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Marketing\Marketing Services\Marketing Business Analysis Unit\Enterprise Reviews and Info\26 Bindery\FY2627\"/>
    </mc:Choice>
  </mc:AlternateContent>
  <xr:revisionPtr revIDLastSave="0" documentId="13_ncr:1_{02B9C676-0323-4CE6-97EF-8B0119E07086}" xr6:coauthVersionLast="47" xr6:coauthVersionMax="47" xr10:uidLastSave="{00000000-0000-0000-0000-000000000000}"/>
  <workbookProtection workbookAlgorithmName="SHA-512" workbookHashValue="JbdbR3c9dmlG4Y16AYk2+UiR4uG9zcti+JtUZguzaFlCXwpfFZLjV9y0HIDZPGGTvWhUGtguLEZCj07HHOw+QQ==" workbookSaltValue="ZpjJv0RUnrwCJShBgZDD8A==" workbookSpinCount="100000" lockStructure="1"/>
  <bookViews>
    <workbookView xWindow="28680" yWindow="-120" windowWidth="29040" windowHeight="15720" firstSheet="1" activeTab="1" xr2:uid="{585D8C0F-BAF9-4EBF-AC6B-198D69D04FA7}"/>
  </bookViews>
  <sheets>
    <sheet name="CPA New w POF" sheetId="4" state="hidden" r:id="rId1"/>
    <sheet name="Library" sheetId="2" r:id="rId2"/>
    <sheet name="Cal Trans Traffic Sign Pricing" sheetId="1" state="hidden" r:id="rId3"/>
  </sheets>
  <externalReferences>
    <externalReference r:id="rId4"/>
    <externalReference r:id="rId5"/>
  </externalReferences>
  <definedNames>
    <definedName name="_xlnm._FilterDatabase" localSheetId="2" hidden="1">'Cal Trans Traffic Sign Pricing'!$A$7:$J$259</definedName>
    <definedName name="_xlnm._FilterDatabase" localSheetId="0" hidden="1">'CPA New w POF'!$C$3:$V$3301</definedName>
    <definedName name="_Order1" hidden="1">0</definedName>
    <definedName name="_Order2" hidden="1">0</definedName>
    <definedName name="activect">#REF!</definedName>
    <definedName name="ApprovingDocType">#REF!</definedName>
    <definedName name="AZCOCLIN">#REF!</definedName>
    <definedName name="AZCOCT">#REF!</definedName>
    <definedName name="AZCODESC">#REF!</definedName>
    <definedName name="AZCOUNITPRICE">#REF!</definedName>
    <definedName name="b">#REF!</definedName>
    <definedName name="BKO_PIV_CT">#REF!</definedName>
    <definedName name="bko_piv_ct_04122019">#REF!</definedName>
    <definedName name="BKO_PIV_LINES">#REF!</definedName>
    <definedName name="BKO_PIV_QTY">#REF!</definedName>
    <definedName name="bko_piv_qty_04122019">#REF!</definedName>
    <definedName name="BKO_PIVOT_CT">#REF!</definedName>
    <definedName name="BKO_PIVOT_CT_07262019">#REF!</definedName>
    <definedName name="BKO_PIVOT_CT_08302019">#REF!</definedName>
    <definedName name="BKO_PIVOT_LINES_07262019">#REF!</definedName>
    <definedName name="BKO_PIVOT_LINES_08302019">#REF!</definedName>
    <definedName name="blank">#REF!</definedName>
    <definedName name="blankblank">#REF!</definedName>
    <definedName name="BOO_CT">#REF!</definedName>
    <definedName name="BOO_SERIAL">#REF!</definedName>
    <definedName name="BorA">#REF!</definedName>
    <definedName name="budActual">#REF!</definedName>
    <definedName name="budCycle">#REF!</definedName>
    <definedName name="cat_qty">#REF!</definedName>
    <definedName name="cat_serial">#REF!</definedName>
    <definedName name="catalogct">#REF!</definedName>
    <definedName name="CatCTCT">#REF!</definedName>
    <definedName name="ccCombine">#REF!</definedName>
    <definedName name="Comments1">#REF!</definedName>
    <definedName name="CONTROL_SHEET___B_10">#REF!</definedName>
    <definedName name="CONTROL_SHEET___B_11">#REF!</definedName>
    <definedName name="CONTROL_SHEET___B_12">#REF!</definedName>
    <definedName name="CONTROL_SHEET___B_13">#REF!</definedName>
    <definedName name="CONTROL_SHEET___B_6">#REF!</definedName>
    <definedName name="CONTROL_SHEET___B_7">#REF!</definedName>
    <definedName name="CONTROL_SHEET___B_8">#REF!</definedName>
    <definedName name="CONTROL_SHEET___B_9">#REF!</definedName>
    <definedName name="CONTROL_SHEET___C_6">#REF!</definedName>
    <definedName name="d">#REF!</definedName>
    <definedName name="docType">#REF!</definedName>
    <definedName name="DOG_QTY">#REF!</definedName>
    <definedName name="DOG_SERIAL">#REF!</definedName>
    <definedName name="ExternalData_1" localSheetId="1" hidden="1">Library!$A$7:$J$1577</definedName>
    <definedName name="fiscalYear">#REF!</definedName>
    <definedName name="inventoryct">#REF!</definedName>
    <definedName name="locCombine">#REF!</definedName>
    <definedName name="MOT_CT">#REF!</definedName>
    <definedName name="ORIG_DIST_QTY">#REF!</definedName>
    <definedName name="ORIG_DIST_SERIAL">#REF!</definedName>
    <definedName name="original_qty_08302019">#REF!</definedName>
    <definedName name="original_serial_08302019">#REF!</definedName>
    <definedName name="period">#REF!</definedName>
    <definedName name="_xlnm.Print_Area" localSheetId="0">'CPA New w POF'!$C$3:$V$3339</definedName>
    <definedName name="_xlnm.Print_Titles" localSheetId="0">'CPA New w POF'!$3:$4</definedName>
    <definedName name="purch_ct">#REF!</definedName>
    <definedName name="purch_qty">#REF!</definedName>
    <definedName name="rqs_bko_08022019">#REF!</definedName>
    <definedName name="RQS_CT_04192019">#REF!</definedName>
    <definedName name="rqs_pivot_ct_08302019">#REF!</definedName>
    <definedName name="rqs_pivot_qty_08302019">#REF!</definedName>
    <definedName name="RQS_QTY_04192019">#REF!</definedName>
    <definedName name="SEPTAOQ">#REF!</definedName>
    <definedName name="SEPTCTNUM">#REF!</definedName>
    <definedName name="SERIAL_07292019">#REF!</definedName>
    <definedName name="SERIAL_CT_07262019">#REF!</definedName>
    <definedName name="SERIAL_NU_07262019">#REF!</definedName>
    <definedName name="SERIAL_QTY_07292019">#REF!</definedName>
    <definedName name="superlist">#REF!</definedName>
    <definedName name="superlist2">#REF!</definedName>
    <definedName name="svs_bko_04192019">#REF!</definedName>
    <definedName name="SVS_BKO_05312019">#REF!</definedName>
    <definedName name="SVS_BKO_06212019">#REF!</definedName>
    <definedName name="svs_bko_08302019">#REF!</definedName>
    <definedName name="svs_ct_04192019">#REF!</definedName>
    <definedName name="SVS_CT_05312019">#REF!</definedName>
    <definedName name="SVS_CT_06212019">#REF!</definedName>
    <definedName name="svs_ct_08022019">#REF!</definedName>
    <definedName name="svs_ct_08302019">#REF!</definedName>
    <definedName name="svs_desc_04192019">#REF!</definedName>
    <definedName name="SVS_OH_05312019">#REF!</definedName>
    <definedName name="SVS_OH_06212019">#REF!</definedName>
    <definedName name="svs_oh_08022019">#REF!</definedName>
    <definedName name="svs_oh_08302019">#REF!</definedName>
    <definedName name="svs_onhand_04192019">#REF!</definedName>
    <definedName name="svs_onorder_08022019">#REF!</definedName>
    <definedName name="svs_oo_04192019">#REF!</definedName>
    <definedName name="SVS_OO_05312019">#REF!</definedName>
    <definedName name="SVS_OO_06212019">#REF!</definedName>
    <definedName name="svs_oo_08302019">#REF!</definedName>
    <definedName name="svs_pyd_04192019">#REF!</definedName>
    <definedName name="SVS_PYD_05312019">#REF!</definedName>
    <definedName name="SVS_PYD_06212019">#REF!</definedName>
    <definedName name="svs_pyd_08022019">#REF!</definedName>
    <definedName name="svs_pyd_08302019">#REF!</definedName>
    <definedName name="SVS_QTY2ORDER_05312019">#REF!</definedName>
    <definedName name="SVS_QTY2ORDER_06212019">#REF!</definedName>
    <definedName name="svs_qty2order_08302019">#REF!</definedName>
    <definedName name="svs_qtytoorder">#REF!</definedName>
    <definedName name="svs_qtytoorder_04192019">#REF!</definedName>
    <definedName name="svs_qtytoorder_08022019">#REF!</definedName>
    <definedName name="SVS_RQS_05312019">#REF!</definedName>
    <definedName name="SVS_RQS_06212019">#REF!</definedName>
    <definedName name="svs_rqs_08022019">#REF!</definedName>
    <definedName name="svs_rqs_08302019">#REF!</definedName>
    <definedName name="svs_tim_04192019">#REF!</definedName>
    <definedName name="svs_unitprice_04192019">#REF!</definedName>
    <definedName name="SVS_UNITPRICE_05312019">#REF!</definedName>
    <definedName name="svs_unitprice_08022019">#REF!</definedName>
    <definedName name="SVS218_CT">#REF!</definedName>
    <definedName name="SVS218_ORDER">#REF!</definedName>
    <definedName name="svs218ct_04122019">#REF!</definedName>
    <definedName name="svsforecast_04122019">#REF!</definedName>
    <definedName name="tblSch8Detail">#REF!</definedName>
    <definedName name="tim_ct_piv">#REF!</definedName>
    <definedName name="tim_qty_piv">#REF!</definedName>
    <definedName name="unitprice">#REF!</definedName>
    <definedName name="v">#REF!</definedName>
    <definedName name="whseorderct">#REF!</definedName>
    <definedName name="Whseorderqty">#REF!</definedName>
    <definedName name="YesNo">#REF!</definedName>
    <definedName name="ytdAnn">#REF!</definedName>
    <definedName name="zumarclin">#REF!</definedName>
    <definedName name="zumarct">#REF!</definedName>
    <definedName name="ZumarUnitPric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17" i="4" l="1"/>
  <c r="C3316" i="4"/>
  <c r="C3315" i="4"/>
  <c r="C3314" i="4"/>
  <c r="C3313" i="4"/>
  <c r="D3231" i="4"/>
  <c r="V3214" i="4"/>
  <c r="T3214" i="4"/>
  <c r="H3214" i="4"/>
  <c r="F3214" i="4"/>
  <c r="G3214" i="4" s="1"/>
  <c r="D3214" i="4"/>
  <c r="V3213" i="4"/>
  <c r="T3213" i="4"/>
  <c r="H3213" i="4"/>
  <c r="F3213" i="4"/>
  <c r="D3213" i="4"/>
  <c r="V3212" i="4"/>
  <c r="T3212" i="4"/>
  <c r="H3212" i="4"/>
  <c r="F3212" i="4"/>
  <c r="D3212" i="4"/>
  <c r="V3211" i="4"/>
  <c r="T3211" i="4"/>
  <c r="H3211" i="4"/>
  <c r="F3211" i="4"/>
  <c r="D3211" i="4"/>
  <c r="V3210" i="4"/>
  <c r="T3210" i="4"/>
  <c r="H3210" i="4"/>
  <c r="F3210" i="4"/>
  <c r="G3210" i="4" s="1"/>
  <c r="D3210" i="4"/>
  <c r="T3209" i="4"/>
  <c r="H3209" i="4"/>
  <c r="F3209" i="4"/>
  <c r="D3209" i="4"/>
  <c r="V3208" i="4"/>
  <c r="T3208" i="4"/>
  <c r="H3208" i="4"/>
  <c r="F3208" i="4"/>
  <c r="D3208" i="4"/>
  <c r="V3207" i="4"/>
  <c r="T3207" i="4"/>
  <c r="H3207" i="4"/>
  <c r="F3207" i="4"/>
  <c r="D3207" i="4"/>
  <c r="V3206" i="4"/>
  <c r="T3206" i="4"/>
  <c r="H3206" i="4"/>
  <c r="F3206" i="4"/>
  <c r="D3206" i="4"/>
  <c r="T3205" i="4"/>
  <c r="H3205" i="4"/>
  <c r="F3205" i="4"/>
  <c r="G3205" i="4" s="1"/>
  <c r="D3205" i="4"/>
  <c r="V3204" i="4"/>
  <c r="T3204" i="4"/>
  <c r="H3204" i="4"/>
  <c r="F3204" i="4"/>
  <c r="G3204" i="4" s="1"/>
  <c r="D3204" i="4"/>
  <c r="T3203" i="4"/>
  <c r="H3203" i="4"/>
  <c r="G3203" i="4"/>
  <c r="F3203" i="4"/>
  <c r="D3203" i="4"/>
  <c r="V3202" i="4"/>
  <c r="T3202" i="4"/>
  <c r="H3202" i="4"/>
  <c r="F3202" i="4"/>
  <c r="G3202" i="4" s="1"/>
  <c r="D3202" i="4"/>
  <c r="T3201" i="4"/>
  <c r="H3201" i="4"/>
  <c r="F3201" i="4"/>
  <c r="G3201" i="4" s="1"/>
  <c r="D3201" i="4"/>
  <c r="V3200" i="4"/>
  <c r="T3200" i="4"/>
  <c r="H3200" i="4"/>
  <c r="F3200" i="4"/>
  <c r="D3200" i="4"/>
  <c r="V3199" i="4"/>
  <c r="T3199" i="4"/>
  <c r="H3199" i="4"/>
  <c r="F3199" i="4"/>
  <c r="G3199" i="4" s="1"/>
  <c r="D3199" i="4"/>
  <c r="V3198" i="4"/>
  <c r="T3198" i="4"/>
  <c r="H3198" i="4"/>
  <c r="F3198" i="4"/>
  <c r="D3198" i="4"/>
  <c r="V3197" i="4"/>
  <c r="T3197" i="4"/>
  <c r="H3197" i="4"/>
  <c r="F3197" i="4"/>
  <c r="G3197" i="4" s="1"/>
  <c r="D3197" i="4"/>
  <c r="T3196" i="4"/>
  <c r="H3196" i="4"/>
  <c r="F3196" i="4"/>
  <c r="D3196" i="4"/>
  <c r="T3195" i="4"/>
  <c r="H3195" i="4"/>
  <c r="F3195" i="4"/>
  <c r="G3195" i="4" s="1"/>
  <c r="D3195" i="4"/>
  <c r="T3194" i="4"/>
  <c r="H3194" i="4"/>
  <c r="F3194" i="4"/>
  <c r="D3194" i="4"/>
  <c r="V3193" i="4"/>
  <c r="T3193" i="4"/>
  <c r="H3193" i="4"/>
  <c r="F3193" i="4"/>
  <c r="D3193" i="4"/>
  <c r="V3192" i="4"/>
  <c r="T3192" i="4"/>
  <c r="H3192" i="4"/>
  <c r="F3192" i="4"/>
  <c r="D3192" i="4"/>
  <c r="V3191" i="4"/>
  <c r="T3191" i="4"/>
  <c r="H3191" i="4"/>
  <c r="F3191" i="4"/>
  <c r="D3191" i="4"/>
  <c r="V3190" i="4"/>
  <c r="T3190" i="4"/>
  <c r="H3190" i="4"/>
  <c r="F3190" i="4"/>
  <c r="D3190" i="4"/>
  <c r="T3189" i="4"/>
  <c r="H3189" i="4"/>
  <c r="F3189" i="4"/>
  <c r="G3189" i="4" s="1"/>
  <c r="D3189" i="4"/>
  <c r="T3188" i="4"/>
  <c r="H3188" i="4"/>
  <c r="F3188" i="4"/>
  <c r="G3188" i="4" s="1"/>
  <c r="D3188" i="4"/>
  <c r="V3187" i="4"/>
  <c r="T3187" i="4"/>
  <c r="H3187" i="4"/>
  <c r="F3187" i="4"/>
  <c r="G3187" i="4" s="1"/>
  <c r="D3187" i="4"/>
  <c r="T3186" i="4"/>
  <c r="H3186" i="4"/>
  <c r="F3186" i="4"/>
  <c r="G3186" i="4" s="1"/>
  <c r="D3186" i="4"/>
  <c r="V3185" i="4"/>
  <c r="T3185" i="4"/>
  <c r="H3185" i="4"/>
  <c r="F3185" i="4"/>
  <c r="D3185" i="4"/>
  <c r="V3184" i="4"/>
  <c r="T3184" i="4"/>
  <c r="H3184" i="4"/>
  <c r="F3184" i="4"/>
  <c r="G3184" i="4" s="1"/>
  <c r="D3184" i="4"/>
  <c r="V3183" i="4"/>
  <c r="T3183" i="4"/>
  <c r="H3183" i="4"/>
  <c r="F3183" i="4"/>
  <c r="D3183" i="4"/>
  <c r="V3182" i="4"/>
  <c r="T3182" i="4"/>
  <c r="H3182" i="4"/>
  <c r="F3182" i="4"/>
  <c r="G3182" i="4" s="1"/>
  <c r="D3182" i="4"/>
  <c r="V3181" i="4"/>
  <c r="T3181" i="4"/>
  <c r="H3181" i="4"/>
  <c r="F3181" i="4"/>
  <c r="D3181" i="4"/>
  <c r="T3180" i="4"/>
  <c r="H3180" i="4"/>
  <c r="F3180" i="4"/>
  <c r="G3180" i="4" s="1"/>
  <c r="D3180" i="4"/>
  <c r="V3179" i="4"/>
  <c r="T3179" i="4"/>
  <c r="H3179" i="4"/>
  <c r="F3179" i="4"/>
  <c r="D3179" i="4"/>
  <c r="V3178" i="4"/>
  <c r="T3178" i="4"/>
  <c r="H3178" i="4"/>
  <c r="F3178" i="4"/>
  <c r="G3178" i="4" s="1"/>
  <c r="D3178" i="4"/>
  <c r="T3177" i="4"/>
  <c r="H3177" i="4"/>
  <c r="F3177" i="4"/>
  <c r="D3177" i="4"/>
  <c r="V3176" i="4"/>
  <c r="T3176" i="4"/>
  <c r="H3176" i="4"/>
  <c r="F3176" i="4"/>
  <c r="G3176" i="4" s="1"/>
  <c r="D3176" i="4"/>
  <c r="V3175" i="4"/>
  <c r="T3175" i="4"/>
  <c r="H3175" i="4"/>
  <c r="F3175" i="4"/>
  <c r="D3175" i="4"/>
  <c r="V3174" i="4"/>
  <c r="T3174" i="4"/>
  <c r="H3174" i="4"/>
  <c r="F3174" i="4"/>
  <c r="D3174" i="4"/>
  <c r="V3173" i="4"/>
  <c r="T3173" i="4"/>
  <c r="H3173" i="4"/>
  <c r="F3173" i="4"/>
  <c r="D3173" i="4"/>
  <c r="T3172" i="4"/>
  <c r="H3172" i="4"/>
  <c r="F3172" i="4"/>
  <c r="G3172" i="4" s="1"/>
  <c r="D3172" i="4"/>
  <c r="V3171" i="4"/>
  <c r="T3171" i="4"/>
  <c r="H3171" i="4"/>
  <c r="F3171" i="4"/>
  <c r="D3171" i="4"/>
  <c r="T3170" i="4"/>
  <c r="H3170" i="4"/>
  <c r="F3170" i="4"/>
  <c r="G3170" i="4" s="1"/>
  <c r="D3170" i="4"/>
  <c r="T3169" i="4"/>
  <c r="H3169" i="4"/>
  <c r="F3169" i="4"/>
  <c r="G3169" i="4" s="1"/>
  <c r="D3169" i="4"/>
  <c r="T3168" i="4"/>
  <c r="H3168" i="4"/>
  <c r="F3168" i="4"/>
  <c r="D3168" i="4"/>
  <c r="T3167" i="4"/>
  <c r="H3167" i="4"/>
  <c r="F3167" i="4"/>
  <c r="G3167" i="4" s="1"/>
  <c r="D3167" i="4"/>
  <c r="V3166" i="4"/>
  <c r="T3166" i="4"/>
  <c r="H3166" i="4"/>
  <c r="F3166" i="4"/>
  <c r="D3166" i="4"/>
  <c r="T3165" i="4"/>
  <c r="H3165" i="4"/>
  <c r="F3165" i="4"/>
  <c r="G3165" i="4" s="1"/>
  <c r="D3165" i="4"/>
  <c r="T3164" i="4"/>
  <c r="H3164" i="4"/>
  <c r="F3164" i="4"/>
  <c r="D3164" i="4"/>
  <c r="T3163" i="4"/>
  <c r="H3163" i="4"/>
  <c r="F3163" i="4"/>
  <c r="G3163" i="4" s="1"/>
  <c r="D3163" i="4"/>
  <c r="T3162" i="4"/>
  <c r="H3162" i="4"/>
  <c r="F3162" i="4"/>
  <c r="G3162" i="4" s="1"/>
  <c r="D3162" i="4"/>
  <c r="T3161" i="4"/>
  <c r="H3161" i="4"/>
  <c r="F3161" i="4"/>
  <c r="G3161" i="4" s="1"/>
  <c r="D3161" i="4"/>
  <c r="T3160" i="4"/>
  <c r="H3160" i="4"/>
  <c r="F3160" i="4"/>
  <c r="G3160" i="4" s="1"/>
  <c r="D3160" i="4"/>
  <c r="T3159" i="4"/>
  <c r="H3159" i="4"/>
  <c r="F3159" i="4"/>
  <c r="D3159" i="4"/>
  <c r="V3158" i="4"/>
  <c r="T3158" i="4"/>
  <c r="H3158" i="4"/>
  <c r="F3158" i="4"/>
  <c r="G3158" i="4" s="1"/>
  <c r="D3158" i="4"/>
  <c r="V3157" i="4"/>
  <c r="T3157" i="4"/>
  <c r="H3157" i="4"/>
  <c r="F3157" i="4"/>
  <c r="D3157" i="4"/>
  <c r="T3156" i="4"/>
  <c r="H3156" i="4"/>
  <c r="F3156" i="4"/>
  <c r="D3156" i="4"/>
  <c r="V3155" i="4"/>
  <c r="T3155" i="4"/>
  <c r="H3155" i="4"/>
  <c r="F3155" i="4"/>
  <c r="D3155" i="4"/>
  <c r="T3154" i="4"/>
  <c r="H3154" i="4"/>
  <c r="F3154" i="4"/>
  <c r="G3154" i="4" s="1"/>
  <c r="D3154" i="4"/>
  <c r="V3153" i="4"/>
  <c r="T3153" i="4"/>
  <c r="H3153" i="4"/>
  <c r="F3153" i="4"/>
  <c r="G3153" i="4" s="1"/>
  <c r="D3153" i="4"/>
  <c r="T3152" i="4"/>
  <c r="H3152" i="4"/>
  <c r="F3152" i="4"/>
  <c r="G3152" i="4" s="1"/>
  <c r="D3152" i="4"/>
  <c r="V3151" i="4"/>
  <c r="T3151" i="4"/>
  <c r="H3151" i="4"/>
  <c r="F3151" i="4"/>
  <c r="G3151" i="4" s="1"/>
  <c r="D3151" i="4"/>
  <c r="T3150" i="4"/>
  <c r="H3150" i="4"/>
  <c r="F3150" i="4"/>
  <c r="G3150" i="4" s="1"/>
  <c r="D3150" i="4"/>
  <c r="V3149" i="4"/>
  <c r="T3149" i="4"/>
  <c r="H3149" i="4"/>
  <c r="F3149" i="4"/>
  <c r="G3149" i="4" s="1"/>
  <c r="D3149" i="4"/>
  <c r="V3148" i="4"/>
  <c r="T3148" i="4"/>
  <c r="H3148" i="4"/>
  <c r="F3148" i="4"/>
  <c r="G3148" i="4" s="1"/>
  <c r="D3148" i="4"/>
  <c r="V3147" i="4"/>
  <c r="T3147" i="4"/>
  <c r="H3147" i="4"/>
  <c r="F3147" i="4"/>
  <c r="G3147" i="4" s="1"/>
  <c r="D3147" i="4"/>
  <c r="V3146" i="4"/>
  <c r="T3146" i="4"/>
  <c r="H3146" i="4"/>
  <c r="F3146" i="4"/>
  <c r="G3146" i="4" s="1"/>
  <c r="D3146" i="4"/>
  <c r="V3145" i="4"/>
  <c r="T3145" i="4"/>
  <c r="H3145" i="4"/>
  <c r="F3145" i="4"/>
  <c r="G3145" i="4" s="1"/>
  <c r="D3145" i="4"/>
  <c r="V3144" i="4"/>
  <c r="T3144" i="4"/>
  <c r="H3144" i="4"/>
  <c r="F3144" i="4"/>
  <c r="G3144" i="4" s="1"/>
  <c r="D3144" i="4"/>
  <c r="V3143" i="4"/>
  <c r="T3143" i="4"/>
  <c r="H3143" i="4"/>
  <c r="F3143" i="4"/>
  <c r="G3143" i="4" s="1"/>
  <c r="D3143" i="4"/>
  <c r="T3142" i="4"/>
  <c r="H3142" i="4"/>
  <c r="F3142" i="4"/>
  <c r="D3142" i="4"/>
  <c r="T3141" i="4"/>
  <c r="H3141" i="4"/>
  <c r="F3141" i="4"/>
  <c r="G3141" i="4" s="1"/>
  <c r="D3141" i="4"/>
  <c r="V3140" i="4"/>
  <c r="T3140" i="4"/>
  <c r="H3140" i="4"/>
  <c r="F3140" i="4"/>
  <c r="D3140" i="4"/>
  <c r="V3139" i="4"/>
  <c r="T3139" i="4"/>
  <c r="H3139" i="4"/>
  <c r="F3139" i="4"/>
  <c r="D3139" i="4"/>
  <c r="V3138" i="4"/>
  <c r="T3138" i="4"/>
  <c r="H3138" i="4"/>
  <c r="F3138" i="4"/>
  <c r="D3138" i="4"/>
  <c r="V3137" i="4"/>
  <c r="T3137" i="4"/>
  <c r="H3137" i="4"/>
  <c r="F3137" i="4"/>
  <c r="D3137" i="4"/>
  <c r="V3136" i="4"/>
  <c r="T3136" i="4"/>
  <c r="H3136" i="4"/>
  <c r="F3136" i="4"/>
  <c r="D3136" i="4"/>
  <c r="V3135" i="4"/>
  <c r="T3135" i="4"/>
  <c r="H3135" i="4"/>
  <c r="F3135" i="4"/>
  <c r="G3135" i="4" s="1"/>
  <c r="D3135" i="4"/>
  <c r="T3134" i="4"/>
  <c r="H3134" i="4"/>
  <c r="F3134" i="4"/>
  <c r="G3134" i="4" s="1"/>
  <c r="D3134" i="4"/>
  <c r="T3133" i="4"/>
  <c r="H3133" i="4"/>
  <c r="F3133" i="4"/>
  <c r="G3133" i="4" s="1"/>
  <c r="D3133" i="4"/>
  <c r="T3132" i="4"/>
  <c r="H3132" i="4"/>
  <c r="F3132" i="4"/>
  <c r="G3132" i="4" s="1"/>
  <c r="D3132" i="4"/>
  <c r="V3131" i="4"/>
  <c r="T3131" i="4"/>
  <c r="H3131" i="4"/>
  <c r="F3131" i="4"/>
  <c r="D3131" i="4"/>
  <c r="T3130" i="4"/>
  <c r="H3130" i="4"/>
  <c r="F3130" i="4"/>
  <c r="D3130" i="4"/>
  <c r="V3129" i="4"/>
  <c r="T3129" i="4"/>
  <c r="H3129" i="4"/>
  <c r="F3129" i="4"/>
  <c r="G3129" i="4" s="1"/>
  <c r="D3129" i="4"/>
  <c r="T3128" i="4"/>
  <c r="H3128" i="4"/>
  <c r="F3128" i="4"/>
  <c r="D3128" i="4"/>
  <c r="V3127" i="4"/>
  <c r="T3127" i="4"/>
  <c r="H3127" i="4"/>
  <c r="F3127" i="4"/>
  <c r="D3127" i="4"/>
  <c r="V3126" i="4"/>
  <c r="T3126" i="4"/>
  <c r="H3126" i="4"/>
  <c r="F3126" i="4"/>
  <c r="G3126" i="4" s="1"/>
  <c r="D3126" i="4"/>
  <c r="V3125" i="4"/>
  <c r="T3125" i="4"/>
  <c r="H3125" i="4"/>
  <c r="F3125" i="4"/>
  <c r="G3125" i="4" s="1"/>
  <c r="D3125" i="4"/>
  <c r="V3124" i="4"/>
  <c r="T3124" i="4"/>
  <c r="H3124" i="4"/>
  <c r="F3124" i="4"/>
  <c r="G3124" i="4" s="1"/>
  <c r="D3124" i="4"/>
  <c r="V3123" i="4"/>
  <c r="T3123" i="4"/>
  <c r="H3123" i="4"/>
  <c r="F3123" i="4"/>
  <c r="D3123" i="4"/>
  <c r="V3122" i="4"/>
  <c r="T3122" i="4"/>
  <c r="H3122" i="4"/>
  <c r="F3122" i="4"/>
  <c r="G3122" i="4" s="1"/>
  <c r="D3122" i="4"/>
  <c r="V3121" i="4"/>
  <c r="T3121" i="4"/>
  <c r="H3121" i="4"/>
  <c r="F3121" i="4"/>
  <c r="D3121" i="4"/>
  <c r="T3120" i="4"/>
  <c r="H3120" i="4"/>
  <c r="F3120" i="4"/>
  <c r="G3120" i="4" s="1"/>
  <c r="D3120" i="4"/>
  <c r="V3119" i="4"/>
  <c r="T3119" i="4"/>
  <c r="H3119" i="4"/>
  <c r="F3119" i="4"/>
  <c r="G3119" i="4" s="1"/>
  <c r="D3119" i="4"/>
  <c r="V3118" i="4"/>
  <c r="T3118" i="4"/>
  <c r="H3118" i="4"/>
  <c r="F3118" i="4"/>
  <c r="D3118" i="4"/>
  <c r="V3117" i="4"/>
  <c r="T3117" i="4"/>
  <c r="H3117" i="4"/>
  <c r="F3117" i="4"/>
  <c r="G3117" i="4" s="1"/>
  <c r="D3117" i="4"/>
  <c r="V3116" i="4"/>
  <c r="T3116" i="4"/>
  <c r="H3116" i="4"/>
  <c r="F3116" i="4"/>
  <c r="D3116" i="4"/>
  <c r="V3115" i="4"/>
  <c r="T3115" i="4"/>
  <c r="H3115" i="4"/>
  <c r="F3115" i="4"/>
  <c r="G3115" i="4" s="1"/>
  <c r="D3115" i="4"/>
  <c r="V3114" i="4"/>
  <c r="T3114" i="4"/>
  <c r="H3114" i="4"/>
  <c r="F3114" i="4"/>
  <c r="D3114" i="4"/>
  <c r="V3113" i="4"/>
  <c r="T3113" i="4"/>
  <c r="H3113" i="4"/>
  <c r="F3113" i="4"/>
  <c r="G3113" i="4" s="1"/>
  <c r="D3113" i="4"/>
  <c r="V3112" i="4"/>
  <c r="T3112" i="4"/>
  <c r="H3112" i="4"/>
  <c r="F3112" i="4"/>
  <c r="G3112" i="4" s="1"/>
  <c r="D3112" i="4"/>
  <c r="V3111" i="4"/>
  <c r="T3111" i="4"/>
  <c r="H3111" i="4"/>
  <c r="F3111" i="4"/>
  <c r="G3111" i="4" s="1"/>
  <c r="D3111" i="4"/>
  <c r="V3110" i="4"/>
  <c r="T3110" i="4"/>
  <c r="H3110" i="4"/>
  <c r="F3110" i="4"/>
  <c r="D3110" i="4"/>
  <c r="V3109" i="4"/>
  <c r="T3109" i="4"/>
  <c r="H3109" i="4"/>
  <c r="F3109" i="4"/>
  <c r="G3109" i="4" s="1"/>
  <c r="D3109" i="4"/>
  <c r="V3108" i="4"/>
  <c r="T3108" i="4"/>
  <c r="H3108" i="4"/>
  <c r="F3108" i="4"/>
  <c r="D3108" i="4"/>
  <c r="V3107" i="4"/>
  <c r="T3107" i="4"/>
  <c r="H3107" i="4"/>
  <c r="F3107" i="4"/>
  <c r="G3107" i="4" s="1"/>
  <c r="D3107" i="4"/>
  <c r="V3106" i="4"/>
  <c r="T3106" i="4"/>
  <c r="H3106" i="4"/>
  <c r="F3106" i="4"/>
  <c r="G3106" i="4" s="1"/>
  <c r="D3106" i="4"/>
  <c r="V3105" i="4"/>
  <c r="T3105" i="4"/>
  <c r="H3105" i="4"/>
  <c r="F3105" i="4"/>
  <c r="G3105" i="4" s="1"/>
  <c r="D3105" i="4"/>
  <c r="V3104" i="4"/>
  <c r="T3104" i="4"/>
  <c r="H3104" i="4"/>
  <c r="F3104" i="4"/>
  <c r="G3104" i="4" s="1"/>
  <c r="D3104" i="4"/>
  <c r="V3103" i="4"/>
  <c r="T3103" i="4"/>
  <c r="H3103" i="4"/>
  <c r="F3103" i="4"/>
  <c r="G3103" i="4" s="1"/>
  <c r="D3103" i="4"/>
  <c r="V3102" i="4"/>
  <c r="T3102" i="4"/>
  <c r="H3102" i="4"/>
  <c r="F3102" i="4"/>
  <c r="G3102" i="4" s="1"/>
  <c r="D3102" i="4"/>
  <c r="V3101" i="4"/>
  <c r="T3101" i="4"/>
  <c r="H3101" i="4"/>
  <c r="F3101" i="4"/>
  <c r="G3101" i="4" s="1"/>
  <c r="D3101" i="4"/>
  <c r="V3100" i="4"/>
  <c r="T3100" i="4"/>
  <c r="H3100" i="4"/>
  <c r="F3100" i="4"/>
  <c r="G3100" i="4" s="1"/>
  <c r="D3100" i="4"/>
  <c r="V3099" i="4"/>
  <c r="T3099" i="4"/>
  <c r="H3099" i="4"/>
  <c r="F3099" i="4"/>
  <c r="G3099" i="4" s="1"/>
  <c r="D3099" i="4"/>
  <c r="V3098" i="4"/>
  <c r="T3098" i="4"/>
  <c r="H3098" i="4"/>
  <c r="F3098" i="4"/>
  <c r="D3098" i="4"/>
  <c r="V3097" i="4"/>
  <c r="T3097" i="4"/>
  <c r="H3097" i="4"/>
  <c r="F3097" i="4"/>
  <c r="G3097" i="4" s="1"/>
  <c r="D3097" i="4"/>
  <c r="V3096" i="4"/>
  <c r="T3096" i="4"/>
  <c r="H3096" i="4"/>
  <c r="F3096" i="4"/>
  <c r="G3096" i="4" s="1"/>
  <c r="D3096" i="4"/>
  <c r="V3095" i="4"/>
  <c r="T3095" i="4"/>
  <c r="H3095" i="4"/>
  <c r="F3095" i="4"/>
  <c r="G3095" i="4" s="1"/>
  <c r="D3095" i="4"/>
  <c r="V3094" i="4"/>
  <c r="T3094" i="4"/>
  <c r="H3094" i="4"/>
  <c r="F3094" i="4"/>
  <c r="G3094" i="4" s="1"/>
  <c r="D3094" i="4"/>
  <c r="V3093" i="4"/>
  <c r="T3093" i="4"/>
  <c r="H3093" i="4"/>
  <c r="F3093" i="4"/>
  <c r="G3093" i="4" s="1"/>
  <c r="D3093" i="4"/>
  <c r="V3092" i="4"/>
  <c r="T3092" i="4"/>
  <c r="H3092" i="4"/>
  <c r="F3092" i="4"/>
  <c r="G3092" i="4" s="1"/>
  <c r="D3092" i="4"/>
  <c r="V3091" i="4"/>
  <c r="T3091" i="4"/>
  <c r="H3091" i="4"/>
  <c r="F3091" i="4"/>
  <c r="G3091" i="4" s="1"/>
  <c r="D3091" i="4"/>
  <c r="V3090" i="4"/>
  <c r="T3090" i="4"/>
  <c r="H3090" i="4"/>
  <c r="F3090" i="4"/>
  <c r="G3090" i="4" s="1"/>
  <c r="D3090" i="4"/>
  <c r="V3089" i="4"/>
  <c r="T3089" i="4"/>
  <c r="H3089" i="4"/>
  <c r="F3089" i="4"/>
  <c r="G3089" i="4" s="1"/>
  <c r="D3089" i="4"/>
  <c r="V3088" i="4"/>
  <c r="T3088" i="4"/>
  <c r="H3088" i="4"/>
  <c r="G3088" i="4"/>
  <c r="F3088" i="4"/>
  <c r="D3088" i="4"/>
  <c r="V3087" i="4"/>
  <c r="T3087" i="4"/>
  <c r="H3087" i="4"/>
  <c r="F3087" i="4"/>
  <c r="G3087" i="4" s="1"/>
  <c r="D3087" i="4"/>
  <c r="V3086" i="4"/>
  <c r="T3086" i="4"/>
  <c r="H3086" i="4"/>
  <c r="F3086" i="4"/>
  <c r="D3086" i="4"/>
  <c r="V3085" i="4"/>
  <c r="T3085" i="4"/>
  <c r="H3085" i="4"/>
  <c r="F3085" i="4"/>
  <c r="G3085" i="4" s="1"/>
  <c r="D3085" i="4"/>
  <c r="V3084" i="4"/>
  <c r="T3084" i="4"/>
  <c r="H3084" i="4"/>
  <c r="F3084" i="4"/>
  <c r="D3084" i="4"/>
  <c r="V3083" i="4"/>
  <c r="T3083" i="4"/>
  <c r="H3083" i="4"/>
  <c r="F3083" i="4"/>
  <c r="G3083" i="4" s="1"/>
  <c r="D3083" i="4"/>
  <c r="V3082" i="4"/>
  <c r="T3082" i="4"/>
  <c r="H3082" i="4"/>
  <c r="F3082" i="4"/>
  <c r="G3082" i="4" s="1"/>
  <c r="D3082" i="4"/>
  <c r="V3081" i="4"/>
  <c r="T3081" i="4"/>
  <c r="H3081" i="4"/>
  <c r="F3081" i="4"/>
  <c r="G3081" i="4" s="1"/>
  <c r="D3081" i="4"/>
  <c r="V3080" i="4"/>
  <c r="T3080" i="4"/>
  <c r="H3080" i="4"/>
  <c r="F3080" i="4"/>
  <c r="G3080" i="4" s="1"/>
  <c r="D3080" i="4"/>
  <c r="V3079" i="4"/>
  <c r="T3079" i="4"/>
  <c r="H3079" i="4"/>
  <c r="F3079" i="4"/>
  <c r="D3079" i="4"/>
  <c r="V3078" i="4"/>
  <c r="T3078" i="4"/>
  <c r="H3078" i="4"/>
  <c r="F3078" i="4"/>
  <c r="G3078" i="4" s="1"/>
  <c r="D3078" i="4"/>
  <c r="V3077" i="4"/>
  <c r="T3077" i="4"/>
  <c r="H3077" i="4"/>
  <c r="F3077" i="4"/>
  <c r="D3077" i="4"/>
  <c r="V3076" i="4"/>
  <c r="T3076" i="4"/>
  <c r="H3076" i="4"/>
  <c r="F3076" i="4"/>
  <c r="G3076" i="4" s="1"/>
  <c r="D3076" i="4"/>
  <c r="V3075" i="4"/>
  <c r="T3075" i="4"/>
  <c r="H3075" i="4"/>
  <c r="F3075" i="4"/>
  <c r="G3075" i="4" s="1"/>
  <c r="D3075" i="4"/>
  <c r="V3074" i="4"/>
  <c r="T3074" i="4"/>
  <c r="H3074" i="4"/>
  <c r="F3074" i="4"/>
  <c r="G3074" i="4" s="1"/>
  <c r="D3074" i="4"/>
  <c r="V3073" i="4"/>
  <c r="T3073" i="4"/>
  <c r="H3073" i="4"/>
  <c r="F3073" i="4"/>
  <c r="D3073" i="4"/>
  <c r="V3072" i="4"/>
  <c r="T3072" i="4"/>
  <c r="H3072" i="4"/>
  <c r="F3072" i="4"/>
  <c r="G3072" i="4" s="1"/>
  <c r="D3072" i="4"/>
  <c r="V3071" i="4"/>
  <c r="T3071" i="4"/>
  <c r="H3071" i="4"/>
  <c r="F3071" i="4"/>
  <c r="D3071" i="4"/>
  <c r="V3070" i="4"/>
  <c r="T3070" i="4"/>
  <c r="H3070" i="4"/>
  <c r="F3070" i="4"/>
  <c r="G3070" i="4" s="1"/>
  <c r="D3070" i="4"/>
  <c r="V3069" i="4"/>
  <c r="T3069" i="4"/>
  <c r="H3069" i="4"/>
  <c r="F3069" i="4"/>
  <c r="G3069" i="4" s="1"/>
  <c r="D3069" i="4"/>
  <c r="V3068" i="4"/>
  <c r="T3068" i="4"/>
  <c r="H3068" i="4"/>
  <c r="F3068" i="4"/>
  <c r="G3068" i="4" s="1"/>
  <c r="D3068" i="4"/>
  <c r="V3067" i="4"/>
  <c r="T3067" i="4"/>
  <c r="H3067" i="4"/>
  <c r="F3067" i="4"/>
  <c r="G3067" i="4" s="1"/>
  <c r="D3067" i="4"/>
  <c r="V3066" i="4"/>
  <c r="T3066" i="4"/>
  <c r="H3066" i="4"/>
  <c r="F3066" i="4"/>
  <c r="G3066" i="4" s="1"/>
  <c r="D3066" i="4"/>
  <c r="V3065" i="4"/>
  <c r="T3065" i="4"/>
  <c r="H3065" i="4"/>
  <c r="F3065" i="4"/>
  <c r="D3065" i="4"/>
  <c r="T3064" i="4"/>
  <c r="H3064" i="4"/>
  <c r="F3064" i="4"/>
  <c r="G3064" i="4" s="1"/>
  <c r="D3064" i="4"/>
  <c r="V3063" i="4"/>
  <c r="T3063" i="4"/>
  <c r="H3063" i="4"/>
  <c r="F3063" i="4"/>
  <c r="G3063" i="4" s="1"/>
  <c r="D3063" i="4"/>
  <c r="V3062" i="4"/>
  <c r="T3062" i="4"/>
  <c r="H3062" i="4"/>
  <c r="F3062" i="4"/>
  <c r="D3062" i="4"/>
  <c r="V3061" i="4"/>
  <c r="T3061" i="4"/>
  <c r="H3061" i="4"/>
  <c r="F3061" i="4"/>
  <c r="G3061" i="4" s="1"/>
  <c r="D3061" i="4"/>
  <c r="V3060" i="4"/>
  <c r="T3060" i="4"/>
  <c r="H3060" i="4"/>
  <c r="F3060" i="4"/>
  <c r="G3060" i="4" s="1"/>
  <c r="D3060" i="4"/>
  <c r="V3059" i="4"/>
  <c r="T3059" i="4"/>
  <c r="H3059" i="4"/>
  <c r="F3059" i="4"/>
  <c r="G3059" i="4" s="1"/>
  <c r="D3059" i="4"/>
  <c r="V3058" i="4"/>
  <c r="T3058" i="4"/>
  <c r="H3058" i="4"/>
  <c r="F3058" i="4"/>
  <c r="D3058" i="4"/>
  <c r="V3057" i="4"/>
  <c r="T3057" i="4"/>
  <c r="H3057" i="4"/>
  <c r="F3057" i="4"/>
  <c r="G3057" i="4" s="1"/>
  <c r="D3057" i="4"/>
  <c r="V3056" i="4"/>
  <c r="T3056" i="4"/>
  <c r="H3056" i="4"/>
  <c r="F3056" i="4"/>
  <c r="G3056" i="4" s="1"/>
  <c r="D3056" i="4"/>
  <c r="V3055" i="4"/>
  <c r="T3055" i="4"/>
  <c r="H3055" i="4"/>
  <c r="F3055" i="4"/>
  <c r="G3055" i="4" s="1"/>
  <c r="D3055" i="4"/>
  <c r="V3054" i="4"/>
  <c r="T3054" i="4"/>
  <c r="H3054" i="4"/>
  <c r="F3054" i="4"/>
  <c r="G3054" i="4" s="1"/>
  <c r="D3054" i="4"/>
  <c r="V3053" i="4"/>
  <c r="T3053" i="4"/>
  <c r="H3053" i="4"/>
  <c r="F3053" i="4"/>
  <c r="D3053" i="4"/>
  <c r="V3052" i="4"/>
  <c r="T3052" i="4"/>
  <c r="H3052" i="4"/>
  <c r="F3052" i="4"/>
  <c r="G3052" i="4" s="1"/>
  <c r="D3052" i="4"/>
  <c r="V3051" i="4"/>
  <c r="T3051" i="4"/>
  <c r="H3051" i="4"/>
  <c r="F3051" i="4"/>
  <c r="D3051" i="4"/>
  <c r="V3050" i="4"/>
  <c r="T3050" i="4"/>
  <c r="H3050" i="4"/>
  <c r="F3050" i="4"/>
  <c r="G3050" i="4" s="1"/>
  <c r="D3050" i="4"/>
  <c r="V3049" i="4"/>
  <c r="T3049" i="4"/>
  <c r="H3049" i="4"/>
  <c r="F3049" i="4"/>
  <c r="G3049" i="4" s="1"/>
  <c r="D3049" i="4"/>
  <c r="V3048" i="4"/>
  <c r="T3048" i="4"/>
  <c r="H3048" i="4"/>
  <c r="F3048" i="4"/>
  <c r="D3048" i="4"/>
  <c r="V3047" i="4"/>
  <c r="T3047" i="4"/>
  <c r="H3047" i="4"/>
  <c r="F3047" i="4"/>
  <c r="G3047" i="4" s="1"/>
  <c r="D3047" i="4"/>
  <c r="V3046" i="4"/>
  <c r="T3046" i="4"/>
  <c r="H3046" i="4"/>
  <c r="F3046" i="4"/>
  <c r="D3046" i="4"/>
  <c r="V3045" i="4"/>
  <c r="T3045" i="4"/>
  <c r="H3045" i="4"/>
  <c r="F3045" i="4"/>
  <c r="G3045" i="4" s="1"/>
  <c r="D3045" i="4"/>
  <c r="V3044" i="4"/>
  <c r="T3044" i="4"/>
  <c r="H3044" i="4"/>
  <c r="F3044" i="4"/>
  <c r="G3044" i="4" s="1"/>
  <c r="D3044" i="4"/>
  <c r="V3043" i="4"/>
  <c r="T3043" i="4"/>
  <c r="H3043" i="4"/>
  <c r="F3043" i="4"/>
  <c r="G3043" i="4" s="1"/>
  <c r="D3043" i="4"/>
  <c r="V3042" i="4"/>
  <c r="T3042" i="4"/>
  <c r="H3042" i="4"/>
  <c r="F3042" i="4"/>
  <c r="G3042" i="4" s="1"/>
  <c r="D3042" i="4"/>
  <c r="V3041" i="4"/>
  <c r="T3041" i="4"/>
  <c r="H3041" i="4"/>
  <c r="F3041" i="4"/>
  <c r="G3041" i="4" s="1"/>
  <c r="D3041" i="4"/>
  <c r="V3040" i="4"/>
  <c r="T3040" i="4"/>
  <c r="H3040" i="4"/>
  <c r="F3040" i="4"/>
  <c r="D3040" i="4"/>
  <c r="V3039" i="4"/>
  <c r="T3039" i="4"/>
  <c r="H3039" i="4"/>
  <c r="F3039" i="4"/>
  <c r="D3039" i="4"/>
  <c r="V3038" i="4"/>
  <c r="T3038" i="4"/>
  <c r="H3038" i="4"/>
  <c r="F3038" i="4"/>
  <c r="G3038" i="4" s="1"/>
  <c r="D3038" i="4"/>
  <c r="V3037" i="4"/>
  <c r="T3037" i="4"/>
  <c r="H3037" i="4"/>
  <c r="F3037" i="4"/>
  <c r="G3037" i="4" s="1"/>
  <c r="D3037" i="4"/>
  <c r="V3036" i="4"/>
  <c r="T3036" i="4"/>
  <c r="H3036" i="4"/>
  <c r="F3036" i="4"/>
  <c r="D3036" i="4"/>
  <c r="V3035" i="4"/>
  <c r="T3035" i="4"/>
  <c r="H3035" i="4"/>
  <c r="F3035" i="4"/>
  <c r="G3035" i="4" s="1"/>
  <c r="D3035" i="4"/>
  <c r="V3034" i="4"/>
  <c r="T3034" i="4"/>
  <c r="H3034" i="4"/>
  <c r="F3034" i="4"/>
  <c r="G3034" i="4" s="1"/>
  <c r="D3034" i="4"/>
  <c r="V3033" i="4"/>
  <c r="T3033" i="4"/>
  <c r="H3033" i="4"/>
  <c r="F3033" i="4"/>
  <c r="G3033" i="4" s="1"/>
  <c r="D3033" i="4"/>
  <c r="V3032" i="4"/>
  <c r="T3032" i="4"/>
  <c r="H3032" i="4"/>
  <c r="F3032" i="4"/>
  <c r="G3032" i="4" s="1"/>
  <c r="D3032" i="4"/>
  <c r="V3031" i="4"/>
  <c r="T3031" i="4"/>
  <c r="H3031" i="4"/>
  <c r="F3031" i="4"/>
  <c r="G3031" i="4" s="1"/>
  <c r="D3031" i="4"/>
  <c r="V3030" i="4"/>
  <c r="T3030" i="4"/>
  <c r="H3030" i="4"/>
  <c r="F3030" i="4"/>
  <c r="D3030" i="4"/>
  <c r="V3029" i="4"/>
  <c r="T3029" i="4"/>
  <c r="H3029" i="4"/>
  <c r="F3029" i="4"/>
  <c r="D3029" i="4"/>
  <c r="V3028" i="4"/>
  <c r="T3028" i="4"/>
  <c r="H3028" i="4"/>
  <c r="F3028" i="4"/>
  <c r="G3028" i="4" s="1"/>
  <c r="D3028" i="4"/>
  <c r="V3027" i="4"/>
  <c r="T3027" i="4"/>
  <c r="H3027" i="4"/>
  <c r="F3027" i="4"/>
  <c r="G3027" i="4" s="1"/>
  <c r="D3027" i="4"/>
  <c r="V3026" i="4"/>
  <c r="T3026" i="4"/>
  <c r="H3026" i="4"/>
  <c r="F3026" i="4"/>
  <c r="G3026" i="4" s="1"/>
  <c r="D3026" i="4"/>
  <c r="V3025" i="4"/>
  <c r="T3025" i="4"/>
  <c r="H3025" i="4"/>
  <c r="F3025" i="4"/>
  <c r="D3025" i="4"/>
  <c r="V3024" i="4"/>
  <c r="T3024" i="4"/>
  <c r="H3024" i="4"/>
  <c r="F3024" i="4"/>
  <c r="G3024" i="4" s="1"/>
  <c r="D3024" i="4"/>
  <c r="V3023" i="4"/>
  <c r="T3023" i="4"/>
  <c r="H3023" i="4"/>
  <c r="F3023" i="4"/>
  <c r="D3023" i="4"/>
  <c r="V3022" i="4"/>
  <c r="T3022" i="4"/>
  <c r="H3022" i="4"/>
  <c r="F3022" i="4"/>
  <c r="G3022" i="4" s="1"/>
  <c r="D3022" i="4"/>
  <c r="V3021" i="4"/>
  <c r="T3021" i="4"/>
  <c r="H3021" i="4"/>
  <c r="F3021" i="4"/>
  <c r="G3021" i="4" s="1"/>
  <c r="D3021" i="4"/>
  <c r="V3020" i="4"/>
  <c r="T3020" i="4"/>
  <c r="H3020" i="4"/>
  <c r="F3020" i="4"/>
  <c r="D3020" i="4"/>
  <c r="V3019" i="4"/>
  <c r="T3019" i="4"/>
  <c r="H3019" i="4"/>
  <c r="F3019" i="4"/>
  <c r="G3019" i="4" s="1"/>
  <c r="D3019" i="4"/>
  <c r="V3018" i="4"/>
  <c r="T3018" i="4"/>
  <c r="H3018" i="4"/>
  <c r="F3018" i="4"/>
  <c r="D3018" i="4"/>
  <c r="V3017" i="4"/>
  <c r="T3017" i="4"/>
  <c r="H3017" i="4"/>
  <c r="F3017" i="4"/>
  <c r="G3017" i="4" s="1"/>
  <c r="D3017" i="4"/>
  <c r="V3016" i="4"/>
  <c r="T3016" i="4"/>
  <c r="H3016" i="4"/>
  <c r="F3016" i="4"/>
  <c r="G3016" i="4" s="1"/>
  <c r="D3016" i="4"/>
  <c r="V3015" i="4"/>
  <c r="T3015" i="4"/>
  <c r="H3015" i="4"/>
  <c r="F3015" i="4"/>
  <c r="G3015" i="4" s="1"/>
  <c r="D3015" i="4"/>
  <c r="V3014" i="4"/>
  <c r="T3014" i="4"/>
  <c r="H3014" i="4"/>
  <c r="F3014" i="4"/>
  <c r="G3014" i="4" s="1"/>
  <c r="D3014" i="4"/>
  <c r="V3013" i="4"/>
  <c r="T3013" i="4"/>
  <c r="H3013" i="4"/>
  <c r="F3013" i="4"/>
  <c r="G3013" i="4" s="1"/>
  <c r="D3013" i="4"/>
  <c r="V3012" i="4"/>
  <c r="T3012" i="4"/>
  <c r="H3012" i="4"/>
  <c r="F3012" i="4"/>
  <c r="G3012" i="4" s="1"/>
  <c r="D3012" i="4"/>
  <c r="V3011" i="4"/>
  <c r="T3011" i="4"/>
  <c r="H3011" i="4"/>
  <c r="F3011" i="4"/>
  <c r="D3011" i="4"/>
  <c r="W3010" i="4"/>
  <c r="V3010" i="4" s="1"/>
  <c r="T3010" i="4"/>
  <c r="H3010" i="4"/>
  <c r="F3010" i="4"/>
  <c r="D3010" i="4"/>
  <c r="B1577" i="2"/>
  <c r="W3009" i="4"/>
  <c r="V3009" i="4" s="1"/>
  <c r="T3009" i="4"/>
  <c r="H3009" i="4"/>
  <c r="F3009" i="4"/>
  <c r="G3009" i="4" s="1"/>
  <c r="D3009" i="4"/>
  <c r="W3008" i="4"/>
  <c r="V3008" i="4" s="1"/>
  <c r="T3008" i="4"/>
  <c r="H3008" i="4"/>
  <c r="F3008" i="4"/>
  <c r="G3008" i="4" s="1"/>
  <c r="D3008" i="4"/>
  <c r="W3007" i="4"/>
  <c r="T3007" i="4"/>
  <c r="H3007" i="4"/>
  <c r="F3007" i="4"/>
  <c r="G3007" i="4" s="1"/>
  <c r="D3007" i="4"/>
  <c r="W3006" i="4"/>
  <c r="V3006" i="4" s="1"/>
  <c r="T3006" i="4"/>
  <c r="H3006" i="4"/>
  <c r="F3006" i="4"/>
  <c r="D3006" i="4"/>
  <c r="W3005" i="4"/>
  <c r="V3005" i="4" s="1"/>
  <c r="T3005" i="4"/>
  <c r="H3005" i="4"/>
  <c r="F3005" i="4"/>
  <c r="G3005" i="4" s="1"/>
  <c r="D3005" i="4"/>
  <c r="W3004" i="4"/>
  <c r="V3004" i="4" s="1"/>
  <c r="T3004" i="4"/>
  <c r="H3004" i="4"/>
  <c r="F3004" i="4"/>
  <c r="D3004" i="4"/>
  <c r="W3003" i="4"/>
  <c r="T3003" i="4"/>
  <c r="H3003" i="4"/>
  <c r="F3003" i="4"/>
  <c r="G3003" i="4" s="1"/>
  <c r="D3003" i="4"/>
  <c r="W3002" i="4"/>
  <c r="V3002" i="4" s="1"/>
  <c r="T3002" i="4"/>
  <c r="H3002" i="4"/>
  <c r="F3002" i="4"/>
  <c r="G3002" i="4" s="1"/>
  <c r="D3002" i="4"/>
  <c r="W3001" i="4"/>
  <c r="V3001" i="4" s="1"/>
  <c r="T3001" i="4"/>
  <c r="H3001" i="4"/>
  <c r="F3001" i="4"/>
  <c r="G3001" i="4" s="1"/>
  <c r="D3001" i="4"/>
  <c r="B1576" i="2"/>
  <c r="W3000" i="4"/>
  <c r="L1575" i="2" s="1"/>
  <c r="T3000" i="4"/>
  <c r="H3000" i="4"/>
  <c r="F3000" i="4"/>
  <c r="G3000" i="4" s="1"/>
  <c r="D3000" i="4"/>
  <c r="B1575" i="2"/>
  <c r="W2999" i="4"/>
  <c r="V2999" i="4" s="1"/>
  <c r="T2999" i="4"/>
  <c r="H2999" i="4"/>
  <c r="F2999" i="4"/>
  <c r="G2999" i="4" s="1"/>
  <c r="D2999" i="4"/>
  <c r="W2998" i="4"/>
  <c r="V2998" i="4" s="1"/>
  <c r="T2998" i="4"/>
  <c r="H2998" i="4"/>
  <c r="F2998" i="4"/>
  <c r="D2998" i="4"/>
  <c r="B1574" i="2"/>
  <c r="W2997" i="4"/>
  <c r="V2997" i="4" s="1"/>
  <c r="T2997" i="4"/>
  <c r="H2997" i="4"/>
  <c r="F2997" i="4"/>
  <c r="D2997" i="4"/>
  <c r="B1573" i="2"/>
  <c r="W2996" i="4"/>
  <c r="T2996" i="4"/>
  <c r="H2996" i="4"/>
  <c r="F2996" i="4"/>
  <c r="G2996" i="4" s="1"/>
  <c r="D2996" i="4"/>
  <c r="W2995" i="4"/>
  <c r="L1572" i="2" s="1"/>
  <c r="T2995" i="4"/>
  <c r="H2995" i="4"/>
  <c r="F2995" i="4"/>
  <c r="G2995" i="4" s="1"/>
  <c r="D2995" i="4"/>
  <c r="B1572" i="2"/>
  <c r="W2994" i="4"/>
  <c r="T2994" i="4"/>
  <c r="H2994" i="4"/>
  <c r="F2994" i="4"/>
  <c r="D2994" i="4"/>
  <c r="B1571" i="2"/>
  <c r="W2993" i="4"/>
  <c r="V2993" i="4" s="1"/>
  <c r="T2993" i="4"/>
  <c r="H2993" i="4"/>
  <c r="F2993" i="4"/>
  <c r="G2993" i="4" s="1"/>
  <c r="D2993" i="4"/>
  <c r="W2992" i="4"/>
  <c r="V2992" i="4" s="1"/>
  <c r="T2992" i="4"/>
  <c r="H2992" i="4"/>
  <c r="F2992" i="4"/>
  <c r="D2992" i="4"/>
  <c r="W2991" i="4"/>
  <c r="L1570" i="2" s="1"/>
  <c r="T2991" i="4"/>
  <c r="H2991" i="4"/>
  <c r="G2991" i="4"/>
  <c r="F2991" i="4"/>
  <c r="D2991" i="4"/>
  <c r="B1570" i="2"/>
  <c r="W2990" i="4"/>
  <c r="V2990" i="4" s="1"/>
  <c r="T2990" i="4"/>
  <c r="H2990" i="4"/>
  <c r="F2990" i="4"/>
  <c r="G2990" i="4" s="1"/>
  <c r="D2990" i="4"/>
  <c r="B1569" i="2"/>
  <c r="W2989" i="4"/>
  <c r="T2989" i="4"/>
  <c r="H2989" i="4"/>
  <c r="F2989" i="4"/>
  <c r="G2989" i="4" s="1"/>
  <c r="D2989" i="4"/>
  <c r="W2988" i="4"/>
  <c r="V2988" i="4" s="1"/>
  <c r="T2988" i="4"/>
  <c r="H2988" i="4"/>
  <c r="F2988" i="4"/>
  <c r="G2988" i="4" s="1"/>
  <c r="D2988" i="4"/>
  <c r="B1568" i="2"/>
  <c r="W2987" i="4"/>
  <c r="L1567" i="2" s="1"/>
  <c r="T2987" i="4"/>
  <c r="H2987" i="4"/>
  <c r="F2987" i="4"/>
  <c r="G2987" i="4" s="1"/>
  <c r="D2987" i="4"/>
  <c r="B1567" i="2"/>
  <c r="W2986" i="4"/>
  <c r="T2986" i="4"/>
  <c r="H2986" i="4"/>
  <c r="F2986" i="4"/>
  <c r="D2986" i="4"/>
  <c r="W2985" i="4"/>
  <c r="L1566" i="2" s="1"/>
  <c r="T2985" i="4"/>
  <c r="H2985" i="4"/>
  <c r="F2985" i="4"/>
  <c r="D2985" i="4"/>
  <c r="B1566" i="2"/>
  <c r="W2984" i="4"/>
  <c r="L1565" i="2" s="1"/>
  <c r="T2984" i="4"/>
  <c r="H2984" i="4"/>
  <c r="F2984" i="4"/>
  <c r="D2984" i="4"/>
  <c r="B1565" i="2"/>
  <c r="W2983" i="4"/>
  <c r="V2983" i="4" s="1"/>
  <c r="T2983" i="4"/>
  <c r="H2983" i="4"/>
  <c r="F2983" i="4"/>
  <c r="G2983" i="4" s="1"/>
  <c r="D2983" i="4"/>
  <c r="W2982" i="4"/>
  <c r="V2982" i="4" s="1"/>
  <c r="T2982" i="4"/>
  <c r="H2982" i="4"/>
  <c r="F2982" i="4"/>
  <c r="D2982" i="4"/>
  <c r="B1564" i="2"/>
  <c r="W2981" i="4"/>
  <c r="V2981" i="4" s="1"/>
  <c r="T2981" i="4"/>
  <c r="H2981" i="4"/>
  <c r="F2981" i="4"/>
  <c r="G2981" i="4" s="1"/>
  <c r="D2981" i="4"/>
  <c r="W2980" i="4"/>
  <c r="V2980" i="4" s="1"/>
  <c r="T2980" i="4"/>
  <c r="L1563" i="2"/>
  <c r="H2980" i="4"/>
  <c r="F2980" i="4"/>
  <c r="G2980" i="4" s="1"/>
  <c r="D2980" i="4"/>
  <c r="B1563" i="2"/>
  <c r="W2979" i="4"/>
  <c r="V2979" i="4" s="1"/>
  <c r="T2979" i="4"/>
  <c r="H2979" i="4"/>
  <c r="F2979" i="4"/>
  <c r="G2979" i="4" s="1"/>
  <c r="D2979" i="4"/>
  <c r="B1562" i="2"/>
  <c r="W2978" i="4"/>
  <c r="T2978" i="4"/>
  <c r="H2978" i="4"/>
  <c r="F2978" i="4"/>
  <c r="G2978" i="4" s="1"/>
  <c r="D2978" i="4"/>
  <c r="W2977" i="4"/>
  <c r="L1561" i="2" s="1"/>
  <c r="T2977" i="4"/>
  <c r="H2977" i="4"/>
  <c r="F2977" i="4"/>
  <c r="G2977" i="4" s="1"/>
  <c r="D2977" i="4"/>
  <c r="B1561" i="2"/>
  <c r="W2976" i="4"/>
  <c r="V2976" i="4" s="1"/>
  <c r="T2976" i="4"/>
  <c r="H2976" i="4"/>
  <c r="F2976" i="4"/>
  <c r="G2976" i="4" s="1"/>
  <c r="D2976" i="4"/>
  <c r="W2975" i="4"/>
  <c r="T2975" i="4"/>
  <c r="H2975" i="4"/>
  <c r="F2975" i="4"/>
  <c r="D2975" i="4"/>
  <c r="W2974" i="4"/>
  <c r="V2974" i="4" s="1"/>
  <c r="T2974" i="4"/>
  <c r="H2974" i="4"/>
  <c r="F2974" i="4"/>
  <c r="D2974" i="4"/>
  <c r="W2973" i="4"/>
  <c r="V2973" i="4" s="1"/>
  <c r="T2973" i="4"/>
  <c r="H2973" i="4"/>
  <c r="F2973" i="4"/>
  <c r="G2973" i="4" s="1"/>
  <c r="D2973" i="4"/>
  <c r="W2972" i="4"/>
  <c r="T2972" i="4"/>
  <c r="H2972" i="4"/>
  <c r="F2972" i="4"/>
  <c r="D2972" i="4"/>
  <c r="W2971" i="4"/>
  <c r="T2971" i="4"/>
  <c r="H2971" i="4"/>
  <c r="F2971" i="4"/>
  <c r="G2971" i="4" s="1"/>
  <c r="D2971" i="4"/>
  <c r="W2970" i="4"/>
  <c r="T2970" i="4"/>
  <c r="H2970" i="4"/>
  <c r="F2970" i="4"/>
  <c r="G2970" i="4" s="1"/>
  <c r="D2970" i="4"/>
  <c r="W2969" i="4"/>
  <c r="V2969" i="4" s="1"/>
  <c r="T2969" i="4"/>
  <c r="H2969" i="4"/>
  <c r="F2969" i="4"/>
  <c r="D2969" i="4"/>
  <c r="W2968" i="4"/>
  <c r="V2968" i="4" s="1"/>
  <c r="T2968" i="4"/>
  <c r="H2968" i="4"/>
  <c r="F2968" i="4"/>
  <c r="G2968" i="4" s="1"/>
  <c r="D2968" i="4"/>
  <c r="W2967" i="4"/>
  <c r="V2967" i="4" s="1"/>
  <c r="T2967" i="4"/>
  <c r="H2967" i="4"/>
  <c r="F2967" i="4"/>
  <c r="D2967" i="4"/>
  <c r="W2966" i="4"/>
  <c r="T2966" i="4"/>
  <c r="H2966" i="4"/>
  <c r="F2966" i="4"/>
  <c r="G2966" i="4" s="1"/>
  <c r="D2966" i="4"/>
  <c r="W2965" i="4"/>
  <c r="V2965" i="4" s="1"/>
  <c r="T2965" i="4"/>
  <c r="H2965" i="4"/>
  <c r="F2965" i="4"/>
  <c r="G2965" i="4" s="1"/>
  <c r="D2965" i="4"/>
  <c r="B1560" i="2"/>
  <c r="W2964" i="4"/>
  <c r="T2964" i="4"/>
  <c r="H2964" i="4"/>
  <c r="F2964" i="4"/>
  <c r="G2964" i="4" s="1"/>
  <c r="D2964" i="4"/>
  <c r="B1559" i="2"/>
  <c r="W2963" i="4"/>
  <c r="V2963" i="4" s="1"/>
  <c r="T2963" i="4"/>
  <c r="H2963" i="4"/>
  <c r="F2963" i="4"/>
  <c r="G2963" i="4" s="1"/>
  <c r="D2963" i="4"/>
  <c r="B1558" i="2"/>
  <c r="W2962" i="4"/>
  <c r="T2962" i="4"/>
  <c r="H2962" i="4"/>
  <c r="F2962" i="4"/>
  <c r="G2962" i="4" s="1"/>
  <c r="D2962" i="4"/>
  <c r="B1557" i="2"/>
  <c r="W2961" i="4"/>
  <c r="T2961" i="4"/>
  <c r="H2961" i="4"/>
  <c r="F2961" i="4"/>
  <c r="G2961" i="4" s="1"/>
  <c r="D2961" i="4"/>
  <c r="W2960" i="4"/>
  <c r="V2960" i="4" s="1"/>
  <c r="T2960" i="4"/>
  <c r="H2960" i="4"/>
  <c r="F2960" i="4"/>
  <c r="G2960" i="4" s="1"/>
  <c r="D2960" i="4"/>
  <c r="W2959" i="4"/>
  <c r="T2959" i="4"/>
  <c r="H2959" i="4"/>
  <c r="F2959" i="4"/>
  <c r="G2959" i="4" s="1"/>
  <c r="D2959" i="4"/>
  <c r="B1556" i="2"/>
  <c r="W2958" i="4"/>
  <c r="V2958" i="4" s="1"/>
  <c r="T2958" i="4"/>
  <c r="H2958" i="4"/>
  <c r="F2958" i="4"/>
  <c r="G2958" i="4" s="1"/>
  <c r="D2958" i="4"/>
  <c r="B1555" i="2"/>
  <c r="W2957" i="4"/>
  <c r="L1554" i="2" s="1"/>
  <c r="T2957" i="4"/>
  <c r="H2957" i="4"/>
  <c r="F2957" i="4"/>
  <c r="D2957" i="4"/>
  <c r="B1554" i="2"/>
  <c r="W2956" i="4"/>
  <c r="T2956" i="4"/>
  <c r="H2956" i="4"/>
  <c r="F2956" i="4"/>
  <c r="G2956" i="4" s="1"/>
  <c r="D2956" i="4"/>
  <c r="W2955" i="4"/>
  <c r="L1553" i="2" s="1"/>
  <c r="T2955" i="4"/>
  <c r="H2955" i="4"/>
  <c r="F2955" i="4"/>
  <c r="G2955" i="4" s="1"/>
  <c r="D2955" i="4"/>
  <c r="B1553" i="2"/>
  <c r="W2954" i="4"/>
  <c r="V2954" i="4" s="1"/>
  <c r="T2954" i="4"/>
  <c r="H2954" i="4"/>
  <c r="F2954" i="4"/>
  <c r="G2954" i="4" s="1"/>
  <c r="D2954" i="4"/>
  <c r="B1552" i="2"/>
  <c r="W2953" i="4"/>
  <c r="T2953" i="4"/>
  <c r="H2953" i="4"/>
  <c r="F2953" i="4"/>
  <c r="D2953" i="4"/>
  <c r="B1551" i="2"/>
  <c r="W2952" i="4"/>
  <c r="V2952" i="4" s="1"/>
  <c r="T2952" i="4"/>
  <c r="H2952" i="4"/>
  <c r="F2952" i="4"/>
  <c r="G2952" i="4" s="1"/>
  <c r="D2952" i="4"/>
  <c r="B1550" i="2"/>
  <c r="W2951" i="4"/>
  <c r="V2951" i="4" s="1"/>
  <c r="T2951" i="4"/>
  <c r="H2951" i="4"/>
  <c r="F2951" i="4"/>
  <c r="D2951" i="4"/>
  <c r="B1549" i="2"/>
  <c r="W2950" i="4"/>
  <c r="V2950" i="4" s="1"/>
  <c r="T2950" i="4"/>
  <c r="H2950" i="4"/>
  <c r="F2950" i="4"/>
  <c r="G2950" i="4" s="1"/>
  <c r="D2950" i="4"/>
  <c r="B1548" i="2"/>
  <c r="W2949" i="4"/>
  <c r="V2949" i="4" s="1"/>
  <c r="T2949" i="4"/>
  <c r="H2949" i="4"/>
  <c r="F2949" i="4"/>
  <c r="G2949" i="4" s="1"/>
  <c r="D2949" i="4"/>
  <c r="B1547" i="2"/>
  <c r="W2948" i="4"/>
  <c r="V2948" i="4" s="1"/>
  <c r="T2948" i="4"/>
  <c r="H2948" i="4"/>
  <c r="F2948" i="4"/>
  <c r="G2948" i="4" s="1"/>
  <c r="D2948" i="4"/>
  <c r="W2947" i="4"/>
  <c r="V2947" i="4" s="1"/>
  <c r="T2947" i="4"/>
  <c r="H2947" i="4"/>
  <c r="F2947" i="4"/>
  <c r="D2947" i="4"/>
  <c r="W2946" i="4"/>
  <c r="T2946" i="4"/>
  <c r="H2946" i="4"/>
  <c r="F2946" i="4"/>
  <c r="G2946" i="4" s="1"/>
  <c r="D2946" i="4"/>
  <c r="W2945" i="4"/>
  <c r="T2945" i="4"/>
  <c r="H2945" i="4"/>
  <c r="F2945" i="4"/>
  <c r="G2945" i="4" s="1"/>
  <c r="D2945" i="4"/>
  <c r="W2944" i="4"/>
  <c r="T2944" i="4"/>
  <c r="H2944" i="4"/>
  <c r="F2944" i="4"/>
  <c r="G2944" i="4" s="1"/>
  <c r="D2944" i="4"/>
  <c r="W2943" i="4"/>
  <c r="V2943" i="4" s="1"/>
  <c r="T2943" i="4"/>
  <c r="L1546" i="2"/>
  <c r="H2943" i="4"/>
  <c r="F2943" i="4"/>
  <c r="G2943" i="4" s="1"/>
  <c r="D2943" i="4"/>
  <c r="B1546" i="2"/>
  <c r="W2942" i="4"/>
  <c r="V2942" i="4" s="1"/>
  <c r="T2942" i="4"/>
  <c r="H2942" i="4"/>
  <c r="F2942" i="4"/>
  <c r="G2942" i="4" s="1"/>
  <c r="D2942" i="4"/>
  <c r="B1545" i="2"/>
  <c r="W2941" i="4"/>
  <c r="L1544" i="2" s="1"/>
  <c r="T2941" i="4"/>
  <c r="H2941" i="4"/>
  <c r="F2941" i="4"/>
  <c r="D2941" i="4"/>
  <c r="B1544" i="2"/>
  <c r="W2940" i="4"/>
  <c r="T2940" i="4"/>
  <c r="H2940" i="4"/>
  <c r="F2940" i="4"/>
  <c r="G2940" i="4" s="1"/>
  <c r="D2940" i="4"/>
  <c r="B1543" i="2"/>
  <c r="W2939" i="4"/>
  <c r="L1542" i="2" s="1"/>
  <c r="T2939" i="4"/>
  <c r="H2939" i="4"/>
  <c r="F2939" i="4"/>
  <c r="G2939" i="4" s="1"/>
  <c r="D2939" i="4"/>
  <c r="B1542" i="2"/>
  <c r="W2938" i="4"/>
  <c r="V2938" i="4" s="1"/>
  <c r="T2938" i="4"/>
  <c r="H2938" i="4"/>
  <c r="F2938" i="4"/>
  <c r="G2938" i="4" s="1"/>
  <c r="D2938" i="4"/>
  <c r="W2937" i="4"/>
  <c r="V2937" i="4" s="1"/>
  <c r="T2937" i="4"/>
  <c r="H2937" i="4"/>
  <c r="F2937" i="4"/>
  <c r="G2937" i="4" s="1"/>
  <c r="D2937" i="4"/>
  <c r="W2936" i="4"/>
  <c r="L1541" i="2" s="1"/>
  <c r="T2936" i="4"/>
  <c r="H2936" i="4"/>
  <c r="F2936" i="4"/>
  <c r="G2936" i="4" s="1"/>
  <c r="D2936" i="4"/>
  <c r="B1541" i="2"/>
  <c r="W2935" i="4"/>
  <c r="V2935" i="4" s="1"/>
  <c r="T2935" i="4"/>
  <c r="L1540" i="2"/>
  <c r="H2935" i="4"/>
  <c r="F2935" i="4"/>
  <c r="G2935" i="4" s="1"/>
  <c r="D2935" i="4"/>
  <c r="B1540" i="2"/>
  <c r="W2934" i="4"/>
  <c r="T2934" i="4"/>
  <c r="H2934" i="4"/>
  <c r="F2934" i="4"/>
  <c r="G2934" i="4" s="1"/>
  <c r="D2934" i="4"/>
  <c r="W2933" i="4"/>
  <c r="T2933" i="4"/>
  <c r="H2933" i="4"/>
  <c r="F2933" i="4"/>
  <c r="G2933" i="4" s="1"/>
  <c r="D2933" i="4"/>
  <c r="B1539" i="2"/>
  <c r="W2932" i="4"/>
  <c r="T2932" i="4"/>
  <c r="H2932" i="4"/>
  <c r="F2932" i="4"/>
  <c r="D2932" i="4"/>
  <c r="B1538" i="2"/>
  <c r="W2931" i="4"/>
  <c r="T2931" i="4"/>
  <c r="H2931" i="4"/>
  <c r="F2931" i="4"/>
  <c r="D2931" i="4"/>
  <c r="W2930" i="4"/>
  <c r="V2930" i="4" s="1"/>
  <c r="T2930" i="4"/>
  <c r="L1537" i="2"/>
  <c r="H2930" i="4"/>
  <c r="F2930" i="4"/>
  <c r="D2930" i="4"/>
  <c r="B1537" i="2"/>
  <c r="W2929" i="4"/>
  <c r="T2929" i="4"/>
  <c r="H2929" i="4"/>
  <c r="F2929" i="4"/>
  <c r="D2929" i="4"/>
  <c r="B1536" i="2"/>
  <c r="W2928" i="4"/>
  <c r="T2928" i="4"/>
  <c r="H2928" i="4"/>
  <c r="F2928" i="4"/>
  <c r="G2928" i="4" s="1"/>
  <c r="D2928" i="4"/>
  <c r="B1535" i="2"/>
  <c r="W2927" i="4"/>
  <c r="V2927" i="4" s="1"/>
  <c r="T2927" i="4"/>
  <c r="H2927" i="4"/>
  <c r="F2927" i="4"/>
  <c r="G2927" i="4" s="1"/>
  <c r="D2927" i="4"/>
  <c r="B1534" i="2"/>
  <c r="W2926" i="4"/>
  <c r="T2926" i="4"/>
  <c r="H2926" i="4"/>
  <c r="F2926" i="4"/>
  <c r="D2926" i="4"/>
  <c r="W2925" i="4"/>
  <c r="T2925" i="4"/>
  <c r="H2925" i="4"/>
  <c r="F2925" i="4"/>
  <c r="G2925" i="4" s="1"/>
  <c r="D2925" i="4"/>
  <c r="B1533" i="2"/>
  <c r="W2924" i="4"/>
  <c r="T2924" i="4"/>
  <c r="H2924" i="4"/>
  <c r="F2924" i="4"/>
  <c r="G2924" i="4" s="1"/>
  <c r="D2924" i="4"/>
  <c r="B1532" i="2"/>
  <c r="W2923" i="4"/>
  <c r="V2923" i="4" s="1"/>
  <c r="T2923" i="4"/>
  <c r="H2923" i="4"/>
  <c r="F2923" i="4"/>
  <c r="G2923" i="4" s="1"/>
  <c r="D2923" i="4"/>
  <c r="B1531" i="2"/>
  <c r="W2922" i="4"/>
  <c r="T2922" i="4"/>
  <c r="H2922" i="4"/>
  <c r="F2922" i="4"/>
  <c r="G2922" i="4" s="1"/>
  <c r="D2922" i="4"/>
  <c r="W2921" i="4"/>
  <c r="V2921" i="4" s="1"/>
  <c r="T2921" i="4"/>
  <c r="H2921" i="4"/>
  <c r="F2921" i="4"/>
  <c r="D2921" i="4"/>
  <c r="B1530" i="2"/>
  <c r="W2920" i="4"/>
  <c r="L1529" i="2" s="1"/>
  <c r="T2920" i="4"/>
  <c r="H2920" i="4"/>
  <c r="F2920" i="4"/>
  <c r="D2920" i="4"/>
  <c r="B1529" i="2"/>
  <c r="W2919" i="4"/>
  <c r="T2919" i="4"/>
  <c r="H2919" i="4"/>
  <c r="F2919" i="4"/>
  <c r="D2919" i="4"/>
  <c r="B1528" i="2"/>
  <c r="W2918" i="4"/>
  <c r="T2918" i="4"/>
  <c r="H2918" i="4"/>
  <c r="F2918" i="4"/>
  <c r="G2918" i="4" s="1"/>
  <c r="D2918" i="4"/>
  <c r="B1527" i="2"/>
  <c r="W2917" i="4"/>
  <c r="T2917" i="4"/>
  <c r="H2917" i="4"/>
  <c r="F2917" i="4"/>
  <c r="G2917" i="4" s="1"/>
  <c r="D2917" i="4"/>
  <c r="B1526" i="2"/>
  <c r="W2916" i="4"/>
  <c r="V2916" i="4" s="1"/>
  <c r="T2916" i="4"/>
  <c r="H2916" i="4"/>
  <c r="F2916" i="4"/>
  <c r="G2916" i="4" s="1"/>
  <c r="D2916" i="4"/>
  <c r="W2915" i="4"/>
  <c r="V2915" i="4" s="1"/>
  <c r="T2915" i="4"/>
  <c r="L1525" i="2"/>
  <c r="H2915" i="4"/>
  <c r="F2915" i="4"/>
  <c r="D2915" i="4"/>
  <c r="B1525" i="2"/>
  <c r="W2914" i="4"/>
  <c r="T2914" i="4"/>
  <c r="H2914" i="4"/>
  <c r="F2914" i="4"/>
  <c r="D2914" i="4"/>
  <c r="B1524" i="2"/>
  <c r="W2913" i="4"/>
  <c r="V2913" i="4" s="1"/>
  <c r="T2913" i="4"/>
  <c r="H2913" i="4"/>
  <c r="F2913" i="4"/>
  <c r="G2913" i="4" s="1"/>
  <c r="D2913" i="4"/>
  <c r="B1523" i="2"/>
  <c r="W2912" i="4"/>
  <c r="V2912" i="4" s="1"/>
  <c r="T2912" i="4"/>
  <c r="H2912" i="4"/>
  <c r="F2912" i="4"/>
  <c r="D2912" i="4"/>
  <c r="B1522" i="2"/>
  <c r="W2911" i="4"/>
  <c r="T2911" i="4"/>
  <c r="H2911" i="4"/>
  <c r="F2911" i="4"/>
  <c r="G2911" i="4" s="1"/>
  <c r="D2911" i="4"/>
  <c r="B1521" i="2"/>
  <c r="W2910" i="4"/>
  <c r="T2910" i="4"/>
  <c r="H2910" i="4"/>
  <c r="F2910" i="4"/>
  <c r="G2910" i="4" s="1"/>
  <c r="D2910" i="4"/>
  <c r="W2909" i="4"/>
  <c r="T2909" i="4"/>
  <c r="H2909" i="4"/>
  <c r="F2909" i="4"/>
  <c r="G2909" i="4" s="1"/>
  <c r="D2909" i="4"/>
  <c r="B1520" i="2"/>
  <c r="W2908" i="4"/>
  <c r="T2908" i="4"/>
  <c r="H2908" i="4"/>
  <c r="F2908" i="4"/>
  <c r="G2908" i="4" s="1"/>
  <c r="D2908" i="4"/>
  <c r="W2907" i="4"/>
  <c r="T2907" i="4"/>
  <c r="H2907" i="4"/>
  <c r="F2907" i="4"/>
  <c r="G2907" i="4" s="1"/>
  <c r="D2907" i="4"/>
  <c r="W2906" i="4"/>
  <c r="T2906" i="4"/>
  <c r="H2906" i="4"/>
  <c r="F2906" i="4"/>
  <c r="G2906" i="4" s="1"/>
  <c r="D2906" i="4"/>
  <c r="W2905" i="4"/>
  <c r="T2905" i="4"/>
  <c r="H2905" i="4"/>
  <c r="F2905" i="4"/>
  <c r="G2905" i="4" s="1"/>
  <c r="D2905" i="4"/>
  <c r="W2904" i="4"/>
  <c r="T2904" i="4"/>
  <c r="H2904" i="4"/>
  <c r="F2904" i="4"/>
  <c r="G2904" i="4" s="1"/>
  <c r="D2904" i="4"/>
  <c r="W2903" i="4"/>
  <c r="T2903" i="4"/>
  <c r="H2903" i="4"/>
  <c r="F2903" i="4"/>
  <c r="G2903" i="4" s="1"/>
  <c r="D2903" i="4"/>
  <c r="B1519" i="2"/>
  <c r="W2902" i="4"/>
  <c r="L1518" i="2" s="1"/>
  <c r="T2902" i="4"/>
  <c r="H2902" i="4"/>
  <c r="F2902" i="4"/>
  <c r="G2902" i="4" s="1"/>
  <c r="D2902" i="4"/>
  <c r="B1518" i="2"/>
  <c r="W2901" i="4"/>
  <c r="T2901" i="4"/>
  <c r="H2901" i="4"/>
  <c r="F2901" i="4"/>
  <c r="G2901" i="4" s="1"/>
  <c r="D2901" i="4"/>
  <c r="B1517" i="2"/>
  <c r="W2900" i="4"/>
  <c r="L1516" i="2" s="1"/>
  <c r="T2900" i="4"/>
  <c r="H2900" i="4"/>
  <c r="F2900" i="4"/>
  <c r="G2900" i="4" s="1"/>
  <c r="D2900" i="4"/>
  <c r="B1516" i="2"/>
  <c r="W2899" i="4"/>
  <c r="T2899" i="4"/>
  <c r="H2899" i="4"/>
  <c r="F2899" i="4"/>
  <c r="G2899" i="4" s="1"/>
  <c r="D2899" i="4"/>
  <c r="B1515" i="2"/>
  <c r="W2898" i="4"/>
  <c r="V2898" i="4" s="1"/>
  <c r="T2898" i="4"/>
  <c r="L1514" i="2"/>
  <c r="H2898" i="4"/>
  <c r="F2898" i="4"/>
  <c r="G2898" i="4" s="1"/>
  <c r="D2898" i="4"/>
  <c r="B1514" i="2"/>
  <c r="W2897" i="4"/>
  <c r="T2897" i="4"/>
  <c r="H2897" i="4"/>
  <c r="F2897" i="4"/>
  <c r="G2897" i="4" s="1"/>
  <c r="D2897" i="4"/>
  <c r="W2896" i="4"/>
  <c r="T2896" i="4"/>
  <c r="H2896" i="4"/>
  <c r="F2896" i="4"/>
  <c r="G2896" i="4" s="1"/>
  <c r="D2896" i="4"/>
  <c r="W2895" i="4"/>
  <c r="T2895" i="4"/>
  <c r="H2895" i="4"/>
  <c r="F2895" i="4"/>
  <c r="G2895" i="4" s="1"/>
  <c r="D2895" i="4"/>
  <c r="W2894" i="4"/>
  <c r="V2894" i="4" s="1"/>
  <c r="T2894" i="4"/>
  <c r="H2894" i="4"/>
  <c r="F2894" i="4"/>
  <c r="G2894" i="4" s="1"/>
  <c r="D2894" i="4"/>
  <c r="W2893" i="4"/>
  <c r="T2893" i="4"/>
  <c r="H2893" i="4"/>
  <c r="F2893" i="4"/>
  <c r="G2893" i="4" s="1"/>
  <c r="D2893" i="4"/>
  <c r="W2892" i="4"/>
  <c r="V2892" i="4" s="1"/>
  <c r="T2892" i="4"/>
  <c r="H2892" i="4"/>
  <c r="F2892" i="4"/>
  <c r="G2892" i="4" s="1"/>
  <c r="D2892" i="4"/>
  <c r="W2891" i="4"/>
  <c r="V2891" i="4" s="1"/>
  <c r="T2891" i="4"/>
  <c r="H2891" i="4"/>
  <c r="F2891" i="4"/>
  <c r="D2891" i="4"/>
  <c r="W2890" i="4"/>
  <c r="V2890" i="4" s="1"/>
  <c r="T2890" i="4"/>
  <c r="H2890" i="4"/>
  <c r="F2890" i="4"/>
  <c r="G2890" i="4" s="1"/>
  <c r="D2890" i="4"/>
  <c r="W2889" i="4"/>
  <c r="V2889" i="4"/>
  <c r="T2889" i="4"/>
  <c r="H2889" i="4"/>
  <c r="F2889" i="4"/>
  <c r="G2889" i="4" s="1"/>
  <c r="D2889" i="4"/>
  <c r="W2888" i="4"/>
  <c r="T2888" i="4"/>
  <c r="H2888" i="4"/>
  <c r="F2888" i="4"/>
  <c r="G2888" i="4" s="1"/>
  <c r="D2888" i="4"/>
  <c r="B1513" i="2"/>
  <c r="W2887" i="4"/>
  <c r="V2887" i="4" s="1"/>
  <c r="T2887" i="4"/>
  <c r="L1512" i="2"/>
  <c r="H2887" i="4"/>
  <c r="F2887" i="4"/>
  <c r="G2887" i="4" s="1"/>
  <c r="D2887" i="4"/>
  <c r="B1512" i="2"/>
  <c r="W2886" i="4"/>
  <c r="V2886" i="4" s="1"/>
  <c r="T2886" i="4"/>
  <c r="H2886" i="4"/>
  <c r="F2886" i="4"/>
  <c r="G2886" i="4" s="1"/>
  <c r="D2886" i="4"/>
  <c r="B1511" i="2"/>
  <c r="W2885" i="4"/>
  <c r="V2885" i="4" s="1"/>
  <c r="T2885" i="4"/>
  <c r="L1510" i="2"/>
  <c r="H2885" i="4"/>
  <c r="F2885" i="4"/>
  <c r="D2885" i="4"/>
  <c r="B1510" i="2"/>
  <c r="W2884" i="4"/>
  <c r="T2884" i="4"/>
  <c r="H2884" i="4"/>
  <c r="F2884" i="4"/>
  <c r="G2884" i="4" s="1"/>
  <c r="D2884" i="4"/>
  <c r="B1509" i="2"/>
  <c r="W2883" i="4"/>
  <c r="L1508" i="2" s="1"/>
  <c r="T2883" i="4"/>
  <c r="H2883" i="4"/>
  <c r="F2883" i="4"/>
  <c r="D2883" i="4"/>
  <c r="B1508" i="2"/>
  <c r="W2882" i="4"/>
  <c r="L1507" i="2" s="1"/>
  <c r="T2882" i="4"/>
  <c r="H2882" i="4"/>
  <c r="F2882" i="4"/>
  <c r="G2882" i="4" s="1"/>
  <c r="D2882" i="4"/>
  <c r="B1507" i="2"/>
  <c r="W2881" i="4"/>
  <c r="T2881" i="4"/>
  <c r="H2881" i="4"/>
  <c r="F2881" i="4"/>
  <c r="G2881" i="4" s="1"/>
  <c r="D2881" i="4"/>
  <c r="B1506" i="2"/>
  <c r="W2880" i="4"/>
  <c r="V2880" i="4" s="1"/>
  <c r="T2880" i="4"/>
  <c r="L1505" i="2"/>
  <c r="H2880" i="4"/>
  <c r="F2880" i="4"/>
  <c r="G2880" i="4" s="1"/>
  <c r="D2880" i="4"/>
  <c r="B1505" i="2"/>
  <c r="W2879" i="4"/>
  <c r="T2879" i="4"/>
  <c r="H2879" i="4"/>
  <c r="F2879" i="4"/>
  <c r="G2879" i="4" s="1"/>
  <c r="D2879" i="4"/>
  <c r="B1504" i="2"/>
  <c r="W2878" i="4"/>
  <c r="L1503" i="2" s="1"/>
  <c r="T2878" i="4"/>
  <c r="H2878" i="4"/>
  <c r="F2878" i="4"/>
  <c r="G2878" i="4" s="1"/>
  <c r="D2878" i="4"/>
  <c r="B1503" i="2"/>
  <c r="W2877" i="4"/>
  <c r="T2877" i="4"/>
  <c r="H2877" i="4"/>
  <c r="F2877" i="4"/>
  <c r="G2877" i="4" s="1"/>
  <c r="D2877" i="4"/>
  <c r="B1502" i="2"/>
  <c r="W2876" i="4"/>
  <c r="L1501" i="2" s="1"/>
  <c r="T2876" i="4"/>
  <c r="H2876" i="4"/>
  <c r="F2876" i="4"/>
  <c r="G2876" i="4" s="1"/>
  <c r="D2876" i="4"/>
  <c r="B1501" i="2"/>
  <c r="W2875" i="4"/>
  <c r="T2875" i="4"/>
  <c r="H2875" i="4"/>
  <c r="F2875" i="4"/>
  <c r="G2875" i="4" s="1"/>
  <c r="D2875" i="4"/>
  <c r="B1500" i="2"/>
  <c r="W2874" i="4"/>
  <c r="V2874" i="4" s="1"/>
  <c r="T2874" i="4"/>
  <c r="H2874" i="4"/>
  <c r="F2874" i="4"/>
  <c r="G2874" i="4" s="1"/>
  <c r="D2874" i="4"/>
  <c r="B1499" i="2"/>
  <c r="W2873" i="4"/>
  <c r="V2873" i="4" s="1"/>
  <c r="T2873" i="4"/>
  <c r="H2873" i="4"/>
  <c r="F2873" i="4"/>
  <c r="D2873" i="4"/>
  <c r="B1498" i="2"/>
  <c r="W2872" i="4"/>
  <c r="V2872" i="4" s="1"/>
  <c r="T2872" i="4"/>
  <c r="L1497" i="2"/>
  <c r="H2872" i="4"/>
  <c r="F2872" i="4"/>
  <c r="D2872" i="4"/>
  <c r="B1497" i="2"/>
  <c r="W2871" i="4"/>
  <c r="L1495" i="2" s="1"/>
  <c r="T2871" i="4"/>
  <c r="H2871" i="4"/>
  <c r="F2871" i="4"/>
  <c r="G2871" i="4" s="1"/>
  <c r="D2871" i="4"/>
  <c r="B1495" i="2"/>
  <c r="W2870" i="4"/>
  <c r="L1496" i="2" s="1"/>
  <c r="T2870" i="4"/>
  <c r="H2870" i="4"/>
  <c r="F2870" i="4"/>
  <c r="G2870" i="4" s="1"/>
  <c r="D2870" i="4"/>
  <c r="B1496" i="2"/>
  <c r="W2869" i="4"/>
  <c r="L1494" i="2" s="1"/>
  <c r="T2869" i="4"/>
  <c r="H2869" i="4"/>
  <c r="F2869" i="4"/>
  <c r="G2869" i="4" s="1"/>
  <c r="D2869" i="4"/>
  <c r="B1494" i="2"/>
  <c r="W2868" i="4"/>
  <c r="T2868" i="4"/>
  <c r="H2868" i="4"/>
  <c r="F2868" i="4"/>
  <c r="D2868" i="4"/>
  <c r="B1493" i="2"/>
  <c r="W2867" i="4"/>
  <c r="T2867" i="4"/>
  <c r="H2867" i="4"/>
  <c r="F2867" i="4"/>
  <c r="G2867" i="4" s="1"/>
  <c r="D2867" i="4"/>
  <c r="B1492" i="2"/>
  <c r="W2866" i="4"/>
  <c r="V2866" i="4" s="1"/>
  <c r="T2866" i="4"/>
  <c r="L1491" i="2"/>
  <c r="H2866" i="4"/>
  <c r="F2866" i="4"/>
  <c r="G2866" i="4" s="1"/>
  <c r="D2866" i="4"/>
  <c r="B1491" i="2"/>
  <c r="W2865" i="4"/>
  <c r="V2865" i="4" s="1"/>
  <c r="T2865" i="4"/>
  <c r="H2865" i="4"/>
  <c r="F2865" i="4"/>
  <c r="G2865" i="4" s="1"/>
  <c r="D2865" i="4"/>
  <c r="W2864" i="4"/>
  <c r="T2864" i="4"/>
  <c r="H2864" i="4"/>
  <c r="F2864" i="4"/>
  <c r="G2864" i="4" s="1"/>
  <c r="D2864" i="4"/>
  <c r="W2863" i="4"/>
  <c r="T2863" i="4"/>
  <c r="H2863" i="4"/>
  <c r="F2863" i="4"/>
  <c r="D2863" i="4"/>
  <c r="W2862" i="4"/>
  <c r="T2862" i="4"/>
  <c r="H2862" i="4"/>
  <c r="F2862" i="4"/>
  <c r="D2862" i="4"/>
  <c r="B1490" i="2"/>
  <c r="W2861" i="4"/>
  <c r="T2861" i="4"/>
  <c r="H2861" i="4"/>
  <c r="F2861" i="4"/>
  <c r="G2861" i="4" s="1"/>
  <c r="D2861" i="4"/>
  <c r="B1489" i="2"/>
  <c r="W2860" i="4"/>
  <c r="V2860" i="4" s="1"/>
  <c r="T2860" i="4"/>
  <c r="H2860" i="4"/>
  <c r="F2860" i="4"/>
  <c r="G2860" i="4" s="1"/>
  <c r="D2860" i="4"/>
  <c r="W2859" i="4"/>
  <c r="L1488" i="2" s="1"/>
  <c r="T2859" i="4"/>
  <c r="H2859" i="4"/>
  <c r="F2859" i="4"/>
  <c r="G2859" i="4" s="1"/>
  <c r="D2859" i="4"/>
  <c r="B1488" i="2"/>
  <c r="W2858" i="4"/>
  <c r="V2858" i="4" s="1"/>
  <c r="T2858" i="4"/>
  <c r="H2858" i="4"/>
  <c r="F2858" i="4"/>
  <c r="D2858" i="4"/>
  <c r="B1487" i="2"/>
  <c r="W2857" i="4"/>
  <c r="T2857" i="4"/>
  <c r="H2857" i="4"/>
  <c r="F2857" i="4"/>
  <c r="G2857" i="4" s="1"/>
  <c r="D2857" i="4"/>
  <c r="W2856" i="4"/>
  <c r="T2856" i="4"/>
  <c r="H2856" i="4"/>
  <c r="F2856" i="4"/>
  <c r="G2856" i="4" s="1"/>
  <c r="D2856" i="4"/>
  <c r="W2855" i="4"/>
  <c r="V2855" i="4" s="1"/>
  <c r="T2855" i="4"/>
  <c r="H2855" i="4"/>
  <c r="F2855" i="4"/>
  <c r="G2855" i="4" s="1"/>
  <c r="D2855" i="4"/>
  <c r="B1486" i="2"/>
  <c r="W2854" i="4"/>
  <c r="V2854" i="4" s="1"/>
  <c r="T2854" i="4"/>
  <c r="H2854" i="4"/>
  <c r="F2854" i="4"/>
  <c r="G2854" i="4" s="1"/>
  <c r="D2854" i="4"/>
  <c r="B1485" i="2"/>
  <c r="W2853" i="4"/>
  <c r="T2853" i="4"/>
  <c r="H2853" i="4"/>
  <c r="F2853" i="4"/>
  <c r="G2853" i="4" s="1"/>
  <c r="D2853" i="4"/>
  <c r="B1484" i="2"/>
  <c r="W2852" i="4"/>
  <c r="V2852" i="4"/>
  <c r="T2852" i="4"/>
  <c r="L1483" i="2"/>
  <c r="H2852" i="4"/>
  <c r="F2852" i="4"/>
  <c r="G2852" i="4" s="1"/>
  <c r="D2852" i="4"/>
  <c r="B1483" i="2"/>
  <c r="W2851" i="4"/>
  <c r="L1482" i="2" s="1"/>
  <c r="T2851" i="4"/>
  <c r="H2851" i="4"/>
  <c r="F2851" i="4"/>
  <c r="D2851" i="4"/>
  <c r="B1482" i="2"/>
  <c r="W2850" i="4"/>
  <c r="V2850" i="4" s="1"/>
  <c r="T2850" i="4"/>
  <c r="H2850" i="4"/>
  <c r="F2850" i="4"/>
  <c r="G2850" i="4" s="1"/>
  <c r="D2850" i="4"/>
  <c r="B1481" i="2"/>
  <c r="W2849" i="4"/>
  <c r="V2849" i="4" s="1"/>
  <c r="T2849" i="4"/>
  <c r="L1480" i="2"/>
  <c r="H2849" i="4"/>
  <c r="F2849" i="4"/>
  <c r="D2849" i="4"/>
  <c r="B1480" i="2"/>
  <c r="W2848" i="4"/>
  <c r="L1479" i="2" s="1"/>
  <c r="T2848" i="4"/>
  <c r="H2848" i="4"/>
  <c r="F2848" i="4"/>
  <c r="D2848" i="4"/>
  <c r="B1479" i="2"/>
  <c r="W2847" i="4"/>
  <c r="T2847" i="4"/>
  <c r="H2847" i="4"/>
  <c r="F2847" i="4"/>
  <c r="D2847" i="4"/>
  <c r="W2846" i="4"/>
  <c r="T2846" i="4"/>
  <c r="H2846" i="4"/>
  <c r="F2846" i="4"/>
  <c r="G2846" i="4" s="1"/>
  <c r="D2846" i="4"/>
  <c r="B1478" i="2"/>
  <c r="W2845" i="4"/>
  <c r="V2845" i="4" s="1"/>
  <c r="T2845" i="4"/>
  <c r="H2845" i="4"/>
  <c r="F2845" i="4"/>
  <c r="G2845" i="4" s="1"/>
  <c r="D2845" i="4"/>
  <c r="B1477" i="2"/>
  <c r="W2844" i="4"/>
  <c r="T2844" i="4"/>
  <c r="H2844" i="4"/>
  <c r="F2844" i="4"/>
  <c r="G2844" i="4" s="1"/>
  <c r="D2844" i="4"/>
  <c r="W2843" i="4"/>
  <c r="V2843" i="4" s="1"/>
  <c r="T2843" i="4"/>
  <c r="H2843" i="4"/>
  <c r="F2843" i="4"/>
  <c r="G2843" i="4" s="1"/>
  <c r="D2843" i="4"/>
  <c r="W2842" i="4"/>
  <c r="T2842" i="4"/>
  <c r="H2842" i="4"/>
  <c r="F2842" i="4"/>
  <c r="G2842" i="4" s="1"/>
  <c r="D2842" i="4"/>
  <c r="B1476" i="2"/>
  <c r="W2841" i="4"/>
  <c r="T2841" i="4"/>
  <c r="H2841" i="4"/>
  <c r="F2841" i="4"/>
  <c r="G2841" i="4" s="1"/>
  <c r="D2841" i="4"/>
  <c r="B1475" i="2"/>
  <c r="W2840" i="4"/>
  <c r="T2840" i="4"/>
  <c r="H2840" i="4"/>
  <c r="F2840" i="4"/>
  <c r="G2840" i="4" s="1"/>
  <c r="D2840" i="4"/>
  <c r="W2839" i="4"/>
  <c r="T2839" i="4"/>
  <c r="H2839" i="4"/>
  <c r="F2839" i="4"/>
  <c r="G2839" i="4" s="1"/>
  <c r="D2839" i="4"/>
  <c r="W2838" i="4"/>
  <c r="T2838" i="4"/>
  <c r="H2838" i="4"/>
  <c r="F2838" i="4"/>
  <c r="G2838" i="4" s="1"/>
  <c r="D2838" i="4"/>
  <c r="B1474" i="2"/>
  <c r="W2837" i="4"/>
  <c r="V2837" i="4" s="1"/>
  <c r="T2837" i="4"/>
  <c r="H2837" i="4"/>
  <c r="F2837" i="4"/>
  <c r="D2837" i="4"/>
  <c r="B1473" i="2"/>
  <c r="W2836" i="4"/>
  <c r="T2836" i="4"/>
  <c r="H2836" i="4"/>
  <c r="F2836" i="4"/>
  <c r="D2836" i="4"/>
  <c r="W2835" i="4"/>
  <c r="V2835" i="4" s="1"/>
  <c r="T2835" i="4"/>
  <c r="H2835" i="4"/>
  <c r="F2835" i="4"/>
  <c r="G2835" i="4" s="1"/>
  <c r="D2835" i="4"/>
  <c r="W2834" i="4"/>
  <c r="T2834" i="4"/>
  <c r="H2834" i="4"/>
  <c r="F2834" i="4"/>
  <c r="D2834" i="4"/>
  <c r="W2833" i="4"/>
  <c r="T2833" i="4"/>
  <c r="H2833" i="4"/>
  <c r="F2833" i="4"/>
  <c r="G2833" i="4" s="1"/>
  <c r="D2833" i="4"/>
  <c r="W2832" i="4"/>
  <c r="V2832" i="4" s="1"/>
  <c r="T2832" i="4"/>
  <c r="H2832" i="4"/>
  <c r="F2832" i="4"/>
  <c r="G2832" i="4" s="1"/>
  <c r="D2832" i="4"/>
  <c r="W2831" i="4"/>
  <c r="V2831" i="4" s="1"/>
  <c r="T2831" i="4"/>
  <c r="H2831" i="4"/>
  <c r="F2831" i="4"/>
  <c r="D2831" i="4"/>
  <c r="B1472" i="2"/>
  <c r="W2830" i="4"/>
  <c r="L1471" i="2" s="1"/>
  <c r="T2830" i="4"/>
  <c r="H2830" i="4"/>
  <c r="F2830" i="4"/>
  <c r="G2830" i="4" s="1"/>
  <c r="D2830" i="4"/>
  <c r="B1471" i="2"/>
  <c r="W2829" i="4"/>
  <c r="V2829" i="4" s="1"/>
  <c r="T2829" i="4"/>
  <c r="H2829" i="4"/>
  <c r="F2829" i="4"/>
  <c r="G2829" i="4" s="1"/>
  <c r="D2829" i="4"/>
  <c r="B1470" i="2"/>
  <c r="W2828" i="4"/>
  <c r="V2828" i="4" s="1"/>
  <c r="T2828" i="4"/>
  <c r="H2828" i="4"/>
  <c r="F2828" i="4"/>
  <c r="G2828" i="4" s="1"/>
  <c r="D2828" i="4"/>
  <c r="B1469" i="2"/>
  <c r="W2827" i="4"/>
  <c r="T2827" i="4"/>
  <c r="H2827" i="4"/>
  <c r="F2827" i="4"/>
  <c r="G2827" i="4" s="1"/>
  <c r="D2827" i="4"/>
  <c r="B1468" i="2"/>
  <c r="W2826" i="4"/>
  <c r="L1467" i="2" s="1"/>
  <c r="T2826" i="4"/>
  <c r="H2826" i="4"/>
  <c r="F2826" i="4"/>
  <c r="G2826" i="4" s="1"/>
  <c r="D2826" i="4"/>
  <c r="B1467" i="2"/>
  <c r="W2825" i="4"/>
  <c r="L1466" i="2" s="1"/>
  <c r="T2825" i="4"/>
  <c r="H2825" i="4"/>
  <c r="F2825" i="4"/>
  <c r="D2825" i="4"/>
  <c r="B1466" i="2"/>
  <c r="W2824" i="4"/>
  <c r="T2824" i="4"/>
  <c r="H2824" i="4"/>
  <c r="F2824" i="4"/>
  <c r="D2824" i="4"/>
  <c r="W2823" i="4"/>
  <c r="T2823" i="4"/>
  <c r="H2823" i="4"/>
  <c r="F2823" i="4"/>
  <c r="G2823" i="4" s="1"/>
  <c r="D2823" i="4"/>
  <c r="B1465" i="2"/>
  <c r="W2822" i="4"/>
  <c r="V2822" i="4" s="1"/>
  <c r="T2822" i="4"/>
  <c r="H2822" i="4"/>
  <c r="F2822" i="4"/>
  <c r="D2822" i="4"/>
  <c r="B1464" i="2"/>
  <c r="W2821" i="4"/>
  <c r="V2821" i="4" s="1"/>
  <c r="T2821" i="4"/>
  <c r="H2821" i="4"/>
  <c r="F2821" i="4"/>
  <c r="G2821" i="4" s="1"/>
  <c r="D2821" i="4"/>
  <c r="B1463" i="2"/>
  <c r="W2820" i="4"/>
  <c r="V2820" i="4" s="1"/>
  <c r="T2820" i="4"/>
  <c r="H2820" i="4"/>
  <c r="F2820" i="4"/>
  <c r="D2820" i="4"/>
  <c r="B1462" i="2"/>
  <c r="W2819" i="4"/>
  <c r="V2819" i="4" s="1"/>
  <c r="T2819" i="4"/>
  <c r="H2819" i="4"/>
  <c r="F2819" i="4"/>
  <c r="G2819" i="4" s="1"/>
  <c r="D2819" i="4"/>
  <c r="B1461" i="2"/>
  <c r="W2818" i="4"/>
  <c r="T2818" i="4"/>
  <c r="H2818" i="4"/>
  <c r="F2818" i="4"/>
  <c r="G2818" i="4" s="1"/>
  <c r="D2818" i="4"/>
  <c r="W2817" i="4"/>
  <c r="V2817" i="4" s="1"/>
  <c r="T2817" i="4"/>
  <c r="H2817" i="4"/>
  <c r="F2817" i="4"/>
  <c r="G2817" i="4" s="1"/>
  <c r="D2817" i="4"/>
  <c r="W2816" i="4"/>
  <c r="T2816" i="4"/>
  <c r="H2816" i="4"/>
  <c r="F2816" i="4"/>
  <c r="G2816" i="4" s="1"/>
  <c r="D2816" i="4"/>
  <c r="W2815" i="4"/>
  <c r="L1460" i="2" s="1"/>
  <c r="T2815" i="4"/>
  <c r="H2815" i="4"/>
  <c r="F2815" i="4"/>
  <c r="D2815" i="4"/>
  <c r="B1460" i="2"/>
  <c r="W2814" i="4"/>
  <c r="T2814" i="4"/>
  <c r="H2814" i="4"/>
  <c r="F2814" i="4"/>
  <c r="D2814" i="4"/>
  <c r="B1459" i="2"/>
  <c r="W2813" i="4"/>
  <c r="T2813" i="4"/>
  <c r="H2813" i="4"/>
  <c r="F2813" i="4"/>
  <c r="D2813" i="4"/>
  <c r="W2812" i="4"/>
  <c r="V2812" i="4" s="1"/>
  <c r="T2812" i="4"/>
  <c r="H2812" i="4"/>
  <c r="F2812" i="4"/>
  <c r="G2812" i="4" s="1"/>
  <c r="D2812" i="4"/>
  <c r="W2811" i="4"/>
  <c r="T2811" i="4"/>
  <c r="H2811" i="4"/>
  <c r="F2811" i="4"/>
  <c r="G2811" i="4" s="1"/>
  <c r="D2811" i="4"/>
  <c r="W2810" i="4"/>
  <c r="T2810" i="4"/>
  <c r="H2810" i="4"/>
  <c r="F2810" i="4"/>
  <c r="G2810" i="4" s="1"/>
  <c r="D2810" i="4"/>
  <c r="W2809" i="4"/>
  <c r="L1458" i="2" s="1"/>
  <c r="T2809" i="4"/>
  <c r="H2809" i="4"/>
  <c r="F2809" i="4"/>
  <c r="G2809" i="4" s="1"/>
  <c r="D2809" i="4"/>
  <c r="B1458" i="2"/>
  <c r="W2808" i="4"/>
  <c r="T2808" i="4"/>
  <c r="H2808" i="4"/>
  <c r="F2808" i="4"/>
  <c r="G2808" i="4" s="1"/>
  <c r="D2808" i="4"/>
  <c r="B1457" i="2"/>
  <c r="W2807" i="4"/>
  <c r="T2807" i="4"/>
  <c r="H2807" i="4"/>
  <c r="F2807" i="4"/>
  <c r="G2807" i="4" s="1"/>
  <c r="D2807" i="4"/>
  <c r="W2806" i="4"/>
  <c r="V2806" i="4" s="1"/>
  <c r="T2806" i="4"/>
  <c r="H2806" i="4"/>
  <c r="F2806" i="4"/>
  <c r="G2806" i="4" s="1"/>
  <c r="D2806" i="4"/>
  <c r="W2805" i="4"/>
  <c r="T2805" i="4"/>
  <c r="H2805" i="4"/>
  <c r="F2805" i="4"/>
  <c r="G2805" i="4" s="1"/>
  <c r="D2805" i="4"/>
  <c r="W2804" i="4"/>
  <c r="L1456" i="2" s="1"/>
  <c r="T2804" i="4"/>
  <c r="H2804" i="4"/>
  <c r="F2804" i="4"/>
  <c r="G2804" i="4" s="1"/>
  <c r="D2804" i="4"/>
  <c r="B1456" i="2"/>
  <c r="W2803" i="4"/>
  <c r="T2803" i="4"/>
  <c r="H2803" i="4"/>
  <c r="F2803" i="4"/>
  <c r="G2803" i="4" s="1"/>
  <c r="D2803" i="4"/>
  <c r="B1455" i="2"/>
  <c r="W2802" i="4"/>
  <c r="T2802" i="4"/>
  <c r="H2802" i="4"/>
  <c r="F2802" i="4"/>
  <c r="G2802" i="4" s="1"/>
  <c r="D2802" i="4"/>
  <c r="B1454" i="2"/>
  <c r="W2801" i="4"/>
  <c r="T2801" i="4"/>
  <c r="H2801" i="4"/>
  <c r="F2801" i="4"/>
  <c r="G2801" i="4" s="1"/>
  <c r="D2801" i="4"/>
  <c r="W2800" i="4"/>
  <c r="T2800" i="4"/>
  <c r="H2800" i="4"/>
  <c r="F2800" i="4"/>
  <c r="G2800" i="4" s="1"/>
  <c r="D2800" i="4"/>
  <c r="B1453" i="2"/>
  <c r="W2799" i="4"/>
  <c r="T2799" i="4"/>
  <c r="H2799" i="4"/>
  <c r="F2799" i="4"/>
  <c r="G2799" i="4" s="1"/>
  <c r="D2799" i="4"/>
  <c r="W2798" i="4"/>
  <c r="T2798" i="4"/>
  <c r="H2798" i="4"/>
  <c r="F2798" i="4"/>
  <c r="G2798" i="4" s="1"/>
  <c r="D2798" i="4"/>
  <c r="W2797" i="4"/>
  <c r="T2797" i="4"/>
  <c r="H2797" i="4"/>
  <c r="F2797" i="4"/>
  <c r="G2797" i="4" s="1"/>
  <c r="D2797" i="4"/>
  <c r="B1452" i="2"/>
  <c r="W2796" i="4"/>
  <c r="V2796" i="4" s="1"/>
  <c r="T2796" i="4"/>
  <c r="H2796" i="4"/>
  <c r="F2796" i="4"/>
  <c r="G2796" i="4" s="1"/>
  <c r="D2796" i="4"/>
  <c r="B1451" i="2"/>
  <c r="W2795" i="4"/>
  <c r="V2795" i="4" s="1"/>
  <c r="T2795" i="4"/>
  <c r="H2795" i="4"/>
  <c r="F2795" i="4"/>
  <c r="G2795" i="4" s="1"/>
  <c r="D2795" i="4"/>
  <c r="B1450" i="2"/>
  <c r="W2794" i="4"/>
  <c r="T2794" i="4"/>
  <c r="H2794" i="4"/>
  <c r="F2794" i="4"/>
  <c r="D2794" i="4"/>
  <c r="W2793" i="4"/>
  <c r="T2793" i="4"/>
  <c r="H2793" i="4"/>
  <c r="F2793" i="4"/>
  <c r="G2793" i="4" s="1"/>
  <c r="D2793" i="4"/>
  <c r="W2792" i="4"/>
  <c r="T2792" i="4"/>
  <c r="H2792" i="4"/>
  <c r="F2792" i="4"/>
  <c r="G2792" i="4" s="1"/>
  <c r="D2792" i="4"/>
  <c r="B1449" i="2"/>
  <c r="W2791" i="4"/>
  <c r="V2791" i="4" s="1"/>
  <c r="T2791" i="4"/>
  <c r="L1448" i="2"/>
  <c r="H2791" i="4"/>
  <c r="F2791" i="4"/>
  <c r="G2791" i="4" s="1"/>
  <c r="D2791" i="4"/>
  <c r="B1448" i="2"/>
  <c r="W2790" i="4"/>
  <c r="V2790" i="4" s="1"/>
  <c r="T2790" i="4"/>
  <c r="H2790" i="4"/>
  <c r="F2790" i="4"/>
  <c r="G2790" i="4" s="1"/>
  <c r="D2790" i="4"/>
  <c r="B1447" i="2"/>
  <c r="W2789" i="4"/>
  <c r="T2789" i="4"/>
  <c r="H2789" i="4"/>
  <c r="F2789" i="4"/>
  <c r="G2789" i="4" s="1"/>
  <c r="D2789" i="4"/>
  <c r="B1446" i="2"/>
  <c r="W2788" i="4"/>
  <c r="V2788" i="4" s="1"/>
  <c r="T2788" i="4"/>
  <c r="H2788" i="4"/>
  <c r="F2788" i="4"/>
  <c r="D2788" i="4"/>
  <c r="B1445" i="2"/>
  <c r="W2787" i="4"/>
  <c r="T2787" i="4"/>
  <c r="H2787" i="4"/>
  <c r="F2787" i="4"/>
  <c r="G2787" i="4" s="1"/>
  <c r="D2787" i="4"/>
  <c r="B1444" i="2"/>
  <c r="W2786" i="4"/>
  <c r="T2786" i="4"/>
  <c r="H2786" i="4"/>
  <c r="F2786" i="4"/>
  <c r="G2786" i="4" s="1"/>
  <c r="D2786" i="4"/>
  <c r="B1443" i="2"/>
  <c r="W2785" i="4"/>
  <c r="V2785" i="4" s="1"/>
  <c r="T2785" i="4"/>
  <c r="H2785" i="4"/>
  <c r="F2785" i="4"/>
  <c r="D2785" i="4"/>
  <c r="B1442" i="2"/>
  <c r="W2784" i="4"/>
  <c r="V2784" i="4" s="1"/>
  <c r="T2784" i="4"/>
  <c r="H2784" i="4"/>
  <c r="F2784" i="4"/>
  <c r="D2784" i="4"/>
  <c r="W2783" i="4"/>
  <c r="T2783" i="4"/>
  <c r="H2783" i="4"/>
  <c r="F2783" i="4"/>
  <c r="G2783" i="4" s="1"/>
  <c r="D2783" i="4"/>
  <c r="B1441" i="2"/>
  <c r="W2782" i="4"/>
  <c r="T2782" i="4"/>
  <c r="H2782" i="4"/>
  <c r="F2782" i="4"/>
  <c r="D2782" i="4"/>
  <c r="B1440" i="2"/>
  <c r="W2781" i="4"/>
  <c r="L1439" i="2" s="1"/>
  <c r="T2781" i="4"/>
  <c r="H2781" i="4"/>
  <c r="F2781" i="4"/>
  <c r="G2781" i="4" s="1"/>
  <c r="D2781" i="4"/>
  <c r="B1439" i="2"/>
  <c r="W2780" i="4"/>
  <c r="L1438" i="2" s="1"/>
  <c r="T2780" i="4"/>
  <c r="H2780" i="4"/>
  <c r="F2780" i="4"/>
  <c r="D2780" i="4"/>
  <c r="B1438" i="2"/>
  <c r="W2779" i="4"/>
  <c r="T2779" i="4"/>
  <c r="H2779" i="4"/>
  <c r="F2779" i="4"/>
  <c r="G2779" i="4" s="1"/>
  <c r="D2779" i="4"/>
  <c r="B1437" i="2"/>
  <c r="W2778" i="4"/>
  <c r="T2778" i="4"/>
  <c r="H2778" i="4"/>
  <c r="F2778" i="4"/>
  <c r="G2778" i="4" s="1"/>
  <c r="D2778" i="4"/>
  <c r="W2777" i="4"/>
  <c r="T2777" i="4"/>
  <c r="H2777" i="4"/>
  <c r="F2777" i="4"/>
  <c r="G2777" i="4" s="1"/>
  <c r="D2777" i="4"/>
  <c r="B1436" i="2"/>
  <c r="W2776" i="4"/>
  <c r="T2776" i="4"/>
  <c r="H2776" i="4"/>
  <c r="F2776" i="4"/>
  <c r="G2776" i="4" s="1"/>
  <c r="D2776" i="4"/>
  <c r="B1435" i="2"/>
  <c r="W2775" i="4"/>
  <c r="V2775" i="4" s="1"/>
  <c r="T2775" i="4"/>
  <c r="H2775" i="4"/>
  <c r="F2775" i="4"/>
  <c r="D2775" i="4"/>
  <c r="W2774" i="4"/>
  <c r="T2774" i="4"/>
  <c r="H2774" i="4"/>
  <c r="F2774" i="4"/>
  <c r="D2774" i="4"/>
  <c r="B1434" i="2"/>
  <c r="W2773" i="4"/>
  <c r="T2773" i="4"/>
  <c r="H2773" i="4"/>
  <c r="F2773" i="4"/>
  <c r="G2773" i="4" s="1"/>
  <c r="D2773" i="4"/>
  <c r="B1433" i="2"/>
  <c r="W2772" i="4"/>
  <c r="T2772" i="4"/>
  <c r="H2772" i="4"/>
  <c r="F2772" i="4"/>
  <c r="G2772" i="4" s="1"/>
  <c r="D2772" i="4"/>
  <c r="W2771" i="4"/>
  <c r="T2771" i="4"/>
  <c r="H2771" i="4"/>
  <c r="F2771" i="4"/>
  <c r="D2771" i="4"/>
  <c r="B1432" i="2"/>
  <c r="W2770" i="4"/>
  <c r="T2770" i="4"/>
  <c r="H2770" i="4"/>
  <c r="F2770" i="4"/>
  <c r="G2770" i="4" s="1"/>
  <c r="D2770" i="4"/>
  <c r="B1431" i="2"/>
  <c r="W2769" i="4"/>
  <c r="T2769" i="4"/>
  <c r="H2769" i="4"/>
  <c r="F2769" i="4"/>
  <c r="G2769" i="4" s="1"/>
  <c r="D2769" i="4"/>
  <c r="W2768" i="4"/>
  <c r="V2768" i="4" s="1"/>
  <c r="T2768" i="4"/>
  <c r="H2768" i="4"/>
  <c r="F2768" i="4"/>
  <c r="G2768" i="4" s="1"/>
  <c r="D2768" i="4"/>
  <c r="B1430" i="2"/>
  <c r="W2767" i="4"/>
  <c r="T2767" i="4"/>
  <c r="H2767" i="4"/>
  <c r="F2767" i="4"/>
  <c r="G2767" i="4" s="1"/>
  <c r="D2767" i="4"/>
  <c r="B1429" i="2"/>
  <c r="W2766" i="4"/>
  <c r="T2766" i="4"/>
  <c r="H2766" i="4"/>
  <c r="F2766" i="4"/>
  <c r="G2766" i="4" s="1"/>
  <c r="D2766" i="4"/>
  <c r="W2765" i="4"/>
  <c r="L1428" i="2" s="1"/>
  <c r="V2765" i="4"/>
  <c r="T2765" i="4"/>
  <c r="H2765" i="4"/>
  <c r="F2765" i="4"/>
  <c r="D2765" i="4"/>
  <c r="B1428" i="2"/>
  <c r="W2764" i="4"/>
  <c r="V2764" i="4" s="1"/>
  <c r="T2764" i="4"/>
  <c r="H2764" i="4"/>
  <c r="F2764" i="4"/>
  <c r="G2764" i="4" s="1"/>
  <c r="D2764" i="4"/>
  <c r="B1427" i="2"/>
  <c r="W2763" i="4"/>
  <c r="V2763" i="4" s="1"/>
  <c r="T2763" i="4"/>
  <c r="H2763" i="4"/>
  <c r="F2763" i="4"/>
  <c r="D2763" i="4"/>
  <c r="W2762" i="4"/>
  <c r="T2762" i="4"/>
  <c r="H2762" i="4"/>
  <c r="F2762" i="4"/>
  <c r="G2762" i="4" s="1"/>
  <c r="D2762" i="4"/>
  <c r="W2761" i="4"/>
  <c r="V2761" i="4" s="1"/>
  <c r="T2761" i="4"/>
  <c r="H2761" i="4"/>
  <c r="F2761" i="4"/>
  <c r="D2761" i="4"/>
  <c r="W2760" i="4"/>
  <c r="V2760" i="4" s="1"/>
  <c r="T2760" i="4"/>
  <c r="H2760" i="4"/>
  <c r="F2760" i="4"/>
  <c r="G2760" i="4" s="1"/>
  <c r="D2760" i="4"/>
  <c r="W2759" i="4"/>
  <c r="T2759" i="4"/>
  <c r="H2759" i="4"/>
  <c r="F2759" i="4"/>
  <c r="G2759" i="4" s="1"/>
  <c r="D2759" i="4"/>
  <c r="B1426" i="2"/>
  <c r="W2758" i="4"/>
  <c r="V2758" i="4" s="1"/>
  <c r="T2758" i="4"/>
  <c r="H2758" i="4"/>
  <c r="F2758" i="4"/>
  <c r="D2758" i="4"/>
  <c r="B1425" i="2"/>
  <c r="W2757" i="4"/>
  <c r="T2757" i="4"/>
  <c r="H2757" i="4"/>
  <c r="F2757" i="4"/>
  <c r="G2757" i="4" s="1"/>
  <c r="D2757" i="4"/>
  <c r="B1424" i="2"/>
  <c r="W2756" i="4"/>
  <c r="T2756" i="4"/>
  <c r="H2756" i="4"/>
  <c r="F2756" i="4"/>
  <c r="G2756" i="4" s="1"/>
  <c r="D2756" i="4"/>
  <c r="B1423" i="2"/>
  <c r="W2755" i="4"/>
  <c r="T2755" i="4"/>
  <c r="H2755" i="4"/>
  <c r="F2755" i="4"/>
  <c r="G2755" i="4" s="1"/>
  <c r="D2755" i="4"/>
  <c r="B1422" i="2"/>
  <c r="W2754" i="4"/>
  <c r="V2754" i="4" s="1"/>
  <c r="T2754" i="4"/>
  <c r="H2754" i="4"/>
  <c r="F2754" i="4"/>
  <c r="G2754" i="4" s="1"/>
  <c r="D2754" i="4"/>
  <c r="B1421" i="2"/>
  <c r="W2753" i="4"/>
  <c r="T2753" i="4"/>
  <c r="H2753" i="4"/>
  <c r="F2753" i="4"/>
  <c r="G2753" i="4" s="1"/>
  <c r="D2753" i="4"/>
  <c r="W2752" i="4"/>
  <c r="T2752" i="4"/>
  <c r="H2752" i="4"/>
  <c r="F2752" i="4"/>
  <c r="D2752" i="4"/>
  <c r="W2751" i="4"/>
  <c r="T2751" i="4"/>
  <c r="H2751" i="4"/>
  <c r="F2751" i="4"/>
  <c r="G2751" i="4" s="1"/>
  <c r="D2751" i="4"/>
  <c r="W2750" i="4"/>
  <c r="T2750" i="4"/>
  <c r="H2750" i="4"/>
  <c r="F2750" i="4"/>
  <c r="G2750" i="4" s="1"/>
  <c r="D2750" i="4"/>
  <c r="W2749" i="4"/>
  <c r="V2749" i="4" s="1"/>
  <c r="T2749" i="4"/>
  <c r="H2749" i="4"/>
  <c r="F2749" i="4"/>
  <c r="G2749" i="4" s="1"/>
  <c r="D2749" i="4"/>
  <c r="B1420" i="2"/>
  <c r="W2748" i="4"/>
  <c r="V2748" i="4" s="1"/>
  <c r="T2748" i="4"/>
  <c r="H2748" i="4"/>
  <c r="F2748" i="4"/>
  <c r="G2748" i="4" s="1"/>
  <c r="D2748" i="4"/>
  <c r="B1419" i="2"/>
  <c r="W2747" i="4"/>
  <c r="T2747" i="4"/>
  <c r="H2747" i="4"/>
  <c r="F2747" i="4"/>
  <c r="G2747" i="4" s="1"/>
  <c r="D2747" i="4"/>
  <c r="B1418" i="2"/>
  <c r="W2746" i="4"/>
  <c r="T2746" i="4"/>
  <c r="H2746" i="4"/>
  <c r="F2746" i="4"/>
  <c r="D2746" i="4"/>
  <c r="B1417" i="2"/>
  <c r="W2745" i="4"/>
  <c r="T2745" i="4"/>
  <c r="H2745" i="4"/>
  <c r="F2745" i="4"/>
  <c r="D2745" i="4"/>
  <c r="B1416" i="2"/>
  <c r="W2744" i="4"/>
  <c r="T2744" i="4"/>
  <c r="H2744" i="4"/>
  <c r="F2744" i="4"/>
  <c r="G2744" i="4" s="1"/>
  <c r="D2744" i="4"/>
  <c r="B1415" i="2"/>
  <c r="W2743" i="4"/>
  <c r="V2743" i="4" s="1"/>
  <c r="T2743" i="4"/>
  <c r="L1414" i="2"/>
  <c r="H2743" i="4"/>
  <c r="F2743" i="4"/>
  <c r="G2743" i="4" s="1"/>
  <c r="D2743" i="4"/>
  <c r="B1414" i="2"/>
  <c r="W2742" i="4"/>
  <c r="T2742" i="4"/>
  <c r="H2742" i="4"/>
  <c r="F2742" i="4"/>
  <c r="G2742" i="4" s="1"/>
  <c r="D2742" i="4"/>
  <c r="W2741" i="4"/>
  <c r="T2741" i="4"/>
  <c r="H2741" i="4"/>
  <c r="F2741" i="4"/>
  <c r="D2741" i="4"/>
  <c r="B1413" i="2"/>
  <c r="W2740" i="4"/>
  <c r="T2740" i="4"/>
  <c r="H2740" i="4"/>
  <c r="F2740" i="4"/>
  <c r="G2740" i="4" s="1"/>
  <c r="D2740" i="4"/>
  <c r="B1412" i="2"/>
  <c r="W2739" i="4"/>
  <c r="V2739" i="4" s="1"/>
  <c r="T2739" i="4"/>
  <c r="L1411" i="2"/>
  <c r="H2739" i="4"/>
  <c r="F2739" i="4"/>
  <c r="G2739" i="4" s="1"/>
  <c r="D2739" i="4"/>
  <c r="B1411" i="2"/>
  <c r="W2738" i="4"/>
  <c r="T2738" i="4"/>
  <c r="H2738" i="4"/>
  <c r="F2738" i="4"/>
  <c r="D2738" i="4"/>
  <c r="W2737" i="4"/>
  <c r="L1410" i="2" s="1"/>
  <c r="V2737" i="4"/>
  <c r="T2737" i="4"/>
  <c r="H2737" i="4"/>
  <c r="F2737" i="4"/>
  <c r="G2737" i="4" s="1"/>
  <c r="D2737" i="4"/>
  <c r="B1410" i="2"/>
  <c r="W2736" i="4"/>
  <c r="T2736" i="4"/>
  <c r="H2736" i="4"/>
  <c r="F2736" i="4"/>
  <c r="D2736" i="4"/>
  <c r="B1409" i="2"/>
  <c r="W2735" i="4"/>
  <c r="T2735" i="4"/>
  <c r="H2735" i="4"/>
  <c r="F2735" i="4"/>
  <c r="D2735" i="4"/>
  <c r="B1408" i="2"/>
  <c r="W2734" i="4"/>
  <c r="T2734" i="4"/>
  <c r="H2734" i="4"/>
  <c r="F2734" i="4"/>
  <c r="G2734" i="4" s="1"/>
  <c r="D2734" i="4"/>
  <c r="W2733" i="4"/>
  <c r="V2733" i="4" s="1"/>
  <c r="T2733" i="4"/>
  <c r="H2733" i="4"/>
  <c r="F2733" i="4"/>
  <c r="D2733" i="4"/>
  <c r="B1407" i="2"/>
  <c r="W2732" i="4"/>
  <c r="T2732" i="4"/>
  <c r="H2732" i="4"/>
  <c r="F2732" i="4"/>
  <c r="G2732" i="4" s="1"/>
  <c r="D2732" i="4"/>
  <c r="B1406" i="2"/>
  <c r="W2731" i="4"/>
  <c r="T2731" i="4"/>
  <c r="H2731" i="4"/>
  <c r="F2731" i="4"/>
  <c r="G2731" i="4" s="1"/>
  <c r="D2731" i="4"/>
  <c r="W2730" i="4"/>
  <c r="V2730" i="4" s="1"/>
  <c r="T2730" i="4"/>
  <c r="H2730" i="4"/>
  <c r="F2730" i="4"/>
  <c r="G2730" i="4" s="1"/>
  <c r="D2730" i="4"/>
  <c r="W2729" i="4"/>
  <c r="T2729" i="4"/>
  <c r="H2729" i="4"/>
  <c r="F2729" i="4"/>
  <c r="G2729" i="4" s="1"/>
  <c r="D2729" i="4"/>
  <c r="W2728" i="4"/>
  <c r="V2728" i="4"/>
  <c r="T2728" i="4"/>
  <c r="H2728" i="4"/>
  <c r="F2728" i="4"/>
  <c r="D2728" i="4"/>
  <c r="W2727" i="4"/>
  <c r="V2727" i="4" s="1"/>
  <c r="T2727" i="4"/>
  <c r="H2727" i="4"/>
  <c r="F2727" i="4"/>
  <c r="G2727" i="4" s="1"/>
  <c r="D2727" i="4"/>
  <c r="B1405" i="2"/>
  <c r="W2726" i="4"/>
  <c r="T2726" i="4"/>
  <c r="H2726" i="4"/>
  <c r="F2726" i="4"/>
  <c r="G2726" i="4" s="1"/>
  <c r="D2726" i="4"/>
  <c r="W2725" i="4"/>
  <c r="L1404" i="2" s="1"/>
  <c r="T2725" i="4"/>
  <c r="H2725" i="4"/>
  <c r="F2725" i="4"/>
  <c r="G2725" i="4" s="1"/>
  <c r="D2725" i="4"/>
  <c r="B1404" i="2"/>
  <c r="W2724" i="4"/>
  <c r="T2724" i="4"/>
  <c r="H2724" i="4"/>
  <c r="F2724" i="4"/>
  <c r="G2724" i="4" s="1"/>
  <c r="D2724" i="4"/>
  <c r="B1403" i="2"/>
  <c r="W2723" i="4"/>
  <c r="T2723" i="4"/>
  <c r="H2723" i="4"/>
  <c r="F2723" i="4"/>
  <c r="G2723" i="4" s="1"/>
  <c r="D2723" i="4"/>
  <c r="B1402" i="2"/>
  <c r="W2722" i="4"/>
  <c r="T2722" i="4"/>
  <c r="H2722" i="4"/>
  <c r="F2722" i="4"/>
  <c r="G2722" i="4" s="1"/>
  <c r="D2722" i="4"/>
  <c r="W2721" i="4"/>
  <c r="V2721" i="4" s="1"/>
  <c r="T2721" i="4"/>
  <c r="L1401" i="2"/>
  <c r="H2721" i="4"/>
  <c r="F2721" i="4"/>
  <c r="D2721" i="4"/>
  <c r="B1401" i="2"/>
  <c r="W2720" i="4"/>
  <c r="L1400" i="2" s="1"/>
  <c r="T2720" i="4"/>
  <c r="H2720" i="4"/>
  <c r="F2720" i="4"/>
  <c r="D2720" i="4"/>
  <c r="B1400" i="2"/>
  <c r="W2719" i="4"/>
  <c r="T2719" i="4"/>
  <c r="H2719" i="4"/>
  <c r="F2719" i="4"/>
  <c r="G2719" i="4" s="1"/>
  <c r="D2719" i="4"/>
  <c r="B1399" i="2"/>
  <c r="W2718" i="4"/>
  <c r="T2718" i="4"/>
  <c r="H2718" i="4"/>
  <c r="F2718" i="4"/>
  <c r="G2718" i="4" s="1"/>
  <c r="D2718" i="4"/>
  <c r="W2717" i="4"/>
  <c r="T2717" i="4"/>
  <c r="H2717" i="4"/>
  <c r="F2717" i="4"/>
  <c r="D2717" i="4"/>
  <c r="B1398" i="2"/>
  <c r="W2716" i="4"/>
  <c r="L1397" i="2" s="1"/>
  <c r="V2716" i="4"/>
  <c r="T2716" i="4"/>
  <c r="H2716" i="4"/>
  <c r="F2716" i="4"/>
  <c r="G2716" i="4" s="1"/>
  <c r="D2716" i="4"/>
  <c r="B1397" i="2"/>
  <c r="W2715" i="4"/>
  <c r="T2715" i="4"/>
  <c r="H2715" i="4"/>
  <c r="F2715" i="4"/>
  <c r="G2715" i="4" s="1"/>
  <c r="D2715" i="4"/>
  <c r="B1396" i="2"/>
  <c r="W2714" i="4"/>
  <c r="V2714" i="4" s="1"/>
  <c r="T2714" i="4"/>
  <c r="H2714" i="4"/>
  <c r="F2714" i="4"/>
  <c r="G2714" i="4" s="1"/>
  <c r="D2714" i="4"/>
  <c r="W2713" i="4"/>
  <c r="T2713" i="4"/>
  <c r="H2713" i="4"/>
  <c r="F2713" i="4"/>
  <c r="G2713" i="4" s="1"/>
  <c r="D2713" i="4"/>
  <c r="W2712" i="4"/>
  <c r="V2712" i="4"/>
  <c r="T2712" i="4"/>
  <c r="H2712" i="4"/>
  <c r="F2712" i="4"/>
  <c r="G2712" i="4" s="1"/>
  <c r="D2712" i="4"/>
  <c r="W2711" i="4"/>
  <c r="T2711" i="4"/>
  <c r="H2711" i="4"/>
  <c r="F2711" i="4"/>
  <c r="G2711" i="4" s="1"/>
  <c r="D2711" i="4"/>
  <c r="W2710" i="4"/>
  <c r="T2710" i="4"/>
  <c r="H2710" i="4"/>
  <c r="F2710" i="4"/>
  <c r="G2710" i="4" s="1"/>
  <c r="D2710" i="4"/>
  <c r="W2709" i="4"/>
  <c r="T2709" i="4"/>
  <c r="H2709" i="4"/>
  <c r="F2709" i="4"/>
  <c r="D2709" i="4"/>
  <c r="W2708" i="4"/>
  <c r="T2708" i="4"/>
  <c r="H2708" i="4"/>
  <c r="F2708" i="4"/>
  <c r="G2708" i="4" s="1"/>
  <c r="D2708" i="4"/>
  <c r="W2707" i="4"/>
  <c r="T2707" i="4"/>
  <c r="H2707" i="4"/>
  <c r="F2707" i="4"/>
  <c r="G2707" i="4" s="1"/>
  <c r="D2707" i="4"/>
  <c r="W2706" i="4"/>
  <c r="T2706" i="4"/>
  <c r="H2706" i="4"/>
  <c r="F2706" i="4"/>
  <c r="G2706" i="4" s="1"/>
  <c r="D2706" i="4"/>
  <c r="B1395" i="2"/>
  <c r="W2705" i="4"/>
  <c r="V2705" i="4" s="1"/>
  <c r="T2705" i="4"/>
  <c r="L1394" i="2"/>
  <c r="H2705" i="4"/>
  <c r="F2705" i="4"/>
  <c r="G2705" i="4" s="1"/>
  <c r="D2705" i="4"/>
  <c r="B1394" i="2"/>
  <c r="W2704" i="4"/>
  <c r="T2704" i="4"/>
  <c r="H2704" i="4"/>
  <c r="F2704" i="4"/>
  <c r="G2704" i="4" s="1"/>
  <c r="D2704" i="4"/>
  <c r="B1393" i="2"/>
  <c r="W2703" i="4"/>
  <c r="T2703" i="4"/>
  <c r="H2703" i="4"/>
  <c r="F2703" i="4"/>
  <c r="G2703" i="4" s="1"/>
  <c r="D2703" i="4"/>
  <c r="B1392" i="2"/>
  <c r="W2702" i="4"/>
  <c r="V2702" i="4" s="1"/>
  <c r="T2702" i="4"/>
  <c r="H2702" i="4"/>
  <c r="F2702" i="4"/>
  <c r="G2702" i="4" s="1"/>
  <c r="D2702" i="4"/>
  <c r="B1391" i="2"/>
  <c r="W2701" i="4"/>
  <c r="V2701" i="4"/>
  <c r="T2701" i="4"/>
  <c r="H2701" i="4"/>
  <c r="F2701" i="4"/>
  <c r="G2701" i="4" s="1"/>
  <c r="D2701" i="4"/>
  <c r="W2700" i="4"/>
  <c r="V2700" i="4" s="1"/>
  <c r="T2700" i="4"/>
  <c r="H2700" i="4"/>
  <c r="F2700" i="4"/>
  <c r="G2700" i="4" s="1"/>
  <c r="D2700" i="4"/>
  <c r="W2699" i="4"/>
  <c r="V2699" i="4"/>
  <c r="T2699" i="4"/>
  <c r="H2699" i="4"/>
  <c r="F2699" i="4"/>
  <c r="G2699" i="4" s="1"/>
  <c r="D2699" i="4"/>
  <c r="W2698" i="4"/>
  <c r="T2698" i="4"/>
  <c r="H2698" i="4"/>
  <c r="F2698" i="4"/>
  <c r="G2698" i="4" s="1"/>
  <c r="D2698" i="4"/>
  <c r="W2697" i="4"/>
  <c r="T2697" i="4"/>
  <c r="H2697" i="4"/>
  <c r="F2697" i="4"/>
  <c r="G2697" i="4" s="1"/>
  <c r="D2697" i="4"/>
  <c r="W2696" i="4"/>
  <c r="T2696" i="4"/>
  <c r="H2696" i="4"/>
  <c r="F2696" i="4"/>
  <c r="D2696" i="4"/>
  <c r="W2695" i="4"/>
  <c r="T2695" i="4"/>
  <c r="H2695" i="4"/>
  <c r="F2695" i="4"/>
  <c r="D2695" i="4"/>
  <c r="W2694" i="4"/>
  <c r="T2694" i="4"/>
  <c r="H2694" i="4"/>
  <c r="F2694" i="4"/>
  <c r="D2694" i="4"/>
  <c r="W2693" i="4"/>
  <c r="T2693" i="4"/>
  <c r="H2693" i="4"/>
  <c r="F2693" i="4"/>
  <c r="D2693" i="4"/>
  <c r="W2692" i="4"/>
  <c r="T2692" i="4"/>
  <c r="H2692" i="4"/>
  <c r="F2692" i="4"/>
  <c r="G2692" i="4" s="1"/>
  <c r="D2692" i="4"/>
  <c r="W2691" i="4"/>
  <c r="T2691" i="4"/>
  <c r="H2691" i="4"/>
  <c r="F2691" i="4"/>
  <c r="D2691" i="4"/>
  <c r="W2690" i="4"/>
  <c r="T2690" i="4"/>
  <c r="H2690" i="4"/>
  <c r="F2690" i="4"/>
  <c r="G2690" i="4" s="1"/>
  <c r="D2690" i="4"/>
  <c r="B1390" i="2"/>
  <c r="W2689" i="4"/>
  <c r="T2689" i="4"/>
  <c r="H2689" i="4"/>
  <c r="F2689" i="4"/>
  <c r="G2689" i="4" s="1"/>
  <c r="D2689" i="4"/>
  <c r="B1389" i="2"/>
  <c r="W2688" i="4"/>
  <c r="T2688" i="4"/>
  <c r="H2688" i="4"/>
  <c r="F2688" i="4"/>
  <c r="G2688" i="4" s="1"/>
  <c r="D2688" i="4"/>
  <c r="B1388" i="2"/>
  <c r="W2687" i="4"/>
  <c r="T2687" i="4"/>
  <c r="H2687" i="4"/>
  <c r="F2687" i="4"/>
  <c r="G2687" i="4" s="1"/>
  <c r="D2687" i="4"/>
  <c r="W2686" i="4"/>
  <c r="T2686" i="4"/>
  <c r="H2686" i="4"/>
  <c r="F2686" i="4"/>
  <c r="D2686" i="4"/>
  <c r="W2685" i="4"/>
  <c r="T2685" i="4"/>
  <c r="H2685" i="4"/>
  <c r="F2685" i="4"/>
  <c r="G2685" i="4" s="1"/>
  <c r="D2685" i="4"/>
  <c r="W2684" i="4"/>
  <c r="T2684" i="4"/>
  <c r="H2684" i="4"/>
  <c r="F2684" i="4"/>
  <c r="D2684" i="4"/>
  <c r="W2683" i="4"/>
  <c r="T2683" i="4"/>
  <c r="H2683" i="4"/>
  <c r="F2683" i="4"/>
  <c r="G2683" i="4" s="1"/>
  <c r="D2683" i="4"/>
  <c r="W2682" i="4"/>
  <c r="T2682" i="4"/>
  <c r="H2682" i="4"/>
  <c r="F2682" i="4"/>
  <c r="G2682" i="4" s="1"/>
  <c r="D2682" i="4"/>
  <c r="W2681" i="4"/>
  <c r="T2681" i="4"/>
  <c r="H2681" i="4"/>
  <c r="F2681" i="4"/>
  <c r="G2681" i="4" s="1"/>
  <c r="D2681" i="4"/>
  <c r="B1387" i="2"/>
  <c r="W2680" i="4"/>
  <c r="T2680" i="4"/>
  <c r="H2680" i="4"/>
  <c r="F2680" i="4"/>
  <c r="D2680" i="4"/>
  <c r="W2679" i="4"/>
  <c r="V2679" i="4" s="1"/>
  <c r="T2679" i="4"/>
  <c r="H2679" i="4"/>
  <c r="F2679" i="4"/>
  <c r="D2679" i="4"/>
  <c r="W2678" i="4"/>
  <c r="T2678" i="4"/>
  <c r="H2678" i="4"/>
  <c r="F2678" i="4"/>
  <c r="D2678" i="4"/>
  <c r="W2677" i="4"/>
  <c r="V2677" i="4" s="1"/>
  <c r="T2677" i="4"/>
  <c r="L1386" i="2"/>
  <c r="H2677" i="4"/>
  <c r="F2677" i="4"/>
  <c r="G2677" i="4" s="1"/>
  <c r="D2677" i="4"/>
  <c r="B1386" i="2"/>
  <c r="W2676" i="4"/>
  <c r="T2676" i="4"/>
  <c r="H2676" i="4"/>
  <c r="F2676" i="4"/>
  <c r="G2676" i="4" s="1"/>
  <c r="D2676" i="4"/>
  <c r="B1385" i="2"/>
  <c r="W2675" i="4"/>
  <c r="T2675" i="4"/>
  <c r="H2675" i="4"/>
  <c r="F2675" i="4"/>
  <c r="D2675" i="4"/>
  <c r="B1384" i="2"/>
  <c r="W2674" i="4"/>
  <c r="T2674" i="4"/>
  <c r="H2674" i="4"/>
  <c r="F2674" i="4"/>
  <c r="G2674" i="4" s="1"/>
  <c r="D2674" i="4"/>
  <c r="B1383" i="2"/>
  <c r="W2673" i="4"/>
  <c r="T2673" i="4"/>
  <c r="H2673" i="4"/>
  <c r="F2673" i="4"/>
  <c r="G2673" i="4" s="1"/>
  <c r="D2673" i="4"/>
  <c r="W2672" i="4"/>
  <c r="T2672" i="4"/>
  <c r="H2672" i="4"/>
  <c r="F2672" i="4"/>
  <c r="D2672" i="4"/>
  <c r="B1382" i="2"/>
  <c r="W2671" i="4"/>
  <c r="L1381" i="2" s="1"/>
  <c r="V2671" i="4"/>
  <c r="T2671" i="4"/>
  <c r="H2671" i="4"/>
  <c r="F2671" i="4"/>
  <c r="D2671" i="4"/>
  <c r="B1381" i="2"/>
  <c r="W2670" i="4"/>
  <c r="T2670" i="4"/>
  <c r="H2670" i="4"/>
  <c r="F2670" i="4"/>
  <c r="G2670" i="4" s="1"/>
  <c r="D2670" i="4"/>
  <c r="W2669" i="4"/>
  <c r="T2669" i="4"/>
  <c r="H2669" i="4"/>
  <c r="F2669" i="4"/>
  <c r="G2669" i="4" s="1"/>
  <c r="D2669" i="4"/>
  <c r="B1380" i="2"/>
  <c r="W2668" i="4"/>
  <c r="T2668" i="4"/>
  <c r="H2668" i="4"/>
  <c r="F2668" i="4"/>
  <c r="G2668" i="4" s="1"/>
  <c r="D2668" i="4"/>
  <c r="B1379" i="2"/>
  <c r="W2667" i="4"/>
  <c r="T2667" i="4"/>
  <c r="H2667" i="4"/>
  <c r="F2667" i="4"/>
  <c r="D2667" i="4"/>
  <c r="W2666" i="4"/>
  <c r="T2666" i="4"/>
  <c r="H2666" i="4"/>
  <c r="F2666" i="4"/>
  <c r="G2666" i="4" s="1"/>
  <c r="D2666" i="4"/>
  <c r="W2665" i="4"/>
  <c r="T2665" i="4"/>
  <c r="H2665" i="4"/>
  <c r="F2665" i="4"/>
  <c r="D2665" i="4"/>
  <c r="B1378" i="2"/>
  <c r="W2664" i="4"/>
  <c r="T2664" i="4"/>
  <c r="H2664" i="4"/>
  <c r="F2664" i="4"/>
  <c r="G2664" i="4" s="1"/>
  <c r="D2664" i="4"/>
  <c r="B1377" i="2"/>
  <c r="W2663" i="4"/>
  <c r="T2663" i="4"/>
  <c r="H2663" i="4"/>
  <c r="F2663" i="4"/>
  <c r="G2663" i="4" s="1"/>
  <c r="D2663" i="4"/>
  <c r="B1376" i="2"/>
  <c r="W2662" i="4"/>
  <c r="V2662" i="4" s="1"/>
  <c r="T2662" i="4"/>
  <c r="H2662" i="4"/>
  <c r="F2662" i="4"/>
  <c r="G2662" i="4" s="1"/>
  <c r="D2662" i="4"/>
  <c r="W2661" i="4"/>
  <c r="T2661" i="4"/>
  <c r="H2661" i="4"/>
  <c r="F2661" i="4"/>
  <c r="G2661" i="4" s="1"/>
  <c r="D2661" i="4"/>
  <c r="B1375" i="2"/>
  <c r="W2660" i="4"/>
  <c r="T2660" i="4"/>
  <c r="H2660" i="4"/>
  <c r="F2660" i="4"/>
  <c r="G2660" i="4" s="1"/>
  <c r="D2660" i="4"/>
  <c r="B1374" i="2"/>
  <c r="W2659" i="4"/>
  <c r="T2659" i="4"/>
  <c r="H2659" i="4"/>
  <c r="F2659" i="4"/>
  <c r="G2659" i="4" s="1"/>
  <c r="D2659" i="4"/>
  <c r="W2658" i="4"/>
  <c r="V2658" i="4" s="1"/>
  <c r="T2658" i="4"/>
  <c r="H2658" i="4"/>
  <c r="F2658" i="4"/>
  <c r="G2658" i="4" s="1"/>
  <c r="D2658" i="4"/>
  <c r="B1373" i="2"/>
  <c r="W2657" i="4"/>
  <c r="T2657" i="4"/>
  <c r="H2657" i="4"/>
  <c r="F2657" i="4"/>
  <c r="D2657" i="4"/>
  <c r="B1372" i="2"/>
  <c r="W2656" i="4"/>
  <c r="T2656" i="4"/>
  <c r="H2656" i="4"/>
  <c r="F2656" i="4"/>
  <c r="G2656" i="4" s="1"/>
  <c r="D2656" i="4"/>
  <c r="W2655" i="4"/>
  <c r="T2655" i="4"/>
  <c r="H2655" i="4"/>
  <c r="F2655" i="4"/>
  <c r="D2655" i="4"/>
  <c r="B1371" i="2"/>
  <c r="W2654" i="4"/>
  <c r="T2654" i="4"/>
  <c r="H2654" i="4"/>
  <c r="F2654" i="4"/>
  <c r="D2654" i="4"/>
  <c r="B1370" i="2"/>
  <c r="W2653" i="4"/>
  <c r="T2653" i="4"/>
  <c r="H2653" i="4"/>
  <c r="F2653" i="4"/>
  <c r="G2653" i="4" s="1"/>
  <c r="D2653" i="4"/>
  <c r="B1369" i="2"/>
  <c r="W2652" i="4"/>
  <c r="T2652" i="4"/>
  <c r="H2652" i="4"/>
  <c r="F2652" i="4"/>
  <c r="G2652" i="4" s="1"/>
  <c r="D2652" i="4"/>
  <c r="B1368" i="2"/>
  <c r="W2651" i="4"/>
  <c r="T2651" i="4"/>
  <c r="H2651" i="4"/>
  <c r="F2651" i="4"/>
  <c r="G2651" i="4" s="1"/>
  <c r="D2651" i="4"/>
  <c r="B1367" i="2"/>
  <c r="W2650" i="4"/>
  <c r="V2650" i="4" s="1"/>
  <c r="T2650" i="4"/>
  <c r="L1366" i="2"/>
  <c r="H2650" i="4"/>
  <c r="F2650" i="4"/>
  <c r="D2650" i="4"/>
  <c r="B1366" i="2"/>
  <c r="W2649" i="4"/>
  <c r="T2649" i="4"/>
  <c r="H2649" i="4"/>
  <c r="F2649" i="4"/>
  <c r="G2649" i="4" s="1"/>
  <c r="D2649" i="4"/>
  <c r="W2648" i="4"/>
  <c r="T2648" i="4"/>
  <c r="H2648" i="4"/>
  <c r="F2648" i="4"/>
  <c r="D2648" i="4"/>
  <c r="W2647" i="4"/>
  <c r="T2647" i="4"/>
  <c r="H2647" i="4"/>
  <c r="F2647" i="4"/>
  <c r="G2647" i="4" s="1"/>
  <c r="D2647" i="4"/>
  <c r="W2646" i="4"/>
  <c r="T2646" i="4"/>
  <c r="H2646" i="4"/>
  <c r="F2646" i="4"/>
  <c r="G2646" i="4" s="1"/>
  <c r="D2646" i="4"/>
  <c r="B1365" i="2"/>
  <c r="W2645" i="4"/>
  <c r="L1364" i="2" s="1"/>
  <c r="T2645" i="4"/>
  <c r="H2645" i="4"/>
  <c r="F2645" i="4"/>
  <c r="D2645" i="4"/>
  <c r="B1364" i="2"/>
  <c r="W2644" i="4"/>
  <c r="T2644" i="4"/>
  <c r="H2644" i="4"/>
  <c r="F2644" i="4"/>
  <c r="G2644" i="4" s="1"/>
  <c r="D2644" i="4"/>
  <c r="B1363" i="2"/>
  <c r="W2643" i="4"/>
  <c r="T2643" i="4"/>
  <c r="H2643" i="4"/>
  <c r="F2643" i="4"/>
  <c r="G2643" i="4" s="1"/>
  <c r="D2643" i="4"/>
  <c r="B1362" i="2"/>
  <c r="W2642" i="4"/>
  <c r="T2642" i="4"/>
  <c r="H2642" i="4"/>
  <c r="F2642" i="4"/>
  <c r="G2642" i="4" s="1"/>
  <c r="D2642" i="4"/>
  <c r="B1361" i="2"/>
  <c r="W2641" i="4"/>
  <c r="T2641" i="4"/>
  <c r="H2641" i="4"/>
  <c r="F2641" i="4"/>
  <c r="G2641" i="4" s="1"/>
  <c r="D2641" i="4"/>
  <c r="B1360" i="2"/>
  <c r="W2640" i="4"/>
  <c r="V2640" i="4" s="1"/>
  <c r="T2640" i="4"/>
  <c r="H2640" i="4"/>
  <c r="F2640" i="4"/>
  <c r="G2640" i="4" s="1"/>
  <c r="D2640" i="4"/>
  <c r="W2639" i="4"/>
  <c r="T2639" i="4"/>
  <c r="H2639" i="4"/>
  <c r="F2639" i="4"/>
  <c r="G2639" i="4" s="1"/>
  <c r="D2639" i="4"/>
  <c r="W2638" i="4"/>
  <c r="T2638" i="4"/>
  <c r="H2638" i="4"/>
  <c r="F2638" i="4"/>
  <c r="G2638" i="4" s="1"/>
  <c r="D2638" i="4"/>
  <c r="W2637" i="4"/>
  <c r="T2637" i="4"/>
  <c r="H2637" i="4"/>
  <c r="F2637" i="4"/>
  <c r="G2637" i="4" s="1"/>
  <c r="D2637" i="4"/>
  <c r="B1359" i="2"/>
  <c r="W2636" i="4"/>
  <c r="T2636" i="4"/>
  <c r="H2636" i="4"/>
  <c r="F2636" i="4"/>
  <c r="G2636" i="4" s="1"/>
  <c r="D2636" i="4"/>
  <c r="B1358" i="2"/>
  <c r="W2635" i="4"/>
  <c r="T2635" i="4"/>
  <c r="H2635" i="4"/>
  <c r="F2635" i="4"/>
  <c r="D2635" i="4"/>
  <c r="W2634" i="4"/>
  <c r="L1357" i="2" s="1"/>
  <c r="V2634" i="4"/>
  <c r="T2634" i="4"/>
  <c r="H2634" i="4"/>
  <c r="F2634" i="4"/>
  <c r="G2634" i="4" s="1"/>
  <c r="D2634" i="4"/>
  <c r="B1357" i="2"/>
  <c r="W2633" i="4"/>
  <c r="V2633" i="4" s="1"/>
  <c r="T2633" i="4"/>
  <c r="H2633" i="4"/>
  <c r="F2633" i="4"/>
  <c r="G2633" i="4" s="1"/>
  <c r="D2633" i="4"/>
  <c r="B1356" i="2"/>
  <c r="W2632" i="4"/>
  <c r="V2632" i="4" s="1"/>
  <c r="T2632" i="4"/>
  <c r="H2632" i="4"/>
  <c r="F2632" i="4"/>
  <c r="G2632" i="4" s="1"/>
  <c r="D2632" i="4"/>
  <c r="W2631" i="4"/>
  <c r="T2631" i="4"/>
  <c r="H2631" i="4"/>
  <c r="F2631" i="4"/>
  <c r="G2631" i="4" s="1"/>
  <c r="D2631" i="4"/>
  <c r="B1355" i="2"/>
  <c r="W2630" i="4"/>
  <c r="T2630" i="4"/>
  <c r="H2630" i="4"/>
  <c r="F2630" i="4"/>
  <c r="G2630" i="4" s="1"/>
  <c r="D2630" i="4"/>
  <c r="B1354" i="2"/>
  <c r="W2629" i="4"/>
  <c r="T2629" i="4"/>
  <c r="H2629" i="4"/>
  <c r="F2629" i="4"/>
  <c r="G2629" i="4" s="1"/>
  <c r="D2629" i="4"/>
  <c r="W2628" i="4"/>
  <c r="T2628" i="4"/>
  <c r="H2628" i="4"/>
  <c r="F2628" i="4"/>
  <c r="G2628" i="4" s="1"/>
  <c r="D2628" i="4"/>
  <c r="B1353" i="2"/>
  <c r="W2627" i="4"/>
  <c r="T2627" i="4"/>
  <c r="H2627" i="4"/>
  <c r="F2627" i="4"/>
  <c r="D2627" i="4"/>
  <c r="B1352" i="2"/>
  <c r="W2626" i="4"/>
  <c r="T2626" i="4"/>
  <c r="H2626" i="4"/>
  <c r="F2626" i="4"/>
  <c r="D2626" i="4"/>
  <c r="B1351" i="2"/>
  <c r="W2625" i="4"/>
  <c r="V2625" i="4" s="1"/>
  <c r="T2625" i="4"/>
  <c r="H2625" i="4"/>
  <c r="F2625" i="4"/>
  <c r="D2625" i="4"/>
  <c r="B1350" i="2"/>
  <c r="W2624" i="4"/>
  <c r="V2624" i="4" s="1"/>
  <c r="T2624" i="4"/>
  <c r="H2624" i="4"/>
  <c r="F2624" i="4"/>
  <c r="G2624" i="4" s="1"/>
  <c r="D2624" i="4"/>
  <c r="B1349" i="2"/>
  <c r="W2623" i="4"/>
  <c r="T2623" i="4"/>
  <c r="H2623" i="4"/>
  <c r="F2623" i="4"/>
  <c r="G2623" i="4" s="1"/>
  <c r="D2623" i="4"/>
  <c r="B1348" i="2"/>
  <c r="W2622" i="4"/>
  <c r="T2622" i="4"/>
  <c r="H2622" i="4"/>
  <c r="F2622" i="4"/>
  <c r="D2622" i="4"/>
  <c r="B1347" i="2"/>
  <c r="W2621" i="4"/>
  <c r="T2621" i="4"/>
  <c r="H2621" i="4"/>
  <c r="F2621" i="4"/>
  <c r="G2621" i="4" s="1"/>
  <c r="D2621" i="4"/>
  <c r="W2620" i="4"/>
  <c r="T2620" i="4"/>
  <c r="H2620" i="4"/>
  <c r="F2620" i="4"/>
  <c r="G2620" i="4" s="1"/>
  <c r="D2620" i="4"/>
  <c r="W2619" i="4"/>
  <c r="V2619" i="4" s="1"/>
  <c r="T2619" i="4"/>
  <c r="H2619" i="4"/>
  <c r="F2619" i="4"/>
  <c r="D2619" i="4"/>
  <c r="W2618" i="4"/>
  <c r="T2618" i="4"/>
  <c r="H2618" i="4"/>
  <c r="F2618" i="4"/>
  <c r="G2618" i="4" s="1"/>
  <c r="D2618" i="4"/>
  <c r="B1343" i="2"/>
  <c r="W2617" i="4"/>
  <c r="V2617" i="4"/>
  <c r="T2617" i="4"/>
  <c r="L1346" i="2"/>
  <c r="H2617" i="4"/>
  <c r="F2617" i="4"/>
  <c r="G2617" i="4" s="1"/>
  <c r="D2617" i="4"/>
  <c r="B1346" i="2"/>
  <c r="W2616" i="4"/>
  <c r="T2616" i="4"/>
  <c r="H2616" i="4"/>
  <c r="F2616" i="4"/>
  <c r="G2616" i="4" s="1"/>
  <c r="D2616" i="4"/>
  <c r="B1345" i="2"/>
  <c r="W2615" i="4"/>
  <c r="L1344" i="2" s="1"/>
  <c r="V2615" i="4"/>
  <c r="T2615" i="4"/>
  <c r="H2615" i="4"/>
  <c r="F2615" i="4"/>
  <c r="G2615" i="4" s="1"/>
  <c r="D2615" i="4"/>
  <c r="B1344" i="2"/>
  <c r="W2614" i="4"/>
  <c r="T2614" i="4"/>
  <c r="H2614" i="4"/>
  <c r="F2614" i="4"/>
  <c r="G2614" i="4" s="1"/>
  <c r="D2614" i="4"/>
  <c r="W2613" i="4"/>
  <c r="T2613" i="4"/>
  <c r="H2613" i="4"/>
  <c r="F2613" i="4"/>
  <c r="D2613" i="4"/>
  <c r="B1342" i="2"/>
  <c r="W2612" i="4"/>
  <c r="L1341" i="2" s="1"/>
  <c r="V2612" i="4"/>
  <c r="T2612" i="4"/>
  <c r="H2612" i="4"/>
  <c r="F2612" i="4"/>
  <c r="G2612" i="4" s="1"/>
  <c r="D2612" i="4"/>
  <c r="B1341" i="2"/>
  <c r="W2611" i="4"/>
  <c r="T2611" i="4"/>
  <c r="H2611" i="4"/>
  <c r="F2611" i="4"/>
  <c r="G2611" i="4" s="1"/>
  <c r="D2611" i="4"/>
  <c r="W2610" i="4"/>
  <c r="T2610" i="4"/>
  <c r="H2610" i="4"/>
  <c r="F2610" i="4"/>
  <c r="G2610" i="4" s="1"/>
  <c r="D2610" i="4"/>
  <c r="B1340" i="2"/>
  <c r="W2609" i="4"/>
  <c r="T2609" i="4"/>
  <c r="H2609" i="4"/>
  <c r="F2609" i="4"/>
  <c r="G2609" i="4" s="1"/>
  <c r="D2609" i="4"/>
  <c r="B1339" i="2"/>
  <c r="W2608" i="4"/>
  <c r="T2608" i="4"/>
  <c r="H2608" i="4"/>
  <c r="F2608" i="4"/>
  <c r="G2608" i="4" s="1"/>
  <c r="D2608" i="4"/>
  <c r="W2607" i="4"/>
  <c r="V2607" i="4" s="1"/>
  <c r="T2607" i="4"/>
  <c r="L1338" i="2"/>
  <c r="H2607" i="4"/>
  <c r="F2607" i="4"/>
  <c r="G2607" i="4" s="1"/>
  <c r="D2607" i="4"/>
  <c r="B1338" i="2"/>
  <c r="W2606" i="4"/>
  <c r="T2606" i="4"/>
  <c r="H2606" i="4"/>
  <c r="F2606" i="4"/>
  <c r="G2606" i="4" s="1"/>
  <c r="D2606" i="4"/>
  <c r="W2605" i="4"/>
  <c r="V2605" i="4" s="1"/>
  <c r="T2605" i="4"/>
  <c r="H2605" i="4"/>
  <c r="F2605" i="4"/>
  <c r="G2605" i="4" s="1"/>
  <c r="D2605" i="4"/>
  <c r="W2604" i="4"/>
  <c r="T2604" i="4"/>
  <c r="H2604" i="4"/>
  <c r="F2604" i="4"/>
  <c r="D2604" i="4"/>
  <c r="B1337" i="2"/>
  <c r="W2603" i="4"/>
  <c r="T2603" i="4"/>
  <c r="H2603" i="4"/>
  <c r="F2603" i="4"/>
  <c r="G2603" i="4" s="1"/>
  <c r="D2603" i="4"/>
  <c r="B1336" i="2"/>
  <c r="W2602" i="4"/>
  <c r="T2602" i="4"/>
  <c r="H2602" i="4"/>
  <c r="F2602" i="4"/>
  <c r="G2602" i="4" s="1"/>
  <c r="D2602" i="4"/>
  <c r="B1335" i="2"/>
  <c r="W2601" i="4"/>
  <c r="V2601" i="4" s="1"/>
  <c r="T2601" i="4"/>
  <c r="H2601" i="4"/>
  <c r="F2601" i="4"/>
  <c r="D2601" i="4"/>
  <c r="B1334" i="2"/>
  <c r="W2600" i="4"/>
  <c r="T2600" i="4"/>
  <c r="H2600" i="4"/>
  <c r="F2600" i="4"/>
  <c r="G2600" i="4" s="1"/>
  <c r="D2600" i="4"/>
  <c r="B1333" i="2"/>
  <c r="W2599" i="4"/>
  <c r="T2599" i="4"/>
  <c r="H2599" i="4"/>
  <c r="F2599" i="4"/>
  <c r="G2599" i="4" s="1"/>
  <c r="D2599" i="4"/>
  <c r="B1332" i="2"/>
  <c r="W2598" i="4"/>
  <c r="T2598" i="4"/>
  <c r="H2598" i="4"/>
  <c r="F2598" i="4"/>
  <c r="G2598" i="4" s="1"/>
  <c r="D2598" i="4"/>
  <c r="B1331" i="2"/>
  <c r="W2597" i="4"/>
  <c r="T2597" i="4"/>
  <c r="H2597" i="4"/>
  <c r="F2597" i="4"/>
  <c r="G2597" i="4" s="1"/>
  <c r="D2597" i="4"/>
  <c r="B1330" i="2"/>
  <c r="W2596" i="4"/>
  <c r="T2596" i="4"/>
  <c r="H2596" i="4"/>
  <c r="F2596" i="4"/>
  <c r="G2596" i="4" s="1"/>
  <c r="D2596" i="4"/>
  <c r="B1329" i="2"/>
  <c r="W2595" i="4"/>
  <c r="T2595" i="4"/>
  <c r="H2595" i="4"/>
  <c r="F2595" i="4"/>
  <c r="G2595" i="4" s="1"/>
  <c r="D2595" i="4"/>
  <c r="B1328" i="2"/>
  <c r="W2594" i="4"/>
  <c r="V2594" i="4"/>
  <c r="T2594" i="4"/>
  <c r="H2594" i="4"/>
  <c r="F2594" i="4"/>
  <c r="G2594" i="4" s="1"/>
  <c r="D2594" i="4"/>
  <c r="W2593" i="4"/>
  <c r="V2593" i="4"/>
  <c r="T2593" i="4"/>
  <c r="H2593" i="4"/>
  <c r="F2593" i="4"/>
  <c r="G2593" i="4" s="1"/>
  <c r="D2593" i="4"/>
  <c r="W2592" i="4"/>
  <c r="T2592" i="4"/>
  <c r="H2592" i="4"/>
  <c r="F2592" i="4"/>
  <c r="G2592" i="4" s="1"/>
  <c r="D2592" i="4"/>
  <c r="W2591" i="4"/>
  <c r="T2591" i="4"/>
  <c r="H2591" i="4"/>
  <c r="F2591" i="4"/>
  <c r="G2591" i="4" s="1"/>
  <c r="D2591" i="4"/>
  <c r="W2590" i="4"/>
  <c r="V2590" i="4" s="1"/>
  <c r="T2590" i="4"/>
  <c r="H2590" i="4"/>
  <c r="F2590" i="4"/>
  <c r="G2590" i="4" s="1"/>
  <c r="D2590" i="4"/>
  <c r="W2589" i="4"/>
  <c r="T2589" i="4"/>
  <c r="H2589" i="4"/>
  <c r="F2589" i="4"/>
  <c r="G2589" i="4" s="1"/>
  <c r="D2589" i="4"/>
  <c r="W2588" i="4"/>
  <c r="T2588" i="4"/>
  <c r="H2588" i="4"/>
  <c r="F2588" i="4"/>
  <c r="G2588" i="4" s="1"/>
  <c r="D2588" i="4"/>
  <c r="W2587" i="4"/>
  <c r="V2587" i="4" s="1"/>
  <c r="T2587" i="4"/>
  <c r="H2587" i="4"/>
  <c r="F2587" i="4"/>
  <c r="G2587" i="4" s="1"/>
  <c r="D2587" i="4"/>
  <c r="W2586" i="4"/>
  <c r="T2586" i="4"/>
  <c r="H2586" i="4"/>
  <c r="F2586" i="4"/>
  <c r="D2586" i="4"/>
  <c r="W2585" i="4"/>
  <c r="T2585" i="4"/>
  <c r="H2585" i="4"/>
  <c r="F2585" i="4"/>
  <c r="G2585" i="4" s="1"/>
  <c r="D2585" i="4"/>
  <c r="W2584" i="4"/>
  <c r="T2584" i="4"/>
  <c r="H2584" i="4"/>
  <c r="F2584" i="4"/>
  <c r="G2584" i="4" s="1"/>
  <c r="D2584" i="4"/>
  <c r="W2583" i="4"/>
  <c r="T2583" i="4"/>
  <c r="H2583" i="4"/>
  <c r="F2583" i="4"/>
  <c r="G2583" i="4" s="1"/>
  <c r="D2583" i="4"/>
  <c r="W2582" i="4"/>
  <c r="T2582" i="4"/>
  <c r="H2582" i="4"/>
  <c r="F2582" i="4"/>
  <c r="D2582" i="4"/>
  <c r="W2581" i="4"/>
  <c r="T2581" i="4"/>
  <c r="H2581" i="4"/>
  <c r="F2581" i="4"/>
  <c r="G2581" i="4" s="1"/>
  <c r="D2581" i="4"/>
  <c r="W2580" i="4"/>
  <c r="T2580" i="4"/>
  <c r="H2580" i="4"/>
  <c r="F2580" i="4"/>
  <c r="G2580" i="4" s="1"/>
  <c r="D2580" i="4"/>
  <c r="W2579" i="4"/>
  <c r="T2579" i="4"/>
  <c r="H2579" i="4"/>
  <c r="F2579" i="4"/>
  <c r="G2579" i="4" s="1"/>
  <c r="D2579" i="4"/>
  <c r="W2578" i="4"/>
  <c r="T2578" i="4"/>
  <c r="H2578" i="4"/>
  <c r="F2578" i="4"/>
  <c r="G2578" i="4" s="1"/>
  <c r="D2578" i="4"/>
  <c r="W2577" i="4"/>
  <c r="V2577" i="4" s="1"/>
  <c r="T2577" i="4"/>
  <c r="H2577" i="4"/>
  <c r="F2577" i="4"/>
  <c r="D2577" i="4"/>
  <c r="W2576" i="4"/>
  <c r="V2576" i="4"/>
  <c r="T2576" i="4"/>
  <c r="H2576" i="4"/>
  <c r="F2576" i="4"/>
  <c r="G2576" i="4" s="1"/>
  <c r="D2576" i="4"/>
  <c r="W2575" i="4"/>
  <c r="T2575" i="4"/>
  <c r="H2575" i="4"/>
  <c r="F2575" i="4"/>
  <c r="D2575" i="4"/>
  <c r="W2574" i="4"/>
  <c r="V2574" i="4"/>
  <c r="T2574" i="4"/>
  <c r="H2574" i="4"/>
  <c r="F2574" i="4"/>
  <c r="G2574" i="4" s="1"/>
  <c r="D2574" i="4"/>
  <c r="W2573" i="4"/>
  <c r="V2573" i="4" s="1"/>
  <c r="T2573" i="4"/>
  <c r="H2573" i="4"/>
  <c r="F2573" i="4"/>
  <c r="G2573" i="4" s="1"/>
  <c r="D2573" i="4"/>
  <c r="W2572" i="4"/>
  <c r="T2572" i="4"/>
  <c r="H2572" i="4"/>
  <c r="F2572" i="4"/>
  <c r="D2572" i="4"/>
  <c r="W2571" i="4"/>
  <c r="T2571" i="4"/>
  <c r="H2571" i="4"/>
  <c r="F2571" i="4"/>
  <c r="G2571" i="4" s="1"/>
  <c r="D2571" i="4"/>
  <c r="W2570" i="4"/>
  <c r="T2570" i="4"/>
  <c r="H2570" i="4"/>
  <c r="F2570" i="4"/>
  <c r="D2570" i="4"/>
  <c r="W2569" i="4"/>
  <c r="T2569" i="4"/>
  <c r="H2569" i="4"/>
  <c r="F2569" i="4"/>
  <c r="G2569" i="4" s="1"/>
  <c r="D2569" i="4"/>
  <c r="W2568" i="4"/>
  <c r="T2568" i="4"/>
  <c r="H2568" i="4"/>
  <c r="F2568" i="4"/>
  <c r="D2568" i="4"/>
  <c r="W2567" i="4"/>
  <c r="T2567" i="4"/>
  <c r="H2567" i="4"/>
  <c r="F2567" i="4"/>
  <c r="G2567" i="4" s="1"/>
  <c r="D2567" i="4"/>
  <c r="W2566" i="4"/>
  <c r="V2566" i="4" s="1"/>
  <c r="T2566" i="4"/>
  <c r="H2566" i="4"/>
  <c r="F2566" i="4"/>
  <c r="G2566" i="4" s="1"/>
  <c r="D2566" i="4"/>
  <c r="W2565" i="4"/>
  <c r="V2565" i="4" s="1"/>
  <c r="T2565" i="4"/>
  <c r="L1327" i="2"/>
  <c r="H2565" i="4"/>
  <c r="F2565" i="4"/>
  <c r="G2565" i="4" s="1"/>
  <c r="D2565" i="4"/>
  <c r="B1327" i="2"/>
  <c r="W2564" i="4"/>
  <c r="T2564" i="4"/>
  <c r="H2564" i="4"/>
  <c r="F2564" i="4"/>
  <c r="D2564" i="4"/>
  <c r="B1326" i="2"/>
  <c r="W2563" i="4"/>
  <c r="V2563" i="4" s="1"/>
  <c r="T2563" i="4"/>
  <c r="L1325" i="2"/>
  <c r="H2563" i="4"/>
  <c r="F2563" i="4"/>
  <c r="G2563" i="4" s="1"/>
  <c r="D2563" i="4"/>
  <c r="B1325" i="2"/>
  <c r="W2562" i="4"/>
  <c r="T2562" i="4"/>
  <c r="H2562" i="4"/>
  <c r="F2562" i="4"/>
  <c r="G2562" i="4" s="1"/>
  <c r="D2562" i="4"/>
  <c r="B1324" i="2"/>
  <c r="W2561" i="4"/>
  <c r="V2561" i="4" s="1"/>
  <c r="T2561" i="4"/>
  <c r="H2561" i="4"/>
  <c r="F2561" i="4"/>
  <c r="G2561" i="4" s="1"/>
  <c r="D2561" i="4"/>
  <c r="B1323" i="2"/>
  <c r="W2560" i="4"/>
  <c r="T2560" i="4"/>
  <c r="H2560" i="4"/>
  <c r="F2560" i="4"/>
  <c r="D2560" i="4"/>
  <c r="B1322" i="2"/>
  <c r="W2559" i="4"/>
  <c r="T2559" i="4"/>
  <c r="H2559" i="4"/>
  <c r="F2559" i="4"/>
  <c r="D2559" i="4"/>
  <c r="B1321" i="2"/>
  <c r="W2558" i="4"/>
  <c r="T2558" i="4"/>
  <c r="H2558" i="4"/>
  <c r="F2558" i="4"/>
  <c r="G2558" i="4" s="1"/>
  <c r="D2558" i="4"/>
  <c r="B1320" i="2"/>
  <c r="W2557" i="4"/>
  <c r="V2557" i="4" s="1"/>
  <c r="T2557" i="4"/>
  <c r="H2557" i="4"/>
  <c r="F2557" i="4"/>
  <c r="G2557" i="4" s="1"/>
  <c r="D2557" i="4"/>
  <c r="B1319" i="2"/>
  <c r="W2556" i="4"/>
  <c r="T2556" i="4"/>
  <c r="H2556" i="4"/>
  <c r="F2556" i="4"/>
  <c r="G2556" i="4" s="1"/>
  <c r="D2556" i="4"/>
  <c r="B1318" i="2"/>
  <c r="W2555" i="4"/>
  <c r="T2555" i="4"/>
  <c r="H2555" i="4"/>
  <c r="F2555" i="4"/>
  <c r="G2555" i="4" s="1"/>
  <c r="D2555" i="4"/>
  <c r="W2554" i="4"/>
  <c r="T2554" i="4"/>
  <c r="H2554" i="4"/>
  <c r="F2554" i="4"/>
  <c r="G2554" i="4" s="1"/>
  <c r="D2554" i="4"/>
  <c r="W2553" i="4"/>
  <c r="T2553" i="4"/>
  <c r="H2553" i="4"/>
  <c r="F2553" i="4"/>
  <c r="G2553" i="4" s="1"/>
  <c r="D2553" i="4"/>
  <c r="W2552" i="4"/>
  <c r="T2552" i="4"/>
  <c r="H2552" i="4"/>
  <c r="F2552" i="4"/>
  <c r="G2552" i="4" s="1"/>
  <c r="D2552" i="4"/>
  <c r="W2551" i="4"/>
  <c r="T2551" i="4"/>
  <c r="H2551" i="4"/>
  <c r="F2551" i="4"/>
  <c r="G2551" i="4" s="1"/>
  <c r="D2551" i="4"/>
  <c r="W2550" i="4"/>
  <c r="T2550" i="4"/>
  <c r="H2550" i="4"/>
  <c r="F2550" i="4"/>
  <c r="G2550" i="4" s="1"/>
  <c r="D2550" i="4"/>
  <c r="B1317" i="2"/>
  <c r="W2549" i="4"/>
  <c r="T2549" i="4"/>
  <c r="H2549" i="4"/>
  <c r="F2549" i="4"/>
  <c r="G2549" i="4" s="1"/>
  <c r="D2549" i="4"/>
  <c r="B1316" i="2"/>
  <c r="W2548" i="4"/>
  <c r="T2548" i="4"/>
  <c r="H2548" i="4"/>
  <c r="F2548" i="4"/>
  <c r="G2548" i="4" s="1"/>
  <c r="D2548" i="4"/>
  <c r="B1315" i="2"/>
  <c r="W2547" i="4"/>
  <c r="V2547" i="4" s="1"/>
  <c r="T2547" i="4"/>
  <c r="H2547" i="4"/>
  <c r="F2547" i="4"/>
  <c r="D2547" i="4"/>
  <c r="B1314" i="2"/>
  <c r="W2546" i="4"/>
  <c r="V2546" i="4" s="1"/>
  <c r="T2546" i="4"/>
  <c r="H2546" i="4"/>
  <c r="F2546" i="4"/>
  <c r="D2546" i="4"/>
  <c r="B1313" i="2"/>
  <c r="W2545" i="4"/>
  <c r="L1312" i="2" s="1"/>
  <c r="T2545" i="4"/>
  <c r="H2545" i="4"/>
  <c r="F2545" i="4"/>
  <c r="G2545" i="4" s="1"/>
  <c r="D2545" i="4"/>
  <c r="B1312" i="2"/>
  <c r="W2544" i="4"/>
  <c r="T2544" i="4"/>
  <c r="H2544" i="4"/>
  <c r="F2544" i="4"/>
  <c r="G2544" i="4" s="1"/>
  <c r="D2544" i="4"/>
  <c r="W2543" i="4"/>
  <c r="T2543" i="4"/>
  <c r="H2543" i="4"/>
  <c r="F2543" i="4"/>
  <c r="G2543" i="4" s="1"/>
  <c r="D2543" i="4"/>
  <c r="W2542" i="4"/>
  <c r="V2542" i="4" s="1"/>
  <c r="T2542" i="4"/>
  <c r="H2542" i="4"/>
  <c r="F2542" i="4"/>
  <c r="G2542" i="4" s="1"/>
  <c r="D2542" i="4"/>
  <c r="W2541" i="4"/>
  <c r="T2541" i="4"/>
  <c r="H2541" i="4"/>
  <c r="F2541" i="4"/>
  <c r="D2541" i="4"/>
  <c r="W2540" i="4"/>
  <c r="V2540" i="4" s="1"/>
  <c r="T2540" i="4"/>
  <c r="H2540" i="4"/>
  <c r="F2540" i="4"/>
  <c r="G2540" i="4" s="1"/>
  <c r="D2540" i="4"/>
  <c r="W2539" i="4"/>
  <c r="T2539" i="4"/>
  <c r="H2539" i="4"/>
  <c r="F2539" i="4"/>
  <c r="G2539" i="4" s="1"/>
  <c r="D2539" i="4"/>
  <c r="W2538" i="4"/>
  <c r="V2538" i="4"/>
  <c r="T2538" i="4"/>
  <c r="H2538" i="4"/>
  <c r="F2538" i="4"/>
  <c r="G2538" i="4" s="1"/>
  <c r="D2538" i="4"/>
  <c r="W2537" i="4"/>
  <c r="V2537" i="4"/>
  <c r="T2537" i="4"/>
  <c r="H2537" i="4"/>
  <c r="F2537" i="4"/>
  <c r="G2537" i="4" s="1"/>
  <c r="D2537" i="4"/>
  <c r="W2536" i="4"/>
  <c r="T2536" i="4"/>
  <c r="H2536" i="4"/>
  <c r="F2536" i="4"/>
  <c r="G2536" i="4" s="1"/>
  <c r="D2536" i="4"/>
  <c r="W2535" i="4"/>
  <c r="V2535" i="4" s="1"/>
  <c r="T2535" i="4"/>
  <c r="H2535" i="4"/>
  <c r="F2535" i="4"/>
  <c r="D2535" i="4"/>
  <c r="B1311" i="2"/>
  <c r="W2534" i="4"/>
  <c r="L1310" i="2" s="1"/>
  <c r="T2534" i="4"/>
  <c r="H2534" i="4"/>
  <c r="F2534" i="4"/>
  <c r="G2534" i="4" s="1"/>
  <c r="D2534" i="4"/>
  <c r="B1310" i="2"/>
  <c r="W2533" i="4"/>
  <c r="T2533" i="4"/>
  <c r="H2533" i="4"/>
  <c r="F2533" i="4"/>
  <c r="G2533" i="4" s="1"/>
  <c r="D2533" i="4"/>
  <c r="B1309" i="2"/>
  <c r="W2532" i="4"/>
  <c r="T2532" i="4"/>
  <c r="H2532" i="4"/>
  <c r="F2532" i="4"/>
  <c r="G2532" i="4" s="1"/>
  <c r="D2532" i="4"/>
  <c r="B1308" i="2"/>
  <c r="W2531" i="4"/>
  <c r="L1307" i="2" s="1"/>
  <c r="V2531" i="4"/>
  <c r="T2531" i="4"/>
  <c r="H2531" i="4"/>
  <c r="F2531" i="4"/>
  <c r="D2531" i="4"/>
  <c r="B1307" i="2"/>
  <c r="W2530" i="4"/>
  <c r="V2530" i="4" s="1"/>
  <c r="T2530" i="4"/>
  <c r="H2530" i="4"/>
  <c r="F2530" i="4"/>
  <c r="D2530" i="4"/>
  <c r="B1306" i="2"/>
  <c r="W2529" i="4"/>
  <c r="V2529" i="4" s="1"/>
  <c r="T2529" i="4"/>
  <c r="H2529" i="4"/>
  <c r="F2529" i="4"/>
  <c r="G2529" i="4" s="1"/>
  <c r="D2529" i="4"/>
  <c r="B1305" i="2"/>
  <c r="W2528" i="4"/>
  <c r="T2528" i="4"/>
  <c r="H2528" i="4"/>
  <c r="F2528" i="4"/>
  <c r="G2528" i="4" s="1"/>
  <c r="D2528" i="4"/>
  <c r="W2527" i="4"/>
  <c r="T2527" i="4"/>
  <c r="H2527" i="4"/>
  <c r="F2527" i="4"/>
  <c r="G2527" i="4" s="1"/>
  <c r="D2527" i="4"/>
  <c r="W2526" i="4"/>
  <c r="V2526" i="4" s="1"/>
  <c r="T2526" i="4"/>
  <c r="H2526" i="4"/>
  <c r="F2526" i="4"/>
  <c r="G2526" i="4" s="1"/>
  <c r="D2526" i="4"/>
  <c r="W2525" i="4"/>
  <c r="T2525" i="4"/>
  <c r="H2525" i="4"/>
  <c r="F2525" i="4"/>
  <c r="G2525" i="4" s="1"/>
  <c r="D2525" i="4"/>
  <c r="W2524" i="4"/>
  <c r="T2524" i="4"/>
  <c r="H2524" i="4"/>
  <c r="F2524" i="4"/>
  <c r="G2524" i="4" s="1"/>
  <c r="D2524" i="4"/>
  <c r="B1304" i="2"/>
  <c r="W2523" i="4"/>
  <c r="T2523" i="4"/>
  <c r="H2523" i="4"/>
  <c r="F2523" i="4"/>
  <c r="G2523" i="4" s="1"/>
  <c r="D2523" i="4"/>
  <c r="B1303" i="2"/>
  <c r="W2522" i="4"/>
  <c r="T2522" i="4"/>
  <c r="H2522" i="4"/>
  <c r="F2522" i="4"/>
  <c r="D2522" i="4"/>
  <c r="B1302" i="2"/>
  <c r="W2521" i="4"/>
  <c r="T2521" i="4"/>
  <c r="H2521" i="4"/>
  <c r="F2521" i="4"/>
  <c r="D2521" i="4"/>
  <c r="B1301" i="2"/>
  <c r="W2520" i="4"/>
  <c r="L1300" i="2" s="1"/>
  <c r="T2520" i="4"/>
  <c r="H2520" i="4"/>
  <c r="F2520" i="4"/>
  <c r="G2520" i="4" s="1"/>
  <c r="D2520" i="4"/>
  <c r="B1300" i="2"/>
  <c r="W2519" i="4"/>
  <c r="T2519" i="4"/>
  <c r="H2519" i="4"/>
  <c r="F2519" i="4"/>
  <c r="G2519" i="4" s="1"/>
  <c r="D2519" i="4"/>
  <c r="W2518" i="4"/>
  <c r="T2518" i="4"/>
  <c r="H2518" i="4"/>
  <c r="F2518" i="4"/>
  <c r="D2518" i="4"/>
  <c r="W2517" i="4"/>
  <c r="T2517" i="4"/>
  <c r="H2517" i="4"/>
  <c r="F2517" i="4"/>
  <c r="D2517" i="4"/>
  <c r="W2516" i="4"/>
  <c r="V2516" i="4" s="1"/>
  <c r="T2516" i="4"/>
  <c r="H2516" i="4"/>
  <c r="F2516" i="4"/>
  <c r="G2516" i="4" s="1"/>
  <c r="D2516" i="4"/>
  <c r="B1299" i="2"/>
  <c r="W2515" i="4"/>
  <c r="L1298" i="2" s="1"/>
  <c r="T2515" i="4"/>
  <c r="H2515" i="4"/>
  <c r="F2515" i="4"/>
  <c r="G2515" i="4" s="1"/>
  <c r="D2515" i="4"/>
  <c r="B1298" i="2"/>
  <c r="W2514" i="4"/>
  <c r="T2514" i="4"/>
  <c r="H2514" i="4"/>
  <c r="F2514" i="4"/>
  <c r="G2514" i="4" s="1"/>
  <c r="D2514" i="4"/>
  <c r="B1297" i="2"/>
  <c r="W2513" i="4"/>
  <c r="V2513" i="4" s="1"/>
  <c r="T2513" i="4"/>
  <c r="L1296" i="2"/>
  <c r="H2513" i="4"/>
  <c r="F2513" i="4"/>
  <c r="G2513" i="4" s="1"/>
  <c r="D2513" i="4"/>
  <c r="B1296" i="2"/>
  <c r="W2512" i="4"/>
  <c r="T2512" i="4"/>
  <c r="H2512" i="4"/>
  <c r="F2512" i="4"/>
  <c r="G2512" i="4" s="1"/>
  <c r="D2512" i="4"/>
  <c r="B1295" i="2"/>
  <c r="W2511" i="4"/>
  <c r="L1294" i="2" s="1"/>
  <c r="T2511" i="4"/>
  <c r="H2511" i="4"/>
  <c r="F2511" i="4"/>
  <c r="D2511" i="4"/>
  <c r="B1294" i="2"/>
  <c r="W2510" i="4"/>
  <c r="T2510" i="4"/>
  <c r="H2510" i="4"/>
  <c r="F2510" i="4"/>
  <c r="G2510" i="4" s="1"/>
  <c r="D2510" i="4"/>
  <c r="B1293" i="2"/>
  <c r="W2509" i="4"/>
  <c r="T2509" i="4"/>
  <c r="H2509" i="4"/>
  <c r="F2509" i="4"/>
  <c r="G2509" i="4" s="1"/>
  <c r="D2509" i="4"/>
  <c r="W2508" i="4"/>
  <c r="T2508" i="4"/>
  <c r="H2508" i="4"/>
  <c r="F2508" i="4"/>
  <c r="D2508" i="4"/>
  <c r="B1292" i="2"/>
  <c r="W2507" i="4"/>
  <c r="T2507" i="4"/>
  <c r="H2507" i="4"/>
  <c r="F2507" i="4"/>
  <c r="G2507" i="4" s="1"/>
  <c r="D2507" i="4"/>
  <c r="B1291" i="2"/>
  <c r="W2506" i="4"/>
  <c r="V2506" i="4" s="1"/>
  <c r="T2506" i="4"/>
  <c r="H2506" i="4"/>
  <c r="F2506" i="4"/>
  <c r="D2506" i="4"/>
  <c r="B1290" i="2"/>
  <c r="W2505" i="4"/>
  <c r="T2505" i="4"/>
  <c r="H2505" i="4"/>
  <c r="F2505" i="4"/>
  <c r="G2505" i="4" s="1"/>
  <c r="D2505" i="4"/>
  <c r="B1289" i="2"/>
  <c r="W2504" i="4"/>
  <c r="T2504" i="4"/>
  <c r="H2504" i="4"/>
  <c r="F2504" i="4"/>
  <c r="G2504" i="4" s="1"/>
  <c r="D2504" i="4"/>
  <c r="B1288" i="2"/>
  <c r="W2503" i="4"/>
  <c r="T2503" i="4"/>
  <c r="H2503" i="4"/>
  <c r="F2503" i="4"/>
  <c r="G2503" i="4" s="1"/>
  <c r="D2503" i="4"/>
  <c r="W2502" i="4"/>
  <c r="T2502" i="4"/>
  <c r="H2502" i="4"/>
  <c r="F2502" i="4"/>
  <c r="G2502" i="4" s="1"/>
  <c r="D2502" i="4"/>
  <c r="W2501" i="4"/>
  <c r="V2501" i="4" s="1"/>
  <c r="T2501" i="4"/>
  <c r="H2501" i="4"/>
  <c r="F2501" i="4"/>
  <c r="G2501" i="4" s="1"/>
  <c r="D2501" i="4"/>
  <c r="W2500" i="4"/>
  <c r="V2500" i="4"/>
  <c r="T2500" i="4"/>
  <c r="H2500" i="4"/>
  <c r="F2500" i="4"/>
  <c r="G2500" i="4" s="1"/>
  <c r="D2500" i="4"/>
  <c r="W2499" i="4"/>
  <c r="T2499" i="4"/>
  <c r="H2499" i="4"/>
  <c r="F2499" i="4"/>
  <c r="G2499" i="4" s="1"/>
  <c r="D2499" i="4"/>
  <c r="W2498" i="4"/>
  <c r="T2498" i="4"/>
  <c r="H2498" i="4"/>
  <c r="F2498" i="4"/>
  <c r="G2498" i="4" s="1"/>
  <c r="D2498" i="4"/>
  <c r="W2497" i="4"/>
  <c r="T2497" i="4"/>
  <c r="H2497" i="4"/>
  <c r="F2497" i="4"/>
  <c r="G2497" i="4" s="1"/>
  <c r="D2497" i="4"/>
  <c r="B1287" i="2"/>
  <c r="W2496" i="4"/>
  <c r="V2496" i="4"/>
  <c r="T2496" i="4"/>
  <c r="H2496" i="4"/>
  <c r="F2496" i="4"/>
  <c r="D2496" i="4"/>
  <c r="W2495" i="4"/>
  <c r="L1286" i="2" s="1"/>
  <c r="T2495" i="4"/>
  <c r="H2495" i="4"/>
  <c r="F2495" i="4"/>
  <c r="G2495" i="4" s="1"/>
  <c r="D2495" i="4"/>
  <c r="B1286" i="2"/>
  <c r="W2494" i="4"/>
  <c r="T2494" i="4"/>
  <c r="H2494" i="4"/>
  <c r="F2494" i="4"/>
  <c r="D2494" i="4"/>
  <c r="B1285" i="2"/>
  <c r="W2493" i="4"/>
  <c r="T2493" i="4"/>
  <c r="H2493" i="4"/>
  <c r="F2493" i="4"/>
  <c r="D2493" i="4"/>
  <c r="B1284" i="2"/>
  <c r="W2492" i="4"/>
  <c r="T2492" i="4"/>
  <c r="H2492" i="4"/>
  <c r="F2492" i="4"/>
  <c r="D2492" i="4"/>
  <c r="B1283" i="2"/>
  <c r="W2491" i="4"/>
  <c r="T2491" i="4"/>
  <c r="H2491" i="4"/>
  <c r="F2491" i="4"/>
  <c r="G2491" i="4" s="1"/>
  <c r="D2491" i="4"/>
  <c r="W2490" i="4"/>
  <c r="L1282" i="2" s="1"/>
  <c r="T2490" i="4"/>
  <c r="H2490" i="4"/>
  <c r="F2490" i="4"/>
  <c r="D2490" i="4"/>
  <c r="B1282" i="2"/>
  <c r="W2489" i="4"/>
  <c r="V2489" i="4" s="1"/>
  <c r="T2489" i="4"/>
  <c r="H2489" i="4"/>
  <c r="F2489" i="4"/>
  <c r="G2489" i="4" s="1"/>
  <c r="D2489" i="4"/>
  <c r="B1281" i="2"/>
  <c r="W2488" i="4"/>
  <c r="T2488" i="4"/>
  <c r="H2488" i="4"/>
  <c r="F2488" i="4"/>
  <c r="G2488" i="4" s="1"/>
  <c r="D2488" i="4"/>
  <c r="B1280" i="2"/>
  <c r="W2487" i="4"/>
  <c r="T2487" i="4"/>
  <c r="H2487" i="4"/>
  <c r="F2487" i="4"/>
  <c r="G2487" i="4" s="1"/>
  <c r="D2487" i="4"/>
  <c r="B1279" i="2"/>
  <c r="W2486" i="4"/>
  <c r="T2486" i="4"/>
  <c r="H2486" i="4"/>
  <c r="F2486" i="4"/>
  <c r="D2486" i="4"/>
  <c r="B1278" i="2"/>
  <c r="W2485" i="4"/>
  <c r="T2485" i="4"/>
  <c r="H2485" i="4"/>
  <c r="F2485" i="4"/>
  <c r="G2485" i="4" s="1"/>
  <c r="D2485" i="4"/>
  <c r="B1277" i="2"/>
  <c r="W2484" i="4"/>
  <c r="V2484" i="4" s="1"/>
  <c r="T2484" i="4"/>
  <c r="L1276" i="2"/>
  <c r="H2484" i="4"/>
  <c r="F2484" i="4"/>
  <c r="G2484" i="4" s="1"/>
  <c r="D2484" i="4"/>
  <c r="B1276" i="2"/>
  <c r="W2483" i="4"/>
  <c r="V2483" i="4" s="1"/>
  <c r="T2483" i="4"/>
  <c r="H2483" i="4"/>
  <c r="F2483" i="4"/>
  <c r="G2483" i="4" s="1"/>
  <c r="D2483" i="4"/>
  <c r="W2482" i="4"/>
  <c r="T2482" i="4"/>
  <c r="H2482" i="4"/>
  <c r="F2482" i="4"/>
  <c r="G2482" i="4" s="1"/>
  <c r="D2482" i="4"/>
  <c r="W2481" i="4"/>
  <c r="T2481" i="4"/>
  <c r="H2481" i="4"/>
  <c r="F2481" i="4"/>
  <c r="G2481" i="4" s="1"/>
  <c r="D2481" i="4"/>
  <c r="W2480" i="4"/>
  <c r="T2480" i="4"/>
  <c r="H2480" i="4"/>
  <c r="F2480" i="4"/>
  <c r="G2480" i="4" s="1"/>
  <c r="D2480" i="4"/>
  <c r="W2479" i="4"/>
  <c r="V2479" i="4"/>
  <c r="T2479" i="4"/>
  <c r="H2479" i="4"/>
  <c r="F2479" i="4"/>
  <c r="G2479" i="4" s="1"/>
  <c r="D2479" i="4"/>
  <c r="W2478" i="4"/>
  <c r="T2478" i="4"/>
  <c r="H2478" i="4"/>
  <c r="F2478" i="4"/>
  <c r="G2478" i="4" s="1"/>
  <c r="D2478" i="4"/>
  <c r="B1275" i="2"/>
  <c r="W2477" i="4"/>
  <c r="T2477" i="4"/>
  <c r="H2477" i="4"/>
  <c r="F2477" i="4"/>
  <c r="G2477" i="4" s="1"/>
  <c r="D2477" i="4"/>
  <c r="W2476" i="4"/>
  <c r="T2476" i="4"/>
  <c r="H2476" i="4"/>
  <c r="F2476" i="4"/>
  <c r="G2476" i="4" s="1"/>
  <c r="D2476" i="4"/>
  <c r="W2475" i="4"/>
  <c r="T2475" i="4"/>
  <c r="H2475" i="4"/>
  <c r="F2475" i="4"/>
  <c r="G2475" i="4" s="1"/>
  <c r="D2475" i="4"/>
  <c r="W2474" i="4"/>
  <c r="T2474" i="4"/>
  <c r="H2474" i="4"/>
  <c r="F2474" i="4"/>
  <c r="D2474" i="4"/>
  <c r="W2473" i="4"/>
  <c r="T2473" i="4"/>
  <c r="H2473" i="4"/>
  <c r="F2473" i="4"/>
  <c r="G2473" i="4" s="1"/>
  <c r="D2473" i="4"/>
  <c r="W2472" i="4"/>
  <c r="T2472" i="4"/>
  <c r="H2472" i="4"/>
  <c r="F2472" i="4"/>
  <c r="D2472" i="4"/>
  <c r="B1274" i="2"/>
  <c r="W2471" i="4"/>
  <c r="T2471" i="4"/>
  <c r="H2471" i="4"/>
  <c r="F2471" i="4"/>
  <c r="D2471" i="4"/>
  <c r="W2470" i="4"/>
  <c r="T2470" i="4"/>
  <c r="H2470" i="4"/>
  <c r="F2470" i="4"/>
  <c r="D2470" i="4"/>
  <c r="W2469" i="4"/>
  <c r="T2469" i="4"/>
  <c r="H2469" i="4"/>
  <c r="F2469" i="4"/>
  <c r="G2469" i="4" s="1"/>
  <c r="D2469" i="4"/>
  <c r="W2468" i="4"/>
  <c r="V2468" i="4" s="1"/>
  <c r="T2468" i="4"/>
  <c r="L1273" i="2"/>
  <c r="H2468" i="4"/>
  <c r="F2468" i="4"/>
  <c r="D2468" i="4"/>
  <c r="B1273" i="2"/>
  <c r="W2467" i="4"/>
  <c r="T2467" i="4"/>
  <c r="H2467" i="4"/>
  <c r="F2467" i="4"/>
  <c r="G2467" i="4" s="1"/>
  <c r="D2467" i="4"/>
  <c r="B1272" i="2"/>
  <c r="W2466" i="4"/>
  <c r="V2466" i="4" s="1"/>
  <c r="T2466" i="4"/>
  <c r="L1271" i="2"/>
  <c r="H2466" i="4"/>
  <c r="F2466" i="4"/>
  <c r="D2466" i="4"/>
  <c r="B1271" i="2"/>
  <c r="W2465" i="4"/>
  <c r="V2465" i="4" s="1"/>
  <c r="T2465" i="4"/>
  <c r="L1270" i="2"/>
  <c r="H2465" i="4"/>
  <c r="F2465" i="4"/>
  <c r="G2465" i="4" s="1"/>
  <c r="D2465" i="4"/>
  <c r="B1270" i="2"/>
  <c r="W2464" i="4"/>
  <c r="T2464" i="4"/>
  <c r="H2464" i="4"/>
  <c r="F2464" i="4"/>
  <c r="D2464" i="4"/>
  <c r="B1269" i="2"/>
  <c r="W2463" i="4"/>
  <c r="V2463" i="4"/>
  <c r="T2463" i="4"/>
  <c r="L1268" i="2"/>
  <c r="H2463" i="4"/>
  <c r="F2463" i="4"/>
  <c r="G2463" i="4" s="1"/>
  <c r="D2463" i="4"/>
  <c r="B1268" i="2"/>
  <c r="W2462" i="4"/>
  <c r="T2462" i="4"/>
  <c r="H2462" i="4"/>
  <c r="F2462" i="4"/>
  <c r="D2462" i="4"/>
  <c r="B1267" i="2"/>
  <c r="W2461" i="4"/>
  <c r="V2461" i="4" s="1"/>
  <c r="T2461" i="4"/>
  <c r="H2461" i="4"/>
  <c r="F2461" i="4"/>
  <c r="G2461" i="4" s="1"/>
  <c r="D2461" i="4"/>
  <c r="W2460" i="4"/>
  <c r="V2460" i="4" s="1"/>
  <c r="T2460" i="4"/>
  <c r="H2460" i="4"/>
  <c r="F2460" i="4"/>
  <c r="G2460" i="4" s="1"/>
  <c r="D2460" i="4"/>
  <c r="W2459" i="4"/>
  <c r="V2459" i="4" s="1"/>
  <c r="T2459" i="4"/>
  <c r="H2459" i="4"/>
  <c r="F2459" i="4"/>
  <c r="G2459" i="4" s="1"/>
  <c r="D2459" i="4"/>
  <c r="W2458" i="4"/>
  <c r="T2458" i="4"/>
  <c r="H2458" i="4"/>
  <c r="F2458" i="4"/>
  <c r="G2458" i="4" s="1"/>
  <c r="D2458" i="4"/>
  <c r="W2457" i="4"/>
  <c r="T2457" i="4"/>
  <c r="H2457" i="4"/>
  <c r="F2457" i="4"/>
  <c r="D2457" i="4"/>
  <c r="W2456" i="4"/>
  <c r="T2456" i="4"/>
  <c r="H2456" i="4"/>
  <c r="F2456" i="4"/>
  <c r="G2456" i="4" s="1"/>
  <c r="D2456" i="4"/>
  <c r="B1266" i="2"/>
  <c r="W2455" i="4"/>
  <c r="T2455" i="4"/>
  <c r="H2455" i="4"/>
  <c r="F2455" i="4"/>
  <c r="G2455" i="4" s="1"/>
  <c r="D2455" i="4"/>
  <c r="B1265" i="2"/>
  <c r="W2454" i="4"/>
  <c r="T2454" i="4"/>
  <c r="H2454" i="4"/>
  <c r="F2454" i="4"/>
  <c r="G2454" i="4" s="1"/>
  <c r="D2454" i="4"/>
  <c r="W2453" i="4"/>
  <c r="T2453" i="4"/>
  <c r="H2453" i="4"/>
  <c r="F2453" i="4"/>
  <c r="G2453" i="4" s="1"/>
  <c r="D2453" i="4"/>
  <c r="W2452" i="4"/>
  <c r="T2452" i="4"/>
  <c r="H2452" i="4"/>
  <c r="F2452" i="4"/>
  <c r="G2452" i="4" s="1"/>
  <c r="D2452" i="4"/>
  <c r="W2451" i="4"/>
  <c r="V2451" i="4" s="1"/>
  <c r="T2451" i="4"/>
  <c r="H2451" i="4"/>
  <c r="F2451" i="4"/>
  <c r="G2451" i="4" s="1"/>
  <c r="D2451" i="4"/>
  <c r="W2450" i="4"/>
  <c r="T2450" i="4"/>
  <c r="H2450" i="4"/>
  <c r="F2450" i="4"/>
  <c r="G2450" i="4" s="1"/>
  <c r="D2450" i="4"/>
  <c r="W2449" i="4"/>
  <c r="T2449" i="4"/>
  <c r="H2449" i="4"/>
  <c r="F2449" i="4"/>
  <c r="G2449" i="4" s="1"/>
  <c r="D2449" i="4"/>
  <c r="B1264" i="2"/>
  <c r="W2448" i="4"/>
  <c r="T2448" i="4"/>
  <c r="H2448" i="4"/>
  <c r="F2448" i="4"/>
  <c r="G2448" i="4" s="1"/>
  <c r="D2448" i="4"/>
  <c r="W2447" i="4"/>
  <c r="T2447" i="4"/>
  <c r="H2447" i="4"/>
  <c r="F2447" i="4"/>
  <c r="D2447" i="4"/>
  <c r="B1263" i="2"/>
  <c r="W2446" i="4"/>
  <c r="V2446" i="4" s="1"/>
  <c r="T2446" i="4"/>
  <c r="H2446" i="4"/>
  <c r="F2446" i="4"/>
  <c r="D2446" i="4"/>
  <c r="B1262" i="2"/>
  <c r="W2445" i="4"/>
  <c r="L1261" i="2" s="1"/>
  <c r="V2445" i="4"/>
  <c r="T2445" i="4"/>
  <c r="H2445" i="4"/>
  <c r="F2445" i="4"/>
  <c r="G2445" i="4" s="1"/>
  <c r="D2445" i="4"/>
  <c r="B1261" i="2"/>
  <c r="W2444" i="4"/>
  <c r="T2444" i="4"/>
  <c r="H2444" i="4"/>
  <c r="F2444" i="4"/>
  <c r="G2444" i="4" s="1"/>
  <c r="D2444" i="4"/>
  <c r="W2443" i="4"/>
  <c r="L1260" i="2" s="1"/>
  <c r="V2443" i="4"/>
  <c r="T2443" i="4"/>
  <c r="H2443" i="4"/>
  <c r="F2443" i="4"/>
  <c r="G2443" i="4" s="1"/>
  <c r="D2443" i="4"/>
  <c r="B1260" i="2"/>
  <c r="W2442" i="4"/>
  <c r="T2442" i="4"/>
  <c r="H2442" i="4"/>
  <c r="F2442" i="4"/>
  <c r="D2442" i="4"/>
  <c r="B1259" i="2"/>
  <c r="W2441" i="4"/>
  <c r="V2441" i="4" s="1"/>
  <c r="T2441" i="4"/>
  <c r="L1258" i="2"/>
  <c r="H2441" i="4"/>
  <c r="F2441" i="4"/>
  <c r="G2441" i="4" s="1"/>
  <c r="D2441" i="4"/>
  <c r="B1258" i="2"/>
  <c r="W2440" i="4"/>
  <c r="T2440" i="4"/>
  <c r="H2440" i="4"/>
  <c r="F2440" i="4"/>
  <c r="D2440" i="4"/>
  <c r="B1257" i="2"/>
  <c r="W2439" i="4"/>
  <c r="V2439" i="4" s="1"/>
  <c r="T2439" i="4"/>
  <c r="L1256" i="2"/>
  <c r="H2439" i="4"/>
  <c r="F2439" i="4"/>
  <c r="G2439" i="4" s="1"/>
  <c r="D2439" i="4"/>
  <c r="B1256" i="2"/>
  <c r="W2438" i="4"/>
  <c r="T2438" i="4"/>
  <c r="H2438" i="4"/>
  <c r="F2438" i="4"/>
  <c r="G2438" i="4" s="1"/>
  <c r="D2438" i="4"/>
  <c r="B1255" i="2"/>
  <c r="W2437" i="4"/>
  <c r="V2437" i="4" s="1"/>
  <c r="T2437" i="4"/>
  <c r="L1254" i="2"/>
  <c r="H2437" i="4"/>
  <c r="F2437" i="4"/>
  <c r="G2437" i="4" s="1"/>
  <c r="D2437" i="4"/>
  <c r="B1254" i="2"/>
  <c r="W2436" i="4"/>
  <c r="V2436" i="4" s="1"/>
  <c r="T2436" i="4"/>
  <c r="L1253" i="2"/>
  <c r="H2436" i="4"/>
  <c r="F2436" i="4"/>
  <c r="D2436" i="4"/>
  <c r="B1253" i="2"/>
  <c r="W2435" i="4"/>
  <c r="T2435" i="4"/>
  <c r="H2435" i="4"/>
  <c r="F2435" i="4"/>
  <c r="D2435" i="4"/>
  <c r="B1252" i="2"/>
  <c r="W2434" i="4"/>
  <c r="T2434" i="4"/>
  <c r="H2434" i="4"/>
  <c r="F2434" i="4"/>
  <c r="G2434" i="4" s="1"/>
  <c r="D2434" i="4"/>
  <c r="W2433" i="4"/>
  <c r="T2433" i="4"/>
  <c r="H2433" i="4"/>
  <c r="F2433" i="4"/>
  <c r="D2433" i="4"/>
  <c r="B1251" i="2"/>
  <c r="W2432" i="4"/>
  <c r="T2432" i="4"/>
  <c r="H2432" i="4"/>
  <c r="F2432" i="4"/>
  <c r="G2432" i="4" s="1"/>
  <c r="D2432" i="4"/>
  <c r="B1250" i="2"/>
  <c r="W2431" i="4"/>
  <c r="V2431" i="4" s="1"/>
  <c r="T2431" i="4"/>
  <c r="L1249" i="2"/>
  <c r="H2431" i="4"/>
  <c r="F2431" i="4"/>
  <c r="G2431" i="4" s="1"/>
  <c r="D2431" i="4"/>
  <c r="B1249" i="2"/>
  <c r="W2430" i="4"/>
  <c r="T2430" i="4"/>
  <c r="H2430" i="4"/>
  <c r="F2430" i="4"/>
  <c r="G2430" i="4" s="1"/>
  <c r="D2430" i="4"/>
  <c r="B1248" i="2"/>
  <c r="W2429" i="4"/>
  <c r="T2429" i="4"/>
  <c r="H2429" i="4"/>
  <c r="F2429" i="4"/>
  <c r="D2429" i="4"/>
  <c r="B1247" i="2"/>
  <c r="W2428" i="4"/>
  <c r="L1246" i="2" s="1"/>
  <c r="V2428" i="4"/>
  <c r="T2428" i="4"/>
  <c r="H2428" i="4"/>
  <c r="F2428" i="4"/>
  <c r="G2428" i="4" s="1"/>
  <c r="D2428" i="4"/>
  <c r="B1246" i="2"/>
  <c r="W2427" i="4"/>
  <c r="T2427" i="4"/>
  <c r="H2427" i="4"/>
  <c r="F2427" i="4"/>
  <c r="G2427" i="4" s="1"/>
  <c r="D2427" i="4"/>
  <c r="B1245" i="2"/>
  <c r="W2426" i="4"/>
  <c r="T2426" i="4"/>
  <c r="H2426" i="4"/>
  <c r="F2426" i="4"/>
  <c r="G2426" i="4" s="1"/>
  <c r="D2426" i="4"/>
  <c r="W2425" i="4"/>
  <c r="T2425" i="4"/>
  <c r="H2425" i="4"/>
  <c r="F2425" i="4"/>
  <c r="G2425" i="4" s="1"/>
  <c r="D2425" i="4"/>
  <c r="B1244" i="2"/>
  <c r="W2424" i="4"/>
  <c r="T2424" i="4"/>
  <c r="H2424" i="4"/>
  <c r="F2424" i="4"/>
  <c r="G2424" i="4" s="1"/>
  <c r="D2424" i="4"/>
  <c r="B1243" i="2"/>
  <c r="W2423" i="4"/>
  <c r="T2423" i="4"/>
  <c r="H2423" i="4"/>
  <c r="F2423" i="4"/>
  <c r="D2423" i="4"/>
  <c r="W2422" i="4"/>
  <c r="T2422" i="4"/>
  <c r="H2422" i="4"/>
  <c r="F2422" i="4"/>
  <c r="G2422" i="4" s="1"/>
  <c r="D2422" i="4"/>
  <c r="B1242" i="2"/>
  <c r="W2421" i="4"/>
  <c r="L1241" i="2" s="1"/>
  <c r="T2421" i="4"/>
  <c r="H2421" i="4"/>
  <c r="F2421" i="4"/>
  <c r="G2421" i="4" s="1"/>
  <c r="D2421" i="4"/>
  <c r="B1241" i="2"/>
  <c r="W2420" i="4"/>
  <c r="T2420" i="4"/>
  <c r="H2420" i="4"/>
  <c r="F2420" i="4"/>
  <c r="G2420" i="4" s="1"/>
  <c r="D2420" i="4"/>
  <c r="B1240" i="2"/>
  <c r="W2419" i="4"/>
  <c r="T2419" i="4"/>
  <c r="H2419" i="4"/>
  <c r="F2419" i="4"/>
  <c r="G2419" i="4" s="1"/>
  <c r="D2419" i="4"/>
  <c r="B1239" i="2"/>
  <c r="W2418" i="4"/>
  <c r="V2418" i="4" s="1"/>
  <c r="T2418" i="4"/>
  <c r="H2418" i="4"/>
  <c r="F2418" i="4"/>
  <c r="G2418" i="4" s="1"/>
  <c r="D2418" i="4"/>
  <c r="W2417" i="4"/>
  <c r="L1238" i="2" s="1"/>
  <c r="T2417" i="4"/>
  <c r="H2417" i="4"/>
  <c r="F2417" i="4"/>
  <c r="G2417" i="4" s="1"/>
  <c r="D2417" i="4"/>
  <c r="B1238" i="2"/>
  <c r="W2416" i="4"/>
  <c r="L1237" i="2" s="1"/>
  <c r="V2416" i="4"/>
  <c r="T2416" i="4"/>
  <c r="H2416" i="4"/>
  <c r="F2416" i="4"/>
  <c r="D2416" i="4"/>
  <c r="B1237" i="2"/>
  <c r="W2415" i="4"/>
  <c r="L1236" i="2" s="1"/>
  <c r="T2415" i="4"/>
  <c r="H2415" i="4"/>
  <c r="F2415" i="4"/>
  <c r="G2415" i="4" s="1"/>
  <c r="D2415" i="4"/>
  <c r="B1236" i="2"/>
  <c r="W2414" i="4"/>
  <c r="T2414" i="4"/>
  <c r="H2414" i="4"/>
  <c r="F2414" i="4"/>
  <c r="G2414" i="4" s="1"/>
  <c r="D2414" i="4"/>
  <c r="B1235" i="2"/>
  <c r="W2413" i="4"/>
  <c r="T2413" i="4"/>
  <c r="H2413" i="4"/>
  <c r="F2413" i="4"/>
  <c r="G2413" i="4" s="1"/>
  <c r="D2413" i="4"/>
  <c r="W2412" i="4"/>
  <c r="V2412" i="4" s="1"/>
  <c r="T2412" i="4"/>
  <c r="H2412" i="4"/>
  <c r="F2412" i="4"/>
  <c r="D2412" i="4"/>
  <c r="W2411" i="4"/>
  <c r="T2411" i="4"/>
  <c r="H2411" i="4"/>
  <c r="F2411" i="4"/>
  <c r="G2411" i="4" s="1"/>
  <c r="D2411" i="4"/>
  <c r="B1234" i="2"/>
  <c r="W2410" i="4"/>
  <c r="T2410" i="4"/>
  <c r="H2410" i="4"/>
  <c r="F2410" i="4"/>
  <c r="G2410" i="4" s="1"/>
  <c r="D2410" i="4"/>
  <c r="B1233" i="2"/>
  <c r="W2409" i="4"/>
  <c r="T2409" i="4"/>
  <c r="H2409" i="4"/>
  <c r="F2409" i="4"/>
  <c r="G2409" i="4" s="1"/>
  <c r="D2409" i="4"/>
  <c r="W2408" i="4"/>
  <c r="T2408" i="4"/>
  <c r="H2408" i="4"/>
  <c r="F2408" i="4"/>
  <c r="G2408" i="4" s="1"/>
  <c r="D2408" i="4"/>
  <c r="W2407" i="4"/>
  <c r="V2407" i="4" s="1"/>
  <c r="T2407" i="4"/>
  <c r="H2407" i="4"/>
  <c r="F2407" i="4"/>
  <c r="G2407" i="4" s="1"/>
  <c r="D2407" i="4"/>
  <c r="W2406" i="4"/>
  <c r="T2406" i="4"/>
  <c r="H2406" i="4"/>
  <c r="F2406" i="4"/>
  <c r="G2406" i="4" s="1"/>
  <c r="D2406" i="4"/>
  <c r="W2405" i="4"/>
  <c r="T2405" i="4"/>
  <c r="H2405" i="4"/>
  <c r="F2405" i="4"/>
  <c r="G2405" i="4" s="1"/>
  <c r="D2405" i="4"/>
  <c r="W2404" i="4"/>
  <c r="T2404" i="4"/>
  <c r="H2404" i="4"/>
  <c r="F2404" i="4"/>
  <c r="G2404" i="4" s="1"/>
  <c r="D2404" i="4"/>
  <c r="W2403" i="4"/>
  <c r="V2403" i="4" s="1"/>
  <c r="T2403" i="4"/>
  <c r="H2403" i="4"/>
  <c r="F2403" i="4"/>
  <c r="G2403" i="4" s="1"/>
  <c r="D2403" i="4"/>
  <c r="W2402" i="4"/>
  <c r="T2402" i="4"/>
  <c r="H2402" i="4"/>
  <c r="F2402" i="4"/>
  <c r="G2402" i="4" s="1"/>
  <c r="D2402" i="4"/>
  <c r="W2401" i="4"/>
  <c r="T2401" i="4"/>
  <c r="H2401" i="4"/>
  <c r="F2401" i="4"/>
  <c r="G2401" i="4" s="1"/>
  <c r="D2401" i="4"/>
  <c r="W2400" i="4"/>
  <c r="T2400" i="4"/>
  <c r="H2400" i="4"/>
  <c r="F2400" i="4"/>
  <c r="G2400" i="4" s="1"/>
  <c r="D2400" i="4"/>
  <c r="W2399" i="4"/>
  <c r="V2399" i="4" s="1"/>
  <c r="T2399" i="4"/>
  <c r="H2399" i="4"/>
  <c r="F2399" i="4"/>
  <c r="G2399" i="4" s="1"/>
  <c r="D2399" i="4"/>
  <c r="W2398" i="4"/>
  <c r="T2398" i="4"/>
  <c r="H2398" i="4"/>
  <c r="F2398" i="4"/>
  <c r="D2398" i="4"/>
  <c r="W2397" i="4"/>
  <c r="T2397" i="4"/>
  <c r="H2397" i="4"/>
  <c r="F2397" i="4"/>
  <c r="D2397" i="4"/>
  <c r="W2396" i="4"/>
  <c r="V2396" i="4" s="1"/>
  <c r="T2396" i="4"/>
  <c r="H2396" i="4"/>
  <c r="F2396" i="4"/>
  <c r="D2396" i="4"/>
  <c r="W2395" i="4"/>
  <c r="T2395" i="4"/>
  <c r="H2395" i="4"/>
  <c r="F2395" i="4"/>
  <c r="G2395" i="4" s="1"/>
  <c r="D2395" i="4"/>
  <c r="W2394" i="4"/>
  <c r="T2394" i="4"/>
  <c r="H2394" i="4"/>
  <c r="F2394" i="4"/>
  <c r="G2394" i="4" s="1"/>
  <c r="D2394" i="4"/>
  <c r="W2393" i="4"/>
  <c r="T2393" i="4"/>
  <c r="H2393" i="4"/>
  <c r="F2393" i="4"/>
  <c r="D2393" i="4"/>
  <c r="W2392" i="4"/>
  <c r="T2392" i="4"/>
  <c r="H2392" i="4"/>
  <c r="F2392" i="4"/>
  <c r="D2392" i="4"/>
  <c r="W2391" i="4"/>
  <c r="T2391" i="4"/>
  <c r="H2391" i="4"/>
  <c r="F2391" i="4"/>
  <c r="D2391" i="4"/>
  <c r="W2390" i="4"/>
  <c r="T2390" i="4"/>
  <c r="H2390" i="4"/>
  <c r="F2390" i="4"/>
  <c r="G2390" i="4" s="1"/>
  <c r="D2390" i="4"/>
  <c r="W2389" i="4"/>
  <c r="T2389" i="4"/>
  <c r="H2389" i="4"/>
  <c r="F2389" i="4"/>
  <c r="D2389" i="4"/>
  <c r="W2388" i="4"/>
  <c r="T2388" i="4"/>
  <c r="H2388" i="4"/>
  <c r="F2388" i="4"/>
  <c r="G2388" i="4" s="1"/>
  <c r="D2388" i="4"/>
  <c r="W2387" i="4"/>
  <c r="T2387" i="4"/>
  <c r="H2387" i="4"/>
  <c r="F2387" i="4"/>
  <c r="D2387" i="4"/>
  <c r="W2386" i="4"/>
  <c r="T2386" i="4"/>
  <c r="H2386" i="4"/>
  <c r="F2386" i="4"/>
  <c r="D2386" i="4"/>
  <c r="W2385" i="4"/>
  <c r="T2385" i="4"/>
  <c r="H2385" i="4"/>
  <c r="F2385" i="4"/>
  <c r="G2385" i="4" s="1"/>
  <c r="D2385" i="4"/>
  <c r="W2384" i="4"/>
  <c r="V2384" i="4" s="1"/>
  <c r="T2384" i="4"/>
  <c r="H2384" i="4"/>
  <c r="F2384" i="4"/>
  <c r="D2384" i="4"/>
  <c r="W2383" i="4"/>
  <c r="T2383" i="4"/>
  <c r="H2383" i="4"/>
  <c r="F2383" i="4"/>
  <c r="G2383" i="4" s="1"/>
  <c r="D2383" i="4"/>
  <c r="W2382" i="4"/>
  <c r="T2382" i="4"/>
  <c r="H2382" i="4"/>
  <c r="F2382" i="4"/>
  <c r="G2382" i="4" s="1"/>
  <c r="D2382" i="4"/>
  <c r="W2381" i="4"/>
  <c r="T2381" i="4"/>
  <c r="H2381" i="4"/>
  <c r="F2381" i="4"/>
  <c r="G2381" i="4" s="1"/>
  <c r="D2381" i="4"/>
  <c r="W2380" i="4"/>
  <c r="V2380" i="4" s="1"/>
  <c r="T2380" i="4"/>
  <c r="H2380" i="4"/>
  <c r="F2380" i="4"/>
  <c r="G2380" i="4" s="1"/>
  <c r="D2380" i="4"/>
  <c r="W2379" i="4"/>
  <c r="V2379" i="4"/>
  <c r="T2379" i="4"/>
  <c r="L1232" i="2"/>
  <c r="H2379" i="4"/>
  <c r="F2379" i="4"/>
  <c r="G2379" i="4" s="1"/>
  <c r="D2379" i="4"/>
  <c r="B1232" i="2"/>
  <c r="W2378" i="4"/>
  <c r="L1231" i="2" s="1"/>
  <c r="T2378" i="4"/>
  <c r="H2378" i="4"/>
  <c r="F2378" i="4"/>
  <c r="G2378" i="4" s="1"/>
  <c r="D2378" i="4"/>
  <c r="B1231" i="2"/>
  <c r="W2377" i="4"/>
  <c r="V2377" i="4" s="1"/>
  <c r="T2377" i="4"/>
  <c r="H2377" i="4"/>
  <c r="F2377" i="4"/>
  <c r="G2377" i="4" s="1"/>
  <c r="D2377" i="4"/>
  <c r="W2376" i="4"/>
  <c r="T2376" i="4"/>
  <c r="H2376" i="4"/>
  <c r="F2376" i="4"/>
  <c r="G2376" i="4" s="1"/>
  <c r="D2376" i="4"/>
  <c r="W2375" i="4"/>
  <c r="V2375" i="4" s="1"/>
  <c r="T2375" i="4"/>
  <c r="H2375" i="4"/>
  <c r="F2375" i="4"/>
  <c r="G2375" i="4" s="1"/>
  <c r="D2375" i="4"/>
  <c r="W2374" i="4"/>
  <c r="V2374" i="4" s="1"/>
  <c r="T2374" i="4"/>
  <c r="L1230" i="2"/>
  <c r="H2374" i="4"/>
  <c r="F2374" i="4"/>
  <c r="G2374" i="4" s="1"/>
  <c r="D2374" i="4"/>
  <c r="B1230" i="2"/>
  <c r="W2373" i="4"/>
  <c r="T2373" i="4"/>
  <c r="H2373" i="4"/>
  <c r="F2373" i="4"/>
  <c r="D2373" i="4"/>
  <c r="W2372" i="4"/>
  <c r="V2372" i="4" s="1"/>
  <c r="T2372" i="4"/>
  <c r="H2372" i="4"/>
  <c r="F2372" i="4"/>
  <c r="G2372" i="4" s="1"/>
  <c r="D2372" i="4"/>
  <c r="W2371" i="4"/>
  <c r="T2371" i="4"/>
  <c r="H2371" i="4"/>
  <c r="F2371" i="4"/>
  <c r="G2371" i="4" s="1"/>
  <c r="D2371" i="4"/>
  <c r="W2370" i="4"/>
  <c r="T2370" i="4"/>
  <c r="H2370" i="4"/>
  <c r="F2370" i="4"/>
  <c r="G2370" i="4" s="1"/>
  <c r="D2370" i="4"/>
  <c r="W2369" i="4"/>
  <c r="T2369" i="4"/>
  <c r="H2369" i="4"/>
  <c r="F2369" i="4"/>
  <c r="D2369" i="4"/>
  <c r="W2368" i="4"/>
  <c r="T2368" i="4"/>
  <c r="H2368" i="4"/>
  <c r="F2368" i="4"/>
  <c r="G2368" i="4" s="1"/>
  <c r="D2368" i="4"/>
  <c r="W2367" i="4"/>
  <c r="T2367" i="4"/>
  <c r="H2367" i="4"/>
  <c r="F2367" i="4"/>
  <c r="G2367" i="4" s="1"/>
  <c r="D2367" i="4"/>
  <c r="W2366" i="4"/>
  <c r="T2366" i="4"/>
  <c r="H2366" i="4"/>
  <c r="F2366" i="4"/>
  <c r="G2366" i="4" s="1"/>
  <c r="D2366" i="4"/>
  <c r="W2365" i="4"/>
  <c r="V2365" i="4"/>
  <c r="T2365" i="4"/>
  <c r="H2365" i="4"/>
  <c r="F2365" i="4"/>
  <c r="G2365" i="4" s="1"/>
  <c r="D2365" i="4"/>
  <c r="W2364" i="4"/>
  <c r="T2364" i="4"/>
  <c r="H2364" i="4"/>
  <c r="F2364" i="4"/>
  <c r="G2364" i="4" s="1"/>
  <c r="D2364" i="4"/>
  <c r="W2363" i="4"/>
  <c r="T2363" i="4"/>
  <c r="H2363" i="4"/>
  <c r="F2363" i="4"/>
  <c r="D2363" i="4"/>
  <c r="W2362" i="4"/>
  <c r="T2362" i="4"/>
  <c r="H2362" i="4"/>
  <c r="F2362" i="4"/>
  <c r="D2362" i="4"/>
  <c r="W2361" i="4"/>
  <c r="T2361" i="4"/>
  <c r="H2361" i="4"/>
  <c r="F2361" i="4"/>
  <c r="G2361" i="4" s="1"/>
  <c r="D2361" i="4"/>
  <c r="W2360" i="4"/>
  <c r="T2360" i="4"/>
  <c r="H2360" i="4"/>
  <c r="F2360" i="4"/>
  <c r="D2360" i="4"/>
  <c r="W2359" i="4"/>
  <c r="T2359" i="4"/>
  <c r="H2359" i="4"/>
  <c r="F2359" i="4"/>
  <c r="G2359" i="4" s="1"/>
  <c r="D2359" i="4"/>
  <c r="W2358" i="4"/>
  <c r="V2358" i="4" s="1"/>
  <c r="T2358" i="4"/>
  <c r="H2358" i="4"/>
  <c r="F2358" i="4"/>
  <c r="G2358" i="4" s="1"/>
  <c r="D2358" i="4"/>
  <c r="W2357" i="4"/>
  <c r="T2357" i="4"/>
  <c r="H2357" i="4"/>
  <c r="F2357" i="4"/>
  <c r="G2357" i="4" s="1"/>
  <c r="D2357" i="4"/>
  <c r="W2356" i="4"/>
  <c r="V2356" i="4"/>
  <c r="T2356" i="4"/>
  <c r="H2356" i="4"/>
  <c r="F2356" i="4"/>
  <c r="G2356" i="4" s="1"/>
  <c r="D2356" i="4"/>
  <c r="W2355" i="4"/>
  <c r="T2355" i="4"/>
  <c r="H2355" i="4"/>
  <c r="F2355" i="4"/>
  <c r="G2355" i="4" s="1"/>
  <c r="D2355" i="4"/>
  <c r="W2354" i="4"/>
  <c r="T2354" i="4"/>
  <c r="H2354" i="4"/>
  <c r="F2354" i="4"/>
  <c r="G2354" i="4" s="1"/>
  <c r="D2354" i="4"/>
  <c r="W2353" i="4"/>
  <c r="T2353" i="4"/>
  <c r="H2353" i="4"/>
  <c r="F2353" i="4"/>
  <c r="G2353" i="4" s="1"/>
  <c r="D2353" i="4"/>
  <c r="B1229" i="2"/>
  <c r="W2352" i="4"/>
  <c r="V2352" i="4" s="1"/>
  <c r="T2352" i="4"/>
  <c r="H2352" i="4"/>
  <c r="F2352" i="4"/>
  <c r="D2352" i="4"/>
  <c r="W2351" i="4"/>
  <c r="T2351" i="4"/>
  <c r="H2351" i="4"/>
  <c r="F2351" i="4"/>
  <c r="D2351" i="4"/>
  <c r="B1228" i="2"/>
  <c r="W2350" i="4"/>
  <c r="T2350" i="4"/>
  <c r="H2350" i="4"/>
  <c r="F2350" i="4"/>
  <c r="D2350" i="4"/>
  <c r="B1227" i="2"/>
  <c r="W2349" i="4"/>
  <c r="T2349" i="4"/>
  <c r="H2349" i="4"/>
  <c r="F2349" i="4"/>
  <c r="G2349" i="4" s="1"/>
  <c r="D2349" i="4"/>
  <c r="B1226" i="2"/>
  <c r="W2348" i="4"/>
  <c r="T2348" i="4"/>
  <c r="H2348" i="4"/>
  <c r="F2348" i="4"/>
  <c r="G2348" i="4" s="1"/>
  <c r="D2348" i="4"/>
  <c r="B1225" i="2"/>
  <c r="W2347" i="4"/>
  <c r="T2347" i="4"/>
  <c r="H2347" i="4"/>
  <c r="F2347" i="4"/>
  <c r="G2347" i="4" s="1"/>
  <c r="D2347" i="4"/>
  <c r="W2346" i="4"/>
  <c r="T2346" i="4"/>
  <c r="H2346" i="4"/>
  <c r="F2346" i="4"/>
  <c r="G2346" i="4" s="1"/>
  <c r="D2346" i="4"/>
  <c r="W2345" i="4"/>
  <c r="L1224" i="2" s="1"/>
  <c r="T2345" i="4"/>
  <c r="H2345" i="4"/>
  <c r="F2345" i="4"/>
  <c r="D2345" i="4"/>
  <c r="B1224" i="2"/>
  <c r="W2344" i="4"/>
  <c r="T2344" i="4"/>
  <c r="H2344" i="4"/>
  <c r="F2344" i="4"/>
  <c r="D2344" i="4"/>
  <c r="W2343" i="4"/>
  <c r="V2343" i="4" s="1"/>
  <c r="T2343" i="4"/>
  <c r="H2343" i="4"/>
  <c r="F2343" i="4"/>
  <c r="G2343" i="4" s="1"/>
  <c r="D2343" i="4"/>
  <c r="B1223" i="2"/>
  <c r="W2342" i="4"/>
  <c r="V2342" i="4" s="1"/>
  <c r="T2342" i="4"/>
  <c r="H2342" i="4"/>
  <c r="F2342" i="4"/>
  <c r="G2342" i="4" s="1"/>
  <c r="D2342" i="4"/>
  <c r="B1222" i="2"/>
  <c r="W2341" i="4"/>
  <c r="T2341" i="4"/>
  <c r="H2341" i="4"/>
  <c r="F2341" i="4"/>
  <c r="G2341" i="4" s="1"/>
  <c r="D2341" i="4"/>
  <c r="B1221" i="2"/>
  <c r="W2340" i="4"/>
  <c r="T2340" i="4"/>
  <c r="H2340" i="4"/>
  <c r="F2340" i="4"/>
  <c r="G2340" i="4" s="1"/>
  <c r="D2340" i="4"/>
  <c r="B1220" i="2"/>
  <c r="W2339" i="4"/>
  <c r="V2339" i="4" s="1"/>
  <c r="T2339" i="4"/>
  <c r="L1219" i="2"/>
  <c r="H2339" i="4"/>
  <c r="F2339" i="4"/>
  <c r="G2339" i="4" s="1"/>
  <c r="D2339" i="4"/>
  <c r="B1219" i="2"/>
  <c r="W2338" i="4"/>
  <c r="T2338" i="4"/>
  <c r="H2338" i="4"/>
  <c r="F2338" i="4"/>
  <c r="D2338" i="4"/>
  <c r="W2337" i="4"/>
  <c r="T2337" i="4"/>
  <c r="H2337" i="4"/>
  <c r="F2337" i="4"/>
  <c r="G2337" i="4" s="1"/>
  <c r="D2337" i="4"/>
  <c r="B1218" i="2"/>
  <c r="W2336" i="4"/>
  <c r="V2336" i="4" s="1"/>
  <c r="T2336" i="4"/>
  <c r="H2336" i="4"/>
  <c r="F2336" i="4"/>
  <c r="D2336" i="4"/>
  <c r="B1217" i="2"/>
  <c r="W2335" i="4"/>
  <c r="T2335" i="4"/>
  <c r="H2335" i="4"/>
  <c r="F2335" i="4"/>
  <c r="G2335" i="4" s="1"/>
  <c r="D2335" i="4"/>
  <c r="W2334" i="4"/>
  <c r="T2334" i="4"/>
  <c r="H2334" i="4"/>
  <c r="F2334" i="4"/>
  <c r="D2334" i="4"/>
  <c r="B1216" i="2"/>
  <c r="W2333" i="4"/>
  <c r="T2333" i="4"/>
  <c r="H2333" i="4"/>
  <c r="F2333" i="4"/>
  <c r="G2333" i="4" s="1"/>
  <c r="D2333" i="4"/>
  <c r="B1215" i="2"/>
  <c r="W2332" i="4"/>
  <c r="V2332" i="4" s="1"/>
  <c r="T2332" i="4"/>
  <c r="L1214" i="2"/>
  <c r="H2332" i="4"/>
  <c r="F2332" i="4"/>
  <c r="D2332" i="4"/>
  <c r="B1214" i="2"/>
  <c r="W2331" i="4"/>
  <c r="T2331" i="4"/>
  <c r="H2331" i="4"/>
  <c r="F2331" i="4"/>
  <c r="G2331" i="4" s="1"/>
  <c r="D2331" i="4"/>
  <c r="W2330" i="4"/>
  <c r="T2330" i="4"/>
  <c r="H2330" i="4"/>
  <c r="F2330" i="4"/>
  <c r="G2330" i="4" s="1"/>
  <c r="D2330" i="4"/>
  <c r="B1213" i="2"/>
  <c r="W2329" i="4"/>
  <c r="T2329" i="4"/>
  <c r="H2329" i="4"/>
  <c r="F2329" i="4"/>
  <c r="G2329" i="4" s="1"/>
  <c r="D2329" i="4"/>
  <c r="B1212" i="2"/>
  <c r="W2328" i="4"/>
  <c r="T2328" i="4"/>
  <c r="H2328" i="4"/>
  <c r="F2328" i="4"/>
  <c r="D2328" i="4"/>
  <c r="B1211" i="2"/>
  <c r="W2327" i="4"/>
  <c r="L1210" i="2" s="1"/>
  <c r="T2327" i="4"/>
  <c r="H2327" i="4"/>
  <c r="F2327" i="4"/>
  <c r="D2327" i="4"/>
  <c r="B1210" i="2"/>
  <c r="W2326" i="4"/>
  <c r="T2326" i="4"/>
  <c r="H2326" i="4"/>
  <c r="F2326" i="4"/>
  <c r="G2326" i="4" s="1"/>
  <c r="D2326" i="4"/>
  <c r="W2325" i="4"/>
  <c r="V2325" i="4"/>
  <c r="T2325" i="4"/>
  <c r="L1209" i="2"/>
  <c r="H2325" i="4"/>
  <c r="F2325" i="4"/>
  <c r="G2325" i="4" s="1"/>
  <c r="D2325" i="4"/>
  <c r="B1209" i="2"/>
  <c r="W2324" i="4"/>
  <c r="T2324" i="4"/>
  <c r="H2324" i="4"/>
  <c r="F2324" i="4"/>
  <c r="G2324" i="4" s="1"/>
  <c r="D2324" i="4"/>
  <c r="W2323" i="4"/>
  <c r="T2323" i="4"/>
  <c r="H2323" i="4"/>
  <c r="F2323" i="4"/>
  <c r="D2323" i="4"/>
  <c r="W2322" i="4"/>
  <c r="T2322" i="4"/>
  <c r="H2322" i="4"/>
  <c r="F2322" i="4"/>
  <c r="G2322" i="4" s="1"/>
  <c r="D2322" i="4"/>
  <c r="W2321" i="4"/>
  <c r="V2321" i="4" s="1"/>
  <c r="T2321" i="4"/>
  <c r="L1208" i="2"/>
  <c r="H2321" i="4"/>
  <c r="F2321" i="4"/>
  <c r="D2321" i="4"/>
  <c r="B1208" i="2"/>
  <c r="W2320" i="4"/>
  <c r="V2320" i="4" s="1"/>
  <c r="T2320" i="4"/>
  <c r="H2320" i="4"/>
  <c r="F2320" i="4"/>
  <c r="G2320" i="4" s="1"/>
  <c r="D2320" i="4"/>
  <c r="W2319" i="4"/>
  <c r="V2319" i="4" s="1"/>
  <c r="T2319" i="4"/>
  <c r="H2319" i="4"/>
  <c r="F2319" i="4"/>
  <c r="G2319" i="4" s="1"/>
  <c r="D2319" i="4"/>
  <c r="W2318" i="4"/>
  <c r="T2318" i="4"/>
  <c r="H2318" i="4"/>
  <c r="F2318" i="4"/>
  <c r="G2318" i="4" s="1"/>
  <c r="D2318" i="4"/>
  <c r="B1207" i="2"/>
  <c r="W2317" i="4"/>
  <c r="L1206" i="2" s="1"/>
  <c r="V2317" i="4"/>
  <c r="T2317" i="4"/>
  <c r="H2317" i="4"/>
  <c r="F2317" i="4"/>
  <c r="G2317" i="4" s="1"/>
  <c r="D2317" i="4"/>
  <c r="B1206" i="2"/>
  <c r="W2316" i="4"/>
  <c r="V2316" i="4" s="1"/>
  <c r="T2316" i="4"/>
  <c r="H2316" i="4"/>
  <c r="F2316" i="4"/>
  <c r="G2316" i="4" s="1"/>
  <c r="D2316" i="4"/>
  <c r="B1205" i="2"/>
  <c r="W2315" i="4"/>
  <c r="T2315" i="4"/>
  <c r="H2315" i="4"/>
  <c r="F2315" i="4"/>
  <c r="D2315" i="4"/>
  <c r="B1204" i="2"/>
  <c r="W2314" i="4"/>
  <c r="T2314" i="4"/>
  <c r="H2314" i="4"/>
  <c r="F2314" i="4"/>
  <c r="G2314" i="4" s="1"/>
  <c r="D2314" i="4"/>
  <c r="W2313" i="4"/>
  <c r="V2313" i="4" s="1"/>
  <c r="T2313" i="4"/>
  <c r="H2313" i="4"/>
  <c r="F2313" i="4"/>
  <c r="D2313" i="4"/>
  <c r="W2312" i="4"/>
  <c r="T2312" i="4"/>
  <c r="H2312" i="4"/>
  <c r="F2312" i="4"/>
  <c r="G2312" i="4" s="1"/>
  <c r="D2312" i="4"/>
  <c r="W2311" i="4"/>
  <c r="T2311" i="4"/>
  <c r="H2311" i="4"/>
  <c r="F2311" i="4"/>
  <c r="G2311" i="4" s="1"/>
  <c r="D2311" i="4"/>
  <c r="W2310" i="4"/>
  <c r="V2310" i="4" s="1"/>
  <c r="T2310" i="4"/>
  <c r="H2310" i="4"/>
  <c r="F2310" i="4"/>
  <c r="D2310" i="4"/>
  <c r="W2309" i="4"/>
  <c r="T2309" i="4"/>
  <c r="H2309" i="4"/>
  <c r="F2309" i="4"/>
  <c r="D2309" i="4"/>
  <c r="W2308" i="4"/>
  <c r="V2308" i="4"/>
  <c r="T2308" i="4"/>
  <c r="H2308" i="4"/>
  <c r="F2308" i="4"/>
  <c r="G2308" i="4" s="1"/>
  <c r="D2308" i="4"/>
  <c r="W2307" i="4"/>
  <c r="T2307" i="4"/>
  <c r="H2307" i="4"/>
  <c r="F2307" i="4"/>
  <c r="G2307" i="4" s="1"/>
  <c r="D2307" i="4"/>
  <c r="W2306" i="4"/>
  <c r="T2306" i="4"/>
  <c r="H2306" i="4"/>
  <c r="F2306" i="4"/>
  <c r="D2306" i="4"/>
  <c r="W2305" i="4"/>
  <c r="T2305" i="4"/>
  <c r="H2305" i="4"/>
  <c r="F2305" i="4"/>
  <c r="G2305" i="4" s="1"/>
  <c r="D2305" i="4"/>
  <c r="B1203" i="2"/>
  <c r="W2304" i="4"/>
  <c r="L1202" i="2" s="1"/>
  <c r="T2304" i="4"/>
  <c r="H2304" i="4"/>
  <c r="F2304" i="4"/>
  <c r="D2304" i="4"/>
  <c r="B1202" i="2"/>
  <c r="W2303" i="4"/>
  <c r="V2303" i="4" s="1"/>
  <c r="T2303" i="4"/>
  <c r="H2303" i="4"/>
  <c r="F2303" i="4"/>
  <c r="G2303" i="4" s="1"/>
  <c r="D2303" i="4"/>
  <c r="W2302" i="4"/>
  <c r="T2302" i="4"/>
  <c r="H2302" i="4"/>
  <c r="F2302" i="4"/>
  <c r="G2302" i="4" s="1"/>
  <c r="D2302" i="4"/>
  <c r="W2301" i="4"/>
  <c r="V2301" i="4" s="1"/>
  <c r="T2301" i="4"/>
  <c r="L1201" i="2"/>
  <c r="H2301" i="4"/>
  <c r="F2301" i="4"/>
  <c r="D2301" i="4"/>
  <c r="B1201" i="2"/>
  <c r="W2300" i="4"/>
  <c r="T2300" i="4"/>
  <c r="H2300" i="4"/>
  <c r="F2300" i="4"/>
  <c r="G2300" i="4" s="1"/>
  <c r="D2300" i="4"/>
  <c r="B1200" i="2"/>
  <c r="W2299" i="4"/>
  <c r="T2299" i="4"/>
  <c r="H2299" i="4"/>
  <c r="F2299" i="4"/>
  <c r="D2299" i="4"/>
  <c r="W2298" i="4"/>
  <c r="T2298" i="4"/>
  <c r="H2298" i="4"/>
  <c r="F2298" i="4"/>
  <c r="D2298" i="4"/>
  <c r="W2297" i="4"/>
  <c r="L1199" i="2" s="1"/>
  <c r="T2297" i="4"/>
  <c r="H2297" i="4"/>
  <c r="F2297" i="4"/>
  <c r="G2297" i="4" s="1"/>
  <c r="D2297" i="4"/>
  <c r="B1199" i="2"/>
  <c r="W2296" i="4"/>
  <c r="T2296" i="4"/>
  <c r="H2296" i="4"/>
  <c r="F2296" i="4"/>
  <c r="D2296" i="4"/>
  <c r="B1198" i="2"/>
  <c r="W2295" i="4"/>
  <c r="T2295" i="4"/>
  <c r="H2295" i="4"/>
  <c r="F2295" i="4"/>
  <c r="G2295" i="4" s="1"/>
  <c r="D2295" i="4"/>
  <c r="B1197" i="2"/>
  <c r="W2294" i="4"/>
  <c r="L1196" i="2" s="1"/>
  <c r="T2294" i="4"/>
  <c r="H2294" i="4"/>
  <c r="F2294" i="4"/>
  <c r="D2294" i="4"/>
  <c r="B1196" i="2"/>
  <c r="W2293" i="4"/>
  <c r="T2293" i="4"/>
  <c r="H2293" i="4"/>
  <c r="F2293" i="4"/>
  <c r="G2293" i="4" s="1"/>
  <c r="D2293" i="4"/>
  <c r="B1195" i="2"/>
  <c r="W2292" i="4"/>
  <c r="T2292" i="4"/>
  <c r="H2292" i="4"/>
  <c r="F2292" i="4"/>
  <c r="G2292" i="4" s="1"/>
  <c r="D2292" i="4"/>
  <c r="B1194" i="2"/>
  <c r="W2291" i="4"/>
  <c r="T2291" i="4"/>
  <c r="H2291" i="4"/>
  <c r="F2291" i="4"/>
  <c r="G2291" i="4" s="1"/>
  <c r="D2291" i="4"/>
  <c r="W2290" i="4"/>
  <c r="T2290" i="4"/>
  <c r="H2290" i="4"/>
  <c r="F2290" i="4"/>
  <c r="D2290" i="4"/>
  <c r="W2289" i="4"/>
  <c r="V2289" i="4" s="1"/>
  <c r="T2289" i="4"/>
  <c r="L1193" i="2"/>
  <c r="H2289" i="4"/>
  <c r="F2289" i="4"/>
  <c r="G2289" i="4" s="1"/>
  <c r="D2289" i="4"/>
  <c r="B1193" i="2"/>
  <c r="W2288" i="4"/>
  <c r="T2288" i="4"/>
  <c r="H2288" i="4"/>
  <c r="F2288" i="4"/>
  <c r="G2288" i="4" s="1"/>
  <c r="D2288" i="4"/>
  <c r="B1192" i="2"/>
  <c r="W2287" i="4"/>
  <c r="T2287" i="4"/>
  <c r="H2287" i="4"/>
  <c r="F2287" i="4"/>
  <c r="G2287" i="4" s="1"/>
  <c r="D2287" i="4"/>
  <c r="W2286" i="4"/>
  <c r="T2286" i="4"/>
  <c r="H2286" i="4"/>
  <c r="F2286" i="4"/>
  <c r="G2286" i="4" s="1"/>
  <c r="D2286" i="4"/>
  <c r="W2285" i="4"/>
  <c r="V2285" i="4" s="1"/>
  <c r="T2285" i="4"/>
  <c r="L1191" i="2"/>
  <c r="H2285" i="4"/>
  <c r="F2285" i="4"/>
  <c r="D2285" i="4"/>
  <c r="B1191" i="2"/>
  <c r="W2284" i="4"/>
  <c r="T2284" i="4"/>
  <c r="H2284" i="4"/>
  <c r="F2284" i="4"/>
  <c r="G2284" i="4" s="1"/>
  <c r="D2284" i="4"/>
  <c r="B1190" i="2"/>
  <c r="W2283" i="4"/>
  <c r="V2283" i="4" s="1"/>
  <c r="T2283" i="4"/>
  <c r="H2283" i="4"/>
  <c r="F2283" i="4"/>
  <c r="G2283" i="4" s="1"/>
  <c r="D2283" i="4"/>
  <c r="W2282" i="4"/>
  <c r="T2282" i="4"/>
  <c r="H2282" i="4"/>
  <c r="F2282" i="4"/>
  <c r="G2282" i="4" s="1"/>
  <c r="D2282" i="4"/>
  <c r="W2281" i="4"/>
  <c r="T2281" i="4"/>
  <c r="H2281" i="4"/>
  <c r="F2281" i="4"/>
  <c r="D2281" i="4"/>
  <c r="B1189" i="2"/>
  <c r="W2280" i="4"/>
  <c r="V2280" i="4" s="1"/>
  <c r="T2280" i="4"/>
  <c r="H2280" i="4"/>
  <c r="F2280" i="4"/>
  <c r="G2280" i="4" s="1"/>
  <c r="D2280" i="4"/>
  <c r="B1188" i="2"/>
  <c r="W2279" i="4"/>
  <c r="V2279" i="4" s="1"/>
  <c r="T2279" i="4"/>
  <c r="H2279" i="4"/>
  <c r="F2279" i="4"/>
  <c r="D2279" i="4"/>
  <c r="W2278" i="4"/>
  <c r="T2278" i="4"/>
  <c r="H2278" i="4"/>
  <c r="F2278" i="4"/>
  <c r="D2278" i="4"/>
  <c r="W2277" i="4"/>
  <c r="L1187" i="2" s="1"/>
  <c r="T2277" i="4"/>
  <c r="H2277" i="4"/>
  <c r="F2277" i="4"/>
  <c r="D2277" i="4"/>
  <c r="B1187" i="2"/>
  <c r="W2276" i="4"/>
  <c r="T2276" i="4"/>
  <c r="H2276" i="4"/>
  <c r="F2276" i="4"/>
  <c r="D2276" i="4"/>
  <c r="B1186" i="2"/>
  <c r="W2275" i="4"/>
  <c r="V2275" i="4" s="1"/>
  <c r="T2275" i="4"/>
  <c r="L1185" i="2"/>
  <c r="H2275" i="4"/>
  <c r="F2275" i="4"/>
  <c r="G2275" i="4" s="1"/>
  <c r="D2275" i="4"/>
  <c r="B1185" i="2"/>
  <c r="W2274" i="4"/>
  <c r="T2274" i="4"/>
  <c r="H2274" i="4"/>
  <c r="F2274" i="4"/>
  <c r="D2274" i="4"/>
  <c r="B1184" i="2"/>
  <c r="W2273" i="4"/>
  <c r="T2273" i="4"/>
  <c r="H2273" i="4"/>
  <c r="F2273" i="4"/>
  <c r="D2273" i="4"/>
  <c r="B1182" i="2"/>
  <c r="W2272" i="4"/>
  <c r="L1183" i="2" s="1"/>
  <c r="T2272" i="4"/>
  <c r="H2272" i="4"/>
  <c r="F2272" i="4"/>
  <c r="D2272" i="4"/>
  <c r="B1183" i="2"/>
  <c r="W2271" i="4"/>
  <c r="T2271" i="4"/>
  <c r="H2271" i="4"/>
  <c r="F2271" i="4"/>
  <c r="G2271" i="4" s="1"/>
  <c r="D2271" i="4"/>
  <c r="W2270" i="4"/>
  <c r="T2270" i="4"/>
  <c r="H2270" i="4"/>
  <c r="F2270" i="4"/>
  <c r="G2270" i="4" s="1"/>
  <c r="D2270" i="4"/>
  <c r="B1181" i="2"/>
  <c r="W2269" i="4"/>
  <c r="T2269" i="4"/>
  <c r="H2269" i="4"/>
  <c r="F2269" i="4"/>
  <c r="G2269" i="4" s="1"/>
  <c r="D2269" i="4"/>
  <c r="B1180" i="2"/>
  <c r="W2268" i="4"/>
  <c r="V2268" i="4" s="1"/>
  <c r="T2268" i="4"/>
  <c r="H2268" i="4"/>
  <c r="F2268" i="4"/>
  <c r="G2268" i="4" s="1"/>
  <c r="D2268" i="4"/>
  <c r="B1179" i="2"/>
  <c r="W2267" i="4"/>
  <c r="T2267" i="4"/>
  <c r="H2267" i="4"/>
  <c r="F2267" i="4"/>
  <c r="D2267" i="4"/>
  <c r="B1178" i="2"/>
  <c r="W2266" i="4"/>
  <c r="T2266" i="4"/>
  <c r="H2266" i="4"/>
  <c r="F2266" i="4"/>
  <c r="D2266" i="4"/>
  <c r="W2265" i="4"/>
  <c r="V2265" i="4" s="1"/>
  <c r="T2265" i="4"/>
  <c r="L1177" i="2"/>
  <c r="H2265" i="4"/>
  <c r="F2265" i="4"/>
  <c r="D2265" i="4"/>
  <c r="B1177" i="2"/>
  <c r="W2264" i="4"/>
  <c r="T2264" i="4"/>
  <c r="H2264" i="4"/>
  <c r="F2264" i="4"/>
  <c r="D2264" i="4"/>
  <c r="B1176" i="2"/>
  <c r="W2263" i="4"/>
  <c r="V2263" i="4" s="1"/>
  <c r="T2263" i="4"/>
  <c r="L1175" i="2"/>
  <c r="H2263" i="4"/>
  <c r="F2263" i="4"/>
  <c r="G2263" i="4" s="1"/>
  <c r="D2263" i="4"/>
  <c r="B1175" i="2"/>
  <c r="W2262" i="4"/>
  <c r="T2262" i="4"/>
  <c r="H2262" i="4"/>
  <c r="F2262" i="4"/>
  <c r="D2262" i="4"/>
  <c r="W2261" i="4"/>
  <c r="T2261" i="4"/>
  <c r="H2261" i="4"/>
  <c r="F2261" i="4"/>
  <c r="G2261" i="4" s="1"/>
  <c r="D2261" i="4"/>
  <c r="B1174" i="2"/>
  <c r="W2260" i="4"/>
  <c r="T2260" i="4"/>
  <c r="H2260" i="4"/>
  <c r="F2260" i="4"/>
  <c r="G2260" i="4" s="1"/>
  <c r="D2260" i="4"/>
  <c r="B1173" i="2"/>
  <c r="W2259" i="4"/>
  <c r="T2259" i="4"/>
  <c r="H2259" i="4"/>
  <c r="F2259" i="4"/>
  <c r="G2259" i="4" s="1"/>
  <c r="D2259" i="4"/>
  <c r="B1172" i="2"/>
  <c r="W2258" i="4"/>
  <c r="V2258" i="4"/>
  <c r="T2258" i="4"/>
  <c r="L1171" i="2"/>
  <c r="H2258" i="4"/>
  <c r="F2258" i="4"/>
  <c r="G2258" i="4" s="1"/>
  <c r="D2258" i="4"/>
  <c r="B1171" i="2"/>
  <c r="W2257" i="4"/>
  <c r="T2257" i="4"/>
  <c r="H2257" i="4"/>
  <c r="F2257" i="4"/>
  <c r="G2257" i="4" s="1"/>
  <c r="D2257" i="4"/>
  <c r="W2256" i="4"/>
  <c r="T2256" i="4"/>
  <c r="H2256" i="4"/>
  <c r="F2256" i="4"/>
  <c r="D2256" i="4"/>
  <c r="W2255" i="4"/>
  <c r="T2255" i="4"/>
  <c r="H2255" i="4"/>
  <c r="F2255" i="4"/>
  <c r="G2255" i="4" s="1"/>
  <c r="D2255" i="4"/>
  <c r="W2254" i="4"/>
  <c r="T2254" i="4"/>
  <c r="H2254" i="4"/>
  <c r="F2254" i="4"/>
  <c r="D2254" i="4"/>
  <c r="W2253" i="4"/>
  <c r="T2253" i="4"/>
  <c r="H2253" i="4"/>
  <c r="F2253" i="4"/>
  <c r="D2253" i="4"/>
  <c r="W2252" i="4"/>
  <c r="T2252" i="4"/>
  <c r="H2252" i="4"/>
  <c r="F2252" i="4"/>
  <c r="G2252" i="4" s="1"/>
  <c r="D2252" i="4"/>
  <c r="B1170" i="2"/>
  <c r="W2251" i="4"/>
  <c r="T2251" i="4"/>
  <c r="H2251" i="4"/>
  <c r="F2251" i="4"/>
  <c r="D2251" i="4"/>
  <c r="B1169" i="2"/>
  <c r="W2250" i="4"/>
  <c r="V2250" i="4" s="1"/>
  <c r="T2250" i="4"/>
  <c r="H2250" i="4"/>
  <c r="F2250" i="4"/>
  <c r="G2250" i="4" s="1"/>
  <c r="D2250" i="4"/>
  <c r="B1168" i="2"/>
  <c r="W2249" i="4"/>
  <c r="T2249" i="4"/>
  <c r="H2249" i="4"/>
  <c r="F2249" i="4"/>
  <c r="G2249" i="4" s="1"/>
  <c r="D2249" i="4"/>
  <c r="W2248" i="4"/>
  <c r="V2248" i="4" s="1"/>
  <c r="T2248" i="4"/>
  <c r="H2248" i="4"/>
  <c r="F2248" i="4"/>
  <c r="D2248" i="4"/>
  <c r="B1167" i="2"/>
  <c r="W2247" i="4"/>
  <c r="L1166" i="2" s="1"/>
  <c r="T2247" i="4"/>
  <c r="H2247" i="4"/>
  <c r="F2247" i="4"/>
  <c r="G2247" i="4" s="1"/>
  <c r="D2247" i="4"/>
  <c r="B1166" i="2"/>
  <c r="W2246" i="4"/>
  <c r="T2246" i="4"/>
  <c r="H2246" i="4"/>
  <c r="F2246" i="4"/>
  <c r="D2246" i="4"/>
  <c r="B1165" i="2"/>
  <c r="W2245" i="4"/>
  <c r="T2245" i="4"/>
  <c r="H2245" i="4"/>
  <c r="F2245" i="4"/>
  <c r="G2245" i="4" s="1"/>
  <c r="D2245" i="4"/>
  <c r="W2244" i="4"/>
  <c r="T2244" i="4"/>
  <c r="H2244" i="4"/>
  <c r="F2244" i="4"/>
  <c r="G2244" i="4" s="1"/>
  <c r="D2244" i="4"/>
  <c r="B1164" i="2"/>
  <c r="W2243" i="4"/>
  <c r="T2243" i="4"/>
  <c r="H2243" i="4"/>
  <c r="F2243" i="4"/>
  <c r="G2243" i="4" s="1"/>
  <c r="D2243" i="4"/>
  <c r="B1160" i="2"/>
  <c r="W2242" i="4"/>
  <c r="T2242" i="4"/>
  <c r="H2242" i="4"/>
  <c r="F2242" i="4"/>
  <c r="D2242" i="4"/>
  <c r="B1163" i="2"/>
  <c r="W2241" i="4"/>
  <c r="T2241" i="4"/>
  <c r="H2241" i="4"/>
  <c r="F2241" i="4"/>
  <c r="G2241" i="4" s="1"/>
  <c r="D2241" i="4"/>
  <c r="B1162" i="2"/>
  <c r="W2240" i="4"/>
  <c r="T2240" i="4"/>
  <c r="H2240" i="4"/>
  <c r="F2240" i="4"/>
  <c r="G2240" i="4" s="1"/>
  <c r="D2240" i="4"/>
  <c r="B1161" i="2"/>
  <c r="W2239" i="4"/>
  <c r="T2239" i="4"/>
  <c r="H2239" i="4"/>
  <c r="F2239" i="4"/>
  <c r="G2239" i="4" s="1"/>
  <c r="D2239" i="4"/>
  <c r="B1159" i="2"/>
  <c r="W2238" i="4"/>
  <c r="T2238" i="4"/>
  <c r="H2238" i="4"/>
  <c r="F2238" i="4"/>
  <c r="G2238" i="4" s="1"/>
  <c r="D2238" i="4"/>
  <c r="B1158" i="2"/>
  <c r="W2237" i="4"/>
  <c r="T2237" i="4"/>
  <c r="H2237" i="4"/>
  <c r="F2237" i="4"/>
  <c r="G2237" i="4" s="1"/>
  <c r="D2237" i="4"/>
  <c r="B1157" i="2"/>
  <c r="W2236" i="4"/>
  <c r="V2236" i="4" s="1"/>
  <c r="T2236" i="4"/>
  <c r="L1156" i="2"/>
  <c r="H2236" i="4"/>
  <c r="F2236" i="4"/>
  <c r="G2236" i="4" s="1"/>
  <c r="D2236" i="4"/>
  <c r="B1156" i="2"/>
  <c r="W2235" i="4"/>
  <c r="T2235" i="4"/>
  <c r="H2235" i="4"/>
  <c r="F2235" i="4"/>
  <c r="G2235" i="4" s="1"/>
  <c r="D2235" i="4"/>
  <c r="B1155" i="2"/>
  <c r="W2234" i="4"/>
  <c r="T2234" i="4"/>
  <c r="H2234" i="4"/>
  <c r="F2234" i="4"/>
  <c r="G2234" i="4" s="1"/>
  <c r="D2234" i="4"/>
  <c r="B1154" i="2"/>
  <c r="W2233" i="4"/>
  <c r="T2233" i="4"/>
  <c r="H2233" i="4"/>
  <c r="F2233" i="4"/>
  <c r="D2233" i="4"/>
  <c r="B1153" i="2"/>
  <c r="W2232" i="4"/>
  <c r="T2232" i="4"/>
  <c r="H2232" i="4"/>
  <c r="F2232" i="4"/>
  <c r="G2232" i="4" s="1"/>
  <c r="D2232" i="4"/>
  <c r="B1152" i="2"/>
  <c r="W2231" i="4"/>
  <c r="L1151" i="2" s="1"/>
  <c r="V2231" i="4"/>
  <c r="T2231" i="4"/>
  <c r="H2231" i="4"/>
  <c r="F2231" i="4"/>
  <c r="D2231" i="4"/>
  <c r="B1151" i="2"/>
  <c r="W2230" i="4"/>
  <c r="L1150" i="2" s="1"/>
  <c r="V2230" i="4"/>
  <c r="T2230" i="4"/>
  <c r="H2230" i="4"/>
  <c r="F2230" i="4"/>
  <c r="D2230" i="4"/>
  <c r="B1150" i="2"/>
  <c r="W2229" i="4"/>
  <c r="T2229" i="4"/>
  <c r="H2229" i="4"/>
  <c r="F2229" i="4"/>
  <c r="G2229" i="4" s="1"/>
  <c r="D2229" i="4"/>
  <c r="B1148" i="2"/>
  <c r="W2228" i="4"/>
  <c r="L1149" i="2" s="1"/>
  <c r="T2228" i="4"/>
  <c r="H2228" i="4"/>
  <c r="F2228" i="4"/>
  <c r="G2228" i="4" s="1"/>
  <c r="D2228" i="4"/>
  <c r="B1149" i="2"/>
  <c r="W2227" i="4"/>
  <c r="V2227" i="4" s="1"/>
  <c r="T2227" i="4"/>
  <c r="L1145" i="2"/>
  <c r="H2227" i="4"/>
  <c r="F2227" i="4"/>
  <c r="D2227" i="4"/>
  <c r="B1145" i="2"/>
  <c r="W2226" i="4"/>
  <c r="V2226" i="4" s="1"/>
  <c r="T2226" i="4"/>
  <c r="H2226" i="4"/>
  <c r="F2226" i="4"/>
  <c r="D2226" i="4"/>
  <c r="B1147" i="2"/>
  <c r="W2225" i="4"/>
  <c r="T2225" i="4"/>
  <c r="H2225" i="4"/>
  <c r="F2225" i="4"/>
  <c r="G2225" i="4" s="1"/>
  <c r="D2225" i="4"/>
  <c r="B1146" i="2"/>
  <c r="W2224" i="4"/>
  <c r="T2224" i="4"/>
  <c r="H2224" i="4"/>
  <c r="F2224" i="4"/>
  <c r="G2224" i="4" s="1"/>
  <c r="D2224" i="4"/>
  <c r="W2223" i="4"/>
  <c r="V2223" i="4" s="1"/>
  <c r="T2223" i="4"/>
  <c r="L1144" i="2"/>
  <c r="H2223" i="4"/>
  <c r="F2223" i="4"/>
  <c r="G2223" i="4" s="1"/>
  <c r="D2223" i="4"/>
  <c r="B1144" i="2"/>
  <c r="W2222" i="4"/>
  <c r="T2222" i="4"/>
  <c r="H2222" i="4"/>
  <c r="F2222" i="4"/>
  <c r="D2222" i="4"/>
  <c r="B1143" i="2"/>
  <c r="W2221" i="4"/>
  <c r="T2221" i="4"/>
  <c r="H2221" i="4"/>
  <c r="F2221" i="4"/>
  <c r="G2221" i="4" s="1"/>
  <c r="D2221" i="4"/>
  <c r="B1142" i="2"/>
  <c r="W2220" i="4"/>
  <c r="L1141" i="2" s="1"/>
  <c r="V2220" i="4"/>
  <c r="T2220" i="4"/>
  <c r="H2220" i="4"/>
  <c r="F2220" i="4"/>
  <c r="G2220" i="4" s="1"/>
  <c r="D2220" i="4"/>
  <c r="B1141" i="2"/>
  <c r="W2219" i="4"/>
  <c r="V2219" i="4" s="1"/>
  <c r="T2219" i="4"/>
  <c r="H2219" i="4"/>
  <c r="F2219" i="4"/>
  <c r="D2219" i="4"/>
  <c r="B1140" i="2"/>
  <c r="W2218" i="4"/>
  <c r="T2218" i="4"/>
  <c r="H2218" i="4"/>
  <c r="F2218" i="4"/>
  <c r="G2218" i="4" s="1"/>
  <c r="D2218" i="4"/>
  <c r="B1139" i="2"/>
  <c r="W2217" i="4"/>
  <c r="T2217" i="4"/>
  <c r="H2217" i="4"/>
  <c r="F2217" i="4"/>
  <c r="G2217" i="4" s="1"/>
  <c r="D2217" i="4"/>
  <c r="B1138" i="2"/>
  <c r="W2216" i="4"/>
  <c r="T2216" i="4"/>
  <c r="H2216" i="4"/>
  <c r="F2216" i="4"/>
  <c r="G2216" i="4" s="1"/>
  <c r="D2216" i="4"/>
  <c r="B1137" i="2"/>
  <c r="W2215" i="4"/>
  <c r="L1136" i="2" s="1"/>
  <c r="T2215" i="4"/>
  <c r="H2215" i="4"/>
  <c r="F2215" i="4"/>
  <c r="D2215" i="4"/>
  <c r="B1136" i="2"/>
  <c r="W2214" i="4"/>
  <c r="T2214" i="4"/>
  <c r="H2214" i="4"/>
  <c r="F2214" i="4"/>
  <c r="D2214" i="4"/>
  <c r="B1135" i="2"/>
  <c r="W2213" i="4"/>
  <c r="T2213" i="4"/>
  <c r="H2213" i="4"/>
  <c r="F2213" i="4"/>
  <c r="G2213" i="4" s="1"/>
  <c r="D2213" i="4"/>
  <c r="B1134" i="2"/>
  <c r="W2212" i="4"/>
  <c r="V2212" i="4" s="1"/>
  <c r="T2212" i="4"/>
  <c r="L1133" i="2"/>
  <c r="H2212" i="4"/>
  <c r="F2212" i="4"/>
  <c r="D2212" i="4"/>
  <c r="B1133" i="2"/>
  <c r="W2211" i="4"/>
  <c r="T2211" i="4"/>
  <c r="H2211" i="4"/>
  <c r="F2211" i="4"/>
  <c r="G2211" i="4" s="1"/>
  <c r="D2211" i="4"/>
  <c r="B1132" i="2"/>
  <c r="W2210" i="4"/>
  <c r="V2210" i="4" s="1"/>
  <c r="T2210" i="4"/>
  <c r="H2210" i="4"/>
  <c r="F2210" i="4"/>
  <c r="D2210" i="4"/>
  <c r="W2209" i="4"/>
  <c r="T2209" i="4"/>
  <c r="H2209" i="4"/>
  <c r="F2209" i="4"/>
  <c r="D2209" i="4"/>
  <c r="W2208" i="4"/>
  <c r="T2208" i="4"/>
  <c r="H2208" i="4"/>
  <c r="F2208" i="4"/>
  <c r="G2208" i="4" s="1"/>
  <c r="D2208" i="4"/>
  <c r="W2207" i="4"/>
  <c r="L1131" i="2" s="1"/>
  <c r="T2207" i="4"/>
  <c r="H2207" i="4"/>
  <c r="F2207" i="4"/>
  <c r="G2207" i="4" s="1"/>
  <c r="D2207" i="4"/>
  <c r="B1131" i="2"/>
  <c r="W2206" i="4"/>
  <c r="T2206" i="4"/>
  <c r="H2206" i="4"/>
  <c r="F2206" i="4"/>
  <c r="D2206" i="4"/>
  <c r="B1130" i="2"/>
  <c r="W2205" i="4"/>
  <c r="L1129" i="2" s="1"/>
  <c r="T2205" i="4"/>
  <c r="H2205" i="4"/>
  <c r="F2205" i="4"/>
  <c r="G2205" i="4" s="1"/>
  <c r="D2205" i="4"/>
  <c r="B1129" i="2"/>
  <c r="W2204" i="4"/>
  <c r="L1128" i="2" s="1"/>
  <c r="T2204" i="4"/>
  <c r="H2204" i="4"/>
  <c r="F2204" i="4"/>
  <c r="D2204" i="4"/>
  <c r="B1128" i="2"/>
  <c r="W2203" i="4"/>
  <c r="V2203" i="4" s="1"/>
  <c r="T2203" i="4"/>
  <c r="H2203" i="4"/>
  <c r="F2203" i="4"/>
  <c r="D2203" i="4"/>
  <c r="B1127" i="2"/>
  <c r="W2202" i="4"/>
  <c r="T2202" i="4"/>
  <c r="H2202" i="4"/>
  <c r="F2202" i="4"/>
  <c r="D2202" i="4"/>
  <c r="B1126" i="2"/>
  <c r="W2201" i="4"/>
  <c r="L1125" i="2" s="1"/>
  <c r="V2201" i="4"/>
  <c r="T2201" i="4"/>
  <c r="H2201" i="4"/>
  <c r="F2201" i="4"/>
  <c r="G2201" i="4" s="1"/>
  <c r="D2201" i="4"/>
  <c r="B1125" i="2"/>
  <c r="W2200" i="4"/>
  <c r="V2200" i="4" s="1"/>
  <c r="T2200" i="4"/>
  <c r="L1124" i="2"/>
  <c r="H2200" i="4"/>
  <c r="F2200" i="4"/>
  <c r="G2200" i="4" s="1"/>
  <c r="D2200" i="4"/>
  <c r="B1124" i="2"/>
  <c r="W2199" i="4"/>
  <c r="T2199" i="4"/>
  <c r="H2199" i="4"/>
  <c r="F2199" i="4"/>
  <c r="G2199" i="4" s="1"/>
  <c r="D2199" i="4"/>
  <c r="B1123" i="2"/>
  <c r="W2198" i="4"/>
  <c r="T2198" i="4"/>
  <c r="H2198" i="4"/>
  <c r="F2198" i="4"/>
  <c r="G2198" i="4" s="1"/>
  <c r="D2198" i="4"/>
  <c r="B1122" i="2"/>
  <c r="W2197" i="4"/>
  <c r="L1121" i="2" s="1"/>
  <c r="T2197" i="4"/>
  <c r="H2197" i="4"/>
  <c r="F2197" i="4"/>
  <c r="D2197" i="4"/>
  <c r="B1121" i="2"/>
  <c r="W2196" i="4"/>
  <c r="V2196" i="4" s="1"/>
  <c r="T2196" i="4"/>
  <c r="H2196" i="4"/>
  <c r="F2196" i="4"/>
  <c r="G2196" i="4" s="1"/>
  <c r="D2196" i="4"/>
  <c r="B1120" i="2"/>
  <c r="W2195" i="4"/>
  <c r="T2195" i="4"/>
  <c r="H2195" i="4"/>
  <c r="F2195" i="4"/>
  <c r="G2195" i="4" s="1"/>
  <c r="D2195" i="4"/>
  <c r="B1119" i="2"/>
  <c r="W2194" i="4"/>
  <c r="T2194" i="4"/>
  <c r="H2194" i="4"/>
  <c r="F2194" i="4"/>
  <c r="G2194" i="4" s="1"/>
  <c r="D2194" i="4"/>
  <c r="B1118" i="2"/>
  <c r="W2193" i="4"/>
  <c r="T2193" i="4"/>
  <c r="H2193" i="4"/>
  <c r="F2193" i="4"/>
  <c r="G2193" i="4" s="1"/>
  <c r="D2193" i="4"/>
  <c r="B1117" i="2"/>
  <c r="W2192" i="4"/>
  <c r="T2192" i="4"/>
  <c r="H2192" i="4"/>
  <c r="F2192" i="4"/>
  <c r="D2192" i="4"/>
  <c r="B1116" i="2"/>
  <c r="W2191" i="4"/>
  <c r="V2191" i="4"/>
  <c r="T2191" i="4"/>
  <c r="L1115" i="2"/>
  <c r="H2191" i="4"/>
  <c r="F2191" i="4"/>
  <c r="D2191" i="4"/>
  <c r="B1115" i="2"/>
  <c r="W2190" i="4"/>
  <c r="V2190" i="4" s="1"/>
  <c r="T2190" i="4"/>
  <c r="L1114" i="2"/>
  <c r="H2190" i="4"/>
  <c r="F2190" i="4"/>
  <c r="D2190" i="4"/>
  <c r="B1114" i="2"/>
  <c r="W2189" i="4"/>
  <c r="T2189" i="4"/>
  <c r="H2189" i="4"/>
  <c r="F2189" i="4"/>
  <c r="G2189" i="4" s="1"/>
  <c r="D2189" i="4"/>
  <c r="W2188" i="4"/>
  <c r="T2188" i="4"/>
  <c r="H2188" i="4"/>
  <c r="F2188" i="4"/>
  <c r="G2188" i="4" s="1"/>
  <c r="D2188" i="4"/>
  <c r="W2187" i="4"/>
  <c r="V2187" i="4" s="1"/>
  <c r="T2187" i="4"/>
  <c r="H2187" i="4"/>
  <c r="F2187" i="4"/>
  <c r="G2187" i="4" s="1"/>
  <c r="D2187" i="4"/>
  <c r="W2186" i="4"/>
  <c r="V2186" i="4"/>
  <c r="T2186" i="4"/>
  <c r="H2186" i="4"/>
  <c r="F2186" i="4"/>
  <c r="D2186" i="4"/>
  <c r="W2185" i="4"/>
  <c r="T2185" i="4"/>
  <c r="H2185" i="4"/>
  <c r="F2185" i="4"/>
  <c r="G2185" i="4" s="1"/>
  <c r="D2185" i="4"/>
  <c r="W2184" i="4"/>
  <c r="T2184" i="4"/>
  <c r="H2184" i="4"/>
  <c r="F2184" i="4"/>
  <c r="D2184" i="4"/>
  <c r="W2183" i="4"/>
  <c r="T2183" i="4"/>
  <c r="H2183" i="4"/>
  <c r="F2183" i="4"/>
  <c r="G2183" i="4" s="1"/>
  <c r="D2183" i="4"/>
  <c r="B1113" i="2"/>
  <c r="W2182" i="4"/>
  <c r="T2182" i="4"/>
  <c r="H2182" i="4"/>
  <c r="F2182" i="4"/>
  <c r="D2182" i="4"/>
  <c r="W2181" i="4"/>
  <c r="T2181" i="4"/>
  <c r="H2181" i="4"/>
  <c r="F2181" i="4"/>
  <c r="G2181" i="4" s="1"/>
  <c r="D2181" i="4"/>
  <c r="W2180" i="4"/>
  <c r="T2180" i="4"/>
  <c r="H2180" i="4"/>
  <c r="F2180" i="4"/>
  <c r="D2180" i="4"/>
  <c r="W2179" i="4"/>
  <c r="V2179" i="4" s="1"/>
  <c r="T2179" i="4"/>
  <c r="H2179" i="4"/>
  <c r="F2179" i="4"/>
  <c r="G2179" i="4" s="1"/>
  <c r="D2179" i="4"/>
  <c r="W2178" i="4"/>
  <c r="V2178" i="4" s="1"/>
  <c r="T2178" i="4"/>
  <c r="H2178" i="4"/>
  <c r="F2178" i="4"/>
  <c r="G2178" i="4" s="1"/>
  <c r="D2178" i="4"/>
  <c r="W2177" i="4"/>
  <c r="T2177" i="4"/>
  <c r="H2177" i="4"/>
  <c r="F2177" i="4"/>
  <c r="D2177" i="4"/>
  <c r="B1112" i="2"/>
  <c r="W2176" i="4"/>
  <c r="V2176" i="4" s="1"/>
  <c r="T2176" i="4"/>
  <c r="H2176" i="4"/>
  <c r="F2176" i="4"/>
  <c r="D2176" i="4"/>
  <c r="B1111" i="2"/>
  <c r="W2175" i="4"/>
  <c r="V2175" i="4"/>
  <c r="T2175" i="4"/>
  <c r="H2175" i="4"/>
  <c r="F2175" i="4"/>
  <c r="D2175" i="4"/>
  <c r="W2174" i="4"/>
  <c r="T2174" i="4"/>
  <c r="H2174" i="4"/>
  <c r="F2174" i="4"/>
  <c r="D2174" i="4"/>
  <c r="W2173" i="4"/>
  <c r="T2173" i="4"/>
  <c r="H2173" i="4"/>
  <c r="F2173" i="4"/>
  <c r="D2173" i="4"/>
  <c r="W2172" i="4"/>
  <c r="V2172" i="4" s="1"/>
  <c r="T2172" i="4"/>
  <c r="H2172" i="4"/>
  <c r="F2172" i="4"/>
  <c r="D2172" i="4"/>
  <c r="W2171" i="4"/>
  <c r="T2171" i="4"/>
  <c r="H2171" i="4"/>
  <c r="F2171" i="4"/>
  <c r="G2171" i="4" s="1"/>
  <c r="D2171" i="4"/>
  <c r="B1110" i="2"/>
  <c r="W2170" i="4"/>
  <c r="T2170" i="4"/>
  <c r="H2170" i="4"/>
  <c r="F2170" i="4"/>
  <c r="D2170" i="4"/>
  <c r="B1109" i="2"/>
  <c r="W2169" i="4"/>
  <c r="V2169" i="4" s="1"/>
  <c r="T2169" i="4"/>
  <c r="H2169" i="4"/>
  <c r="F2169" i="4"/>
  <c r="G2169" i="4" s="1"/>
  <c r="D2169" i="4"/>
  <c r="B1108" i="2"/>
  <c r="W2168" i="4"/>
  <c r="T2168" i="4"/>
  <c r="H2168" i="4"/>
  <c r="F2168" i="4"/>
  <c r="G2168" i="4" s="1"/>
  <c r="D2168" i="4"/>
  <c r="W2167" i="4"/>
  <c r="T2167" i="4"/>
  <c r="H2167" i="4"/>
  <c r="F2167" i="4"/>
  <c r="G2167" i="4" s="1"/>
  <c r="D2167" i="4"/>
  <c r="B1107" i="2"/>
  <c r="W2166" i="4"/>
  <c r="T2166" i="4"/>
  <c r="H2166" i="4"/>
  <c r="F2166" i="4"/>
  <c r="G2166" i="4" s="1"/>
  <c r="D2166" i="4"/>
  <c r="B1106" i="2"/>
  <c r="W2165" i="4"/>
  <c r="T2165" i="4"/>
  <c r="H2165" i="4"/>
  <c r="F2165" i="4"/>
  <c r="G2165" i="4" s="1"/>
  <c r="D2165" i="4"/>
  <c r="B1105" i="2"/>
  <c r="W2164" i="4"/>
  <c r="T2164" i="4"/>
  <c r="H2164" i="4"/>
  <c r="F2164" i="4"/>
  <c r="G2164" i="4" s="1"/>
  <c r="D2164" i="4"/>
  <c r="W2163" i="4"/>
  <c r="T2163" i="4"/>
  <c r="H2163" i="4"/>
  <c r="F2163" i="4"/>
  <c r="G2163" i="4" s="1"/>
  <c r="D2163" i="4"/>
  <c r="W2162" i="4"/>
  <c r="T2162" i="4"/>
  <c r="H2162" i="4"/>
  <c r="F2162" i="4"/>
  <c r="G2162" i="4" s="1"/>
  <c r="D2162" i="4"/>
  <c r="B1104" i="2"/>
  <c r="W2161" i="4"/>
  <c r="L1103" i="2" s="1"/>
  <c r="T2161" i="4"/>
  <c r="H2161" i="4"/>
  <c r="F2161" i="4"/>
  <c r="G2161" i="4" s="1"/>
  <c r="D2161" i="4"/>
  <c r="B1103" i="2"/>
  <c r="W2160" i="4"/>
  <c r="T2160" i="4"/>
  <c r="H2160" i="4"/>
  <c r="F2160" i="4"/>
  <c r="G2160" i="4" s="1"/>
  <c r="D2160" i="4"/>
  <c r="W2159" i="4"/>
  <c r="T2159" i="4"/>
  <c r="H2159" i="4"/>
  <c r="F2159" i="4"/>
  <c r="G2159" i="4" s="1"/>
  <c r="D2159" i="4"/>
  <c r="W2158" i="4"/>
  <c r="T2158" i="4"/>
  <c r="H2158" i="4"/>
  <c r="F2158" i="4"/>
  <c r="G2158" i="4" s="1"/>
  <c r="D2158" i="4"/>
  <c r="W2157" i="4"/>
  <c r="T2157" i="4"/>
  <c r="H2157" i="4"/>
  <c r="F2157" i="4"/>
  <c r="D2157" i="4"/>
  <c r="W2156" i="4"/>
  <c r="V2156" i="4" s="1"/>
  <c r="T2156" i="4"/>
  <c r="H2156" i="4"/>
  <c r="F2156" i="4"/>
  <c r="G2156" i="4" s="1"/>
  <c r="D2156" i="4"/>
  <c r="W2155" i="4"/>
  <c r="T2155" i="4"/>
  <c r="H2155" i="4"/>
  <c r="F2155" i="4"/>
  <c r="D2155" i="4"/>
  <c r="W2154" i="4"/>
  <c r="V2154" i="4"/>
  <c r="T2154" i="4"/>
  <c r="H2154" i="4"/>
  <c r="F2154" i="4"/>
  <c r="G2154" i="4" s="1"/>
  <c r="D2154" i="4"/>
  <c r="W2153" i="4"/>
  <c r="T2153" i="4"/>
  <c r="H2153" i="4"/>
  <c r="F2153" i="4"/>
  <c r="D2153" i="4"/>
  <c r="W2152" i="4"/>
  <c r="T2152" i="4"/>
  <c r="H2152" i="4"/>
  <c r="F2152" i="4"/>
  <c r="D2152" i="4"/>
  <c r="W2151" i="4"/>
  <c r="T2151" i="4"/>
  <c r="H2151" i="4"/>
  <c r="F2151" i="4"/>
  <c r="G2151" i="4" s="1"/>
  <c r="D2151" i="4"/>
  <c r="W2150" i="4"/>
  <c r="V2150" i="4"/>
  <c r="T2150" i="4"/>
  <c r="H2150" i="4"/>
  <c r="F2150" i="4"/>
  <c r="G2150" i="4" s="1"/>
  <c r="D2150" i="4"/>
  <c r="W2149" i="4"/>
  <c r="L1102" i="2" s="1"/>
  <c r="T2149" i="4"/>
  <c r="H2149" i="4"/>
  <c r="F2149" i="4"/>
  <c r="D2149" i="4"/>
  <c r="B1102" i="2"/>
  <c r="W2148" i="4"/>
  <c r="T2148" i="4"/>
  <c r="H2148" i="4"/>
  <c r="F2148" i="4"/>
  <c r="D2148" i="4"/>
  <c r="B1101" i="2"/>
  <c r="W2147" i="4"/>
  <c r="L1100" i="2" s="1"/>
  <c r="V2147" i="4"/>
  <c r="T2147" i="4"/>
  <c r="H2147" i="4"/>
  <c r="F2147" i="4"/>
  <c r="G2147" i="4" s="1"/>
  <c r="D2147" i="4"/>
  <c r="B1100" i="2"/>
  <c r="W2146" i="4"/>
  <c r="V2146" i="4" s="1"/>
  <c r="T2146" i="4"/>
  <c r="L1097" i="2"/>
  <c r="H2146" i="4"/>
  <c r="F2146" i="4"/>
  <c r="G2146" i="4" s="1"/>
  <c r="D2146" i="4"/>
  <c r="B1097" i="2"/>
  <c r="W2145" i="4"/>
  <c r="T2145" i="4"/>
  <c r="H2145" i="4"/>
  <c r="F2145" i="4"/>
  <c r="D2145" i="4"/>
  <c r="W2144" i="4"/>
  <c r="T2144" i="4"/>
  <c r="H2144" i="4"/>
  <c r="F2144" i="4"/>
  <c r="G2144" i="4" s="1"/>
  <c r="D2144" i="4"/>
  <c r="W2143" i="4"/>
  <c r="T2143" i="4"/>
  <c r="H2143" i="4"/>
  <c r="F2143" i="4"/>
  <c r="G2143" i="4" s="1"/>
  <c r="D2143" i="4"/>
  <c r="W2142" i="4"/>
  <c r="T2142" i="4"/>
  <c r="H2142" i="4"/>
  <c r="F2142" i="4"/>
  <c r="G2142" i="4" s="1"/>
  <c r="D2142" i="4"/>
  <c r="B1099" i="2"/>
  <c r="W2141" i="4"/>
  <c r="V2141" i="4" s="1"/>
  <c r="T2141" i="4"/>
  <c r="L1098" i="2"/>
  <c r="H2141" i="4"/>
  <c r="F2141" i="4"/>
  <c r="G2141" i="4" s="1"/>
  <c r="D2141" i="4"/>
  <c r="B1098" i="2"/>
  <c r="W2140" i="4"/>
  <c r="T2140" i="4"/>
  <c r="H2140" i="4"/>
  <c r="F2140" i="4"/>
  <c r="G2140" i="4" s="1"/>
  <c r="D2140" i="4"/>
  <c r="W2139" i="4"/>
  <c r="T2139" i="4"/>
  <c r="H2139" i="4"/>
  <c r="F2139" i="4"/>
  <c r="G2139" i="4" s="1"/>
  <c r="D2139" i="4"/>
  <c r="W2138" i="4"/>
  <c r="T2138" i="4"/>
  <c r="H2138" i="4"/>
  <c r="F2138" i="4"/>
  <c r="G2138" i="4" s="1"/>
  <c r="D2138" i="4"/>
  <c r="W2137" i="4"/>
  <c r="T2137" i="4"/>
  <c r="H2137" i="4"/>
  <c r="F2137" i="4"/>
  <c r="D2137" i="4"/>
  <c r="W2136" i="4"/>
  <c r="T2136" i="4"/>
  <c r="H2136" i="4"/>
  <c r="F2136" i="4"/>
  <c r="D2136" i="4"/>
  <c r="W2135" i="4"/>
  <c r="T2135" i="4"/>
  <c r="H2135" i="4"/>
  <c r="F2135" i="4"/>
  <c r="G2135" i="4" s="1"/>
  <c r="D2135" i="4"/>
  <c r="W2134" i="4"/>
  <c r="T2134" i="4"/>
  <c r="H2134" i="4"/>
  <c r="F2134" i="4"/>
  <c r="D2134" i="4"/>
  <c r="B1096" i="2"/>
  <c r="W2133" i="4"/>
  <c r="T2133" i="4"/>
  <c r="H2133" i="4"/>
  <c r="F2133" i="4"/>
  <c r="G2133" i="4" s="1"/>
  <c r="D2133" i="4"/>
  <c r="B1095" i="2"/>
  <c r="W2132" i="4"/>
  <c r="T2132" i="4"/>
  <c r="H2132" i="4"/>
  <c r="F2132" i="4"/>
  <c r="G2132" i="4" s="1"/>
  <c r="D2132" i="4"/>
  <c r="W2131" i="4"/>
  <c r="V2131" i="4" s="1"/>
  <c r="T2131" i="4"/>
  <c r="H2131" i="4"/>
  <c r="F2131" i="4"/>
  <c r="D2131" i="4"/>
  <c r="W2130" i="4"/>
  <c r="T2130" i="4"/>
  <c r="H2130" i="4"/>
  <c r="F2130" i="4"/>
  <c r="G2130" i="4" s="1"/>
  <c r="D2130" i="4"/>
  <c r="W2129" i="4"/>
  <c r="T2129" i="4"/>
  <c r="H2129" i="4"/>
  <c r="F2129" i="4"/>
  <c r="G2129" i="4" s="1"/>
  <c r="D2129" i="4"/>
  <c r="W2128" i="4"/>
  <c r="T2128" i="4"/>
  <c r="H2128" i="4"/>
  <c r="F2128" i="4"/>
  <c r="G2128" i="4" s="1"/>
  <c r="D2128" i="4"/>
  <c r="W2127" i="4"/>
  <c r="T2127" i="4"/>
  <c r="H2127" i="4"/>
  <c r="F2127" i="4"/>
  <c r="D2127" i="4"/>
  <c r="W2126" i="4"/>
  <c r="T2126" i="4"/>
  <c r="H2126" i="4"/>
  <c r="F2126" i="4"/>
  <c r="G2126" i="4" s="1"/>
  <c r="D2126" i="4"/>
  <c r="B1094" i="2"/>
  <c r="W2125" i="4"/>
  <c r="T2125" i="4"/>
  <c r="H2125" i="4"/>
  <c r="F2125" i="4"/>
  <c r="G2125" i="4" s="1"/>
  <c r="D2125" i="4"/>
  <c r="B1093" i="2"/>
  <c r="W2124" i="4"/>
  <c r="T2124" i="4"/>
  <c r="H2124" i="4"/>
  <c r="F2124" i="4"/>
  <c r="D2124" i="4"/>
  <c r="B1092" i="2"/>
  <c r="W2123" i="4"/>
  <c r="T2123" i="4"/>
  <c r="H2123" i="4"/>
  <c r="F2123" i="4"/>
  <c r="D2123" i="4"/>
  <c r="B1091" i="2"/>
  <c r="W2122" i="4"/>
  <c r="T2122" i="4"/>
  <c r="H2122" i="4"/>
  <c r="F2122" i="4"/>
  <c r="D2122" i="4"/>
  <c r="B1090" i="2"/>
  <c r="W2121" i="4"/>
  <c r="T2121" i="4"/>
  <c r="H2121" i="4"/>
  <c r="F2121" i="4"/>
  <c r="D2121" i="4"/>
  <c r="B1089" i="2"/>
  <c r="W2120" i="4"/>
  <c r="V2120" i="4"/>
  <c r="T2120" i="4"/>
  <c r="H2120" i="4"/>
  <c r="F2120" i="4"/>
  <c r="G2120" i="4" s="1"/>
  <c r="D2120" i="4"/>
  <c r="W2119" i="4"/>
  <c r="T2119" i="4"/>
  <c r="H2119" i="4"/>
  <c r="F2119" i="4"/>
  <c r="D2119" i="4"/>
  <c r="W2118" i="4"/>
  <c r="V2118" i="4"/>
  <c r="T2118" i="4"/>
  <c r="H2118" i="4"/>
  <c r="F2118" i="4"/>
  <c r="G2118" i="4" s="1"/>
  <c r="D2118" i="4"/>
  <c r="W2117" i="4"/>
  <c r="V2117" i="4" s="1"/>
  <c r="T2117" i="4"/>
  <c r="H2117" i="4"/>
  <c r="F2117" i="4"/>
  <c r="G2117" i="4" s="1"/>
  <c r="D2117" i="4"/>
  <c r="W2116" i="4"/>
  <c r="V2116" i="4" s="1"/>
  <c r="T2116" i="4"/>
  <c r="L1088" i="2"/>
  <c r="H2116" i="4"/>
  <c r="F2116" i="4"/>
  <c r="G2116" i="4" s="1"/>
  <c r="D2116" i="4"/>
  <c r="B1088" i="2"/>
  <c r="W2115" i="4"/>
  <c r="T2115" i="4"/>
  <c r="H2115" i="4"/>
  <c r="F2115" i="4"/>
  <c r="G2115" i="4" s="1"/>
  <c r="D2115" i="4"/>
  <c r="B1087" i="2"/>
  <c r="W2114" i="4"/>
  <c r="V2114" i="4" s="1"/>
  <c r="T2114" i="4"/>
  <c r="H2114" i="4"/>
  <c r="F2114" i="4"/>
  <c r="G2114" i="4" s="1"/>
  <c r="D2114" i="4"/>
  <c r="B1086" i="2"/>
  <c r="W2113" i="4"/>
  <c r="L1085" i="2" s="1"/>
  <c r="T2113" i="4"/>
  <c r="H2113" i="4"/>
  <c r="F2113" i="4"/>
  <c r="G2113" i="4" s="1"/>
  <c r="D2113" i="4"/>
  <c r="B1085" i="2"/>
  <c r="W2112" i="4"/>
  <c r="T2112" i="4"/>
  <c r="H2112" i="4"/>
  <c r="F2112" i="4"/>
  <c r="G2112" i="4" s="1"/>
  <c r="D2112" i="4"/>
  <c r="B1084" i="2"/>
  <c r="W2111" i="4"/>
  <c r="T2111" i="4"/>
  <c r="H2111" i="4"/>
  <c r="F2111" i="4"/>
  <c r="G2111" i="4" s="1"/>
  <c r="D2111" i="4"/>
  <c r="B1083" i="2"/>
  <c r="W2110" i="4"/>
  <c r="T2110" i="4"/>
  <c r="H2110" i="4"/>
  <c r="F2110" i="4"/>
  <c r="G2110" i="4" s="1"/>
  <c r="D2110" i="4"/>
  <c r="B1082" i="2"/>
  <c r="W2109" i="4"/>
  <c r="T2109" i="4"/>
  <c r="H2109" i="4"/>
  <c r="F2109" i="4"/>
  <c r="G2109" i="4" s="1"/>
  <c r="D2109" i="4"/>
  <c r="B1081" i="2"/>
  <c r="W2108" i="4"/>
  <c r="T2108" i="4"/>
  <c r="H2108" i="4"/>
  <c r="F2108" i="4"/>
  <c r="G2108" i="4" s="1"/>
  <c r="D2108" i="4"/>
  <c r="B1080" i="2"/>
  <c r="W2107" i="4"/>
  <c r="T2107" i="4"/>
  <c r="H2107" i="4"/>
  <c r="F2107" i="4"/>
  <c r="G2107" i="4" s="1"/>
  <c r="D2107" i="4"/>
  <c r="W2106" i="4"/>
  <c r="T2106" i="4"/>
  <c r="H2106" i="4"/>
  <c r="F2106" i="4"/>
  <c r="G2106" i="4" s="1"/>
  <c r="D2106" i="4"/>
  <c r="B1079" i="2"/>
  <c r="W2105" i="4"/>
  <c r="T2105" i="4"/>
  <c r="H2105" i="4"/>
  <c r="F2105" i="4"/>
  <c r="D2105" i="4"/>
  <c r="W2104" i="4"/>
  <c r="T2104" i="4"/>
  <c r="H2104" i="4"/>
  <c r="F2104" i="4"/>
  <c r="D2104" i="4"/>
  <c r="B1078" i="2"/>
  <c r="W2103" i="4"/>
  <c r="T2103" i="4"/>
  <c r="H2103" i="4"/>
  <c r="F2103" i="4"/>
  <c r="G2103" i="4" s="1"/>
  <c r="D2103" i="4"/>
  <c r="B1077" i="2"/>
  <c r="W2102" i="4"/>
  <c r="T2102" i="4"/>
  <c r="H2102" i="4"/>
  <c r="F2102" i="4"/>
  <c r="G2102" i="4" s="1"/>
  <c r="D2102" i="4"/>
  <c r="B1076" i="2"/>
  <c r="W2101" i="4"/>
  <c r="T2101" i="4"/>
  <c r="H2101" i="4"/>
  <c r="F2101" i="4"/>
  <c r="G2101" i="4" s="1"/>
  <c r="D2101" i="4"/>
  <c r="B1075" i="2"/>
  <c r="W2100" i="4"/>
  <c r="L1074" i="2" s="1"/>
  <c r="V2100" i="4"/>
  <c r="T2100" i="4"/>
  <c r="H2100" i="4"/>
  <c r="F2100" i="4"/>
  <c r="D2100" i="4"/>
  <c r="B1074" i="2"/>
  <c r="W2099" i="4"/>
  <c r="T2099" i="4"/>
  <c r="H2099" i="4"/>
  <c r="F2099" i="4"/>
  <c r="D2099" i="4"/>
  <c r="B1073" i="2"/>
  <c r="W2098" i="4"/>
  <c r="T2098" i="4"/>
  <c r="H2098" i="4"/>
  <c r="F2098" i="4"/>
  <c r="D2098" i="4"/>
  <c r="B1072" i="2"/>
  <c r="W2097" i="4"/>
  <c r="T2097" i="4"/>
  <c r="H2097" i="4"/>
  <c r="F2097" i="4"/>
  <c r="G2097" i="4" s="1"/>
  <c r="D2097" i="4"/>
  <c r="B1071" i="2"/>
  <c r="W2096" i="4"/>
  <c r="T2096" i="4"/>
  <c r="H2096" i="4"/>
  <c r="F2096" i="4"/>
  <c r="G2096" i="4" s="1"/>
  <c r="D2096" i="4"/>
  <c r="B1070" i="2"/>
  <c r="W2095" i="4"/>
  <c r="T2095" i="4"/>
  <c r="H2095" i="4"/>
  <c r="F2095" i="4"/>
  <c r="D2095" i="4"/>
  <c r="B1069" i="2"/>
  <c r="W2094" i="4"/>
  <c r="L1068" i="2" s="1"/>
  <c r="T2094" i="4"/>
  <c r="H2094" i="4"/>
  <c r="F2094" i="4"/>
  <c r="G2094" i="4" s="1"/>
  <c r="D2094" i="4"/>
  <c r="B1068" i="2"/>
  <c r="W2093" i="4"/>
  <c r="T2093" i="4"/>
  <c r="H2093" i="4"/>
  <c r="F2093" i="4"/>
  <c r="G2093" i="4" s="1"/>
  <c r="D2093" i="4"/>
  <c r="B1067" i="2"/>
  <c r="W2092" i="4"/>
  <c r="T2092" i="4"/>
  <c r="H2092" i="4"/>
  <c r="F2092" i="4"/>
  <c r="D2092" i="4"/>
  <c r="B1066" i="2"/>
  <c r="W2091" i="4"/>
  <c r="T2091" i="4"/>
  <c r="H2091" i="4"/>
  <c r="F2091" i="4"/>
  <c r="G2091" i="4" s="1"/>
  <c r="D2091" i="4"/>
  <c r="W2090" i="4"/>
  <c r="T2090" i="4"/>
  <c r="H2090" i="4"/>
  <c r="F2090" i="4"/>
  <c r="G2090" i="4" s="1"/>
  <c r="D2090" i="4"/>
  <c r="B1065" i="2"/>
  <c r="W2089" i="4"/>
  <c r="T2089" i="4"/>
  <c r="H2089" i="4"/>
  <c r="F2089" i="4"/>
  <c r="D2089" i="4"/>
  <c r="B1064" i="2"/>
  <c r="W2088" i="4"/>
  <c r="T2088" i="4"/>
  <c r="H2088" i="4"/>
  <c r="F2088" i="4"/>
  <c r="D2088" i="4"/>
  <c r="B1063" i="2"/>
  <c r="W2087" i="4"/>
  <c r="T2087" i="4"/>
  <c r="H2087" i="4"/>
  <c r="F2087" i="4"/>
  <c r="D2087" i="4"/>
  <c r="B1062" i="2"/>
  <c r="W2086" i="4"/>
  <c r="L1061" i="2" s="1"/>
  <c r="T2086" i="4"/>
  <c r="H2086" i="4"/>
  <c r="F2086" i="4"/>
  <c r="D2086" i="4"/>
  <c r="B1061" i="2"/>
  <c r="W2085" i="4"/>
  <c r="T2085" i="4"/>
  <c r="H2085" i="4"/>
  <c r="F2085" i="4"/>
  <c r="G2085" i="4" s="1"/>
  <c r="D2085" i="4"/>
  <c r="B1060" i="2"/>
  <c r="W2084" i="4"/>
  <c r="T2084" i="4"/>
  <c r="H2084" i="4"/>
  <c r="F2084" i="4"/>
  <c r="G2084" i="4" s="1"/>
  <c r="D2084" i="4"/>
  <c r="B1059" i="2"/>
  <c r="W2083" i="4"/>
  <c r="T2083" i="4"/>
  <c r="H2083" i="4"/>
  <c r="F2083" i="4"/>
  <c r="G2083" i="4" s="1"/>
  <c r="D2083" i="4"/>
  <c r="B1058" i="2"/>
  <c r="W2082" i="4"/>
  <c r="T2082" i="4"/>
  <c r="H2082" i="4"/>
  <c r="F2082" i="4"/>
  <c r="G2082" i="4" s="1"/>
  <c r="D2082" i="4"/>
  <c r="B1057" i="2"/>
  <c r="W2081" i="4"/>
  <c r="V2081" i="4" s="1"/>
  <c r="T2081" i="4"/>
  <c r="L1056" i="2"/>
  <c r="H2081" i="4"/>
  <c r="F2081" i="4"/>
  <c r="G2081" i="4" s="1"/>
  <c r="D2081" i="4"/>
  <c r="B1056" i="2"/>
  <c r="W2080" i="4"/>
  <c r="L1055" i="2" s="1"/>
  <c r="T2080" i="4"/>
  <c r="H2080" i="4"/>
  <c r="F2080" i="4"/>
  <c r="D2080" i="4"/>
  <c r="B1055" i="2"/>
  <c r="W2079" i="4"/>
  <c r="T2079" i="4"/>
  <c r="H2079" i="4"/>
  <c r="F2079" i="4"/>
  <c r="G2079" i="4" s="1"/>
  <c r="D2079" i="4"/>
  <c r="B1054" i="2"/>
  <c r="W2078" i="4"/>
  <c r="V2078" i="4"/>
  <c r="T2078" i="4"/>
  <c r="L1053" i="2"/>
  <c r="H2078" i="4"/>
  <c r="F2078" i="4"/>
  <c r="D2078" i="4"/>
  <c r="B1053" i="2"/>
  <c r="W2077" i="4"/>
  <c r="L1052" i="2" s="1"/>
  <c r="T2077" i="4"/>
  <c r="H2077" i="4"/>
  <c r="F2077" i="4"/>
  <c r="G2077" i="4" s="1"/>
  <c r="D2077" i="4"/>
  <c r="B1052" i="2"/>
  <c r="W2076" i="4"/>
  <c r="T2076" i="4"/>
  <c r="H2076" i="4"/>
  <c r="F2076" i="4"/>
  <c r="D2076" i="4"/>
  <c r="B1051" i="2"/>
  <c r="W2075" i="4"/>
  <c r="T2075" i="4"/>
  <c r="H2075" i="4"/>
  <c r="F2075" i="4"/>
  <c r="G2075" i="4" s="1"/>
  <c r="D2075" i="4"/>
  <c r="B1050" i="2"/>
  <c r="W2074" i="4"/>
  <c r="V2074" i="4" s="1"/>
  <c r="T2074" i="4"/>
  <c r="H2074" i="4"/>
  <c r="F2074" i="4"/>
  <c r="G2074" i="4" s="1"/>
  <c r="D2074" i="4"/>
  <c r="B1049" i="2"/>
  <c r="W2073" i="4"/>
  <c r="V2073" i="4" s="1"/>
  <c r="T2073" i="4"/>
  <c r="L1048" i="2"/>
  <c r="H2073" i="4"/>
  <c r="F2073" i="4"/>
  <c r="G2073" i="4" s="1"/>
  <c r="D2073" i="4"/>
  <c r="B1048" i="2"/>
  <c r="W2072" i="4"/>
  <c r="T2072" i="4"/>
  <c r="H2072" i="4"/>
  <c r="F2072" i="4"/>
  <c r="G2072" i="4" s="1"/>
  <c r="D2072" i="4"/>
  <c r="B1047" i="2"/>
  <c r="W2071" i="4"/>
  <c r="T2071" i="4"/>
  <c r="H2071" i="4"/>
  <c r="F2071" i="4"/>
  <c r="G2071" i="4" s="1"/>
  <c r="D2071" i="4"/>
  <c r="B1046" i="2"/>
  <c r="W2070" i="4"/>
  <c r="T2070" i="4"/>
  <c r="H2070" i="4"/>
  <c r="F2070" i="4"/>
  <c r="G2070" i="4" s="1"/>
  <c r="D2070" i="4"/>
  <c r="B1045" i="2"/>
  <c r="W2069" i="4"/>
  <c r="T2069" i="4"/>
  <c r="H2069" i="4"/>
  <c r="F2069" i="4"/>
  <c r="G2069" i="4" s="1"/>
  <c r="D2069" i="4"/>
  <c r="B1044" i="2"/>
  <c r="W2068" i="4"/>
  <c r="T2068" i="4"/>
  <c r="H2068" i="4"/>
  <c r="F2068" i="4"/>
  <c r="G2068" i="4" s="1"/>
  <c r="D2068" i="4"/>
  <c r="B1043" i="2"/>
  <c r="W2067" i="4"/>
  <c r="T2067" i="4"/>
  <c r="H2067" i="4"/>
  <c r="F2067" i="4"/>
  <c r="G2067" i="4" s="1"/>
  <c r="D2067" i="4"/>
  <c r="B1042" i="2"/>
  <c r="W2066" i="4"/>
  <c r="V2066" i="4" s="1"/>
  <c r="T2066" i="4"/>
  <c r="H2066" i="4"/>
  <c r="F2066" i="4"/>
  <c r="D2066" i="4"/>
  <c r="B1041" i="2"/>
  <c r="W2065" i="4"/>
  <c r="V2065" i="4" s="1"/>
  <c r="T2065" i="4"/>
  <c r="H2065" i="4"/>
  <c r="F2065" i="4"/>
  <c r="G2065" i="4" s="1"/>
  <c r="D2065" i="4"/>
  <c r="B1040" i="2"/>
  <c r="W2064" i="4"/>
  <c r="T2064" i="4"/>
  <c r="H2064" i="4"/>
  <c r="F2064" i="4"/>
  <c r="G2064" i="4" s="1"/>
  <c r="D2064" i="4"/>
  <c r="B1039" i="2"/>
  <c r="W2063" i="4"/>
  <c r="T2063" i="4"/>
  <c r="H2063" i="4"/>
  <c r="F2063" i="4"/>
  <c r="D2063" i="4"/>
  <c r="B1038" i="2"/>
  <c r="W2062" i="4"/>
  <c r="T2062" i="4"/>
  <c r="H2062" i="4"/>
  <c r="F2062" i="4"/>
  <c r="G2062" i="4" s="1"/>
  <c r="D2062" i="4"/>
  <c r="B1037" i="2"/>
  <c r="W2061" i="4"/>
  <c r="T2061" i="4"/>
  <c r="H2061" i="4"/>
  <c r="F2061" i="4"/>
  <c r="D2061" i="4"/>
  <c r="B1036" i="2"/>
  <c r="W2060" i="4"/>
  <c r="T2060" i="4"/>
  <c r="H2060" i="4"/>
  <c r="F2060" i="4"/>
  <c r="G2060" i="4" s="1"/>
  <c r="D2060" i="4"/>
  <c r="W2059" i="4"/>
  <c r="V2059" i="4"/>
  <c r="T2059" i="4"/>
  <c r="H2059" i="4"/>
  <c r="F2059" i="4"/>
  <c r="G2059" i="4" s="1"/>
  <c r="D2059" i="4"/>
  <c r="W2058" i="4"/>
  <c r="T2058" i="4"/>
  <c r="H2058" i="4"/>
  <c r="F2058" i="4"/>
  <c r="D2058" i="4"/>
  <c r="W2057" i="4"/>
  <c r="L1035" i="2" s="1"/>
  <c r="T2057" i="4"/>
  <c r="H2057" i="4"/>
  <c r="F2057" i="4"/>
  <c r="G2057" i="4" s="1"/>
  <c r="D2057" i="4"/>
  <c r="B1035" i="2"/>
  <c r="W2056" i="4"/>
  <c r="L1034" i="2" s="1"/>
  <c r="T2056" i="4"/>
  <c r="H2056" i="4"/>
  <c r="F2056" i="4"/>
  <c r="G2056" i="4" s="1"/>
  <c r="D2056" i="4"/>
  <c r="B1034" i="2"/>
  <c r="W2055" i="4"/>
  <c r="L1033" i="2" s="1"/>
  <c r="T2055" i="4"/>
  <c r="H2055" i="4"/>
  <c r="F2055" i="4"/>
  <c r="D2055" i="4"/>
  <c r="B1033" i="2"/>
  <c r="W2054" i="4"/>
  <c r="L1032" i="2" s="1"/>
  <c r="T2054" i="4"/>
  <c r="H2054" i="4"/>
  <c r="F2054" i="4"/>
  <c r="G2054" i="4" s="1"/>
  <c r="D2054" i="4"/>
  <c r="B1032" i="2"/>
  <c r="W2053" i="4"/>
  <c r="T2053" i="4"/>
  <c r="H2053" i="4"/>
  <c r="F2053" i="4"/>
  <c r="G2053" i="4" s="1"/>
  <c r="D2053" i="4"/>
  <c r="B1031" i="2"/>
  <c r="W2052" i="4"/>
  <c r="V2052" i="4" s="1"/>
  <c r="T2052" i="4"/>
  <c r="H2052" i="4"/>
  <c r="F2052" i="4"/>
  <c r="G2052" i="4" s="1"/>
  <c r="D2052" i="4"/>
  <c r="B1030" i="2"/>
  <c r="W2051" i="4"/>
  <c r="T2051" i="4"/>
  <c r="H2051" i="4"/>
  <c r="F2051" i="4"/>
  <c r="D2051" i="4"/>
  <c r="B1029" i="2"/>
  <c r="W2050" i="4"/>
  <c r="T2050" i="4"/>
  <c r="H2050" i="4"/>
  <c r="F2050" i="4"/>
  <c r="G2050" i="4" s="1"/>
  <c r="D2050" i="4"/>
  <c r="B1028" i="2"/>
  <c r="W2049" i="4"/>
  <c r="L1020" i="2" s="1"/>
  <c r="T2049" i="4"/>
  <c r="H2049" i="4"/>
  <c r="F2049" i="4"/>
  <c r="D2049" i="4"/>
  <c r="B1020" i="2"/>
  <c r="W2048" i="4"/>
  <c r="T2048" i="4"/>
  <c r="H2048" i="4"/>
  <c r="F2048" i="4"/>
  <c r="G2048" i="4" s="1"/>
  <c r="D2048" i="4"/>
  <c r="B1019" i="2"/>
  <c r="W2047" i="4"/>
  <c r="T2047" i="4"/>
  <c r="H2047" i="4"/>
  <c r="F2047" i="4"/>
  <c r="G2047" i="4" s="1"/>
  <c r="D2047" i="4"/>
  <c r="B1027" i="2"/>
  <c r="W2046" i="4"/>
  <c r="T2046" i="4"/>
  <c r="H2046" i="4"/>
  <c r="F2046" i="4"/>
  <c r="G2046" i="4" s="1"/>
  <c r="D2046" i="4"/>
  <c r="W2045" i="4"/>
  <c r="V2045" i="4" s="1"/>
  <c r="T2045" i="4"/>
  <c r="H2045" i="4"/>
  <c r="F2045" i="4"/>
  <c r="G2045" i="4" s="1"/>
  <c r="D2045" i="4"/>
  <c r="W2044" i="4"/>
  <c r="V2044" i="4" s="1"/>
  <c r="T2044" i="4"/>
  <c r="H2044" i="4"/>
  <c r="F2044" i="4"/>
  <c r="G2044" i="4" s="1"/>
  <c r="D2044" i="4"/>
  <c r="W2043" i="4"/>
  <c r="T2043" i="4"/>
  <c r="H2043" i="4"/>
  <c r="F2043" i="4"/>
  <c r="G2043" i="4" s="1"/>
  <c r="D2043" i="4"/>
  <c r="B1026" i="2"/>
  <c r="W2042" i="4"/>
  <c r="V2042" i="4"/>
  <c r="T2042" i="4"/>
  <c r="H2042" i="4"/>
  <c r="F2042" i="4"/>
  <c r="G2042" i="4" s="1"/>
  <c r="D2042" i="4"/>
  <c r="W2041" i="4"/>
  <c r="T2041" i="4"/>
  <c r="H2041" i="4"/>
  <c r="F2041" i="4"/>
  <c r="D2041" i="4"/>
  <c r="B1025" i="2"/>
  <c r="W2040" i="4"/>
  <c r="T2040" i="4"/>
  <c r="H2040" i="4"/>
  <c r="F2040" i="4"/>
  <c r="G2040" i="4" s="1"/>
  <c r="D2040" i="4"/>
  <c r="B1024" i="2"/>
  <c r="W2039" i="4"/>
  <c r="V2039" i="4" s="1"/>
  <c r="T2039" i="4"/>
  <c r="H2039" i="4"/>
  <c r="F2039" i="4"/>
  <c r="G2039" i="4" s="1"/>
  <c r="D2039" i="4"/>
  <c r="W2038" i="4"/>
  <c r="T2038" i="4"/>
  <c r="H2038" i="4"/>
  <c r="F2038" i="4"/>
  <c r="D2038" i="4"/>
  <c r="W2037" i="4"/>
  <c r="T2037" i="4"/>
  <c r="H2037" i="4"/>
  <c r="F2037" i="4"/>
  <c r="D2037" i="4"/>
  <c r="B1023" i="2"/>
  <c r="W2036" i="4"/>
  <c r="T2036" i="4"/>
  <c r="H2036" i="4"/>
  <c r="F2036" i="4"/>
  <c r="G2036" i="4" s="1"/>
  <c r="D2036" i="4"/>
  <c r="B1022" i="2"/>
  <c r="W2035" i="4"/>
  <c r="T2035" i="4"/>
  <c r="H2035" i="4"/>
  <c r="F2035" i="4"/>
  <c r="G2035" i="4" s="1"/>
  <c r="D2035" i="4"/>
  <c r="B1021" i="2"/>
  <c r="W2034" i="4"/>
  <c r="T2034" i="4"/>
  <c r="H2034" i="4"/>
  <c r="F2034" i="4"/>
  <c r="D2034" i="4"/>
  <c r="W2033" i="4"/>
  <c r="V2033" i="4" s="1"/>
  <c r="T2033" i="4"/>
  <c r="H2033" i="4"/>
  <c r="F2033" i="4"/>
  <c r="D2033" i="4"/>
  <c r="W2032" i="4"/>
  <c r="L1018" i="2" s="1"/>
  <c r="V2032" i="4"/>
  <c r="T2032" i="4"/>
  <c r="H2032" i="4"/>
  <c r="F2032" i="4"/>
  <c r="D2032" i="4"/>
  <c r="B1018" i="2"/>
  <c r="W2031" i="4"/>
  <c r="L1017" i="2" s="1"/>
  <c r="T2031" i="4"/>
  <c r="H2031" i="4"/>
  <c r="F2031" i="4"/>
  <c r="D2031" i="4"/>
  <c r="B1017" i="2"/>
  <c r="W2030" i="4"/>
  <c r="V2030" i="4" s="1"/>
  <c r="T2030" i="4"/>
  <c r="H2030" i="4"/>
  <c r="F2030" i="4"/>
  <c r="D2030" i="4"/>
  <c r="B1016" i="2"/>
  <c r="W2029" i="4"/>
  <c r="T2029" i="4"/>
  <c r="H2029" i="4"/>
  <c r="F2029" i="4"/>
  <c r="D2029" i="4"/>
  <c r="B1015" i="2"/>
  <c r="W2028" i="4"/>
  <c r="L1014" i="2" s="1"/>
  <c r="V2028" i="4"/>
  <c r="T2028" i="4"/>
  <c r="H2028" i="4"/>
  <c r="F2028" i="4"/>
  <c r="G2028" i="4" s="1"/>
  <c r="D2028" i="4"/>
  <c r="B1014" i="2"/>
  <c r="W2027" i="4"/>
  <c r="V2027" i="4" s="1"/>
  <c r="T2027" i="4"/>
  <c r="H2027" i="4"/>
  <c r="F2027" i="4"/>
  <c r="D2027" i="4"/>
  <c r="W2026" i="4"/>
  <c r="T2026" i="4"/>
  <c r="H2026" i="4"/>
  <c r="F2026" i="4"/>
  <c r="G2026" i="4" s="1"/>
  <c r="D2026" i="4"/>
  <c r="B1013" i="2"/>
  <c r="W2025" i="4"/>
  <c r="T2025" i="4"/>
  <c r="H2025" i="4"/>
  <c r="F2025" i="4"/>
  <c r="D2025" i="4"/>
  <c r="B1012" i="2"/>
  <c r="W2024" i="4"/>
  <c r="T2024" i="4"/>
  <c r="H2024" i="4"/>
  <c r="F2024" i="4"/>
  <c r="G2024" i="4" s="1"/>
  <c r="D2024" i="4"/>
  <c r="B1011" i="2"/>
  <c r="W2023" i="4"/>
  <c r="L1010" i="2" s="1"/>
  <c r="V2023" i="4"/>
  <c r="T2023" i="4"/>
  <c r="H2023" i="4"/>
  <c r="F2023" i="4"/>
  <c r="G2023" i="4" s="1"/>
  <c r="D2023" i="4"/>
  <c r="B1010" i="2"/>
  <c r="W2022" i="4"/>
  <c r="V2022" i="4" s="1"/>
  <c r="T2022" i="4"/>
  <c r="L1009" i="2"/>
  <c r="H2022" i="4"/>
  <c r="F2022" i="4"/>
  <c r="G2022" i="4" s="1"/>
  <c r="D2022" i="4"/>
  <c r="B1009" i="2"/>
  <c r="W2021" i="4"/>
  <c r="T2021" i="4"/>
  <c r="H2021" i="4"/>
  <c r="F2021" i="4"/>
  <c r="D2021" i="4"/>
  <c r="B1008" i="2"/>
  <c r="W2020" i="4"/>
  <c r="V2020" i="4" s="1"/>
  <c r="T2020" i="4"/>
  <c r="L1007" i="2"/>
  <c r="H2020" i="4"/>
  <c r="F2020" i="4"/>
  <c r="G2020" i="4" s="1"/>
  <c r="D2020" i="4"/>
  <c r="B1007" i="2"/>
  <c r="W2019" i="4"/>
  <c r="L1006" i="2" s="1"/>
  <c r="V2019" i="4"/>
  <c r="T2019" i="4"/>
  <c r="H2019" i="4"/>
  <c r="F2019" i="4"/>
  <c r="G2019" i="4" s="1"/>
  <c r="D2019" i="4"/>
  <c r="B1006" i="2"/>
  <c r="W2018" i="4"/>
  <c r="T2018" i="4"/>
  <c r="H2018" i="4"/>
  <c r="F2018" i="4"/>
  <c r="G2018" i="4" s="1"/>
  <c r="D2018" i="4"/>
  <c r="B1005" i="2"/>
  <c r="W2017" i="4"/>
  <c r="V2017" i="4" s="1"/>
  <c r="T2017" i="4"/>
  <c r="L1004" i="2"/>
  <c r="H2017" i="4"/>
  <c r="F2017" i="4"/>
  <c r="G2017" i="4" s="1"/>
  <c r="D2017" i="4"/>
  <c r="B1004" i="2"/>
  <c r="W2016" i="4"/>
  <c r="T2016" i="4"/>
  <c r="H2016" i="4"/>
  <c r="F2016" i="4"/>
  <c r="G2016" i="4" s="1"/>
  <c r="D2016" i="4"/>
  <c r="B1003" i="2"/>
  <c r="W2015" i="4"/>
  <c r="V2015" i="4" s="1"/>
  <c r="T2015" i="4"/>
  <c r="H2015" i="4"/>
  <c r="F2015" i="4"/>
  <c r="D2015" i="4"/>
  <c r="B1002" i="2"/>
  <c r="W2014" i="4"/>
  <c r="T2014" i="4"/>
  <c r="H2014" i="4"/>
  <c r="F2014" i="4"/>
  <c r="D2014" i="4"/>
  <c r="B1001" i="2"/>
  <c r="W2013" i="4"/>
  <c r="T2013" i="4"/>
  <c r="H2013" i="4"/>
  <c r="F2013" i="4"/>
  <c r="G2013" i="4" s="1"/>
  <c r="D2013" i="4"/>
  <c r="B1000" i="2"/>
  <c r="W2012" i="4"/>
  <c r="L999" i="2" s="1"/>
  <c r="T2012" i="4"/>
  <c r="H2012" i="4"/>
  <c r="F2012" i="4"/>
  <c r="G2012" i="4" s="1"/>
  <c r="D2012" i="4"/>
  <c r="B999" i="2"/>
  <c r="W2011" i="4"/>
  <c r="L998" i="2" s="1"/>
  <c r="T2011" i="4"/>
  <c r="H2011" i="4"/>
  <c r="F2011" i="4"/>
  <c r="G2011" i="4" s="1"/>
  <c r="D2011" i="4"/>
  <c r="B998" i="2"/>
  <c r="W2010" i="4"/>
  <c r="L996" i="2" s="1"/>
  <c r="T2010" i="4"/>
  <c r="H2010" i="4"/>
  <c r="F2010" i="4"/>
  <c r="D2010" i="4"/>
  <c r="B996" i="2"/>
  <c r="W2009" i="4"/>
  <c r="T2009" i="4"/>
  <c r="H2009" i="4"/>
  <c r="F2009" i="4"/>
  <c r="D2009" i="4"/>
  <c r="B997" i="2"/>
  <c r="W2008" i="4"/>
  <c r="T2008" i="4"/>
  <c r="H2008" i="4"/>
  <c r="F2008" i="4"/>
  <c r="G2008" i="4" s="1"/>
  <c r="D2008" i="4"/>
  <c r="B995" i="2"/>
  <c r="W2007" i="4"/>
  <c r="L994" i="2" s="1"/>
  <c r="V2007" i="4"/>
  <c r="T2007" i="4"/>
  <c r="H2007" i="4"/>
  <c r="F2007" i="4"/>
  <c r="D2007" i="4"/>
  <c r="B994" i="2"/>
  <c r="W2006" i="4"/>
  <c r="T2006" i="4"/>
  <c r="H2006" i="4"/>
  <c r="F2006" i="4"/>
  <c r="G2006" i="4" s="1"/>
  <c r="D2006" i="4"/>
  <c r="B993" i="2"/>
  <c r="W2005" i="4"/>
  <c r="L992" i="2" s="1"/>
  <c r="T2005" i="4"/>
  <c r="H2005" i="4"/>
  <c r="F2005" i="4"/>
  <c r="G2005" i="4" s="1"/>
  <c r="D2005" i="4"/>
  <c r="B992" i="2"/>
  <c r="W2004" i="4"/>
  <c r="V2004" i="4" s="1"/>
  <c r="T2004" i="4"/>
  <c r="H2004" i="4"/>
  <c r="F2004" i="4"/>
  <c r="G2004" i="4" s="1"/>
  <c r="D2004" i="4"/>
  <c r="B991" i="2"/>
  <c r="W2003" i="4"/>
  <c r="V2003" i="4" s="1"/>
  <c r="T2003" i="4"/>
  <c r="L990" i="2"/>
  <c r="H2003" i="4"/>
  <c r="F2003" i="4"/>
  <c r="D2003" i="4"/>
  <c r="B990" i="2"/>
  <c r="W2002" i="4"/>
  <c r="T2002" i="4"/>
  <c r="H2002" i="4"/>
  <c r="F2002" i="4"/>
  <c r="G2002" i="4" s="1"/>
  <c r="D2002" i="4"/>
  <c r="B989" i="2"/>
  <c r="W2001" i="4"/>
  <c r="T2001" i="4"/>
  <c r="H2001" i="4"/>
  <c r="F2001" i="4"/>
  <c r="D2001" i="4"/>
  <c r="B988" i="2"/>
  <c r="W2000" i="4"/>
  <c r="T2000" i="4"/>
  <c r="H2000" i="4"/>
  <c r="F2000" i="4"/>
  <c r="G2000" i="4" s="1"/>
  <c r="D2000" i="4"/>
  <c r="B987" i="2"/>
  <c r="W1999" i="4"/>
  <c r="T1999" i="4"/>
  <c r="H1999" i="4"/>
  <c r="F1999" i="4"/>
  <c r="G1999" i="4" s="1"/>
  <c r="D1999" i="4"/>
  <c r="B986" i="2"/>
  <c r="W1998" i="4"/>
  <c r="V1998" i="4" s="1"/>
  <c r="T1998" i="4"/>
  <c r="H1998" i="4"/>
  <c r="F1998" i="4"/>
  <c r="G1998" i="4" s="1"/>
  <c r="D1998" i="4"/>
  <c r="B985" i="2"/>
  <c r="W1997" i="4"/>
  <c r="T1997" i="4"/>
  <c r="H1997" i="4"/>
  <c r="F1997" i="4"/>
  <c r="D1997" i="4"/>
  <c r="W1996" i="4"/>
  <c r="V1996" i="4" s="1"/>
  <c r="T1996" i="4"/>
  <c r="H1996" i="4"/>
  <c r="F1996" i="4"/>
  <c r="G1996" i="4" s="1"/>
  <c r="D1996" i="4"/>
  <c r="W1995" i="4"/>
  <c r="T1995" i="4"/>
  <c r="H1995" i="4"/>
  <c r="F1995" i="4"/>
  <c r="D1995" i="4"/>
  <c r="W1994" i="4"/>
  <c r="T1994" i="4"/>
  <c r="H1994" i="4"/>
  <c r="F1994" i="4"/>
  <c r="G1994" i="4" s="1"/>
  <c r="D1994" i="4"/>
  <c r="W1993" i="4"/>
  <c r="T1993" i="4"/>
  <c r="H1993" i="4"/>
  <c r="F1993" i="4"/>
  <c r="D1993" i="4"/>
  <c r="W1992" i="4"/>
  <c r="V1992" i="4"/>
  <c r="T1992" i="4"/>
  <c r="H1992" i="4"/>
  <c r="F1992" i="4"/>
  <c r="D1992" i="4"/>
  <c r="W1991" i="4"/>
  <c r="V1991" i="4" s="1"/>
  <c r="T1991" i="4"/>
  <c r="H1991" i="4"/>
  <c r="F1991" i="4"/>
  <c r="D1991" i="4"/>
  <c r="W1990" i="4"/>
  <c r="T1990" i="4"/>
  <c r="H1990" i="4"/>
  <c r="F1990" i="4"/>
  <c r="G1990" i="4" s="1"/>
  <c r="D1990" i="4"/>
  <c r="W1989" i="4"/>
  <c r="T1989" i="4"/>
  <c r="H1989" i="4"/>
  <c r="F1989" i="4"/>
  <c r="G1989" i="4" s="1"/>
  <c r="D1989" i="4"/>
  <c r="W1988" i="4"/>
  <c r="T1988" i="4"/>
  <c r="H1988" i="4"/>
  <c r="F1988" i="4"/>
  <c r="G1988" i="4" s="1"/>
  <c r="D1988" i="4"/>
  <c r="W1987" i="4"/>
  <c r="T1987" i="4"/>
  <c r="H1987" i="4"/>
  <c r="F1987" i="4"/>
  <c r="G1987" i="4" s="1"/>
  <c r="D1987" i="4"/>
  <c r="W1986" i="4"/>
  <c r="T1986" i="4"/>
  <c r="H1986" i="4"/>
  <c r="F1986" i="4"/>
  <c r="G1986" i="4" s="1"/>
  <c r="D1986" i="4"/>
  <c r="W1985" i="4"/>
  <c r="V1985" i="4" s="1"/>
  <c r="T1985" i="4"/>
  <c r="H1985" i="4"/>
  <c r="F1985" i="4"/>
  <c r="G1985" i="4" s="1"/>
  <c r="D1985" i="4"/>
  <c r="W1984" i="4"/>
  <c r="V1984" i="4" s="1"/>
  <c r="T1984" i="4"/>
  <c r="H1984" i="4"/>
  <c r="F1984" i="4"/>
  <c r="D1984" i="4"/>
  <c r="W1983" i="4"/>
  <c r="L969" i="2" s="1"/>
  <c r="V1983" i="4"/>
  <c r="T1983" i="4"/>
  <c r="H1983" i="4"/>
  <c r="F1983" i="4"/>
  <c r="G1983" i="4" s="1"/>
  <c r="D1983" i="4"/>
  <c r="B969" i="2"/>
  <c r="W1982" i="4"/>
  <c r="T1982" i="4"/>
  <c r="H1982" i="4"/>
  <c r="F1982" i="4"/>
  <c r="G1982" i="4" s="1"/>
  <c r="D1982" i="4"/>
  <c r="B982" i="2"/>
  <c r="W1981" i="4"/>
  <c r="T1981" i="4"/>
  <c r="H1981" i="4"/>
  <c r="F1981" i="4"/>
  <c r="G1981" i="4" s="1"/>
  <c r="D1981" i="4"/>
  <c r="B984" i="2"/>
  <c r="W1980" i="4"/>
  <c r="T1980" i="4"/>
  <c r="H1980" i="4"/>
  <c r="F1980" i="4"/>
  <c r="G1980" i="4" s="1"/>
  <c r="D1980" i="4"/>
  <c r="B983" i="2"/>
  <c r="W1979" i="4"/>
  <c r="T1979" i="4"/>
  <c r="H1979" i="4"/>
  <c r="F1979" i="4"/>
  <c r="G1979" i="4" s="1"/>
  <c r="D1979" i="4"/>
  <c r="W1978" i="4"/>
  <c r="T1978" i="4"/>
  <c r="H1978" i="4"/>
  <c r="F1978" i="4"/>
  <c r="G1978" i="4" s="1"/>
  <c r="D1978" i="4"/>
  <c r="W1977" i="4"/>
  <c r="T1977" i="4"/>
  <c r="H1977" i="4"/>
  <c r="F1977" i="4"/>
  <c r="G1977" i="4" s="1"/>
  <c r="D1977" i="4"/>
  <c r="W1976" i="4"/>
  <c r="T1976" i="4"/>
  <c r="H1976" i="4"/>
  <c r="F1976" i="4"/>
  <c r="G1976" i="4" s="1"/>
  <c r="D1976" i="4"/>
  <c r="B981" i="2"/>
  <c r="W1975" i="4"/>
  <c r="V1975" i="4" s="1"/>
  <c r="T1975" i="4"/>
  <c r="L980" i="2"/>
  <c r="H1975" i="4"/>
  <c r="F1975" i="4"/>
  <c r="G1975" i="4" s="1"/>
  <c r="D1975" i="4"/>
  <c r="B980" i="2"/>
  <c r="W1974" i="4"/>
  <c r="T1974" i="4"/>
  <c r="H1974" i="4"/>
  <c r="F1974" i="4"/>
  <c r="G1974" i="4" s="1"/>
  <c r="D1974" i="4"/>
  <c r="B977" i="2"/>
  <c r="W1973" i="4"/>
  <c r="V1973" i="4" s="1"/>
  <c r="T1973" i="4"/>
  <c r="H1973" i="4"/>
  <c r="F1973" i="4"/>
  <c r="G1973" i="4" s="1"/>
  <c r="D1973" i="4"/>
  <c r="B976" i="2"/>
  <c r="W1972" i="4"/>
  <c r="T1972" i="4"/>
  <c r="H1972" i="4"/>
  <c r="F1972" i="4"/>
  <c r="G1972" i="4" s="1"/>
  <c r="D1972" i="4"/>
  <c r="B975" i="2"/>
  <c r="W1971" i="4"/>
  <c r="T1971" i="4"/>
  <c r="H1971" i="4"/>
  <c r="F1971" i="4"/>
  <c r="G1971" i="4" s="1"/>
  <c r="D1971" i="4"/>
  <c r="B974" i="2"/>
  <c r="W1970" i="4"/>
  <c r="V1970" i="4" s="1"/>
  <c r="T1970" i="4"/>
  <c r="L973" i="2"/>
  <c r="H1970" i="4"/>
  <c r="F1970" i="4"/>
  <c r="D1970" i="4"/>
  <c r="B973" i="2"/>
  <c r="W1969" i="4"/>
  <c r="T1969" i="4"/>
  <c r="H1969" i="4"/>
  <c r="F1969" i="4"/>
  <c r="G1969" i="4" s="1"/>
  <c r="D1969" i="4"/>
  <c r="B972" i="2"/>
  <c r="W1968" i="4"/>
  <c r="T1968" i="4"/>
  <c r="H1968" i="4"/>
  <c r="F1968" i="4"/>
  <c r="G1968" i="4" s="1"/>
  <c r="D1968" i="4"/>
  <c r="B971" i="2"/>
  <c r="W1967" i="4"/>
  <c r="V1967" i="4" s="1"/>
  <c r="T1967" i="4"/>
  <c r="H1967" i="4"/>
  <c r="F1967" i="4"/>
  <c r="D1967" i="4"/>
  <c r="B970" i="2"/>
  <c r="W1966" i="4"/>
  <c r="T1966" i="4"/>
  <c r="H1966" i="4"/>
  <c r="F1966" i="4"/>
  <c r="G1966" i="4" s="1"/>
  <c r="D1966" i="4"/>
  <c r="B979" i="2"/>
  <c r="W1965" i="4"/>
  <c r="T1965" i="4"/>
  <c r="H1965" i="4"/>
  <c r="F1965" i="4"/>
  <c r="G1965" i="4" s="1"/>
  <c r="D1965" i="4"/>
  <c r="W1964" i="4"/>
  <c r="V1964" i="4" s="1"/>
  <c r="T1964" i="4"/>
  <c r="H1964" i="4"/>
  <c r="F1964" i="4"/>
  <c r="G1964" i="4" s="1"/>
  <c r="D1964" i="4"/>
  <c r="W1963" i="4"/>
  <c r="T1963" i="4"/>
  <c r="H1963" i="4"/>
  <c r="F1963" i="4"/>
  <c r="G1963" i="4" s="1"/>
  <c r="D1963" i="4"/>
  <c r="W1962" i="4"/>
  <c r="T1962" i="4"/>
  <c r="H1962" i="4"/>
  <c r="F1962" i="4"/>
  <c r="G1962" i="4" s="1"/>
  <c r="D1962" i="4"/>
  <c r="B978" i="2"/>
  <c r="W1961" i="4"/>
  <c r="V1961" i="4" s="1"/>
  <c r="T1961" i="4"/>
  <c r="H1961" i="4"/>
  <c r="F1961" i="4"/>
  <c r="G1961" i="4" s="1"/>
  <c r="D1961" i="4"/>
  <c r="W1960" i="4"/>
  <c r="T1960" i="4"/>
  <c r="H1960" i="4"/>
  <c r="F1960" i="4"/>
  <c r="G1960" i="4" s="1"/>
  <c r="D1960" i="4"/>
  <c r="W1959" i="4"/>
  <c r="T1959" i="4"/>
  <c r="H1959" i="4"/>
  <c r="F1959" i="4"/>
  <c r="D1959" i="4"/>
  <c r="W1958" i="4"/>
  <c r="T1958" i="4"/>
  <c r="H1958" i="4"/>
  <c r="F1958" i="4"/>
  <c r="G1958" i="4" s="1"/>
  <c r="D1958" i="4"/>
  <c r="B968" i="2"/>
  <c r="W1957" i="4"/>
  <c r="T1957" i="4"/>
  <c r="H1957" i="4"/>
  <c r="F1957" i="4"/>
  <c r="G1957" i="4" s="1"/>
  <c r="D1957" i="4"/>
  <c r="W1956" i="4"/>
  <c r="T1956" i="4"/>
  <c r="H1956" i="4"/>
  <c r="F1956" i="4"/>
  <c r="D1956" i="4"/>
  <c r="B967" i="2"/>
  <c r="W1955" i="4"/>
  <c r="T1955" i="4"/>
  <c r="H1955" i="4"/>
  <c r="F1955" i="4"/>
  <c r="G1955" i="4" s="1"/>
  <c r="D1955" i="4"/>
  <c r="B966" i="2"/>
  <c r="W1954" i="4"/>
  <c r="T1954" i="4"/>
  <c r="H1954" i="4"/>
  <c r="F1954" i="4"/>
  <c r="G1954" i="4" s="1"/>
  <c r="D1954" i="4"/>
  <c r="W1953" i="4"/>
  <c r="V1953" i="4"/>
  <c r="T1953" i="4"/>
  <c r="H1953" i="4"/>
  <c r="F1953" i="4"/>
  <c r="D1953" i="4"/>
  <c r="W1952" i="4"/>
  <c r="T1952" i="4"/>
  <c r="H1952" i="4"/>
  <c r="F1952" i="4"/>
  <c r="G1952" i="4" s="1"/>
  <c r="D1952" i="4"/>
  <c r="B965" i="2"/>
  <c r="W1951" i="4"/>
  <c r="L964" i="2" s="1"/>
  <c r="T1951" i="4"/>
  <c r="H1951" i="4"/>
  <c r="F1951" i="4"/>
  <c r="G1951" i="4" s="1"/>
  <c r="D1951" i="4"/>
  <c r="B964" i="2"/>
  <c r="W1950" i="4"/>
  <c r="T1950" i="4"/>
  <c r="H1950" i="4"/>
  <c r="F1950" i="4"/>
  <c r="G1950" i="4" s="1"/>
  <c r="D1950" i="4"/>
  <c r="B963" i="2"/>
  <c r="W1949" i="4"/>
  <c r="T1949" i="4"/>
  <c r="H1949" i="4"/>
  <c r="F1949" i="4"/>
  <c r="G1949" i="4" s="1"/>
  <c r="D1949" i="4"/>
  <c r="B962" i="2"/>
  <c r="W1948" i="4"/>
  <c r="L961" i="2" s="1"/>
  <c r="T1948" i="4"/>
  <c r="H1948" i="4"/>
  <c r="F1948" i="4"/>
  <c r="G1948" i="4" s="1"/>
  <c r="D1948" i="4"/>
  <c r="B961" i="2"/>
  <c r="W1947" i="4"/>
  <c r="T1947" i="4"/>
  <c r="H1947" i="4"/>
  <c r="F1947" i="4"/>
  <c r="D1947" i="4"/>
  <c r="W1946" i="4"/>
  <c r="V1946" i="4" s="1"/>
  <c r="T1946" i="4"/>
  <c r="H1946" i="4"/>
  <c r="F1946" i="4"/>
  <c r="G1946" i="4" s="1"/>
  <c r="D1946" i="4"/>
  <c r="W1945" i="4"/>
  <c r="T1945" i="4"/>
  <c r="H1945" i="4"/>
  <c r="F1945" i="4"/>
  <c r="G1945" i="4" s="1"/>
  <c r="D1945" i="4"/>
  <c r="W1944" i="4"/>
  <c r="T1944" i="4"/>
  <c r="H1944" i="4"/>
  <c r="F1944" i="4"/>
  <c r="G1944" i="4" s="1"/>
  <c r="D1944" i="4"/>
  <c r="W1943" i="4"/>
  <c r="V1943" i="4" s="1"/>
  <c r="T1943" i="4"/>
  <c r="H1943" i="4"/>
  <c r="F1943" i="4"/>
  <c r="G1943" i="4" s="1"/>
  <c r="D1943" i="4"/>
  <c r="W1942" i="4"/>
  <c r="T1942" i="4"/>
  <c r="H1942" i="4"/>
  <c r="F1942" i="4"/>
  <c r="G1942" i="4" s="1"/>
  <c r="D1942" i="4"/>
  <c r="W1941" i="4"/>
  <c r="T1941" i="4"/>
  <c r="H1941" i="4"/>
  <c r="F1941" i="4"/>
  <c r="G1941" i="4" s="1"/>
  <c r="D1941" i="4"/>
  <c r="W1940" i="4"/>
  <c r="T1940" i="4"/>
  <c r="H1940" i="4"/>
  <c r="F1940" i="4"/>
  <c r="G1940" i="4" s="1"/>
  <c r="D1940" i="4"/>
  <c r="B960" i="2"/>
  <c r="W1939" i="4"/>
  <c r="T1939" i="4"/>
  <c r="H1939" i="4"/>
  <c r="F1939" i="4"/>
  <c r="G1939" i="4" s="1"/>
  <c r="D1939" i="4"/>
  <c r="B959" i="2"/>
  <c r="W1938" i="4"/>
  <c r="L958" i="2" s="1"/>
  <c r="T1938" i="4"/>
  <c r="H1938" i="4"/>
  <c r="F1938" i="4"/>
  <c r="D1938" i="4"/>
  <c r="B958" i="2"/>
  <c r="W1937" i="4"/>
  <c r="T1937" i="4"/>
  <c r="H1937" i="4"/>
  <c r="F1937" i="4"/>
  <c r="G1937" i="4" s="1"/>
  <c r="D1937" i="4"/>
  <c r="W1936" i="4"/>
  <c r="T1936" i="4"/>
  <c r="H1936" i="4"/>
  <c r="F1936" i="4"/>
  <c r="D1936" i="4"/>
  <c r="W1935" i="4"/>
  <c r="T1935" i="4"/>
  <c r="H1935" i="4"/>
  <c r="F1935" i="4"/>
  <c r="D1935" i="4"/>
  <c r="W1934" i="4"/>
  <c r="L957" i="2" s="1"/>
  <c r="T1934" i="4"/>
  <c r="H1934" i="4"/>
  <c r="F1934" i="4"/>
  <c r="G1934" i="4" s="1"/>
  <c r="D1934" i="4"/>
  <c r="B957" i="2"/>
  <c r="W1933" i="4"/>
  <c r="T1933" i="4"/>
  <c r="H1933" i="4"/>
  <c r="F1933" i="4"/>
  <c r="G1933" i="4" s="1"/>
  <c r="D1933" i="4"/>
  <c r="B956" i="2"/>
  <c r="W1932" i="4"/>
  <c r="T1932" i="4"/>
  <c r="H1932" i="4"/>
  <c r="F1932" i="4"/>
  <c r="G1932" i="4" s="1"/>
  <c r="D1932" i="4"/>
  <c r="B955" i="2"/>
  <c r="W1931" i="4"/>
  <c r="T1931" i="4"/>
  <c r="H1931" i="4"/>
  <c r="F1931" i="4"/>
  <c r="G1931" i="4" s="1"/>
  <c r="D1931" i="4"/>
  <c r="B954" i="2"/>
  <c r="W1930" i="4"/>
  <c r="T1930" i="4"/>
  <c r="H1930" i="4"/>
  <c r="F1930" i="4"/>
  <c r="D1930" i="4"/>
  <c r="B950" i="2"/>
  <c r="W1929" i="4"/>
  <c r="L949" i="2" s="1"/>
  <c r="T1929" i="4"/>
  <c r="H1929" i="4"/>
  <c r="F1929" i="4"/>
  <c r="G1929" i="4" s="1"/>
  <c r="D1929" i="4"/>
  <c r="B949" i="2"/>
  <c r="W1928" i="4"/>
  <c r="V1928" i="4" s="1"/>
  <c r="T1928" i="4"/>
  <c r="L948" i="2"/>
  <c r="H1928" i="4"/>
  <c r="F1928" i="4"/>
  <c r="G1928" i="4" s="1"/>
  <c r="D1928" i="4"/>
  <c r="B948" i="2"/>
  <c r="W1927" i="4"/>
  <c r="L947" i="2" s="1"/>
  <c r="T1927" i="4"/>
  <c r="H1927" i="4"/>
  <c r="F1927" i="4"/>
  <c r="G1927" i="4" s="1"/>
  <c r="D1927" i="4"/>
  <c r="B947" i="2"/>
  <c r="W1926" i="4"/>
  <c r="T1926" i="4"/>
  <c r="H1926" i="4"/>
  <c r="F1926" i="4"/>
  <c r="D1926" i="4"/>
  <c r="B946" i="2"/>
  <c r="W1925" i="4"/>
  <c r="T1925" i="4"/>
  <c r="H1925" i="4"/>
  <c r="F1925" i="4"/>
  <c r="G1925" i="4" s="1"/>
  <c r="D1925" i="4"/>
  <c r="B945" i="2"/>
  <c r="W1924" i="4"/>
  <c r="T1924" i="4"/>
  <c r="H1924" i="4"/>
  <c r="F1924" i="4"/>
  <c r="D1924" i="4"/>
  <c r="W1923" i="4"/>
  <c r="T1923" i="4"/>
  <c r="H1923" i="4"/>
  <c r="F1923" i="4"/>
  <c r="D1923" i="4"/>
  <c r="B944" i="2"/>
  <c r="W1922" i="4"/>
  <c r="T1922" i="4"/>
  <c r="H1922" i="4"/>
  <c r="F1922" i="4"/>
  <c r="G1922" i="4" s="1"/>
  <c r="D1922" i="4"/>
  <c r="W1921" i="4"/>
  <c r="T1921" i="4"/>
  <c r="H1921" i="4"/>
  <c r="F1921" i="4"/>
  <c r="G1921" i="4" s="1"/>
  <c r="D1921" i="4"/>
  <c r="B943" i="2"/>
  <c r="W1920" i="4"/>
  <c r="T1920" i="4"/>
  <c r="H1920" i="4"/>
  <c r="F1920" i="4"/>
  <c r="G1920" i="4" s="1"/>
  <c r="D1920" i="4"/>
  <c r="B942" i="2"/>
  <c r="W1919" i="4"/>
  <c r="T1919" i="4"/>
  <c r="H1919" i="4"/>
  <c r="F1919" i="4"/>
  <c r="G1919" i="4" s="1"/>
  <c r="D1919" i="4"/>
  <c r="B941" i="2"/>
  <c r="W1918" i="4"/>
  <c r="L940" i="2" s="1"/>
  <c r="V1918" i="4"/>
  <c r="T1918" i="4"/>
  <c r="H1918" i="4"/>
  <c r="F1918" i="4"/>
  <c r="D1918" i="4"/>
  <c r="B940" i="2"/>
  <c r="W1917" i="4"/>
  <c r="L939" i="2" s="1"/>
  <c r="T1917" i="4"/>
  <c r="H1917" i="4"/>
  <c r="F1917" i="4"/>
  <c r="D1917" i="4"/>
  <c r="B939" i="2"/>
  <c r="W1916" i="4"/>
  <c r="V1916" i="4" s="1"/>
  <c r="T1916" i="4"/>
  <c r="H1916" i="4"/>
  <c r="F1916" i="4"/>
  <c r="G1916" i="4" s="1"/>
  <c r="D1916" i="4"/>
  <c r="B938" i="2"/>
  <c r="W1915" i="4"/>
  <c r="T1915" i="4"/>
  <c r="H1915" i="4"/>
  <c r="F1915" i="4"/>
  <c r="G1915" i="4" s="1"/>
  <c r="D1915" i="4"/>
  <c r="W1914" i="4"/>
  <c r="T1914" i="4"/>
  <c r="H1914" i="4"/>
  <c r="F1914" i="4"/>
  <c r="D1914" i="4"/>
  <c r="W1913" i="4"/>
  <c r="V1913" i="4" s="1"/>
  <c r="T1913" i="4"/>
  <c r="H1913" i="4"/>
  <c r="F1913" i="4"/>
  <c r="G1913" i="4" s="1"/>
  <c r="D1913" i="4"/>
  <c r="W1912" i="4"/>
  <c r="V1912" i="4"/>
  <c r="T1912" i="4"/>
  <c r="H1912" i="4"/>
  <c r="F1912" i="4"/>
  <c r="D1912" i="4"/>
  <c r="W1911" i="4"/>
  <c r="T1911" i="4"/>
  <c r="H1911" i="4"/>
  <c r="F1911" i="4"/>
  <c r="D1911" i="4"/>
  <c r="W1910" i="4"/>
  <c r="V1910" i="4" s="1"/>
  <c r="T1910" i="4"/>
  <c r="H1910" i="4"/>
  <c r="F1910" i="4"/>
  <c r="G1910" i="4" s="1"/>
  <c r="D1910" i="4"/>
  <c r="W1909" i="4"/>
  <c r="T1909" i="4"/>
  <c r="H1909" i="4"/>
  <c r="F1909" i="4"/>
  <c r="G1909" i="4" s="1"/>
  <c r="D1909" i="4"/>
  <c r="W1908" i="4"/>
  <c r="T1908" i="4"/>
  <c r="H1908" i="4"/>
  <c r="F1908" i="4"/>
  <c r="G1908" i="4" s="1"/>
  <c r="D1908" i="4"/>
  <c r="W1907" i="4"/>
  <c r="T1907" i="4"/>
  <c r="H1907" i="4"/>
  <c r="F1907" i="4"/>
  <c r="D1907" i="4"/>
  <c r="W1906" i="4"/>
  <c r="T1906" i="4"/>
  <c r="H1906" i="4"/>
  <c r="F1906" i="4"/>
  <c r="D1906" i="4"/>
  <c r="W1905" i="4"/>
  <c r="T1905" i="4"/>
  <c r="H1905" i="4"/>
  <c r="F1905" i="4"/>
  <c r="G1905" i="4" s="1"/>
  <c r="D1905" i="4"/>
  <c r="W1904" i="4"/>
  <c r="V1904" i="4" s="1"/>
  <c r="T1904" i="4"/>
  <c r="H1904" i="4"/>
  <c r="F1904" i="4"/>
  <c r="G1904" i="4" s="1"/>
  <c r="D1904" i="4"/>
  <c r="W1903" i="4"/>
  <c r="T1903" i="4"/>
  <c r="H1903" i="4"/>
  <c r="F1903" i="4"/>
  <c r="G1903" i="4" s="1"/>
  <c r="D1903" i="4"/>
  <c r="W1902" i="4"/>
  <c r="T1902" i="4"/>
  <c r="H1902" i="4"/>
  <c r="F1902" i="4"/>
  <c r="D1902" i="4"/>
  <c r="W1901" i="4"/>
  <c r="V1901" i="4" s="1"/>
  <c r="T1901" i="4"/>
  <c r="H1901" i="4"/>
  <c r="F1901" i="4"/>
  <c r="G1901" i="4" s="1"/>
  <c r="D1901" i="4"/>
  <c r="W1900" i="4"/>
  <c r="V1900" i="4"/>
  <c r="T1900" i="4"/>
  <c r="H1900" i="4"/>
  <c r="F1900" i="4"/>
  <c r="D1900" i="4"/>
  <c r="W1899" i="4"/>
  <c r="T1899" i="4"/>
  <c r="H1899" i="4"/>
  <c r="F1899" i="4"/>
  <c r="D1899" i="4"/>
  <c r="W1898" i="4"/>
  <c r="V1898" i="4" s="1"/>
  <c r="T1898" i="4"/>
  <c r="H1898" i="4"/>
  <c r="F1898" i="4"/>
  <c r="G1898" i="4" s="1"/>
  <c r="D1898" i="4"/>
  <c r="W1897" i="4"/>
  <c r="T1897" i="4"/>
  <c r="H1897" i="4"/>
  <c r="F1897" i="4"/>
  <c r="D1897" i="4"/>
  <c r="W1896" i="4"/>
  <c r="T1896" i="4"/>
  <c r="H1896" i="4"/>
  <c r="F1896" i="4"/>
  <c r="G1896" i="4" s="1"/>
  <c r="D1896" i="4"/>
  <c r="W1895" i="4"/>
  <c r="V1895" i="4" s="1"/>
  <c r="T1895" i="4"/>
  <c r="H1895" i="4"/>
  <c r="F1895" i="4"/>
  <c r="G1895" i="4" s="1"/>
  <c r="D1895" i="4"/>
  <c r="W1894" i="4"/>
  <c r="T1894" i="4"/>
  <c r="H1894" i="4"/>
  <c r="F1894" i="4"/>
  <c r="D1894" i="4"/>
  <c r="W1893" i="4"/>
  <c r="V1893" i="4"/>
  <c r="T1893" i="4"/>
  <c r="H1893" i="4"/>
  <c r="F1893" i="4"/>
  <c r="G1893" i="4" s="1"/>
  <c r="D1893" i="4"/>
  <c r="W1892" i="4"/>
  <c r="T1892" i="4"/>
  <c r="H1892" i="4"/>
  <c r="F1892" i="4"/>
  <c r="G1892" i="4" s="1"/>
  <c r="D1892" i="4"/>
  <c r="W1891" i="4"/>
  <c r="T1891" i="4"/>
  <c r="H1891" i="4"/>
  <c r="F1891" i="4"/>
  <c r="G1891" i="4" s="1"/>
  <c r="D1891" i="4"/>
  <c r="W1890" i="4"/>
  <c r="T1890" i="4"/>
  <c r="H1890" i="4"/>
  <c r="F1890" i="4"/>
  <c r="D1890" i="4"/>
  <c r="W1889" i="4"/>
  <c r="T1889" i="4"/>
  <c r="H1889" i="4"/>
  <c r="F1889" i="4"/>
  <c r="G1889" i="4" s="1"/>
  <c r="D1889" i="4"/>
  <c r="W1888" i="4"/>
  <c r="V1888" i="4" s="1"/>
  <c r="T1888" i="4"/>
  <c r="H1888" i="4"/>
  <c r="F1888" i="4"/>
  <c r="D1888" i="4"/>
  <c r="W1887" i="4"/>
  <c r="T1887" i="4"/>
  <c r="H1887" i="4"/>
  <c r="F1887" i="4"/>
  <c r="D1887" i="4"/>
  <c r="B937" i="2"/>
  <c r="W1886" i="4"/>
  <c r="T1886" i="4"/>
  <c r="H1886" i="4"/>
  <c r="F1886" i="4"/>
  <c r="G1886" i="4" s="1"/>
  <c r="D1886" i="4"/>
  <c r="B936" i="2"/>
  <c r="W1885" i="4"/>
  <c r="L935" i="2" s="1"/>
  <c r="T1885" i="4"/>
  <c r="H1885" i="4"/>
  <c r="F1885" i="4"/>
  <c r="G1885" i="4" s="1"/>
  <c r="D1885" i="4"/>
  <c r="B935" i="2"/>
  <c r="W1884" i="4"/>
  <c r="T1884" i="4"/>
  <c r="H1884" i="4"/>
  <c r="F1884" i="4"/>
  <c r="G1884" i="4" s="1"/>
  <c r="D1884" i="4"/>
  <c r="B934" i="2"/>
  <c r="W1883" i="4"/>
  <c r="V1883" i="4" s="1"/>
  <c r="T1883" i="4"/>
  <c r="L933" i="2"/>
  <c r="H1883" i="4"/>
  <c r="F1883" i="4"/>
  <c r="G1883" i="4" s="1"/>
  <c r="D1883" i="4"/>
  <c r="B933" i="2"/>
  <c r="W1882" i="4"/>
  <c r="V1882" i="4" s="1"/>
  <c r="T1882" i="4"/>
  <c r="L932" i="2"/>
  <c r="H1882" i="4"/>
  <c r="F1882" i="4"/>
  <c r="D1882" i="4"/>
  <c r="B932" i="2"/>
  <c r="W1881" i="4"/>
  <c r="T1881" i="4"/>
  <c r="H1881" i="4"/>
  <c r="F1881" i="4"/>
  <c r="G1881" i="4" s="1"/>
  <c r="D1881" i="4"/>
  <c r="W1880" i="4"/>
  <c r="V1880" i="4" s="1"/>
  <c r="T1880" i="4"/>
  <c r="H1880" i="4"/>
  <c r="F1880" i="4"/>
  <c r="G1880" i="4" s="1"/>
  <c r="D1880" i="4"/>
  <c r="B931" i="2"/>
  <c r="W1879" i="4"/>
  <c r="L930" i="2" s="1"/>
  <c r="T1879" i="4"/>
  <c r="H1879" i="4"/>
  <c r="F1879" i="4"/>
  <c r="G1879" i="4" s="1"/>
  <c r="D1879" i="4"/>
  <c r="B930" i="2"/>
  <c r="W1878" i="4"/>
  <c r="T1878" i="4"/>
  <c r="H1878" i="4"/>
  <c r="F1878" i="4"/>
  <c r="D1878" i="4"/>
  <c r="B929" i="2"/>
  <c r="W1877" i="4"/>
  <c r="T1877" i="4"/>
  <c r="H1877" i="4"/>
  <c r="F1877" i="4"/>
  <c r="G1877" i="4" s="1"/>
  <c r="D1877" i="4"/>
  <c r="B928" i="2"/>
  <c r="W1876" i="4"/>
  <c r="T1876" i="4"/>
  <c r="H1876" i="4"/>
  <c r="F1876" i="4"/>
  <c r="D1876" i="4"/>
  <c r="B951" i="2"/>
  <c r="W1875" i="4"/>
  <c r="T1875" i="4"/>
  <c r="H1875" i="4"/>
  <c r="F1875" i="4"/>
  <c r="D1875" i="4"/>
  <c r="B953" i="2"/>
  <c r="W1874" i="4"/>
  <c r="V1874" i="4" s="1"/>
  <c r="T1874" i="4"/>
  <c r="L952" i="2"/>
  <c r="H1874" i="4"/>
  <c r="F1874" i="4"/>
  <c r="G1874" i="4" s="1"/>
  <c r="D1874" i="4"/>
  <c r="B952" i="2"/>
  <c r="W1873" i="4"/>
  <c r="V1873" i="4" s="1"/>
  <c r="T1873" i="4"/>
  <c r="H1873" i="4"/>
  <c r="F1873" i="4"/>
  <c r="G1873" i="4" s="1"/>
  <c r="D1873" i="4"/>
  <c r="W1872" i="4"/>
  <c r="T1872" i="4"/>
  <c r="H1872" i="4"/>
  <c r="F1872" i="4"/>
  <c r="G1872" i="4" s="1"/>
  <c r="D1872" i="4"/>
  <c r="W1871" i="4"/>
  <c r="T1871" i="4"/>
  <c r="H1871" i="4"/>
  <c r="F1871" i="4"/>
  <c r="D1871" i="4"/>
  <c r="W1870" i="4"/>
  <c r="T1870" i="4"/>
  <c r="H1870" i="4"/>
  <c r="F1870" i="4"/>
  <c r="D1870" i="4"/>
  <c r="W1869" i="4"/>
  <c r="T1869" i="4"/>
  <c r="H1869" i="4"/>
  <c r="F1869" i="4"/>
  <c r="G1869" i="4" s="1"/>
  <c r="D1869" i="4"/>
  <c r="W1868" i="4"/>
  <c r="V1868" i="4" s="1"/>
  <c r="T1868" i="4"/>
  <c r="H1868" i="4"/>
  <c r="F1868" i="4"/>
  <c r="G1868" i="4" s="1"/>
  <c r="D1868" i="4"/>
  <c r="W1867" i="4"/>
  <c r="T1867" i="4"/>
  <c r="H1867" i="4"/>
  <c r="F1867" i="4"/>
  <c r="G1867" i="4" s="1"/>
  <c r="D1867" i="4"/>
  <c r="W1866" i="4"/>
  <c r="V1866" i="4" s="1"/>
  <c r="T1866" i="4"/>
  <c r="H1866" i="4"/>
  <c r="F1866" i="4"/>
  <c r="D1866" i="4"/>
  <c r="W1865" i="4"/>
  <c r="T1865" i="4"/>
  <c r="H1865" i="4"/>
  <c r="F1865" i="4"/>
  <c r="D1865" i="4"/>
  <c r="B927" i="2"/>
  <c r="W1864" i="4"/>
  <c r="V1864" i="4" s="1"/>
  <c r="T1864" i="4"/>
  <c r="H1864" i="4"/>
  <c r="F1864" i="4"/>
  <c r="G1864" i="4" s="1"/>
  <c r="D1864" i="4"/>
  <c r="B926" i="2"/>
  <c r="W1863" i="4"/>
  <c r="T1863" i="4"/>
  <c r="H1863" i="4"/>
  <c r="F1863" i="4"/>
  <c r="D1863" i="4"/>
  <c r="B925" i="2"/>
  <c r="W1862" i="4"/>
  <c r="L924" i="2" s="1"/>
  <c r="T1862" i="4"/>
  <c r="H1862" i="4"/>
  <c r="F1862" i="4"/>
  <c r="G1862" i="4" s="1"/>
  <c r="D1862" i="4"/>
  <c r="B924" i="2"/>
  <c r="W1861" i="4"/>
  <c r="L923" i="2" s="1"/>
  <c r="T1861" i="4"/>
  <c r="H1861" i="4"/>
  <c r="F1861" i="4"/>
  <c r="D1861" i="4"/>
  <c r="B923" i="2"/>
  <c r="W1860" i="4"/>
  <c r="T1860" i="4"/>
  <c r="H1860" i="4"/>
  <c r="F1860" i="4"/>
  <c r="G1860" i="4" s="1"/>
  <c r="D1860" i="4"/>
  <c r="B922" i="2"/>
  <c r="W1859" i="4"/>
  <c r="V1859" i="4" s="1"/>
  <c r="T1859" i="4"/>
  <c r="H1859" i="4"/>
  <c r="F1859" i="4"/>
  <c r="G1859" i="4" s="1"/>
  <c r="D1859" i="4"/>
  <c r="B921" i="2"/>
  <c r="W1858" i="4"/>
  <c r="T1858" i="4"/>
  <c r="H1858" i="4"/>
  <c r="F1858" i="4"/>
  <c r="G1858" i="4" s="1"/>
  <c r="D1858" i="4"/>
  <c r="B920" i="2"/>
  <c r="W1857" i="4"/>
  <c r="T1857" i="4"/>
  <c r="H1857" i="4"/>
  <c r="F1857" i="4"/>
  <c r="G1857" i="4" s="1"/>
  <c r="D1857" i="4"/>
  <c r="B916" i="2"/>
  <c r="W1856" i="4"/>
  <c r="V1856" i="4"/>
  <c r="T1856" i="4"/>
  <c r="H1856" i="4"/>
  <c r="F1856" i="4"/>
  <c r="G1856" i="4" s="1"/>
  <c r="D1856" i="4"/>
  <c r="W1855" i="4"/>
  <c r="T1855" i="4"/>
  <c r="H1855" i="4"/>
  <c r="F1855" i="4"/>
  <c r="G1855" i="4" s="1"/>
  <c r="D1855" i="4"/>
  <c r="B915" i="2"/>
  <c r="W1854" i="4"/>
  <c r="V1854" i="4" s="1"/>
  <c r="T1854" i="4"/>
  <c r="H1854" i="4"/>
  <c r="F1854" i="4"/>
  <c r="G1854" i="4" s="1"/>
  <c r="D1854" i="4"/>
  <c r="B914" i="2"/>
  <c r="W1853" i="4"/>
  <c r="V1853" i="4" s="1"/>
  <c r="T1853" i="4"/>
  <c r="H1853" i="4"/>
  <c r="F1853" i="4"/>
  <c r="G1853" i="4" s="1"/>
  <c r="D1853" i="4"/>
  <c r="W1852" i="4"/>
  <c r="V1852" i="4" s="1"/>
  <c r="T1852" i="4"/>
  <c r="H1852" i="4"/>
  <c r="F1852" i="4"/>
  <c r="G1852" i="4" s="1"/>
  <c r="D1852" i="4"/>
  <c r="W1851" i="4"/>
  <c r="T1851" i="4"/>
  <c r="H1851" i="4"/>
  <c r="F1851" i="4"/>
  <c r="G1851" i="4" s="1"/>
  <c r="D1851" i="4"/>
  <c r="W1850" i="4"/>
  <c r="V1850" i="4"/>
  <c r="T1850" i="4"/>
  <c r="H1850" i="4"/>
  <c r="F1850" i="4"/>
  <c r="D1850" i="4"/>
  <c r="W1849" i="4"/>
  <c r="T1849" i="4"/>
  <c r="H1849" i="4"/>
  <c r="F1849" i="4"/>
  <c r="G1849" i="4" s="1"/>
  <c r="D1849" i="4"/>
  <c r="W1848" i="4"/>
  <c r="V1848" i="4"/>
  <c r="T1848" i="4"/>
  <c r="L919" i="2"/>
  <c r="H1848" i="4"/>
  <c r="F1848" i="4"/>
  <c r="G1848" i="4" s="1"/>
  <c r="D1848" i="4"/>
  <c r="B919" i="2"/>
  <c r="W1847" i="4"/>
  <c r="T1847" i="4"/>
  <c r="H1847" i="4"/>
  <c r="F1847" i="4"/>
  <c r="G1847" i="4" s="1"/>
  <c r="D1847" i="4"/>
  <c r="B918" i="2"/>
  <c r="W1846" i="4"/>
  <c r="L917" i="2" s="1"/>
  <c r="T1846" i="4"/>
  <c r="H1846" i="4"/>
  <c r="F1846" i="4"/>
  <c r="D1846" i="4"/>
  <c r="B917" i="2"/>
  <c r="W1845" i="4"/>
  <c r="T1845" i="4"/>
  <c r="H1845" i="4"/>
  <c r="F1845" i="4"/>
  <c r="G1845" i="4" s="1"/>
  <c r="D1845" i="4"/>
  <c r="B913" i="2"/>
  <c r="W1844" i="4"/>
  <c r="T1844" i="4"/>
  <c r="H1844" i="4"/>
  <c r="F1844" i="4"/>
  <c r="G1844" i="4" s="1"/>
  <c r="D1844" i="4"/>
  <c r="B912" i="2"/>
  <c r="W1843" i="4"/>
  <c r="L910" i="2" s="1"/>
  <c r="V1843" i="4"/>
  <c r="T1843" i="4"/>
  <c r="H1843" i="4"/>
  <c r="F1843" i="4"/>
  <c r="G1843" i="4" s="1"/>
  <c r="D1843" i="4"/>
  <c r="B910" i="2"/>
  <c r="W1842" i="4"/>
  <c r="V1842" i="4" s="1"/>
  <c r="T1842" i="4"/>
  <c r="H1842" i="4"/>
  <c r="F1842" i="4"/>
  <c r="G1842" i="4" s="1"/>
  <c r="D1842" i="4"/>
  <c r="W1841" i="4"/>
  <c r="V1841" i="4" s="1"/>
  <c r="T1841" i="4"/>
  <c r="H1841" i="4"/>
  <c r="F1841" i="4"/>
  <c r="G1841" i="4" s="1"/>
  <c r="D1841" i="4"/>
  <c r="W1840" i="4"/>
  <c r="V1840" i="4" s="1"/>
  <c r="T1840" i="4"/>
  <c r="H1840" i="4"/>
  <c r="F1840" i="4"/>
  <c r="D1840" i="4"/>
  <c r="W1839" i="4"/>
  <c r="T1839" i="4"/>
  <c r="H1839" i="4"/>
  <c r="F1839" i="4"/>
  <c r="D1839" i="4"/>
  <c r="W1838" i="4"/>
  <c r="V1838" i="4" s="1"/>
  <c r="T1838" i="4"/>
  <c r="H1838" i="4"/>
  <c r="F1838" i="4"/>
  <c r="D1838" i="4"/>
  <c r="B893" i="2"/>
  <c r="W1837" i="4"/>
  <c r="V1837" i="4" s="1"/>
  <c r="T1837" i="4"/>
  <c r="H1837" i="4"/>
  <c r="F1837" i="4"/>
  <c r="G1837" i="4" s="1"/>
  <c r="D1837" i="4"/>
  <c r="W1836" i="4"/>
  <c r="V1836" i="4" s="1"/>
  <c r="T1836" i="4"/>
  <c r="H1836" i="4"/>
  <c r="F1836" i="4"/>
  <c r="G1836" i="4" s="1"/>
  <c r="D1836" i="4"/>
  <c r="B892" i="2"/>
  <c r="W1835" i="4"/>
  <c r="T1835" i="4"/>
  <c r="H1835" i="4"/>
  <c r="F1835" i="4"/>
  <c r="G1835" i="4" s="1"/>
  <c r="D1835" i="4"/>
  <c r="W1834" i="4"/>
  <c r="T1834" i="4"/>
  <c r="H1834" i="4"/>
  <c r="F1834" i="4"/>
  <c r="G1834" i="4" s="1"/>
  <c r="D1834" i="4"/>
  <c r="W1833" i="4"/>
  <c r="V1833" i="4" s="1"/>
  <c r="T1833" i="4"/>
  <c r="H1833" i="4"/>
  <c r="F1833" i="4"/>
  <c r="G1833" i="4" s="1"/>
  <c r="D1833" i="4"/>
  <c r="W1832" i="4"/>
  <c r="T1832" i="4"/>
  <c r="H1832" i="4"/>
  <c r="F1832" i="4"/>
  <c r="G1832" i="4" s="1"/>
  <c r="D1832" i="4"/>
  <c r="W1831" i="4"/>
  <c r="T1831" i="4"/>
  <c r="H1831" i="4"/>
  <c r="F1831" i="4"/>
  <c r="D1831" i="4"/>
  <c r="W1830" i="4"/>
  <c r="T1830" i="4"/>
  <c r="H1830" i="4"/>
  <c r="F1830" i="4"/>
  <c r="G1830" i="4" s="1"/>
  <c r="D1830" i="4"/>
  <c r="W1829" i="4"/>
  <c r="T1829" i="4"/>
  <c r="H1829" i="4"/>
  <c r="F1829" i="4"/>
  <c r="D1829" i="4"/>
  <c r="W1828" i="4"/>
  <c r="T1828" i="4"/>
  <c r="H1828" i="4"/>
  <c r="F1828" i="4"/>
  <c r="G1828" i="4" s="1"/>
  <c r="D1828" i="4"/>
  <c r="W1827" i="4"/>
  <c r="T1827" i="4"/>
  <c r="H1827" i="4"/>
  <c r="F1827" i="4"/>
  <c r="D1827" i="4"/>
  <c r="W1826" i="4"/>
  <c r="T1826" i="4"/>
  <c r="H1826" i="4"/>
  <c r="F1826" i="4"/>
  <c r="G1826" i="4" s="1"/>
  <c r="D1826" i="4"/>
  <c r="W1825" i="4"/>
  <c r="T1825" i="4"/>
  <c r="H1825" i="4"/>
  <c r="F1825" i="4"/>
  <c r="G1825" i="4" s="1"/>
  <c r="D1825" i="4"/>
  <c r="W1824" i="4"/>
  <c r="T1824" i="4"/>
  <c r="H1824" i="4"/>
  <c r="F1824" i="4"/>
  <c r="G1824" i="4" s="1"/>
  <c r="D1824" i="4"/>
  <c r="W1823" i="4"/>
  <c r="T1823" i="4"/>
  <c r="H1823" i="4"/>
  <c r="F1823" i="4"/>
  <c r="G1823" i="4" s="1"/>
  <c r="D1823" i="4"/>
  <c r="W1822" i="4"/>
  <c r="V1822" i="4" s="1"/>
  <c r="T1822" i="4"/>
  <c r="H1822" i="4"/>
  <c r="F1822" i="4"/>
  <c r="D1822" i="4"/>
  <c r="W1821" i="4"/>
  <c r="T1821" i="4"/>
  <c r="H1821" i="4"/>
  <c r="F1821" i="4"/>
  <c r="G1821" i="4" s="1"/>
  <c r="D1821" i="4"/>
  <c r="W1820" i="4"/>
  <c r="T1820" i="4"/>
  <c r="H1820" i="4"/>
  <c r="F1820" i="4"/>
  <c r="G1820" i="4" s="1"/>
  <c r="D1820" i="4"/>
  <c r="W1819" i="4"/>
  <c r="L911" i="2" s="1"/>
  <c r="T1819" i="4"/>
  <c r="H1819" i="4"/>
  <c r="F1819" i="4"/>
  <c r="G1819" i="4" s="1"/>
  <c r="D1819" i="4"/>
  <c r="B911" i="2"/>
  <c r="W1818" i="4"/>
  <c r="V1818" i="4" s="1"/>
  <c r="T1818" i="4"/>
  <c r="H1818" i="4"/>
  <c r="F1818" i="4"/>
  <c r="G1818" i="4" s="1"/>
  <c r="D1818" i="4"/>
  <c r="B909" i="2"/>
  <c r="W1817" i="4"/>
  <c r="L908" i="2" s="1"/>
  <c r="V1817" i="4"/>
  <c r="T1817" i="4"/>
  <c r="H1817" i="4"/>
  <c r="F1817" i="4"/>
  <c r="G1817" i="4" s="1"/>
  <c r="D1817" i="4"/>
  <c r="B908" i="2"/>
  <c r="W1816" i="4"/>
  <c r="T1816" i="4"/>
  <c r="H1816" i="4"/>
  <c r="F1816" i="4"/>
  <c r="G1816" i="4" s="1"/>
  <c r="D1816" i="4"/>
  <c r="W1815" i="4"/>
  <c r="T1815" i="4"/>
  <c r="H1815" i="4"/>
  <c r="F1815" i="4"/>
  <c r="D1815" i="4"/>
  <c r="B907" i="2"/>
  <c r="W1814" i="4"/>
  <c r="T1814" i="4"/>
  <c r="H1814" i="4"/>
  <c r="F1814" i="4"/>
  <c r="G1814" i="4" s="1"/>
  <c r="D1814" i="4"/>
  <c r="B906" i="2"/>
  <c r="W1813" i="4"/>
  <c r="T1813" i="4"/>
  <c r="H1813" i="4"/>
  <c r="F1813" i="4"/>
  <c r="D1813" i="4"/>
  <c r="B905" i="2"/>
  <c r="W1812" i="4"/>
  <c r="L904" i="2" s="1"/>
  <c r="T1812" i="4"/>
  <c r="H1812" i="4"/>
  <c r="F1812" i="4"/>
  <c r="G1812" i="4" s="1"/>
  <c r="D1812" i="4"/>
  <c r="B904" i="2"/>
  <c r="W1811" i="4"/>
  <c r="V1811" i="4" s="1"/>
  <c r="T1811" i="4"/>
  <c r="H1811" i="4"/>
  <c r="F1811" i="4"/>
  <c r="G1811" i="4" s="1"/>
  <c r="D1811" i="4"/>
  <c r="B903" i="2"/>
  <c r="W1810" i="4"/>
  <c r="T1810" i="4"/>
  <c r="H1810" i="4"/>
  <c r="F1810" i="4"/>
  <c r="G1810" i="4" s="1"/>
  <c r="D1810" i="4"/>
  <c r="W1809" i="4"/>
  <c r="V1809" i="4" s="1"/>
  <c r="T1809" i="4"/>
  <c r="H1809" i="4"/>
  <c r="F1809" i="4"/>
  <c r="G1809" i="4" s="1"/>
  <c r="D1809" i="4"/>
  <c r="B902" i="2"/>
  <c r="W1808" i="4"/>
  <c r="T1808" i="4"/>
  <c r="H1808" i="4"/>
  <c r="F1808" i="4"/>
  <c r="G1808" i="4" s="1"/>
  <c r="D1808" i="4"/>
  <c r="W1807" i="4"/>
  <c r="V1807" i="4" s="1"/>
  <c r="T1807" i="4"/>
  <c r="H1807" i="4"/>
  <c r="F1807" i="4"/>
  <c r="G1807" i="4" s="1"/>
  <c r="D1807" i="4"/>
  <c r="B901" i="2"/>
  <c r="W1806" i="4"/>
  <c r="T1806" i="4"/>
  <c r="H1806" i="4"/>
  <c r="F1806" i="4"/>
  <c r="G1806" i="4" s="1"/>
  <c r="D1806" i="4"/>
  <c r="W1805" i="4"/>
  <c r="V1805" i="4" s="1"/>
  <c r="T1805" i="4"/>
  <c r="H1805" i="4"/>
  <c r="F1805" i="4"/>
  <c r="G1805" i="4" s="1"/>
  <c r="D1805" i="4"/>
  <c r="B900" i="2"/>
  <c r="W1804" i="4"/>
  <c r="V1804" i="4" s="1"/>
  <c r="T1804" i="4"/>
  <c r="L899" i="2"/>
  <c r="H1804" i="4"/>
  <c r="F1804" i="4"/>
  <c r="G1804" i="4" s="1"/>
  <c r="D1804" i="4"/>
  <c r="B899" i="2"/>
  <c r="W1803" i="4"/>
  <c r="L898" i="2" s="1"/>
  <c r="T1803" i="4"/>
  <c r="H1803" i="4"/>
  <c r="F1803" i="4"/>
  <c r="G1803" i="4" s="1"/>
  <c r="D1803" i="4"/>
  <c r="B898" i="2"/>
  <c r="W1802" i="4"/>
  <c r="T1802" i="4"/>
  <c r="H1802" i="4"/>
  <c r="F1802" i="4"/>
  <c r="G1802" i="4" s="1"/>
  <c r="D1802" i="4"/>
  <c r="W1801" i="4"/>
  <c r="V1801" i="4" s="1"/>
  <c r="T1801" i="4"/>
  <c r="H1801" i="4"/>
  <c r="F1801" i="4"/>
  <c r="G1801" i="4" s="1"/>
  <c r="D1801" i="4"/>
  <c r="B897" i="2"/>
  <c r="W1800" i="4"/>
  <c r="L896" i="2" s="1"/>
  <c r="T1800" i="4"/>
  <c r="H1800" i="4"/>
  <c r="F1800" i="4"/>
  <c r="D1800" i="4"/>
  <c r="B896" i="2"/>
  <c r="W1799" i="4"/>
  <c r="T1799" i="4"/>
  <c r="H1799" i="4"/>
  <c r="F1799" i="4"/>
  <c r="D1799" i="4"/>
  <c r="W1798" i="4"/>
  <c r="V1798" i="4" s="1"/>
  <c r="T1798" i="4"/>
  <c r="L895" i="2"/>
  <c r="H1798" i="4"/>
  <c r="F1798" i="4"/>
  <c r="G1798" i="4" s="1"/>
  <c r="D1798" i="4"/>
  <c r="B895" i="2"/>
  <c r="W1797" i="4"/>
  <c r="T1797" i="4"/>
  <c r="H1797" i="4"/>
  <c r="F1797" i="4"/>
  <c r="D1797" i="4"/>
  <c r="B894" i="2"/>
  <c r="W1796" i="4"/>
  <c r="T1796" i="4"/>
  <c r="H1796" i="4"/>
  <c r="F1796" i="4"/>
  <c r="G1796" i="4" s="1"/>
  <c r="D1796" i="4"/>
  <c r="W1795" i="4"/>
  <c r="L891" i="2" s="1"/>
  <c r="V1795" i="4"/>
  <c r="T1795" i="4"/>
  <c r="H1795" i="4"/>
  <c r="F1795" i="4"/>
  <c r="D1795" i="4"/>
  <c r="B891" i="2"/>
  <c r="W1794" i="4"/>
  <c r="T1794" i="4"/>
  <c r="H1794" i="4"/>
  <c r="F1794" i="4"/>
  <c r="G1794" i="4" s="1"/>
  <c r="D1794" i="4"/>
  <c r="W1793" i="4"/>
  <c r="T1793" i="4"/>
  <c r="H1793" i="4"/>
  <c r="F1793" i="4"/>
  <c r="D1793" i="4"/>
  <c r="W1792" i="4"/>
  <c r="L890" i="2" s="1"/>
  <c r="V1792" i="4"/>
  <c r="T1792" i="4"/>
  <c r="H1792" i="4"/>
  <c r="F1792" i="4"/>
  <c r="G1792" i="4" s="1"/>
  <c r="D1792" i="4"/>
  <c r="B890" i="2"/>
  <c r="W1791" i="4"/>
  <c r="T1791" i="4"/>
  <c r="H1791" i="4"/>
  <c r="F1791" i="4"/>
  <c r="D1791" i="4"/>
  <c r="B889" i="2"/>
  <c r="W1790" i="4"/>
  <c r="T1790" i="4"/>
  <c r="H1790" i="4"/>
  <c r="F1790" i="4"/>
  <c r="G1790" i="4" s="1"/>
  <c r="D1790" i="4"/>
  <c r="B888" i="2"/>
  <c r="W1789" i="4"/>
  <c r="L887" i="2" s="1"/>
  <c r="V1789" i="4"/>
  <c r="T1789" i="4"/>
  <c r="H1789" i="4"/>
  <c r="F1789" i="4"/>
  <c r="G1789" i="4" s="1"/>
  <c r="D1789" i="4"/>
  <c r="B887" i="2"/>
  <c r="W1788" i="4"/>
  <c r="T1788" i="4"/>
  <c r="H1788" i="4"/>
  <c r="F1788" i="4"/>
  <c r="D1788" i="4"/>
  <c r="B886" i="2"/>
  <c r="W1787" i="4"/>
  <c r="T1787" i="4"/>
  <c r="H1787" i="4"/>
  <c r="F1787" i="4"/>
  <c r="G1787" i="4" s="1"/>
  <c r="D1787" i="4"/>
  <c r="W1786" i="4"/>
  <c r="V1786" i="4" s="1"/>
  <c r="T1786" i="4"/>
  <c r="H1786" i="4"/>
  <c r="F1786" i="4"/>
  <c r="D1786" i="4"/>
  <c r="W1785" i="4"/>
  <c r="T1785" i="4"/>
  <c r="H1785" i="4"/>
  <c r="F1785" i="4"/>
  <c r="G1785" i="4" s="1"/>
  <c r="D1785" i="4"/>
  <c r="W1784" i="4"/>
  <c r="T1784" i="4"/>
  <c r="H1784" i="4"/>
  <c r="F1784" i="4"/>
  <c r="G1784" i="4" s="1"/>
  <c r="D1784" i="4"/>
  <c r="B885" i="2"/>
  <c r="W1783" i="4"/>
  <c r="T1783" i="4"/>
  <c r="H1783" i="4"/>
  <c r="F1783" i="4"/>
  <c r="G1783" i="4" s="1"/>
  <c r="D1783" i="4"/>
  <c r="W1782" i="4"/>
  <c r="T1782" i="4"/>
  <c r="H1782" i="4"/>
  <c r="F1782" i="4"/>
  <c r="G1782" i="4" s="1"/>
  <c r="D1782" i="4"/>
  <c r="B884" i="2"/>
  <c r="W1781" i="4"/>
  <c r="V1781" i="4" s="1"/>
  <c r="T1781" i="4"/>
  <c r="H1781" i="4"/>
  <c r="F1781" i="4"/>
  <c r="G1781" i="4" s="1"/>
  <c r="D1781" i="4"/>
  <c r="B883" i="2"/>
  <c r="W1780" i="4"/>
  <c r="T1780" i="4"/>
  <c r="H1780" i="4"/>
  <c r="F1780" i="4"/>
  <c r="G1780" i="4" s="1"/>
  <c r="D1780" i="4"/>
  <c r="B882" i="2"/>
  <c r="W1779" i="4"/>
  <c r="T1779" i="4"/>
  <c r="H1779" i="4"/>
  <c r="F1779" i="4"/>
  <c r="G1779" i="4" s="1"/>
  <c r="D1779" i="4"/>
  <c r="B881" i="2"/>
  <c r="W1778" i="4"/>
  <c r="T1778" i="4"/>
  <c r="H1778" i="4"/>
  <c r="F1778" i="4"/>
  <c r="D1778" i="4"/>
  <c r="B880" i="2"/>
  <c r="W1777" i="4"/>
  <c r="T1777" i="4"/>
  <c r="H1777" i="4"/>
  <c r="F1777" i="4"/>
  <c r="G1777" i="4" s="1"/>
  <c r="D1777" i="4"/>
  <c r="B879" i="2"/>
  <c r="W1776" i="4"/>
  <c r="V1776" i="4" s="1"/>
  <c r="T1776" i="4"/>
  <c r="H1776" i="4"/>
  <c r="F1776" i="4"/>
  <c r="G1776" i="4" s="1"/>
  <c r="D1776" i="4"/>
  <c r="W1775" i="4"/>
  <c r="T1775" i="4"/>
  <c r="H1775" i="4"/>
  <c r="F1775" i="4"/>
  <c r="D1775" i="4"/>
  <c r="B869" i="2"/>
  <c r="W1774" i="4"/>
  <c r="V1774" i="4" s="1"/>
  <c r="T1774" i="4"/>
  <c r="H1774" i="4"/>
  <c r="F1774" i="4"/>
  <c r="D1774" i="4"/>
  <c r="W1773" i="4"/>
  <c r="T1773" i="4"/>
  <c r="H1773" i="4"/>
  <c r="F1773" i="4"/>
  <c r="G1773" i="4" s="1"/>
  <c r="D1773" i="4"/>
  <c r="W1772" i="4"/>
  <c r="L878" i="2" s="1"/>
  <c r="T1772" i="4"/>
  <c r="H1772" i="4"/>
  <c r="F1772" i="4"/>
  <c r="G1772" i="4" s="1"/>
  <c r="D1772" i="4"/>
  <c r="B878" i="2"/>
  <c r="W1771" i="4"/>
  <c r="T1771" i="4"/>
  <c r="H1771" i="4"/>
  <c r="F1771" i="4"/>
  <c r="G1771" i="4" s="1"/>
  <c r="D1771" i="4"/>
  <c r="B877" i="2"/>
  <c r="W1770" i="4"/>
  <c r="V1770" i="4" s="1"/>
  <c r="T1770" i="4"/>
  <c r="L876" i="2"/>
  <c r="H1770" i="4"/>
  <c r="F1770" i="4"/>
  <c r="G1770" i="4" s="1"/>
  <c r="D1770" i="4"/>
  <c r="B876" i="2"/>
  <c r="W1769" i="4"/>
  <c r="V1769" i="4" s="1"/>
  <c r="T1769" i="4"/>
  <c r="H1769" i="4"/>
  <c r="F1769" i="4"/>
  <c r="G1769" i="4" s="1"/>
  <c r="D1769" i="4"/>
  <c r="B875" i="2"/>
  <c r="W1768" i="4"/>
  <c r="V1768" i="4"/>
  <c r="T1768" i="4"/>
  <c r="L874" i="2"/>
  <c r="H1768" i="4"/>
  <c r="F1768" i="4"/>
  <c r="G1768" i="4" s="1"/>
  <c r="D1768" i="4"/>
  <c r="B874" i="2"/>
  <c r="W1767" i="4"/>
  <c r="T1767" i="4"/>
  <c r="H1767" i="4"/>
  <c r="F1767" i="4"/>
  <c r="D1767" i="4"/>
  <c r="B873" i="2"/>
  <c r="W1766" i="4"/>
  <c r="T1766" i="4"/>
  <c r="H1766" i="4"/>
  <c r="F1766" i="4"/>
  <c r="G1766" i="4" s="1"/>
  <c r="D1766" i="4"/>
  <c r="B872" i="2"/>
  <c r="W1765" i="4"/>
  <c r="V1765" i="4" s="1"/>
  <c r="T1765" i="4"/>
  <c r="H1765" i="4"/>
  <c r="F1765" i="4"/>
  <c r="G1765" i="4" s="1"/>
  <c r="D1765" i="4"/>
  <c r="B871" i="2"/>
  <c r="W1764" i="4"/>
  <c r="T1764" i="4"/>
  <c r="H1764" i="4"/>
  <c r="F1764" i="4"/>
  <c r="G1764" i="4" s="1"/>
  <c r="D1764" i="4"/>
  <c r="B870" i="2"/>
  <c r="W1763" i="4"/>
  <c r="V1763" i="4" s="1"/>
  <c r="T1763" i="4"/>
  <c r="H1763" i="4"/>
  <c r="F1763" i="4"/>
  <c r="G1763" i="4" s="1"/>
  <c r="D1763" i="4"/>
  <c r="W1762" i="4"/>
  <c r="T1762" i="4"/>
  <c r="H1762" i="4"/>
  <c r="F1762" i="4"/>
  <c r="G1762" i="4" s="1"/>
  <c r="D1762" i="4"/>
  <c r="B868" i="2"/>
  <c r="W1761" i="4"/>
  <c r="T1761" i="4"/>
  <c r="H1761" i="4"/>
  <c r="F1761" i="4"/>
  <c r="G1761" i="4" s="1"/>
  <c r="D1761" i="4"/>
  <c r="B866" i="2"/>
  <c r="W1760" i="4"/>
  <c r="T1760" i="4"/>
  <c r="H1760" i="4"/>
  <c r="F1760" i="4"/>
  <c r="G1760" i="4" s="1"/>
  <c r="D1760" i="4"/>
  <c r="B865" i="2"/>
  <c r="W1759" i="4"/>
  <c r="V1759" i="4" s="1"/>
  <c r="T1759" i="4"/>
  <c r="L864" i="2"/>
  <c r="H1759" i="4"/>
  <c r="F1759" i="4"/>
  <c r="G1759" i="4" s="1"/>
  <c r="D1759" i="4"/>
  <c r="B864" i="2"/>
  <c r="W1758" i="4"/>
  <c r="V1758" i="4" s="1"/>
  <c r="T1758" i="4"/>
  <c r="L862" i="2"/>
  <c r="H1758" i="4"/>
  <c r="F1758" i="4"/>
  <c r="G1758" i="4" s="1"/>
  <c r="D1758" i="4"/>
  <c r="B862" i="2"/>
  <c r="W1757" i="4"/>
  <c r="T1757" i="4"/>
  <c r="H1757" i="4"/>
  <c r="F1757" i="4"/>
  <c r="G1757" i="4" s="1"/>
  <c r="D1757" i="4"/>
  <c r="B861" i="2"/>
  <c r="W1756" i="4"/>
  <c r="V1756" i="4"/>
  <c r="T1756" i="4"/>
  <c r="L860" i="2"/>
  <c r="H1756" i="4"/>
  <c r="F1756" i="4"/>
  <c r="G1756" i="4" s="1"/>
  <c r="D1756" i="4"/>
  <c r="B860" i="2"/>
  <c r="W1755" i="4"/>
  <c r="T1755" i="4"/>
  <c r="H1755" i="4"/>
  <c r="F1755" i="4"/>
  <c r="G1755" i="4" s="1"/>
  <c r="D1755" i="4"/>
  <c r="B859" i="2"/>
  <c r="W1754" i="4"/>
  <c r="V1754" i="4" s="1"/>
  <c r="T1754" i="4"/>
  <c r="H1754" i="4"/>
  <c r="F1754" i="4"/>
  <c r="G1754" i="4" s="1"/>
  <c r="D1754" i="4"/>
  <c r="B858" i="2"/>
  <c r="W1753" i="4"/>
  <c r="L857" i="2" s="1"/>
  <c r="T1753" i="4"/>
  <c r="H1753" i="4"/>
  <c r="F1753" i="4"/>
  <c r="G1753" i="4" s="1"/>
  <c r="D1753" i="4"/>
  <c r="B857" i="2"/>
  <c r="W1752" i="4"/>
  <c r="V1752" i="4" s="1"/>
  <c r="T1752" i="4"/>
  <c r="H1752" i="4"/>
  <c r="F1752" i="4"/>
  <c r="G1752" i="4" s="1"/>
  <c r="D1752" i="4"/>
  <c r="B856" i="2"/>
  <c r="W1751" i="4"/>
  <c r="T1751" i="4"/>
  <c r="H1751" i="4"/>
  <c r="F1751" i="4"/>
  <c r="G1751" i="4" s="1"/>
  <c r="D1751" i="4"/>
  <c r="W1750" i="4"/>
  <c r="T1750" i="4"/>
  <c r="H1750" i="4"/>
  <c r="F1750" i="4"/>
  <c r="G1750" i="4" s="1"/>
  <c r="D1750" i="4"/>
  <c r="B854" i="2"/>
  <c r="W1749" i="4"/>
  <c r="V1749" i="4" s="1"/>
  <c r="T1749" i="4"/>
  <c r="H1749" i="4"/>
  <c r="F1749" i="4"/>
  <c r="G1749" i="4" s="1"/>
  <c r="D1749" i="4"/>
  <c r="B853" i="2"/>
  <c r="W1748" i="4"/>
  <c r="L852" i="2" s="1"/>
  <c r="T1748" i="4"/>
  <c r="H1748" i="4"/>
  <c r="F1748" i="4"/>
  <c r="G1748" i="4" s="1"/>
  <c r="D1748" i="4"/>
  <c r="B852" i="2"/>
  <c r="W1747" i="4"/>
  <c r="T1747" i="4"/>
  <c r="H1747" i="4"/>
  <c r="F1747" i="4"/>
  <c r="G1747" i="4" s="1"/>
  <c r="D1747" i="4"/>
  <c r="B851" i="2"/>
  <c r="W1746" i="4"/>
  <c r="L850" i="2" s="1"/>
  <c r="T1746" i="4"/>
  <c r="H1746" i="4"/>
  <c r="F1746" i="4"/>
  <c r="G1746" i="4" s="1"/>
  <c r="D1746" i="4"/>
  <c r="B850" i="2"/>
  <c r="W1745" i="4"/>
  <c r="V1745" i="4" s="1"/>
  <c r="T1745" i="4"/>
  <c r="L846" i="2"/>
  <c r="H1745" i="4"/>
  <c r="F1745" i="4"/>
  <c r="G1745" i="4" s="1"/>
  <c r="D1745" i="4"/>
  <c r="B846" i="2"/>
  <c r="W1744" i="4"/>
  <c r="T1744" i="4"/>
  <c r="H1744" i="4"/>
  <c r="F1744" i="4"/>
  <c r="G1744" i="4" s="1"/>
  <c r="D1744" i="4"/>
  <c r="W1743" i="4"/>
  <c r="T1743" i="4"/>
  <c r="H1743" i="4"/>
  <c r="F1743" i="4"/>
  <c r="G1743" i="4" s="1"/>
  <c r="D1743" i="4"/>
  <c r="W1742" i="4"/>
  <c r="T1742" i="4"/>
  <c r="H1742" i="4"/>
  <c r="F1742" i="4"/>
  <c r="G1742" i="4" s="1"/>
  <c r="D1742" i="4"/>
  <c r="W1741" i="4"/>
  <c r="T1741" i="4"/>
  <c r="H1741" i="4"/>
  <c r="F1741" i="4"/>
  <c r="G1741" i="4" s="1"/>
  <c r="D1741" i="4"/>
  <c r="W1740" i="4"/>
  <c r="V1740" i="4" s="1"/>
  <c r="T1740" i="4"/>
  <c r="H1740" i="4"/>
  <c r="F1740" i="4"/>
  <c r="G1740" i="4" s="1"/>
  <c r="D1740" i="4"/>
  <c r="W1739" i="4"/>
  <c r="T1739" i="4"/>
  <c r="H1739" i="4"/>
  <c r="F1739" i="4"/>
  <c r="D1739" i="4"/>
  <c r="W1738" i="4"/>
  <c r="T1738" i="4"/>
  <c r="H1738" i="4"/>
  <c r="F1738" i="4"/>
  <c r="G1738" i="4" s="1"/>
  <c r="D1738" i="4"/>
  <c r="B845" i="2"/>
  <c r="W1737" i="4"/>
  <c r="L844" i="2" s="1"/>
  <c r="V1737" i="4"/>
  <c r="T1737" i="4"/>
  <c r="H1737" i="4"/>
  <c r="F1737" i="4"/>
  <c r="D1737" i="4"/>
  <c r="B844" i="2"/>
  <c r="W1736" i="4"/>
  <c r="T1736" i="4"/>
  <c r="H1736" i="4"/>
  <c r="F1736" i="4"/>
  <c r="G1736" i="4" s="1"/>
  <c r="D1736" i="4"/>
  <c r="B843" i="2"/>
  <c r="W1735" i="4"/>
  <c r="T1735" i="4"/>
  <c r="H1735" i="4"/>
  <c r="F1735" i="4"/>
  <c r="G1735" i="4" s="1"/>
  <c r="D1735" i="4"/>
  <c r="B842" i="2"/>
  <c r="W1734" i="4"/>
  <c r="V1734" i="4" s="1"/>
  <c r="T1734" i="4"/>
  <c r="L841" i="2"/>
  <c r="H1734" i="4"/>
  <c r="F1734" i="4"/>
  <c r="G1734" i="4" s="1"/>
  <c r="D1734" i="4"/>
  <c r="B841" i="2"/>
  <c r="W1733" i="4"/>
  <c r="V1733" i="4"/>
  <c r="T1733" i="4"/>
  <c r="H1733" i="4"/>
  <c r="F1733" i="4"/>
  <c r="D1733" i="4"/>
  <c r="W1732" i="4"/>
  <c r="T1732" i="4"/>
  <c r="H1732" i="4"/>
  <c r="F1732" i="4"/>
  <c r="G1732" i="4" s="1"/>
  <c r="D1732" i="4"/>
  <c r="W1731" i="4"/>
  <c r="T1731" i="4"/>
  <c r="H1731" i="4"/>
  <c r="F1731" i="4"/>
  <c r="G1731" i="4" s="1"/>
  <c r="D1731" i="4"/>
  <c r="W1730" i="4"/>
  <c r="T1730" i="4"/>
  <c r="H1730" i="4"/>
  <c r="F1730" i="4"/>
  <c r="G1730" i="4" s="1"/>
  <c r="D1730" i="4"/>
  <c r="W1729" i="4"/>
  <c r="L840" i="2" s="1"/>
  <c r="V1729" i="4"/>
  <c r="T1729" i="4"/>
  <c r="H1729" i="4"/>
  <c r="F1729" i="4"/>
  <c r="G1729" i="4" s="1"/>
  <c r="D1729" i="4"/>
  <c r="B840" i="2"/>
  <c r="W1728" i="4"/>
  <c r="T1728" i="4"/>
  <c r="H1728" i="4"/>
  <c r="F1728" i="4"/>
  <c r="G1728" i="4" s="1"/>
  <c r="D1728" i="4"/>
  <c r="W1727" i="4"/>
  <c r="T1727" i="4"/>
  <c r="H1727" i="4"/>
  <c r="F1727" i="4"/>
  <c r="D1727" i="4"/>
  <c r="B839" i="2"/>
  <c r="W1726" i="4"/>
  <c r="V1726" i="4" s="1"/>
  <c r="T1726" i="4"/>
  <c r="L838" i="2"/>
  <c r="H1726" i="4"/>
  <c r="F1726" i="4"/>
  <c r="D1726" i="4"/>
  <c r="B838" i="2"/>
  <c r="W1725" i="4"/>
  <c r="T1725" i="4"/>
  <c r="H1725" i="4"/>
  <c r="F1725" i="4"/>
  <c r="D1725" i="4"/>
  <c r="B837" i="2"/>
  <c r="W1724" i="4"/>
  <c r="L836" i="2" s="1"/>
  <c r="T1724" i="4"/>
  <c r="H1724" i="4"/>
  <c r="F1724" i="4"/>
  <c r="G1724" i="4" s="1"/>
  <c r="D1724" i="4"/>
  <c r="B836" i="2"/>
  <c r="W1723" i="4"/>
  <c r="V1723" i="4" s="1"/>
  <c r="T1723" i="4"/>
  <c r="L835" i="2"/>
  <c r="H1723" i="4"/>
  <c r="F1723" i="4"/>
  <c r="D1723" i="4"/>
  <c r="B835" i="2"/>
  <c r="W1722" i="4"/>
  <c r="T1722" i="4"/>
  <c r="H1722" i="4"/>
  <c r="F1722" i="4"/>
  <c r="D1722" i="4"/>
  <c r="W1721" i="4"/>
  <c r="L867" i="2" s="1"/>
  <c r="V1721" i="4"/>
  <c r="T1721" i="4"/>
  <c r="H1721" i="4"/>
  <c r="F1721" i="4"/>
  <c r="D1721" i="4"/>
  <c r="B867" i="2"/>
  <c r="W1720" i="4"/>
  <c r="V1720" i="4" s="1"/>
  <c r="T1720" i="4"/>
  <c r="L863" i="2"/>
  <c r="H1720" i="4"/>
  <c r="F1720" i="4"/>
  <c r="D1720" i="4"/>
  <c r="B863" i="2"/>
  <c r="W1719" i="4"/>
  <c r="L855" i="2" s="1"/>
  <c r="V1719" i="4"/>
  <c r="T1719" i="4"/>
  <c r="H1719" i="4"/>
  <c r="F1719" i="4"/>
  <c r="D1719" i="4"/>
  <c r="B855" i="2"/>
  <c r="W1718" i="4"/>
  <c r="L849" i="2" s="1"/>
  <c r="T1718" i="4"/>
  <c r="H1718" i="4"/>
  <c r="F1718" i="4"/>
  <c r="D1718" i="4"/>
  <c r="B849" i="2"/>
  <c r="W1717" i="4"/>
  <c r="T1717" i="4"/>
  <c r="H1717" i="4"/>
  <c r="F1717" i="4"/>
  <c r="G1717" i="4" s="1"/>
  <c r="D1717" i="4"/>
  <c r="B848" i="2"/>
  <c r="W1716" i="4"/>
  <c r="T1716" i="4"/>
  <c r="H1716" i="4"/>
  <c r="F1716" i="4"/>
  <c r="D1716" i="4"/>
  <c r="W1715" i="4"/>
  <c r="V1715" i="4" s="1"/>
  <c r="T1715" i="4"/>
  <c r="L847" i="2"/>
  <c r="H1715" i="4"/>
  <c r="F1715" i="4"/>
  <c r="D1715" i="4"/>
  <c r="B847" i="2"/>
  <c r="W1714" i="4"/>
  <c r="T1714" i="4"/>
  <c r="H1714" i="4"/>
  <c r="F1714" i="4"/>
  <c r="G1714" i="4" s="1"/>
  <c r="D1714" i="4"/>
  <c r="W1713" i="4"/>
  <c r="V1713" i="4" s="1"/>
  <c r="T1713" i="4"/>
  <c r="H1713" i="4"/>
  <c r="F1713" i="4"/>
  <c r="G1713" i="4" s="1"/>
  <c r="D1713" i="4"/>
  <c r="W1712" i="4"/>
  <c r="T1712" i="4"/>
  <c r="H1712" i="4"/>
  <c r="F1712" i="4"/>
  <c r="G1712" i="4" s="1"/>
  <c r="D1712" i="4"/>
  <c r="B833" i="2"/>
  <c r="W1711" i="4"/>
  <c r="T1711" i="4"/>
  <c r="H1711" i="4"/>
  <c r="F1711" i="4"/>
  <c r="D1711" i="4"/>
  <c r="B832" i="2"/>
  <c r="W1710" i="4"/>
  <c r="V1710" i="4" s="1"/>
  <c r="T1710" i="4"/>
  <c r="H1710" i="4"/>
  <c r="F1710" i="4"/>
  <c r="G1710" i="4" s="1"/>
  <c r="D1710" i="4"/>
  <c r="B831" i="2"/>
  <c r="W1709" i="4"/>
  <c r="V1709" i="4" s="1"/>
  <c r="T1709" i="4"/>
  <c r="L830" i="2"/>
  <c r="H1709" i="4"/>
  <c r="F1709" i="4"/>
  <c r="D1709" i="4"/>
  <c r="B830" i="2"/>
  <c r="W1708" i="4"/>
  <c r="T1708" i="4"/>
  <c r="H1708" i="4"/>
  <c r="F1708" i="4"/>
  <c r="D1708" i="4"/>
  <c r="W1707" i="4"/>
  <c r="T1707" i="4"/>
  <c r="H1707" i="4"/>
  <c r="F1707" i="4"/>
  <c r="G1707" i="4" s="1"/>
  <c r="D1707" i="4"/>
  <c r="B829" i="2"/>
  <c r="W1706" i="4"/>
  <c r="T1706" i="4"/>
  <c r="H1706" i="4"/>
  <c r="F1706" i="4"/>
  <c r="G1706" i="4" s="1"/>
  <c r="D1706" i="4"/>
  <c r="B828" i="2"/>
  <c r="W1705" i="4"/>
  <c r="T1705" i="4"/>
  <c r="H1705" i="4"/>
  <c r="F1705" i="4"/>
  <c r="D1705" i="4"/>
  <c r="B827" i="2"/>
  <c r="W1704" i="4"/>
  <c r="T1704" i="4"/>
  <c r="H1704" i="4"/>
  <c r="F1704" i="4"/>
  <c r="G1704" i="4" s="1"/>
  <c r="D1704" i="4"/>
  <c r="W1703" i="4"/>
  <c r="T1703" i="4"/>
  <c r="H1703" i="4"/>
  <c r="F1703" i="4"/>
  <c r="D1703" i="4"/>
  <c r="B826" i="2"/>
  <c r="W1702" i="4"/>
  <c r="V1702" i="4"/>
  <c r="T1702" i="4"/>
  <c r="L825" i="2"/>
  <c r="H1702" i="4"/>
  <c r="F1702" i="4"/>
  <c r="G1702" i="4" s="1"/>
  <c r="D1702" i="4"/>
  <c r="B825" i="2"/>
  <c r="W1701" i="4"/>
  <c r="L824" i="2" s="1"/>
  <c r="V1701" i="4"/>
  <c r="T1701" i="4"/>
  <c r="H1701" i="4"/>
  <c r="F1701" i="4"/>
  <c r="G1701" i="4" s="1"/>
  <c r="D1701" i="4"/>
  <c r="B824" i="2"/>
  <c r="W1700" i="4"/>
  <c r="T1700" i="4"/>
  <c r="H1700" i="4"/>
  <c r="F1700" i="4"/>
  <c r="G1700" i="4" s="1"/>
  <c r="D1700" i="4"/>
  <c r="W1699" i="4"/>
  <c r="T1699" i="4"/>
  <c r="H1699" i="4"/>
  <c r="F1699" i="4"/>
  <c r="G1699" i="4" s="1"/>
  <c r="D1699" i="4"/>
  <c r="B814" i="2"/>
  <c r="W1698" i="4"/>
  <c r="L813" i="2" s="1"/>
  <c r="T1698" i="4"/>
  <c r="H1698" i="4"/>
  <c r="F1698" i="4"/>
  <c r="D1698" i="4"/>
  <c r="B813" i="2"/>
  <c r="W1697" i="4"/>
  <c r="V1697" i="4" s="1"/>
  <c r="T1697" i="4"/>
  <c r="H1697" i="4"/>
  <c r="F1697" i="4"/>
  <c r="D1697" i="4"/>
  <c r="B812" i="2"/>
  <c r="W1696" i="4"/>
  <c r="T1696" i="4"/>
  <c r="H1696" i="4"/>
  <c r="F1696" i="4"/>
  <c r="D1696" i="4"/>
  <c r="B811" i="2"/>
  <c r="W1695" i="4"/>
  <c r="T1695" i="4"/>
  <c r="H1695" i="4"/>
  <c r="F1695" i="4"/>
  <c r="G1695" i="4" s="1"/>
  <c r="D1695" i="4"/>
  <c r="W1694" i="4"/>
  <c r="T1694" i="4"/>
  <c r="H1694" i="4"/>
  <c r="F1694" i="4"/>
  <c r="D1694" i="4"/>
  <c r="B810" i="2"/>
  <c r="W1693" i="4"/>
  <c r="T1693" i="4"/>
  <c r="H1693" i="4"/>
  <c r="F1693" i="4"/>
  <c r="G1693" i="4" s="1"/>
  <c r="D1693" i="4"/>
  <c r="B809" i="2"/>
  <c r="W1692" i="4"/>
  <c r="V1692" i="4" s="1"/>
  <c r="T1692" i="4"/>
  <c r="H1692" i="4"/>
  <c r="F1692" i="4"/>
  <c r="D1692" i="4"/>
  <c r="B808" i="2"/>
  <c r="W1691" i="4"/>
  <c r="T1691" i="4"/>
  <c r="H1691" i="4"/>
  <c r="F1691" i="4"/>
  <c r="G1691" i="4" s="1"/>
  <c r="D1691" i="4"/>
  <c r="W1690" i="4"/>
  <c r="V1690" i="4" s="1"/>
  <c r="T1690" i="4"/>
  <c r="H1690" i="4"/>
  <c r="F1690" i="4"/>
  <c r="G1690" i="4" s="1"/>
  <c r="D1690" i="4"/>
  <c r="B806" i="2"/>
  <c r="W1689" i="4"/>
  <c r="V1689" i="4" s="1"/>
  <c r="T1689" i="4"/>
  <c r="L805" i="2"/>
  <c r="H1689" i="4"/>
  <c r="F1689" i="4"/>
  <c r="G1689" i="4" s="1"/>
  <c r="D1689" i="4"/>
  <c r="B805" i="2"/>
  <c r="W1688" i="4"/>
  <c r="L804" i="2" s="1"/>
  <c r="T1688" i="4"/>
  <c r="H1688" i="4"/>
  <c r="F1688" i="4"/>
  <c r="G1688" i="4" s="1"/>
  <c r="D1688" i="4"/>
  <c r="B804" i="2"/>
  <c r="W1687" i="4"/>
  <c r="T1687" i="4"/>
  <c r="H1687" i="4"/>
  <c r="F1687" i="4"/>
  <c r="G1687" i="4" s="1"/>
  <c r="D1687" i="4"/>
  <c r="B802" i="2"/>
  <c r="W1686" i="4"/>
  <c r="L801" i="2" s="1"/>
  <c r="V1686" i="4"/>
  <c r="T1686" i="4"/>
  <c r="H1686" i="4"/>
  <c r="F1686" i="4"/>
  <c r="G1686" i="4" s="1"/>
  <c r="D1686" i="4"/>
  <c r="B801" i="2"/>
  <c r="W1685" i="4"/>
  <c r="V1685" i="4" s="1"/>
  <c r="T1685" i="4"/>
  <c r="H1685" i="4"/>
  <c r="F1685" i="4"/>
  <c r="G1685" i="4" s="1"/>
  <c r="D1685" i="4"/>
  <c r="B800" i="2"/>
  <c r="W1684" i="4"/>
  <c r="V1684" i="4"/>
  <c r="T1684" i="4"/>
  <c r="L799" i="2"/>
  <c r="H1684" i="4"/>
  <c r="F1684" i="4"/>
  <c r="G1684" i="4" s="1"/>
  <c r="D1684" i="4"/>
  <c r="B799" i="2"/>
  <c r="W1683" i="4"/>
  <c r="T1683" i="4"/>
  <c r="H1683" i="4"/>
  <c r="F1683" i="4"/>
  <c r="G1683" i="4" s="1"/>
  <c r="D1683" i="4"/>
  <c r="B798" i="2"/>
  <c r="W1682" i="4"/>
  <c r="L797" i="2" s="1"/>
  <c r="T1682" i="4"/>
  <c r="H1682" i="4"/>
  <c r="F1682" i="4"/>
  <c r="G1682" i="4" s="1"/>
  <c r="D1682" i="4"/>
  <c r="B797" i="2"/>
  <c r="W1681" i="4"/>
  <c r="T1681" i="4"/>
  <c r="H1681" i="4"/>
  <c r="F1681" i="4"/>
  <c r="G1681" i="4" s="1"/>
  <c r="D1681" i="4"/>
  <c r="B796" i="2"/>
  <c r="W1680" i="4"/>
  <c r="T1680" i="4"/>
  <c r="H1680" i="4"/>
  <c r="F1680" i="4"/>
  <c r="G1680" i="4" s="1"/>
  <c r="D1680" i="4"/>
  <c r="B795" i="2"/>
  <c r="W1679" i="4"/>
  <c r="V1679" i="4" s="1"/>
  <c r="T1679" i="4"/>
  <c r="L793" i="2"/>
  <c r="H1679" i="4"/>
  <c r="F1679" i="4"/>
  <c r="G1679" i="4" s="1"/>
  <c r="D1679" i="4"/>
  <c r="B793" i="2"/>
  <c r="W1678" i="4"/>
  <c r="T1678" i="4"/>
  <c r="H1678" i="4"/>
  <c r="F1678" i="4"/>
  <c r="G1678" i="4" s="1"/>
  <c r="D1678" i="4"/>
  <c r="W1677" i="4"/>
  <c r="T1677" i="4"/>
  <c r="H1677" i="4"/>
  <c r="F1677" i="4"/>
  <c r="G1677" i="4" s="1"/>
  <c r="D1677" i="4"/>
  <c r="W1676" i="4"/>
  <c r="T1676" i="4"/>
  <c r="H1676" i="4"/>
  <c r="F1676" i="4"/>
  <c r="G1676" i="4" s="1"/>
  <c r="D1676" i="4"/>
  <c r="B792" i="2"/>
  <c r="W1675" i="4"/>
  <c r="T1675" i="4"/>
  <c r="H1675" i="4"/>
  <c r="F1675" i="4"/>
  <c r="G1675" i="4" s="1"/>
  <c r="D1675" i="4"/>
  <c r="B791" i="2"/>
  <c r="W1674" i="4"/>
  <c r="T1674" i="4"/>
  <c r="H1674" i="4"/>
  <c r="F1674" i="4"/>
  <c r="G1674" i="4" s="1"/>
  <c r="D1674" i="4"/>
  <c r="B790" i="2"/>
  <c r="W1673" i="4"/>
  <c r="V1673" i="4" s="1"/>
  <c r="T1673" i="4"/>
  <c r="H1673" i="4"/>
  <c r="F1673" i="4"/>
  <c r="G1673" i="4" s="1"/>
  <c r="D1673" i="4"/>
  <c r="W1672" i="4"/>
  <c r="T1672" i="4"/>
  <c r="H1672" i="4"/>
  <c r="F1672" i="4"/>
  <c r="D1672" i="4"/>
  <c r="W1671" i="4"/>
  <c r="T1671" i="4"/>
  <c r="H1671" i="4"/>
  <c r="F1671" i="4"/>
  <c r="G1671" i="4" s="1"/>
  <c r="D1671" i="4"/>
  <c r="W1670" i="4"/>
  <c r="T1670" i="4"/>
  <c r="H1670" i="4"/>
  <c r="F1670" i="4"/>
  <c r="G1670" i="4" s="1"/>
  <c r="D1670" i="4"/>
  <c r="W1669" i="4"/>
  <c r="T1669" i="4"/>
  <c r="H1669" i="4"/>
  <c r="F1669" i="4"/>
  <c r="D1669" i="4"/>
  <c r="W1668" i="4"/>
  <c r="V1668" i="4" s="1"/>
  <c r="T1668" i="4"/>
  <c r="H1668" i="4"/>
  <c r="F1668" i="4"/>
  <c r="G1668" i="4" s="1"/>
  <c r="D1668" i="4"/>
  <c r="W1667" i="4"/>
  <c r="T1667" i="4"/>
  <c r="H1667" i="4"/>
  <c r="F1667" i="4"/>
  <c r="G1667" i="4" s="1"/>
  <c r="D1667" i="4"/>
  <c r="B789" i="2"/>
  <c r="W1666" i="4"/>
  <c r="T1666" i="4"/>
  <c r="H1666" i="4"/>
  <c r="F1666" i="4"/>
  <c r="D1666" i="4"/>
  <c r="B788" i="2"/>
  <c r="W1665" i="4"/>
  <c r="L787" i="2" s="1"/>
  <c r="T1665" i="4"/>
  <c r="H1665" i="4"/>
  <c r="F1665" i="4"/>
  <c r="D1665" i="4"/>
  <c r="B787" i="2"/>
  <c r="W1664" i="4"/>
  <c r="T1664" i="4"/>
  <c r="H1664" i="4"/>
  <c r="F1664" i="4"/>
  <c r="G1664" i="4" s="1"/>
  <c r="D1664" i="4"/>
  <c r="W1663" i="4"/>
  <c r="L786" i="2" s="1"/>
  <c r="T1663" i="4"/>
  <c r="H1663" i="4"/>
  <c r="F1663" i="4"/>
  <c r="G1663" i="4" s="1"/>
  <c r="D1663" i="4"/>
  <c r="B786" i="2"/>
  <c r="W1662" i="4"/>
  <c r="V1662" i="4" s="1"/>
  <c r="T1662" i="4"/>
  <c r="H1662" i="4"/>
  <c r="F1662" i="4"/>
  <c r="D1662" i="4"/>
  <c r="B785" i="2"/>
  <c r="W1661" i="4"/>
  <c r="T1661" i="4"/>
  <c r="H1661" i="4"/>
  <c r="F1661" i="4"/>
  <c r="G1661" i="4" s="1"/>
  <c r="D1661" i="4"/>
  <c r="B784" i="2"/>
  <c r="W1660" i="4"/>
  <c r="V1660" i="4" s="1"/>
  <c r="T1660" i="4"/>
  <c r="H1660" i="4"/>
  <c r="F1660" i="4"/>
  <c r="G1660" i="4" s="1"/>
  <c r="D1660" i="4"/>
  <c r="W1659" i="4"/>
  <c r="T1659" i="4"/>
  <c r="H1659" i="4"/>
  <c r="F1659" i="4"/>
  <c r="G1659" i="4" s="1"/>
  <c r="D1659" i="4"/>
  <c r="W1658" i="4"/>
  <c r="T1658" i="4"/>
  <c r="H1658" i="4"/>
  <c r="F1658" i="4"/>
  <c r="D1658" i="4"/>
  <c r="B783" i="2"/>
  <c r="W1657" i="4"/>
  <c r="L782" i="2" s="1"/>
  <c r="T1657" i="4"/>
  <c r="H1657" i="4"/>
  <c r="F1657" i="4"/>
  <c r="D1657" i="4"/>
  <c r="B782" i="2"/>
  <c r="W1656" i="4"/>
  <c r="T1656" i="4"/>
  <c r="H1656" i="4"/>
  <c r="F1656" i="4"/>
  <c r="G1656" i="4" s="1"/>
  <c r="D1656" i="4"/>
  <c r="B781" i="2"/>
  <c r="W1655" i="4"/>
  <c r="V1655" i="4" s="1"/>
  <c r="T1655" i="4"/>
  <c r="H1655" i="4"/>
  <c r="F1655" i="4"/>
  <c r="G1655" i="4" s="1"/>
  <c r="D1655" i="4"/>
  <c r="B780" i="2"/>
  <c r="W1654" i="4"/>
  <c r="V1654" i="4"/>
  <c r="T1654" i="4"/>
  <c r="L779" i="2"/>
  <c r="H1654" i="4"/>
  <c r="F1654" i="4"/>
  <c r="D1654" i="4"/>
  <c r="B779" i="2"/>
  <c r="W1653" i="4"/>
  <c r="V1653" i="4" s="1"/>
  <c r="T1653" i="4"/>
  <c r="L778" i="2"/>
  <c r="H1653" i="4"/>
  <c r="F1653" i="4"/>
  <c r="G1653" i="4" s="1"/>
  <c r="D1653" i="4"/>
  <c r="B778" i="2"/>
  <c r="W1652" i="4"/>
  <c r="V1652" i="4" s="1"/>
  <c r="T1652" i="4"/>
  <c r="L777" i="2"/>
  <c r="H1652" i="4"/>
  <c r="F1652" i="4"/>
  <c r="G1652" i="4" s="1"/>
  <c r="D1652" i="4"/>
  <c r="B777" i="2"/>
  <c r="W1651" i="4"/>
  <c r="L776" i="2" s="1"/>
  <c r="V1651" i="4"/>
  <c r="T1651" i="4"/>
  <c r="H1651" i="4"/>
  <c r="F1651" i="4"/>
  <c r="D1651" i="4"/>
  <c r="B776" i="2"/>
  <c r="W1650" i="4"/>
  <c r="L775" i="2" s="1"/>
  <c r="T1650" i="4"/>
  <c r="H1650" i="4"/>
  <c r="F1650" i="4"/>
  <c r="G1650" i="4" s="1"/>
  <c r="D1650" i="4"/>
  <c r="B775" i="2"/>
  <c r="W1649" i="4"/>
  <c r="T1649" i="4"/>
  <c r="H1649" i="4"/>
  <c r="F1649" i="4"/>
  <c r="D1649" i="4"/>
  <c r="B774" i="2"/>
  <c r="W1648" i="4"/>
  <c r="T1648" i="4"/>
  <c r="H1648" i="4"/>
  <c r="F1648" i="4"/>
  <c r="D1648" i="4"/>
  <c r="W1647" i="4"/>
  <c r="L773" i="2" s="1"/>
  <c r="T1647" i="4"/>
  <c r="H1647" i="4"/>
  <c r="F1647" i="4"/>
  <c r="G1647" i="4" s="1"/>
  <c r="D1647" i="4"/>
  <c r="B773" i="2"/>
  <c r="W1646" i="4"/>
  <c r="V1646" i="4" s="1"/>
  <c r="T1646" i="4"/>
  <c r="L772" i="2"/>
  <c r="H1646" i="4"/>
  <c r="F1646" i="4"/>
  <c r="D1646" i="4"/>
  <c r="B772" i="2"/>
  <c r="W1645" i="4"/>
  <c r="T1645" i="4"/>
  <c r="H1645" i="4"/>
  <c r="F1645" i="4"/>
  <c r="D1645" i="4"/>
  <c r="B771" i="2"/>
  <c r="W1644" i="4"/>
  <c r="V1644" i="4" s="1"/>
  <c r="T1644" i="4"/>
  <c r="H1644" i="4"/>
  <c r="F1644" i="4"/>
  <c r="D1644" i="4"/>
  <c r="W1643" i="4"/>
  <c r="T1643" i="4"/>
  <c r="H1643" i="4"/>
  <c r="F1643" i="4"/>
  <c r="G1643" i="4" s="1"/>
  <c r="D1643" i="4"/>
  <c r="W1642" i="4"/>
  <c r="T1642" i="4"/>
  <c r="H1642" i="4"/>
  <c r="F1642" i="4"/>
  <c r="G1642" i="4" s="1"/>
  <c r="D1642" i="4"/>
  <c r="B770" i="2"/>
  <c r="W1641" i="4"/>
  <c r="T1641" i="4"/>
  <c r="H1641" i="4"/>
  <c r="F1641" i="4"/>
  <c r="G1641" i="4" s="1"/>
  <c r="D1641" i="4"/>
  <c r="B769" i="2"/>
  <c r="W1640" i="4"/>
  <c r="T1640" i="4"/>
  <c r="H1640" i="4"/>
  <c r="F1640" i="4"/>
  <c r="G1640" i="4" s="1"/>
  <c r="D1640" i="4"/>
  <c r="B834" i="2"/>
  <c r="W1639" i="4"/>
  <c r="V1639" i="4" s="1"/>
  <c r="T1639" i="4"/>
  <c r="H1639" i="4"/>
  <c r="F1639" i="4"/>
  <c r="G1639" i="4" s="1"/>
  <c r="D1639" i="4"/>
  <c r="W1638" i="4"/>
  <c r="T1638" i="4"/>
  <c r="H1638" i="4"/>
  <c r="F1638" i="4"/>
  <c r="D1638" i="4"/>
  <c r="B823" i="2"/>
  <c r="W1637" i="4"/>
  <c r="T1637" i="4"/>
  <c r="H1637" i="4"/>
  <c r="F1637" i="4"/>
  <c r="D1637" i="4"/>
  <c r="B822" i="2"/>
  <c r="W1636" i="4"/>
  <c r="V1636" i="4" s="1"/>
  <c r="T1636" i="4"/>
  <c r="H1636" i="4"/>
  <c r="F1636" i="4"/>
  <c r="G1636" i="4" s="1"/>
  <c r="D1636" i="4"/>
  <c r="W1635" i="4"/>
  <c r="T1635" i="4"/>
  <c r="H1635" i="4"/>
  <c r="F1635" i="4"/>
  <c r="G1635" i="4" s="1"/>
  <c r="D1635" i="4"/>
  <c r="W1634" i="4"/>
  <c r="V1634" i="4" s="1"/>
  <c r="T1634" i="4"/>
  <c r="H1634" i="4"/>
  <c r="F1634" i="4"/>
  <c r="D1634" i="4"/>
  <c r="B821" i="2"/>
  <c r="W1633" i="4"/>
  <c r="V1633" i="4" s="1"/>
  <c r="T1633" i="4"/>
  <c r="L820" i="2"/>
  <c r="H1633" i="4"/>
  <c r="F1633" i="4"/>
  <c r="D1633" i="4"/>
  <c r="B820" i="2"/>
  <c r="W1632" i="4"/>
  <c r="V1632" i="4" s="1"/>
  <c r="T1632" i="4"/>
  <c r="H1632" i="4"/>
  <c r="F1632" i="4"/>
  <c r="G1632" i="4" s="1"/>
  <c r="D1632" i="4"/>
  <c r="B819" i="2"/>
  <c r="W1631" i="4"/>
  <c r="V1631" i="4" s="1"/>
  <c r="T1631" i="4"/>
  <c r="H1631" i="4"/>
  <c r="F1631" i="4"/>
  <c r="D1631" i="4"/>
  <c r="B818" i="2"/>
  <c r="W1630" i="4"/>
  <c r="T1630" i="4"/>
  <c r="H1630" i="4"/>
  <c r="F1630" i="4"/>
  <c r="G1630" i="4" s="1"/>
  <c r="D1630" i="4"/>
  <c r="B817" i="2"/>
  <c r="W1629" i="4"/>
  <c r="L816" i="2" s="1"/>
  <c r="T1629" i="4"/>
  <c r="H1629" i="4"/>
  <c r="F1629" i="4"/>
  <c r="D1629" i="4"/>
  <c r="B816" i="2"/>
  <c r="W1628" i="4"/>
  <c r="T1628" i="4"/>
  <c r="H1628" i="4"/>
  <c r="F1628" i="4"/>
  <c r="G1628" i="4" s="1"/>
  <c r="D1628" i="4"/>
  <c r="B815" i="2"/>
  <c r="W1627" i="4"/>
  <c r="L803" i="2" s="1"/>
  <c r="T1627" i="4"/>
  <c r="H1627" i="4"/>
  <c r="F1627" i="4"/>
  <c r="D1627" i="4"/>
  <c r="B803" i="2"/>
  <c r="W1626" i="4"/>
  <c r="T1626" i="4"/>
  <c r="H1626" i="4"/>
  <c r="F1626" i="4"/>
  <c r="G1626" i="4" s="1"/>
  <c r="D1626" i="4"/>
  <c r="B807" i="2"/>
  <c r="W1625" i="4"/>
  <c r="T1625" i="4"/>
  <c r="H1625" i="4"/>
  <c r="F1625" i="4"/>
  <c r="G1625" i="4" s="1"/>
  <c r="D1625" i="4"/>
  <c r="W1624" i="4"/>
  <c r="T1624" i="4"/>
  <c r="H1624" i="4"/>
  <c r="F1624" i="4"/>
  <c r="G1624" i="4" s="1"/>
  <c r="D1624" i="4"/>
  <c r="B794" i="2"/>
  <c r="W1623" i="4"/>
  <c r="T1623" i="4"/>
  <c r="H1623" i="4"/>
  <c r="F1623" i="4"/>
  <c r="G1623" i="4" s="1"/>
  <c r="D1623" i="4"/>
  <c r="B768" i="2"/>
  <c r="W1622" i="4"/>
  <c r="T1622" i="4"/>
  <c r="H1622" i="4"/>
  <c r="F1622" i="4"/>
  <c r="G1622" i="4" s="1"/>
  <c r="D1622" i="4"/>
  <c r="B767" i="2"/>
  <c r="W1621" i="4"/>
  <c r="T1621" i="4"/>
  <c r="H1621" i="4"/>
  <c r="F1621" i="4"/>
  <c r="G1621" i="4" s="1"/>
  <c r="D1621" i="4"/>
  <c r="B766" i="2"/>
  <c r="W1620" i="4"/>
  <c r="V1620" i="4" s="1"/>
  <c r="T1620" i="4"/>
  <c r="L765" i="2"/>
  <c r="H1620" i="4"/>
  <c r="F1620" i="4"/>
  <c r="D1620" i="4"/>
  <c r="B765" i="2"/>
  <c r="W1619" i="4"/>
  <c r="V1619" i="4" s="1"/>
  <c r="T1619" i="4"/>
  <c r="H1619" i="4"/>
  <c r="F1619" i="4"/>
  <c r="G1619" i="4" s="1"/>
  <c r="D1619" i="4"/>
  <c r="B764" i="2"/>
  <c r="W1618" i="4"/>
  <c r="T1618" i="4"/>
  <c r="H1618" i="4"/>
  <c r="F1618" i="4"/>
  <c r="G1618" i="4" s="1"/>
  <c r="D1618" i="4"/>
  <c r="W1617" i="4"/>
  <c r="T1617" i="4"/>
  <c r="H1617" i="4"/>
  <c r="F1617" i="4"/>
  <c r="G1617" i="4" s="1"/>
  <c r="D1617" i="4"/>
  <c r="W1616" i="4"/>
  <c r="T1616" i="4"/>
  <c r="H1616" i="4"/>
  <c r="F1616" i="4"/>
  <c r="G1616" i="4" s="1"/>
  <c r="D1616" i="4"/>
  <c r="W1615" i="4"/>
  <c r="T1615" i="4"/>
  <c r="H1615" i="4"/>
  <c r="F1615" i="4"/>
  <c r="G1615" i="4" s="1"/>
  <c r="D1615" i="4"/>
  <c r="W1614" i="4"/>
  <c r="V1614" i="4" s="1"/>
  <c r="T1614" i="4"/>
  <c r="H1614" i="4"/>
  <c r="F1614" i="4"/>
  <c r="G1614" i="4" s="1"/>
  <c r="D1614" i="4"/>
  <c r="W1613" i="4"/>
  <c r="L763" i="2" s="1"/>
  <c r="T1613" i="4"/>
  <c r="H1613" i="4"/>
  <c r="F1613" i="4"/>
  <c r="G1613" i="4" s="1"/>
  <c r="D1613" i="4"/>
  <c r="B763" i="2"/>
  <c r="W1612" i="4"/>
  <c r="T1612" i="4"/>
  <c r="H1612" i="4"/>
  <c r="F1612" i="4"/>
  <c r="G1612" i="4" s="1"/>
  <c r="D1612" i="4"/>
  <c r="B762" i="2"/>
  <c r="W1611" i="4"/>
  <c r="T1611" i="4"/>
  <c r="H1611" i="4"/>
  <c r="F1611" i="4"/>
  <c r="G1611" i="4" s="1"/>
  <c r="D1611" i="4"/>
  <c r="B761" i="2"/>
  <c r="W1610" i="4"/>
  <c r="V1610" i="4" s="1"/>
  <c r="T1610" i="4"/>
  <c r="H1610" i="4"/>
  <c r="F1610" i="4"/>
  <c r="G1610" i="4" s="1"/>
  <c r="D1610" i="4"/>
  <c r="W1609" i="4"/>
  <c r="T1609" i="4"/>
  <c r="H1609" i="4"/>
  <c r="F1609" i="4"/>
  <c r="G1609" i="4" s="1"/>
  <c r="D1609" i="4"/>
  <c r="W1608" i="4"/>
  <c r="T1608" i="4"/>
  <c r="H1608" i="4"/>
  <c r="F1608" i="4"/>
  <c r="G1608" i="4" s="1"/>
  <c r="D1608" i="4"/>
  <c r="W1607" i="4"/>
  <c r="T1607" i="4"/>
  <c r="H1607" i="4"/>
  <c r="F1607" i="4"/>
  <c r="G1607" i="4" s="1"/>
  <c r="D1607" i="4"/>
  <c r="W1606" i="4"/>
  <c r="V1606" i="4" s="1"/>
  <c r="T1606" i="4"/>
  <c r="H1606" i="4"/>
  <c r="F1606" i="4"/>
  <c r="G1606" i="4" s="1"/>
  <c r="D1606" i="4"/>
  <c r="W1605" i="4"/>
  <c r="T1605" i="4"/>
  <c r="H1605" i="4"/>
  <c r="F1605" i="4"/>
  <c r="G1605" i="4" s="1"/>
  <c r="D1605" i="4"/>
  <c r="W1604" i="4"/>
  <c r="T1604" i="4"/>
  <c r="H1604" i="4"/>
  <c r="F1604" i="4"/>
  <c r="G1604" i="4" s="1"/>
  <c r="D1604" i="4"/>
  <c r="W1603" i="4"/>
  <c r="T1603" i="4"/>
  <c r="H1603" i="4"/>
  <c r="F1603" i="4"/>
  <c r="G1603" i="4" s="1"/>
  <c r="D1603" i="4"/>
  <c r="W1602" i="4"/>
  <c r="L756" i="2" s="1"/>
  <c r="T1602" i="4"/>
  <c r="H1602" i="4"/>
  <c r="F1602" i="4"/>
  <c r="G1602" i="4" s="1"/>
  <c r="D1602" i="4"/>
  <c r="B756" i="2"/>
  <c r="W1601" i="4"/>
  <c r="T1601" i="4"/>
  <c r="H1601" i="4"/>
  <c r="F1601" i="4"/>
  <c r="G1601" i="4" s="1"/>
  <c r="D1601" i="4"/>
  <c r="W1600" i="4"/>
  <c r="L754" i="2" s="1"/>
  <c r="T1600" i="4"/>
  <c r="H1600" i="4"/>
  <c r="F1600" i="4"/>
  <c r="G1600" i="4" s="1"/>
  <c r="D1600" i="4"/>
  <c r="B754" i="2"/>
  <c r="W1599" i="4"/>
  <c r="T1599" i="4"/>
  <c r="H1599" i="4"/>
  <c r="F1599" i="4"/>
  <c r="G1599" i="4" s="1"/>
  <c r="D1599" i="4"/>
  <c r="W1598" i="4"/>
  <c r="V1598" i="4" s="1"/>
  <c r="T1598" i="4"/>
  <c r="H1598" i="4"/>
  <c r="F1598" i="4"/>
  <c r="D1598" i="4"/>
  <c r="B751" i="2"/>
  <c r="W1597" i="4"/>
  <c r="V1597" i="4" s="1"/>
  <c r="T1597" i="4"/>
  <c r="H1597" i="4"/>
  <c r="F1597" i="4"/>
  <c r="G1597" i="4" s="1"/>
  <c r="D1597" i="4"/>
  <c r="W1596" i="4"/>
  <c r="T1596" i="4"/>
  <c r="H1596" i="4"/>
  <c r="F1596" i="4"/>
  <c r="G1596" i="4" s="1"/>
  <c r="D1596" i="4"/>
  <c r="W1595" i="4"/>
  <c r="T1595" i="4"/>
  <c r="H1595" i="4"/>
  <c r="F1595" i="4"/>
  <c r="D1595" i="4"/>
  <c r="W1594" i="4"/>
  <c r="L749" i="2" s="1"/>
  <c r="T1594" i="4"/>
  <c r="H1594" i="4"/>
  <c r="F1594" i="4"/>
  <c r="G1594" i="4" s="1"/>
  <c r="D1594" i="4"/>
  <c r="B749" i="2"/>
  <c r="W1593" i="4"/>
  <c r="L748" i="2" s="1"/>
  <c r="T1593" i="4"/>
  <c r="H1593" i="4"/>
  <c r="F1593" i="4"/>
  <c r="G1593" i="4" s="1"/>
  <c r="D1593" i="4"/>
  <c r="B748" i="2"/>
  <c r="W1592" i="4"/>
  <c r="V1592" i="4"/>
  <c r="T1592" i="4"/>
  <c r="H1592" i="4"/>
  <c r="F1592" i="4"/>
  <c r="G1592" i="4" s="1"/>
  <c r="D1592" i="4"/>
  <c r="W1591" i="4"/>
  <c r="V1591" i="4" s="1"/>
  <c r="T1591" i="4"/>
  <c r="H1591" i="4"/>
  <c r="F1591" i="4"/>
  <c r="G1591" i="4" s="1"/>
  <c r="D1591" i="4"/>
  <c r="W1590" i="4"/>
  <c r="T1590" i="4"/>
  <c r="H1590" i="4"/>
  <c r="F1590" i="4"/>
  <c r="D1590" i="4"/>
  <c r="B746" i="2"/>
  <c r="W1589" i="4"/>
  <c r="T1589" i="4"/>
  <c r="H1589" i="4"/>
  <c r="F1589" i="4"/>
  <c r="G1589" i="4" s="1"/>
  <c r="D1589" i="4"/>
  <c r="W1588" i="4"/>
  <c r="V1588" i="4" s="1"/>
  <c r="T1588" i="4"/>
  <c r="L745" i="2"/>
  <c r="H1588" i="4"/>
  <c r="F1588" i="4"/>
  <c r="G1588" i="4" s="1"/>
  <c r="D1588" i="4"/>
  <c r="B745" i="2"/>
  <c r="W1587" i="4"/>
  <c r="T1587" i="4"/>
  <c r="H1587" i="4"/>
  <c r="F1587" i="4"/>
  <c r="G1587" i="4" s="1"/>
  <c r="D1587" i="4"/>
  <c r="B744" i="2"/>
  <c r="W1586" i="4"/>
  <c r="T1586" i="4"/>
  <c r="H1586" i="4"/>
  <c r="F1586" i="4"/>
  <c r="D1586" i="4"/>
  <c r="B743" i="2"/>
  <c r="W1585" i="4"/>
  <c r="T1585" i="4"/>
  <c r="H1585" i="4"/>
  <c r="F1585" i="4"/>
  <c r="G1585" i="4" s="1"/>
  <c r="D1585" i="4"/>
  <c r="B742" i="2"/>
  <c r="W1584" i="4"/>
  <c r="L741" i="2" s="1"/>
  <c r="T1584" i="4"/>
  <c r="H1584" i="4"/>
  <c r="F1584" i="4"/>
  <c r="G1584" i="4" s="1"/>
  <c r="D1584" i="4"/>
  <c r="B741" i="2"/>
  <c r="W1583" i="4"/>
  <c r="T1583" i="4"/>
  <c r="H1583" i="4"/>
  <c r="F1583" i="4"/>
  <c r="D1583" i="4"/>
  <c r="B740" i="2"/>
  <c r="W1582" i="4"/>
  <c r="T1582" i="4"/>
  <c r="H1582" i="4"/>
  <c r="F1582" i="4"/>
  <c r="G1582" i="4" s="1"/>
  <c r="D1582" i="4"/>
  <c r="W1581" i="4"/>
  <c r="T1581" i="4"/>
  <c r="H1581" i="4"/>
  <c r="F1581" i="4"/>
  <c r="D1581" i="4"/>
  <c r="W1580" i="4"/>
  <c r="T1580" i="4"/>
  <c r="H1580" i="4"/>
  <c r="F1580" i="4"/>
  <c r="G1580" i="4" s="1"/>
  <c r="D1580" i="4"/>
  <c r="W1579" i="4"/>
  <c r="T1579" i="4"/>
  <c r="H1579" i="4"/>
  <c r="F1579" i="4"/>
  <c r="G1579" i="4" s="1"/>
  <c r="D1579" i="4"/>
  <c r="W1578" i="4"/>
  <c r="T1578" i="4"/>
  <c r="H1578" i="4"/>
  <c r="F1578" i="4"/>
  <c r="G1578" i="4" s="1"/>
  <c r="D1578" i="4"/>
  <c r="W1577" i="4"/>
  <c r="T1577" i="4"/>
  <c r="H1577" i="4"/>
  <c r="F1577" i="4"/>
  <c r="G1577" i="4" s="1"/>
  <c r="D1577" i="4"/>
  <c r="W1576" i="4"/>
  <c r="T1576" i="4"/>
  <c r="H1576" i="4"/>
  <c r="F1576" i="4"/>
  <c r="G1576" i="4" s="1"/>
  <c r="D1576" i="4"/>
  <c r="W1575" i="4"/>
  <c r="T1575" i="4"/>
  <c r="H1575" i="4"/>
  <c r="F1575" i="4"/>
  <c r="G1575" i="4" s="1"/>
  <c r="D1575" i="4"/>
  <c r="W1574" i="4"/>
  <c r="T1574" i="4"/>
  <c r="H1574" i="4"/>
  <c r="F1574" i="4"/>
  <c r="D1574" i="4"/>
  <c r="W1573" i="4"/>
  <c r="T1573" i="4"/>
  <c r="H1573" i="4"/>
  <c r="F1573" i="4"/>
  <c r="G1573" i="4" s="1"/>
  <c r="D1573" i="4"/>
  <c r="W1572" i="4"/>
  <c r="T1572" i="4"/>
  <c r="H1572" i="4"/>
  <c r="F1572" i="4"/>
  <c r="G1572" i="4" s="1"/>
  <c r="D1572" i="4"/>
  <c r="W1571" i="4"/>
  <c r="T1571" i="4"/>
  <c r="H1571" i="4"/>
  <c r="F1571" i="4"/>
  <c r="D1571" i="4"/>
  <c r="W1570" i="4"/>
  <c r="L739" i="2" s="1"/>
  <c r="T1570" i="4"/>
  <c r="H1570" i="4"/>
  <c r="F1570" i="4"/>
  <c r="G1570" i="4" s="1"/>
  <c r="D1570" i="4"/>
  <c r="B739" i="2"/>
  <c r="W1569" i="4"/>
  <c r="V1569" i="4" s="1"/>
  <c r="T1569" i="4"/>
  <c r="H1569" i="4"/>
  <c r="F1569" i="4"/>
  <c r="G1569" i="4" s="1"/>
  <c r="D1569" i="4"/>
  <c r="W1568" i="4"/>
  <c r="T1568" i="4"/>
  <c r="H1568" i="4"/>
  <c r="F1568" i="4"/>
  <c r="G1568" i="4" s="1"/>
  <c r="D1568" i="4"/>
  <c r="W1567" i="4"/>
  <c r="T1567" i="4"/>
  <c r="H1567" i="4"/>
  <c r="F1567" i="4"/>
  <c r="G1567" i="4" s="1"/>
  <c r="D1567" i="4"/>
  <c r="W1566" i="4"/>
  <c r="T1566" i="4"/>
  <c r="H1566" i="4"/>
  <c r="F1566" i="4"/>
  <c r="D1566" i="4"/>
  <c r="W1565" i="4"/>
  <c r="V1565" i="4" s="1"/>
  <c r="T1565" i="4"/>
  <c r="H1565" i="4"/>
  <c r="F1565" i="4"/>
  <c r="G1565" i="4" s="1"/>
  <c r="D1565" i="4"/>
  <c r="W1564" i="4"/>
  <c r="T1564" i="4"/>
  <c r="H1564" i="4"/>
  <c r="F1564" i="4"/>
  <c r="G1564" i="4" s="1"/>
  <c r="D1564" i="4"/>
  <c r="W1563" i="4"/>
  <c r="V1563" i="4"/>
  <c r="T1563" i="4"/>
  <c r="H1563" i="4"/>
  <c r="F1563" i="4"/>
  <c r="D1563" i="4"/>
  <c r="W1562" i="4"/>
  <c r="T1562" i="4"/>
  <c r="H1562" i="4"/>
  <c r="F1562" i="4"/>
  <c r="G1562" i="4" s="1"/>
  <c r="D1562" i="4"/>
  <c r="W1561" i="4"/>
  <c r="T1561" i="4"/>
  <c r="H1561" i="4"/>
  <c r="F1561" i="4"/>
  <c r="G1561" i="4" s="1"/>
  <c r="D1561" i="4"/>
  <c r="W1560" i="4"/>
  <c r="T1560" i="4"/>
  <c r="H1560" i="4"/>
  <c r="F1560" i="4"/>
  <c r="G1560" i="4" s="1"/>
  <c r="D1560" i="4"/>
  <c r="W1559" i="4"/>
  <c r="T1559" i="4"/>
  <c r="H1559" i="4"/>
  <c r="F1559" i="4"/>
  <c r="D1559" i="4"/>
  <c r="W1558" i="4"/>
  <c r="T1558" i="4"/>
  <c r="H1558" i="4"/>
  <c r="F1558" i="4"/>
  <c r="G1558" i="4" s="1"/>
  <c r="D1558" i="4"/>
  <c r="W1557" i="4"/>
  <c r="T1557" i="4"/>
  <c r="H1557" i="4"/>
  <c r="F1557" i="4"/>
  <c r="G1557" i="4" s="1"/>
  <c r="D1557" i="4"/>
  <c r="W1556" i="4"/>
  <c r="V1556" i="4" s="1"/>
  <c r="T1556" i="4"/>
  <c r="H1556" i="4"/>
  <c r="F1556" i="4"/>
  <c r="G1556" i="4" s="1"/>
  <c r="D1556" i="4"/>
  <c r="W1555" i="4"/>
  <c r="T1555" i="4"/>
  <c r="H1555" i="4"/>
  <c r="F1555" i="4"/>
  <c r="G1555" i="4" s="1"/>
  <c r="D1555" i="4"/>
  <c r="W1554" i="4"/>
  <c r="V1554" i="4" s="1"/>
  <c r="T1554" i="4"/>
  <c r="L738" i="2"/>
  <c r="H1554" i="4"/>
  <c r="F1554" i="4"/>
  <c r="D1554" i="4"/>
  <c r="B738" i="2"/>
  <c r="W1553" i="4"/>
  <c r="T1553" i="4"/>
  <c r="H1553" i="4"/>
  <c r="F1553" i="4"/>
  <c r="G1553" i="4" s="1"/>
  <c r="D1553" i="4"/>
  <c r="W1552" i="4"/>
  <c r="V1552" i="4" s="1"/>
  <c r="T1552" i="4"/>
  <c r="H1552" i="4"/>
  <c r="F1552" i="4"/>
  <c r="G1552" i="4" s="1"/>
  <c r="D1552" i="4"/>
  <c r="W1551" i="4"/>
  <c r="T1551" i="4"/>
  <c r="H1551" i="4"/>
  <c r="F1551" i="4"/>
  <c r="G1551" i="4" s="1"/>
  <c r="D1551" i="4"/>
  <c r="W1550" i="4"/>
  <c r="L737" i="2" s="1"/>
  <c r="T1550" i="4"/>
  <c r="H1550" i="4"/>
  <c r="F1550" i="4"/>
  <c r="G1550" i="4" s="1"/>
  <c r="D1550" i="4"/>
  <c r="B737" i="2"/>
  <c r="W1549" i="4"/>
  <c r="V1549" i="4" s="1"/>
  <c r="T1549" i="4"/>
  <c r="H1549" i="4"/>
  <c r="F1549" i="4"/>
  <c r="G1549" i="4" s="1"/>
  <c r="D1549" i="4"/>
  <c r="W1548" i="4"/>
  <c r="V1548" i="4" s="1"/>
  <c r="T1548" i="4"/>
  <c r="H1548" i="4"/>
  <c r="F1548" i="4"/>
  <c r="D1548" i="4"/>
  <c r="W1547" i="4"/>
  <c r="T1547" i="4"/>
  <c r="H1547" i="4"/>
  <c r="F1547" i="4"/>
  <c r="D1547" i="4"/>
  <c r="W1546" i="4"/>
  <c r="V1546" i="4" s="1"/>
  <c r="T1546" i="4"/>
  <c r="L736" i="2"/>
  <c r="H1546" i="4"/>
  <c r="F1546" i="4"/>
  <c r="G1546" i="4" s="1"/>
  <c r="D1546" i="4"/>
  <c r="B736" i="2"/>
  <c r="W1545" i="4"/>
  <c r="L735" i="2" s="1"/>
  <c r="T1545" i="4"/>
  <c r="H1545" i="4"/>
  <c r="F1545" i="4"/>
  <c r="D1545" i="4"/>
  <c r="B735" i="2"/>
  <c r="W1544" i="4"/>
  <c r="V1544" i="4" s="1"/>
  <c r="T1544" i="4"/>
  <c r="H1544" i="4"/>
  <c r="F1544" i="4"/>
  <c r="G1544" i="4" s="1"/>
  <c r="D1544" i="4"/>
  <c r="W1543" i="4"/>
  <c r="T1543" i="4"/>
  <c r="H1543" i="4"/>
  <c r="F1543" i="4"/>
  <c r="G1543" i="4" s="1"/>
  <c r="D1543" i="4"/>
  <c r="W1542" i="4"/>
  <c r="T1542" i="4"/>
  <c r="H1542" i="4"/>
  <c r="F1542" i="4"/>
  <c r="G1542" i="4" s="1"/>
  <c r="D1542" i="4"/>
  <c r="W1541" i="4"/>
  <c r="T1541" i="4"/>
  <c r="H1541" i="4"/>
  <c r="F1541" i="4"/>
  <c r="G1541" i="4" s="1"/>
  <c r="D1541" i="4"/>
  <c r="W1540" i="4"/>
  <c r="V1540" i="4" s="1"/>
  <c r="T1540" i="4"/>
  <c r="H1540" i="4"/>
  <c r="F1540" i="4"/>
  <c r="D1540" i="4"/>
  <c r="W1539" i="4"/>
  <c r="T1539" i="4"/>
  <c r="H1539" i="4"/>
  <c r="F1539" i="4"/>
  <c r="D1539" i="4"/>
  <c r="W1538" i="4"/>
  <c r="V1538" i="4" s="1"/>
  <c r="T1538" i="4"/>
  <c r="H1538" i="4"/>
  <c r="F1538" i="4"/>
  <c r="G1538" i="4" s="1"/>
  <c r="D1538" i="4"/>
  <c r="B729" i="2"/>
  <c r="W1537" i="4"/>
  <c r="T1537" i="4"/>
  <c r="H1537" i="4"/>
  <c r="F1537" i="4"/>
  <c r="G1537" i="4" s="1"/>
  <c r="D1537" i="4"/>
  <c r="B728" i="2"/>
  <c r="W1536" i="4"/>
  <c r="V1536" i="4" s="1"/>
  <c r="T1536" i="4"/>
  <c r="L727" i="2"/>
  <c r="H1536" i="4"/>
  <c r="F1536" i="4"/>
  <c r="D1536" i="4"/>
  <c r="B727" i="2"/>
  <c r="W1535" i="4"/>
  <c r="T1535" i="4"/>
  <c r="H1535" i="4"/>
  <c r="F1535" i="4"/>
  <c r="D1535" i="4"/>
  <c r="B726" i="2"/>
  <c r="W1534" i="4"/>
  <c r="V1534" i="4" s="1"/>
  <c r="T1534" i="4"/>
  <c r="H1534" i="4"/>
  <c r="F1534" i="4"/>
  <c r="D1534" i="4"/>
  <c r="B725" i="2"/>
  <c r="W1533" i="4"/>
  <c r="T1533" i="4"/>
  <c r="H1533" i="4"/>
  <c r="F1533" i="4"/>
  <c r="D1533" i="4"/>
  <c r="B724" i="2"/>
  <c r="W1532" i="4"/>
  <c r="L723" i="2" s="1"/>
  <c r="V1532" i="4"/>
  <c r="T1532" i="4"/>
  <c r="H1532" i="4"/>
  <c r="F1532" i="4"/>
  <c r="G1532" i="4" s="1"/>
  <c r="D1532" i="4"/>
  <c r="B723" i="2"/>
  <c r="W1531" i="4"/>
  <c r="V1531" i="4" s="1"/>
  <c r="T1531" i="4"/>
  <c r="H1531" i="4"/>
  <c r="F1531" i="4"/>
  <c r="D1531" i="4"/>
  <c r="B722" i="2"/>
  <c r="W1530" i="4"/>
  <c r="T1530" i="4"/>
  <c r="H1530" i="4"/>
  <c r="F1530" i="4"/>
  <c r="G1530" i="4" s="1"/>
  <c r="D1530" i="4"/>
  <c r="B721" i="2"/>
  <c r="W1529" i="4"/>
  <c r="T1529" i="4"/>
  <c r="H1529" i="4"/>
  <c r="F1529" i="4"/>
  <c r="D1529" i="4"/>
  <c r="B720" i="2"/>
  <c r="W1528" i="4"/>
  <c r="T1528" i="4"/>
  <c r="H1528" i="4"/>
  <c r="F1528" i="4"/>
  <c r="D1528" i="4"/>
  <c r="B719" i="2"/>
  <c r="W1527" i="4"/>
  <c r="T1527" i="4"/>
  <c r="H1527" i="4"/>
  <c r="F1527" i="4"/>
  <c r="G1527" i="4" s="1"/>
  <c r="D1527" i="4"/>
  <c r="B717" i="2"/>
  <c r="W1526" i="4"/>
  <c r="V1526" i="4" s="1"/>
  <c r="T1526" i="4"/>
  <c r="L716" i="2"/>
  <c r="H1526" i="4"/>
  <c r="F1526" i="4"/>
  <c r="G1526" i="4" s="1"/>
  <c r="D1526" i="4"/>
  <c r="B716" i="2"/>
  <c r="W1525" i="4"/>
  <c r="T1525" i="4"/>
  <c r="H1525" i="4"/>
  <c r="F1525" i="4"/>
  <c r="G1525" i="4" s="1"/>
  <c r="D1525" i="4"/>
  <c r="W1524" i="4"/>
  <c r="T1524" i="4"/>
  <c r="H1524" i="4"/>
  <c r="F1524" i="4"/>
  <c r="G1524" i="4" s="1"/>
  <c r="D1524" i="4"/>
  <c r="W1523" i="4"/>
  <c r="V1523" i="4" s="1"/>
  <c r="T1523" i="4"/>
  <c r="H1523" i="4"/>
  <c r="F1523" i="4"/>
  <c r="D1523" i="4"/>
  <c r="W1522" i="4"/>
  <c r="T1522" i="4"/>
  <c r="H1522" i="4"/>
  <c r="F1522" i="4"/>
  <c r="G1522" i="4" s="1"/>
  <c r="D1522" i="4"/>
  <c r="W1521" i="4"/>
  <c r="T1521" i="4"/>
  <c r="H1521" i="4"/>
  <c r="F1521" i="4"/>
  <c r="G1521" i="4" s="1"/>
  <c r="D1521" i="4"/>
  <c r="W1520" i="4"/>
  <c r="V1520" i="4" s="1"/>
  <c r="T1520" i="4"/>
  <c r="H1520" i="4"/>
  <c r="F1520" i="4"/>
  <c r="G1520" i="4" s="1"/>
  <c r="D1520" i="4"/>
  <c r="W1519" i="4"/>
  <c r="T1519" i="4"/>
  <c r="H1519" i="4"/>
  <c r="F1519" i="4"/>
  <c r="D1519" i="4"/>
  <c r="W1518" i="4"/>
  <c r="T1518" i="4"/>
  <c r="H1518" i="4"/>
  <c r="F1518" i="4"/>
  <c r="G1518" i="4" s="1"/>
  <c r="D1518" i="4"/>
  <c r="W1517" i="4"/>
  <c r="T1517" i="4"/>
  <c r="H1517" i="4"/>
  <c r="F1517" i="4"/>
  <c r="D1517" i="4"/>
  <c r="W1516" i="4"/>
  <c r="T1516" i="4"/>
  <c r="H1516" i="4"/>
  <c r="F1516" i="4"/>
  <c r="G1516" i="4" s="1"/>
  <c r="D1516" i="4"/>
  <c r="W1515" i="4"/>
  <c r="T1515" i="4"/>
  <c r="H1515" i="4"/>
  <c r="F1515" i="4"/>
  <c r="G1515" i="4" s="1"/>
  <c r="D1515" i="4"/>
  <c r="W1514" i="4"/>
  <c r="V1514" i="4" s="1"/>
  <c r="T1514" i="4"/>
  <c r="H1514" i="4"/>
  <c r="F1514" i="4"/>
  <c r="G1514" i="4" s="1"/>
  <c r="D1514" i="4"/>
  <c r="W1513" i="4"/>
  <c r="T1513" i="4"/>
  <c r="H1513" i="4"/>
  <c r="F1513" i="4"/>
  <c r="D1513" i="4"/>
  <c r="W1512" i="4"/>
  <c r="T1512" i="4"/>
  <c r="H1512" i="4"/>
  <c r="F1512" i="4"/>
  <c r="G1512" i="4" s="1"/>
  <c r="D1512" i="4"/>
  <c r="W1511" i="4"/>
  <c r="T1511" i="4"/>
  <c r="H1511" i="4"/>
  <c r="F1511" i="4"/>
  <c r="D1511" i="4"/>
  <c r="W1510" i="4"/>
  <c r="T1510" i="4"/>
  <c r="H1510" i="4"/>
  <c r="F1510" i="4"/>
  <c r="G1510" i="4" s="1"/>
  <c r="D1510" i="4"/>
  <c r="W1509" i="4"/>
  <c r="T1509" i="4"/>
  <c r="H1509" i="4"/>
  <c r="F1509" i="4"/>
  <c r="G1509" i="4" s="1"/>
  <c r="D1509" i="4"/>
  <c r="W1508" i="4"/>
  <c r="T1508" i="4"/>
  <c r="H1508" i="4"/>
  <c r="F1508" i="4"/>
  <c r="G1508" i="4" s="1"/>
  <c r="D1508" i="4"/>
  <c r="W1507" i="4"/>
  <c r="T1507" i="4"/>
  <c r="H1507" i="4"/>
  <c r="F1507" i="4"/>
  <c r="G1507" i="4" s="1"/>
  <c r="D1507" i="4"/>
  <c r="W1506" i="4"/>
  <c r="T1506" i="4"/>
  <c r="H1506" i="4"/>
  <c r="F1506" i="4"/>
  <c r="G1506" i="4" s="1"/>
  <c r="D1506" i="4"/>
  <c r="W1505" i="4"/>
  <c r="T1505" i="4"/>
  <c r="H1505" i="4"/>
  <c r="F1505" i="4"/>
  <c r="G1505" i="4" s="1"/>
  <c r="D1505" i="4"/>
  <c r="W1504" i="4"/>
  <c r="V1504" i="4" s="1"/>
  <c r="T1504" i="4"/>
  <c r="H1504" i="4"/>
  <c r="F1504" i="4"/>
  <c r="G1504" i="4" s="1"/>
  <c r="D1504" i="4"/>
  <c r="W1503" i="4"/>
  <c r="T1503" i="4"/>
  <c r="H1503" i="4"/>
  <c r="F1503" i="4"/>
  <c r="G1503" i="4" s="1"/>
  <c r="D1503" i="4"/>
  <c r="W1502" i="4"/>
  <c r="T1502" i="4"/>
  <c r="H1502" i="4"/>
  <c r="F1502" i="4"/>
  <c r="G1502" i="4" s="1"/>
  <c r="D1502" i="4"/>
  <c r="W1501" i="4"/>
  <c r="V1501" i="4" s="1"/>
  <c r="T1501" i="4"/>
  <c r="H1501" i="4"/>
  <c r="F1501" i="4"/>
  <c r="G1501" i="4" s="1"/>
  <c r="D1501" i="4"/>
  <c r="W1500" i="4"/>
  <c r="V1500" i="4" s="1"/>
  <c r="T1500" i="4"/>
  <c r="H1500" i="4"/>
  <c r="F1500" i="4"/>
  <c r="G1500" i="4" s="1"/>
  <c r="D1500" i="4"/>
  <c r="W1499" i="4"/>
  <c r="T1499" i="4"/>
  <c r="H1499" i="4"/>
  <c r="F1499" i="4"/>
  <c r="G1499" i="4" s="1"/>
  <c r="D1499" i="4"/>
  <c r="W1498" i="4"/>
  <c r="T1498" i="4"/>
  <c r="H1498" i="4"/>
  <c r="F1498" i="4"/>
  <c r="D1498" i="4"/>
  <c r="W1497" i="4"/>
  <c r="T1497" i="4"/>
  <c r="H1497" i="4"/>
  <c r="F1497" i="4"/>
  <c r="D1497" i="4"/>
  <c r="W1496" i="4"/>
  <c r="T1496" i="4"/>
  <c r="H1496" i="4"/>
  <c r="F1496" i="4"/>
  <c r="G1496" i="4" s="1"/>
  <c r="D1496" i="4"/>
  <c r="W1495" i="4"/>
  <c r="V1495" i="4" s="1"/>
  <c r="T1495" i="4"/>
  <c r="H1495" i="4"/>
  <c r="F1495" i="4"/>
  <c r="G1495" i="4" s="1"/>
  <c r="D1495" i="4"/>
  <c r="W1494" i="4"/>
  <c r="V1494" i="4" s="1"/>
  <c r="T1494" i="4"/>
  <c r="H1494" i="4"/>
  <c r="F1494" i="4"/>
  <c r="G1494" i="4" s="1"/>
  <c r="D1494" i="4"/>
  <c r="W1493" i="4"/>
  <c r="T1493" i="4"/>
  <c r="H1493" i="4"/>
  <c r="F1493" i="4"/>
  <c r="G1493" i="4" s="1"/>
  <c r="D1493" i="4"/>
  <c r="W1492" i="4"/>
  <c r="T1492" i="4"/>
  <c r="H1492" i="4"/>
  <c r="F1492" i="4"/>
  <c r="D1492" i="4"/>
  <c r="B715" i="2"/>
  <c r="W1491" i="4"/>
  <c r="L714" i="2" s="1"/>
  <c r="V1491" i="4"/>
  <c r="T1491" i="4"/>
  <c r="H1491" i="4"/>
  <c r="F1491" i="4"/>
  <c r="D1491" i="4"/>
  <c r="B714" i="2"/>
  <c r="W1490" i="4"/>
  <c r="V1490" i="4" s="1"/>
  <c r="T1490" i="4"/>
  <c r="H1490" i="4"/>
  <c r="F1490" i="4"/>
  <c r="G1490" i="4" s="1"/>
  <c r="D1490" i="4"/>
  <c r="W1489" i="4"/>
  <c r="V1489" i="4" s="1"/>
  <c r="T1489" i="4"/>
  <c r="H1489" i="4"/>
  <c r="F1489" i="4"/>
  <c r="G1489" i="4" s="1"/>
  <c r="D1489" i="4"/>
  <c r="W1488" i="4"/>
  <c r="T1488" i="4"/>
  <c r="H1488" i="4"/>
  <c r="F1488" i="4"/>
  <c r="G1488" i="4" s="1"/>
  <c r="D1488" i="4"/>
  <c r="W1487" i="4"/>
  <c r="T1487" i="4"/>
  <c r="H1487" i="4"/>
  <c r="F1487" i="4"/>
  <c r="D1487" i="4"/>
  <c r="W1486" i="4"/>
  <c r="V1486" i="4"/>
  <c r="T1486" i="4"/>
  <c r="H1486" i="4"/>
  <c r="F1486" i="4"/>
  <c r="G1486" i="4" s="1"/>
  <c r="D1486" i="4"/>
  <c r="W1485" i="4"/>
  <c r="T1485" i="4"/>
  <c r="H1485" i="4"/>
  <c r="F1485" i="4"/>
  <c r="G1485" i="4" s="1"/>
  <c r="D1485" i="4"/>
  <c r="W1484" i="4"/>
  <c r="T1484" i="4"/>
  <c r="H1484" i="4"/>
  <c r="F1484" i="4"/>
  <c r="G1484" i="4" s="1"/>
  <c r="D1484" i="4"/>
  <c r="W1483" i="4"/>
  <c r="T1483" i="4"/>
  <c r="H1483" i="4"/>
  <c r="F1483" i="4"/>
  <c r="G1483" i="4" s="1"/>
  <c r="D1483" i="4"/>
  <c r="W1482" i="4"/>
  <c r="T1482" i="4"/>
  <c r="H1482" i="4"/>
  <c r="F1482" i="4"/>
  <c r="G1482" i="4" s="1"/>
  <c r="D1482" i="4"/>
  <c r="W1481" i="4"/>
  <c r="V1481" i="4" s="1"/>
  <c r="T1481" i="4"/>
  <c r="H1481" i="4"/>
  <c r="F1481" i="4"/>
  <c r="D1481" i="4"/>
  <c r="W1480" i="4"/>
  <c r="V1480" i="4"/>
  <c r="T1480" i="4"/>
  <c r="H1480" i="4"/>
  <c r="F1480" i="4"/>
  <c r="D1480" i="4"/>
  <c r="W1479" i="4"/>
  <c r="T1479" i="4"/>
  <c r="H1479" i="4"/>
  <c r="F1479" i="4"/>
  <c r="G1479" i="4" s="1"/>
  <c r="D1479" i="4"/>
  <c r="W1478" i="4"/>
  <c r="V1478" i="4" s="1"/>
  <c r="T1478" i="4"/>
  <c r="H1478" i="4"/>
  <c r="F1478" i="4"/>
  <c r="G1478" i="4" s="1"/>
  <c r="D1478" i="4"/>
  <c r="W1477" i="4"/>
  <c r="V1477" i="4"/>
  <c r="T1477" i="4"/>
  <c r="H1477" i="4"/>
  <c r="F1477" i="4"/>
  <c r="G1477" i="4" s="1"/>
  <c r="D1477" i="4"/>
  <c r="W1476" i="4"/>
  <c r="T1476" i="4"/>
  <c r="H1476" i="4"/>
  <c r="F1476" i="4"/>
  <c r="G1476" i="4" s="1"/>
  <c r="D1476" i="4"/>
  <c r="W1475" i="4"/>
  <c r="T1475" i="4"/>
  <c r="H1475" i="4"/>
  <c r="F1475" i="4"/>
  <c r="D1475" i="4"/>
  <c r="W1474" i="4"/>
  <c r="T1474" i="4"/>
  <c r="H1474" i="4"/>
  <c r="F1474" i="4"/>
  <c r="G1474" i="4" s="1"/>
  <c r="D1474" i="4"/>
  <c r="W1473" i="4"/>
  <c r="T1473" i="4"/>
  <c r="H1473" i="4"/>
  <c r="F1473" i="4"/>
  <c r="G1473" i="4" s="1"/>
  <c r="D1473" i="4"/>
  <c r="W1472" i="4"/>
  <c r="T1472" i="4"/>
  <c r="H1472" i="4"/>
  <c r="F1472" i="4"/>
  <c r="G1472" i="4" s="1"/>
  <c r="D1472" i="4"/>
  <c r="W1471" i="4"/>
  <c r="T1471" i="4"/>
  <c r="H1471" i="4"/>
  <c r="F1471" i="4"/>
  <c r="G1471" i="4" s="1"/>
  <c r="D1471" i="4"/>
  <c r="W1470" i="4"/>
  <c r="V1470" i="4" s="1"/>
  <c r="T1470" i="4"/>
  <c r="H1470" i="4"/>
  <c r="F1470" i="4"/>
  <c r="D1470" i="4"/>
  <c r="W1469" i="4"/>
  <c r="T1469" i="4"/>
  <c r="H1469" i="4"/>
  <c r="F1469" i="4"/>
  <c r="G1469" i="4" s="1"/>
  <c r="D1469" i="4"/>
  <c r="W1468" i="4"/>
  <c r="T1468" i="4"/>
  <c r="H1468" i="4"/>
  <c r="F1468" i="4"/>
  <c r="G1468" i="4" s="1"/>
  <c r="D1468" i="4"/>
  <c r="W1467" i="4"/>
  <c r="V1467" i="4" s="1"/>
  <c r="T1467" i="4"/>
  <c r="H1467" i="4"/>
  <c r="F1467" i="4"/>
  <c r="G1467" i="4" s="1"/>
  <c r="D1467" i="4"/>
  <c r="W1466" i="4"/>
  <c r="T1466" i="4"/>
  <c r="H1466" i="4"/>
  <c r="F1466" i="4"/>
  <c r="G1466" i="4" s="1"/>
  <c r="D1466" i="4"/>
  <c r="W1465" i="4"/>
  <c r="T1465" i="4"/>
  <c r="H1465" i="4"/>
  <c r="F1465" i="4"/>
  <c r="D1465" i="4"/>
  <c r="W1464" i="4"/>
  <c r="V1464" i="4" s="1"/>
  <c r="T1464" i="4"/>
  <c r="H1464" i="4"/>
  <c r="F1464" i="4"/>
  <c r="G1464" i="4" s="1"/>
  <c r="D1464" i="4"/>
  <c r="W1463" i="4"/>
  <c r="V1463" i="4" s="1"/>
  <c r="T1463" i="4"/>
  <c r="H1463" i="4"/>
  <c r="F1463" i="4"/>
  <c r="G1463" i="4" s="1"/>
  <c r="D1463" i="4"/>
  <c r="W1462" i="4"/>
  <c r="T1462" i="4"/>
  <c r="H1462" i="4"/>
  <c r="F1462" i="4"/>
  <c r="G1462" i="4" s="1"/>
  <c r="D1462" i="4"/>
  <c r="W1461" i="4"/>
  <c r="T1461" i="4"/>
  <c r="H1461" i="4"/>
  <c r="F1461" i="4"/>
  <c r="G1461" i="4" s="1"/>
  <c r="D1461" i="4"/>
  <c r="W1460" i="4"/>
  <c r="T1460" i="4"/>
  <c r="H1460" i="4"/>
  <c r="F1460" i="4"/>
  <c r="G1460" i="4" s="1"/>
  <c r="D1460" i="4"/>
  <c r="W1459" i="4"/>
  <c r="T1459" i="4"/>
  <c r="H1459" i="4"/>
  <c r="F1459" i="4"/>
  <c r="G1459" i="4" s="1"/>
  <c r="D1459" i="4"/>
  <c r="W1458" i="4"/>
  <c r="T1458" i="4"/>
  <c r="H1458" i="4"/>
  <c r="F1458" i="4"/>
  <c r="G1458" i="4" s="1"/>
  <c r="D1458" i="4"/>
  <c r="W1457" i="4"/>
  <c r="T1457" i="4"/>
  <c r="H1457" i="4"/>
  <c r="F1457" i="4"/>
  <c r="D1457" i="4"/>
  <c r="W1456" i="4"/>
  <c r="V1456" i="4"/>
  <c r="T1456" i="4"/>
  <c r="H1456" i="4"/>
  <c r="F1456" i="4"/>
  <c r="D1456" i="4"/>
  <c r="W1455" i="4"/>
  <c r="V1455" i="4"/>
  <c r="T1455" i="4"/>
  <c r="H1455" i="4"/>
  <c r="F1455" i="4"/>
  <c r="G1455" i="4" s="1"/>
  <c r="D1455" i="4"/>
  <c r="W1454" i="4"/>
  <c r="T1454" i="4"/>
  <c r="H1454" i="4"/>
  <c r="F1454" i="4"/>
  <c r="G1454" i="4" s="1"/>
  <c r="D1454" i="4"/>
  <c r="W1453" i="4"/>
  <c r="T1453" i="4"/>
  <c r="H1453" i="4"/>
  <c r="F1453" i="4"/>
  <c r="G1453" i="4" s="1"/>
  <c r="D1453" i="4"/>
  <c r="W1452" i="4"/>
  <c r="V1452" i="4"/>
  <c r="T1452" i="4"/>
  <c r="H1452" i="4"/>
  <c r="F1452" i="4"/>
  <c r="G1452" i="4" s="1"/>
  <c r="D1452" i="4"/>
  <c r="W1451" i="4"/>
  <c r="T1451" i="4"/>
  <c r="H1451" i="4"/>
  <c r="F1451" i="4"/>
  <c r="D1451" i="4"/>
  <c r="B711" i="2"/>
  <c r="W1450" i="4"/>
  <c r="T1450" i="4"/>
  <c r="H1450" i="4"/>
  <c r="F1450" i="4"/>
  <c r="G1450" i="4" s="1"/>
  <c r="D1450" i="4"/>
  <c r="B710" i="2"/>
  <c r="W1449" i="4"/>
  <c r="T1449" i="4"/>
  <c r="H1449" i="4"/>
  <c r="F1449" i="4"/>
  <c r="G1449" i="4" s="1"/>
  <c r="D1449" i="4"/>
  <c r="W1448" i="4"/>
  <c r="T1448" i="4"/>
  <c r="H1448" i="4"/>
  <c r="F1448" i="4"/>
  <c r="G1448" i="4" s="1"/>
  <c r="D1448" i="4"/>
  <c r="B703" i="2"/>
  <c r="W1447" i="4"/>
  <c r="V1447" i="4" s="1"/>
  <c r="T1447" i="4"/>
  <c r="H1447" i="4"/>
  <c r="F1447" i="4"/>
  <c r="D1447" i="4"/>
  <c r="B702" i="2"/>
  <c r="W1446" i="4"/>
  <c r="T1446" i="4"/>
  <c r="H1446" i="4"/>
  <c r="F1446" i="4"/>
  <c r="G1446" i="4" s="1"/>
  <c r="D1446" i="4"/>
  <c r="B701" i="2"/>
  <c r="W1445" i="4"/>
  <c r="T1445" i="4"/>
  <c r="H1445" i="4"/>
  <c r="F1445" i="4"/>
  <c r="D1445" i="4"/>
  <c r="B760" i="2"/>
  <c r="W1444" i="4"/>
  <c r="V1444" i="4" s="1"/>
  <c r="T1444" i="4"/>
  <c r="H1444" i="4"/>
  <c r="F1444" i="4"/>
  <c r="G1444" i="4" s="1"/>
  <c r="D1444" i="4"/>
  <c r="B759" i="2"/>
  <c r="W1443" i="4"/>
  <c r="V1443" i="4" s="1"/>
  <c r="T1443" i="4"/>
  <c r="H1443" i="4"/>
  <c r="F1443" i="4"/>
  <c r="G1443" i="4" s="1"/>
  <c r="D1443" i="4"/>
  <c r="B758" i="2"/>
  <c r="W1442" i="4"/>
  <c r="T1442" i="4"/>
  <c r="H1442" i="4"/>
  <c r="F1442" i="4"/>
  <c r="G1442" i="4" s="1"/>
  <c r="D1442" i="4"/>
  <c r="B757" i="2"/>
  <c r="W1441" i="4"/>
  <c r="V1441" i="4" s="1"/>
  <c r="T1441" i="4"/>
  <c r="L752" i="2"/>
  <c r="H1441" i="4"/>
  <c r="F1441" i="4"/>
  <c r="G1441" i="4" s="1"/>
  <c r="D1441" i="4"/>
  <c r="B752" i="2"/>
  <c r="W1440" i="4"/>
  <c r="T1440" i="4"/>
  <c r="H1440" i="4"/>
  <c r="F1440" i="4"/>
  <c r="G1440" i="4" s="1"/>
  <c r="D1440" i="4"/>
  <c r="B755" i="2"/>
  <c r="W1439" i="4"/>
  <c r="L753" i="2" s="1"/>
  <c r="T1439" i="4"/>
  <c r="H1439" i="4"/>
  <c r="F1439" i="4"/>
  <c r="D1439" i="4"/>
  <c r="B753" i="2"/>
  <c r="W1438" i="4"/>
  <c r="V1438" i="4"/>
  <c r="T1438" i="4"/>
  <c r="L750" i="2"/>
  <c r="H1438" i="4"/>
  <c r="F1438" i="4"/>
  <c r="G1438" i="4" s="1"/>
  <c r="D1438" i="4"/>
  <c r="B750" i="2"/>
  <c r="W1437" i="4"/>
  <c r="T1437" i="4"/>
  <c r="H1437" i="4"/>
  <c r="F1437" i="4"/>
  <c r="G1437" i="4" s="1"/>
  <c r="D1437" i="4"/>
  <c r="B747" i="2"/>
  <c r="W1436" i="4"/>
  <c r="T1436" i="4"/>
  <c r="H1436" i="4"/>
  <c r="F1436" i="4"/>
  <c r="G1436" i="4" s="1"/>
  <c r="D1436" i="4"/>
  <c r="W1435" i="4"/>
  <c r="T1435" i="4"/>
  <c r="H1435" i="4"/>
  <c r="F1435" i="4"/>
  <c r="D1435" i="4"/>
  <c r="W1434" i="4"/>
  <c r="V1434" i="4" s="1"/>
  <c r="T1434" i="4"/>
  <c r="H1434" i="4"/>
  <c r="F1434" i="4"/>
  <c r="G1434" i="4" s="1"/>
  <c r="D1434" i="4"/>
  <c r="W1433" i="4"/>
  <c r="V1433" i="4" s="1"/>
  <c r="T1433" i="4"/>
  <c r="H1433" i="4"/>
  <c r="F1433" i="4"/>
  <c r="G1433" i="4" s="1"/>
  <c r="D1433" i="4"/>
  <c r="W1432" i="4"/>
  <c r="V1432" i="4" s="1"/>
  <c r="T1432" i="4"/>
  <c r="H1432" i="4"/>
  <c r="F1432" i="4"/>
  <c r="G1432" i="4" s="1"/>
  <c r="D1432" i="4"/>
  <c r="B718" i="2"/>
  <c r="W1431" i="4"/>
  <c r="V1431" i="4" s="1"/>
  <c r="T1431" i="4"/>
  <c r="H1431" i="4"/>
  <c r="F1431" i="4"/>
  <c r="G1431" i="4" s="1"/>
  <c r="D1431" i="4"/>
  <c r="B734" i="2"/>
  <c r="W1430" i="4"/>
  <c r="T1430" i="4"/>
  <c r="H1430" i="4"/>
  <c r="F1430" i="4"/>
  <c r="G1430" i="4" s="1"/>
  <c r="D1430" i="4"/>
  <c r="B733" i="2"/>
  <c r="W1429" i="4"/>
  <c r="V1429" i="4" s="1"/>
  <c r="T1429" i="4"/>
  <c r="L732" i="2"/>
  <c r="H1429" i="4"/>
  <c r="F1429" i="4"/>
  <c r="G1429" i="4" s="1"/>
  <c r="D1429" i="4"/>
  <c r="B732" i="2"/>
  <c r="W1428" i="4"/>
  <c r="T1428" i="4"/>
  <c r="H1428" i="4"/>
  <c r="F1428" i="4"/>
  <c r="G1428" i="4" s="1"/>
  <c r="D1428" i="4"/>
  <c r="B731" i="2"/>
  <c r="W1427" i="4"/>
  <c r="L730" i="2" s="1"/>
  <c r="V1427" i="4"/>
  <c r="T1427" i="4"/>
  <c r="H1427" i="4"/>
  <c r="F1427" i="4"/>
  <c r="G1427" i="4" s="1"/>
  <c r="D1427" i="4"/>
  <c r="B730" i="2"/>
  <c r="W1426" i="4"/>
  <c r="L712" i="2" s="1"/>
  <c r="T1426" i="4"/>
  <c r="H1426" i="4"/>
  <c r="F1426" i="4"/>
  <c r="G1426" i="4" s="1"/>
  <c r="D1426" i="4"/>
  <c r="B712" i="2"/>
  <c r="W1425" i="4"/>
  <c r="T1425" i="4"/>
  <c r="H1425" i="4"/>
  <c r="F1425" i="4"/>
  <c r="G1425" i="4" s="1"/>
  <c r="D1425" i="4"/>
  <c r="B713" i="2"/>
  <c r="W1424" i="4"/>
  <c r="T1424" i="4"/>
  <c r="H1424" i="4"/>
  <c r="F1424" i="4"/>
  <c r="G1424" i="4" s="1"/>
  <c r="D1424" i="4"/>
  <c r="B704" i="2"/>
  <c r="W1423" i="4"/>
  <c r="T1423" i="4"/>
  <c r="H1423" i="4"/>
  <c r="F1423" i="4"/>
  <c r="G1423" i="4" s="1"/>
  <c r="D1423" i="4"/>
  <c r="B709" i="2"/>
  <c r="W1422" i="4"/>
  <c r="L708" i="2" s="1"/>
  <c r="V1422" i="4"/>
  <c r="T1422" i="4"/>
  <c r="H1422" i="4"/>
  <c r="F1422" i="4"/>
  <c r="G1422" i="4" s="1"/>
  <c r="D1422" i="4"/>
  <c r="B708" i="2"/>
  <c r="W1421" i="4"/>
  <c r="T1421" i="4"/>
  <c r="H1421" i="4"/>
  <c r="F1421" i="4"/>
  <c r="G1421" i="4" s="1"/>
  <c r="D1421" i="4"/>
  <c r="W1420" i="4"/>
  <c r="L707" i="2" s="1"/>
  <c r="V1420" i="4"/>
  <c r="T1420" i="4"/>
  <c r="H1420" i="4"/>
  <c r="F1420" i="4"/>
  <c r="D1420" i="4"/>
  <c r="B707" i="2"/>
  <c r="W1419" i="4"/>
  <c r="T1419" i="4"/>
  <c r="H1419" i="4"/>
  <c r="F1419" i="4"/>
  <c r="G1419" i="4" s="1"/>
  <c r="D1419" i="4"/>
  <c r="B706" i="2"/>
  <c r="W1418" i="4"/>
  <c r="T1418" i="4"/>
  <c r="H1418" i="4"/>
  <c r="F1418" i="4"/>
  <c r="G1418" i="4" s="1"/>
  <c r="D1418" i="4"/>
  <c r="B705" i="2"/>
  <c r="W1417" i="4"/>
  <c r="V1417" i="4"/>
  <c r="T1417" i="4"/>
  <c r="L684" i="2"/>
  <c r="H1417" i="4"/>
  <c r="F1417" i="4"/>
  <c r="D1417" i="4"/>
  <c r="B684" i="2"/>
  <c r="W1416" i="4"/>
  <c r="L683" i="2" s="1"/>
  <c r="T1416" i="4"/>
  <c r="H1416" i="4"/>
  <c r="F1416" i="4"/>
  <c r="D1416" i="4"/>
  <c r="B683" i="2"/>
  <c r="W1415" i="4"/>
  <c r="T1415" i="4"/>
  <c r="H1415" i="4"/>
  <c r="F1415" i="4"/>
  <c r="G1415" i="4" s="1"/>
  <c r="D1415" i="4"/>
  <c r="B682" i="2"/>
  <c r="W1414" i="4"/>
  <c r="L681" i="2" s="1"/>
  <c r="T1414" i="4"/>
  <c r="H1414" i="4"/>
  <c r="F1414" i="4"/>
  <c r="D1414" i="4"/>
  <c r="B681" i="2"/>
  <c r="W1413" i="4"/>
  <c r="L680" i="2" s="1"/>
  <c r="T1413" i="4"/>
  <c r="H1413" i="4"/>
  <c r="F1413" i="4"/>
  <c r="D1413" i="4"/>
  <c r="B680" i="2"/>
  <c r="W1412" i="4"/>
  <c r="T1412" i="4"/>
  <c r="H1412" i="4"/>
  <c r="F1412" i="4"/>
  <c r="G1412" i="4" s="1"/>
  <c r="D1412" i="4"/>
  <c r="B679" i="2"/>
  <c r="W1411" i="4"/>
  <c r="L670" i="2" s="1"/>
  <c r="T1411" i="4"/>
  <c r="H1411" i="4"/>
  <c r="F1411" i="4"/>
  <c r="G1411" i="4" s="1"/>
  <c r="D1411" i="4"/>
  <c r="B670" i="2"/>
  <c r="W1410" i="4"/>
  <c r="T1410" i="4"/>
  <c r="H1410" i="4"/>
  <c r="F1410" i="4"/>
  <c r="G1410" i="4" s="1"/>
  <c r="D1410" i="4"/>
  <c r="B669" i="2"/>
  <c r="W1409" i="4"/>
  <c r="T1409" i="4"/>
  <c r="H1409" i="4"/>
  <c r="F1409" i="4"/>
  <c r="D1409" i="4"/>
  <c r="W1408" i="4"/>
  <c r="L663" i="2" s="1"/>
  <c r="T1408" i="4"/>
  <c r="H1408" i="4"/>
  <c r="F1408" i="4"/>
  <c r="G1408" i="4" s="1"/>
  <c r="D1408" i="4"/>
  <c r="B663" i="2"/>
  <c r="W1407" i="4"/>
  <c r="L662" i="2" s="1"/>
  <c r="T1407" i="4"/>
  <c r="H1407" i="4"/>
  <c r="F1407" i="4"/>
  <c r="D1407" i="4"/>
  <c r="B662" i="2"/>
  <c r="W1406" i="4"/>
  <c r="T1406" i="4"/>
  <c r="H1406" i="4"/>
  <c r="F1406" i="4"/>
  <c r="G1406" i="4" s="1"/>
  <c r="D1406" i="4"/>
  <c r="B661" i="2"/>
  <c r="W1405" i="4"/>
  <c r="L660" i="2" s="1"/>
  <c r="T1405" i="4"/>
  <c r="H1405" i="4"/>
  <c r="F1405" i="4"/>
  <c r="D1405" i="4"/>
  <c r="B660" i="2"/>
  <c r="W1404" i="4"/>
  <c r="T1404" i="4"/>
  <c r="H1404" i="4"/>
  <c r="F1404" i="4"/>
  <c r="G1404" i="4" s="1"/>
  <c r="D1404" i="4"/>
  <c r="B659" i="2"/>
  <c r="W1403" i="4"/>
  <c r="T1403" i="4"/>
  <c r="H1403" i="4"/>
  <c r="F1403" i="4"/>
  <c r="G1403" i="4" s="1"/>
  <c r="D1403" i="4"/>
  <c r="B658" i="2"/>
  <c r="W1402" i="4"/>
  <c r="V1402" i="4" s="1"/>
  <c r="T1402" i="4"/>
  <c r="H1402" i="4"/>
  <c r="F1402" i="4"/>
  <c r="D1402" i="4"/>
  <c r="B656" i="2"/>
  <c r="W1401" i="4"/>
  <c r="V1401" i="4" s="1"/>
  <c r="T1401" i="4"/>
  <c r="H1401" i="4"/>
  <c r="F1401" i="4"/>
  <c r="D1401" i="4"/>
  <c r="B655" i="2"/>
  <c r="W1400" i="4"/>
  <c r="V1400" i="4" s="1"/>
  <c r="T1400" i="4"/>
  <c r="H1400" i="4"/>
  <c r="F1400" i="4"/>
  <c r="D1400" i="4"/>
  <c r="B654" i="2"/>
  <c r="W1399" i="4"/>
  <c r="T1399" i="4"/>
  <c r="H1399" i="4"/>
  <c r="F1399" i="4"/>
  <c r="G1399" i="4" s="1"/>
  <c r="D1399" i="4"/>
  <c r="W1398" i="4"/>
  <c r="T1398" i="4"/>
  <c r="H1398" i="4"/>
  <c r="F1398" i="4"/>
  <c r="G1398" i="4" s="1"/>
  <c r="D1398" i="4"/>
  <c r="W1397" i="4"/>
  <c r="V1397" i="4" s="1"/>
  <c r="T1397" i="4"/>
  <c r="H1397" i="4"/>
  <c r="F1397" i="4"/>
  <c r="D1397" i="4"/>
  <c r="W1396" i="4"/>
  <c r="T1396" i="4"/>
  <c r="H1396" i="4"/>
  <c r="F1396" i="4"/>
  <c r="G1396" i="4" s="1"/>
  <c r="D1396" i="4"/>
  <c r="W1395" i="4"/>
  <c r="V1395" i="4" s="1"/>
  <c r="T1395" i="4"/>
  <c r="H1395" i="4"/>
  <c r="F1395" i="4"/>
  <c r="D1395" i="4"/>
  <c r="W1394" i="4"/>
  <c r="T1394" i="4"/>
  <c r="H1394" i="4"/>
  <c r="F1394" i="4"/>
  <c r="G1394" i="4" s="1"/>
  <c r="D1394" i="4"/>
  <c r="W1393" i="4"/>
  <c r="V1393" i="4"/>
  <c r="T1393" i="4"/>
  <c r="H1393" i="4"/>
  <c r="F1393" i="4"/>
  <c r="G1393" i="4" s="1"/>
  <c r="D1393" i="4"/>
  <c r="W1392" i="4"/>
  <c r="V1392" i="4" s="1"/>
  <c r="T1392" i="4"/>
  <c r="H1392" i="4"/>
  <c r="F1392" i="4"/>
  <c r="G1392" i="4" s="1"/>
  <c r="D1392" i="4"/>
  <c r="W1391" i="4"/>
  <c r="T1391" i="4"/>
  <c r="H1391" i="4"/>
  <c r="F1391" i="4"/>
  <c r="G1391" i="4" s="1"/>
  <c r="D1391" i="4"/>
  <c r="W1390" i="4"/>
  <c r="V1390" i="4"/>
  <c r="T1390" i="4"/>
  <c r="H1390" i="4"/>
  <c r="F1390" i="4"/>
  <c r="D1390" i="4"/>
  <c r="W1389" i="4"/>
  <c r="T1389" i="4"/>
  <c r="H1389" i="4"/>
  <c r="F1389" i="4"/>
  <c r="G1389" i="4" s="1"/>
  <c r="D1389" i="4"/>
  <c r="W1388" i="4"/>
  <c r="T1388" i="4"/>
  <c r="H1388" i="4"/>
  <c r="F1388" i="4"/>
  <c r="G1388" i="4" s="1"/>
  <c r="D1388" i="4"/>
  <c r="W1387" i="4"/>
  <c r="T1387" i="4"/>
  <c r="H1387" i="4"/>
  <c r="F1387" i="4"/>
  <c r="D1387" i="4"/>
  <c r="W1386" i="4"/>
  <c r="T1386" i="4"/>
  <c r="H1386" i="4"/>
  <c r="F1386" i="4"/>
  <c r="G1386" i="4" s="1"/>
  <c r="D1386" i="4"/>
  <c r="W1385" i="4"/>
  <c r="T1385" i="4"/>
  <c r="H1385" i="4"/>
  <c r="F1385" i="4"/>
  <c r="G1385" i="4" s="1"/>
  <c r="D1385" i="4"/>
  <c r="W1384" i="4"/>
  <c r="T1384" i="4"/>
  <c r="H1384" i="4"/>
  <c r="F1384" i="4"/>
  <c r="G1384" i="4" s="1"/>
  <c r="D1384" i="4"/>
  <c r="W1383" i="4"/>
  <c r="T1383" i="4"/>
  <c r="H1383" i="4"/>
  <c r="F1383" i="4"/>
  <c r="D1383" i="4"/>
  <c r="W1382" i="4"/>
  <c r="T1382" i="4"/>
  <c r="H1382" i="4"/>
  <c r="F1382" i="4"/>
  <c r="D1382" i="4"/>
  <c r="W1381" i="4"/>
  <c r="T1381" i="4"/>
  <c r="H1381" i="4"/>
  <c r="F1381" i="4"/>
  <c r="G1381" i="4" s="1"/>
  <c r="D1381" i="4"/>
  <c r="B651" i="2"/>
  <c r="W1380" i="4"/>
  <c r="V1380" i="4" s="1"/>
  <c r="T1380" i="4"/>
  <c r="L650" i="2"/>
  <c r="H1380" i="4"/>
  <c r="F1380" i="4"/>
  <c r="G1380" i="4" s="1"/>
  <c r="D1380" i="4"/>
  <c r="B650" i="2"/>
  <c r="W1379" i="4"/>
  <c r="T1379" i="4"/>
  <c r="H1379" i="4"/>
  <c r="F1379" i="4"/>
  <c r="G1379" i="4" s="1"/>
  <c r="D1379" i="4"/>
  <c r="B649" i="2"/>
  <c r="W1378" i="4"/>
  <c r="L648" i="2" s="1"/>
  <c r="T1378" i="4"/>
  <c r="H1378" i="4"/>
  <c r="F1378" i="4"/>
  <c r="G1378" i="4" s="1"/>
  <c r="D1378" i="4"/>
  <c r="B648" i="2"/>
  <c r="W1377" i="4"/>
  <c r="T1377" i="4"/>
  <c r="H1377" i="4"/>
  <c r="F1377" i="4"/>
  <c r="D1377" i="4"/>
  <c r="B647" i="2"/>
  <c r="W1376" i="4"/>
  <c r="T1376" i="4"/>
  <c r="H1376" i="4"/>
  <c r="F1376" i="4"/>
  <c r="G1376" i="4" s="1"/>
  <c r="D1376" i="4"/>
  <c r="B646" i="2"/>
  <c r="W1375" i="4"/>
  <c r="T1375" i="4"/>
  <c r="H1375" i="4"/>
  <c r="F1375" i="4"/>
  <c r="D1375" i="4"/>
  <c r="B645" i="2"/>
  <c r="W1374" i="4"/>
  <c r="T1374" i="4"/>
  <c r="H1374" i="4"/>
  <c r="F1374" i="4"/>
  <c r="G1374" i="4" s="1"/>
  <c r="D1374" i="4"/>
  <c r="B644" i="2"/>
  <c r="W1373" i="4"/>
  <c r="T1373" i="4"/>
  <c r="H1373" i="4"/>
  <c r="F1373" i="4"/>
  <c r="G1373" i="4" s="1"/>
  <c r="D1373" i="4"/>
  <c r="B642" i="2"/>
  <c r="W1372" i="4"/>
  <c r="V1372" i="4" s="1"/>
  <c r="T1372" i="4"/>
  <c r="H1372" i="4"/>
  <c r="F1372" i="4"/>
  <c r="D1372" i="4"/>
  <c r="B641" i="2"/>
  <c r="W1371" i="4"/>
  <c r="T1371" i="4"/>
  <c r="H1371" i="4"/>
  <c r="F1371" i="4"/>
  <c r="G1371" i="4" s="1"/>
  <c r="D1371" i="4"/>
  <c r="B640" i="2"/>
  <c r="W1370" i="4"/>
  <c r="V1370" i="4" s="1"/>
  <c r="T1370" i="4"/>
  <c r="H1370" i="4"/>
  <c r="F1370" i="4"/>
  <c r="D1370" i="4"/>
  <c r="W1369" i="4"/>
  <c r="T1369" i="4"/>
  <c r="H1369" i="4"/>
  <c r="F1369" i="4"/>
  <c r="G1369" i="4" s="1"/>
  <c r="D1369" i="4"/>
  <c r="W1368" i="4"/>
  <c r="L700" i="2" s="1"/>
  <c r="V1368" i="4"/>
  <c r="T1368" i="4"/>
  <c r="H1368" i="4"/>
  <c r="F1368" i="4"/>
  <c r="G1368" i="4" s="1"/>
  <c r="D1368" i="4"/>
  <c r="B700" i="2"/>
  <c r="W1367" i="4"/>
  <c r="T1367" i="4"/>
  <c r="H1367" i="4"/>
  <c r="F1367" i="4"/>
  <c r="D1367" i="4"/>
  <c r="B691" i="2"/>
  <c r="W1366" i="4"/>
  <c r="T1366" i="4"/>
  <c r="H1366" i="4"/>
  <c r="F1366" i="4"/>
  <c r="G1366" i="4" s="1"/>
  <c r="D1366" i="4"/>
  <c r="B699" i="2"/>
  <c r="W1365" i="4"/>
  <c r="T1365" i="4"/>
  <c r="H1365" i="4"/>
  <c r="F1365" i="4"/>
  <c r="D1365" i="4"/>
  <c r="B698" i="2"/>
  <c r="W1364" i="4"/>
  <c r="T1364" i="4"/>
  <c r="H1364" i="4"/>
  <c r="F1364" i="4"/>
  <c r="G1364" i="4" s="1"/>
  <c r="D1364" i="4"/>
  <c r="B697" i="2"/>
  <c r="W1363" i="4"/>
  <c r="T1363" i="4"/>
  <c r="H1363" i="4"/>
  <c r="F1363" i="4"/>
  <c r="G1363" i="4" s="1"/>
  <c r="D1363" i="4"/>
  <c r="B696" i="2"/>
  <c r="W1362" i="4"/>
  <c r="T1362" i="4"/>
  <c r="H1362" i="4"/>
  <c r="F1362" i="4"/>
  <c r="G1362" i="4" s="1"/>
  <c r="D1362" i="4"/>
  <c r="B695" i="2"/>
  <c r="W1361" i="4"/>
  <c r="T1361" i="4"/>
  <c r="H1361" i="4"/>
  <c r="F1361" i="4"/>
  <c r="G1361" i="4" s="1"/>
  <c r="D1361" i="4"/>
  <c r="B694" i="2"/>
  <c r="W1360" i="4"/>
  <c r="T1360" i="4"/>
  <c r="H1360" i="4"/>
  <c r="F1360" i="4"/>
  <c r="G1360" i="4" s="1"/>
  <c r="D1360" i="4"/>
  <c r="B693" i="2"/>
  <c r="W1359" i="4"/>
  <c r="V1359" i="4" s="1"/>
  <c r="T1359" i="4"/>
  <c r="H1359" i="4"/>
  <c r="F1359" i="4"/>
  <c r="D1359" i="4"/>
  <c r="B692" i="2"/>
  <c r="W1358" i="4"/>
  <c r="V1358" i="4" s="1"/>
  <c r="T1358" i="4"/>
  <c r="L689" i="2"/>
  <c r="H1358" i="4"/>
  <c r="F1358" i="4"/>
  <c r="G1358" i="4" s="1"/>
  <c r="D1358" i="4"/>
  <c r="B689" i="2"/>
  <c r="W1357" i="4"/>
  <c r="T1357" i="4"/>
  <c r="H1357" i="4"/>
  <c r="F1357" i="4"/>
  <c r="D1357" i="4"/>
  <c r="B690" i="2"/>
  <c r="W1356" i="4"/>
  <c r="T1356" i="4"/>
  <c r="H1356" i="4"/>
  <c r="F1356" i="4"/>
  <c r="G1356" i="4" s="1"/>
  <c r="D1356" i="4"/>
  <c r="B675" i="2"/>
  <c r="W1355" i="4"/>
  <c r="T1355" i="4"/>
  <c r="H1355" i="4"/>
  <c r="F1355" i="4"/>
  <c r="G1355" i="4" s="1"/>
  <c r="D1355" i="4"/>
  <c r="W1354" i="4"/>
  <c r="T1354" i="4"/>
  <c r="H1354" i="4"/>
  <c r="F1354" i="4"/>
  <c r="G1354" i="4" s="1"/>
  <c r="D1354" i="4"/>
  <c r="W1353" i="4"/>
  <c r="V1353" i="4" s="1"/>
  <c r="T1353" i="4"/>
  <c r="H1353" i="4"/>
  <c r="F1353" i="4"/>
  <c r="G1353" i="4" s="1"/>
  <c r="D1353" i="4"/>
  <c r="B688" i="2"/>
  <c r="W1352" i="4"/>
  <c r="V1352" i="4"/>
  <c r="T1352" i="4"/>
  <c r="L687" i="2"/>
  <c r="H1352" i="4"/>
  <c r="F1352" i="4"/>
  <c r="D1352" i="4"/>
  <c r="B687" i="2"/>
  <c r="W1351" i="4"/>
  <c r="T1351" i="4"/>
  <c r="H1351" i="4"/>
  <c r="F1351" i="4"/>
  <c r="G1351" i="4" s="1"/>
  <c r="D1351" i="4"/>
  <c r="B686" i="2"/>
  <c r="W1350" i="4"/>
  <c r="L685" i="2" s="1"/>
  <c r="V1350" i="4"/>
  <c r="T1350" i="4"/>
  <c r="H1350" i="4"/>
  <c r="F1350" i="4"/>
  <c r="G1350" i="4" s="1"/>
  <c r="D1350" i="4"/>
  <c r="B685" i="2"/>
  <c r="W1349" i="4"/>
  <c r="V1349" i="4" s="1"/>
  <c r="T1349" i="4"/>
  <c r="L678" i="2"/>
  <c r="H1349" i="4"/>
  <c r="F1349" i="4"/>
  <c r="D1349" i="4"/>
  <c r="B678" i="2"/>
  <c r="W1348" i="4"/>
  <c r="V1348" i="4" s="1"/>
  <c r="T1348" i="4"/>
  <c r="H1348" i="4"/>
  <c r="F1348" i="4"/>
  <c r="D1348" i="4"/>
  <c r="B677" i="2"/>
  <c r="W1347" i="4"/>
  <c r="V1347" i="4" s="1"/>
  <c r="T1347" i="4"/>
  <c r="L676" i="2"/>
  <c r="H1347" i="4"/>
  <c r="F1347" i="4"/>
  <c r="D1347" i="4"/>
  <c r="B676" i="2"/>
  <c r="W1346" i="4"/>
  <c r="V1346" i="4"/>
  <c r="T1346" i="4"/>
  <c r="H1346" i="4"/>
  <c r="F1346" i="4"/>
  <c r="G1346" i="4" s="1"/>
  <c r="D1346" i="4"/>
  <c r="W1345" i="4"/>
  <c r="T1345" i="4"/>
  <c r="H1345" i="4"/>
  <c r="F1345" i="4"/>
  <c r="G1345" i="4" s="1"/>
  <c r="D1345" i="4"/>
  <c r="B674" i="2"/>
  <c r="W1344" i="4"/>
  <c r="T1344" i="4"/>
  <c r="H1344" i="4"/>
  <c r="F1344" i="4"/>
  <c r="G1344" i="4" s="1"/>
  <c r="D1344" i="4"/>
  <c r="W1343" i="4"/>
  <c r="V1343" i="4" s="1"/>
  <c r="T1343" i="4"/>
  <c r="H1343" i="4"/>
  <c r="F1343" i="4"/>
  <c r="G1343" i="4" s="1"/>
  <c r="D1343" i="4"/>
  <c r="B673" i="2"/>
  <c r="W1342" i="4"/>
  <c r="L672" i="2" s="1"/>
  <c r="V1342" i="4"/>
  <c r="T1342" i="4"/>
  <c r="H1342" i="4"/>
  <c r="F1342" i="4"/>
  <c r="G1342" i="4" s="1"/>
  <c r="D1342" i="4"/>
  <c r="B672" i="2"/>
  <c r="W1341" i="4"/>
  <c r="T1341" i="4"/>
  <c r="H1341" i="4"/>
  <c r="F1341" i="4"/>
  <c r="D1341" i="4"/>
  <c r="B671" i="2"/>
  <c r="W1340" i="4"/>
  <c r="V1340" i="4" s="1"/>
  <c r="T1340" i="4"/>
  <c r="H1340" i="4"/>
  <c r="F1340" i="4"/>
  <c r="G1340" i="4" s="1"/>
  <c r="D1340" i="4"/>
  <c r="W1339" i="4"/>
  <c r="L657" i="2" s="1"/>
  <c r="T1339" i="4"/>
  <c r="H1339" i="4"/>
  <c r="F1339" i="4"/>
  <c r="G1339" i="4" s="1"/>
  <c r="D1339" i="4"/>
  <c r="B657" i="2"/>
  <c r="W1338" i="4"/>
  <c r="V1338" i="4" s="1"/>
  <c r="T1338" i="4"/>
  <c r="H1338" i="4"/>
  <c r="F1338" i="4"/>
  <c r="G1338" i="4" s="1"/>
  <c r="D1338" i="4"/>
  <c r="W1337" i="4"/>
  <c r="T1337" i="4"/>
  <c r="H1337" i="4"/>
  <c r="F1337" i="4"/>
  <c r="G1337" i="4" s="1"/>
  <c r="D1337" i="4"/>
  <c r="B668" i="2"/>
  <c r="W1336" i="4"/>
  <c r="L667" i="2" s="1"/>
  <c r="V1336" i="4"/>
  <c r="T1336" i="4"/>
  <c r="H1336" i="4"/>
  <c r="F1336" i="4"/>
  <c r="G1336" i="4" s="1"/>
  <c r="D1336" i="4"/>
  <c r="B667" i="2"/>
  <c r="W1335" i="4"/>
  <c r="V1335" i="4" s="1"/>
  <c r="T1335" i="4"/>
  <c r="H1335" i="4"/>
  <c r="F1335" i="4"/>
  <c r="G1335" i="4" s="1"/>
  <c r="D1335" i="4"/>
  <c r="B666" i="2"/>
  <c r="W1334" i="4"/>
  <c r="V1334" i="4" s="1"/>
  <c r="T1334" i="4"/>
  <c r="L665" i="2"/>
  <c r="H1334" i="4"/>
  <c r="F1334" i="4"/>
  <c r="G1334" i="4" s="1"/>
  <c r="D1334" i="4"/>
  <c r="B665" i="2"/>
  <c r="W1333" i="4"/>
  <c r="L664" i="2" s="1"/>
  <c r="T1333" i="4"/>
  <c r="H1333" i="4"/>
  <c r="F1333" i="4"/>
  <c r="D1333" i="4"/>
  <c r="B664" i="2"/>
  <c r="W1332" i="4"/>
  <c r="L653" i="2" s="1"/>
  <c r="V1332" i="4"/>
  <c r="T1332" i="4"/>
  <c r="H1332" i="4"/>
  <c r="F1332" i="4"/>
  <c r="G1332" i="4" s="1"/>
  <c r="D1332" i="4"/>
  <c r="B653" i="2"/>
  <c r="W1331" i="4"/>
  <c r="V1331" i="4"/>
  <c r="T1331" i="4"/>
  <c r="H1331" i="4"/>
  <c r="F1331" i="4"/>
  <c r="G1331" i="4" s="1"/>
  <c r="D1331" i="4"/>
  <c r="W1330" i="4"/>
  <c r="V1330" i="4" s="1"/>
  <c r="T1330" i="4"/>
  <c r="H1330" i="4"/>
  <c r="F1330" i="4"/>
  <c r="D1330" i="4"/>
  <c r="B652" i="2"/>
  <c r="W1329" i="4"/>
  <c r="V1329" i="4" s="1"/>
  <c r="T1329" i="4"/>
  <c r="H1329" i="4"/>
  <c r="F1329" i="4"/>
  <c r="D1329" i="4"/>
  <c r="B643" i="2"/>
  <c r="W1328" i="4"/>
  <c r="L625" i="2" s="1"/>
  <c r="T1328" i="4"/>
  <c r="H1328" i="4"/>
  <c r="F1328" i="4"/>
  <c r="D1328" i="4"/>
  <c r="B625" i="2"/>
  <c r="W1327" i="4"/>
  <c r="L624" i="2" s="1"/>
  <c r="V1327" i="4"/>
  <c r="T1327" i="4"/>
  <c r="H1327" i="4"/>
  <c r="F1327" i="4"/>
  <c r="G1327" i="4" s="1"/>
  <c r="D1327" i="4"/>
  <c r="B624" i="2"/>
  <c r="W1326" i="4"/>
  <c r="T1326" i="4"/>
  <c r="H1326" i="4"/>
  <c r="F1326" i="4"/>
  <c r="G1326" i="4" s="1"/>
  <c r="D1326" i="4"/>
  <c r="B639" i="2"/>
  <c r="W1325" i="4"/>
  <c r="V1325" i="4" s="1"/>
  <c r="T1325" i="4"/>
  <c r="H1325" i="4"/>
  <c r="F1325" i="4"/>
  <c r="D1325" i="4"/>
  <c r="B638" i="2"/>
  <c r="W1324" i="4"/>
  <c r="T1324" i="4"/>
  <c r="H1324" i="4"/>
  <c r="F1324" i="4"/>
  <c r="G1324" i="4" s="1"/>
  <c r="D1324" i="4"/>
  <c r="B637" i="2"/>
  <c r="W1323" i="4"/>
  <c r="V1323" i="4" s="1"/>
  <c r="T1323" i="4"/>
  <c r="L636" i="2"/>
  <c r="H1323" i="4"/>
  <c r="F1323" i="4"/>
  <c r="D1323" i="4"/>
  <c r="B636" i="2"/>
  <c r="W1322" i="4"/>
  <c r="T1322" i="4"/>
  <c r="H1322" i="4"/>
  <c r="F1322" i="4"/>
  <c r="G1322" i="4" s="1"/>
  <c r="D1322" i="4"/>
  <c r="B635" i="2"/>
  <c r="W1321" i="4"/>
  <c r="L634" i="2" s="1"/>
  <c r="V1321" i="4"/>
  <c r="T1321" i="4"/>
  <c r="H1321" i="4"/>
  <c r="F1321" i="4"/>
  <c r="G1321" i="4" s="1"/>
  <c r="D1321" i="4"/>
  <c r="B634" i="2"/>
  <c r="W1320" i="4"/>
  <c r="V1320" i="4" s="1"/>
  <c r="T1320" i="4"/>
  <c r="H1320" i="4"/>
  <c r="F1320" i="4"/>
  <c r="G1320" i="4" s="1"/>
  <c r="D1320" i="4"/>
  <c r="B633" i="2"/>
  <c r="W1319" i="4"/>
  <c r="L632" i="2" s="1"/>
  <c r="T1319" i="4"/>
  <c r="H1319" i="4"/>
  <c r="F1319" i="4"/>
  <c r="G1319" i="4" s="1"/>
  <c r="D1319" i="4"/>
  <c r="B632" i="2"/>
  <c r="W1318" i="4"/>
  <c r="L631" i="2" s="1"/>
  <c r="V1318" i="4"/>
  <c r="T1318" i="4"/>
  <c r="H1318" i="4"/>
  <c r="F1318" i="4"/>
  <c r="G1318" i="4" s="1"/>
  <c r="D1318" i="4"/>
  <c r="B631" i="2"/>
  <c r="W1317" i="4"/>
  <c r="T1317" i="4"/>
  <c r="H1317" i="4"/>
  <c r="F1317" i="4"/>
  <c r="G1317" i="4" s="1"/>
  <c r="D1317" i="4"/>
  <c r="B630" i="2"/>
  <c r="W1316" i="4"/>
  <c r="V1316" i="4" s="1"/>
  <c r="T1316" i="4"/>
  <c r="L629" i="2"/>
  <c r="H1316" i="4"/>
  <c r="F1316" i="4"/>
  <c r="G1316" i="4" s="1"/>
  <c r="D1316" i="4"/>
  <c r="B629" i="2"/>
  <c r="W1315" i="4"/>
  <c r="L628" i="2" s="1"/>
  <c r="T1315" i="4"/>
  <c r="H1315" i="4"/>
  <c r="F1315" i="4"/>
  <c r="D1315" i="4"/>
  <c r="B628" i="2"/>
  <c r="W1314" i="4"/>
  <c r="L627" i="2" s="1"/>
  <c r="T1314" i="4"/>
  <c r="H1314" i="4"/>
  <c r="F1314" i="4"/>
  <c r="G1314" i="4" s="1"/>
  <c r="D1314" i="4"/>
  <c r="B627" i="2"/>
  <c r="W1313" i="4"/>
  <c r="T1313" i="4"/>
  <c r="H1313" i="4"/>
  <c r="F1313" i="4"/>
  <c r="G1313" i="4" s="1"/>
  <c r="D1313" i="4"/>
  <c r="B626" i="2"/>
  <c r="W1312" i="4"/>
  <c r="T1312" i="4"/>
  <c r="H1312" i="4"/>
  <c r="F1312" i="4"/>
  <c r="G1312" i="4" s="1"/>
  <c r="D1312" i="4"/>
  <c r="W1311" i="4"/>
  <c r="T1311" i="4"/>
  <c r="H1311" i="4"/>
  <c r="F1311" i="4"/>
  <c r="D1311" i="4"/>
  <c r="W1310" i="4"/>
  <c r="V1310" i="4" s="1"/>
  <c r="T1310" i="4"/>
  <c r="L623" i="2"/>
  <c r="H1310" i="4"/>
  <c r="F1310" i="4"/>
  <c r="D1310" i="4"/>
  <c r="B623" i="2"/>
  <c r="W1309" i="4"/>
  <c r="L621" i="2" s="1"/>
  <c r="T1309" i="4"/>
  <c r="H1309" i="4"/>
  <c r="F1309" i="4"/>
  <c r="G1309" i="4" s="1"/>
  <c r="D1309" i="4"/>
  <c r="B621" i="2"/>
  <c r="W1308" i="4"/>
  <c r="T1308" i="4"/>
  <c r="H1308" i="4"/>
  <c r="F1308" i="4"/>
  <c r="G1308" i="4" s="1"/>
  <c r="D1308" i="4"/>
  <c r="W1307" i="4"/>
  <c r="T1307" i="4"/>
  <c r="H1307" i="4"/>
  <c r="F1307" i="4"/>
  <c r="G1307" i="4" s="1"/>
  <c r="D1307" i="4"/>
  <c r="B620" i="2"/>
  <c r="W1306" i="4"/>
  <c r="T1306" i="4"/>
  <c r="H1306" i="4"/>
  <c r="F1306" i="4"/>
  <c r="G1306" i="4" s="1"/>
  <c r="D1306" i="4"/>
  <c r="W1305" i="4"/>
  <c r="V1305" i="4" s="1"/>
  <c r="T1305" i="4"/>
  <c r="H1305" i="4"/>
  <c r="F1305" i="4"/>
  <c r="D1305" i="4"/>
  <c r="W1304" i="4"/>
  <c r="V1304" i="4" s="1"/>
  <c r="T1304" i="4"/>
  <c r="L608" i="2"/>
  <c r="H1304" i="4"/>
  <c r="F1304" i="4"/>
  <c r="G1304" i="4" s="1"/>
  <c r="D1304" i="4"/>
  <c r="B608" i="2"/>
  <c r="W1303" i="4"/>
  <c r="L607" i="2" s="1"/>
  <c r="V1303" i="4"/>
  <c r="T1303" i="4"/>
  <c r="H1303" i="4"/>
  <c r="F1303" i="4"/>
  <c r="D1303" i="4"/>
  <c r="B607" i="2"/>
  <c r="W1302" i="4"/>
  <c r="T1302" i="4"/>
  <c r="H1302" i="4"/>
  <c r="F1302" i="4"/>
  <c r="G1302" i="4" s="1"/>
  <c r="D1302" i="4"/>
  <c r="W1301" i="4"/>
  <c r="V1301" i="4"/>
  <c r="T1301" i="4"/>
  <c r="H1301" i="4"/>
  <c r="F1301" i="4"/>
  <c r="G1301" i="4" s="1"/>
  <c r="D1301" i="4"/>
  <c r="W1300" i="4"/>
  <c r="V1300" i="4" s="1"/>
  <c r="T1300" i="4"/>
  <c r="H1300" i="4"/>
  <c r="F1300" i="4"/>
  <c r="D1300" i="4"/>
  <c r="W1299" i="4"/>
  <c r="T1299" i="4"/>
  <c r="H1299" i="4"/>
  <c r="F1299" i="4"/>
  <c r="G1299" i="4" s="1"/>
  <c r="D1299" i="4"/>
  <c r="B591" i="2"/>
  <c r="W1298" i="4"/>
  <c r="V1298" i="4"/>
  <c r="T1298" i="4"/>
  <c r="H1298" i="4"/>
  <c r="F1298" i="4"/>
  <c r="D1298" i="4"/>
  <c r="W1297" i="4"/>
  <c r="T1297" i="4"/>
  <c r="H1297" i="4"/>
  <c r="F1297" i="4"/>
  <c r="G1297" i="4" s="1"/>
  <c r="D1297" i="4"/>
  <c r="B589" i="2"/>
  <c r="W1296" i="4"/>
  <c r="T1296" i="4"/>
  <c r="H1296" i="4"/>
  <c r="F1296" i="4"/>
  <c r="G1296" i="4" s="1"/>
  <c r="D1296" i="4"/>
  <c r="W1295" i="4"/>
  <c r="V1295" i="4" s="1"/>
  <c r="T1295" i="4"/>
  <c r="H1295" i="4"/>
  <c r="F1295" i="4"/>
  <c r="D1295" i="4"/>
  <c r="W1294" i="4"/>
  <c r="T1294" i="4"/>
  <c r="H1294" i="4"/>
  <c r="F1294" i="4"/>
  <c r="G1294" i="4" s="1"/>
  <c r="D1294" i="4"/>
  <c r="W1293" i="4"/>
  <c r="V1293" i="4" s="1"/>
  <c r="T1293" i="4"/>
  <c r="H1293" i="4"/>
  <c r="F1293" i="4"/>
  <c r="D1293" i="4"/>
  <c r="W1292" i="4"/>
  <c r="V1292" i="4" s="1"/>
  <c r="T1292" i="4"/>
  <c r="L588" i="2"/>
  <c r="H1292" i="4"/>
  <c r="F1292" i="4"/>
  <c r="G1292" i="4" s="1"/>
  <c r="D1292" i="4"/>
  <c r="B588" i="2"/>
  <c r="W1291" i="4"/>
  <c r="L587" i="2" s="1"/>
  <c r="T1291" i="4"/>
  <c r="H1291" i="4"/>
  <c r="F1291" i="4"/>
  <c r="G1291" i="4" s="1"/>
  <c r="D1291" i="4"/>
  <c r="B587" i="2"/>
  <c r="W1290" i="4"/>
  <c r="T1290" i="4"/>
  <c r="H1290" i="4"/>
  <c r="F1290" i="4"/>
  <c r="G1290" i="4" s="1"/>
  <c r="D1290" i="4"/>
  <c r="B586" i="2"/>
  <c r="W1289" i="4"/>
  <c r="T1289" i="4"/>
  <c r="H1289" i="4"/>
  <c r="F1289" i="4"/>
  <c r="G1289" i="4" s="1"/>
  <c r="D1289" i="4"/>
  <c r="B581" i="2"/>
  <c r="W1288" i="4"/>
  <c r="V1288" i="4" s="1"/>
  <c r="T1288" i="4"/>
  <c r="H1288" i="4"/>
  <c r="F1288" i="4"/>
  <c r="G1288" i="4" s="1"/>
  <c r="D1288" i="4"/>
  <c r="B580" i="2"/>
  <c r="W1287" i="4"/>
  <c r="V1287" i="4" s="1"/>
  <c r="T1287" i="4"/>
  <c r="H1287" i="4"/>
  <c r="F1287" i="4"/>
  <c r="D1287" i="4"/>
  <c r="B579" i="2"/>
  <c r="W1286" i="4"/>
  <c r="L578" i="2" s="1"/>
  <c r="T1286" i="4"/>
  <c r="H1286" i="4"/>
  <c r="F1286" i="4"/>
  <c r="G1286" i="4" s="1"/>
  <c r="D1286" i="4"/>
  <c r="B578" i="2"/>
  <c r="W1285" i="4"/>
  <c r="T1285" i="4"/>
  <c r="H1285" i="4"/>
  <c r="F1285" i="4"/>
  <c r="D1285" i="4"/>
  <c r="B577" i="2"/>
  <c r="W1284" i="4"/>
  <c r="T1284" i="4"/>
  <c r="H1284" i="4"/>
  <c r="F1284" i="4"/>
  <c r="G1284" i="4" s="1"/>
  <c r="D1284" i="4"/>
  <c r="B565" i="2"/>
  <c r="W1283" i="4"/>
  <c r="V1283" i="4" s="1"/>
  <c r="T1283" i="4"/>
  <c r="H1283" i="4"/>
  <c r="F1283" i="4"/>
  <c r="G1283" i="4" s="1"/>
  <c r="D1283" i="4"/>
  <c r="B564" i="2"/>
  <c r="W1282" i="4"/>
  <c r="T1282" i="4"/>
  <c r="H1282" i="4"/>
  <c r="F1282" i="4"/>
  <c r="D1282" i="4"/>
  <c r="B563" i="2"/>
  <c r="W1281" i="4"/>
  <c r="V1281" i="4" s="1"/>
  <c r="T1281" i="4"/>
  <c r="H1281" i="4"/>
  <c r="F1281" i="4"/>
  <c r="G1281" i="4" s="1"/>
  <c r="D1281" i="4"/>
  <c r="B562" i="2"/>
  <c r="W1280" i="4"/>
  <c r="T1280" i="4"/>
  <c r="H1280" i="4"/>
  <c r="F1280" i="4"/>
  <c r="G1280" i="4" s="1"/>
  <c r="D1280" i="4"/>
  <c r="W1279" i="4"/>
  <c r="T1279" i="4"/>
  <c r="H1279" i="4"/>
  <c r="F1279" i="4"/>
  <c r="G1279" i="4" s="1"/>
  <c r="D1279" i="4"/>
  <c r="W1278" i="4"/>
  <c r="V1278" i="4" s="1"/>
  <c r="T1278" i="4"/>
  <c r="H1278" i="4"/>
  <c r="F1278" i="4"/>
  <c r="G1278" i="4" s="1"/>
  <c r="D1278" i="4"/>
  <c r="W1277" i="4"/>
  <c r="L622" i="2" s="1"/>
  <c r="V1277" i="4"/>
  <c r="T1277" i="4"/>
  <c r="H1277" i="4"/>
  <c r="F1277" i="4"/>
  <c r="D1277" i="4"/>
  <c r="B622" i="2"/>
  <c r="W1276" i="4"/>
  <c r="V1276" i="4" s="1"/>
  <c r="T1276" i="4"/>
  <c r="H1276" i="4"/>
  <c r="F1276" i="4"/>
  <c r="D1276" i="4"/>
  <c r="B619" i="2"/>
  <c r="W1275" i="4"/>
  <c r="V1275" i="4" s="1"/>
  <c r="T1275" i="4"/>
  <c r="H1275" i="4"/>
  <c r="F1275" i="4"/>
  <c r="D1275" i="4"/>
  <c r="W1274" i="4"/>
  <c r="V1274" i="4" s="1"/>
  <c r="T1274" i="4"/>
  <c r="H1274" i="4"/>
  <c r="F1274" i="4"/>
  <c r="G1274" i="4" s="1"/>
  <c r="D1274" i="4"/>
  <c r="W1273" i="4"/>
  <c r="T1273" i="4"/>
  <c r="H1273" i="4"/>
  <c r="F1273" i="4"/>
  <c r="G1273" i="4" s="1"/>
  <c r="D1273" i="4"/>
  <c r="B618" i="2"/>
  <c r="W1272" i="4"/>
  <c r="T1272" i="4"/>
  <c r="H1272" i="4"/>
  <c r="F1272" i="4"/>
  <c r="G1272" i="4" s="1"/>
  <c r="D1272" i="4"/>
  <c r="W1271" i="4"/>
  <c r="T1271" i="4"/>
  <c r="H1271" i="4"/>
  <c r="F1271" i="4"/>
  <c r="D1271" i="4"/>
  <c r="W1270" i="4"/>
  <c r="T1270" i="4"/>
  <c r="H1270" i="4"/>
  <c r="F1270" i="4"/>
  <c r="G1270" i="4" s="1"/>
  <c r="D1270" i="4"/>
  <c r="B617" i="2"/>
  <c r="W1269" i="4"/>
  <c r="V1269" i="4" s="1"/>
  <c r="T1269" i="4"/>
  <c r="H1269" i="4"/>
  <c r="F1269" i="4"/>
  <c r="D1269" i="4"/>
  <c r="W1268" i="4"/>
  <c r="T1268" i="4"/>
  <c r="H1268" i="4"/>
  <c r="F1268" i="4"/>
  <c r="G1268" i="4" s="1"/>
  <c r="D1268" i="4"/>
  <c r="W1267" i="4"/>
  <c r="L616" i="2" s="1"/>
  <c r="T1267" i="4"/>
  <c r="H1267" i="4"/>
  <c r="F1267" i="4"/>
  <c r="G1267" i="4" s="1"/>
  <c r="D1267" i="4"/>
  <c r="B616" i="2"/>
  <c r="W1266" i="4"/>
  <c r="V1266" i="4" s="1"/>
  <c r="T1266" i="4"/>
  <c r="H1266" i="4"/>
  <c r="F1266" i="4"/>
  <c r="G1266" i="4" s="1"/>
  <c r="D1266" i="4"/>
  <c r="B615" i="2"/>
  <c r="W1265" i="4"/>
  <c r="L614" i="2" s="1"/>
  <c r="T1265" i="4"/>
  <c r="H1265" i="4"/>
  <c r="F1265" i="4"/>
  <c r="G1265" i="4" s="1"/>
  <c r="D1265" i="4"/>
  <c r="B614" i="2"/>
  <c r="W1264" i="4"/>
  <c r="V1264" i="4" s="1"/>
  <c r="T1264" i="4"/>
  <c r="L613" i="2"/>
  <c r="H1264" i="4"/>
  <c r="F1264" i="4"/>
  <c r="G1264" i="4" s="1"/>
  <c r="D1264" i="4"/>
  <c r="B613" i="2"/>
  <c r="W1263" i="4"/>
  <c r="T1263" i="4"/>
  <c r="H1263" i="4"/>
  <c r="F1263" i="4"/>
  <c r="G1263" i="4" s="1"/>
  <c r="D1263" i="4"/>
  <c r="B612" i="2"/>
  <c r="W1262" i="4"/>
  <c r="T1262" i="4"/>
  <c r="H1262" i="4"/>
  <c r="F1262" i="4"/>
  <c r="G1262" i="4" s="1"/>
  <c r="D1262" i="4"/>
  <c r="B611" i="2"/>
  <c r="W1261" i="4"/>
  <c r="T1261" i="4"/>
  <c r="H1261" i="4"/>
  <c r="F1261" i="4"/>
  <c r="D1261" i="4"/>
  <c r="W1260" i="4"/>
  <c r="V1260" i="4" s="1"/>
  <c r="T1260" i="4"/>
  <c r="H1260" i="4"/>
  <c r="F1260" i="4"/>
  <c r="G1260" i="4" s="1"/>
  <c r="D1260" i="4"/>
  <c r="W1259" i="4"/>
  <c r="V1259" i="4" s="1"/>
  <c r="T1259" i="4"/>
  <c r="H1259" i="4"/>
  <c r="F1259" i="4"/>
  <c r="D1259" i="4"/>
  <c r="W1258" i="4"/>
  <c r="T1258" i="4"/>
  <c r="H1258" i="4"/>
  <c r="F1258" i="4"/>
  <c r="G1258" i="4" s="1"/>
  <c r="D1258" i="4"/>
  <c r="W1257" i="4"/>
  <c r="T1257" i="4"/>
  <c r="H1257" i="4"/>
  <c r="F1257" i="4"/>
  <c r="D1257" i="4"/>
  <c r="W1256" i="4"/>
  <c r="V1256" i="4" s="1"/>
  <c r="T1256" i="4"/>
  <c r="H1256" i="4"/>
  <c r="F1256" i="4"/>
  <c r="D1256" i="4"/>
  <c r="W1255" i="4"/>
  <c r="T1255" i="4"/>
  <c r="H1255" i="4"/>
  <c r="F1255" i="4"/>
  <c r="G1255" i="4" s="1"/>
  <c r="D1255" i="4"/>
  <c r="W1254" i="4"/>
  <c r="T1254" i="4"/>
  <c r="H1254" i="4"/>
  <c r="F1254" i="4"/>
  <c r="G1254" i="4" s="1"/>
  <c r="D1254" i="4"/>
  <c r="W1253" i="4"/>
  <c r="V1253" i="4" s="1"/>
  <c r="T1253" i="4"/>
  <c r="H1253" i="4"/>
  <c r="F1253" i="4"/>
  <c r="G1253" i="4" s="1"/>
  <c r="D1253" i="4"/>
  <c r="B610" i="2"/>
  <c r="W1252" i="4"/>
  <c r="T1252" i="4"/>
  <c r="H1252" i="4"/>
  <c r="F1252" i="4"/>
  <c r="G1252" i="4" s="1"/>
  <c r="D1252" i="4"/>
  <c r="W1251" i="4"/>
  <c r="T1251" i="4"/>
  <c r="H1251" i="4"/>
  <c r="F1251" i="4"/>
  <c r="D1251" i="4"/>
  <c r="W1250" i="4"/>
  <c r="L609" i="2" s="1"/>
  <c r="T1250" i="4"/>
  <c r="H1250" i="4"/>
  <c r="F1250" i="4"/>
  <c r="G1250" i="4" s="1"/>
  <c r="D1250" i="4"/>
  <c r="B609" i="2"/>
  <c r="W1249" i="4"/>
  <c r="T1249" i="4"/>
  <c r="H1249" i="4"/>
  <c r="F1249" i="4"/>
  <c r="G1249" i="4" s="1"/>
  <c r="D1249" i="4"/>
  <c r="W1248" i="4"/>
  <c r="T1248" i="4"/>
  <c r="H1248" i="4"/>
  <c r="F1248" i="4"/>
  <c r="G1248" i="4" s="1"/>
  <c r="D1248" i="4"/>
  <c r="W1247" i="4"/>
  <c r="V1247" i="4" s="1"/>
  <c r="T1247" i="4"/>
  <c r="H1247" i="4"/>
  <c r="F1247" i="4"/>
  <c r="G1247" i="4" s="1"/>
  <c r="D1247" i="4"/>
  <c r="B606" i="2"/>
  <c r="W1246" i="4"/>
  <c r="V1246" i="4"/>
  <c r="T1246" i="4"/>
  <c r="L605" i="2"/>
  <c r="H1246" i="4"/>
  <c r="F1246" i="4"/>
  <c r="G1246" i="4" s="1"/>
  <c r="D1246" i="4"/>
  <c r="B605" i="2"/>
  <c r="W1245" i="4"/>
  <c r="T1245" i="4"/>
  <c r="H1245" i="4"/>
  <c r="F1245" i="4"/>
  <c r="G1245" i="4" s="1"/>
  <c r="D1245" i="4"/>
  <c r="B604" i="2"/>
  <c r="W1244" i="4"/>
  <c r="L603" i="2" s="1"/>
  <c r="T1244" i="4"/>
  <c r="H1244" i="4"/>
  <c r="F1244" i="4"/>
  <c r="G1244" i="4" s="1"/>
  <c r="D1244" i="4"/>
  <c r="B603" i="2"/>
  <c r="W1243" i="4"/>
  <c r="T1243" i="4"/>
  <c r="H1243" i="4"/>
  <c r="F1243" i="4"/>
  <c r="G1243" i="4" s="1"/>
  <c r="D1243" i="4"/>
  <c r="B602" i="2"/>
  <c r="W1242" i="4"/>
  <c r="L601" i="2" s="1"/>
  <c r="V1242" i="4"/>
  <c r="T1242" i="4"/>
  <c r="H1242" i="4"/>
  <c r="F1242" i="4"/>
  <c r="G1242" i="4" s="1"/>
  <c r="D1242" i="4"/>
  <c r="B601" i="2"/>
  <c r="W1241" i="4"/>
  <c r="V1241" i="4"/>
  <c r="T1241" i="4"/>
  <c r="L600" i="2"/>
  <c r="H1241" i="4"/>
  <c r="F1241" i="4"/>
  <c r="D1241" i="4"/>
  <c r="B600" i="2"/>
  <c r="W1240" i="4"/>
  <c r="T1240" i="4"/>
  <c r="H1240" i="4"/>
  <c r="F1240" i="4"/>
  <c r="D1240" i="4"/>
  <c r="B599" i="2"/>
  <c r="W1239" i="4"/>
  <c r="T1239" i="4"/>
  <c r="H1239" i="4"/>
  <c r="F1239" i="4"/>
  <c r="D1239" i="4"/>
  <c r="B598" i="2"/>
  <c r="W1238" i="4"/>
  <c r="T1238" i="4"/>
  <c r="H1238" i="4"/>
  <c r="F1238" i="4"/>
  <c r="G1238" i="4" s="1"/>
  <c r="D1238" i="4"/>
  <c r="B597" i="2"/>
  <c r="W1237" i="4"/>
  <c r="L596" i="2" s="1"/>
  <c r="T1237" i="4"/>
  <c r="H1237" i="4"/>
  <c r="F1237" i="4"/>
  <c r="G1237" i="4" s="1"/>
  <c r="D1237" i="4"/>
  <c r="B596" i="2"/>
  <c r="W1236" i="4"/>
  <c r="V1236" i="4" s="1"/>
  <c r="T1236" i="4"/>
  <c r="L595" i="2"/>
  <c r="H1236" i="4"/>
  <c r="F1236" i="4"/>
  <c r="G1236" i="4" s="1"/>
  <c r="D1236" i="4"/>
  <c r="B595" i="2"/>
  <c r="W1235" i="4"/>
  <c r="T1235" i="4"/>
  <c r="H1235" i="4"/>
  <c r="F1235" i="4"/>
  <c r="G1235" i="4" s="1"/>
  <c r="D1235" i="4"/>
  <c r="B594" i="2"/>
  <c r="W1234" i="4"/>
  <c r="L593" i="2" s="1"/>
  <c r="V1234" i="4"/>
  <c r="T1234" i="4"/>
  <c r="H1234" i="4"/>
  <c r="F1234" i="4"/>
  <c r="D1234" i="4"/>
  <c r="B593" i="2"/>
  <c r="W1233" i="4"/>
  <c r="V1233" i="4" s="1"/>
  <c r="T1233" i="4"/>
  <c r="L592" i="2"/>
  <c r="H1233" i="4"/>
  <c r="F1233" i="4"/>
  <c r="D1233" i="4"/>
  <c r="B592" i="2"/>
  <c r="W1232" i="4"/>
  <c r="V1232" i="4" s="1"/>
  <c r="T1232" i="4"/>
  <c r="H1232" i="4"/>
  <c r="F1232" i="4"/>
  <c r="G1232" i="4" s="1"/>
  <c r="D1232" i="4"/>
  <c r="W1231" i="4"/>
  <c r="T1231" i="4"/>
  <c r="H1231" i="4"/>
  <c r="F1231" i="4"/>
  <c r="G1231" i="4" s="1"/>
  <c r="D1231" i="4"/>
  <c r="W1230" i="4"/>
  <c r="T1230" i="4"/>
  <c r="H1230" i="4"/>
  <c r="F1230" i="4"/>
  <c r="G1230" i="4" s="1"/>
  <c r="D1230" i="4"/>
  <c r="W1229" i="4"/>
  <c r="T1229" i="4"/>
  <c r="H1229" i="4"/>
  <c r="F1229" i="4"/>
  <c r="D1229" i="4"/>
  <c r="W1228" i="4"/>
  <c r="V1228" i="4"/>
  <c r="T1228" i="4"/>
  <c r="H1228" i="4"/>
  <c r="F1228" i="4"/>
  <c r="D1228" i="4"/>
  <c r="W1227" i="4"/>
  <c r="T1227" i="4"/>
  <c r="H1227" i="4"/>
  <c r="F1227" i="4"/>
  <c r="G1227" i="4" s="1"/>
  <c r="D1227" i="4"/>
  <c r="W1226" i="4"/>
  <c r="V1226" i="4"/>
  <c r="T1226" i="4"/>
  <c r="H1226" i="4"/>
  <c r="F1226" i="4"/>
  <c r="G1226" i="4" s="1"/>
  <c r="D1226" i="4"/>
  <c r="W1225" i="4"/>
  <c r="T1225" i="4"/>
  <c r="H1225" i="4"/>
  <c r="F1225" i="4"/>
  <c r="G1225" i="4" s="1"/>
  <c r="D1225" i="4"/>
  <c r="W1224" i="4"/>
  <c r="T1224" i="4"/>
  <c r="H1224" i="4"/>
  <c r="F1224" i="4"/>
  <c r="G1224" i="4" s="1"/>
  <c r="D1224" i="4"/>
  <c r="W1223" i="4"/>
  <c r="T1223" i="4"/>
  <c r="H1223" i="4"/>
  <c r="F1223" i="4"/>
  <c r="D1223" i="4"/>
  <c r="W1222" i="4"/>
  <c r="V1222" i="4" s="1"/>
  <c r="T1222" i="4"/>
  <c r="H1222" i="4"/>
  <c r="F1222" i="4"/>
  <c r="G1222" i="4" s="1"/>
  <c r="D1222" i="4"/>
  <c r="W1221" i="4"/>
  <c r="V1221" i="4" s="1"/>
  <c r="T1221" i="4"/>
  <c r="H1221" i="4"/>
  <c r="F1221" i="4"/>
  <c r="D1221" i="4"/>
  <c r="W1220" i="4"/>
  <c r="T1220" i="4"/>
  <c r="H1220" i="4"/>
  <c r="F1220" i="4"/>
  <c r="G1220" i="4" s="1"/>
  <c r="D1220" i="4"/>
  <c r="W1219" i="4"/>
  <c r="T1219" i="4"/>
  <c r="H1219" i="4"/>
  <c r="F1219" i="4"/>
  <c r="D1219" i="4"/>
  <c r="W1218" i="4"/>
  <c r="L590" i="2" s="1"/>
  <c r="T1218" i="4"/>
  <c r="H1218" i="4"/>
  <c r="F1218" i="4"/>
  <c r="G1218" i="4" s="1"/>
  <c r="D1218" i="4"/>
  <c r="B590" i="2"/>
  <c r="W1217" i="4"/>
  <c r="V1217" i="4" s="1"/>
  <c r="T1217" i="4"/>
  <c r="H1217" i="4"/>
  <c r="F1217" i="4"/>
  <c r="G1217" i="4" s="1"/>
  <c r="D1217" i="4"/>
  <c r="W1216" i="4"/>
  <c r="V1216" i="4" s="1"/>
  <c r="T1216" i="4"/>
  <c r="H1216" i="4"/>
  <c r="F1216" i="4"/>
  <c r="G1216" i="4" s="1"/>
  <c r="D1216" i="4"/>
  <c r="W1215" i="4"/>
  <c r="V1215" i="4" s="1"/>
  <c r="T1215" i="4"/>
  <c r="H1215" i="4"/>
  <c r="F1215" i="4"/>
  <c r="D1215" i="4"/>
  <c r="W1214" i="4"/>
  <c r="V1214" i="4"/>
  <c r="T1214" i="4"/>
  <c r="H1214" i="4"/>
  <c r="F1214" i="4"/>
  <c r="G1214" i="4" s="1"/>
  <c r="D1214" i="4"/>
  <c r="W1213" i="4"/>
  <c r="T1213" i="4"/>
  <c r="H1213" i="4"/>
  <c r="F1213" i="4"/>
  <c r="D1213" i="4"/>
  <c r="W1212" i="4"/>
  <c r="T1212" i="4"/>
  <c r="H1212" i="4"/>
  <c r="F1212" i="4"/>
  <c r="G1212" i="4" s="1"/>
  <c r="D1212" i="4"/>
  <c r="W1211" i="4"/>
  <c r="V1211" i="4"/>
  <c r="T1211" i="4"/>
  <c r="H1211" i="4"/>
  <c r="F1211" i="4"/>
  <c r="G1211" i="4" s="1"/>
  <c r="D1211" i="4"/>
  <c r="W1210" i="4"/>
  <c r="V1210" i="4" s="1"/>
  <c r="T1210" i="4"/>
  <c r="H1210" i="4"/>
  <c r="F1210" i="4"/>
  <c r="G1210" i="4" s="1"/>
  <c r="D1210" i="4"/>
  <c r="W1209" i="4"/>
  <c r="T1209" i="4"/>
  <c r="H1209" i="4"/>
  <c r="F1209" i="4"/>
  <c r="D1209" i="4"/>
  <c r="W1208" i="4"/>
  <c r="T1208" i="4"/>
  <c r="H1208" i="4"/>
  <c r="F1208" i="4"/>
  <c r="G1208" i="4" s="1"/>
  <c r="D1208" i="4"/>
  <c r="W1207" i="4"/>
  <c r="T1207" i="4"/>
  <c r="H1207" i="4"/>
  <c r="F1207" i="4"/>
  <c r="G1207" i="4" s="1"/>
  <c r="D1207" i="4"/>
  <c r="W1206" i="4"/>
  <c r="V1206" i="4" s="1"/>
  <c r="T1206" i="4"/>
  <c r="H1206" i="4"/>
  <c r="F1206" i="4"/>
  <c r="G1206" i="4" s="1"/>
  <c r="D1206" i="4"/>
  <c r="W1205" i="4"/>
  <c r="T1205" i="4"/>
  <c r="H1205" i="4"/>
  <c r="F1205" i="4"/>
  <c r="G1205" i="4" s="1"/>
  <c r="D1205" i="4"/>
  <c r="W1204" i="4"/>
  <c r="T1204" i="4"/>
  <c r="H1204" i="4"/>
  <c r="F1204" i="4"/>
  <c r="G1204" i="4" s="1"/>
  <c r="D1204" i="4"/>
  <c r="W1203" i="4"/>
  <c r="V1203" i="4" s="1"/>
  <c r="T1203" i="4"/>
  <c r="H1203" i="4"/>
  <c r="F1203" i="4"/>
  <c r="D1203" i="4"/>
  <c r="W1202" i="4"/>
  <c r="T1202" i="4"/>
  <c r="H1202" i="4"/>
  <c r="F1202" i="4"/>
  <c r="G1202" i="4" s="1"/>
  <c r="D1202" i="4"/>
  <c r="W1201" i="4"/>
  <c r="T1201" i="4"/>
  <c r="H1201" i="4"/>
  <c r="F1201" i="4"/>
  <c r="G1201" i="4" s="1"/>
  <c r="D1201" i="4"/>
  <c r="W1200" i="4"/>
  <c r="V1200" i="4" s="1"/>
  <c r="T1200" i="4"/>
  <c r="H1200" i="4"/>
  <c r="F1200" i="4"/>
  <c r="G1200" i="4" s="1"/>
  <c r="D1200" i="4"/>
  <c r="W1199" i="4"/>
  <c r="T1199" i="4"/>
  <c r="H1199" i="4"/>
  <c r="F1199" i="4"/>
  <c r="D1199" i="4"/>
  <c r="W1198" i="4"/>
  <c r="T1198" i="4"/>
  <c r="H1198" i="4"/>
  <c r="F1198" i="4"/>
  <c r="G1198" i="4" s="1"/>
  <c r="D1198" i="4"/>
  <c r="W1197" i="4"/>
  <c r="V1197" i="4" s="1"/>
  <c r="T1197" i="4"/>
  <c r="H1197" i="4"/>
  <c r="F1197" i="4"/>
  <c r="D1197" i="4"/>
  <c r="W1196" i="4"/>
  <c r="V1196" i="4"/>
  <c r="T1196" i="4"/>
  <c r="H1196" i="4"/>
  <c r="F1196" i="4"/>
  <c r="G1196" i="4" s="1"/>
  <c r="D1196" i="4"/>
  <c r="W1195" i="4"/>
  <c r="L585" i="2" s="1"/>
  <c r="T1195" i="4"/>
  <c r="H1195" i="4"/>
  <c r="F1195" i="4"/>
  <c r="D1195" i="4"/>
  <c r="B585" i="2"/>
  <c r="W1194" i="4"/>
  <c r="T1194" i="4"/>
  <c r="H1194" i="4"/>
  <c r="F1194" i="4"/>
  <c r="G1194" i="4" s="1"/>
  <c r="D1194" i="4"/>
  <c r="B584" i="2"/>
  <c r="W1193" i="4"/>
  <c r="T1193" i="4"/>
  <c r="H1193" i="4"/>
  <c r="F1193" i="4"/>
  <c r="G1193" i="4" s="1"/>
  <c r="D1193" i="4"/>
  <c r="W1192" i="4"/>
  <c r="T1192" i="4"/>
  <c r="H1192" i="4"/>
  <c r="F1192" i="4"/>
  <c r="D1192" i="4"/>
  <c r="W1191" i="4"/>
  <c r="T1191" i="4"/>
  <c r="H1191" i="4"/>
  <c r="F1191" i="4"/>
  <c r="G1191" i="4" s="1"/>
  <c r="D1191" i="4"/>
  <c r="W1190" i="4"/>
  <c r="T1190" i="4"/>
  <c r="H1190" i="4"/>
  <c r="F1190" i="4"/>
  <c r="D1190" i="4"/>
  <c r="W1189" i="4"/>
  <c r="L583" i="2" s="1"/>
  <c r="T1189" i="4"/>
  <c r="H1189" i="4"/>
  <c r="F1189" i="4"/>
  <c r="G1189" i="4" s="1"/>
  <c r="D1189" i="4"/>
  <c r="B583" i="2"/>
  <c r="W1188" i="4"/>
  <c r="V1188" i="4"/>
  <c r="T1188" i="4"/>
  <c r="L582" i="2"/>
  <c r="H1188" i="4"/>
  <c r="F1188" i="4"/>
  <c r="G1188" i="4" s="1"/>
  <c r="D1188" i="4"/>
  <c r="B582" i="2"/>
  <c r="W1187" i="4"/>
  <c r="L573" i="2" s="1"/>
  <c r="T1187" i="4"/>
  <c r="H1187" i="4"/>
  <c r="F1187" i="4"/>
  <c r="D1187" i="4"/>
  <c r="B573" i="2"/>
  <c r="W1186" i="4"/>
  <c r="V1186" i="4" s="1"/>
  <c r="T1186" i="4"/>
  <c r="H1186" i="4"/>
  <c r="F1186" i="4"/>
  <c r="G1186" i="4" s="1"/>
  <c r="D1186" i="4"/>
  <c r="B572" i="2"/>
  <c r="W1185" i="4"/>
  <c r="V1185" i="4" s="1"/>
  <c r="T1185" i="4"/>
  <c r="H1185" i="4"/>
  <c r="F1185" i="4"/>
  <c r="G1185" i="4" s="1"/>
  <c r="D1185" i="4"/>
  <c r="W1184" i="4"/>
  <c r="T1184" i="4"/>
  <c r="H1184" i="4"/>
  <c r="F1184" i="4"/>
  <c r="G1184" i="4" s="1"/>
  <c r="D1184" i="4"/>
  <c r="B569" i="2"/>
  <c r="W1183" i="4"/>
  <c r="T1183" i="4"/>
  <c r="H1183" i="4"/>
  <c r="F1183" i="4"/>
  <c r="D1183" i="4"/>
  <c r="W1182" i="4"/>
  <c r="V1182" i="4" s="1"/>
  <c r="T1182" i="4"/>
  <c r="H1182" i="4"/>
  <c r="F1182" i="4"/>
  <c r="G1182" i="4" s="1"/>
  <c r="D1182" i="4"/>
  <c r="W1181" i="4"/>
  <c r="V1181" i="4" s="1"/>
  <c r="T1181" i="4"/>
  <c r="H1181" i="4"/>
  <c r="F1181" i="4"/>
  <c r="G1181" i="4" s="1"/>
  <c r="D1181" i="4"/>
  <c r="W1180" i="4"/>
  <c r="V1180" i="4" s="1"/>
  <c r="T1180" i="4"/>
  <c r="H1180" i="4"/>
  <c r="F1180" i="4"/>
  <c r="G1180" i="4" s="1"/>
  <c r="D1180" i="4"/>
  <c r="W1179" i="4"/>
  <c r="V1179" i="4" s="1"/>
  <c r="T1179" i="4"/>
  <c r="L566" i="2"/>
  <c r="H1179" i="4"/>
  <c r="F1179" i="4"/>
  <c r="G1179" i="4" s="1"/>
  <c r="D1179" i="4"/>
  <c r="B566" i="2"/>
  <c r="W1178" i="4"/>
  <c r="T1178" i="4"/>
  <c r="H1178" i="4"/>
  <c r="F1178" i="4"/>
  <c r="D1178" i="4"/>
  <c r="W1177" i="4"/>
  <c r="L576" i="2" s="1"/>
  <c r="V1177" i="4"/>
  <c r="T1177" i="4"/>
  <c r="H1177" i="4"/>
  <c r="F1177" i="4"/>
  <c r="G1177" i="4" s="1"/>
  <c r="D1177" i="4"/>
  <c r="B576" i="2"/>
  <c r="W1176" i="4"/>
  <c r="T1176" i="4"/>
  <c r="H1176" i="4"/>
  <c r="F1176" i="4"/>
  <c r="G1176" i="4" s="1"/>
  <c r="D1176" i="4"/>
  <c r="B575" i="2"/>
  <c r="W1175" i="4"/>
  <c r="V1175" i="4"/>
  <c r="T1175" i="4"/>
  <c r="H1175" i="4"/>
  <c r="F1175" i="4"/>
  <c r="G1175" i="4" s="1"/>
  <c r="D1175" i="4"/>
  <c r="W1174" i="4"/>
  <c r="V1174" i="4" s="1"/>
  <c r="T1174" i="4"/>
  <c r="H1174" i="4"/>
  <c r="F1174" i="4"/>
  <c r="G1174" i="4" s="1"/>
  <c r="D1174" i="4"/>
  <c r="B574" i="2"/>
  <c r="W1173" i="4"/>
  <c r="T1173" i="4"/>
  <c r="H1173" i="4"/>
  <c r="F1173" i="4"/>
  <c r="D1173" i="4"/>
  <c r="B571" i="2"/>
  <c r="W1172" i="4"/>
  <c r="V1172" i="4" s="1"/>
  <c r="T1172" i="4"/>
  <c r="H1172" i="4"/>
  <c r="F1172" i="4"/>
  <c r="D1172" i="4"/>
  <c r="B570" i="2"/>
  <c r="W1171" i="4"/>
  <c r="T1171" i="4"/>
  <c r="H1171" i="4"/>
  <c r="F1171" i="4"/>
  <c r="G1171" i="4" s="1"/>
  <c r="D1171" i="4"/>
  <c r="B568" i="2"/>
  <c r="W1170" i="4"/>
  <c r="V1170" i="4" s="1"/>
  <c r="T1170" i="4"/>
  <c r="H1170" i="4"/>
  <c r="F1170" i="4"/>
  <c r="G1170" i="4" s="1"/>
  <c r="D1170" i="4"/>
  <c r="B567" i="2"/>
  <c r="W1169" i="4"/>
  <c r="T1169" i="4"/>
  <c r="H1169" i="4"/>
  <c r="F1169" i="4"/>
  <c r="G1169" i="4" s="1"/>
  <c r="D1169" i="4"/>
  <c r="B559" i="2"/>
  <c r="W1168" i="4"/>
  <c r="V1168" i="4" s="1"/>
  <c r="T1168" i="4"/>
  <c r="H1168" i="4"/>
  <c r="F1168" i="4"/>
  <c r="G1168" i="4" s="1"/>
  <c r="D1168" i="4"/>
  <c r="W1167" i="4"/>
  <c r="V1167" i="4" s="1"/>
  <c r="T1167" i="4"/>
  <c r="H1167" i="4"/>
  <c r="F1167" i="4"/>
  <c r="G1167" i="4" s="1"/>
  <c r="D1167" i="4"/>
  <c r="W1166" i="4"/>
  <c r="V1166" i="4"/>
  <c r="T1166" i="4"/>
  <c r="H1166" i="4"/>
  <c r="F1166" i="4"/>
  <c r="D1166" i="4"/>
  <c r="W1165" i="4"/>
  <c r="V1165" i="4"/>
  <c r="T1165" i="4"/>
  <c r="H1165" i="4"/>
  <c r="F1165" i="4"/>
  <c r="G1165" i="4" s="1"/>
  <c r="D1165" i="4"/>
  <c r="W1164" i="4"/>
  <c r="T1164" i="4"/>
  <c r="H1164" i="4"/>
  <c r="F1164" i="4"/>
  <c r="G1164" i="4" s="1"/>
  <c r="D1164" i="4"/>
  <c r="W1163" i="4"/>
  <c r="T1163" i="4"/>
  <c r="H1163" i="4"/>
  <c r="F1163" i="4"/>
  <c r="G1163" i="4" s="1"/>
  <c r="D1163" i="4"/>
  <c r="W1162" i="4"/>
  <c r="V1162" i="4" s="1"/>
  <c r="T1162" i="4"/>
  <c r="H1162" i="4"/>
  <c r="F1162" i="4"/>
  <c r="D1162" i="4"/>
  <c r="W1161" i="4"/>
  <c r="V1161" i="4" s="1"/>
  <c r="T1161" i="4"/>
  <c r="H1161" i="4"/>
  <c r="F1161" i="4"/>
  <c r="G1161" i="4" s="1"/>
  <c r="D1161" i="4"/>
  <c r="W1160" i="4"/>
  <c r="T1160" i="4"/>
  <c r="H1160" i="4"/>
  <c r="F1160" i="4"/>
  <c r="G1160" i="4" s="1"/>
  <c r="D1160" i="4"/>
  <c r="W1159" i="4"/>
  <c r="V1159" i="4" s="1"/>
  <c r="T1159" i="4"/>
  <c r="L540" i="2"/>
  <c r="H1159" i="4"/>
  <c r="F1159" i="4"/>
  <c r="G1159" i="4" s="1"/>
  <c r="D1159" i="4"/>
  <c r="B540" i="2"/>
  <c r="W1158" i="4"/>
  <c r="L554" i="2" s="1"/>
  <c r="T1158" i="4"/>
  <c r="H1158" i="4"/>
  <c r="F1158" i="4"/>
  <c r="D1158" i="4"/>
  <c r="B554" i="2"/>
  <c r="W1157" i="4"/>
  <c r="T1157" i="4"/>
  <c r="H1157" i="4"/>
  <c r="F1157" i="4"/>
  <c r="G1157" i="4" s="1"/>
  <c r="D1157" i="4"/>
  <c r="W1156" i="4"/>
  <c r="T1156" i="4"/>
  <c r="H1156" i="4"/>
  <c r="F1156" i="4"/>
  <c r="G1156" i="4" s="1"/>
  <c r="D1156" i="4"/>
  <c r="B537" i="2"/>
  <c r="W1155" i="4"/>
  <c r="T1155" i="4"/>
  <c r="H1155" i="4"/>
  <c r="F1155" i="4"/>
  <c r="D1155" i="4"/>
  <c r="B547" i="2"/>
  <c r="W1154" i="4"/>
  <c r="T1154" i="4"/>
  <c r="H1154" i="4"/>
  <c r="F1154" i="4"/>
  <c r="G1154" i="4" s="1"/>
  <c r="D1154" i="4"/>
  <c r="W1153" i="4"/>
  <c r="T1153" i="4"/>
  <c r="H1153" i="4"/>
  <c r="F1153" i="4"/>
  <c r="D1153" i="4"/>
  <c r="W1152" i="4"/>
  <c r="T1152" i="4"/>
  <c r="H1152" i="4"/>
  <c r="F1152" i="4"/>
  <c r="D1152" i="4"/>
  <c r="B543" i="2"/>
  <c r="W1151" i="4"/>
  <c r="V1151" i="4" s="1"/>
  <c r="T1151" i="4"/>
  <c r="L542" i="2"/>
  <c r="H1151" i="4"/>
  <c r="F1151" i="4"/>
  <c r="G1151" i="4" s="1"/>
  <c r="D1151" i="4"/>
  <c r="B542" i="2"/>
  <c r="W1150" i="4"/>
  <c r="V1150" i="4" s="1"/>
  <c r="T1150" i="4"/>
  <c r="H1150" i="4"/>
  <c r="F1150" i="4"/>
  <c r="G1150" i="4" s="1"/>
  <c r="D1150" i="4"/>
  <c r="W1149" i="4"/>
  <c r="T1149" i="4"/>
  <c r="H1149" i="4"/>
  <c r="F1149" i="4"/>
  <c r="G1149" i="4" s="1"/>
  <c r="D1149" i="4"/>
  <c r="W1148" i="4"/>
  <c r="V1148" i="4" s="1"/>
  <c r="T1148" i="4"/>
  <c r="H1148" i="4"/>
  <c r="F1148" i="4"/>
  <c r="D1148" i="4"/>
  <c r="B546" i="2"/>
  <c r="W1147" i="4"/>
  <c r="V1147" i="4" s="1"/>
  <c r="T1147" i="4"/>
  <c r="H1147" i="4"/>
  <c r="F1147" i="4"/>
  <c r="D1147" i="4"/>
  <c r="W1146" i="4"/>
  <c r="T1146" i="4"/>
  <c r="H1146" i="4"/>
  <c r="F1146" i="4"/>
  <c r="G1146" i="4" s="1"/>
  <c r="D1146" i="4"/>
  <c r="W1145" i="4"/>
  <c r="T1145" i="4"/>
  <c r="H1145" i="4"/>
  <c r="F1145" i="4"/>
  <c r="G1145" i="4" s="1"/>
  <c r="D1145" i="4"/>
  <c r="B536" i="2"/>
  <c r="W1144" i="4"/>
  <c r="T1144" i="4"/>
  <c r="H1144" i="4"/>
  <c r="F1144" i="4"/>
  <c r="G1144" i="4" s="1"/>
  <c r="D1144" i="4"/>
  <c r="W1143" i="4"/>
  <c r="V1143" i="4"/>
  <c r="T1143" i="4"/>
  <c r="H1143" i="4"/>
  <c r="F1143" i="4"/>
  <c r="D1143" i="4"/>
  <c r="W1142" i="4"/>
  <c r="T1142" i="4"/>
  <c r="H1142" i="4"/>
  <c r="F1142" i="4"/>
  <c r="G1142" i="4" s="1"/>
  <c r="D1142" i="4"/>
  <c r="W1141" i="4"/>
  <c r="T1141" i="4"/>
  <c r="H1141" i="4"/>
  <c r="F1141" i="4"/>
  <c r="G1141" i="4" s="1"/>
  <c r="D1141" i="4"/>
  <c r="W1140" i="4"/>
  <c r="T1140" i="4"/>
  <c r="H1140" i="4"/>
  <c r="F1140" i="4"/>
  <c r="D1140" i="4"/>
  <c r="W1139" i="4"/>
  <c r="T1139" i="4"/>
  <c r="H1139" i="4"/>
  <c r="F1139" i="4"/>
  <c r="G1139" i="4" s="1"/>
  <c r="D1139" i="4"/>
  <c r="B534" i="2"/>
  <c r="W1138" i="4"/>
  <c r="T1138" i="4"/>
  <c r="H1138" i="4"/>
  <c r="F1138" i="4"/>
  <c r="D1138" i="4"/>
  <c r="B558" i="2"/>
  <c r="W1137" i="4"/>
  <c r="T1137" i="4"/>
  <c r="H1137" i="4"/>
  <c r="F1137" i="4"/>
  <c r="D1137" i="4"/>
  <c r="W1136" i="4"/>
  <c r="T1136" i="4"/>
  <c r="H1136" i="4"/>
  <c r="F1136" i="4"/>
  <c r="D1136" i="4"/>
  <c r="B535" i="2"/>
  <c r="W1135" i="4"/>
  <c r="V1135" i="4" s="1"/>
  <c r="T1135" i="4"/>
  <c r="H1135" i="4"/>
  <c r="F1135" i="4"/>
  <c r="G1135" i="4" s="1"/>
  <c r="D1135" i="4"/>
  <c r="W1134" i="4"/>
  <c r="T1134" i="4"/>
  <c r="H1134" i="4"/>
  <c r="F1134" i="4"/>
  <c r="G1134" i="4" s="1"/>
  <c r="D1134" i="4"/>
  <c r="W1133" i="4"/>
  <c r="T1133" i="4"/>
  <c r="H1133" i="4"/>
  <c r="F1133" i="4"/>
  <c r="G1133" i="4" s="1"/>
  <c r="D1133" i="4"/>
  <c r="W1132" i="4"/>
  <c r="T1132" i="4"/>
  <c r="H1132" i="4"/>
  <c r="F1132" i="4"/>
  <c r="G1132" i="4" s="1"/>
  <c r="D1132" i="4"/>
  <c r="W1131" i="4"/>
  <c r="T1131" i="4"/>
  <c r="H1131" i="4"/>
  <c r="F1131" i="4"/>
  <c r="G1131" i="4" s="1"/>
  <c r="D1131" i="4"/>
  <c r="W1130" i="4"/>
  <c r="T1130" i="4"/>
  <c r="H1130" i="4"/>
  <c r="F1130" i="4"/>
  <c r="D1130" i="4"/>
  <c r="W1129" i="4"/>
  <c r="T1129" i="4"/>
  <c r="H1129" i="4"/>
  <c r="F1129" i="4"/>
  <c r="G1129" i="4" s="1"/>
  <c r="D1129" i="4"/>
  <c r="B532" i="2"/>
  <c r="W1128" i="4"/>
  <c r="T1128" i="4"/>
  <c r="H1128" i="4"/>
  <c r="F1128" i="4"/>
  <c r="D1128" i="4"/>
  <c r="W1127" i="4"/>
  <c r="T1127" i="4"/>
  <c r="H1127" i="4"/>
  <c r="F1127" i="4"/>
  <c r="G1127" i="4" s="1"/>
  <c r="D1127" i="4"/>
  <c r="B533" i="2"/>
  <c r="W1126" i="4"/>
  <c r="T1126" i="4"/>
  <c r="H1126" i="4"/>
  <c r="F1126" i="4"/>
  <c r="D1126" i="4"/>
  <c r="W1125" i="4"/>
  <c r="T1125" i="4"/>
  <c r="H1125" i="4"/>
  <c r="F1125" i="4"/>
  <c r="G1125" i="4" s="1"/>
  <c r="D1125" i="4"/>
  <c r="W1124" i="4"/>
  <c r="T1124" i="4"/>
  <c r="H1124" i="4"/>
  <c r="F1124" i="4"/>
  <c r="G1124" i="4" s="1"/>
  <c r="D1124" i="4"/>
  <c r="B544" i="2"/>
  <c r="W1123" i="4"/>
  <c r="T1123" i="4"/>
  <c r="H1123" i="4"/>
  <c r="F1123" i="4"/>
  <c r="D1123" i="4"/>
  <c r="W1122" i="4"/>
  <c r="T1122" i="4"/>
  <c r="H1122" i="4"/>
  <c r="F1122" i="4"/>
  <c r="D1122" i="4"/>
  <c r="W1121" i="4"/>
  <c r="V1121" i="4" s="1"/>
  <c r="T1121" i="4"/>
  <c r="H1121" i="4"/>
  <c r="F1121" i="4"/>
  <c r="G1121" i="4" s="1"/>
  <c r="D1121" i="4"/>
  <c r="W1120" i="4"/>
  <c r="V1120" i="4"/>
  <c r="T1120" i="4"/>
  <c r="H1120" i="4"/>
  <c r="F1120" i="4"/>
  <c r="D1120" i="4"/>
  <c r="W1119" i="4"/>
  <c r="V1119" i="4" s="1"/>
  <c r="T1119" i="4"/>
  <c r="H1119" i="4"/>
  <c r="F1119" i="4"/>
  <c r="G1119" i="4" s="1"/>
  <c r="D1119" i="4"/>
  <c r="W1118" i="4"/>
  <c r="V1118" i="4" s="1"/>
  <c r="T1118" i="4"/>
  <c r="H1118" i="4"/>
  <c r="F1118" i="4"/>
  <c r="D1118" i="4"/>
  <c r="W1117" i="4"/>
  <c r="L531" i="2" s="1"/>
  <c r="T1117" i="4"/>
  <c r="H1117" i="4"/>
  <c r="F1117" i="4"/>
  <c r="G1117" i="4" s="1"/>
  <c r="D1117" i="4"/>
  <c r="B531" i="2"/>
  <c r="W1116" i="4"/>
  <c r="L555" i="2" s="1"/>
  <c r="V1116" i="4"/>
  <c r="T1116" i="4"/>
  <c r="H1116" i="4"/>
  <c r="F1116" i="4"/>
  <c r="D1116" i="4"/>
  <c r="B555" i="2"/>
  <c r="W1115" i="4"/>
  <c r="V1115" i="4"/>
  <c r="T1115" i="4"/>
  <c r="H1115" i="4"/>
  <c r="F1115" i="4"/>
  <c r="G1115" i="4" s="1"/>
  <c r="D1115" i="4"/>
  <c r="W1114" i="4"/>
  <c r="T1114" i="4"/>
  <c r="H1114" i="4"/>
  <c r="F1114" i="4"/>
  <c r="G1114" i="4" s="1"/>
  <c r="D1114" i="4"/>
  <c r="B556" i="2"/>
  <c r="W1113" i="4"/>
  <c r="T1113" i="4"/>
  <c r="H1113" i="4"/>
  <c r="F1113" i="4"/>
  <c r="G1113" i="4" s="1"/>
  <c r="D1113" i="4"/>
  <c r="W1112" i="4"/>
  <c r="T1112" i="4"/>
  <c r="H1112" i="4"/>
  <c r="F1112" i="4"/>
  <c r="D1112" i="4"/>
  <c r="W1111" i="4"/>
  <c r="T1111" i="4"/>
  <c r="H1111" i="4"/>
  <c r="F1111" i="4"/>
  <c r="D1111" i="4"/>
  <c r="W1110" i="4"/>
  <c r="V1110" i="4"/>
  <c r="T1110" i="4"/>
  <c r="H1110" i="4"/>
  <c r="F1110" i="4"/>
  <c r="D1110" i="4"/>
  <c r="W1109" i="4"/>
  <c r="T1109" i="4"/>
  <c r="H1109" i="4"/>
  <c r="F1109" i="4"/>
  <c r="G1109" i="4" s="1"/>
  <c r="D1109" i="4"/>
  <c r="W1108" i="4"/>
  <c r="T1108" i="4"/>
  <c r="H1108" i="4"/>
  <c r="F1108" i="4"/>
  <c r="G1108" i="4" s="1"/>
  <c r="D1108" i="4"/>
  <c r="W1107" i="4"/>
  <c r="T1107" i="4"/>
  <c r="H1107" i="4"/>
  <c r="F1107" i="4"/>
  <c r="D1107" i="4"/>
  <c r="W1106" i="4"/>
  <c r="T1106" i="4"/>
  <c r="H1106" i="4"/>
  <c r="F1106" i="4"/>
  <c r="D1106" i="4"/>
  <c r="B538" i="2"/>
  <c r="W1105" i="4"/>
  <c r="T1105" i="4"/>
  <c r="H1105" i="4"/>
  <c r="F1105" i="4"/>
  <c r="G1105" i="4" s="1"/>
  <c r="D1105" i="4"/>
  <c r="W1104" i="4"/>
  <c r="T1104" i="4"/>
  <c r="H1104" i="4"/>
  <c r="F1104" i="4"/>
  <c r="G1104" i="4" s="1"/>
  <c r="D1104" i="4"/>
  <c r="B539" i="2"/>
  <c r="W1103" i="4"/>
  <c r="T1103" i="4"/>
  <c r="H1103" i="4"/>
  <c r="F1103" i="4"/>
  <c r="G1103" i="4" s="1"/>
  <c r="D1103" i="4"/>
  <c r="W1102" i="4"/>
  <c r="T1102" i="4"/>
  <c r="H1102" i="4"/>
  <c r="F1102" i="4"/>
  <c r="D1102" i="4"/>
  <c r="W1101" i="4"/>
  <c r="L545" i="2" s="1"/>
  <c r="T1101" i="4"/>
  <c r="H1101" i="4"/>
  <c r="F1101" i="4"/>
  <c r="D1101" i="4"/>
  <c r="B545" i="2"/>
  <c r="W1100" i="4"/>
  <c r="V1100" i="4" s="1"/>
  <c r="T1100" i="4"/>
  <c r="H1100" i="4"/>
  <c r="F1100" i="4"/>
  <c r="D1100" i="4"/>
  <c r="W1099" i="4"/>
  <c r="T1099" i="4"/>
  <c r="H1099" i="4"/>
  <c r="F1099" i="4"/>
  <c r="G1099" i="4" s="1"/>
  <c r="D1099" i="4"/>
  <c r="B541" i="2"/>
  <c r="W1098" i="4"/>
  <c r="T1098" i="4"/>
  <c r="H1098" i="4"/>
  <c r="F1098" i="4"/>
  <c r="G1098" i="4" s="1"/>
  <c r="D1098" i="4"/>
  <c r="W1097" i="4"/>
  <c r="T1097" i="4"/>
  <c r="H1097" i="4"/>
  <c r="F1097" i="4"/>
  <c r="G1097" i="4" s="1"/>
  <c r="D1097" i="4"/>
  <c r="W1096" i="4"/>
  <c r="V1096" i="4" s="1"/>
  <c r="T1096" i="4"/>
  <c r="H1096" i="4"/>
  <c r="F1096" i="4"/>
  <c r="G1096" i="4" s="1"/>
  <c r="D1096" i="4"/>
  <c r="W1095" i="4"/>
  <c r="V1095" i="4" s="1"/>
  <c r="T1095" i="4"/>
  <c r="H1095" i="4"/>
  <c r="F1095" i="4"/>
  <c r="D1095" i="4"/>
  <c r="W1094" i="4"/>
  <c r="V1094" i="4" s="1"/>
  <c r="T1094" i="4"/>
  <c r="H1094" i="4"/>
  <c r="F1094" i="4"/>
  <c r="G1094" i="4" s="1"/>
  <c r="D1094" i="4"/>
  <c r="B561" i="2"/>
  <c r="W1093" i="4"/>
  <c r="T1093" i="4"/>
  <c r="H1093" i="4"/>
  <c r="F1093" i="4"/>
  <c r="G1093" i="4" s="1"/>
  <c r="D1093" i="4"/>
  <c r="B560" i="2"/>
  <c r="W1092" i="4"/>
  <c r="L557" i="2" s="1"/>
  <c r="T1092" i="4"/>
  <c r="H1092" i="4"/>
  <c r="F1092" i="4"/>
  <c r="G1092" i="4" s="1"/>
  <c r="D1092" i="4"/>
  <c r="B557" i="2"/>
  <c r="W1091" i="4"/>
  <c r="T1091" i="4"/>
  <c r="H1091" i="4"/>
  <c r="F1091" i="4"/>
  <c r="G1091" i="4" s="1"/>
  <c r="D1091" i="4"/>
  <c r="B553" i="2"/>
  <c r="W1090" i="4"/>
  <c r="T1090" i="4"/>
  <c r="H1090" i="4"/>
  <c r="F1090" i="4"/>
  <c r="G1090" i="4" s="1"/>
  <c r="D1090" i="4"/>
  <c r="B552" i="2"/>
  <c r="W1089" i="4"/>
  <c r="L551" i="2" s="1"/>
  <c r="T1089" i="4"/>
  <c r="H1089" i="4"/>
  <c r="F1089" i="4"/>
  <c r="G1089" i="4" s="1"/>
  <c r="D1089" i="4"/>
  <c r="B551" i="2"/>
  <c r="W1088" i="4"/>
  <c r="T1088" i="4"/>
  <c r="H1088" i="4"/>
  <c r="F1088" i="4"/>
  <c r="G1088" i="4" s="1"/>
  <c r="D1088" i="4"/>
  <c r="W1087" i="4"/>
  <c r="L550" i="2" s="1"/>
  <c r="T1087" i="4"/>
  <c r="H1087" i="4"/>
  <c r="F1087" i="4"/>
  <c r="G1087" i="4" s="1"/>
  <c r="D1087" i="4"/>
  <c r="B550" i="2"/>
  <c r="W1086" i="4"/>
  <c r="T1086" i="4"/>
  <c r="H1086" i="4"/>
  <c r="F1086" i="4"/>
  <c r="D1086" i="4"/>
  <c r="B549" i="2"/>
  <c r="W1085" i="4"/>
  <c r="V1085" i="4" s="1"/>
  <c r="T1085" i="4"/>
  <c r="L548" i="2"/>
  <c r="H1085" i="4"/>
  <c r="F1085" i="4"/>
  <c r="G1085" i="4" s="1"/>
  <c r="D1085" i="4"/>
  <c r="B548" i="2"/>
  <c r="W1084" i="4"/>
  <c r="V1084" i="4" s="1"/>
  <c r="T1084" i="4"/>
  <c r="H1084" i="4"/>
  <c r="F1084" i="4"/>
  <c r="D1084" i="4"/>
  <c r="W1083" i="4"/>
  <c r="T1083" i="4"/>
  <c r="H1083" i="4"/>
  <c r="F1083" i="4"/>
  <c r="G1083" i="4" s="1"/>
  <c r="D1083" i="4"/>
  <c r="W1082" i="4"/>
  <c r="T1082" i="4"/>
  <c r="H1082" i="4"/>
  <c r="F1082" i="4"/>
  <c r="D1082" i="4"/>
  <c r="W1081" i="4"/>
  <c r="V1081" i="4" s="1"/>
  <c r="T1081" i="4"/>
  <c r="H1081" i="4"/>
  <c r="F1081" i="4"/>
  <c r="D1081" i="4"/>
  <c r="W1080" i="4"/>
  <c r="V1080" i="4" s="1"/>
  <c r="T1080" i="4"/>
  <c r="H1080" i="4"/>
  <c r="F1080" i="4"/>
  <c r="G1080" i="4" s="1"/>
  <c r="D1080" i="4"/>
  <c r="W1079" i="4"/>
  <c r="T1079" i="4"/>
  <c r="H1079" i="4"/>
  <c r="F1079" i="4"/>
  <c r="G1079" i="4" s="1"/>
  <c r="D1079" i="4"/>
  <c r="W1078" i="4"/>
  <c r="T1078" i="4"/>
  <c r="H1078" i="4"/>
  <c r="F1078" i="4"/>
  <c r="G1078" i="4" s="1"/>
  <c r="D1078" i="4"/>
  <c r="W1077" i="4"/>
  <c r="T1077" i="4"/>
  <c r="H1077" i="4"/>
  <c r="F1077" i="4"/>
  <c r="G1077" i="4" s="1"/>
  <c r="D1077" i="4"/>
  <c r="W1076" i="4"/>
  <c r="V1076" i="4" s="1"/>
  <c r="T1076" i="4"/>
  <c r="H1076" i="4"/>
  <c r="F1076" i="4"/>
  <c r="G1076" i="4" s="1"/>
  <c r="D1076" i="4"/>
  <c r="W1075" i="4"/>
  <c r="T1075" i="4"/>
  <c r="H1075" i="4"/>
  <c r="F1075" i="4"/>
  <c r="G1075" i="4" s="1"/>
  <c r="D1075" i="4"/>
  <c r="B530" i="2"/>
  <c r="W1074" i="4"/>
  <c r="T1074" i="4"/>
  <c r="H1074" i="4"/>
  <c r="F1074" i="4"/>
  <c r="D1074" i="4"/>
  <c r="W1073" i="4"/>
  <c r="V1073" i="4" s="1"/>
  <c r="T1073" i="4"/>
  <c r="L529" i="2"/>
  <c r="H1073" i="4"/>
  <c r="F1073" i="4"/>
  <c r="G1073" i="4" s="1"/>
  <c r="D1073" i="4"/>
  <c r="B529" i="2"/>
  <c r="W1072" i="4"/>
  <c r="L528" i="2" s="1"/>
  <c r="T1072" i="4"/>
  <c r="H1072" i="4"/>
  <c r="F1072" i="4"/>
  <c r="G1072" i="4" s="1"/>
  <c r="D1072" i="4"/>
  <c r="B528" i="2"/>
  <c r="W1071" i="4"/>
  <c r="T1071" i="4"/>
  <c r="H1071" i="4"/>
  <c r="F1071" i="4"/>
  <c r="G1071" i="4" s="1"/>
  <c r="D1071" i="4"/>
  <c r="B524" i="2"/>
  <c r="W1070" i="4"/>
  <c r="T1070" i="4"/>
  <c r="H1070" i="4"/>
  <c r="F1070" i="4"/>
  <c r="D1070" i="4"/>
  <c r="B521" i="2"/>
  <c r="W1069" i="4"/>
  <c r="L526" i="2" s="1"/>
  <c r="V1069" i="4"/>
  <c r="T1069" i="4"/>
  <c r="H1069" i="4"/>
  <c r="F1069" i="4"/>
  <c r="G1069" i="4" s="1"/>
  <c r="D1069" i="4"/>
  <c r="B526" i="2"/>
  <c r="W1068" i="4"/>
  <c r="T1068" i="4"/>
  <c r="H1068" i="4"/>
  <c r="F1068" i="4"/>
  <c r="D1068" i="4"/>
  <c r="B525" i="2"/>
  <c r="W1067" i="4"/>
  <c r="V1067" i="4"/>
  <c r="T1067" i="4"/>
  <c r="L520" i="2"/>
  <c r="H1067" i="4"/>
  <c r="F1067" i="4"/>
  <c r="G1067" i="4" s="1"/>
  <c r="D1067" i="4"/>
  <c r="B520" i="2"/>
  <c r="W1066" i="4"/>
  <c r="V1066" i="4" s="1"/>
  <c r="T1066" i="4"/>
  <c r="H1066" i="4"/>
  <c r="F1066" i="4"/>
  <c r="G1066" i="4" s="1"/>
  <c r="D1066" i="4"/>
  <c r="B527" i="2"/>
  <c r="W1065" i="4"/>
  <c r="L523" i="2" s="1"/>
  <c r="T1065" i="4"/>
  <c r="H1065" i="4"/>
  <c r="F1065" i="4"/>
  <c r="D1065" i="4"/>
  <c r="B523" i="2"/>
  <c r="W1064" i="4"/>
  <c r="V1064" i="4" s="1"/>
  <c r="T1064" i="4"/>
  <c r="H1064" i="4"/>
  <c r="F1064" i="4"/>
  <c r="D1064" i="4"/>
  <c r="B522" i="2"/>
  <c r="W1063" i="4"/>
  <c r="T1063" i="4"/>
  <c r="H1063" i="4"/>
  <c r="F1063" i="4"/>
  <c r="D1063" i="4"/>
  <c r="B519" i="2"/>
  <c r="W1062" i="4"/>
  <c r="T1062" i="4"/>
  <c r="H1062" i="4"/>
  <c r="F1062" i="4"/>
  <c r="G1062" i="4" s="1"/>
  <c r="D1062" i="4"/>
  <c r="B518" i="2"/>
  <c r="W1061" i="4"/>
  <c r="V1061" i="4" s="1"/>
  <c r="T1061" i="4"/>
  <c r="H1061" i="4"/>
  <c r="F1061" i="4"/>
  <c r="G1061" i="4" s="1"/>
  <c r="D1061" i="4"/>
  <c r="B517" i="2"/>
  <c r="W1060" i="4"/>
  <c r="L516" i="2" s="1"/>
  <c r="T1060" i="4"/>
  <c r="H1060" i="4"/>
  <c r="F1060" i="4"/>
  <c r="D1060" i="4"/>
  <c r="B516" i="2"/>
  <c r="W1059" i="4"/>
  <c r="V1059" i="4" s="1"/>
  <c r="T1059" i="4"/>
  <c r="H1059" i="4"/>
  <c r="F1059" i="4"/>
  <c r="D1059" i="4"/>
  <c r="B515" i="2"/>
  <c r="W1058" i="4"/>
  <c r="T1058" i="4"/>
  <c r="H1058" i="4"/>
  <c r="F1058" i="4"/>
  <c r="D1058" i="4"/>
  <c r="B464" i="2"/>
  <c r="W1057" i="4"/>
  <c r="V1057" i="4" s="1"/>
  <c r="T1057" i="4"/>
  <c r="L463" i="2"/>
  <c r="H1057" i="4"/>
  <c r="F1057" i="4"/>
  <c r="G1057" i="4" s="1"/>
  <c r="D1057" i="4"/>
  <c r="B463" i="2"/>
  <c r="W1056" i="4"/>
  <c r="L444" i="2" s="1"/>
  <c r="T1056" i="4"/>
  <c r="H1056" i="4"/>
  <c r="F1056" i="4"/>
  <c r="D1056" i="4"/>
  <c r="B444" i="2"/>
  <c r="W1055" i="4"/>
  <c r="L443" i="2" s="1"/>
  <c r="T1055" i="4"/>
  <c r="H1055" i="4"/>
  <c r="F1055" i="4"/>
  <c r="G1055" i="4" s="1"/>
  <c r="D1055" i="4"/>
  <c r="B443" i="2"/>
  <c r="W1054" i="4"/>
  <c r="L442" i="2" s="1"/>
  <c r="T1054" i="4"/>
  <c r="H1054" i="4"/>
  <c r="F1054" i="4"/>
  <c r="D1054" i="4"/>
  <c r="B442" i="2"/>
  <c r="W1053" i="4"/>
  <c r="V1053" i="4" s="1"/>
  <c r="T1053" i="4"/>
  <c r="L441" i="2"/>
  <c r="H1053" i="4"/>
  <c r="F1053" i="4"/>
  <c r="G1053" i="4" s="1"/>
  <c r="D1053" i="4"/>
  <c r="B441" i="2"/>
  <c r="W1052" i="4"/>
  <c r="V1052" i="4" s="1"/>
  <c r="T1052" i="4"/>
  <c r="H1052" i="4"/>
  <c r="F1052" i="4"/>
  <c r="G1052" i="4" s="1"/>
  <c r="D1052" i="4"/>
  <c r="B428" i="2"/>
  <c r="W1051" i="4"/>
  <c r="V1051" i="4" s="1"/>
  <c r="T1051" i="4"/>
  <c r="H1051" i="4"/>
  <c r="F1051" i="4"/>
  <c r="D1051" i="4"/>
  <c r="B427" i="2"/>
  <c r="W1050" i="4"/>
  <c r="L426" i="2" s="1"/>
  <c r="T1050" i="4"/>
  <c r="H1050" i="4"/>
  <c r="F1050" i="4"/>
  <c r="D1050" i="4"/>
  <c r="B426" i="2"/>
  <c r="W1049" i="4"/>
  <c r="T1049" i="4"/>
  <c r="H1049" i="4"/>
  <c r="F1049" i="4"/>
  <c r="G1049" i="4" s="1"/>
  <c r="D1049" i="4"/>
  <c r="B425" i="2"/>
  <c r="W1048" i="4"/>
  <c r="L412" i="2" s="1"/>
  <c r="V1048" i="4"/>
  <c r="T1048" i="4"/>
  <c r="H1048" i="4"/>
  <c r="F1048" i="4"/>
  <c r="D1048" i="4"/>
  <c r="B412" i="2"/>
  <c r="W1047" i="4"/>
  <c r="V1047" i="4" s="1"/>
  <c r="T1047" i="4"/>
  <c r="H1047" i="4"/>
  <c r="F1047" i="4"/>
  <c r="G1047" i="4" s="1"/>
  <c r="D1047" i="4"/>
  <c r="B411" i="2"/>
  <c r="W1046" i="4"/>
  <c r="V1046" i="4" s="1"/>
  <c r="T1046" i="4"/>
  <c r="H1046" i="4"/>
  <c r="F1046" i="4"/>
  <c r="D1046" i="4"/>
  <c r="B410" i="2"/>
  <c r="W1045" i="4"/>
  <c r="T1045" i="4"/>
  <c r="H1045" i="4"/>
  <c r="F1045" i="4"/>
  <c r="G1045" i="4" s="1"/>
  <c r="D1045" i="4"/>
  <c r="B409" i="2"/>
  <c r="W1044" i="4"/>
  <c r="T1044" i="4"/>
  <c r="H1044" i="4"/>
  <c r="F1044" i="4"/>
  <c r="D1044" i="4"/>
  <c r="B396" i="2"/>
  <c r="W1043" i="4"/>
  <c r="V1043" i="4"/>
  <c r="T1043" i="4"/>
  <c r="L395" i="2"/>
  <c r="H1043" i="4"/>
  <c r="F1043" i="4"/>
  <c r="G1043" i="4" s="1"/>
  <c r="D1043" i="4"/>
  <c r="B395" i="2"/>
  <c r="W1042" i="4"/>
  <c r="V1042" i="4" s="1"/>
  <c r="T1042" i="4"/>
  <c r="H1042" i="4"/>
  <c r="F1042" i="4"/>
  <c r="G1042" i="4" s="1"/>
  <c r="D1042" i="4"/>
  <c r="B394" i="2"/>
  <c r="W1041" i="4"/>
  <c r="T1041" i="4"/>
  <c r="H1041" i="4"/>
  <c r="F1041" i="4"/>
  <c r="G1041" i="4" s="1"/>
  <c r="D1041" i="4"/>
  <c r="B393" i="2"/>
  <c r="W1040" i="4"/>
  <c r="T1040" i="4"/>
  <c r="H1040" i="4"/>
  <c r="F1040" i="4"/>
  <c r="G1040" i="4" s="1"/>
  <c r="D1040" i="4"/>
  <c r="B380" i="2"/>
  <c r="W1039" i="4"/>
  <c r="T1039" i="4"/>
  <c r="H1039" i="4"/>
  <c r="F1039" i="4"/>
  <c r="G1039" i="4" s="1"/>
  <c r="D1039" i="4"/>
  <c r="B379" i="2"/>
  <c r="W1038" i="4"/>
  <c r="L378" i="2" s="1"/>
  <c r="V1038" i="4"/>
  <c r="T1038" i="4"/>
  <c r="H1038" i="4"/>
  <c r="F1038" i="4"/>
  <c r="D1038" i="4"/>
  <c r="B378" i="2"/>
  <c r="W1037" i="4"/>
  <c r="T1037" i="4"/>
  <c r="H1037" i="4"/>
  <c r="F1037" i="4"/>
  <c r="G1037" i="4" s="1"/>
  <c r="D1037" i="4"/>
  <c r="B377" i="2"/>
  <c r="W1036" i="4"/>
  <c r="L364" i="2" s="1"/>
  <c r="T1036" i="4"/>
  <c r="H1036" i="4"/>
  <c r="F1036" i="4"/>
  <c r="G1036" i="4" s="1"/>
  <c r="D1036" i="4"/>
  <c r="B364" i="2"/>
  <c r="W1035" i="4"/>
  <c r="T1035" i="4"/>
  <c r="H1035" i="4"/>
  <c r="F1035" i="4"/>
  <c r="G1035" i="4" s="1"/>
  <c r="D1035" i="4"/>
  <c r="B363" i="2"/>
  <c r="W1034" i="4"/>
  <c r="T1034" i="4"/>
  <c r="H1034" i="4"/>
  <c r="F1034" i="4"/>
  <c r="D1034" i="4"/>
  <c r="B362" i="2"/>
  <c r="W1033" i="4"/>
  <c r="V1033" i="4" s="1"/>
  <c r="T1033" i="4"/>
  <c r="L361" i="2"/>
  <c r="H1033" i="4"/>
  <c r="F1033" i="4"/>
  <c r="G1033" i="4" s="1"/>
  <c r="D1033" i="4"/>
  <c r="B361" i="2"/>
  <c r="W1032" i="4"/>
  <c r="T1032" i="4"/>
  <c r="H1032" i="4"/>
  <c r="F1032" i="4"/>
  <c r="G1032" i="4" s="1"/>
  <c r="D1032" i="4"/>
  <c r="W1031" i="4"/>
  <c r="T1031" i="4"/>
  <c r="H1031" i="4"/>
  <c r="F1031" i="4"/>
  <c r="G1031" i="4" s="1"/>
  <c r="D1031" i="4"/>
  <c r="W1030" i="4"/>
  <c r="L418" i="2" s="1"/>
  <c r="V1030" i="4"/>
  <c r="T1030" i="4"/>
  <c r="H1030" i="4"/>
  <c r="F1030" i="4"/>
  <c r="G1030" i="4" s="1"/>
  <c r="D1030" i="4"/>
  <c r="B418" i="2"/>
  <c r="W1029" i="4"/>
  <c r="L417" i="2" s="1"/>
  <c r="T1029" i="4"/>
  <c r="H1029" i="4"/>
  <c r="F1029" i="4"/>
  <c r="D1029" i="4"/>
  <c r="B417" i="2"/>
  <c r="W1028" i="4"/>
  <c r="V1028" i="4" s="1"/>
  <c r="T1028" i="4"/>
  <c r="H1028" i="4"/>
  <c r="F1028" i="4"/>
  <c r="D1028" i="4"/>
  <c r="W1027" i="4"/>
  <c r="V1027" i="4"/>
  <c r="T1027" i="4"/>
  <c r="H1027" i="4"/>
  <c r="F1027" i="4"/>
  <c r="G1027" i="4" s="1"/>
  <c r="D1027" i="4"/>
  <c r="W1026" i="4"/>
  <c r="T1026" i="4"/>
  <c r="H1026" i="4"/>
  <c r="F1026" i="4"/>
  <c r="G1026" i="4" s="1"/>
  <c r="D1026" i="4"/>
  <c r="W1025" i="4"/>
  <c r="T1025" i="4"/>
  <c r="H1025" i="4"/>
  <c r="F1025" i="4"/>
  <c r="G1025" i="4" s="1"/>
  <c r="D1025" i="4"/>
  <c r="W1024" i="4"/>
  <c r="T1024" i="4"/>
  <c r="H1024" i="4"/>
  <c r="F1024" i="4"/>
  <c r="G1024" i="4" s="1"/>
  <c r="D1024" i="4"/>
  <c r="B402" i="2"/>
  <c r="W1023" i="4"/>
  <c r="L401" i="2" s="1"/>
  <c r="V1023" i="4"/>
  <c r="T1023" i="4"/>
  <c r="H1023" i="4"/>
  <c r="F1023" i="4"/>
  <c r="G1023" i="4" s="1"/>
  <c r="D1023" i="4"/>
  <c r="B401" i="2"/>
  <c r="W1022" i="4"/>
  <c r="T1022" i="4"/>
  <c r="H1022" i="4"/>
  <c r="F1022" i="4"/>
  <c r="G1022" i="4" s="1"/>
  <c r="D1022" i="4"/>
  <c r="W1021" i="4"/>
  <c r="V1021" i="4" s="1"/>
  <c r="T1021" i="4"/>
  <c r="H1021" i="4"/>
  <c r="F1021" i="4"/>
  <c r="G1021" i="4" s="1"/>
  <c r="D1021" i="4"/>
  <c r="W1020" i="4"/>
  <c r="T1020" i="4"/>
  <c r="H1020" i="4"/>
  <c r="F1020" i="4"/>
  <c r="D1020" i="4"/>
  <c r="W1019" i="4"/>
  <c r="T1019" i="4"/>
  <c r="H1019" i="4"/>
  <c r="F1019" i="4"/>
  <c r="G1019" i="4" s="1"/>
  <c r="D1019" i="4"/>
  <c r="W1018" i="4"/>
  <c r="L386" i="2" s="1"/>
  <c r="T1018" i="4"/>
  <c r="H1018" i="4"/>
  <c r="F1018" i="4"/>
  <c r="D1018" i="4"/>
  <c r="B386" i="2"/>
  <c r="W1017" i="4"/>
  <c r="V1017" i="4" s="1"/>
  <c r="T1017" i="4"/>
  <c r="L385" i="2"/>
  <c r="H1017" i="4"/>
  <c r="F1017" i="4"/>
  <c r="G1017" i="4" s="1"/>
  <c r="D1017" i="4"/>
  <c r="B385" i="2"/>
  <c r="W1016" i="4"/>
  <c r="V1016" i="4" s="1"/>
  <c r="T1016" i="4"/>
  <c r="H1016" i="4"/>
  <c r="F1016" i="4"/>
  <c r="G1016" i="4" s="1"/>
  <c r="D1016" i="4"/>
  <c r="W1015" i="4"/>
  <c r="V1015" i="4"/>
  <c r="T1015" i="4"/>
  <c r="H1015" i="4"/>
  <c r="F1015" i="4"/>
  <c r="D1015" i="4"/>
  <c r="W1014" i="4"/>
  <c r="T1014" i="4"/>
  <c r="H1014" i="4"/>
  <c r="F1014" i="4"/>
  <c r="D1014" i="4"/>
  <c r="W1013" i="4"/>
  <c r="T1013" i="4"/>
  <c r="H1013" i="4"/>
  <c r="F1013" i="4"/>
  <c r="G1013" i="4" s="1"/>
  <c r="D1013" i="4"/>
  <c r="W1012" i="4"/>
  <c r="V1012" i="4" s="1"/>
  <c r="T1012" i="4"/>
  <c r="H1012" i="4"/>
  <c r="F1012" i="4"/>
  <c r="D1012" i="4"/>
  <c r="B370" i="2"/>
  <c r="W1011" i="4"/>
  <c r="V1011" i="4" s="1"/>
  <c r="T1011" i="4"/>
  <c r="H1011" i="4"/>
  <c r="F1011" i="4"/>
  <c r="G1011" i="4" s="1"/>
  <c r="D1011" i="4"/>
  <c r="B369" i="2"/>
  <c r="W1010" i="4"/>
  <c r="V1010" i="4" s="1"/>
  <c r="T1010" i="4"/>
  <c r="H1010" i="4"/>
  <c r="F1010" i="4"/>
  <c r="D1010" i="4"/>
  <c r="W1009" i="4"/>
  <c r="T1009" i="4"/>
  <c r="H1009" i="4"/>
  <c r="F1009" i="4"/>
  <c r="G1009" i="4" s="1"/>
  <c r="D1009" i="4"/>
  <c r="W1008" i="4"/>
  <c r="T1008" i="4"/>
  <c r="H1008" i="4"/>
  <c r="F1008" i="4"/>
  <c r="G1008" i="4" s="1"/>
  <c r="D1008" i="4"/>
  <c r="W1007" i="4"/>
  <c r="T1007" i="4"/>
  <c r="H1007" i="4"/>
  <c r="F1007" i="4"/>
  <c r="G1007" i="4" s="1"/>
  <c r="D1007" i="4"/>
  <c r="W1006" i="4"/>
  <c r="V1006" i="4" s="1"/>
  <c r="T1006" i="4"/>
  <c r="H1006" i="4"/>
  <c r="F1006" i="4"/>
  <c r="D1006" i="4"/>
  <c r="W1005" i="4"/>
  <c r="V1005" i="4"/>
  <c r="T1005" i="4"/>
  <c r="H1005" i="4"/>
  <c r="F1005" i="4"/>
  <c r="G1005" i="4" s="1"/>
  <c r="D1005" i="4"/>
  <c r="W1004" i="4"/>
  <c r="V1004" i="4" s="1"/>
  <c r="T1004" i="4"/>
  <c r="H1004" i="4"/>
  <c r="F1004" i="4"/>
  <c r="D1004" i="4"/>
  <c r="B440" i="2"/>
  <c r="W1003" i="4"/>
  <c r="T1003" i="4"/>
  <c r="H1003" i="4"/>
  <c r="F1003" i="4"/>
  <c r="G1003" i="4" s="1"/>
  <c r="D1003" i="4"/>
  <c r="B439" i="2"/>
  <c r="W1002" i="4"/>
  <c r="T1002" i="4"/>
  <c r="H1002" i="4"/>
  <c r="F1002" i="4"/>
  <c r="G1002" i="4" s="1"/>
  <c r="D1002" i="4"/>
  <c r="W1001" i="4"/>
  <c r="T1001" i="4"/>
  <c r="H1001" i="4"/>
  <c r="F1001" i="4"/>
  <c r="G1001" i="4" s="1"/>
  <c r="D1001" i="4"/>
  <c r="W1000" i="4"/>
  <c r="V1000" i="4" s="1"/>
  <c r="T1000" i="4"/>
  <c r="H1000" i="4"/>
  <c r="F1000" i="4"/>
  <c r="G1000" i="4" s="1"/>
  <c r="D1000" i="4"/>
  <c r="B424" i="2"/>
  <c r="W999" i="4"/>
  <c r="V999" i="4" s="1"/>
  <c r="T999" i="4"/>
  <c r="L423" i="2"/>
  <c r="H999" i="4"/>
  <c r="F999" i="4"/>
  <c r="D999" i="4"/>
  <c r="B423" i="2"/>
  <c r="W998" i="4"/>
  <c r="T998" i="4"/>
  <c r="H998" i="4"/>
  <c r="F998" i="4"/>
  <c r="G998" i="4" s="1"/>
  <c r="D998" i="4"/>
  <c r="W997" i="4"/>
  <c r="V997" i="4" s="1"/>
  <c r="T997" i="4"/>
  <c r="H997" i="4"/>
  <c r="F997" i="4"/>
  <c r="D997" i="4"/>
  <c r="W996" i="4"/>
  <c r="T996" i="4"/>
  <c r="H996" i="4"/>
  <c r="F996" i="4"/>
  <c r="G996" i="4" s="1"/>
  <c r="D996" i="4"/>
  <c r="B408" i="2"/>
  <c r="W995" i="4"/>
  <c r="T995" i="4"/>
  <c r="H995" i="4"/>
  <c r="F995" i="4"/>
  <c r="G995" i="4" s="1"/>
  <c r="D995" i="4"/>
  <c r="B407" i="2"/>
  <c r="W994" i="4"/>
  <c r="V994" i="4" s="1"/>
  <c r="T994" i="4"/>
  <c r="H994" i="4"/>
  <c r="F994" i="4"/>
  <c r="G994" i="4" s="1"/>
  <c r="D994" i="4"/>
  <c r="W993" i="4"/>
  <c r="T993" i="4"/>
  <c r="H993" i="4"/>
  <c r="F993" i="4"/>
  <c r="G993" i="4" s="1"/>
  <c r="D993" i="4"/>
  <c r="W992" i="4"/>
  <c r="V992" i="4" s="1"/>
  <c r="T992" i="4"/>
  <c r="H992" i="4"/>
  <c r="F992" i="4"/>
  <c r="D992" i="4"/>
  <c r="B392" i="2"/>
  <c r="W991" i="4"/>
  <c r="V991" i="4" s="1"/>
  <c r="T991" i="4"/>
  <c r="L391" i="2"/>
  <c r="H991" i="4"/>
  <c r="F991" i="4"/>
  <c r="G991" i="4" s="1"/>
  <c r="D991" i="4"/>
  <c r="B391" i="2"/>
  <c r="W990" i="4"/>
  <c r="T990" i="4"/>
  <c r="H990" i="4"/>
  <c r="F990" i="4"/>
  <c r="G990" i="4" s="1"/>
  <c r="D990" i="4"/>
  <c r="W989" i="4"/>
  <c r="T989" i="4"/>
  <c r="H989" i="4"/>
  <c r="F989" i="4"/>
  <c r="G989" i="4" s="1"/>
  <c r="D989" i="4"/>
  <c r="W988" i="4"/>
  <c r="L376" i="2" s="1"/>
  <c r="T988" i="4"/>
  <c r="H988" i="4"/>
  <c r="F988" i="4"/>
  <c r="G988" i="4" s="1"/>
  <c r="D988" i="4"/>
  <c r="B376" i="2"/>
  <c r="W987" i="4"/>
  <c r="T987" i="4"/>
  <c r="H987" i="4"/>
  <c r="F987" i="4"/>
  <c r="D987" i="4"/>
  <c r="B375" i="2"/>
  <c r="W986" i="4"/>
  <c r="V986" i="4" s="1"/>
  <c r="T986" i="4"/>
  <c r="H986" i="4"/>
  <c r="F986" i="4"/>
  <c r="D986" i="4"/>
  <c r="W985" i="4"/>
  <c r="V985" i="4" s="1"/>
  <c r="T985" i="4"/>
  <c r="H985" i="4"/>
  <c r="F985" i="4"/>
  <c r="G985" i="4" s="1"/>
  <c r="D985" i="4"/>
  <c r="W984" i="4"/>
  <c r="T984" i="4"/>
  <c r="H984" i="4"/>
  <c r="F984" i="4"/>
  <c r="G984" i="4" s="1"/>
  <c r="D984" i="4"/>
  <c r="B360" i="2"/>
  <c r="W983" i="4"/>
  <c r="L359" i="2" s="1"/>
  <c r="T983" i="4"/>
  <c r="H983" i="4"/>
  <c r="F983" i="4"/>
  <c r="G983" i="4" s="1"/>
  <c r="D983" i="4"/>
  <c r="B359" i="2"/>
  <c r="W982" i="4"/>
  <c r="T982" i="4"/>
  <c r="H982" i="4"/>
  <c r="F982" i="4"/>
  <c r="D982" i="4"/>
  <c r="W981" i="4"/>
  <c r="V981" i="4"/>
  <c r="T981" i="4"/>
  <c r="H981" i="4"/>
  <c r="F981" i="4"/>
  <c r="G981" i="4" s="1"/>
  <c r="D981" i="4"/>
  <c r="W980" i="4"/>
  <c r="T980" i="4"/>
  <c r="H980" i="4"/>
  <c r="F980" i="4"/>
  <c r="G980" i="4" s="1"/>
  <c r="D980" i="4"/>
  <c r="B490" i="2"/>
  <c r="W979" i="4"/>
  <c r="V979" i="4"/>
  <c r="T979" i="4"/>
  <c r="L489" i="2"/>
  <c r="H979" i="4"/>
  <c r="F979" i="4"/>
  <c r="G979" i="4" s="1"/>
  <c r="D979" i="4"/>
  <c r="B489" i="2"/>
  <c r="W978" i="4"/>
  <c r="L488" i="2" s="1"/>
  <c r="T978" i="4"/>
  <c r="H978" i="4"/>
  <c r="F978" i="4"/>
  <c r="G978" i="4" s="1"/>
  <c r="D978" i="4"/>
  <c r="B488" i="2"/>
  <c r="W977" i="4"/>
  <c r="L487" i="2" s="1"/>
  <c r="T977" i="4"/>
  <c r="H977" i="4"/>
  <c r="F977" i="4"/>
  <c r="G977" i="4" s="1"/>
  <c r="D977" i="4"/>
  <c r="B487" i="2"/>
  <c r="W976" i="4"/>
  <c r="V976" i="4" s="1"/>
  <c r="T976" i="4"/>
  <c r="H976" i="4"/>
  <c r="F976" i="4"/>
  <c r="D976" i="4"/>
  <c r="B486" i="2"/>
  <c r="W975" i="4"/>
  <c r="T975" i="4"/>
  <c r="H975" i="4"/>
  <c r="F975" i="4"/>
  <c r="G975" i="4" s="1"/>
  <c r="D975" i="4"/>
  <c r="B485" i="2"/>
  <c r="W974" i="4"/>
  <c r="T974" i="4"/>
  <c r="H974" i="4"/>
  <c r="F974" i="4"/>
  <c r="D974" i="4"/>
  <c r="B484" i="2"/>
  <c r="W973" i="4"/>
  <c r="L483" i="2" s="1"/>
  <c r="T973" i="4"/>
  <c r="H973" i="4"/>
  <c r="F973" i="4"/>
  <c r="D973" i="4"/>
  <c r="B483" i="2"/>
  <c r="W972" i="4"/>
  <c r="L458" i="2" s="1"/>
  <c r="T972" i="4"/>
  <c r="H972" i="4"/>
  <c r="F972" i="4"/>
  <c r="G972" i="4" s="1"/>
  <c r="D972" i="4"/>
  <c r="B458" i="2"/>
  <c r="W971" i="4"/>
  <c r="L457" i="2" s="1"/>
  <c r="T971" i="4"/>
  <c r="H971" i="4"/>
  <c r="F971" i="4"/>
  <c r="G971" i="4" s="1"/>
  <c r="D971" i="4"/>
  <c r="B457" i="2"/>
  <c r="W970" i="4"/>
  <c r="V970" i="4" s="1"/>
  <c r="T970" i="4"/>
  <c r="H970" i="4"/>
  <c r="F970" i="4"/>
  <c r="G970" i="4" s="1"/>
  <c r="D970" i="4"/>
  <c r="B456" i="2"/>
  <c r="W969" i="4"/>
  <c r="V969" i="4" s="1"/>
  <c r="T969" i="4"/>
  <c r="H969" i="4"/>
  <c r="F969" i="4"/>
  <c r="G969" i="4" s="1"/>
  <c r="D969" i="4"/>
  <c r="B455" i="2"/>
  <c r="W968" i="4"/>
  <c r="T968" i="4"/>
  <c r="H968" i="4"/>
  <c r="F968" i="4"/>
  <c r="D968" i="4"/>
  <c r="B454" i="2"/>
  <c r="W967" i="4"/>
  <c r="V967" i="4" s="1"/>
  <c r="T967" i="4"/>
  <c r="L453" i="2"/>
  <c r="H967" i="4"/>
  <c r="F967" i="4"/>
  <c r="G967" i="4" s="1"/>
  <c r="D967" i="4"/>
  <c r="B453" i="2"/>
  <c r="W966" i="4"/>
  <c r="L502" i="2" s="1"/>
  <c r="T966" i="4"/>
  <c r="H966" i="4"/>
  <c r="F966" i="4"/>
  <c r="G966" i="4" s="1"/>
  <c r="D966" i="4"/>
  <c r="B502" i="2"/>
  <c r="W965" i="4"/>
  <c r="T965" i="4"/>
  <c r="H965" i="4"/>
  <c r="F965" i="4"/>
  <c r="G965" i="4" s="1"/>
  <c r="D965" i="4"/>
  <c r="B501" i="2"/>
  <c r="W964" i="4"/>
  <c r="V964" i="4" s="1"/>
  <c r="T964" i="4"/>
  <c r="H964" i="4"/>
  <c r="F964" i="4"/>
  <c r="G964" i="4" s="1"/>
  <c r="D964" i="4"/>
  <c r="B500" i="2"/>
  <c r="W963" i="4"/>
  <c r="T963" i="4"/>
  <c r="H963" i="4"/>
  <c r="F963" i="4"/>
  <c r="G963" i="4" s="1"/>
  <c r="D963" i="4"/>
  <c r="B499" i="2"/>
  <c r="W962" i="4"/>
  <c r="T962" i="4"/>
  <c r="H962" i="4"/>
  <c r="F962" i="4"/>
  <c r="G962" i="4" s="1"/>
  <c r="D962" i="4"/>
  <c r="B498" i="2"/>
  <c r="W961" i="4"/>
  <c r="V961" i="4" s="1"/>
  <c r="T961" i="4"/>
  <c r="H961" i="4"/>
  <c r="F961" i="4"/>
  <c r="D961" i="4"/>
  <c r="B497" i="2"/>
  <c r="W960" i="4"/>
  <c r="T960" i="4"/>
  <c r="H960" i="4"/>
  <c r="F960" i="4"/>
  <c r="G960" i="4" s="1"/>
  <c r="D960" i="4"/>
  <c r="B496" i="2"/>
  <c r="W959" i="4"/>
  <c r="V959" i="4" s="1"/>
  <c r="T959" i="4"/>
  <c r="H959" i="4"/>
  <c r="F959" i="4"/>
  <c r="G959" i="4" s="1"/>
  <c r="D959" i="4"/>
  <c r="B495" i="2"/>
  <c r="W958" i="4"/>
  <c r="V958" i="4" s="1"/>
  <c r="T958" i="4"/>
  <c r="L470" i="2"/>
  <c r="H958" i="4"/>
  <c r="F958" i="4"/>
  <c r="G958" i="4" s="1"/>
  <c r="D958" i="4"/>
  <c r="B470" i="2"/>
  <c r="W957" i="4"/>
  <c r="L469" i="2" s="1"/>
  <c r="T957" i="4"/>
  <c r="H957" i="4"/>
  <c r="F957" i="4"/>
  <c r="G957" i="4" s="1"/>
  <c r="D957" i="4"/>
  <c r="B469" i="2"/>
  <c r="W956" i="4"/>
  <c r="T956" i="4"/>
  <c r="H956" i="4"/>
  <c r="F956" i="4"/>
  <c r="G956" i="4" s="1"/>
  <c r="D956" i="4"/>
  <c r="B468" i="2"/>
  <c r="W955" i="4"/>
  <c r="V955" i="4" s="1"/>
  <c r="T955" i="4"/>
  <c r="H955" i="4"/>
  <c r="F955" i="4"/>
  <c r="G955" i="4" s="1"/>
  <c r="D955" i="4"/>
  <c r="B467" i="2"/>
  <c r="W954" i="4"/>
  <c r="L466" i="2" s="1"/>
  <c r="T954" i="4"/>
  <c r="H954" i="4"/>
  <c r="F954" i="4"/>
  <c r="G954" i="4" s="1"/>
  <c r="D954" i="4"/>
  <c r="B466" i="2"/>
  <c r="W953" i="4"/>
  <c r="L465" i="2" s="1"/>
  <c r="T953" i="4"/>
  <c r="H953" i="4"/>
  <c r="F953" i="4"/>
  <c r="G953" i="4" s="1"/>
  <c r="D953" i="4"/>
  <c r="B465" i="2"/>
  <c r="W952" i="4"/>
  <c r="L514" i="2" s="1"/>
  <c r="T952" i="4"/>
  <c r="H952" i="4"/>
  <c r="F952" i="4"/>
  <c r="D952" i="4"/>
  <c r="B514" i="2"/>
  <c r="W951" i="4"/>
  <c r="V951" i="4" s="1"/>
  <c r="T951" i="4"/>
  <c r="L513" i="2"/>
  <c r="H951" i="4"/>
  <c r="F951" i="4"/>
  <c r="G951" i="4" s="1"/>
  <c r="D951" i="4"/>
  <c r="B513" i="2"/>
  <c r="W950" i="4"/>
  <c r="T950" i="4"/>
  <c r="H950" i="4"/>
  <c r="F950" i="4"/>
  <c r="G950" i="4" s="1"/>
  <c r="D950" i="4"/>
  <c r="B512" i="2"/>
  <c r="W949" i="4"/>
  <c r="V949" i="4" s="1"/>
  <c r="T949" i="4"/>
  <c r="L511" i="2"/>
  <c r="H949" i="4"/>
  <c r="F949" i="4"/>
  <c r="G949" i="4" s="1"/>
  <c r="D949" i="4"/>
  <c r="B511" i="2"/>
  <c r="W948" i="4"/>
  <c r="T948" i="4"/>
  <c r="H948" i="4"/>
  <c r="F948" i="4"/>
  <c r="G948" i="4" s="1"/>
  <c r="D948" i="4"/>
  <c r="W947" i="4"/>
  <c r="T947" i="4"/>
  <c r="H947" i="4"/>
  <c r="F947" i="4"/>
  <c r="G947" i="4" s="1"/>
  <c r="D947" i="4"/>
  <c r="W946" i="4"/>
  <c r="T946" i="4"/>
  <c r="H946" i="4"/>
  <c r="F946" i="4"/>
  <c r="G946" i="4" s="1"/>
  <c r="D946" i="4"/>
  <c r="W945" i="4"/>
  <c r="T945" i="4"/>
  <c r="H945" i="4"/>
  <c r="F945" i="4"/>
  <c r="G945" i="4" s="1"/>
  <c r="D945" i="4"/>
  <c r="W944" i="4"/>
  <c r="T944" i="4"/>
  <c r="H944" i="4"/>
  <c r="F944" i="4"/>
  <c r="G944" i="4" s="1"/>
  <c r="D944" i="4"/>
  <c r="W943" i="4"/>
  <c r="T943" i="4"/>
  <c r="H943" i="4"/>
  <c r="F943" i="4"/>
  <c r="D943" i="4"/>
  <c r="W942" i="4"/>
  <c r="T942" i="4"/>
  <c r="H942" i="4"/>
  <c r="F942" i="4"/>
  <c r="G942" i="4" s="1"/>
  <c r="D942" i="4"/>
  <c r="W941" i="4"/>
  <c r="T941" i="4"/>
  <c r="H941" i="4"/>
  <c r="F941" i="4"/>
  <c r="G941" i="4" s="1"/>
  <c r="D941" i="4"/>
  <c r="W940" i="4"/>
  <c r="L482" i="2" s="1"/>
  <c r="T940" i="4"/>
  <c r="H940" i="4"/>
  <c r="F940" i="4"/>
  <c r="G940" i="4" s="1"/>
  <c r="D940" i="4"/>
  <c r="B482" i="2"/>
  <c r="W939" i="4"/>
  <c r="V939" i="4" s="1"/>
  <c r="T939" i="4"/>
  <c r="H939" i="4"/>
  <c r="F939" i="4"/>
  <c r="G939" i="4" s="1"/>
  <c r="D939" i="4"/>
  <c r="B481" i="2"/>
  <c r="W938" i="4"/>
  <c r="V938" i="4" s="1"/>
  <c r="T938" i="4"/>
  <c r="H938" i="4"/>
  <c r="F938" i="4"/>
  <c r="G938" i="4" s="1"/>
  <c r="D938" i="4"/>
  <c r="B480" i="2"/>
  <c r="W937" i="4"/>
  <c r="V937" i="4" s="1"/>
  <c r="T937" i="4"/>
  <c r="L479" i="2"/>
  <c r="H937" i="4"/>
  <c r="F937" i="4"/>
  <c r="G937" i="4" s="1"/>
  <c r="D937" i="4"/>
  <c r="B479" i="2"/>
  <c r="W936" i="4"/>
  <c r="T936" i="4"/>
  <c r="H936" i="4"/>
  <c r="F936" i="4"/>
  <c r="G936" i="4" s="1"/>
  <c r="D936" i="4"/>
  <c r="W935" i="4"/>
  <c r="V935" i="4" s="1"/>
  <c r="T935" i="4"/>
  <c r="H935" i="4"/>
  <c r="F935" i="4"/>
  <c r="G935" i="4" s="1"/>
  <c r="D935" i="4"/>
  <c r="W934" i="4"/>
  <c r="T934" i="4"/>
  <c r="H934" i="4"/>
  <c r="F934" i="4"/>
  <c r="G934" i="4" s="1"/>
  <c r="D934" i="4"/>
  <c r="W933" i="4"/>
  <c r="V933" i="4" s="1"/>
  <c r="T933" i="4"/>
  <c r="H933" i="4"/>
  <c r="F933" i="4"/>
  <c r="G933" i="4" s="1"/>
  <c r="D933" i="4"/>
  <c r="W932" i="4"/>
  <c r="T932" i="4"/>
  <c r="H932" i="4"/>
  <c r="F932" i="4"/>
  <c r="D932" i="4"/>
  <c r="W931" i="4"/>
  <c r="T931" i="4"/>
  <c r="H931" i="4"/>
  <c r="F931" i="4"/>
  <c r="D931" i="4"/>
  <c r="W930" i="4"/>
  <c r="T930" i="4"/>
  <c r="H930" i="4"/>
  <c r="F930" i="4"/>
  <c r="D930" i="4"/>
  <c r="W929" i="4"/>
  <c r="T929" i="4"/>
  <c r="H929" i="4"/>
  <c r="F929" i="4"/>
  <c r="G929" i="4" s="1"/>
  <c r="D929" i="4"/>
  <c r="W928" i="4"/>
  <c r="V928" i="4" s="1"/>
  <c r="T928" i="4"/>
  <c r="L450" i="2"/>
  <c r="H928" i="4"/>
  <c r="F928" i="4"/>
  <c r="D928" i="4"/>
  <c r="B450" i="2"/>
  <c r="W927" i="4"/>
  <c r="V927" i="4" s="1"/>
  <c r="T927" i="4"/>
  <c r="H927" i="4"/>
  <c r="F927" i="4"/>
  <c r="D927" i="4"/>
  <c r="B449" i="2"/>
  <c r="W926" i="4"/>
  <c r="T926" i="4"/>
  <c r="H926" i="4"/>
  <c r="F926" i="4"/>
  <c r="G926" i="4" s="1"/>
  <c r="D926" i="4"/>
  <c r="W925" i="4"/>
  <c r="V925" i="4"/>
  <c r="T925" i="4"/>
  <c r="H925" i="4"/>
  <c r="F925" i="4"/>
  <c r="G925" i="4" s="1"/>
  <c r="D925" i="4"/>
  <c r="W924" i="4"/>
  <c r="T924" i="4"/>
  <c r="H924" i="4"/>
  <c r="F924" i="4"/>
  <c r="G924" i="4" s="1"/>
  <c r="D924" i="4"/>
  <c r="W923" i="4"/>
  <c r="V923" i="4" s="1"/>
  <c r="T923" i="4"/>
  <c r="H923" i="4"/>
  <c r="F923" i="4"/>
  <c r="G923" i="4" s="1"/>
  <c r="D923" i="4"/>
  <c r="W922" i="4"/>
  <c r="L434" i="2" s="1"/>
  <c r="T922" i="4"/>
  <c r="H922" i="4"/>
  <c r="F922" i="4"/>
  <c r="G922" i="4" s="1"/>
  <c r="D922" i="4"/>
  <c r="B434" i="2"/>
  <c r="W921" i="4"/>
  <c r="V921" i="4" s="1"/>
  <c r="T921" i="4"/>
  <c r="H921" i="4"/>
  <c r="F921" i="4"/>
  <c r="G921" i="4" s="1"/>
  <c r="D921" i="4"/>
  <c r="B433" i="2"/>
  <c r="W920" i="4"/>
  <c r="V920" i="4" s="1"/>
  <c r="T920" i="4"/>
  <c r="H920" i="4"/>
  <c r="F920" i="4"/>
  <c r="D920" i="4"/>
  <c r="W919" i="4"/>
  <c r="T919" i="4"/>
  <c r="H919" i="4"/>
  <c r="F919" i="4"/>
  <c r="G919" i="4" s="1"/>
  <c r="D919" i="4"/>
  <c r="W918" i="4"/>
  <c r="L494" i="2" s="1"/>
  <c r="T918" i="4"/>
  <c r="H918" i="4"/>
  <c r="F918" i="4"/>
  <c r="G918" i="4" s="1"/>
  <c r="D918" i="4"/>
  <c r="B494" i="2"/>
  <c r="W917" i="4"/>
  <c r="V917" i="4" s="1"/>
  <c r="T917" i="4"/>
  <c r="H917" i="4"/>
  <c r="F917" i="4"/>
  <c r="G917" i="4" s="1"/>
  <c r="D917" i="4"/>
  <c r="B493" i="2"/>
  <c r="W916" i="4"/>
  <c r="T916" i="4"/>
  <c r="H916" i="4"/>
  <c r="F916" i="4"/>
  <c r="G916" i="4" s="1"/>
  <c r="D916" i="4"/>
  <c r="B492" i="2"/>
  <c r="W915" i="4"/>
  <c r="V915" i="4" s="1"/>
  <c r="T915" i="4"/>
  <c r="L491" i="2"/>
  <c r="H915" i="4"/>
  <c r="F915" i="4"/>
  <c r="G915" i="4" s="1"/>
  <c r="D915" i="4"/>
  <c r="B491" i="2"/>
  <c r="W914" i="4"/>
  <c r="V914" i="4" s="1"/>
  <c r="T914" i="4"/>
  <c r="H914" i="4"/>
  <c r="F914" i="4"/>
  <c r="D914" i="4"/>
  <c r="W913" i="4"/>
  <c r="V913" i="4" s="1"/>
  <c r="T913" i="4"/>
  <c r="H913" i="4"/>
  <c r="F913" i="4"/>
  <c r="G913" i="4" s="1"/>
  <c r="D913" i="4"/>
  <c r="W912" i="4"/>
  <c r="V912" i="4"/>
  <c r="T912" i="4"/>
  <c r="H912" i="4"/>
  <c r="F912" i="4"/>
  <c r="G912" i="4" s="1"/>
  <c r="D912" i="4"/>
  <c r="W911" i="4"/>
  <c r="V911" i="4" s="1"/>
  <c r="T911" i="4"/>
  <c r="H911" i="4"/>
  <c r="F911" i="4"/>
  <c r="G911" i="4" s="1"/>
  <c r="D911" i="4"/>
  <c r="W910" i="4"/>
  <c r="L462" i="2" s="1"/>
  <c r="T910" i="4"/>
  <c r="H910" i="4"/>
  <c r="F910" i="4"/>
  <c r="G910" i="4" s="1"/>
  <c r="D910" i="4"/>
  <c r="B462" i="2"/>
  <c r="W909" i="4"/>
  <c r="L461" i="2" s="1"/>
  <c r="V909" i="4"/>
  <c r="T909" i="4"/>
  <c r="H909" i="4"/>
  <c r="F909" i="4"/>
  <c r="D909" i="4"/>
  <c r="B461" i="2"/>
  <c r="W908" i="4"/>
  <c r="T908" i="4"/>
  <c r="H908" i="4"/>
  <c r="F908" i="4"/>
  <c r="G908" i="4" s="1"/>
  <c r="D908" i="4"/>
  <c r="B460" i="2"/>
  <c r="W907" i="4"/>
  <c r="L459" i="2" s="1"/>
  <c r="V907" i="4"/>
  <c r="T907" i="4"/>
  <c r="H907" i="4"/>
  <c r="F907" i="4"/>
  <c r="D907" i="4"/>
  <c r="B459" i="2"/>
  <c r="W906" i="4"/>
  <c r="V906" i="4"/>
  <c r="T906" i="4"/>
  <c r="H906" i="4"/>
  <c r="F906" i="4"/>
  <c r="D906" i="4"/>
  <c r="W905" i="4"/>
  <c r="V905" i="4" s="1"/>
  <c r="T905" i="4"/>
  <c r="H905" i="4"/>
  <c r="F905" i="4"/>
  <c r="G905" i="4" s="1"/>
  <c r="D905" i="4"/>
  <c r="W904" i="4"/>
  <c r="V904" i="4" s="1"/>
  <c r="T904" i="4"/>
  <c r="L452" i="2"/>
  <c r="H904" i="4"/>
  <c r="F904" i="4"/>
  <c r="D904" i="4"/>
  <c r="B452" i="2"/>
  <c r="W903" i="4"/>
  <c r="L451" i="2" s="1"/>
  <c r="T903" i="4"/>
  <c r="H903" i="4"/>
  <c r="F903" i="4"/>
  <c r="D903" i="4"/>
  <c r="B451" i="2"/>
  <c r="W902" i="4"/>
  <c r="V902" i="4" s="1"/>
  <c r="T902" i="4"/>
  <c r="H902" i="4"/>
  <c r="F902" i="4"/>
  <c r="D902" i="4"/>
  <c r="B438" i="2"/>
  <c r="W901" i="4"/>
  <c r="V901" i="4" s="1"/>
  <c r="T901" i="4"/>
  <c r="H901" i="4"/>
  <c r="F901" i="4"/>
  <c r="D901" i="4"/>
  <c r="B437" i="2"/>
  <c r="W900" i="4"/>
  <c r="L436" i="2" s="1"/>
  <c r="T900" i="4"/>
  <c r="H900" i="4"/>
  <c r="F900" i="4"/>
  <c r="D900" i="4"/>
  <c r="B436" i="2"/>
  <c r="W899" i="4"/>
  <c r="L435" i="2" s="1"/>
  <c r="V899" i="4"/>
  <c r="T899" i="4"/>
  <c r="H899" i="4"/>
  <c r="F899" i="4"/>
  <c r="G899" i="4" s="1"/>
  <c r="D899" i="4"/>
  <c r="B435" i="2"/>
  <c r="W898" i="4"/>
  <c r="T898" i="4"/>
  <c r="H898" i="4"/>
  <c r="F898" i="4"/>
  <c r="G898" i="4" s="1"/>
  <c r="D898" i="4"/>
  <c r="B422" i="2"/>
  <c r="W897" i="4"/>
  <c r="V897" i="4" s="1"/>
  <c r="T897" i="4"/>
  <c r="L421" i="2"/>
  <c r="H897" i="4"/>
  <c r="F897" i="4"/>
  <c r="G897" i="4" s="1"/>
  <c r="D897" i="4"/>
  <c r="B421" i="2"/>
  <c r="W896" i="4"/>
  <c r="V896" i="4" s="1"/>
  <c r="T896" i="4"/>
  <c r="H896" i="4"/>
  <c r="F896" i="4"/>
  <c r="G896" i="4" s="1"/>
  <c r="D896" i="4"/>
  <c r="B420" i="2"/>
  <c r="W895" i="4"/>
  <c r="V895" i="4" s="1"/>
  <c r="T895" i="4"/>
  <c r="H895" i="4"/>
  <c r="F895" i="4"/>
  <c r="G895" i="4" s="1"/>
  <c r="D895" i="4"/>
  <c r="B419" i="2"/>
  <c r="W894" i="4"/>
  <c r="T894" i="4"/>
  <c r="H894" i="4"/>
  <c r="F894" i="4"/>
  <c r="G894" i="4" s="1"/>
  <c r="D894" i="4"/>
  <c r="B406" i="2"/>
  <c r="W893" i="4"/>
  <c r="L405" i="2" s="1"/>
  <c r="T893" i="4"/>
  <c r="H893" i="4"/>
  <c r="F893" i="4"/>
  <c r="G893" i="4" s="1"/>
  <c r="D893" i="4"/>
  <c r="B405" i="2"/>
  <c r="W892" i="4"/>
  <c r="L404" i="2" s="1"/>
  <c r="T892" i="4"/>
  <c r="H892" i="4"/>
  <c r="F892" i="4"/>
  <c r="G892" i="4" s="1"/>
  <c r="D892" i="4"/>
  <c r="B404" i="2"/>
  <c r="W891" i="4"/>
  <c r="V891" i="4" s="1"/>
  <c r="T891" i="4"/>
  <c r="H891" i="4"/>
  <c r="F891" i="4"/>
  <c r="G891" i="4" s="1"/>
  <c r="D891" i="4"/>
  <c r="B403" i="2"/>
  <c r="W890" i="4"/>
  <c r="T890" i="4"/>
  <c r="H890" i="4"/>
  <c r="F890" i="4"/>
  <c r="G890" i="4" s="1"/>
  <c r="D890" i="4"/>
  <c r="B390" i="2"/>
  <c r="W889" i="4"/>
  <c r="V889" i="4"/>
  <c r="T889" i="4"/>
  <c r="L389" i="2"/>
  <c r="H889" i="4"/>
  <c r="F889" i="4"/>
  <c r="G889" i="4" s="1"/>
  <c r="D889" i="4"/>
  <c r="B389" i="2"/>
  <c r="W888" i="4"/>
  <c r="L388" i="2" s="1"/>
  <c r="T888" i="4"/>
  <c r="H888" i="4"/>
  <c r="F888" i="4"/>
  <c r="G888" i="4" s="1"/>
  <c r="D888" i="4"/>
  <c r="B388" i="2"/>
  <c r="W887" i="4"/>
  <c r="L387" i="2" s="1"/>
  <c r="T887" i="4"/>
  <c r="H887" i="4"/>
  <c r="F887" i="4"/>
  <c r="G887" i="4" s="1"/>
  <c r="D887" i="4"/>
  <c r="B387" i="2"/>
  <c r="W886" i="4"/>
  <c r="L374" i="2" s="1"/>
  <c r="T886" i="4"/>
  <c r="H886" i="4"/>
  <c r="F886" i="4"/>
  <c r="G886" i="4" s="1"/>
  <c r="D886" i="4"/>
  <c r="B374" i="2"/>
  <c r="W885" i="4"/>
  <c r="L373" i="2" s="1"/>
  <c r="T885" i="4"/>
  <c r="H885" i="4"/>
  <c r="F885" i="4"/>
  <c r="G885" i="4" s="1"/>
  <c r="D885" i="4"/>
  <c r="B373" i="2"/>
  <c r="W884" i="4"/>
  <c r="V884" i="4" s="1"/>
  <c r="T884" i="4"/>
  <c r="H884" i="4"/>
  <c r="F884" i="4"/>
  <c r="G884" i="4" s="1"/>
  <c r="D884" i="4"/>
  <c r="B372" i="2"/>
  <c r="W883" i="4"/>
  <c r="L371" i="2" s="1"/>
  <c r="T883" i="4"/>
  <c r="H883" i="4"/>
  <c r="F883" i="4"/>
  <c r="G883" i="4" s="1"/>
  <c r="D883" i="4"/>
  <c r="B371" i="2"/>
  <c r="W882" i="4"/>
  <c r="L358" i="2" s="1"/>
  <c r="T882" i="4"/>
  <c r="H882" i="4"/>
  <c r="F882" i="4"/>
  <c r="G882" i="4" s="1"/>
  <c r="D882" i="4"/>
  <c r="B358" i="2"/>
  <c r="W881" i="4"/>
  <c r="L357" i="2" s="1"/>
  <c r="T881" i="4"/>
  <c r="H881" i="4"/>
  <c r="F881" i="4"/>
  <c r="G881" i="4" s="1"/>
  <c r="D881" i="4"/>
  <c r="B357" i="2"/>
  <c r="W880" i="4"/>
  <c r="V880" i="4" s="1"/>
  <c r="T880" i="4"/>
  <c r="L356" i="2"/>
  <c r="H880" i="4"/>
  <c r="F880" i="4"/>
  <c r="G880" i="4" s="1"/>
  <c r="D880" i="4"/>
  <c r="B356" i="2"/>
  <c r="W879" i="4"/>
  <c r="V879" i="4" s="1"/>
  <c r="T879" i="4"/>
  <c r="H879" i="4"/>
  <c r="F879" i="4"/>
  <c r="G879" i="4" s="1"/>
  <c r="D879" i="4"/>
  <c r="B355" i="2"/>
  <c r="W878" i="4"/>
  <c r="V878" i="4" s="1"/>
  <c r="T878" i="4"/>
  <c r="H878" i="4"/>
  <c r="F878" i="4"/>
  <c r="G878" i="4" s="1"/>
  <c r="D878" i="4"/>
  <c r="B510" i="2"/>
  <c r="W877" i="4"/>
  <c r="V877" i="4" s="1"/>
  <c r="T877" i="4"/>
  <c r="H877" i="4"/>
  <c r="F877" i="4"/>
  <c r="G877" i="4" s="1"/>
  <c r="D877" i="4"/>
  <c r="B506" i="2"/>
  <c r="W876" i="4"/>
  <c r="L509" i="2" s="1"/>
  <c r="V876" i="4"/>
  <c r="T876" i="4"/>
  <c r="H876" i="4"/>
  <c r="F876" i="4"/>
  <c r="D876" i="4"/>
  <c r="B509" i="2"/>
  <c r="W875" i="4"/>
  <c r="L505" i="2" s="1"/>
  <c r="T875" i="4"/>
  <c r="H875" i="4"/>
  <c r="F875" i="4"/>
  <c r="G875" i="4" s="1"/>
  <c r="D875" i="4"/>
  <c r="B505" i="2"/>
  <c r="W874" i="4"/>
  <c r="L508" i="2" s="1"/>
  <c r="T874" i="4"/>
  <c r="H874" i="4"/>
  <c r="F874" i="4"/>
  <c r="G874" i="4" s="1"/>
  <c r="D874" i="4"/>
  <c r="B508" i="2"/>
  <c r="W873" i="4"/>
  <c r="V873" i="4" s="1"/>
  <c r="T873" i="4"/>
  <c r="L504" i="2"/>
  <c r="H873" i="4"/>
  <c r="F873" i="4"/>
  <c r="D873" i="4"/>
  <c r="B504" i="2"/>
  <c r="W872" i="4"/>
  <c r="T872" i="4"/>
  <c r="H872" i="4"/>
  <c r="F872" i="4"/>
  <c r="G872" i="4" s="1"/>
  <c r="D872" i="4"/>
  <c r="B507" i="2"/>
  <c r="W871" i="4"/>
  <c r="L503" i="2" s="1"/>
  <c r="T871" i="4"/>
  <c r="H871" i="4"/>
  <c r="F871" i="4"/>
  <c r="G871" i="4" s="1"/>
  <c r="D871" i="4"/>
  <c r="B503" i="2"/>
  <c r="W870" i="4"/>
  <c r="L478" i="2" s="1"/>
  <c r="T870" i="4"/>
  <c r="H870" i="4"/>
  <c r="F870" i="4"/>
  <c r="G870" i="4" s="1"/>
  <c r="D870" i="4"/>
  <c r="B478" i="2"/>
  <c r="W869" i="4"/>
  <c r="T869" i="4"/>
  <c r="H869" i="4"/>
  <c r="F869" i="4"/>
  <c r="G869" i="4" s="1"/>
  <c r="D869" i="4"/>
  <c r="B474" i="2"/>
  <c r="W868" i="4"/>
  <c r="T868" i="4"/>
  <c r="H868" i="4"/>
  <c r="F868" i="4"/>
  <c r="G868" i="4" s="1"/>
  <c r="D868" i="4"/>
  <c r="B477" i="2"/>
  <c r="W867" i="4"/>
  <c r="V867" i="4" s="1"/>
  <c r="T867" i="4"/>
  <c r="H867" i="4"/>
  <c r="F867" i="4"/>
  <c r="G867" i="4" s="1"/>
  <c r="D867" i="4"/>
  <c r="B473" i="2"/>
  <c r="W866" i="4"/>
  <c r="V866" i="4" s="1"/>
  <c r="T866" i="4"/>
  <c r="H866" i="4"/>
  <c r="F866" i="4"/>
  <c r="G866" i="4" s="1"/>
  <c r="D866" i="4"/>
  <c r="B476" i="2"/>
  <c r="W865" i="4"/>
  <c r="V865" i="4"/>
  <c r="T865" i="4"/>
  <c r="L472" i="2"/>
  <c r="H865" i="4"/>
  <c r="F865" i="4"/>
  <c r="G865" i="4" s="1"/>
  <c r="D865" i="4"/>
  <c r="B472" i="2"/>
  <c r="W864" i="4"/>
  <c r="T864" i="4"/>
  <c r="H864" i="4"/>
  <c r="F864" i="4"/>
  <c r="D864" i="4"/>
  <c r="B475" i="2"/>
  <c r="W863" i="4"/>
  <c r="T863" i="4"/>
  <c r="H863" i="4"/>
  <c r="F863" i="4"/>
  <c r="G863" i="4" s="1"/>
  <c r="D863" i="4"/>
  <c r="B471" i="2"/>
  <c r="W862" i="4"/>
  <c r="V862" i="4" s="1"/>
  <c r="T862" i="4"/>
  <c r="H862" i="4"/>
  <c r="F862" i="4"/>
  <c r="G862" i="4" s="1"/>
  <c r="D862" i="4"/>
  <c r="B448" i="2"/>
  <c r="W861" i="4"/>
  <c r="V861" i="4" s="1"/>
  <c r="T861" i="4"/>
  <c r="H861" i="4"/>
  <c r="F861" i="4"/>
  <c r="G861" i="4" s="1"/>
  <c r="D861" i="4"/>
  <c r="B446" i="2"/>
  <c r="W860" i="4"/>
  <c r="T860" i="4"/>
  <c r="H860" i="4"/>
  <c r="F860" i="4"/>
  <c r="D860" i="4"/>
  <c r="B447" i="2"/>
  <c r="W859" i="4"/>
  <c r="V859" i="4" s="1"/>
  <c r="T859" i="4"/>
  <c r="L445" i="2"/>
  <c r="H859" i="4"/>
  <c r="F859" i="4"/>
  <c r="G859" i="4" s="1"/>
  <c r="D859" i="4"/>
  <c r="B445" i="2"/>
  <c r="W858" i="4"/>
  <c r="L432" i="2" s="1"/>
  <c r="T858" i="4"/>
  <c r="H858" i="4"/>
  <c r="F858" i="4"/>
  <c r="G858" i="4" s="1"/>
  <c r="D858" i="4"/>
  <c r="B432" i="2"/>
  <c r="W857" i="4"/>
  <c r="T857" i="4"/>
  <c r="H857" i="4"/>
  <c r="F857" i="4"/>
  <c r="G857" i="4" s="1"/>
  <c r="D857" i="4"/>
  <c r="B430" i="2"/>
  <c r="W856" i="4"/>
  <c r="T856" i="4"/>
  <c r="H856" i="4"/>
  <c r="F856" i="4"/>
  <c r="G856" i="4" s="1"/>
  <c r="D856" i="4"/>
  <c r="B431" i="2"/>
  <c r="W855" i="4"/>
  <c r="T855" i="4"/>
  <c r="H855" i="4"/>
  <c r="F855" i="4"/>
  <c r="G855" i="4" s="1"/>
  <c r="D855" i="4"/>
  <c r="B429" i="2"/>
  <c r="W854" i="4"/>
  <c r="T854" i="4"/>
  <c r="H854" i="4"/>
  <c r="F854" i="4"/>
  <c r="D854" i="4"/>
  <c r="B416" i="2"/>
  <c r="W853" i="4"/>
  <c r="L414" i="2" s="1"/>
  <c r="T853" i="4"/>
  <c r="H853" i="4"/>
  <c r="F853" i="4"/>
  <c r="G853" i="4" s="1"/>
  <c r="D853" i="4"/>
  <c r="B414" i="2"/>
  <c r="W852" i="4"/>
  <c r="L415" i="2" s="1"/>
  <c r="V852" i="4"/>
  <c r="T852" i="4"/>
  <c r="H852" i="4"/>
  <c r="F852" i="4"/>
  <c r="G852" i="4" s="1"/>
  <c r="D852" i="4"/>
  <c r="B415" i="2"/>
  <c r="W851" i="4"/>
  <c r="L413" i="2" s="1"/>
  <c r="T851" i="4"/>
  <c r="H851" i="4"/>
  <c r="F851" i="4"/>
  <c r="G851" i="4" s="1"/>
  <c r="D851" i="4"/>
  <c r="B413" i="2"/>
  <c r="W850" i="4"/>
  <c r="V850" i="4" s="1"/>
  <c r="T850" i="4"/>
  <c r="H850" i="4"/>
  <c r="F850" i="4"/>
  <c r="G850" i="4" s="1"/>
  <c r="D850" i="4"/>
  <c r="B400" i="2"/>
  <c r="W849" i="4"/>
  <c r="T849" i="4"/>
  <c r="H849" i="4"/>
  <c r="F849" i="4"/>
  <c r="G849" i="4" s="1"/>
  <c r="D849" i="4"/>
  <c r="B398" i="2"/>
  <c r="W848" i="4"/>
  <c r="V848" i="4" s="1"/>
  <c r="T848" i="4"/>
  <c r="H848" i="4"/>
  <c r="F848" i="4"/>
  <c r="D848" i="4"/>
  <c r="B399" i="2"/>
  <c r="W847" i="4"/>
  <c r="V847" i="4" s="1"/>
  <c r="T847" i="4"/>
  <c r="H847" i="4"/>
  <c r="F847" i="4"/>
  <c r="G847" i="4" s="1"/>
  <c r="D847" i="4"/>
  <c r="B397" i="2"/>
  <c r="W846" i="4"/>
  <c r="V846" i="4" s="1"/>
  <c r="T846" i="4"/>
  <c r="H846" i="4"/>
  <c r="F846" i="4"/>
  <c r="G846" i="4" s="1"/>
  <c r="D846" i="4"/>
  <c r="B384" i="2"/>
  <c r="W845" i="4"/>
  <c r="T845" i="4"/>
  <c r="H845" i="4"/>
  <c r="F845" i="4"/>
  <c r="D845" i="4"/>
  <c r="B382" i="2"/>
  <c r="W844" i="4"/>
  <c r="V844" i="4" s="1"/>
  <c r="T844" i="4"/>
  <c r="H844" i="4"/>
  <c r="F844" i="4"/>
  <c r="G844" i="4" s="1"/>
  <c r="D844" i="4"/>
  <c r="B383" i="2"/>
  <c r="W843" i="4"/>
  <c r="V843" i="4" s="1"/>
  <c r="T843" i="4"/>
  <c r="L381" i="2"/>
  <c r="H843" i="4"/>
  <c r="F843" i="4"/>
  <c r="D843" i="4"/>
  <c r="B381" i="2"/>
  <c r="W842" i="4"/>
  <c r="V842" i="4" s="1"/>
  <c r="T842" i="4"/>
  <c r="L368" i="2"/>
  <c r="H842" i="4"/>
  <c r="F842" i="4"/>
  <c r="G842" i="4" s="1"/>
  <c r="D842" i="4"/>
  <c r="B368" i="2"/>
  <c r="W841" i="4"/>
  <c r="L366" i="2" s="1"/>
  <c r="T841" i="4"/>
  <c r="H841" i="4"/>
  <c r="F841" i="4"/>
  <c r="G841" i="4" s="1"/>
  <c r="D841" i="4"/>
  <c r="B366" i="2"/>
  <c r="W840" i="4"/>
  <c r="L367" i="2" s="1"/>
  <c r="V840" i="4"/>
  <c r="T840" i="4"/>
  <c r="H840" i="4"/>
  <c r="F840" i="4"/>
  <c r="G840" i="4" s="1"/>
  <c r="D840" i="4"/>
  <c r="B367" i="2"/>
  <c r="W839" i="4"/>
  <c r="T839" i="4"/>
  <c r="H839" i="4"/>
  <c r="F839" i="4"/>
  <c r="G839" i="4" s="1"/>
  <c r="D839" i="4"/>
  <c r="B365" i="2"/>
  <c r="W838" i="4"/>
  <c r="L354" i="2" s="1"/>
  <c r="T838" i="4"/>
  <c r="H838" i="4"/>
  <c r="F838" i="4"/>
  <c r="G838" i="4" s="1"/>
  <c r="D838" i="4"/>
  <c r="B354" i="2"/>
  <c r="W837" i="4"/>
  <c r="L353" i="2" s="1"/>
  <c r="T837" i="4"/>
  <c r="H837" i="4"/>
  <c r="F837" i="4"/>
  <c r="G837" i="4" s="1"/>
  <c r="D837" i="4"/>
  <c r="B353" i="2"/>
  <c r="W836" i="4"/>
  <c r="V836" i="4" s="1"/>
  <c r="T836" i="4"/>
  <c r="L350" i="2"/>
  <c r="H836" i="4"/>
  <c r="F836" i="4"/>
  <c r="G836" i="4" s="1"/>
  <c r="D836" i="4"/>
  <c r="B350" i="2"/>
  <c r="W835" i="4"/>
  <c r="L349" i="2" s="1"/>
  <c r="T835" i="4"/>
  <c r="H835" i="4"/>
  <c r="F835" i="4"/>
  <c r="G835" i="4" s="1"/>
  <c r="D835" i="4"/>
  <c r="B349" i="2"/>
  <c r="W834" i="4"/>
  <c r="V834" i="4" s="1"/>
  <c r="T834" i="4"/>
  <c r="H834" i="4"/>
  <c r="F834" i="4"/>
  <c r="G834" i="4" s="1"/>
  <c r="D834" i="4"/>
  <c r="B348" i="2"/>
  <c r="W833" i="4"/>
  <c r="L347" i="2" s="1"/>
  <c r="T833" i="4"/>
  <c r="H833" i="4"/>
  <c r="F833" i="4"/>
  <c r="G833" i="4" s="1"/>
  <c r="D833" i="4"/>
  <c r="B347" i="2"/>
  <c r="W832" i="4"/>
  <c r="V832" i="4" s="1"/>
  <c r="T832" i="4"/>
  <c r="H832" i="4"/>
  <c r="F832" i="4"/>
  <c r="G832" i="4" s="1"/>
  <c r="D832" i="4"/>
  <c r="W831" i="4"/>
  <c r="V831" i="4" s="1"/>
  <c r="T831" i="4"/>
  <c r="H831" i="4"/>
  <c r="F831" i="4"/>
  <c r="G831" i="4" s="1"/>
  <c r="D831" i="4"/>
  <c r="W830" i="4"/>
  <c r="V830" i="4"/>
  <c r="T830" i="4"/>
  <c r="H830" i="4"/>
  <c r="F830" i="4"/>
  <c r="G830" i="4" s="1"/>
  <c r="D830" i="4"/>
  <c r="W829" i="4"/>
  <c r="V829" i="4" s="1"/>
  <c r="T829" i="4"/>
  <c r="H829" i="4"/>
  <c r="F829" i="4"/>
  <c r="G829" i="4" s="1"/>
  <c r="D829" i="4"/>
  <c r="B346" i="2"/>
  <c r="W828" i="4"/>
  <c r="V828" i="4" s="1"/>
  <c r="T828" i="4"/>
  <c r="H828" i="4"/>
  <c r="F828" i="4"/>
  <c r="G828" i="4" s="1"/>
  <c r="D828" i="4"/>
  <c r="B345" i="2"/>
  <c r="W827" i="4"/>
  <c r="T827" i="4"/>
  <c r="H827" i="4"/>
  <c r="F827" i="4"/>
  <c r="G827" i="4" s="1"/>
  <c r="D827" i="4"/>
  <c r="B352" i="2"/>
  <c r="W826" i="4"/>
  <c r="L351" i="2" s="1"/>
  <c r="T826" i="4"/>
  <c r="H826" i="4"/>
  <c r="F826" i="4"/>
  <c r="G826" i="4" s="1"/>
  <c r="D826" i="4"/>
  <c r="B351" i="2"/>
  <c r="W825" i="4"/>
  <c r="V825" i="4" s="1"/>
  <c r="T825" i="4"/>
  <c r="H825" i="4"/>
  <c r="F825" i="4"/>
  <c r="G825" i="4" s="1"/>
  <c r="D825" i="4"/>
  <c r="B342" i="2"/>
  <c r="W824" i="4"/>
  <c r="T824" i="4"/>
  <c r="H824" i="4"/>
  <c r="F824" i="4"/>
  <c r="G824" i="4" s="1"/>
  <c r="D824" i="4"/>
  <c r="B341" i="2"/>
  <c r="W823" i="4"/>
  <c r="L340" i="2" s="1"/>
  <c r="T823" i="4"/>
  <c r="H823" i="4"/>
  <c r="F823" i="4"/>
  <c r="G823" i="4" s="1"/>
  <c r="D823" i="4"/>
  <c r="B340" i="2"/>
  <c r="W822" i="4"/>
  <c r="T822" i="4"/>
  <c r="H822" i="4"/>
  <c r="F822" i="4"/>
  <c r="G822" i="4" s="1"/>
  <c r="D822" i="4"/>
  <c r="B339" i="2"/>
  <c r="W821" i="4"/>
  <c r="V821" i="4" s="1"/>
  <c r="T821" i="4"/>
  <c r="H821" i="4"/>
  <c r="F821" i="4"/>
  <c r="G821" i="4" s="1"/>
  <c r="D821" i="4"/>
  <c r="W820" i="4"/>
  <c r="T820" i="4"/>
  <c r="H820" i="4"/>
  <c r="F820" i="4"/>
  <c r="G820" i="4" s="1"/>
  <c r="D820" i="4"/>
  <c r="W819" i="4"/>
  <c r="V819" i="4" s="1"/>
  <c r="T819" i="4"/>
  <c r="H819" i="4"/>
  <c r="F819" i="4"/>
  <c r="G819" i="4" s="1"/>
  <c r="D819" i="4"/>
  <c r="W818" i="4"/>
  <c r="V818" i="4" s="1"/>
  <c r="T818" i="4"/>
  <c r="L338" i="2"/>
  <c r="H818" i="4"/>
  <c r="F818" i="4"/>
  <c r="G818" i="4" s="1"/>
  <c r="D818" i="4"/>
  <c r="B338" i="2"/>
  <c r="W817" i="4"/>
  <c r="T817" i="4"/>
  <c r="H817" i="4"/>
  <c r="F817" i="4"/>
  <c r="G817" i="4" s="1"/>
  <c r="D817" i="4"/>
  <c r="B337" i="2"/>
  <c r="W816" i="4"/>
  <c r="L344" i="2" s="1"/>
  <c r="T816" i="4"/>
  <c r="H816" i="4"/>
  <c r="F816" i="4"/>
  <c r="G816" i="4" s="1"/>
  <c r="D816" i="4"/>
  <c r="B344" i="2"/>
  <c r="W815" i="4"/>
  <c r="T815" i="4"/>
  <c r="H815" i="4"/>
  <c r="F815" i="4"/>
  <c r="G815" i="4" s="1"/>
  <c r="D815" i="4"/>
  <c r="B343" i="2"/>
  <c r="W814" i="4"/>
  <c r="T814" i="4"/>
  <c r="H814" i="4"/>
  <c r="F814" i="4"/>
  <c r="G814" i="4" s="1"/>
  <c r="D814" i="4"/>
  <c r="B336" i="2"/>
  <c r="W813" i="4"/>
  <c r="V813" i="4" s="1"/>
  <c r="T813" i="4"/>
  <c r="H813" i="4"/>
  <c r="F813" i="4"/>
  <c r="G813" i="4" s="1"/>
  <c r="D813" i="4"/>
  <c r="B335" i="2"/>
  <c r="W812" i="4"/>
  <c r="L332" i="2" s="1"/>
  <c r="V812" i="4"/>
  <c r="T812" i="4"/>
  <c r="H812" i="4"/>
  <c r="F812" i="4"/>
  <c r="G812" i="4" s="1"/>
  <c r="D812" i="4"/>
  <c r="B332" i="2"/>
  <c r="W811" i="4"/>
  <c r="T811" i="4"/>
  <c r="H811" i="4"/>
  <c r="F811" i="4"/>
  <c r="G811" i="4" s="1"/>
  <c r="D811" i="4"/>
  <c r="B331" i="2"/>
  <c r="W810" i="4"/>
  <c r="V810" i="4" s="1"/>
  <c r="T810" i="4"/>
  <c r="H810" i="4"/>
  <c r="F810" i="4"/>
  <c r="G810" i="4" s="1"/>
  <c r="D810" i="4"/>
  <c r="B330" i="2"/>
  <c r="W809" i="4"/>
  <c r="V809" i="4" s="1"/>
  <c r="T809" i="4"/>
  <c r="H809" i="4"/>
  <c r="F809" i="4"/>
  <c r="G809" i="4" s="1"/>
  <c r="D809" i="4"/>
  <c r="B329" i="2"/>
  <c r="W808" i="4"/>
  <c r="T808" i="4"/>
  <c r="H808" i="4"/>
  <c r="F808" i="4"/>
  <c r="G808" i="4" s="1"/>
  <c r="D808" i="4"/>
  <c r="W807" i="4"/>
  <c r="T807" i="4"/>
  <c r="H807" i="4"/>
  <c r="F807" i="4"/>
  <c r="D807" i="4"/>
  <c r="W806" i="4"/>
  <c r="T806" i="4"/>
  <c r="H806" i="4"/>
  <c r="F806" i="4"/>
  <c r="G806" i="4" s="1"/>
  <c r="D806" i="4"/>
  <c r="W805" i="4"/>
  <c r="L328" i="2" s="1"/>
  <c r="T805" i="4"/>
  <c r="H805" i="4"/>
  <c r="F805" i="4"/>
  <c r="D805" i="4"/>
  <c r="B328" i="2"/>
  <c r="W804" i="4"/>
  <c r="V804" i="4"/>
  <c r="T804" i="4"/>
  <c r="L327" i="2"/>
  <c r="H804" i="4"/>
  <c r="F804" i="4"/>
  <c r="G804" i="4" s="1"/>
  <c r="D804" i="4"/>
  <c r="B327" i="2"/>
  <c r="W803" i="4"/>
  <c r="L334" i="2" s="1"/>
  <c r="T803" i="4"/>
  <c r="H803" i="4"/>
  <c r="F803" i="4"/>
  <c r="G803" i="4" s="1"/>
  <c r="D803" i="4"/>
  <c r="B334" i="2"/>
  <c r="W802" i="4"/>
  <c r="L333" i="2" s="1"/>
  <c r="T802" i="4"/>
  <c r="H802" i="4"/>
  <c r="F802" i="4"/>
  <c r="D802" i="4"/>
  <c r="B333" i="2"/>
  <c r="W801" i="4"/>
  <c r="L326" i="2" s="1"/>
  <c r="V801" i="4"/>
  <c r="T801" i="4"/>
  <c r="H801" i="4"/>
  <c r="F801" i="4"/>
  <c r="D801" i="4"/>
  <c r="B326" i="2"/>
  <c r="W800" i="4"/>
  <c r="V800" i="4" s="1"/>
  <c r="T800" i="4"/>
  <c r="L325" i="2"/>
  <c r="H800" i="4"/>
  <c r="F800" i="4"/>
  <c r="G800" i="4" s="1"/>
  <c r="D800" i="4"/>
  <c r="B325" i="2"/>
  <c r="W799" i="4"/>
  <c r="T799" i="4"/>
  <c r="H799" i="4"/>
  <c r="F799" i="4"/>
  <c r="G799" i="4" s="1"/>
  <c r="D799" i="4"/>
  <c r="B324" i="2"/>
  <c r="W798" i="4"/>
  <c r="L323" i="2" s="1"/>
  <c r="T798" i="4"/>
  <c r="H798" i="4"/>
  <c r="F798" i="4"/>
  <c r="G798" i="4" s="1"/>
  <c r="D798" i="4"/>
  <c r="B323" i="2"/>
  <c r="W797" i="4"/>
  <c r="T797" i="4"/>
  <c r="H797" i="4"/>
  <c r="F797" i="4"/>
  <c r="G797" i="4" s="1"/>
  <c r="D797" i="4"/>
  <c r="W796" i="4"/>
  <c r="T796" i="4"/>
  <c r="H796" i="4"/>
  <c r="F796" i="4"/>
  <c r="G796" i="4" s="1"/>
  <c r="D796" i="4"/>
  <c r="W795" i="4"/>
  <c r="V795" i="4" s="1"/>
  <c r="T795" i="4"/>
  <c r="H795" i="4"/>
  <c r="F795" i="4"/>
  <c r="D795" i="4"/>
  <c r="W794" i="4"/>
  <c r="V794" i="4" s="1"/>
  <c r="T794" i="4"/>
  <c r="L320" i="2"/>
  <c r="H794" i="4"/>
  <c r="F794" i="4"/>
  <c r="D794" i="4"/>
  <c r="B320" i="2"/>
  <c r="W793" i="4"/>
  <c r="V793" i="4" s="1"/>
  <c r="T793" i="4"/>
  <c r="L319" i="2"/>
  <c r="H793" i="4"/>
  <c r="F793" i="4"/>
  <c r="D793" i="4"/>
  <c r="B319" i="2"/>
  <c r="W792" i="4"/>
  <c r="T792" i="4"/>
  <c r="H792" i="4"/>
  <c r="F792" i="4"/>
  <c r="G792" i="4" s="1"/>
  <c r="D792" i="4"/>
  <c r="B322" i="2"/>
  <c r="W791" i="4"/>
  <c r="V791" i="4" s="1"/>
  <c r="T791" i="4"/>
  <c r="L321" i="2"/>
  <c r="H791" i="4"/>
  <c r="F791" i="4"/>
  <c r="D791" i="4"/>
  <c r="B321" i="2"/>
  <c r="W790" i="4"/>
  <c r="L318" i="2" s="1"/>
  <c r="V790" i="4"/>
  <c r="T790" i="4"/>
  <c r="H790" i="4"/>
  <c r="F790" i="4"/>
  <c r="D790" i="4"/>
  <c r="B318" i="2"/>
  <c r="W789" i="4"/>
  <c r="V789" i="4" s="1"/>
  <c r="T789" i="4"/>
  <c r="H789" i="4"/>
  <c r="F789" i="4"/>
  <c r="D789" i="4"/>
  <c r="B317" i="2"/>
  <c r="W788" i="4"/>
  <c r="V788" i="4" s="1"/>
  <c r="T788" i="4"/>
  <c r="L314" i="2"/>
  <c r="H788" i="4"/>
  <c r="F788" i="4"/>
  <c r="D788" i="4"/>
  <c r="B314" i="2"/>
  <c r="W787" i="4"/>
  <c r="T787" i="4"/>
  <c r="H787" i="4"/>
  <c r="F787" i="4"/>
  <c r="D787" i="4"/>
  <c r="B313" i="2"/>
  <c r="W786" i="4"/>
  <c r="V786" i="4" s="1"/>
  <c r="T786" i="4"/>
  <c r="H786" i="4"/>
  <c r="F786" i="4"/>
  <c r="D786" i="4"/>
  <c r="B316" i="2"/>
  <c r="W785" i="4"/>
  <c r="V785" i="4" s="1"/>
  <c r="T785" i="4"/>
  <c r="H785" i="4"/>
  <c r="F785" i="4"/>
  <c r="G785" i="4" s="1"/>
  <c r="D785" i="4"/>
  <c r="B315" i="2"/>
  <c r="W784" i="4"/>
  <c r="T784" i="4"/>
  <c r="H784" i="4"/>
  <c r="F784" i="4"/>
  <c r="D784" i="4"/>
  <c r="B312" i="2"/>
  <c r="W783" i="4"/>
  <c r="T783" i="4"/>
  <c r="H783" i="4"/>
  <c r="F783" i="4"/>
  <c r="D783" i="4"/>
  <c r="B311" i="2"/>
  <c r="W782" i="4"/>
  <c r="V782" i="4" s="1"/>
  <c r="T782" i="4"/>
  <c r="H782" i="4"/>
  <c r="F782" i="4"/>
  <c r="D782" i="4"/>
  <c r="B310" i="2"/>
  <c r="W781" i="4"/>
  <c r="V781" i="4" s="1"/>
  <c r="T781" i="4"/>
  <c r="H781" i="4"/>
  <c r="F781" i="4"/>
  <c r="D781" i="4"/>
  <c r="B309" i="2"/>
  <c r="W780" i="4"/>
  <c r="V780" i="4" s="1"/>
  <c r="T780" i="4"/>
  <c r="H780" i="4"/>
  <c r="F780" i="4"/>
  <c r="G780" i="4" s="1"/>
  <c r="D780" i="4"/>
  <c r="W779" i="4"/>
  <c r="V779" i="4" s="1"/>
  <c r="T779" i="4"/>
  <c r="H779" i="4"/>
  <c r="F779" i="4"/>
  <c r="D779" i="4"/>
  <c r="W778" i="4"/>
  <c r="V778" i="4" s="1"/>
  <c r="T778" i="4"/>
  <c r="H778" i="4"/>
  <c r="F778" i="4"/>
  <c r="D778" i="4"/>
  <c r="W777" i="4"/>
  <c r="T777" i="4"/>
  <c r="H777" i="4"/>
  <c r="F777" i="4"/>
  <c r="D777" i="4"/>
  <c r="B306" i="2"/>
  <c r="W776" i="4"/>
  <c r="L305" i="2" s="1"/>
  <c r="T776" i="4"/>
  <c r="H776" i="4"/>
  <c r="F776" i="4"/>
  <c r="G776" i="4" s="1"/>
  <c r="D776" i="4"/>
  <c r="B305" i="2"/>
  <c r="W775" i="4"/>
  <c r="T775" i="4"/>
  <c r="H775" i="4"/>
  <c r="F775" i="4"/>
  <c r="G775" i="4" s="1"/>
  <c r="D775" i="4"/>
  <c r="B308" i="2"/>
  <c r="W774" i="4"/>
  <c r="T774" i="4"/>
  <c r="H774" i="4"/>
  <c r="F774" i="4"/>
  <c r="G774" i="4" s="1"/>
  <c r="D774" i="4"/>
  <c r="B307" i="2"/>
  <c r="W773" i="4"/>
  <c r="T773" i="4"/>
  <c r="H773" i="4"/>
  <c r="F773" i="4"/>
  <c r="D773" i="4"/>
  <c r="B304" i="2"/>
  <c r="W772" i="4"/>
  <c r="V772" i="4" s="1"/>
  <c r="T772" i="4"/>
  <c r="L303" i="2"/>
  <c r="H772" i="4"/>
  <c r="F772" i="4"/>
  <c r="D772" i="4"/>
  <c r="B303" i="2"/>
  <c r="W771" i="4"/>
  <c r="V771" i="4" s="1"/>
  <c r="T771" i="4"/>
  <c r="H771" i="4"/>
  <c r="F771" i="4"/>
  <c r="D771" i="4"/>
  <c r="B302" i="2"/>
  <c r="W770" i="4"/>
  <c r="V770" i="4" s="1"/>
  <c r="T770" i="4"/>
  <c r="H770" i="4"/>
  <c r="F770" i="4"/>
  <c r="G770" i="4" s="1"/>
  <c r="D770" i="4"/>
  <c r="B301" i="2"/>
  <c r="W769" i="4"/>
  <c r="V769" i="4" s="1"/>
  <c r="T769" i="4"/>
  <c r="H769" i="4"/>
  <c r="F769" i="4"/>
  <c r="G769" i="4" s="1"/>
  <c r="D769" i="4"/>
  <c r="W768" i="4"/>
  <c r="T768" i="4"/>
  <c r="H768" i="4"/>
  <c r="F768" i="4"/>
  <c r="G768" i="4" s="1"/>
  <c r="D768" i="4"/>
  <c r="W767" i="4"/>
  <c r="T767" i="4"/>
  <c r="H767" i="4"/>
  <c r="F767" i="4"/>
  <c r="G767" i="4" s="1"/>
  <c r="D767" i="4"/>
  <c r="W766" i="4"/>
  <c r="L298" i="2" s="1"/>
  <c r="T766" i="4"/>
  <c r="H766" i="4"/>
  <c r="F766" i="4"/>
  <c r="G766" i="4" s="1"/>
  <c r="D766" i="4"/>
  <c r="B298" i="2"/>
  <c r="W765" i="4"/>
  <c r="T765" i="4"/>
  <c r="H765" i="4"/>
  <c r="F765" i="4"/>
  <c r="G765" i="4" s="1"/>
  <c r="D765" i="4"/>
  <c r="B297" i="2"/>
  <c r="W764" i="4"/>
  <c r="V764" i="4" s="1"/>
  <c r="T764" i="4"/>
  <c r="L300" i="2"/>
  <c r="H764" i="4"/>
  <c r="F764" i="4"/>
  <c r="G764" i="4" s="1"/>
  <c r="D764" i="4"/>
  <c r="B300" i="2"/>
  <c r="W763" i="4"/>
  <c r="T763" i="4"/>
  <c r="H763" i="4"/>
  <c r="F763" i="4"/>
  <c r="G763" i="4" s="1"/>
  <c r="D763" i="4"/>
  <c r="B299" i="2"/>
  <c r="W762" i="4"/>
  <c r="T762" i="4"/>
  <c r="H762" i="4"/>
  <c r="F762" i="4"/>
  <c r="G762" i="4" s="1"/>
  <c r="D762" i="4"/>
  <c r="B296" i="2"/>
  <c r="W761" i="4"/>
  <c r="V761" i="4" s="1"/>
  <c r="T761" i="4"/>
  <c r="H761" i="4"/>
  <c r="F761" i="4"/>
  <c r="G761" i="4" s="1"/>
  <c r="D761" i="4"/>
  <c r="B295" i="2"/>
  <c r="W760" i="4"/>
  <c r="T760" i="4"/>
  <c r="H760" i="4"/>
  <c r="F760" i="4"/>
  <c r="D760" i="4"/>
  <c r="B294" i="2"/>
  <c r="W759" i="4"/>
  <c r="V759" i="4" s="1"/>
  <c r="T759" i="4"/>
  <c r="H759" i="4"/>
  <c r="F759" i="4"/>
  <c r="D759" i="4"/>
  <c r="B293" i="2"/>
  <c r="W758" i="4"/>
  <c r="V758" i="4" s="1"/>
  <c r="T758" i="4"/>
  <c r="H758" i="4"/>
  <c r="F758" i="4"/>
  <c r="G758" i="4" s="1"/>
  <c r="D758" i="4"/>
  <c r="W757" i="4"/>
  <c r="T757" i="4"/>
  <c r="H757" i="4"/>
  <c r="F757" i="4"/>
  <c r="G757" i="4" s="1"/>
  <c r="D757" i="4"/>
  <c r="W756" i="4"/>
  <c r="V756" i="4" s="1"/>
  <c r="T756" i="4"/>
  <c r="H756" i="4"/>
  <c r="F756" i="4"/>
  <c r="G756" i="4" s="1"/>
  <c r="D756" i="4"/>
  <c r="W755" i="4"/>
  <c r="T755" i="4"/>
  <c r="H755" i="4"/>
  <c r="F755" i="4"/>
  <c r="G755" i="4" s="1"/>
  <c r="D755" i="4"/>
  <c r="B290" i="2"/>
  <c r="W754" i="4"/>
  <c r="T754" i="4"/>
  <c r="H754" i="4"/>
  <c r="F754" i="4"/>
  <c r="G754" i="4" s="1"/>
  <c r="D754" i="4"/>
  <c r="B289" i="2"/>
  <c r="W753" i="4"/>
  <c r="V753" i="4" s="1"/>
  <c r="T753" i="4"/>
  <c r="H753" i="4"/>
  <c r="F753" i="4"/>
  <c r="G753" i="4" s="1"/>
  <c r="D753" i="4"/>
  <c r="B292" i="2"/>
  <c r="W752" i="4"/>
  <c r="V752" i="4" s="1"/>
  <c r="T752" i="4"/>
  <c r="H752" i="4"/>
  <c r="F752" i="4"/>
  <c r="G752" i="4" s="1"/>
  <c r="D752" i="4"/>
  <c r="B291" i="2"/>
  <c r="W751" i="4"/>
  <c r="L288" i="2" s="1"/>
  <c r="T751" i="4"/>
  <c r="H751" i="4"/>
  <c r="F751" i="4"/>
  <c r="G751" i="4" s="1"/>
  <c r="D751" i="4"/>
  <c r="B288" i="2"/>
  <c r="W750" i="4"/>
  <c r="T750" i="4"/>
  <c r="H750" i="4"/>
  <c r="F750" i="4"/>
  <c r="G750" i="4" s="1"/>
  <c r="D750" i="4"/>
  <c r="B287" i="2"/>
  <c r="W749" i="4"/>
  <c r="V749" i="4" s="1"/>
  <c r="T749" i="4"/>
  <c r="H749" i="4"/>
  <c r="F749" i="4"/>
  <c r="G749" i="4" s="1"/>
  <c r="D749" i="4"/>
  <c r="B286" i="2"/>
  <c r="W748" i="4"/>
  <c r="V748" i="4" s="1"/>
  <c r="T748" i="4"/>
  <c r="H748" i="4"/>
  <c r="F748" i="4"/>
  <c r="D748" i="4"/>
  <c r="B285" i="2"/>
  <c r="W747" i="4"/>
  <c r="V747" i="4" s="1"/>
  <c r="T747" i="4"/>
  <c r="H747" i="4"/>
  <c r="F747" i="4"/>
  <c r="D747" i="4"/>
  <c r="W746" i="4"/>
  <c r="T746" i="4"/>
  <c r="H746" i="4"/>
  <c r="F746" i="4"/>
  <c r="G746" i="4" s="1"/>
  <c r="D746" i="4"/>
  <c r="W745" i="4"/>
  <c r="T745" i="4"/>
  <c r="H745" i="4"/>
  <c r="F745" i="4"/>
  <c r="D745" i="4"/>
  <c r="W744" i="4"/>
  <c r="V744" i="4" s="1"/>
  <c r="T744" i="4"/>
  <c r="H744" i="4"/>
  <c r="F744" i="4"/>
  <c r="G744" i="4" s="1"/>
  <c r="D744" i="4"/>
  <c r="B282" i="2"/>
  <c r="W743" i="4"/>
  <c r="T743" i="4"/>
  <c r="H743" i="4"/>
  <c r="F743" i="4"/>
  <c r="G743" i="4" s="1"/>
  <c r="D743" i="4"/>
  <c r="B281" i="2"/>
  <c r="W742" i="4"/>
  <c r="L284" i="2" s="1"/>
  <c r="V742" i="4"/>
  <c r="T742" i="4"/>
  <c r="H742" i="4"/>
  <c r="F742" i="4"/>
  <c r="G742" i="4" s="1"/>
  <c r="D742" i="4"/>
  <c r="B284" i="2"/>
  <c r="W741" i="4"/>
  <c r="T741" i="4"/>
  <c r="H741" i="4"/>
  <c r="F741" i="4"/>
  <c r="G741" i="4" s="1"/>
  <c r="D741" i="4"/>
  <c r="B283" i="2"/>
  <c r="W740" i="4"/>
  <c r="T740" i="4"/>
  <c r="H740" i="4"/>
  <c r="F740" i="4"/>
  <c r="D740" i="4"/>
  <c r="B280" i="2"/>
  <c r="W739" i="4"/>
  <c r="L279" i="2" s="1"/>
  <c r="T739" i="4"/>
  <c r="H739" i="4"/>
  <c r="F739" i="4"/>
  <c r="D739" i="4"/>
  <c r="B279" i="2"/>
  <c r="W738" i="4"/>
  <c r="V738" i="4" s="1"/>
  <c r="T738" i="4"/>
  <c r="L278" i="2"/>
  <c r="H738" i="4"/>
  <c r="F738" i="4"/>
  <c r="G738" i="4" s="1"/>
  <c r="D738" i="4"/>
  <c r="B278" i="2"/>
  <c r="W737" i="4"/>
  <c r="T737" i="4"/>
  <c r="H737" i="4"/>
  <c r="F737" i="4"/>
  <c r="G737" i="4" s="1"/>
  <c r="D737" i="4"/>
  <c r="B277" i="2"/>
  <c r="W736" i="4"/>
  <c r="T736" i="4"/>
  <c r="H736" i="4"/>
  <c r="F736" i="4"/>
  <c r="D736" i="4"/>
  <c r="B276" i="2"/>
  <c r="W735" i="4"/>
  <c r="V735" i="4" s="1"/>
  <c r="T735" i="4"/>
  <c r="L275" i="2"/>
  <c r="H735" i="4"/>
  <c r="F735" i="4"/>
  <c r="D735" i="4"/>
  <c r="B275" i="2"/>
  <c r="W734" i="4"/>
  <c r="V734" i="4"/>
  <c r="T734" i="4"/>
  <c r="L274" i="2"/>
  <c r="H734" i="4"/>
  <c r="F734" i="4"/>
  <c r="D734" i="4"/>
  <c r="B274" i="2"/>
  <c r="W733" i="4"/>
  <c r="T733" i="4"/>
  <c r="H733" i="4"/>
  <c r="F733" i="4"/>
  <c r="D733" i="4"/>
  <c r="B273" i="2"/>
  <c r="W732" i="4"/>
  <c r="V732" i="4"/>
  <c r="T732" i="4"/>
  <c r="H732" i="4"/>
  <c r="F732" i="4"/>
  <c r="G732" i="4" s="1"/>
  <c r="D732" i="4"/>
  <c r="W731" i="4"/>
  <c r="V731" i="4" s="1"/>
  <c r="T731" i="4"/>
  <c r="H731" i="4"/>
  <c r="F731" i="4"/>
  <c r="D731" i="4"/>
  <c r="W730" i="4"/>
  <c r="V730" i="4" s="1"/>
  <c r="T730" i="4"/>
  <c r="H730" i="4"/>
  <c r="F730" i="4"/>
  <c r="G730" i="4" s="1"/>
  <c r="D730" i="4"/>
  <c r="W729" i="4"/>
  <c r="V729" i="4" s="1"/>
  <c r="T729" i="4"/>
  <c r="H729" i="4"/>
  <c r="F729" i="4"/>
  <c r="D729" i="4"/>
  <c r="W728" i="4"/>
  <c r="T728" i="4"/>
  <c r="H728" i="4"/>
  <c r="F728" i="4"/>
  <c r="D728" i="4"/>
  <c r="W727" i="4"/>
  <c r="V727" i="4" s="1"/>
  <c r="T727" i="4"/>
  <c r="H727" i="4"/>
  <c r="F727" i="4"/>
  <c r="G727" i="4" s="1"/>
  <c r="D727" i="4"/>
  <c r="W726" i="4"/>
  <c r="V726" i="4" s="1"/>
  <c r="T726" i="4"/>
  <c r="H726" i="4"/>
  <c r="F726" i="4"/>
  <c r="G726" i="4" s="1"/>
  <c r="D726" i="4"/>
  <c r="W725" i="4"/>
  <c r="V725" i="4" s="1"/>
  <c r="T725" i="4"/>
  <c r="H725" i="4"/>
  <c r="F725" i="4"/>
  <c r="G725" i="4" s="1"/>
  <c r="D725" i="4"/>
  <c r="B272" i="2"/>
  <c r="W724" i="4"/>
  <c r="V724" i="4" s="1"/>
  <c r="T724" i="4"/>
  <c r="H724" i="4"/>
  <c r="F724" i="4"/>
  <c r="G724" i="4" s="1"/>
  <c r="D724" i="4"/>
  <c r="B269" i="2"/>
  <c r="W723" i="4"/>
  <c r="V723" i="4" s="1"/>
  <c r="T723" i="4"/>
  <c r="H723" i="4"/>
  <c r="F723" i="4"/>
  <c r="D723" i="4"/>
  <c r="B268" i="2"/>
  <c r="W722" i="4"/>
  <c r="V722" i="4" s="1"/>
  <c r="T722" i="4"/>
  <c r="H722" i="4"/>
  <c r="F722" i="4"/>
  <c r="G722" i="4" s="1"/>
  <c r="D722" i="4"/>
  <c r="B267" i="2"/>
  <c r="W721" i="4"/>
  <c r="L266" i="2" s="1"/>
  <c r="T721" i="4"/>
  <c r="H721" i="4"/>
  <c r="F721" i="4"/>
  <c r="D721" i="4"/>
  <c r="B266" i="2"/>
  <c r="W720" i="4"/>
  <c r="V720" i="4"/>
  <c r="T720" i="4"/>
  <c r="H720" i="4"/>
  <c r="F720" i="4"/>
  <c r="G720" i="4" s="1"/>
  <c r="D720" i="4"/>
  <c r="W719" i="4"/>
  <c r="T719" i="4"/>
  <c r="H719" i="4"/>
  <c r="F719" i="4"/>
  <c r="G719" i="4" s="1"/>
  <c r="D719" i="4"/>
  <c r="W718" i="4"/>
  <c r="T718" i="4"/>
  <c r="H718" i="4"/>
  <c r="F718" i="4"/>
  <c r="G718" i="4" s="1"/>
  <c r="D718" i="4"/>
  <c r="B265" i="2"/>
  <c r="W717" i="4"/>
  <c r="V717" i="4" s="1"/>
  <c r="T717" i="4"/>
  <c r="H717" i="4"/>
  <c r="F717" i="4"/>
  <c r="D717" i="4"/>
  <c r="B264" i="2"/>
  <c r="W716" i="4"/>
  <c r="L271" i="2" s="1"/>
  <c r="V716" i="4"/>
  <c r="T716" i="4"/>
  <c r="H716" i="4"/>
  <c r="F716" i="4"/>
  <c r="D716" i="4"/>
  <c r="B271" i="2"/>
  <c r="W715" i="4"/>
  <c r="T715" i="4"/>
  <c r="H715" i="4"/>
  <c r="F715" i="4"/>
  <c r="G715" i="4" s="1"/>
  <c r="D715" i="4"/>
  <c r="B270" i="2"/>
  <c r="W714" i="4"/>
  <c r="V714" i="4" s="1"/>
  <c r="T714" i="4"/>
  <c r="H714" i="4"/>
  <c r="F714" i="4"/>
  <c r="G714" i="4" s="1"/>
  <c r="D714" i="4"/>
  <c r="B263" i="2"/>
  <c r="W713" i="4"/>
  <c r="V713" i="4" s="1"/>
  <c r="T713" i="4"/>
  <c r="H713" i="4"/>
  <c r="F713" i="4"/>
  <c r="G713" i="4" s="1"/>
  <c r="D713" i="4"/>
  <c r="B260" i="2"/>
  <c r="W712" i="4"/>
  <c r="L259" i="2" s="1"/>
  <c r="V712" i="4"/>
  <c r="T712" i="4"/>
  <c r="H712" i="4"/>
  <c r="F712" i="4"/>
  <c r="G712" i="4" s="1"/>
  <c r="D712" i="4"/>
  <c r="B259" i="2"/>
  <c r="W711" i="4"/>
  <c r="V711" i="4" s="1"/>
  <c r="T711" i="4"/>
  <c r="L258" i="2"/>
  <c r="H711" i="4"/>
  <c r="F711" i="4"/>
  <c r="D711" i="4"/>
  <c r="B258" i="2"/>
  <c r="W710" i="4"/>
  <c r="L257" i="2" s="1"/>
  <c r="V710" i="4"/>
  <c r="T710" i="4"/>
  <c r="H710" i="4"/>
  <c r="F710" i="4"/>
  <c r="G710" i="4" s="1"/>
  <c r="D710" i="4"/>
  <c r="B257" i="2"/>
  <c r="W709" i="4"/>
  <c r="T709" i="4"/>
  <c r="H709" i="4"/>
  <c r="F709" i="4"/>
  <c r="G709" i="4" s="1"/>
  <c r="D709" i="4"/>
  <c r="W708" i="4"/>
  <c r="T708" i="4"/>
  <c r="H708" i="4"/>
  <c r="F708" i="4"/>
  <c r="G708" i="4" s="1"/>
  <c r="D708" i="4"/>
  <c r="W707" i="4"/>
  <c r="V707" i="4" s="1"/>
  <c r="T707" i="4"/>
  <c r="H707" i="4"/>
  <c r="F707" i="4"/>
  <c r="G707" i="4" s="1"/>
  <c r="D707" i="4"/>
  <c r="W706" i="4"/>
  <c r="V706" i="4" s="1"/>
  <c r="T706" i="4"/>
  <c r="H706" i="4"/>
  <c r="F706" i="4"/>
  <c r="G706" i="4" s="1"/>
  <c r="D706" i="4"/>
  <c r="W705" i="4"/>
  <c r="T705" i="4"/>
  <c r="H705" i="4"/>
  <c r="F705" i="4"/>
  <c r="G705" i="4" s="1"/>
  <c r="D705" i="4"/>
  <c r="B262" i="2"/>
  <c r="W704" i="4"/>
  <c r="T704" i="4"/>
  <c r="H704" i="4"/>
  <c r="F704" i="4"/>
  <c r="G704" i="4" s="1"/>
  <c r="D704" i="4"/>
  <c r="B261" i="2"/>
  <c r="W703" i="4"/>
  <c r="T703" i="4"/>
  <c r="H703" i="4"/>
  <c r="F703" i="4"/>
  <c r="G703" i="4" s="1"/>
  <c r="D703" i="4"/>
  <c r="B256" i="2"/>
  <c r="W702" i="4"/>
  <c r="T702" i="4"/>
  <c r="H702" i="4"/>
  <c r="F702" i="4"/>
  <c r="G702" i="4" s="1"/>
  <c r="D702" i="4"/>
  <c r="B253" i="2"/>
  <c r="W701" i="4"/>
  <c r="L252" i="2" s="1"/>
  <c r="V701" i="4"/>
  <c r="T701" i="4"/>
  <c r="H701" i="4"/>
  <c r="F701" i="4"/>
  <c r="G701" i="4" s="1"/>
  <c r="D701" i="4"/>
  <c r="B252" i="2"/>
  <c r="W700" i="4"/>
  <c r="T700" i="4"/>
  <c r="H700" i="4"/>
  <c r="F700" i="4"/>
  <c r="G700" i="4" s="1"/>
  <c r="D700" i="4"/>
  <c r="B251" i="2"/>
  <c r="W699" i="4"/>
  <c r="V699" i="4" s="1"/>
  <c r="T699" i="4"/>
  <c r="H699" i="4"/>
  <c r="F699" i="4"/>
  <c r="G699" i="4" s="1"/>
  <c r="D699" i="4"/>
  <c r="W698" i="4"/>
  <c r="V698" i="4" s="1"/>
  <c r="T698" i="4"/>
  <c r="H698" i="4"/>
  <c r="F698" i="4"/>
  <c r="G698" i="4" s="1"/>
  <c r="D698" i="4"/>
  <c r="W697" i="4"/>
  <c r="V697" i="4"/>
  <c r="T697" i="4"/>
  <c r="H697" i="4"/>
  <c r="F697" i="4"/>
  <c r="D697" i="4"/>
  <c r="W696" i="4"/>
  <c r="T696" i="4"/>
  <c r="H696" i="4"/>
  <c r="F696" i="4"/>
  <c r="G696" i="4" s="1"/>
  <c r="D696" i="4"/>
  <c r="W695" i="4"/>
  <c r="T695" i="4"/>
  <c r="H695" i="4"/>
  <c r="F695" i="4"/>
  <c r="G695" i="4" s="1"/>
  <c r="D695" i="4"/>
  <c r="B250" i="2"/>
  <c r="W694" i="4"/>
  <c r="V694" i="4" s="1"/>
  <c r="T694" i="4"/>
  <c r="H694" i="4"/>
  <c r="F694" i="4"/>
  <c r="G694" i="4" s="1"/>
  <c r="D694" i="4"/>
  <c r="B249" i="2"/>
  <c r="W693" i="4"/>
  <c r="T693" i="4"/>
  <c r="H693" i="4"/>
  <c r="F693" i="4"/>
  <c r="G693" i="4" s="1"/>
  <c r="D693" i="4"/>
  <c r="B255" i="2"/>
  <c r="W692" i="4"/>
  <c r="T692" i="4"/>
  <c r="H692" i="4"/>
  <c r="F692" i="4"/>
  <c r="D692" i="4"/>
  <c r="B254" i="2"/>
  <c r="W691" i="4"/>
  <c r="L248" i="2" s="1"/>
  <c r="T691" i="4"/>
  <c r="H691" i="4"/>
  <c r="F691" i="4"/>
  <c r="G691" i="4" s="1"/>
  <c r="D691" i="4"/>
  <c r="B248" i="2"/>
  <c r="W690" i="4"/>
  <c r="T690" i="4"/>
  <c r="H690" i="4"/>
  <c r="F690" i="4"/>
  <c r="G690" i="4" s="1"/>
  <c r="D690" i="4"/>
  <c r="B245" i="2"/>
  <c r="W689" i="4"/>
  <c r="V689" i="4" s="1"/>
  <c r="T689" i="4"/>
  <c r="L244" i="2"/>
  <c r="H689" i="4"/>
  <c r="F689" i="4"/>
  <c r="G689" i="4" s="1"/>
  <c r="D689" i="4"/>
  <c r="B244" i="2"/>
  <c r="W688" i="4"/>
  <c r="T688" i="4"/>
  <c r="H688" i="4"/>
  <c r="F688" i="4"/>
  <c r="D688" i="4"/>
  <c r="B243" i="2"/>
  <c r="W687" i="4"/>
  <c r="V687" i="4" s="1"/>
  <c r="T687" i="4"/>
  <c r="H687" i="4"/>
  <c r="F687" i="4"/>
  <c r="D687" i="4"/>
  <c r="W686" i="4"/>
  <c r="V686" i="4" s="1"/>
  <c r="T686" i="4"/>
  <c r="H686" i="4"/>
  <c r="F686" i="4"/>
  <c r="G686" i="4" s="1"/>
  <c r="D686" i="4"/>
  <c r="W685" i="4"/>
  <c r="T685" i="4"/>
  <c r="H685" i="4"/>
  <c r="F685" i="4"/>
  <c r="G685" i="4" s="1"/>
  <c r="D685" i="4"/>
  <c r="W684" i="4"/>
  <c r="V684" i="4" s="1"/>
  <c r="T684" i="4"/>
  <c r="H684" i="4"/>
  <c r="F684" i="4"/>
  <c r="G684" i="4" s="1"/>
  <c r="D684" i="4"/>
  <c r="B242" i="2"/>
  <c r="W683" i="4"/>
  <c r="T683" i="4"/>
  <c r="H683" i="4"/>
  <c r="F683" i="4"/>
  <c r="G683" i="4" s="1"/>
  <c r="D683" i="4"/>
  <c r="B241" i="2"/>
  <c r="W682" i="4"/>
  <c r="T682" i="4"/>
  <c r="H682" i="4"/>
  <c r="F682" i="4"/>
  <c r="G682" i="4" s="1"/>
  <c r="D682" i="4"/>
  <c r="B247" i="2"/>
  <c r="W681" i="4"/>
  <c r="T681" i="4"/>
  <c r="H681" i="4"/>
  <c r="F681" i="4"/>
  <c r="G681" i="4" s="1"/>
  <c r="D681" i="4"/>
  <c r="B246" i="2"/>
  <c r="W680" i="4"/>
  <c r="L238" i="2" s="1"/>
  <c r="T680" i="4"/>
  <c r="H680" i="4"/>
  <c r="F680" i="4"/>
  <c r="G680" i="4" s="1"/>
  <c r="D680" i="4"/>
  <c r="B238" i="2"/>
  <c r="W679" i="4"/>
  <c r="L237" i="2" s="1"/>
  <c r="T679" i="4"/>
  <c r="H679" i="4"/>
  <c r="F679" i="4"/>
  <c r="G679" i="4" s="1"/>
  <c r="D679" i="4"/>
  <c r="B237" i="2"/>
  <c r="W678" i="4"/>
  <c r="T678" i="4"/>
  <c r="H678" i="4"/>
  <c r="F678" i="4"/>
  <c r="G678" i="4" s="1"/>
  <c r="D678" i="4"/>
  <c r="B236" i="2"/>
  <c r="W677" i="4"/>
  <c r="T677" i="4"/>
  <c r="H677" i="4"/>
  <c r="F677" i="4"/>
  <c r="G677" i="4" s="1"/>
  <c r="D677" i="4"/>
  <c r="B235" i="2"/>
  <c r="W676" i="4"/>
  <c r="V676" i="4" s="1"/>
  <c r="T676" i="4"/>
  <c r="H676" i="4"/>
  <c r="F676" i="4"/>
  <c r="D676" i="4"/>
  <c r="W675" i="4"/>
  <c r="V675" i="4" s="1"/>
  <c r="T675" i="4"/>
  <c r="H675" i="4"/>
  <c r="F675" i="4"/>
  <c r="D675" i="4"/>
  <c r="W674" i="4"/>
  <c r="T674" i="4"/>
  <c r="H674" i="4"/>
  <c r="F674" i="4"/>
  <c r="G674" i="4" s="1"/>
  <c r="D674" i="4"/>
  <c r="B234" i="2"/>
  <c r="W673" i="4"/>
  <c r="T673" i="4"/>
  <c r="H673" i="4"/>
  <c r="F673" i="4"/>
  <c r="D673" i="4"/>
  <c r="B233" i="2"/>
  <c r="W672" i="4"/>
  <c r="L240" i="2" s="1"/>
  <c r="T672" i="4"/>
  <c r="H672" i="4"/>
  <c r="F672" i="4"/>
  <c r="G672" i="4" s="1"/>
  <c r="D672" i="4"/>
  <c r="B240" i="2"/>
  <c r="W671" i="4"/>
  <c r="T671" i="4"/>
  <c r="H671" i="4"/>
  <c r="F671" i="4"/>
  <c r="D671" i="4"/>
  <c r="B239" i="2"/>
  <c r="W670" i="4"/>
  <c r="L230" i="2" s="1"/>
  <c r="V670" i="4"/>
  <c r="T670" i="4"/>
  <c r="H670" i="4"/>
  <c r="F670" i="4"/>
  <c r="G670" i="4" s="1"/>
  <c r="D670" i="4"/>
  <c r="B230" i="2"/>
  <c r="W669" i="4"/>
  <c r="T669" i="4"/>
  <c r="H669" i="4"/>
  <c r="F669" i="4"/>
  <c r="G669" i="4" s="1"/>
  <c r="D669" i="4"/>
  <c r="B229" i="2"/>
  <c r="W668" i="4"/>
  <c r="V668" i="4" s="1"/>
  <c r="T668" i="4"/>
  <c r="H668" i="4"/>
  <c r="F668" i="4"/>
  <c r="D668" i="4"/>
  <c r="B228" i="2"/>
  <c r="W667" i="4"/>
  <c r="L227" i="2" s="1"/>
  <c r="T667" i="4"/>
  <c r="H667" i="4"/>
  <c r="F667" i="4"/>
  <c r="D667" i="4"/>
  <c r="B227" i="2"/>
  <c r="W666" i="4"/>
  <c r="T666" i="4"/>
  <c r="H666" i="4"/>
  <c r="F666" i="4"/>
  <c r="G666" i="4" s="1"/>
  <c r="D666" i="4"/>
  <c r="W665" i="4"/>
  <c r="T665" i="4"/>
  <c r="H665" i="4"/>
  <c r="F665" i="4"/>
  <c r="G665" i="4" s="1"/>
  <c r="D665" i="4"/>
  <c r="W664" i="4"/>
  <c r="V664" i="4" s="1"/>
  <c r="T664" i="4"/>
  <c r="H664" i="4"/>
  <c r="F664" i="4"/>
  <c r="D664" i="4"/>
  <c r="W663" i="4"/>
  <c r="V663" i="4" s="1"/>
  <c r="T663" i="4"/>
  <c r="L226" i="2"/>
  <c r="H663" i="4"/>
  <c r="F663" i="4"/>
  <c r="D663" i="4"/>
  <c r="B226" i="2"/>
  <c r="W662" i="4"/>
  <c r="L225" i="2" s="1"/>
  <c r="T662" i="4"/>
  <c r="H662" i="4"/>
  <c r="F662" i="4"/>
  <c r="D662" i="4"/>
  <c r="B225" i="2"/>
  <c r="W661" i="4"/>
  <c r="T661" i="4"/>
  <c r="H661" i="4"/>
  <c r="F661" i="4"/>
  <c r="D661" i="4"/>
  <c r="B232" i="2"/>
  <c r="W660" i="4"/>
  <c r="T660" i="4"/>
  <c r="H660" i="4"/>
  <c r="F660" i="4"/>
  <c r="G660" i="4" s="1"/>
  <c r="D660" i="4"/>
  <c r="B231" i="2"/>
  <c r="W659" i="4"/>
  <c r="V659" i="4" s="1"/>
  <c r="T659" i="4"/>
  <c r="H659" i="4"/>
  <c r="F659" i="4"/>
  <c r="D659" i="4"/>
  <c r="B222" i="2"/>
  <c r="W658" i="4"/>
  <c r="L221" i="2" s="1"/>
  <c r="V658" i="4"/>
  <c r="T658" i="4"/>
  <c r="H658" i="4"/>
  <c r="F658" i="4"/>
  <c r="G658" i="4" s="1"/>
  <c r="D658" i="4"/>
  <c r="B221" i="2"/>
  <c r="W657" i="4"/>
  <c r="T657" i="4"/>
  <c r="H657" i="4"/>
  <c r="F657" i="4"/>
  <c r="D657" i="4"/>
  <c r="B220" i="2"/>
  <c r="W656" i="4"/>
  <c r="V656" i="4" s="1"/>
  <c r="T656" i="4"/>
  <c r="H656" i="4"/>
  <c r="F656" i="4"/>
  <c r="D656" i="4"/>
  <c r="W655" i="4"/>
  <c r="V655" i="4"/>
  <c r="T655" i="4"/>
  <c r="H655" i="4"/>
  <c r="F655" i="4"/>
  <c r="G655" i="4" s="1"/>
  <c r="D655" i="4"/>
  <c r="W654" i="4"/>
  <c r="V654" i="4" s="1"/>
  <c r="T654" i="4"/>
  <c r="H654" i="4"/>
  <c r="F654" i="4"/>
  <c r="G654" i="4" s="1"/>
  <c r="D654" i="4"/>
  <c r="W653" i="4"/>
  <c r="V653" i="4" s="1"/>
  <c r="T653" i="4"/>
  <c r="L219" i="2"/>
  <c r="H653" i="4"/>
  <c r="F653" i="4"/>
  <c r="G653" i="4" s="1"/>
  <c r="D653" i="4"/>
  <c r="B219" i="2"/>
  <c r="W652" i="4"/>
  <c r="V652" i="4" s="1"/>
  <c r="T652" i="4"/>
  <c r="H652" i="4"/>
  <c r="F652" i="4"/>
  <c r="G652" i="4" s="1"/>
  <c r="D652" i="4"/>
  <c r="B218" i="2"/>
  <c r="W651" i="4"/>
  <c r="V651" i="4" s="1"/>
  <c r="T651" i="4"/>
  <c r="H651" i="4"/>
  <c r="F651" i="4"/>
  <c r="D651" i="4"/>
  <c r="B224" i="2"/>
  <c r="W650" i="4"/>
  <c r="V650" i="4" s="1"/>
  <c r="T650" i="4"/>
  <c r="H650" i="4"/>
  <c r="F650" i="4"/>
  <c r="G650" i="4" s="1"/>
  <c r="D650" i="4"/>
  <c r="B223" i="2"/>
  <c r="W649" i="4"/>
  <c r="L215" i="2" s="1"/>
  <c r="T649" i="4"/>
  <c r="H649" i="4"/>
  <c r="F649" i="4"/>
  <c r="D649" i="4"/>
  <c r="B215" i="2"/>
  <c r="W648" i="4"/>
  <c r="T648" i="4"/>
  <c r="H648" i="4"/>
  <c r="F648" i="4"/>
  <c r="G648" i="4" s="1"/>
  <c r="D648" i="4"/>
  <c r="B214" i="2"/>
  <c r="W647" i="4"/>
  <c r="T647" i="4"/>
  <c r="H647" i="4"/>
  <c r="F647" i="4"/>
  <c r="G647" i="4" s="1"/>
  <c r="D647" i="4"/>
  <c r="B213" i="2"/>
  <c r="W646" i="4"/>
  <c r="T646" i="4"/>
  <c r="H646" i="4"/>
  <c r="F646" i="4"/>
  <c r="G646" i="4" s="1"/>
  <c r="D646" i="4"/>
  <c r="B212" i="2"/>
  <c r="W645" i="4"/>
  <c r="V645" i="4" s="1"/>
  <c r="T645" i="4"/>
  <c r="H645" i="4"/>
  <c r="F645" i="4"/>
  <c r="D645" i="4"/>
  <c r="W644" i="4"/>
  <c r="T644" i="4"/>
  <c r="H644" i="4"/>
  <c r="F644" i="4"/>
  <c r="D644" i="4"/>
  <c r="W643" i="4"/>
  <c r="T643" i="4"/>
  <c r="H643" i="4"/>
  <c r="F643" i="4"/>
  <c r="G643" i="4" s="1"/>
  <c r="D643" i="4"/>
  <c r="W642" i="4"/>
  <c r="L211" i="2" s="1"/>
  <c r="T642" i="4"/>
  <c r="H642" i="4"/>
  <c r="F642" i="4"/>
  <c r="G642" i="4" s="1"/>
  <c r="D642" i="4"/>
  <c r="B211" i="2"/>
  <c r="W641" i="4"/>
  <c r="L210" i="2" s="1"/>
  <c r="V641" i="4"/>
  <c r="T641" i="4"/>
  <c r="H641" i="4"/>
  <c r="F641" i="4"/>
  <c r="G641" i="4" s="1"/>
  <c r="D641" i="4"/>
  <c r="B210" i="2"/>
  <c r="W640" i="4"/>
  <c r="L217" i="2" s="1"/>
  <c r="T640" i="4"/>
  <c r="H640" i="4"/>
  <c r="F640" i="4"/>
  <c r="G640" i="4" s="1"/>
  <c r="D640" i="4"/>
  <c r="B217" i="2"/>
  <c r="W639" i="4"/>
  <c r="V639" i="4" s="1"/>
  <c r="T639" i="4"/>
  <c r="H639" i="4"/>
  <c r="F639" i="4"/>
  <c r="D639" i="4"/>
  <c r="B216" i="2"/>
  <c r="W638" i="4"/>
  <c r="V638" i="4"/>
  <c r="T638" i="4"/>
  <c r="H638" i="4"/>
  <c r="F638" i="4"/>
  <c r="G638" i="4" s="1"/>
  <c r="D638" i="4"/>
  <c r="W637" i="4"/>
  <c r="T637" i="4"/>
  <c r="H637" i="4"/>
  <c r="F637" i="4"/>
  <c r="G637" i="4" s="1"/>
  <c r="D637" i="4"/>
  <c r="W636" i="4"/>
  <c r="T636" i="4"/>
  <c r="H636" i="4"/>
  <c r="F636" i="4"/>
  <c r="G636" i="4" s="1"/>
  <c r="D636" i="4"/>
  <c r="W635" i="4"/>
  <c r="T635" i="4"/>
  <c r="H635" i="4"/>
  <c r="F635" i="4"/>
  <c r="G635" i="4" s="1"/>
  <c r="D635" i="4"/>
  <c r="B207" i="2"/>
  <c r="W634" i="4"/>
  <c r="V634" i="4" s="1"/>
  <c r="T634" i="4"/>
  <c r="H634" i="4"/>
  <c r="F634" i="4"/>
  <c r="G634" i="4" s="1"/>
  <c r="D634" i="4"/>
  <c r="B206" i="2"/>
  <c r="W633" i="4"/>
  <c r="T633" i="4"/>
  <c r="H633" i="4"/>
  <c r="F633" i="4"/>
  <c r="G633" i="4" s="1"/>
  <c r="D633" i="4"/>
  <c r="B209" i="2"/>
  <c r="W632" i="4"/>
  <c r="T632" i="4"/>
  <c r="H632" i="4"/>
  <c r="F632" i="4"/>
  <c r="G632" i="4" s="1"/>
  <c r="D632" i="4"/>
  <c r="B208" i="2"/>
  <c r="W631" i="4"/>
  <c r="T631" i="4"/>
  <c r="H631" i="4"/>
  <c r="F631" i="4"/>
  <c r="G631" i="4" s="1"/>
  <c r="D631" i="4"/>
  <c r="W630" i="4"/>
  <c r="T630" i="4"/>
  <c r="H630" i="4"/>
  <c r="F630" i="4"/>
  <c r="G630" i="4" s="1"/>
  <c r="D630" i="4"/>
  <c r="W629" i="4"/>
  <c r="T629" i="4"/>
  <c r="H629" i="4"/>
  <c r="F629" i="4"/>
  <c r="G629" i="4" s="1"/>
  <c r="D629" i="4"/>
  <c r="B203" i="2"/>
  <c r="W628" i="4"/>
  <c r="T628" i="4"/>
  <c r="H628" i="4"/>
  <c r="F628" i="4"/>
  <c r="G628" i="4" s="1"/>
  <c r="D628" i="4"/>
  <c r="B202" i="2"/>
  <c r="W627" i="4"/>
  <c r="V627" i="4" s="1"/>
  <c r="T627" i="4"/>
  <c r="H627" i="4"/>
  <c r="F627" i="4"/>
  <c r="G627" i="4" s="1"/>
  <c r="D627" i="4"/>
  <c r="B201" i="2"/>
  <c r="W626" i="4"/>
  <c r="V626" i="4" s="1"/>
  <c r="T626" i="4"/>
  <c r="L200" i="2"/>
  <c r="H626" i="4"/>
  <c r="F626" i="4"/>
  <c r="G626" i="4" s="1"/>
  <c r="D626" i="4"/>
  <c r="B200" i="2"/>
  <c r="W625" i="4"/>
  <c r="V625" i="4"/>
  <c r="T625" i="4"/>
  <c r="H625" i="4"/>
  <c r="F625" i="4"/>
  <c r="D625" i="4"/>
  <c r="W624" i="4"/>
  <c r="T624" i="4"/>
  <c r="H624" i="4"/>
  <c r="F624" i="4"/>
  <c r="G624" i="4" s="1"/>
  <c r="D624" i="4"/>
  <c r="W623" i="4"/>
  <c r="T623" i="4"/>
  <c r="H623" i="4"/>
  <c r="F623" i="4"/>
  <c r="G623" i="4" s="1"/>
  <c r="D623" i="4"/>
  <c r="W622" i="4"/>
  <c r="V622" i="4" s="1"/>
  <c r="T622" i="4"/>
  <c r="H622" i="4"/>
  <c r="F622" i="4"/>
  <c r="G622" i="4" s="1"/>
  <c r="D622" i="4"/>
  <c r="B199" i="2"/>
  <c r="W621" i="4"/>
  <c r="T621" i="4"/>
  <c r="H621" i="4"/>
  <c r="F621" i="4"/>
  <c r="G621" i="4" s="1"/>
  <c r="D621" i="4"/>
  <c r="B198" i="2"/>
  <c r="W620" i="4"/>
  <c r="L205" i="2" s="1"/>
  <c r="T620" i="4"/>
  <c r="H620" i="4"/>
  <c r="F620" i="4"/>
  <c r="D620" i="4"/>
  <c r="B205" i="2"/>
  <c r="W619" i="4"/>
  <c r="T619" i="4"/>
  <c r="H619" i="4"/>
  <c r="F619" i="4"/>
  <c r="G619" i="4" s="1"/>
  <c r="D619" i="4"/>
  <c r="B204" i="2"/>
  <c r="W618" i="4"/>
  <c r="T618" i="4"/>
  <c r="H618" i="4"/>
  <c r="F618" i="4"/>
  <c r="G618" i="4" s="1"/>
  <c r="D618" i="4"/>
  <c r="W617" i="4"/>
  <c r="T617" i="4"/>
  <c r="H617" i="4"/>
  <c r="F617" i="4"/>
  <c r="G617" i="4" s="1"/>
  <c r="D617" i="4"/>
  <c r="W616" i="4"/>
  <c r="T616" i="4"/>
  <c r="H616" i="4"/>
  <c r="F616" i="4"/>
  <c r="D616" i="4"/>
  <c r="W615" i="4"/>
  <c r="V615" i="4" s="1"/>
  <c r="T615" i="4"/>
  <c r="H615" i="4"/>
  <c r="F615" i="4"/>
  <c r="D615" i="4"/>
  <c r="W614" i="4"/>
  <c r="T614" i="4"/>
  <c r="H614" i="4"/>
  <c r="F614" i="4"/>
  <c r="G614" i="4" s="1"/>
  <c r="D614" i="4"/>
  <c r="W613" i="4"/>
  <c r="T613" i="4"/>
  <c r="H613" i="4"/>
  <c r="F613" i="4"/>
  <c r="G613" i="4" s="1"/>
  <c r="D613" i="4"/>
  <c r="B197" i="2"/>
  <c r="W612" i="4"/>
  <c r="V612" i="4" s="1"/>
  <c r="T612" i="4"/>
  <c r="H612" i="4"/>
  <c r="F612" i="4"/>
  <c r="G612" i="4" s="1"/>
  <c r="D612" i="4"/>
  <c r="B194" i="2"/>
  <c r="W611" i="4"/>
  <c r="T611" i="4"/>
  <c r="H611" i="4"/>
  <c r="F611" i="4"/>
  <c r="G611" i="4" s="1"/>
  <c r="D611" i="4"/>
  <c r="B193" i="2"/>
  <c r="W610" i="4"/>
  <c r="L192" i="2" s="1"/>
  <c r="T610" i="4"/>
  <c r="H610" i="4"/>
  <c r="F610" i="4"/>
  <c r="D610" i="4"/>
  <c r="B192" i="2"/>
  <c r="W609" i="4"/>
  <c r="T609" i="4"/>
  <c r="H609" i="4"/>
  <c r="F609" i="4"/>
  <c r="G609" i="4" s="1"/>
  <c r="D609" i="4"/>
  <c r="W608" i="4"/>
  <c r="V608" i="4"/>
  <c r="T608" i="4"/>
  <c r="H608" i="4"/>
  <c r="F608" i="4"/>
  <c r="G608" i="4" s="1"/>
  <c r="D608" i="4"/>
  <c r="W607" i="4"/>
  <c r="T607" i="4"/>
  <c r="H607" i="4"/>
  <c r="F607" i="4"/>
  <c r="G607" i="4" s="1"/>
  <c r="D607" i="4"/>
  <c r="W606" i="4"/>
  <c r="T606" i="4"/>
  <c r="H606" i="4"/>
  <c r="F606" i="4"/>
  <c r="G606" i="4" s="1"/>
  <c r="D606" i="4"/>
  <c r="B191" i="2"/>
  <c r="W605" i="4"/>
  <c r="V605" i="4" s="1"/>
  <c r="T605" i="4"/>
  <c r="L190" i="2"/>
  <c r="H605" i="4"/>
  <c r="F605" i="4"/>
  <c r="G605" i="4" s="1"/>
  <c r="D605" i="4"/>
  <c r="B190" i="2"/>
  <c r="W604" i="4"/>
  <c r="V604" i="4" s="1"/>
  <c r="T604" i="4"/>
  <c r="L196" i="2"/>
  <c r="H604" i="4"/>
  <c r="F604" i="4"/>
  <c r="D604" i="4"/>
  <c r="B196" i="2"/>
  <c r="W603" i="4"/>
  <c r="V603" i="4" s="1"/>
  <c r="T603" i="4"/>
  <c r="L195" i="2"/>
  <c r="H603" i="4"/>
  <c r="F603" i="4"/>
  <c r="D603" i="4"/>
  <c r="B195" i="2"/>
  <c r="W602" i="4"/>
  <c r="T602" i="4"/>
  <c r="H602" i="4"/>
  <c r="F602" i="4"/>
  <c r="G602" i="4" s="1"/>
  <c r="D602" i="4"/>
  <c r="B189" i="2"/>
  <c r="W601" i="4"/>
  <c r="T601" i="4"/>
  <c r="H601" i="4"/>
  <c r="F601" i="4"/>
  <c r="D601" i="4"/>
  <c r="B186" i="2"/>
  <c r="W600" i="4"/>
  <c r="V600" i="4" s="1"/>
  <c r="T600" i="4"/>
  <c r="H600" i="4"/>
  <c r="F600" i="4"/>
  <c r="G600" i="4" s="1"/>
  <c r="D600" i="4"/>
  <c r="B185" i="2"/>
  <c r="W599" i="4"/>
  <c r="T599" i="4"/>
  <c r="H599" i="4"/>
  <c r="F599" i="4"/>
  <c r="G599" i="4" s="1"/>
  <c r="D599" i="4"/>
  <c r="B184" i="2"/>
  <c r="W598" i="4"/>
  <c r="V598" i="4" s="1"/>
  <c r="T598" i="4"/>
  <c r="H598" i="4"/>
  <c r="F598" i="4"/>
  <c r="G598" i="4" s="1"/>
  <c r="D598" i="4"/>
  <c r="W597" i="4"/>
  <c r="T597" i="4"/>
  <c r="H597" i="4"/>
  <c r="F597" i="4"/>
  <c r="G597" i="4" s="1"/>
  <c r="D597" i="4"/>
  <c r="W596" i="4"/>
  <c r="T596" i="4"/>
  <c r="H596" i="4"/>
  <c r="F596" i="4"/>
  <c r="D596" i="4"/>
  <c r="W595" i="4"/>
  <c r="L183" i="2" s="1"/>
  <c r="T595" i="4"/>
  <c r="H595" i="4"/>
  <c r="F595" i="4"/>
  <c r="D595" i="4"/>
  <c r="B183" i="2"/>
  <c r="W594" i="4"/>
  <c r="V594" i="4" s="1"/>
  <c r="T594" i="4"/>
  <c r="H594" i="4"/>
  <c r="F594" i="4"/>
  <c r="G594" i="4" s="1"/>
  <c r="D594" i="4"/>
  <c r="B182" i="2"/>
  <c r="W593" i="4"/>
  <c r="V593" i="4" s="1"/>
  <c r="T593" i="4"/>
  <c r="L188" i="2"/>
  <c r="H593" i="4"/>
  <c r="F593" i="4"/>
  <c r="G593" i="4" s="1"/>
  <c r="D593" i="4"/>
  <c r="B188" i="2"/>
  <c r="W592" i="4"/>
  <c r="V592" i="4" s="1"/>
  <c r="T592" i="4"/>
  <c r="H592" i="4"/>
  <c r="F592" i="4"/>
  <c r="D592" i="4"/>
  <c r="B187" i="2"/>
  <c r="W591" i="4"/>
  <c r="V591" i="4" s="1"/>
  <c r="T591" i="4"/>
  <c r="H591" i="4"/>
  <c r="F591" i="4"/>
  <c r="D591" i="4"/>
  <c r="B179" i="2"/>
  <c r="W590" i="4"/>
  <c r="L178" i="2" s="1"/>
  <c r="T590" i="4"/>
  <c r="H590" i="4"/>
  <c r="F590" i="4"/>
  <c r="D590" i="4"/>
  <c r="B178" i="2"/>
  <c r="W589" i="4"/>
  <c r="T589" i="4"/>
  <c r="H589" i="4"/>
  <c r="F589" i="4"/>
  <c r="D589" i="4"/>
  <c r="B177" i="2"/>
  <c r="W588" i="4"/>
  <c r="V588" i="4" s="1"/>
  <c r="T588" i="4"/>
  <c r="H588" i="4"/>
  <c r="F588" i="4"/>
  <c r="G588" i="4" s="1"/>
  <c r="D588" i="4"/>
  <c r="W587" i="4"/>
  <c r="V587" i="4" s="1"/>
  <c r="T587" i="4"/>
  <c r="H587" i="4"/>
  <c r="F587" i="4"/>
  <c r="D587" i="4"/>
  <c r="W586" i="4"/>
  <c r="V586" i="4" s="1"/>
  <c r="T586" i="4"/>
  <c r="H586" i="4"/>
  <c r="F586" i="4"/>
  <c r="G586" i="4" s="1"/>
  <c r="D586" i="4"/>
  <c r="W585" i="4"/>
  <c r="T585" i="4"/>
  <c r="H585" i="4"/>
  <c r="F585" i="4"/>
  <c r="D585" i="4"/>
  <c r="W584" i="4"/>
  <c r="V584" i="4" s="1"/>
  <c r="T584" i="4"/>
  <c r="H584" i="4"/>
  <c r="F584" i="4"/>
  <c r="D584" i="4"/>
  <c r="B176" i="2"/>
  <c r="W583" i="4"/>
  <c r="L175" i="2" s="1"/>
  <c r="V583" i="4"/>
  <c r="T583" i="4"/>
  <c r="H583" i="4"/>
  <c r="F583" i="4"/>
  <c r="G583" i="4" s="1"/>
  <c r="D583" i="4"/>
  <c r="B175" i="2"/>
  <c r="W582" i="4"/>
  <c r="T582" i="4"/>
  <c r="H582" i="4"/>
  <c r="F582" i="4"/>
  <c r="G582" i="4" s="1"/>
  <c r="D582" i="4"/>
  <c r="B181" i="2"/>
  <c r="W581" i="4"/>
  <c r="L180" i="2" s="1"/>
  <c r="T581" i="4"/>
  <c r="H581" i="4"/>
  <c r="F581" i="4"/>
  <c r="G581" i="4" s="1"/>
  <c r="D581" i="4"/>
  <c r="B180" i="2"/>
  <c r="W580" i="4"/>
  <c r="V580" i="4" s="1"/>
  <c r="T580" i="4"/>
  <c r="L174" i="2"/>
  <c r="H580" i="4"/>
  <c r="F580" i="4"/>
  <c r="G580" i="4" s="1"/>
  <c r="D580" i="4"/>
  <c r="B174" i="2"/>
  <c r="W579" i="4"/>
  <c r="V579" i="4" s="1"/>
  <c r="T579" i="4"/>
  <c r="H579" i="4"/>
  <c r="F579" i="4"/>
  <c r="D579" i="4"/>
  <c r="B171" i="2"/>
  <c r="W578" i="4"/>
  <c r="L170" i="2" s="1"/>
  <c r="T578" i="4"/>
  <c r="H578" i="4"/>
  <c r="F578" i="4"/>
  <c r="G578" i="4" s="1"/>
  <c r="D578" i="4"/>
  <c r="B170" i="2"/>
  <c r="W577" i="4"/>
  <c r="L169" i="2" s="1"/>
  <c r="T577" i="4"/>
  <c r="H577" i="4"/>
  <c r="F577" i="4"/>
  <c r="D577" i="4"/>
  <c r="B169" i="2"/>
  <c r="W576" i="4"/>
  <c r="V576" i="4" s="1"/>
  <c r="T576" i="4"/>
  <c r="H576" i="4"/>
  <c r="F576" i="4"/>
  <c r="G576" i="4" s="1"/>
  <c r="D576" i="4"/>
  <c r="W575" i="4"/>
  <c r="V575" i="4"/>
  <c r="T575" i="4"/>
  <c r="H575" i="4"/>
  <c r="F575" i="4"/>
  <c r="G575" i="4" s="1"/>
  <c r="D575" i="4"/>
  <c r="W574" i="4"/>
  <c r="T574" i="4"/>
  <c r="H574" i="4"/>
  <c r="F574" i="4"/>
  <c r="G574" i="4" s="1"/>
  <c r="D574" i="4"/>
  <c r="W573" i="4"/>
  <c r="V573" i="4" s="1"/>
  <c r="T573" i="4"/>
  <c r="H573" i="4"/>
  <c r="F573" i="4"/>
  <c r="D573" i="4"/>
  <c r="B168" i="2"/>
  <c r="W572" i="4"/>
  <c r="L167" i="2" s="1"/>
  <c r="V572" i="4"/>
  <c r="T572" i="4"/>
  <c r="H572" i="4"/>
  <c r="F572" i="4"/>
  <c r="G572" i="4" s="1"/>
  <c r="D572" i="4"/>
  <c r="B167" i="2"/>
  <c r="W571" i="4"/>
  <c r="L173" i="2" s="1"/>
  <c r="T571" i="4"/>
  <c r="H571" i="4"/>
  <c r="F571" i="4"/>
  <c r="G571" i="4" s="1"/>
  <c r="D571" i="4"/>
  <c r="B173" i="2"/>
  <c r="W570" i="4"/>
  <c r="V570" i="4" s="1"/>
  <c r="T570" i="4"/>
  <c r="H570" i="4"/>
  <c r="F570" i="4"/>
  <c r="G570" i="4" s="1"/>
  <c r="D570" i="4"/>
  <c r="B172" i="2"/>
  <c r="W569" i="4"/>
  <c r="T569" i="4"/>
  <c r="H569" i="4"/>
  <c r="F569" i="4"/>
  <c r="G569" i="4" s="1"/>
  <c r="D569" i="4"/>
  <c r="B135" i="2"/>
  <c r="W568" i="4"/>
  <c r="L166" i="2" s="1"/>
  <c r="T568" i="4"/>
  <c r="H568" i="4"/>
  <c r="F568" i="4"/>
  <c r="D568" i="4"/>
  <c r="B166" i="2"/>
  <c r="W567" i="4"/>
  <c r="T567" i="4"/>
  <c r="H567" i="4"/>
  <c r="F567" i="4"/>
  <c r="D567" i="4"/>
  <c r="B165" i="2"/>
  <c r="W566" i="4"/>
  <c r="V566" i="4"/>
  <c r="T566" i="4"/>
  <c r="H566" i="4"/>
  <c r="F566" i="4"/>
  <c r="G566" i="4" s="1"/>
  <c r="D566" i="4"/>
  <c r="W565" i="4"/>
  <c r="L164" i="2" s="1"/>
  <c r="T565" i="4"/>
  <c r="H565" i="4"/>
  <c r="F565" i="4"/>
  <c r="D565" i="4"/>
  <c r="B164" i="2"/>
  <c r="W564" i="4"/>
  <c r="L163" i="2" s="1"/>
  <c r="V564" i="4"/>
  <c r="T564" i="4"/>
  <c r="H564" i="4"/>
  <c r="F564" i="4"/>
  <c r="G564" i="4" s="1"/>
  <c r="D564" i="4"/>
  <c r="B163" i="2"/>
  <c r="W563" i="4"/>
  <c r="L162" i="2" s="1"/>
  <c r="V563" i="4"/>
  <c r="T563" i="4"/>
  <c r="H563" i="4"/>
  <c r="F563" i="4"/>
  <c r="D563" i="4"/>
  <c r="B162" i="2"/>
  <c r="W562" i="4"/>
  <c r="V562" i="4"/>
  <c r="T562" i="4"/>
  <c r="L161" i="2"/>
  <c r="H562" i="4"/>
  <c r="F562" i="4"/>
  <c r="G562" i="4" s="1"/>
  <c r="D562" i="4"/>
  <c r="B161" i="2"/>
  <c r="W561" i="4"/>
  <c r="T561" i="4"/>
  <c r="H561" i="4"/>
  <c r="F561" i="4"/>
  <c r="G561" i="4" s="1"/>
  <c r="D561" i="4"/>
  <c r="W560" i="4"/>
  <c r="V560" i="4" s="1"/>
  <c r="T560" i="4"/>
  <c r="H560" i="4"/>
  <c r="F560" i="4"/>
  <c r="G560" i="4" s="1"/>
  <c r="D560" i="4"/>
  <c r="W559" i="4"/>
  <c r="T559" i="4"/>
  <c r="H559" i="4"/>
  <c r="F559" i="4"/>
  <c r="G559" i="4" s="1"/>
  <c r="D559" i="4"/>
  <c r="W558" i="4"/>
  <c r="T558" i="4"/>
  <c r="H558" i="4"/>
  <c r="F558" i="4"/>
  <c r="G558" i="4" s="1"/>
  <c r="D558" i="4"/>
  <c r="B160" i="2"/>
  <c r="W557" i="4"/>
  <c r="L159" i="2" s="1"/>
  <c r="V557" i="4"/>
  <c r="T557" i="4"/>
  <c r="H557" i="4"/>
  <c r="F557" i="4"/>
  <c r="G557" i="4" s="1"/>
  <c r="D557" i="4"/>
  <c r="B159" i="2"/>
  <c r="W556" i="4"/>
  <c r="V556" i="4" s="1"/>
  <c r="T556" i="4"/>
  <c r="H556" i="4"/>
  <c r="F556" i="4"/>
  <c r="G556" i="4" s="1"/>
  <c r="D556" i="4"/>
  <c r="B158" i="2"/>
  <c r="W555" i="4"/>
  <c r="T555" i="4"/>
  <c r="H555" i="4"/>
  <c r="F555" i="4"/>
  <c r="G555" i="4" s="1"/>
  <c r="D555" i="4"/>
  <c r="B157" i="2"/>
  <c r="W554" i="4"/>
  <c r="V554" i="4" s="1"/>
  <c r="T554" i="4"/>
  <c r="H554" i="4"/>
  <c r="F554" i="4"/>
  <c r="D554" i="4"/>
  <c r="W553" i="4"/>
  <c r="T553" i="4"/>
  <c r="H553" i="4"/>
  <c r="F553" i="4"/>
  <c r="G553" i="4" s="1"/>
  <c r="D553" i="4"/>
  <c r="W552" i="4"/>
  <c r="T552" i="4"/>
  <c r="H552" i="4"/>
  <c r="F552" i="4"/>
  <c r="G552" i="4" s="1"/>
  <c r="D552" i="4"/>
  <c r="W551" i="4"/>
  <c r="T551" i="4"/>
  <c r="H551" i="4"/>
  <c r="F551" i="4"/>
  <c r="G551" i="4" s="1"/>
  <c r="D551" i="4"/>
  <c r="W550" i="4"/>
  <c r="T550" i="4"/>
  <c r="H550" i="4"/>
  <c r="F550" i="4"/>
  <c r="G550" i="4" s="1"/>
  <c r="D550" i="4"/>
  <c r="W549" i="4"/>
  <c r="T549" i="4"/>
  <c r="H549" i="4"/>
  <c r="F549" i="4"/>
  <c r="D549" i="4"/>
  <c r="W548" i="4"/>
  <c r="V548" i="4" s="1"/>
  <c r="T548" i="4"/>
  <c r="H548" i="4"/>
  <c r="F548" i="4"/>
  <c r="G548" i="4" s="1"/>
  <c r="D548" i="4"/>
  <c r="W547" i="4"/>
  <c r="V547" i="4"/>
  <c r="T547" i="4"/>
  <c r="H547" i="4"/>
  <c r="F547" i="4"/>
  <c r="D547" i="4"/>
  <c r="W546" i="4"/>
  <c r="V546" i="4" s="1"/>
  <c r="T546" i="4"/>
  <c r="H546" i="4"/>
  <c r="F546" i="4"/>
  <c r="G546" i="4" s="1"/>
  <c r="D546" i="4"/>
  <c r="W545" i="4"/>
  <c r="V545" i="4"/>
  <c r="T545" i="4"/>
  <c r="H545" i="4"/>
  <c r="F545" i="4"/>
  <c r="G545" i="4" s="1"/>
  <c r="D545" i="4"/>
  <c r="W544" i="4"/>
  <c r="V544" i="4"/>
  <c r="T544" i="4"/>
  <c r="H544" i="4"/>
  <c r="F544" i="4"/>
  <c r="G544" i="4" s="1"/>
  <c r="D544" i="4"/>
  <c r="W543" i="4"/>
  <c r="T543" i="4"/>
  <c r="H543" i="4"/>
  <c r="F543" i="4"/>
  <c r="G543" i="4" s="1"/>
  <c r="D543" i="4"/>
  <c r="W542" i="4"/>
  <c r="V542" i="4"/>
  <c r="T542" i="4"/>
  <c r="H542" i="4"/>
  <c r="F542" i="4"/>
  <c r="G542" i="4" s="1"/>
  <c r="D542" i="4"/>
  <c r="W541" i="4"/>
  <c r="T541" i="4"/>
  <c r="H541" i="4"/>
  <c r="F541" i="4"/>
  <c r="G541" i="4" s="1"/>
  <c r="D541" i="4"/>
  <c r="W540" i="4"/>
  <c r="V540" i="4" s="1"/>
  <c r="T540" i="4"/>
  <c r="H540" i="4"/>
  <c r="F540" i="4"/>
  <c r="G540" i="4" s="1"/>
  <c r="D540" i="4"/>
  <c r="W539" i="4"/>
  <c r="V539" i="4" s="1"/>
  <c r="T539" i="4"/>
  <c r="H539" i="4"/>
  <c r="F539" i="4"/>
  <c r="G539" i="4" s="1"/>
  <c r="D539" i="4"/>
  <c r="W538" i="4"/>
  <c r="T538" i="4"/>
  <c r="H538" i="4"/>
  <c r="F538" i="4"/>
  <c r="G538" i="4" s="1"/>
  <c r="D538" i="4"/>
  <c r="W537" i="4"/>
  <c r="V537" i="4" s="1"/>
  <c r="T537" i="4"/>
  <c r="H537" i="4"/>
  <c r="F537" i="4"/>
  <c r="D537" i="4"/>
  <c r="W536" i="4"/>
  <c r="V536" i="4" s="1"/>
  <c r="T536" i="4"/>
  <c r="H536" i="4"/>
  <c r="F536" i="4"/>
  <c r="G536" i="4" s="1"/>
  <c r="D536" i="4"/>
  <c r="W535" i="4"/>
  <c r="T535" i="4"/>
  <c r="H535" i="4"/>
  <c r="F535" i="4"/>
  <c r="G535" i="4" s="1"/>
  <c r="D535" i="4"/>
  <c r="W534" i="4"/>
  <c r="V534" i="4"/>
  <c r="T534" i="4"/>
  <c r="H534" i="4"/>
  <c r="F534" i="4"/>
  <c r="G534" i="4" s="1"/>
  <c r="D534" i="4"/>
  <c r="W533" i="4"/>
  <c r="T533" i="4"/>
  <c r="H533" i="4"/>
  <c r="F533" i="4"/>
  <c r="D533" i="4"/>
  <c r="W532" i="4"/>
  <c r="V532" i="4" s="1"/>
  <c r="T532" i="4"/>
  <c r="H532" i="4"/>
  <c r="F532" i="4"/>
  <c r="D532" i="4"/>
  <c r="W531" i="4"/>
  <c r="T531" i="4"/>
  <c r="H531" i="4"/>
  <c r="F531" i="4"/>
  <c r="D531" i="4"/>
  <c r="W530" i="4"/>
  <c r="V530" i="4" s="1"/>
  <c r="T530" i="4"/>
  <c r="H530" i="4"/>
  <c r="F530" i="4"/>
  <c r="G530" i="4" s="1"/>
  <c r="D530" i="4"/>
  <c r="W529" i="4"/>
  <c r="T529" i="4"/>
  <c r="H529" i="4"/>
  <c r="F529" i="4"/>
  <c r="D529" i="4"/>
  <c r="W528" i="4"/>
  <c r="T528" i="4"/>
  <c r="H528" i="4"/>
  <c r="F528" i="4"/>
  <c r="G528" i="4" s="1"/>
  <c r="D528" i="4"/>
  <c r="W527" i="4"/>
  <c r="T527" i="4"/>
  <c r="H527" i="4"/>
  <c r="F527" i="4"/>
  <c r="G527" i="4" s="1"/>
  <c r="D527" i="4"/>
  <c r="W526" i="4"/>
  <c r="V526" i="4" s="1"/>
  <c r="T526" i="4"/>
  <c r="H526" i="4"/>
  <c r="F526" i="4"/>
  <c r="G526" i="4" s="1"/>
  <c r="D526" i="4"/>
  <c r="W525" i="4"/>
  <c r="V525" i="4" s="1"/>
  <c r="T525" i="4"/>
  <c r="H525" i="4"/>
  <c r="F525" i="4"/>
  <c r="G525" i="4" s="1"/>
  <c r="D525" i="4"/>
  <c r="W524" i="4"/>
  <c r="T524" i="4"/>
  <c r="H524" i="4"/>
  <c r="F524" i="4"/>
  <c r="G524" i="4" s="1"/>
  <c r="D524" i="4"/>
  <c r="W523" i="4"/>
  <c r="T523" i="4"/>
  <c r="H523" i="4"/>
  <c r="F523" i="4"/>
  <c r="D523" i="4"/>
  <c r="W522" i="4"/>
  <c r="V522" i="4"/>
  <c r="T522" i="4"/>
  <c r="H522" i="4"/>
  <c r="F522" i="4"/>
  <c r="G522" i="4" s="1"/>
  <c r="D522" i="4"/>
  <c r="W521" i="4"/>
  <c r="T521" i="4"/>
  <c r="H521" i="4"/>
  <c r="F521" i="4"/>
  <c r="D521" i="4"/>
  <c r="W520" i="4"/>
  <c r="T520" i="4"/>
  <c r="H520" i="4"/>
  <c r="F520" i="4"/>
  <c r="D520" i="4"/>
  <c r="W519" i="4"/>
  <c r="V519" i="4" s="1"/>
  <c r="T519" i="4"/>
  <c r="H519" i="4"/>
  <c r="F519" i="4"/>
  <c r="G519" i="4" s="1"/>
  <c r="D519" i="4"/>
  <c r="W518" i="4"/>
  <c r="T518" i="4"/>
  <c r="H518" i="4"/>
  <c r="F518" i="4"/>
  <c r="G518" i="4" s="1"/>
  <c r="D518" i="4"/>
  <c r="W517" i="4"/>
  <c r="T517" i="4"/>
  <c r="H517" i="4"/>
  <c r="F517" i="4"/>
  <c r="D517" i="4"/>
  <c r="W516" i="4"/>
  <c r="V516" i="4" s="1"/>
  <c r="T516" i="4"/>
  <c r="H516" i="4"/>
  <c r="F516" i="4"/>
  <c r="G516" i="4" s="1"/>
  <c r="D516" i="4"/>
  <c r="W515" i="4"/>
  <c r="T515" i="4"/>
  <c r="H515" i="4"/>
  <c r="F515" i="4"/>
  <c r="D515" i="4"/>
  <c r="W514" i="4"/>
  <c r="T514" i="4"/>
  <c r="H514" i="4"/>
  <c r="F514" i="4"/>
  <c r="G514" i="4" s="1"/>
  <c r="D514" i="4"/>
  <c r="W513" i="4"/>
  <c r="V513" i="4" s="1"/>
  <c r="T513" i="4"/>
  <c r="H513" i="4"/>
  <c r="F513" i="4"/>
  <c r="G513" i="4" s="1"/>
  <c r="D513" i="4"/>
  <c r="W512" i="4"/>
  <c r="V512" i="4" s="1"/>
  <c r="T512" i="4"/>
  <c r="H512" i="4"/>
  <c r="F512" i="4"/>
  <c r="D512" i="4"/>
  <c r="W511" i="4"/>
  <c r="T511" i="4"/>
  <c r="H511" i="4"/>
  <c r="F511" i="4"/>
  <c r="G511" i="4" s="1"/>
  <c r="D511" i="4"/>
  <c r="W510" i="4"/>
  <c r="V510" i="4" s="1"/>
  <c r="T510" i="4"/>
  <c r="H510" i="4"/>
  <c r="F510" i="4"/>
  <c r="G510" i="4" s="1"/>
  <c r="D510" i="4"/>
  <c r="W509" i="4"/>
  <c r="T509" i="4"/>
  <c r="H509" i="4"/>
  <c r="F509" i="4"/>
  <c r="G509" i="4" s="1"/>
  <c r="D509" i="4"/>
  <c r="W508" i="4"/>
  <c r="T508" i="4"/>
  <c r="H508" i="4"/>
  <c r="F508" i="4"/>
  <c r="G508" i="4" s="1"/>
  <c r="D508" i="4"/>
  <c r="W507" i="4"/>
  <c r="T507" i="4"/>
  <c r="H507" i="4"/>
  <c r="F507" i="4"/>
  <c r="G507" i="4" s="1"/>
  <c r="D507" i="4"/>
  <c r="W506" i="4"/>
  <c r="V506" i="4"/>
  <c r="T506" i="4"/>
  <c r="H506" i="4"/>
  <c r="F506" i="4"/>
  <c r="D506" i="4"/>
  <c r="W505" i="4"/>
  <c r="T505" i="4"/>
  <c r="H505" i="4"/>
  <c r="F505" i="4"/>
  <c r="G505" i="4" s="1"/>
  <c r="D505" i="4"/>
  <c r="W504" i="4"/>
  <c r="T504" i="4"/>
  <c r="H504" i="4"/>
  <c r="F504" i="4"/>
  <c r="G504" i="4" s="1"/>
  <c r="D504" i="4"/>
  <c r="W503" i="4"/>
  <c r="V503" i="4" s="1"/>
  <c r="T503" i="4"/>
  <c r="H503" i="4"/>
  <c r="F503" i="4"/>
  <c r="G503" i="4" s="1"/>
  <c r="D503" i="4"/>
  <c r="W502" i="4"/>
  <c r="T502" i="4"/>
  <c r="H502" i="4"/>
  <c r="F502" i="4"/>
  <c r="D502" i="4"/>
  <c r="W501" i="4"/>
  <c r="V501" i="4" s="1"/>
  <c r="T501" i="4"/>
  <c r="H501" i="4"/>
  <c r="F501" i="4"/>
  <c r="D501" i="4"/>
  <c r="W500" i="4"/>
  <c r="T500" i="4"/>
  <c r="H500" i="4"/>
  <c r="F500" i="4"/>
  <c r="G500" i="4" s="1"/>
  <c r="D500" i="4"/>
  <c r="W499" i="4"/>
  <c r="T499" i="4"/>
  <c r="H499" i="4"/>
  <c r="F499" i="4"/>
  <c r="G499" i="4" s="1"/>
  <c r="D499" i="4"/>
  <c r="W498" i="4"/>
  <c r="T498" i="4"/>
  <c r="H498" i="4"/>
  <c r="F498" i="4"/>
  <c r="G498" i="4" s="1"/>
  <c r="D498" i="4"/>
  <c r="W497" i="4"/>
  <c r="T497" i="4"/>
  <c r="H497" i="4"/>
  <c r="F497" i="4"/>
  <c r="G497" i="4" s="1"/>
  <c r="D497" i="4"/>
  <c r="W496" i="4"/>
  <c r="T496" i="4"/>
  <c r="H496" i="4"/>
  <c r="F496" i="4"/>
  <c r="D496" i="4"/>
  <c r="W495" i="4"/>
  <c r="T495" i="4"/>
  <c r="H495" i="4"/>
  <c r="F495" i="4"/>
  <c r="D495" i="4"/>
  <c r="W494" i="4"/>
  <c r="V494" i="4" s="1"/>
  <c r="T494" i="4"/>
  <c r="H494" i="4"/>
  <c r="F494" i="4"/>
  <c r="G494" i="4" s="1"/>
  <c r="D494" i="4"/>
  <c r="W493" i="4"/>
  <c r="T493" i="4"/>
  <c r="H493" i="4"/>
  <c r="F493" i="4"/>
  <c r="G493" i="4" s="1"/>
  <c r="D493" i="4"/>
  <c r="W492" i="4"/>
  <c r="T492" i="4"/>
  <c r="H492" i="4"/>
  <c r="F492" i="4"/>
  <c r="G492" i="4" s="1"/>
  <c r="D492" i="4"/>
  <c r="W491" i="4"/>
  <c r="T491" i="4"/>
  <c r="H491" i="4"/>
  <c r="F491" i="4"/>
  <c r="G491" i="4" s="1"/>
  <c r="D491" i="4"/>
  <c r="W490" i="4"/>
  <c r="V490" i="4" s="1"/>
  <c r="T490" i="4"/>
  <c r="H490" i="4"/>
  <c r="F490" i="4"/>
  <c r="G490" i="4" s="1"/>
  <c r="D490" i="4"/>
  <c r="W489" i="4"/>
  <c r="V489" i="4" s="1"/>
  <c r="T489" i="4"/>
  <c r="H489" i="4"/>
  <c r="F489" i="4"/>
  <c r="G489" i="4" s="1"/>
  <c r="D489" i="4"/>
  <c r="W488" i="4"/>
  <c r="T488" i="4"/>
  <c r="H488" i="4"/>
  <c r="F488" i="4"/>
  <c r="G488" i="4" s="1"/>
  <c r="D488" i="4"/>
  <c r="W487" i="4"/>
  <c r="T487" i="4"/>
  <c r="H487" i="4"/>
  <c r="F487" i="4"/>
  <c r="D487" i="4"/>
  <c r="W486" i="4"/>
  <c r="V486" i="4"/>
  <c r="T486" i="4"/>
  <c r="H486" i="4"/>
  <c r="F486" i="4"/>
  <c r="G486" i="4" s="1"/>
  <c r="D486" i="4"/>
  <c r="W485" i="4"/>
  <c r="T485" i="4"/>
  <c r="H485" i="4"/>
  <c r="F485" i="4"/>
  <c r="D485" i="4"/>
  <c r="W484" i="4"/>
  <c r="V484" i="4" s="1"/>
  <c r="T484" i="4"/>
  <c r="H484" i="4"/>
  <c r="F484" i="4"/>
  <c r="D484" i="4"/>
  <c r="W483" i="4"/>
  <c r="V483" i="4" s="1"/>
  <c r="T483" i="4"/>
  <c r="H483" i="4"/>
  <c r="F483" i="4"/>
  <c r="D483" i="4"/>
  <c r="W482" i="4"/>
  <c r="V482" i="4"/>
  <c r="T482" i="4"/>
  <c r="H482" i="4"/>
  <c r="F482" i="4"/>
  <c r="G482" i="4" s="1"/>
  <c r="D482" i="4"/>
  <c r="W481" i="4"/>
  <c r="T481" i="4"/>
  <c r="H481" i="4"/>
  <c r="F481" i="4"/>
  <c r="G481" i="4" s="1"/>
  <c r="D481" i="4"/>
  <c r="W480" i="4"/>
  <c r="V480" i="4" s="1"/>
  <c r="T480" i="4"/>
  <c r="H480" i="4"/>
  <c r="F480" i="4"/>
  <c r="G480" i="4" s="1"/>
  <c r="D480" i="4"/>
  <c r="W479" i="4"/>
  <c r="T479" i="4"/>
  <c r="H479" i="4"/>
  <c r="F479" i="4"/>
  <c r="G479" i="4" s="1"/>
  <c r="D479" i="4"/>
  <c r="W478" i="4"/>
  <c r="T478" i="4"/>
  <c r="H478" i="4"/>
  <c r="F478" i="4"/>
  <c r="G478" i="4" s="1"/>
  <c r="D478" i="4"/>
  <c r="B156" i="2"/>
  <c r="W477" i="4"/>
  <c r="V477" i="4" s="1"/>
  <c r="T477" i="4"/>
  <c r="H477" i="4"/>
  <c r="F477" i="4"/>
  <c r="D477" i="4"/>
  <c r="B155" i="2"/>
  <c r="W476" i="4"/>
  <c r="T476" i="4"/>
  <c r="H476" i="4"/>
  <c r="F476" i="4"/>
  <c r="D476" i="4"/>
  <c r="W475" i="4"/>
  <c r="L154" i="2" s="1"/>
  <c r="T475" i="4"/>
  <c r="H475" i="4"/>
  <c r="F475" i="4"/>
  <c r="G475" i="4" s="1"/>
  <c r="D475" i="4"/>
  <c r="B154" i="2"/>
  <c r="W474" i="4"/>
  <c r="V474" i="4" s="1"/>
  <c r="T474" i="4"/>
  <c r="H474" i="4"/>
  <c r="F474" i="4"/>
  <c r="G474" i="4" s="1"/>
  <c r="D474" i="4"/>
  <c r="B153" i="2"/>
  <c r="W473" i="4"/>
  <c r="T473" i="4"/>
  <c r="H473" i="4"/>
  <c r="F473" i="4"/>
  <c r="G473" i="4" s="1"/>
  <c r="D473" i="4"/>
  <c r="W472" i="4"/>
  <c r="T472" i="4"/>
  <c r="H472" i="4"/>
  <c r="F472" i="4"/>
  <c r="G472" i="4" s="1"/>
  <c r="D472" i="4"/>
  <c r="W471" i="4"/>
  <c r="T471" i="4"/>
  <c r="H471" i="4"/>
  <c r="F471" i="4"/>
  <c r="G471" i="4" s="1"/>
  <c r="D471" i="4"/>
  <c r="W470" i="4"/>
  <c r="T470" i="4"/>
  <c r="H470" i="4"/>
  <c r="F470" i="4"/>
  <c r="D470" i="4"/>
  <c r="W469" i="4"/>
  <c r="T469" i="4"/>
  <c r="H469" i="4"/>
  <c r="F469" i="4"/>
  <c r="G469" i="4" s="1"/>
  <c r="D469" i="4"/>
  <c r="W468" i="4"/>
  <c r="T468" i="4"/>
  <c r="H468" i="4"/>
  <c r="F468" i="4"/>
  <c r="G468" i="4" s="1"/>
  <c r="D468" i="4"/>
  <c r="W467" i="4"/>
  <c r="T467" i="4"/>
  <c r="H467" i="4"/>
  <c r="F467" i="4"/>
  <c r="D467" i="4"/>
  <c r="W466" i="4"/>
  <c r="T466" i="4"/>
  <c r="H466" i="4"/>
  <c r="F466" i="4"/>
  <c r="G466" i="4" s="1"/>
  <c r="D466" i="4"/>
  <c r="W465" i="4"/>
  <c r="T465" i="4"/>
  <c r="H465" i="4"/>
  <c r="F465" i="4"/>
  <c r="G465" i="4" s="1"/>
  <c r="D465" i="4"/>
  <c r="W464" i="4"/>
  <c r="V464" i="4"/>
  <c r="T464" i="4"/>
  <c r="H464" i="4"/>
  <c r="F464" i="4"/>
  <c r="G464" i="4" s="1"/>
  <c r="D464" i="4"/>
  <c r="W463" i="4"/>
  <c r="T463" i="4"/>
  <c r="H463" i="4"/>
  <c r="F463" i="4"/>
  <c r="G463" i="4" s="1"/>
  <c r="D463" i="4"/>
  <c r="W462" i="4"/>
  <c r="L150" i="2" s="1"/>
  <c r="T462" i="4"/>
  <c r="H462" i="4"/>
  <c r="F462" i="4"/>
  <c r="G462" i="4" s="1"/>
  <c r="D462" i="4"/>
  <c r="B150" i="2"/>
  <c r="W461" i="4"/>
  <c r="L149" i="2" s="1"/>
  <c r="T461" i="4"/>
  <c r="H461" i="4"/>
  <c r="F461" i="4"/>
  <c r="G461" i="4" s="1"/>
  <c r="D461" i="4"/>
  <c r="B149" i="2"/>
  <c r="W460" i="4"/>
  <c r="T460" i="4"/>
  <c r="H460" i="4"/>
  <c r="F460" i="4"/>
  <c r="G460" i="4" s="1"/>
  <c r="D460" i="4"/>
  <c r="B152" i="2"/>
  <c r="W459" i="4"/>
  <c r="V459" i="4" s="1"/>
  <c r="T459" i="4"/>
  <c r="L148" i="2"/>
  <c r="H459" i="4"/>
  <c r="F459" i="4"/>
  <c r="G459" i="4" s="1"/>
  <c r="D459" i="4"/>
  <c r="B148" i="2"/>
  <c r="W458" i="4"/>
  <c r="L146" i="2" s="1"/>
  <c r="V458" i="4"/>
  <c r="T458" i="4"/>
  <c r="H458" i="4"/>
  <c r="F458" i="4"/>
  <c r="D458" i="4"/>
  <c r="B146" i="2"/>
  <c r="W457" i="4"/>
  <c r="V457" i="4" s="1"/>
  <c r="T457" i="4"/>
  <c r="H457" i="4"/>
  <c r="F457" i="4"/>
  <c r="D457" i="4"/>
  <c r="W456" i="4"/>
  <c r="T456" i="4"/>
  <c r="H456" i="4"/>
  <c r="F456" i="4"/>
  <c r="G456" i="4" s="1"/>
  <c r="D456" i="4"/>
  <c r="B145" i="2"/>
  <c r="W455" i="4"/>
  <c r="T455" i="4"/>
  <c r="H455" i="4"/>
  <c r="F455" i="4"/>
  <c r="D455" i="4"/>
  <c r="W454" i="4"/>
  <c r="V454" i="4" s="1"/>
  <c r="T454" i="4"/>
  <c r="H454" i="4"/>
  <c r="F454" i="4"/>
  <c r="D454" i="4"/>
  <c r="B151" i="2"/>
  <c r="W453" i="4"/>
  <c r="T453" i="4"/>
  <c r="H453" i="4"/>
  <c r="F453" i="4"/>
  <c r="G453" i="4" s="1"/>
  <c r="D453" i="4"/>
  <c r="B147" i="2"/>
  <c r="W452" i="4"/>
  <c r="T452" i="4"/>
  <c r="H452" i="4"/>
  <c r="F452" i="4"/>
  <c r="D452" i="4"/>
  <c r="W451" i="4"/>
  <c r="V451" i="4"/>
  <c r="T451" i="4"/>
  <c r="H451" i="4"/>
  <c r="F451" i="4"/>
  <c r="D451" i="4"/>
  <c r="W450" i="4"/>
  <c r="V450" i="4" s="1"/>
  <c r="T450" i="4"/>
  <c r="H450" i="4"/>
  <c r="F450" i="4"/>
  <c r="G450" i="4" s="1"/>
  <c r="D450" i="4"/>
  <c r="W449" i="4"/>
  <c r="V449" i="4" s="1"/>
  <c r="T449" i="4"/>
  <c r="H449" i="4"/>
  <c r="F449" i="4"/>
  <c r="G449" i="4" s="1"/>
  <c r="D449" i="4"/>
  <c r="W448" i="4"/>
  <c r="V448" i="4" s="1"/>
  <c r="T448" i="4"/>
  <c r="H448" i="4"/>
  <c r="F448" i="4"/>
  <c r="D448" i="4"/>
  <c r="W447" i="4"/>
  <c r="V447" i="4" s="1"/>
  <c r="T447" i="4"/>
  <c r="H447" i="4"/>
  <c r="F447" i="4"/>
  <c r="G447" i="4" s="1"/>
  <c r="D447" i="4"/>
  <c r="W446" i="4"/>
  <c r="V446" i="4" s="1"/>
  <c r="T446" i="4"/>
  <c r="H446" i="4"/>
  <c r="F446" i="4"/>
  <c r="D446" i="4"/>
  <c r="W445" i="4"/>
  <c r="T445" i="4"/>
  <c r="H445" i="4"/>
  <c r="F445" i="4"/>
  <c r="G445" i="4" s="1"/>
  <c r="D445" i="4"/>
  <c r="W444" i="4"/>
  <c r="V444" i="4" s="1"/>
  <c r="T444" i="4"/>
  <c r="H444" i="4"/>
  <c r="F444" i="4"/>
  <c r="G444" i="4" s="1"/>
  <c r="D444" i="4"/>
  <c r="W443" i="4"/>
  <c r="V443" i="4" s="1"/>
  <c r="T443" i="4"/>
  <c r="H443" i="4"/>
  <c r="F443" i="4"/>
  <c r="D443" i="4"/>
  <c r="W442" i="4"/>
  <c r="V442" i="4" s="1"/>
  <c r="T442" i="4"/>
  <c r="H442" i="4"/>
  <c r="F442" i="4"/>
  <c r="G442" i="4" s="1"/>
  <c r="D442" i="4"/>
  <c r="W441" i="4"/>
  <c r="T441" i="4"/>
  <c r="H441" i="4"/>
  <c r="F441" i="4"/>
  <c r="G441" i="4" s="1"/>
  <c r="D441" i="4"/>
  <c r="W440" i="4"/>
  <c r="T440" i="4"/>
  <c r="H440" i="4"/>
  <c r="F440" i="4"/>
  <c r="G440" i="4" s="1"/>
  <c r="D440" i="4"/>
  <c r="W439" i="4"/>
  <c r="T439" i="4"/>
  <c r="H439" i="4"/>
  <c r="F439" i="4"/>
  <c r="G439" i="4" s="1"/>
  <c r="D439" i="4"/>
  <c r="B144" i="2"/>
  <c r="W438" i="4"/>
  <c r="T438" i="4"/>
  <c r="H438" i="4"/>
  <c r="F438" i="4"/>
  <c r="G438" i="4" s="1"/>
  <c r="D438" i="4"/>
  <c r="B143" i="2"/>
  <c r="W437" i="4"/>
  <c r="T437" i="4"/>
  <c r="H437" i="4"/>
  <c r="F437" i="4"/>
  <c r="D437" i="4"/>
  <c r="B142" i="2"/>
  <c r="W436" i="4"/>
  <c r="L141" i="2" s="1"/>
  <c r="T436" i="4"/>
  <c r="H436" i="4"/>
  <c r="F436" i="4"/>
  <c r="D436" i="4"/>
  <c r="B141" i="2"/>
  <c r="W435" i="4"/>
  <c r="V435" i="4" s="1"/>
  <c r="T435" i="4"/>
  <c r="H435" i="4"/>
  <c r="F435" i="4"/>
  <c r="G435" i="4" s="1"/>
  <c r="D435" i="4"/>
  <c r="W434" i="4"/>
  <c r="T434" i="4"/>
  <c r="H434" i="4"/>
  <c r="F434" i="4"/>
  <c r="G434" i="4" s="1"/>
  <c r="D434" i="4"/>
  <c r="W433" i="4"/>
  <c r="T433" i="4"/>
  <c r="H433" i="4"/>
  <c r="F433" i="4"/>
  <c r="G433" i="4" s="1"/>
  <c r="D433" i="4"/>
  <c r="W432" i="4"/>
  <c r="T432" i="4"/>
  <c r="H432" i="4"/>
  <c r="F432" i="4"/>
  <c r="D432" i="4"/>
  <c r="W431" i="4"/>
  <c r="V431" i="4" s="1"/>
  <c r="T431" i="4"/>
  <c r="H431" i="4"/>
  <c r="F431" i="4"/>
  <c r="D431" i="4"/>
  <c r="W430" i="4"/>
  <c r="T430" i="4"/>
  <c r="H430" i="4"/>
  <c r="F430" i="4"/>
  <c r="D430" i="4"/>
  <c r="W429" i="4"/>
  <c r="V429" i="4" s="1"/>
  <c r="T429" i="4"/>
  <c r="H429" i="4"/>
  <c r="F429" i="4"/>
  <c r="G429" i="4" s="1"/>
  <c r="D429" i="4"/>
  <c r="W428" i="4"/>
  <c r="V428" i="4" s="1"/>
  <c r="T428" i="4"/>
  <c r="H428" i="4"/>
  <c r="F428" i="4"/>
  <c r="D428" i="4"/>
  <c r="W427" i="4"/>
  <c r="T427" i="4"/>
  <c r="H427" i="4"/>
  <c r="F427" i="4"/>
  <c r="G427" i="4" s="1"/>
  <c r="D427" i="4"/>
  <c r="W426" i="4"/>
  <c r="T426" i="4"/>
  <c r="H426" i="4"/>
  <c r="F426" i="4"/>
  <c r="D426" i="4"/>
  <c r="W425" i="4"/>
  <c r="V425" i="4" s="1"/>
  <c r="T425" i="4"/>
  <c r="H425" i="4"/>
  <c r="F425" i="4"/>
  <c r="D425" i="4"/>
  <c r="W424" i="4"/>
  <c r="T424" i="4"/>
  <c r="H424" i="4"/>
  <c r="F424" i="4"/>
  <c r="G424" i="4" s="1"/>
  <c r="D424" i="4"/>
  <c r="W423" i="4"/>
  <c r="V423" i="4" s="1"/>
  <c r="T423" i="4"/>
  <c r="H423" i="4"/>
  <c r="F423" i="4"/>
  <c r="G423" i="4" s="1"/>
  <c r="D423" i="4"/>
  <c r="W422" i="4"/>
  <c r="V422" i="4" s="1"/>
  <c r="T422" i="4"/>
  <c r="H422" i="4"/>
  <c r="F422" i="4"/>
  <c r="G422" i="4" s="1"/>
  <c r="D422" i="4"/>
  <c r="W421" i="4"/>
  <c r="V421" i="4"/>
  <c r="T421" i="4"/>
  <c r="H421" i="4"/>
  <c r="F421" i="4"/>
  <c r="G421" i="4" s="1"/>
  <c r="D421" i="4"/>
  <c r="W420" i="4"/>
  <c r="V420" i="4" s="1"/>
  <c r="T420" i="4"/>
  <c r="H420" i="4"/>
  <c r="F420" i="4"/>
  <c r="D420" i="4"/>
  <c r="W419" i="4"/>
  <c r="T419" i="4"/>
  <c r="H419" i="4"/>
  <c r="F419" i="4"/>
  <c r="G419" i="4" s="1"/>
  <c r="D419" i="4"/>
  <c r="W418" i="4"/>
  <c r="T418" i="4"/>
  <c r="H418" i="4"/>
  <c r="F418" i="4"/>
  <c r="G418" i="4" s="1"/>
  <c r="D418" i="4"/>
  <c r="W417" i="4"/>
  <c r="V417" i="4" s="1"/>
  <c r="T417" i="4"/>
  <c r="H417" i="4"/>
  <c r="F417" i="4"/>
  <c r="G417" i="4" s="1"/>
  <c r="D417" i="4"/>
  <c r="W416" i="4"/>
  <c r="T416" i="4"/>
  <c r="H416" i="4"/>
  <c r="F416" i="4"/>
  <c r="G416" i="4" s="1"/>
  <c r="D416" i="4"/>
  <c r="W415" i="4"/>
  <c r="T415" i="4"/>
  <c r="H415" i="4"/>
  <c r="F415" i="4"/>
  <c r="G415" i="4" s="1"/>
  <c r="D415" i="4"/>
  <c r="W414" i="4"/>
  <c r="V414" i="4" s="1"/>
  <c r="T414" i="4"/>
  <c r="H414" i="4"/>
  <c r="F414" i="4"/>
  <c r="D414" i="4"/>
  <c r="W413" i="4"/>
  <c r="T413" i="4"/>
  <c r="H413" i="4"/>
  <c r="F413" i="4"/>
  <c r="G413" i="4" s="1"/>
  <c r="D413" i="4"/>
  <c r="W412" i="4"/>
  <c r="V412" i="4"/>
  <c r="T412" i="4"/>
  <c r="H412" i="4"/>
  <c r="F412" i="4"/>
  <c r="G412" i="4" s="1"/>
  <c r="D412" i="4"/>
  <c r="W411" i="4"/>
  <c r="V411" i="4"/>
  <c r="T411" i="4"/>
  <c r="H411" i="4"/>
  <c r="F411" i="4"/>
  <c r="G411" i="4" s="1"/>
  <c r="D411" i="4"/>
  <c r="W410" i="4"/>
  <c r="V410" i="4"/>
  <c r="T410" i="4"/>
  <c r="H410" i="4"/>
  <c r="F410" i="4"/>
  <c r="G410" i="4" s="1"/>
  <c r="D410" i="4"/>
  <c r="W409" i="4"/>
  <c r="V409" i="4" s="1"/>
  <c r="T409" i="4"/>
  <c r="H409" i="4"/>
  <c r="F409" i="4"/>
  <c r="D409" i="4"/>
  <c r="W408" i="4"/>
  <c r="T408" i="4"/>
  <c r="H408" i="4"/>
  <c r="F408" i="4"/>
  <c r="D408" i="4"/>
  <c r="W407" i="4"/>
  <c r="T407" i="4"/>
  <c r="H407" i="4"/>
  <c r="F407" i="4"/>
  <c r="G407" i="4" s="1"/>
  <c r="D407" i="4"/>
  <c r="W406" i="4"/>
  <c r="T406" i="4"/>
  <c r="H406" i="4"/>
  <c r="F406" i="4"/>
  <c r="G406" i="4" s="1"/>
  <c r="D406" i="4"/>
  <c r="W405" i="4"/>
  <c r="T405" i="4"/>
  <c r="H405" i="4"/>
  <c r="F405" i="4"/>
  <c r="G405" i="4" s="1"/>
  <c r="D405" i="4"/>
  <c r="W404" i="4"/>
  <c r="T404" i="4"/>
  <c r="H404" i="4"/>
  <c r="F404" i="4"/>
  <c r="G404" i="4" s="1"/>
  <c r="D404" i="4"/>
  <c r="W403" i="4"/>
  <c r="T403" i="4"/>
  <c r="H403" i="4"/>
  <c r="F403" i="4"/>
  <c r="G403" i="4" s="1"/>
  <c r="D403" i="4"/>
  <c r="W402" i="4"/>
  <c r="T402" i="4"/>
  <c r="H402" i="4"/>
  <c r="F402" i="4"/>
  <c r="G402" i="4" s="1"/>
  <c r="D402" i="4"/>
  <c r="W401" i="4"/>
  <c r="V401" i="4"/>
  <c r="T401" i="4"/>
  <c r="H401" i="4"/>
  <c r="F401" i="4"/>
  <c r="G401" i="4" s="1"/>
  <c r="D401" i="4"/>
  <c r="W400" i="4"/>
  <c r="T400" i="4"/>
  <c r="H400" i="4"/>
  <c r="F400" i="4"/>
  <c r="G400" i="4" s="1"/>
  <c r="D400" i="4"/>
  <c r="W399" i="4"/>
  <c r="V399" i="4" s="1"/>
  <c r="T399" i="4"/>
  <c r="H399" i="4"/>
  <c r="F399" i="4"/>
  <c r="G399" i="4" s="1"/>
  <c r="D399" i="4"/>
  <c r="W398" i="4"/>
  <c r="V398" i="4" s="1"/>
  <c r="T398" i="4"/>
  <c r="H398" i="4"/>
  <c r="F398" i="4"/>
  <c r="G398" i="4" s="1"/>
  <c r="D398" i="4"/>
  <c r="W397" i="4"/>
  <c r="T397" i="4"/>
  <c r="H397" i="4"/>
  <c r="F397" i="4"/>
  <c r="G397" i="4" s="1"/>
  <c r="D397" i="4"/>
  <c r="W396" i="4"/>
  <c r="T396" i="4"/>
  <c r="H396" i="4"/>
  <c r="F396" i="4"/>
  <c r="G396" i="4" s="1"/>
  <c r="D396" i="4"/>
  <c r="W395" i="4"/>
  <c r="T395" i="4"/>
  <c r="H395" i="4"/>
  <c r="F395" i="4"/>
  <c r="G395" i="4" s="1"/>
  <c r="D395" i="4"/>
  <c r="W394" i="4"/>
  <c r="T394" i="4"/>
  <c r="H394" i="4"/>
  <c r="F394" i="4"/>
  <c r="D394" i="4"/>
  <c r="W393" i="4"/>
  <c r="T393" i="4"/>
  <c r="H393" i="4"/>
  <c r="F393" i="4"/>
  <c r="G393" i="4" s="1"/>
  <c r="D393" i="4"/>
  <c r="W392" i="4"/>
  <c r="V392" i="4" s="1"/>
  <c r="T392" i="4"/>
  <c r="H392" i="4"/>
  <c r="F392" i="4"/>
  <c r="G392" i="4" s="1"/>
  <c r="D392" i="4"/>
  <c r="W391" i="4"/>
  <c r="T391" i="4"/>
  <c r="H391" i="4"/>
  <c r="F391" i="4"/>
  <c r="G391" i="4" s="1"/>
  <c r="D391" i="4"/>
  <c r="W390" i="4"/>
  <c r="V390" i="4" s="1"/>
  <c r="T390" i="4"/>
  <c r="H390" i="4"/>
  <c r="F390" i="4"/>
  <c r="G390" i="4" s="1"/>
  <c r="D390" i="4"/>
  <c r="W389" i="4"/>
  <c r="V389" i="4" s="1"/>
  <c r="T389" i="4"/>
  <c r="H389" i="4"/>
  <c r="F389" i="4"/>
  <c r="D389" i="4"/>
  <c r="W388" i="4"/>
  <c r="T388" i="4"/>
  <c r="H388" i="4"/>
  <c r="F388" i="4"/>
  <c r="G388" i="4" s="1"/>
  <c r="D388" i="4"/>
  <c r="W387" i="4"/>
  <c r="T387" i="4"/>
  <c r="H387" i="4"/>
  <c r="F387" i="4"/>
  <c r="G387" i="4" s="1"/>
  <c r="D387" i="4"/>
  <c r="W386" i="4"/>
  <c r="T386" i="4"/>
  <c r="H386" i="4"/>
  <c r="F386" i="4"/>
  <c r="G386" i="4" s="1"/>
  <c r="D386" i="4"/>
  <c r="W385" i="4"/>
  <c r="T385" i="4"/>
  <c r="H385" i="4"/>
  <c r="F385" i="4"/>
  <c r="D385" i="4"/>
  <c r="W384" i="4"/>
  <c r="V384" i="4" s="1"/>
  <c r="T384" i="4"/>
  <c r="H384" i="4"/>
  <c r="F384" i="4"/>
  <c r="D384" i="4"/>
  <c r="W383" i="4"/>
  <c r="V383" i="4" s="1"/>
  <c r="T383" i="4"/>
  <c r="H383" i="4"/>
  <c r="F383" i="4"/>
  <c r="G383" i="4" s="1"/>
  <c r="D383" i="4"/>
  <c r="W382" i="4"/>
  <c r="T382" i="4"/>
  <c r="H382" i="4"/>
  <c r="F382" i="4"/>
  <c r="G382" i="4" s="1"/>
  <c r="D382" i="4"/>
  <c r="W381" i="4"/>
  <c r="T381" i="4"/>
  <c r="H381" i="4"/>
  <c r="F381" i="4"/>
  <c r="G381" i="4" s="1"/>
  <c r="D381" i="4"/>
  <c r="W380" i="4"/>
  <c r="T380" i="4"/>
  <c r="H380" i="4"/>
  <c r="F380" i="4"/>
  <c r="D380" i="4"/>
  <c r="W379" i="4"/>
  <c r="T379" i="4"/>
  <c r="H379" i="4"/>
  <c r="F379" i="4"/>
  <c r="D379" i="4"/>
  <c r="W378" i="4"/>
  <c r="V378" i="4" s="1"/>
  <c r="T378" i="4"/>
  <c r="H378" i="4"/>
  <c r="F378" i="4"/>
  <c r="G378" i="4" s="1"/>
  <c r="D378" i="4"/>
  <c r="W377" i="4"/>
  <c r="V377" i="4" s="1"/>
  <c r="T377" i="4"/>
  <c r="H377" i="4"/>
  <c r="F377" i="4"/>
  <c r="G377" i="4" s="1"/>
  <c r="D377" i="4"/>
  <c r="W376" i="4"/>
  <c r="T376" i="4"/>
  <c r="H376" i="4"/>
  <c r="F376" i="4"/>
  <c r="G376" i="4" s="1"/>
  <c r="D376" i="4"/>
  <c r="W375" i="4"/>
  <c r="T375" i="4"/>
  <c r="H375" i="4"/>
  <c r="F375" i="4"/>
  <c r="G375" i="4" s="1"/>
  <c r="D375" i="4"/>
  <c r="W374" i="4"/>
  <c r="V374" i="4" s="1"/>
  <c r="T374" i="4"/>
  <c r="H374" i="4"/>
  <c r="F374" i="4"/>
  <c r="D374" i="4"/>
  <c r="W373" i="4"/>
  <c r="V373" i="4" s="1"/>
  <c r="T373" i="4"/>
  <c r="H373" i="4"/>
  <c r="F373" i="4"/>
  <c r="D373" i="4"/>
  <c r="W372" i="4"/>
  <c r="T372" i="4"/>
  <c r="H372" i="4"/>
  <c r="F372" i="4"/>
  <c r="D372" i="4"/>
  <c r="W371" i="4"/>
  <c r="V371" i="4" s="1"/>
  <c r="T371" i="4"/>
  <c r="H371" i="4"/>
  <c r="F371" i="4"/>
  <c r="G371" i="4" s="1"/>
  <c r="D371" i="4"/>
  <c r="W370" i="4"/>
  <c r="T370" i="4"/>
  <c r="H370" i="4"/>
  <c r="F370" i="4"/>
  <c r="D370" i="4"/>
  <c r="W369" i="4"/>
  <c r="T369" i="4"/>
  <c r="H369" i="4"/>
  <c r="F369" i="4"/>
  <c r="G369" i="4" s="1"/>
  <c r="D369" i="4"/>
  <c r="W368" i="4"/>
  <c r="T368" i="4"/>
  <c r="H368" i="4"/>
  <c r="F368" i="4"/>
  <c r="G368" i="4" s="1"/>
  <c r="D368" i="4"/>
  <c r="W367" i="4"/>
  <c r="V367" i="4" s="1"/>
  <c r="T367" i="4"/>
  <c r="H367" i="4"/>
  <c r="F367" i="4"/>
  <c r="G367" i="4" s="1"/>
  <c r="D367" i="4"/>
  <c r="B140" i="2"/>
  <c r="W366" i="4"/>
  <c r="V366" i="4" s="1"/>
  <c r="T366" i="4"/>
  <c r="H366" i="4"/>
  <c r="F366" i="4"/>
  <c r="G366" i="4" s="1"/>
  <c r="D366" i="4"/>
  <c r="W365" i="4"/>
  <c r="V365" i="4" s="1"/>
  <c r="T365" i="4"/>
  <c r="L139" i="2"/>
  <c r="H365" i="4"/>
  <c r="F365" i="4"/>
  <c r="D365" i="4"/>
  <c r="B139" i="2"/>
  <c r="W364" i="4"/>
  <c r="V364" i="4"/>
  <c r="T364" i="4"/>
  <c r="H364" i="4"/>
  <c r="F364" i="4"/>
  <c r="D364" i="4"/>
  <c r="W363" i="4"/>
  <c r="V363" i="4" s="1"/>
  <c r="T363" i="4"/>
  <c r="H363" i="4"/>
  <c r="F363" i="4"/>
  <c r="G363" i="4" s="1"/>
  <c r="D363" i="4"/>
  <c r="W362" i="4"/>
  <c r="T362" i="4"/>
  <c r="H362" i="4"/>
  <c r="F362" i="4"/>
  <c r="G362" i="4" s="1"/>
  <c r="D362" i="4"/>
  <c r="W361" i="4"/>
  <c r="V361" i="4" s="1"/>
  <c r="T361" i="4"/>
  <c r="H361" i="4"/>
  <c r="F361" i="4"/>
  <c r="G361" i="4" s="1"/>
  <c r="D361" i="4"/>
  <c r="W360" i="4"/>
  <c r="T360" i="4"/>
  <c r="H360" i="4"/>
  <c r="F360" i="4"/>
  <c r="D360" i="4"/>
  <c r="B138" i="2"/>
  <c r="W359" i="4"/>
  <c r="T359" i="4"/>
  <c r="H359" i="4"/>
  <c r="F359" i="4"/>
  <c r="D359" i="4"/>
  <c r="W358" i="4"/>
  <c r="T358" i="4"/>
  <c r="H358" i="4"/>
  <c r="F358" i="4"/>
  <c r="D358" i="4"/>
  <c r="B137" i="2"/>
  <c r="W357" i="4"/>
  <c r="T357" i="4"/>
  <c r="H357" i="4"/>
  <c r="F357" i="4"/>
  <c r="G357" i="4" s="1"/>
  <c r="D357" i="4"/>
  <c r="W356" i="4"/>
  <c r="V356" i="4" s="1"/>
  <c r="T356" i="4"/>
  <c r="H356" i="4"/>
  <c r="F356" i="4"/>
  <c r="D356" i="4"/>
  <c r="W355" i="4"/>
  <c r="V355" i="4" s="1"/>
  <c r="T355" i="4"/>
  <c r="H355" i="4"/>
  <c r="F355" i="4"/>
  <c r="G355" i="4" s="1"/>
  <c r="D355" i="4"/>
  <c r="W354" i="4"/>
  <c r="T354" i="4"/>
  <c r="H354" i="4"/>
  <c r="F354" i="4"/>
  <c r="D354" i="4"/>
  <c r="W353" i="4"/>
  <c r="V353" i="4" s="1"/>
  <c r="T353" i="4"/>
  <c r="H353" i="4"/>
  <c r="F353" i="4"/>
  <c r="D353" i="4"/>
  <c r="W352" i="4"/>
  <c r="T352" i="4"/>
  <c r="H352" i="4"/>
  <c r="F352" i="4"/>
  <c r="G352" i="4" s="1"/>
  <c r="D352" i="4"/>
  <c r="W351" i="4"/>
  <c r="V351" i="4" s="1"/>
  <c r="T351" i="4"/>
  <c r="H351" i="4"/>
  <c r="F351" i="4"/>
  <c r="G351" i="4" s="1"/>
  <c r="D351" i="4"/>
  <c r="W350" i="4"/>
  <c r="T350" i="4"/>
  <c r="H350" i="4"/>
  <c r="F350" i="4"/>
  <c r="G350" i="4" s="1"/>
  <c r="D350" i="4"/>
  <c r="W349" i="4"/>
  <c r="V349" i="4" s="1"/>
  <c r="T349" i="4"/>
  <c r="H349" i="4"/>
  <c r="F349" i="4"/>
  <c r="G349" i="4" s="1"/>
  <c r="D349" i="4"/>
  <c r="W348" i="4"/>
  <c r="V348" i="4" s="1"/>
  <c r="T348" i="4"/>
  <c r="H348" i="4"/>
  <c r="F348" i="4"/>
  <c r="D348" i="4"/>
  <c r="W347" i="4"/>
  <c r="T347" i="4"/>
  <c r="H347" i="4"/>
  <c r="F347" i="4"/>
  <c r="G347" i="4" s="1"/>
  <c r="D347" i="4"/>
  <c r="B136" i="2"/>
  <c r="W346" i="4"/>
  <c r="L134" i="2" s="1"/>
  <c r="T346" i="4"/>
  <c r="H346" i="4"/>
  <c r="F346" i="4"/>
  <c r="G346" i="4" s="1"/>
  <c r="D346" i="4"/>
  <c r="B134" i="2"/>
  <c r="W345" i="4"/>
  <c r="T345" i="4"/>
  <c r="H345" i="4"/>
  <c r="F345" i="4"/>
  <c r="G345" i="4" s="1"/>
  <c r="D345" i="4"/>
  <c r="B133" i="2"/>
  <c r="W344" i="4"/>
  <c r="T344" i="4"/>
  <c r="H344" i="4"/>
  <c r="F344" i="4"/>
  <c r="G344" i="4" s="1"/>
  <c r="D344" i="4"/>
  <c r="B132" i="2"/>
  <c r="W343" i="4"/>
  <c r="L131" i="2" s="1"/>
  <c r="V343" i="4"/>
  <c r="T343" i="4"/>
  <c r="H343" i="4"/>
  <c r="F343" i="4"/>
  <c r="G343" i="4" s="1"/>
  <c r="D343" i="4"/>
  <c r="B131" i="2"/>
  <c r="W342" i="4"/>
  <c r="T342" i="4"/>
  <c r="H342" i="4"/>
  <c r="F342" i="4"/>
  <c r="D342" i="4"/>
  <c r="B130" i="2"/>
  <c r="W341" i="4"/>
  <c r="T341" i="4"/>
  <c r="H341" i="4"/>
  <c r="F341" i="4"/>
  <c r="G341" i="4" s="1"/>
  <c r="D341" i="4"/>
  <c r="W340" i="4"/>
  <c r="T340" i="4"/>
  <c r="H340" i="4"/>
  <c r="F340" i="4"/>
  <c r="G340" i="4" s="1"/>
  <c r="D340" i="4"/>
  <c r="W339" i="4"/>
  <c r="V339" i="4"/>
  <c r="T339" i="4"/>
  <c r="H339" i="4"/>
  <c r="F339" i="4"/>
  <c r="G339" i="4" s="1"/>
  <c r="D339" i="4"/>
  <c r="W338" i="4"/>
  <c r="T338" i="4"/>
  <c r="H338" i="4"/>
  <c r="F338" i="4"/>
  <c r="G338" i="4" s="1"/>
  <c r="D338" i="4"/>
  <c r="W337" i="4"/>
  <c r="V337" i="4" s="1"/>
  <c r="T337" i="4"/>
  <c r="H337" i="4"/>
  <c r="F337" i="4"/>
  <c r="D337" i="4"/>
  <c r="W336" i="4"/>
  <c r="T336" i="4"/>
  <c r="H336" i="4"/>
  <c r="F336" i="4"/>
  <c r="D336" i="4"/>
  <c r="W335" i="4"/>
  <c r="T335" i="4"/>
  <c r="H335" i="4"/>
  <c r="F335" i="4"/>
  <c r="G335" i="4" s="1"/>
  <c r="D335" i="4"/>
  <c r="W334" i="4"/>
  <c r="V334" i="4"/>
  <c r="T334" i="4"/>
  <c r="H334" i="4"/>
  <c r="F334" i="4"/>
  <c r="G334" i="4" s="1"/>
  <c r="D334" i="4"/>
  <c r="W333" i="4"/>
  <c r="T333" i="4"/>
  <c r="H333" i="4"/>
  <c r="F333" i="4"/>
  <c r="G333" i="4" s="1"/>
  <c r="D333" i="4"/>
  <c r="W332" i="4"/>
  <c r="V332" i="4"/>
  <c r="T332" i="4"/>
  <c r="H332" i="4"/>
  <c r="F332" i="4"/>
  <c r="G332" i="4" s="1"/>
  <c r="D332" i="4"/>
  <c r="W331" i="4"/>
  <c r="V331" i="4" s="1"/>
  <c r="T331" i="4"/>
  <c r="H331" i="4"/>
  <c r="F331" i="4"/>
  <c r="G331" i="4" s="1"/>
  <c r="D331" i="4"/>
  <c r="W330" i="4"/>
  <c r="T330" i="4"/>
  <c r="H330" i="4"/>
  <c r="F330" i="4"/>
  <c r="G330" i="4" s="1"/>
  <c r="D330" i="4"/>
  <c r="W329" i="4"/>
  <c r="V329" i="4" s="1"/>
  <c r="T329" i="4"/>
  <c r="H329" i="4"/>
  <c r="F329" i="4"/>
  <c r="G329" i="4" s="1"/>
  <c r="D329" i="4"/>
  <c r="W328" i="4"/>
  <c r="T328" i="4"/>
  <c r="H328" i="4"/>
  <c r="F328" i="4"/>
  <c r="G328" i="4" s="1"/>
  <c r="D328" i="4"/>
  <c r="W327" i="4"/>
  <c r="V327" i="4" s="1"/>
  <c r="T327" i="4"/>
  <c r="H327" i="4"/>
  <c r="F327" i="4"/>
  <c r="G327" i="4" s="1"/>
  <c r="D327" i="4"/>
  <c r="W326" i="4"/>
  <c r="L129" i="2" s="1"/>
  <c r="V326" i="4"/>
  <c r="T326" i="4"/>
  <c r="H326" i="4"/>
  <c r="F326" i="4"/>
  <c r="G326" i="4" s="1"/>
  <c r="D326" i="4"/>
  <c r="B129" i="2"/>
  <c r="W325" i="4"/>
  <c r="T325" i="4"/>
  <c r="H325" i="4"/>
  <c r="F325" i="4"/>
  <c r="G325" i="4" s="1"/>
  <c r="D325" i="4"/>
  <c r="B128" i="2"/>
  <c r="W324" i="4"/>
  <c r="T324" i="4"/>
  <c r="H324" i="4"/>
  <c r="F324" i="4"/>
  <c r="G324" i="4" s="1"/>
  <c r="D324" i="4"/>
  <c r="B127" i="2"/>
  <c r="W323" i="4"/>
  <c r="V323" i="4" s="1"/>
  <c r="T323" i="4"/>
  <c r="H323" i="4"/>
  <c r="F323" i="4"/>
  <c r="G323" i="4" s="1"/>
  <c r="D323" i="4"/>
  <c r="W322" i="4"/>
  <c r="T322" i="4"/>
  <c r="H322" i="4"/>
  <c r="F322" i="4"/>
  <c r="D322" i="4"/>
  <c r="W321" i="4"/>
  <c r="T321" i="4"/>
  <c r="H321" i="4"/>
  <c r="F321" i="4"/>
  <c r="G321" i="4" s="1"/>
  <c r="D321" i="4"/>
  <c r="W320" i="4"/>
  <c r="V320" i="4" s="1"/>
  <c r="T320" i="4"/>
  <c r="H320" i="4"/>
  <c r="F320" i="4"/>
  <c r="G320" i="4" s="1"/>
  <c r="D320" i="4"/>
  <c r="W319" i="4"/>
  <c r="T319" i="4"/>
  <c r="H319" i="4"/>
  <c r="F319" i="4"/>
  <c r="G319" i="4" s="1"/>
  <c r="D319" i="4"/>
  <c r="W318" i="4"/>
  <c r="V318" i="4" s="1"/>
  <c r="T318" i="4"/>
  <c r="H318" i="4"/>
  <c r="F318" i="4"/>
  <c r="G318" i="4" s="1"/>
  <c r="D318" i="4"/>
  <c r="W317" i="4"/>
  <c r="T317" i="4"/>
  <c r="H317" i="4"/>
  <c r="F317" i="4"/>
  <c r="D317" i="4"/>
  <c r="W316" i="4"/>
  <c r="T316" i="4"/>
  <c r="H316" i="4"/>
  <c r="F316" i="4"/>
  <c r="G316" i="4" s="1"/>
  <c r="D316" i="4"/>
  <c r="W315" i="4"/>
  <c r="T315" i="4"/>
  <c r="H315" i="4"/>
  <c r="F315" i="4"/>
  <c r="G315" i="4" s="1"/>
  <c r="D315" i="4"/>
  <c r="W314" i="4"/>
  <c r="T314" i="4"/>
  <c r="H314" i="4"/>
  <c r="F314" i="4"/>
  <c r="G314" i="4" s="1"/>
  <c r="D314" i="4"/>
  <c r="W313" i="4"/>
  <c r="T313" i="4"/>
  <c r="H313" i="4"/>
  <c r="F313" i="4"/>
  <c r="D313" i="4"/>
  <c r="W312" i="4"/>
  <c r="V312" i="4" s="1"/>
  <c r="T312" i="4"/>
  <c r="H312" i="4"/>
  <c r="F312" i="4"/>
  <c r="D312" i="4"/>
  <c r="W311" i="4"/>
  <c r="V311" i="4" s="1"/>
  <c r="T311" i="4"/>
  <c r="L126" i="2"/>
  <c r="H311" i="4"/>
  <c r="F311" i="4"/>
  <c r="G311" i="4" s="1"/>
  <c r="D311" i="4"/>
  <c r="B126" i="2"/>
  <c r="W310" i="4"/>
  <c r="T310" i="4"/>
  <c r="H310" i="4"/>
  <c r="F310" i="4"/>
  <c r="G310" i="4" s="1"/>
  <c r="D310" i="4"/>
  <c r="B125" i="2"/>
  <c r="W309" i="4"/>
  <c r="T309" i="4"/>
  <c r="H309" i="4"/>
  <c r="F309" i="4"/>
  <c r="G309" i="4" s="1"/>
  <c r="D309" i="4"/>
  <c r="B124" i="2"/>
  <c r="W308" i="4"/>
  <c r="T308" i="4"/>
  <c r="H308" i="4"/>
  <c r="F308" i="4"/>
  <c r="D308" i="4"/>
  <c r="W307" i="4"/>
  <c r="T307" i="4"/>
  <c r="H307" i="4"/>
  <c r="F307" i="4"/>
  <c r="D307" i="4"/>
  <c r="W306" i="4"/>
  <c r="V306" i="4" s="1"/>
  <c r="T306" i="4"/>
  <c r="H306" i="4"/>
  <c r="F306" i="4"/>
  <c r="G306" i="4" s="1"/>
  <c r="D306" i="4"/>
  <c r="W305" i="4"/>
  <c r="V305" i="4" s="1"/>
  <c r="T305" i="4"/>
  <c r="H305" i="4"/>
  <c r="F305" i="4"/>
  <c r="G305" i="4" s="1"/>
  <c r="D305" i="4"/>
  <c r="W304" i="4"/>
  <c r="T304" i="4"/>
  <c r="H304" i="4"/>
  <c r="F304" i="4"/>
  <c r="G304" i="4" s="1"/>
  <c r="D304" i="4"/>
  <c r="W303" i="4"/>
  <c r="T303" i="4"/>
  <c r="H303" i="4"/>
  <c r="F303" i="4"/>
  <c r="G303" i="4" s="1"/>
  <c r="D303" i="4"/>
  <c r="W302" i="4"/>
  <c r="T302" i="4"/>
  <c r="H302" i="4"/>
  <c r="F302" i="4"/>
  <c r="D302" i="4"/>
  <c r="W301" i="4"/>
  <c r="V301" i="4" s="1"/>
  <c r="T301" i="4"/>
  <c r="H301" i="4"/>
  <c r="F301" i="4"/>
  <c r="D301" i="4"/>
  <c r="W300" i="4"/>
  <c r="V300" i="4" s="1"/>
  <c r="T300" i="4"/>
  <c r="H300" i="4"/>
  <c r="F300" i="4"/>
  <c r="D300" i="4"/>
  <c r="W299" i="4"/>
  <c r="T299" i="4"/>
  <c r="H299" i="4"/>
  <c r="F299" i="4"/>
  <c r="G299" i="4" s="1"/>
  <c r="D299" i="4"/>
  <c r="W298" i="4"/>
  <c r="T298" i="4"/>
  <c r="H298" i="4"/>
  <c r="F298" i="4"/>
  <c r="D298" i="4"/>
  <c r="W297" i="4"/>
  <c r="T297" i="4"/>
  <c r="H297" i="4"/>
  <c r="F297" i="4"/>
  <c r="G297" i="4" s="1"/>
  <c r="D297" i="4"/>
  <c r="W296" i="4"/>
  <c r="T296" i="4"/>
  <c r="H296" i="4"/>
  <c r="F296" i="4"/>
  <c r="G296" i="4" s="1"/>
  <c r="D296" i="4"/>
  <c r="W295" i="4"/>
  <c r="T295" i="4"/>
  <c r="H295" i="4"/>
  <c r="F295" i="4"/>
  <c r="G295" i="4" s="1"/>
  <c r="D295" i="4"/>
  <c r="W294" i="4"/>
  <c r="V294" i="4" s="1"/>
  <c r="T294" i="4"/>
  <c r="H294" i="4"/>
  <c r="F294" i="4"/>
  <c r="G294" i="4" s="1"/>
  <c r="D294" i="4"/>
  <c r="W293" i="4"/>
  <c r="V293" i="4"/>
  <c r="T293" i="4"/>
  <c r="H293" i="4"/>
  <c r="F293" i="4"/>
  <c r="D293" i="4"/>
  <c r="W292" i="4"/>
  <c r="T292" i="4"/>
  <c r="H292" i="4"/>
  <c r="F292" i="4"/>
  <c r="D292" i="4"/>
  <c r="W291" i="4"/>
  <c r="V291" i="4" s="1"/>
  <c r="T291" i="4"/>
  <c r="H291" i="4"/>
  <c r="F291" i="4"/>
  <c r="G291" i="4" s="1"/>
  <c r="D291" i="4"/>
  <c r="W290" i="4"/>
  <c r="L112" i="2" s="1"/>
  <c r="V290" i="4"/>
  <c r="T290" i="4"/>
  <c r="H290" i="4"/>
  <c r="F290" i="4"/>
  <c r="G290" i="4" s="1"/>
  <c r="D290" i="4"/>
  <c r="B112" i="2"/>
  <c r="W289" i="4"/>
  <c r="V289" i="4" s="1"/>
  <c r="T289" i="4"/>
  <c r="H289" i="4"/>
  <c r="F289" i="4"/>
  <c r="G289" i="4" s="1"/>
  <c r="D289" i="4"/>
  <c r="B114" i="2"/>
  <c r="W288" i="4"/>
  <c r="T288" i="4"/>
  <c r="H288" i="4"/>
  <c r="F288" i="4"/>
  <c r="D288" i="4"/>
  <c r="W287" i="4"/>
  <c r="T287" i="4"/>
  <c r="H287" i="4"/>
  <c r="F287" i="4"/>
  <c r="D287" i="4"/>
  <c r="W286" i="4"/>
  <c r="T286" i="4"/>
  <c r="H286" i="4"/>
  <c r="F286" i="4"/>
  <c r="D286" i="4"/>
  <c r="W285" i="4"/>
  <c r="T285" i="4"/>
  <c r="H285" i="4"/>
  <c r="F285" i="4"/>
  <c r="G285" i="4" s="1"/>
  <c r="D285" i="4"/>
  <c r="W284" i="4"/>
  <c r="V284" i="4" s="1"/>
  <c r="T284" i="4"/>
  <c r="H284" i="4"/>
  <c r="F284" i="4"/>
  <c r="D284" i="4"/>
  <c r="W283" i="4"/>
  <c r="V283" i="4" s="1"/>
  <c r="T283" i="4"/>
  <c r="H283" i="4"/>
  <c r="F283" i="4"/>
  <c r="G283" i="4" s="1"/>
  <c r="D283" i="4"/>
  <c r="W282" i="4"/>
  <c r="T282" i="4"/>
  <c r="H282" i="4"/>
  <c r="F282" i="4"/>
  <c r="D282" i="4"/>
  <c r="B111" i="2"/>
  <c r="W281" i="4"/>
  <c r="V281" i="4" s="1"/>
  <c r="T281" i="4"/>
  <c r="H281" i="4"/>
  <c r="F281" i="4"/>
  <c r="D281" i="4"/>
  <c r="W280" i="4"/>
  <c r="T280" i="4"/>
  <c r="H280" i="4"/>
  <c r="F280" i="4"/>
  <c r="G280" i="4" s="1"/>
  <c r="D280" i="4"/>
  <c r="W279" i="4"/>
  <c r="V279" i="4" s="1"/>
  <c r="T279" i="4"/>
  <c r="H279" i="4"/>
  <c r="F279" i="4"/>
  <c r="G279" i="4" s="1"/>
  <c r="D279" i="4"/>
  <c r="W278" i="4"/>
  <c r="L110" i="2" s="1"/>
  <c r="T278" i="4"/>
  <c r="H278" i="4"/>
  <c r="F278" i="4"/>
  <c r="G278" i="4" s="1"/>
  <c r="D278" i="4"/>
  <c r="B110" i="2"/>
  <c r="W277" i="4"/>
  <c r="V277" i="4" s="1"/>
  <c r="T277" i="4"/>
  <c r="L87" i="2"/>
  <c r="H277" i="4"/>
  <c r="F277" i="4"/>
  <c r="G277" i="4" s="1"/>
  <c r="D277" i="4"/>
  <c r="B87" i="2"/>
  <c r="W276" i="4"/>
  <c r="V276" i="4" s="1"/>
  <c r="T276" i="4"/>
  <c r="H276" i="4"/>
  <c r="F276" i="4"/>
  <c r="D276" i="4"/>
  <c r="B99" i="2"/>
  <c r="W275" i="4"/>
  <c r="T275" i="4"/>
  <c r="H275" i="4"/>
  <c r="F275" i="4"/>
  <c r="G275" i="4" s="1"/>
  <c r="D275" i="4"/>
  <c r="B97" i="2"/>
  <c r="W274" i="4"/>
  <c r="T274" i="4"/>
  <c r="H274" i="4"/>
  <c r="F274" i="4"/>
  <c r="D274" i="4"/>
  <c r="W273" i="4"/>
  <c r="V273" i="4" s="1"/>
  <c r="T273" i="4"/>
  <c r="H273" i="4"/>
  <c r="F273" i="4"/>
  <c r="G273" i="4" s="1"/>
  <c r="D273" i="4"/>
  <c r="W272" i="4"/>
  <c r="T272" i="4"/>
  <c r="H272" i="4"/>
  <c r="F272" i="4"/>
  <c r="G272" i="4" s="1"/>
  <c r="D272" i="4"/>
  <c r="W271" i="4"/>
  <c r="V271" i="4"/>
  <c r="T271" i="4"/>
  <c r="H271" i="4"/>
  <c r="F271" i="4"/>
  <c r="G271" i="4" s="1"/>
  <c r="D271" i="4"/>
  <c r="W270" i="4"/>
  <c r="T270" i="4"/>
  <c r="H270" i="4"/>
  <c r="F270" i="4"/>
  <c r="D270" i="4"/>
  <c r="W269" i="4"/>
  <c r="V269" i="4" s="1"/>
  <c r="T269" i="4"/>
  <c r="H269" i="4"/>
  <c r="F269" i="4"/>
  <c r="G269" i="4" s="1"/>
  <c r="D269" i="4"/>
  <c r="W268" i="4"/>
  <c r="V268" i="4"/>
  <c r="T268" i="4"/>
  <c r="H268" i="4"/>
  <c r="F268" i="4"/>
  <c r="G268" i="4" s="1"/>
  <c r="D268" i="4"/>
  <c r="W267" i="4"/>
  <c r="L93" i="2" s="1"/>
  <c r="T267" i="4"/>
  <c r="H267" i="4"/>
  <c r="F267" i="4"/>
  <c r="G267" i="4" s="1"/>
  <c r="D267" i="4"/>
  <c r="B93" i="2"/>
  <c r="W266" i="4"/>
  <c r="L91" i="2" s="1"/>
  <c r="T266" i="4"/>
  <c r="H266" i="4"/>
  <c r="F266" i="4"/>
  <c r="G266" i="4" s="1"/>
  <c r="D266" i="4"/>
  <c r="B91" i="2"/>
  <c r="W265" i="4"/>
  <c r="T265" i="4"/>
  <c r="H265" i="4"/>
  <c r="F265" i="4"/>
  <c r="D265" i="4"/>
  <c r="W264" i="4"/>
  <c r="T264" i="4"/>
  <c r="H264" i="4"/>
  <c r="F264" i="4"/>
  <c r="D264" i="4"/>
  <c r="B98" i="2"/>
  <c r="W263" i="4"/>
  <c r="V263" i="4" s="1"/>
  <c r="T263" i="4"/>
  <c r="H263" i="4"/>
  <c r="F263" i="4"/>
  <c r="G263" i="4" s="1"/>
  <c r="D263" i="4"/>
  <c r="B96" i="2"/>
  <c r="W262" i="4"/>
  <c r="T262" i="4"/>
  <c r="H262" i="4"/>
  <c r="F262" i="4"/>
  <c r="G262" i="4" s="1"/>
  <c r="D262" i="4"/>
  <c r="W261" i="4"/>
  <c r="T261" i="4"/>
  <c r="H261" i="4"/>
  <c r="F261" i="4"/>
  <c r="G261" i="4" s="1"/>
  <c r="D261" i="4"/>
  <c r="W260" i="4"/>
  <c r="T260" i="4"/>
  <c r="H260" i="4"/>
  <c r="F260" i="4"/>
  <c r="D260" i="4"/>
  <c r="W259" i="4"/>
  <c r="V259" i="4"/>
  <c r="T259" i="4"/>
  <c r="H259" i="4"/>
  <c r="F259" i="4"/>
  <c r="G259" i="4" s="1"/>
  <c r="D259" i="4"/>
  <c r="W258" i="4"/>
  <c r="V258" i="4" s="1"/>
  <c r="T258" i="4"/>
  <c r="H258" i="4"/>
  <c r="F258" i="4"/>
  <c r="G258" i="4" s="1"/>
  <c r="D258" i="4"/>
  <c r="B95" i="2"/>
  <c r="W257" i="4"/>
  <c r="T257" i="4"/>
  <c r="H257" i="4"/>
  <c r="F257" i="4"/>
  <c r="G257" i="4" s="1"/>
  <c r="D257" i="4"/>
  <c r="W256" i="4"/>
  <c r="T256" i="4"/>
  <c r="H256" i="4"/>
  <c r="F256" i="4"/>
  <c r="G256" i="4" s="1"/>
  <c r="D256" i="4"/>
  <c r="B94" i="2"/>
  <c r="W255" i="4"/>
  <c r="L92" i="2" s="1"/>
  <c r="T255" i="4"/>
  <c r="H255" i="4"/>
  <c r="F255" i="4"/>
  <c r="G255" i="4" s="1"/>
  <c r="D255" i="4"/>
  <c r="B92" i="2"/>
  <c r="W254" i="4"/>
  <c r="V254" i="4" s="1"/>
  <c r="T254" i="4"/>
  <c r="H254" i="4"/>
  <c r="F254" i="4"/>
  <c r="G254" i="4" s="1"/>
  <c r="D254" i="4"/>
  <c r="B90" i="2"/>
  <c r="W253" i="4"/>
  <c r="V253" i="4" s="1"/>
  <c r="T253" i="4"/>
  <c r="H253" i="4"/>
  <c r="F253" i="4"/>
  <c r="G253" i="4" s="1"/>
  <c r="D253" i="4"/>
  <c r="B88" i="2"/>
  <c r="W252" i="4"/>
  <c r="T252" i="4"/>
  <c r="H252" i="4"/>
  <c r="F252" i="4"/>
  <c r="D252" i="4"/>
  <c r="W251" i="4"/>
  <c r="T251" i="4"/>
  <c r="H251" i="4"/>
  <c r="F251" i="4"/>
  <c r="G251" i="4" s="1"/>
  <c r="D251" i="4"/>
  <c r="B89" i="2"/>
  <c r="W250" i="4"/>
  <c r="L86" i="2" s="1"/>
  <c r="V250" i="4"/>
  <c r="T250" i="4"/>
  <c r="H250" i="4"/>
  <c r="F250" i="4"/>
  <c r="G250" i="4" s="1"/>
  <c r="D250" i="4"/>
  <c r="B86" i="2"/>
  <c r="W249" i="4"/>
  <c r="T249" i="4"/>
  <c r="H249" i="4"/>
  <c r="F249" i="4"/>
  <c r="G249" i="4" s="1"/>
  <c r="D249" i="4"/>
  <c r="B113" i="2"/>
  <c r="W248" i="4"/>
  <c r="V248" i="4" s="1"/>
  <c r="T248" i="4"/>
  <c r="H248" i="4"/>
  <c r="F248" i="4"/>
  <c r="G248" i="4" s="1"/>
  <c r="D248" i="4"/>
  <c r="W247" i="4"/>
  <c r="T247" i="4"/>
  <c r="H247" i="4"/>
  <c r="F247" i="4"/>
  <c r="G247" i="4" s="1"/>
  <c r="D247" i="4"/>
  <c r="W246" i="4"/>
  <c r="T246" i="4"/>
  <c r="H246" i="4"/>
  <c r="F246" i="4"/>
  <c r="G246" i="4" s="1"/>
  <c r="D246" i="4"/>
  <c r="W245" i="4"/>
  <c r="T245" i="4"/>
  <c r="H245" i="4"/>
  <c r="F245" i="4"/>
  <c r="G245" i="4" s="1"/>
  <c r="D245" i="4"/>
  <c r="W244" i="4"/>
  <c r="L120" i="2" s="1"/>
  <c r="T244" i="4"/>
  <c r="H244" i="4"/>
  <c r="F244" i="4"/>
  <c r="G244" i="4" s="1"/>
  <c r="D244" i="4"/>
  <c r="B120" i="2"/>
  <c r="W243" i="4"/>
  <c r="T243" i="4"/>
  <c r="H243" i="4"/>
  <c r="F243" i="4"/>
  <c r="G243" i="4" s="1"/>
  <c r="D243" i="4"/>
  <c r="W242" i="4"/>
  <c r="V242" i="4" s="1"/>
  <c r="T242" i="4"/>
  <c r="H242" i="4"/>
  <c r="F242" i="4"/>
  <c r="G242" i="4" s="1"/>
  <c r="D242" i="4"/>
  <c r="W241" i="4"/>
  <c r="T241" i="4"/>
  <c r="H241" i="4"/>
  <c r="F241" i="4"/>
  <c r="D241" i="4"/>
  <c r="W240" i="4"/>
  <c r="T240" i="4"/>
  <c r="H240" i="4"/>
  <c r="F240" i="4"/>
  <c r="D240" i="4"/>
  <c r="W239" i="4"/>
  <c r="T239" i="4"/>
  <c r="H239" i="4"/>
  <c r="F239" i="4"/>
  <c r="G239" i="4" s="1"/>
  <c r="D239" i="4"/>
  <c r="B122" i="2"/>
  <c r="W238" i="4"/>
  <c r="T238" i="4"/>
  <c r="H238" i="4"/>
  <c r="F238" i="4"/>
  <c r="G238" i="4" s="1"/>
  <c r="D238" i="4"/>
  <c r="W237" i="4"/>
  <c r="L118" i="2" s="1"/>
  <c r="T237" i="4"/>
  <c r="H237" i="4"/>
  <c r="F237" i="4"/>
  <c r="G237" i="4" s="1"/>
  <c r="D237" i="4"/>
  <c r="B118" i="2"/>
  <c r="W236" i="4"/>
  <c r="L116" i="2" s="1"/>
  <c r="T236" i="4"/>
  <c r="H236" i="4"/>
  <c r="F236" i="4"/>
  <c r="G236" i="4" s="1"/>
  <c r="D236" i="4"/>
  <c r="B116" i="2"/>
  <c r="W235" i="4"/>
  <c r="T235" i="4"/>
  <c r="H235" i="4"/>
  <c r="F235" i="4"/>
  <c r="G235" i="4" s="1"/>
  <c r="D235" i="4"/>
  <c r="W234" i="4"/>
  <c r="T234" i="4"/>
  <c r="H234" i="4"/>
  <c r="F234" i="4"/>
  <c r="G234" i="4" s="1"/>
  <c r="D234" i="4"/>
  <c r="W233" i="4"/>
  <c r="V233" i="4" s="1"/>
  <c r="T233" i="4"/>
  <c r="H233" i="4"/>
  <c r="F233" i="4"/>
  <c r="G233" i="4" s="1"/>
  <c r="D233" i="4"/>
  <c r="W232" i="4"/>
  <c r="T232" i="4"/>
  <c r="H232" i="4"/>
  <c r="F232" i="4"/>
  <c r="G232" i="4" s="1"/>
  <c r="D232" i="4"/>
  <c r="B109" i="2"/>
  <c r="W231" i="4"/>
  <c r="L105" i="2" s="1"/>
  <c r="T231" i="4"/>
  <c r="H231" i="4"/>
  <c r="F231" i="4"/>
  <c r="G231" i="4" s="1"/>
  <c r="D231" i="4"/>
  <c r="B105" i="2"/>
  <c r="W230" i="4"/>
  <c r="V230" i="4"/>
  <c r="T230" i="4"/>
  <c r="L107" i="2"/>
  <c r="H230" i="4"/>
  <c r="F230" i="4"/>
  <c r="G230" i="4" s="1"/>
  <c r="D230" i="4"/>
  <c r="B107" i="2"/>
  <c r="W229" i="4"/>
  <c r="L103" i="2" s="1"/>
  <c r="T229" i="4"/>
  <c r="H229" i="4"/>
  <c r="F229" i="4"/>
  <c r="D229" i="4"/>
  <c r="B103" i="2"/>
  <c r="W228" i="4"/>
  <c r="V228" i="4" s="1"/>
  <c r="T228" i="4"/>
  <c r="H228" i="4"/>
  <c r="F228" i="4"/>
  <c r="D228" i="4"/>
  <c r="W227" i="4"/>
  <c r="T227" i="4"/>
  <c r="H227" i="4"/>
  <c r="F227" i="4"/>
  <c r="G227" i="4" s="1"/>
  <c r="D227" i="4"/>
  <c r="W226" i="4"/>
  <c r="T226" i="4"/>
  <c r="H226" i="4"/>
  <c r="F226" i="4"/>
  <c r="G226" i="4" s="1"/>
  <c r="D226" i="4"/>
  <c r="B101" i="2"/>
  <c r="W225" i="4"/>
  <c r="T225" i="4"/>
  <c r="H225" i="4"/>
  <c r="F225" i="4"/>
  <c r="G225" i="4" s="1"/>
  <c r="D225" i="4"/>
  <c r="W224" i="4"/>
  <c r="L119" i="2" s="1"/>
  <c r="T224" i="4"/>
  <c r="H224" i="4"/>
  <c r="F224" i="4"/>
  <c r="G224" i="4" s="1"/>
  <c r="D224" i="4"/>
  <c r="B119" i="2"/>
  <c r="W223" i="4"/>
  <c r="T223" i="4"/>
  <c r="H223" i="4"/>
  <c r="F223" i="4"/>
  <c r="G223" i="4" s="1"/>
  <c r="D223" i="4"/>
  <c r="W222" i="4"/>
  <c r="V222" i="4" s="1"/>
  <c r="T222" i="4"/>
  <c r="H222" i="4"/>
  <c r="F222" i="4"/>
  <c r="G222" i="4" s="1"/>
  <c r="D222" i="4"/>
  <c r="W221" i="4"/>
  <c r="T221" i="4"/>
  <c r="H221" i="4"/>
  <c r="F221" i="4"/>
  <c r="G221" i="4" s="1"/>
  <c r="D221" i="4"/>
  <c r="W220" i="4"/>
  <c r="L121" i="2" s="1"/>
  <c r="T220" i="4"/>
  <c r="H220" i="4"/>
  <c r="F220" i="4"/>
  <c r="D220" i="4"/>
  <c r="B121" i="2"/>
  <c r="W219" i="4"/>
  <c r="V219" i="4" s="1"/>
  <c r="T219" i="4"/>
  <c r="H219" i="4"/>
  <c r="F219" i="4"/>
  <c r="G219" i="4" s="1"/>
  <c r="D219" i="4"/>
  <c r="W218" i="4"/>
  <c r="V218" i="4" s="1"/>
  <c r="T218" i="4"/>
  <c r="L117" i="2"/>
  <c r="H218" i="4"/>
  <c r="F218" i="4"/>
  <c r="D218" i="4"/>
  <c r="B117" i="2"/>
  <c r="W217" i="4"/>
  <c r="V217" i="4" s="1"/>
  <c r="T217" i="4"/>
  <c r="H217" i="4"/>
  <c r="F217" i="4"/>
  <c r="G217" i="4" s="1"/>
  <c r="D217" i="4"/>
  <c r="B115" i="2"/>
  <c r="W216" i="4"/>
  <c r="V216" i="4" s="1"/>
  <c r="T216" i="4"/>
  <c r="H216" i="4"/>
  <c r="F216" i="4"/>
  <c r="D216" i="4"/>
  <c r="W215" i="4"/>
  <c r="V215" i="4"/>
  <c r="T215" i="4"/>
  <c r="H215" i="4"/>
  <c r="F215" i="4"/>
  <c r="G215" i="4" s="1"/>
  <c r="D215" i="4"/>
  <c r="W214" i="4"/>
  <c r="T214" i="4"/>
  <c r="H214" i="4"/>
  <c r="F214" i="4"/>
  <c r="G214" i="4" s="1"/>
  <c r="D214" i="4"/>
  <c r="W213" i="4"/>
  <c r="T213" i="4"/>
  <c r="H213" i="4"/>
  <c r="F213" i="4"/>
  <c r="G213" i="4" s="1"/>
  <c r="D213" i="4"/>
  <c r="W212" i="4"/>
  <c r="V212" i="4" s="1"/>
  <c r="T212" i="4"/>
  <c r="H212" i="4"/>
  <c r="F212" i="4"/>
  <c r="G212" i="4" s="1"/>
  <c r="D212" i="4"/>
  <c r="B108" i="2"/>
  <c r="W211" i="4"/>
  <c r="V211" i="4" s="1"/>
  <c r="T211" i="4"/>
  <c r="H211" i="4"/>
  <c r="F211" i="4"/>
  <c r="G211" i="4" s="1"/>
  <c r="D211" i="4"/>
  <c r="B104" i="2"/>
  <c r="W210" i="4"/>
  <c r="V210" i="4" s="1"/>
  <c r="T210" i="4"/>
  <c r="H210" i="4"/>
  <c r="F210" i="4"/>
  <c r="G210" i="4" s="1"/>
  <c r="D210" i="4"/>
  <c r="W209" i="4"/>
  <c r="T209" i="4"/>
  <c r="H209" i="4"/>
  <c r="F209" i="4"/>
  <c r="D209" i="4"/>
  <c r="B106" i="2"/>
  <c r="W208" i="4"/>
  <c r="L102" i="2" s="1"/>
  <c r="T208" i="4"/>
  <c r="H208" i="4"/>
  <c r="F208" i="4"/>
  <c r="G208" i="4" s="1"/>
  <c r="D208" i="4"/>
  <c r="B102" i="2"/>
  <c r="W207" i="4"/>
  <c r="V207" i="4" s="1"/>
  <c r="T207" i="4"/>
  <c r="H207" i="4"/>
  <c r="F207" i="4"/>
  <c r="G207" i="4" s="1"/>
  <c r="D207" i="4"/>
  <c r="B100" i="2"/>
  <c r="W206" i="4"/>
  <c r="V206" i="4" s="1"/>
  <c r="T206" i="4"/>
  <c r="H206" i="4"/>
  <c r="F206" i="4"/>
  <c r="G206" i="4" s="1"/>
  <c r="D206" i="4"/>
  <c r="B123" i="2"/>
  <c r="W205" i="4"/>
  <c r="T205" i="4"/>
  <c r="H205" i="4"/>
  <c r="F205" i="4"/>
  <c r="G205" i="4" s="1"/>
  <c r="D205" i="4"/>
  <c r="W204" i="4"/>
  <c r="T204" i="4"/>
  <c r="H204" i="4"/>
  <c r="F204" i="4"/>
  <c r="D204" i="4"/>
  <c r="W203" i="4"/>
  <c r="V203" i="4" s="1"/>
  <c r="T203" i="4"/>
  <c r="H203" i="4"/>
  <c r="F203" i="4"/>
  <c r="G203" i="4" s="1"/>
  <c r="D203" i="4"/>
  <c r="W202" i="4"/>
  <c r="T202" i="4"/>
  <c r="H202" i="4"/>
  <c r="F202" i="4"/>
  <c r="G202" i="4" s="1"/>
  <c r="D202" i="4"/>
  <c r="W201" i="4"/>
  <c r="T201" i="4"/>
  <c r="H201" i="4"/>
  <c r="F201" i="4"/>
  <c r="G201" i="4" s="1"/>
  <c r="D201" i="4"/>
  <c r="W200" i="4"/>
  <c r="V200" i="4" s="1"/>
  <c r="T200" i="4"/>
  <c r="H200" i="4"/>
  <c r="F200" i="4"/>
  <c r="G200" i="4" s="1"/>
  <c r="D200" i="4"/>
  <c r="W199" i="4"/>
  <c r="T199" i="4"/>
  <c r="H199" i="4"/>
  <c r="F199" i="4"/>
  <c r="G199" i="4" s="1"/>
  <c r="D199" i="4"/>
  <c r="W198" i="4"/>
  <c r="V198" i="4" s="1"/>
  <c r="T198" i="4"/>
  <c r="H198" i="4"/>
  <c r="F198" i="4"/>
  <c r="D198" i="4"/>
  <c r="W197" i="4"/>
  <c r="T197" i="4"/>
  <c r="H197" i="4"/>
  <c r="F197" i="4"/>
  <c r="G197" i="4" s="1"/>
  <c r="D197" i="4"/>
  <c r="W196" i="4"/>
  <c r="T196" i="4"/>
  <c r="H196" i="4"/>
  <c r="F196" i="4"/>
  <c r="G196" i="4" s="1"/>
  <c r="D196" i="4"/>
  <c r="W195" i="4"/>
  <c r="T195" i="4"/>
  <c r="H195" i="4"/>
  <c r="F195" i="4"/>
  <c r="G195" i="4" s="1"/>
  <c r="D195" i="4"/>
  <c r="W194" i="4"/>
  <c r="T194" i="4"/>
  <c r="H194" i="4"/>
  <c r="F194" i="4"/>
  <c r="G194" i="4" s="1"/>
  <c r="D194" i="4"/>
  <c r="W193" i="4"/>
  <c r="V193" i="4" s="1"/>
  <c r="T193" i="4"/>
  <c r="H193" i="4"/>
  <c r="F193" i="4"/>
  <c r="G193" i="4" s="1"/>
  <c r="D193" i="4"/>
  <c r="W192" i="4"/>
  <c r="V192" i="4" s="1"/>
  <c r="T192" i="4"/>
  <c r="H192" i="4"/>
  <c r="F192" i="4"/>
  <c r="D192" i="4"/>
  <c r="W191" i="4"/>
  <c r="T191" i="4"/>
  <c r="H191" i="4"/>
  <c r="F191" i="4"/>
  <c r="G191" i="4" s="1"/>
  <c r="D191" i="4"/>
  <c r="W190" i="4"/>
  <c r="V190" i="4"/>
  <c r="T190" i="4"/>
  <c r="H190" i="4"/>
  <c r="F190" i="4"/>
  <c r="G190" i="4" s="1"/>
  <c r="D190" i="4"/>
  <c r="W189" i="4"/>
  <c r="L85" i="2" s="1"/>
  <c r="T189" i="4"/>
  <c r="H189" i="4"/>
  <c r="F189" i="4"/>
  <c r="D189" i="4"/>
  <c r="B85" i="2"/>
  <c r="W188" i="4"/>
  <c r="L84" i="2" s="1"/>
  <c r="T188" i="4"/>
  <c r="H188" i="4"/>
  <c r="F188" i="4"/>
  <c r="D188" i="4"/>
  <c r="B84" i="2"/>
  <c r="W187" i="4"/>
  <c r="V187" i="4" s="1"/>
  <c r="T187" i="4"/>
  <c r="H187" i="4"/>
  <c r="F187" i="4"/>
  <c r="D187" i="4"/>
  <c r="W186" i="4"/>
  <c r="V186" i="4" s="1"/>
  <c r="T186" i="4"/>
  <c r="H186" i="4"/>
  <c r="F186" i="4"/>
  <c r="G186" i="4" s="1"/>
  <c r="D186" i="4"/>
  <c r="W185" i="4"/>
  <c r="T185" i="4"/>
  <c r="H185" i="4"/>
  <c r="F185" i="4"/>
  <c r="G185" i="4" s="1"/>
  <c r="D185" i="4"/>
  <c r="W184" i="4"/>
  <c r="L83" i="2" s="1"/>
  <c r="T184" i="4"/>
  <c r="H184" i="4"/>
  <c r="F184" i="4"/>
  <c r="G184" i="4" s="1"/>
  <c r="D184" i="4"/>
  <c r="B83" i="2"/>
  <c r="W183" i="4"/>
  <c r="T183" i="4"/>
  <c r="H183" i="4"/>
  <c r="F183" i="4"/>
  <c r="G183" i="4" s="1"/>
  <c r="D183" i="4"/>
  <c r="W182" i="4"/>
  <c r="V182" i="4" s="1"/>
  <c r="T182" i="4"/>
  <c r="H182" i="4"/>
  <c r="F182" i="4"/>
  <c r="D182" i="4"/>
  <c r="W181" i="4"/>
  <c r="V181" i="4" s="1"/>
  <c r="T181" i="4"/>
  <c r="H181" i="4"/>
  <c r="F181" i="4"/>
  <c r="G181" i="4" s="1"/>
  <c r="D181" i="4"/>
  <c r="W180" i="4"/>
  <c r="V180" i="4" s="1"/>
  <c r="T180" i="4"/>
  <c r="L82" i="2"/>
  <c r="H180" i="4"/>
  <c r="F180" i="4"/>
  <c r="D180" i="4"/>
  <c r="B82" i="2"/>
  <c r="W179" i="4"/>
  <c r="L81" i="2" s="1"/>
  <c r="V179" i="4"/>
  <c r="T179" i="4"/>
  <c r="H179" i="4"/>
  <c r="F179" i="4"/>
  <c r="D179" i="4"/>
  <c r="B81" i="2"/>
  <c r="W178" i="4"/>
  <c r="T178" i="4"/>
  <c r="H178" i="4"/>
  <c r="F178" i="4"/>
  <c r="D178" i="4"/>
  <c r="W177" i="4"/>
  <c r="V177" i="4" s="1"/>
  <c r="T177" i="4"/>
  <c r="H177" i="4"/>
  <c r="F177" i="4"/>
  <c r="G177" i="4" s="1"/>
  <c r="D177" i="4"/>
  <c r="W176" i="4"/>
  <c r="V176" i="4" s="1"/>
  <c r="T176" i="4"/>
  <c r="H176" i="4"/>
  <c r="F176" i="4"/>
  <c r="G176" i="4" s="1"/>
  <c r="D176" i="4"/>
  <c r="W175" i="4"/>
  <c r="V175" i="4" s="1"/>
  <c r="T175" i="4"/>
  <c r="H175" i="4"/>
  <c r="F175" i="4"/>
  <c r="G175" i="4" s="1"/>
  <c r="D175" i="4"/>
  <c r="B80" i="2"/>
  <c r="W174" i="4"/>
  <c r="T174" i="4"/>
  <c r="H174" i="4"/>
  <c r="F174" i="4"/>
  <c r="D174" i="4"/>
  <c r="B79" i="2"/>
  <c r="W173" i="4"/>
  <c r="V173" i="4"/>
  <c r="T173" i="4"/>
  <c r="L78" i="2"/>
  <c r="H173" i="4"/>
  <c r="F173" i="4"/>
  <c r="G173" i="4" s="1"/>
  <c r="D173" i="4"/>
  <c r="B78" i="2"/>
  <c r="W172" i="4"/>
  <c r="L77" i="2" s="1"/>
  <c r="T172" i="4"/>
  <c r="H172" i="4"/>
  <c r="F172" i="4"/>
  <c r="D172" i="4"/>
  <c r="B77" i="2"/>
  <c r="W171" i="4"/>
  <c r="V171" i="4" s="1"/>
  <c r="T171" i="4"/>
  <c r="L76" i="2"/>
  <c r="H171" i="4"/>
  <c r="F171" i="4"/>
  <c r="G171" i="4" s="1"/>
  <c r="D171" i="4"/>
  <c r="B76" i="2"/>
  <c r="W170" i="4"/>
  <c r="L75" i="2" s="1"/>
  <c r="T170" i="4"/>
  <c r="H170" i="4"/>
  <c r="F170" i="4"/>
  <c r="G170" i="4" s="1"/>
  <c r="D170" i="4"/>
  <c r="B75" i="2"/>
  <c r="W169" i="4"/>
  <c r="L74" i="2" s="1"/>
  <c r="T169" i="4"/>
  <c r="H169" i="4"/>
  <c r="F169" i="4"/>
  <c r="D169" i="4"/>
  <c r="B74" i="2"/>
  <c r="W168" i="4"/>
  <c r="T168" i="4"/>
  <c r="H168" i="4"/>
  <c r="F168" i="4"/>
  <c r="D168" i="4"/>
  <c r="B73" i="2"/>
  <c r="W167" i="4"/>
  <c r="L72" i="2" s="1"/>
  <c r="V167" i="4"/>
  <c r="T167" i="4"/>
  <c r="H167" i="4"/>
  <c r="F167" i="4"/>
  <c r="G167" i="4" s="1"/>
  <c r="D167" i="4"/>
  <c r="B72" i="2"/>
  <c r="W166" i="4"/>
  <c r="T166" i="4"/>
  <c r="H166" i="4"/>
  <c r="F166" i="4"/>
  <c r="G166" i="4" s="1"/>
  <c r="D166" i="4"/>
  <c r="W165" i="4"/>
  <c r="V165" i="4" s="1"/>
  <c r="T165" i="4"/>
  <c r="H165" i="4"/>
  <c r="F165" i="4"/>
  <c r="G165" i="4" s="1"/>
  <c r="D165" i="4"/>
  <c r="W164" i="4"/>
  <c r="T164" i="4"/>
  <c r="H164" i="4"/>
  <c r="F164" i="4"/>
  <c r="G164" i="4" s="1"/>
  <c r="D164" i="4"/>
  <c r="W163" i="4"/>
  <c r="T163" i="4"/>
  <c r="H163" i="4"/>
  <c r="F163" i="4"/>
  <c r="G163" i="4" s="1"/>
  <c r="D163" i="4"/>
  <c r="W162" i="4"/>
  <c r="V162" i="4" s="1"/>
  <c r="T162" i="4"/>
  <c r="H162" i="4"/>
  <c r="F162" i="4"/>
  <c r="G162" i="4" s="1"/>
  <c r="D162" i="4"/>
  <c r="W161" i="4"/>
  <c r="T161" i="4"/>
  <c r="H161" i="4"/>
  <c r="F161" i="4"/>
  <c r="G161" i="4" s="1"/>
  <c r="D161" i="4"/>
  <c r="W160" i="4"/>
  <c r="T160" i="4"/>
  <c r="H160" i="4"/>
  <c r="F160" i="4"/>
  <c r="G160" i="4" s="1"/>
  <c r="D160" i="4"/>
  <c r="W159" i="4"/>
  <c r="T159" i="4"/>
  <c r="H159" i="4"/>
  <c r="F159" i="4"/>
  <c r="G159" i="4" s="1"/>
  <c r="D159" i="4"/>
  <c r="W158" i="4"/>
  <c r="L71" i="2" s="1"/>
  <c r="T158" i="4"/>
  <c r="H158" i="4"/>
  <c r="F158" i="4"/>
  <c r="G158" i="4" s="1"/>
  <c r="D158" i="4"/>
  <c r="B71" i="2"/>
  <c r="W157" i="4"/>
  <c r="L70" i="2" s="1"/>
  <c r="T157" i="4"/>
  <c r="H157" i="4"/>
  <c r="F157" i="4"/>
  <c r="D157" i="4"/>
  <c r="B70" i="2"/>
  <c r="W156" i="4"/>
  <c r="V156" i="4" s="1"/>
  <c r="T156" i="4"/>
  <c r="H156" i="4"/>
  <c r="F156" i="4"/>
  <c r="D156" i="4"/>
  <c r="B69" i="2"/>
  <c r="W155" i="4"/>
  <c r="L68" i="2" s="1"/>
  <c r="T155" i="4"/>
  <c r="H155" i="4"/>
  <c r="F155" i="4"/>
  <c r="G155" i="4" s="1"/>
  <c r="D155" i="4"/>
  <c r="B68" i="2"/>
  <c r="W154" i="4"/>
  <c r="T154" i="4"/>
  <c r="H154" i="4"/>
  <c r="F154" i="4"/>
  <c r="D154" i="4"/>
  <c r="W153" i="4"/>
  <c r="T153" i="4"/>
  <c r="H153" i="4"/>
  <c r="F153" i="4"/>
  <c r="G153" i="4" s="1"/>
  <c r="D153" i="4"/>
  <c r="B67" i="2"/>
  <c r="W152" i="4"/>
  <c r="T152" i="4"/>
  <c r="H152" i="4"/>
  <c r="F152" i="4"/>
  <c r="G152" i="4" s="1"/>
  <c r="D152" i="4"/>
  <c r="W151" i="4"/>
  <c r="V151" i="4" s="1"/>
  <c r="T151" i="4"/>
  <c r="H151" i="4"/>
  <c r="F151" i="4"/>
  <c r="G151" i="4" s="1"/>
  <c r="D151" i="4"/>
  <c r="W150" i="4"/>
  <c r="V150" i="4" s="1"/>
  <c r="T150" i="4"/>
  <c r="H150" i="4"/>
  <c r="F150" i="4"/>
  <c r="G150" i="4" s="1"/>
  <c r="D150" i="4"/>
  <c r="W149" i="4"/>
  <c r="V149" i="4" s="1"/>
  <c r="T149" i="4"/>
  <c r="H149" i="4"/>
  <c r="F149" i="4"/>
  <c r="G149" i="4" s="1"/>
  <c r="D149" i="4"/>
  <c r="W148" i="4"/>
  <c r="V148" i="4"/>
  <c r="T148" i="4"/>
  <c r="H148" i="4"/>
  <c r="F148" i="4"/>
  <c r="G148" i="4" s="1"/>
  <c r="D148" i="4"/>
  <c r="W147" i="4"/>
  <c r="T147" i="4"/>
  <c r="H147" i="4"/>
  <c r="F147" i="4"/>
  <c r="G147" i="4" s="1"/>
  <c r="D147" i="4"/>
  <c r="W146" i="4"/>
  <c r="T146" i="4"/>
  <c r="H146" i="4"/>
  <c r="F146" i="4"/>
  <c r="D146" i="4"/>
  <c r="W145" i="4"/>
  <c r="T145" i="4"/>
  <c r="H145" i="4"/>
  <c r="F145" i="4"/>
  <c r="G145" i="4" s="1"/>
  <c r="D145" i="4"/>
  <c r="W144" i="4"/>
  <c r="V144" i="4" s="1"/>
  <c r="T144" i="4"/>
  <c r="H144" i="4"/>
  <c r="F144" i="4"/>
  <c r="G144" i="4" s="1"/>
  <c r="D144" i="4"/>
  <c r="W143" i="4"/>
  <c r="V143" i="4" s="1"/>
  <c r="T143" i="4"/>
  <c r="H143" i="4"/>
  <c r="F143" i="4"/>
  <c r="G143" i="4" s="1"/>
  <c r="D143" i="4"/>
  <c r="W142" i="4"/>
  <c r="T142" i="4"/>
  <c r="H142" i="4"/>
  <c r="F142" i="4"/>
  <c r="G142" i="4" s="1"/>
  <c r="D142" i="4"/>
  <c r="W141" i="4"/>
  <c r="T141" i="4"/>
  <c r="H141" i="4"/>
  <c r="F141" i="4"/>
  <c r="G141" i="4" s="1"/>
  <c r="D141" i="4"/>
  <c r="B66" i="2"/>
  <c r="W140" i="4"/>
  <c r="V140" i="4" s="1"/>
  <c r="T140" i="4"/>
  <c r="H140" i="4"/>
  <c r="F140" i="4"/>
  <c r="G140" i="4" s="1"/>
  <c r="D140" i="4"/>
  <c r="W139" i="4"/>
  <c r="T139" i="4"/>
  <c r="H139" i="4"/>
  <c r="F139" i="4"/>
  <c r="G139" i="4" s="1"/>
  <c r="D139" i="4"/>
  <c r="W138" i="4"/>
  <c r="T138" i="4"/>
  <c r="H138" i="4"/>
  <c r="F138" i="4"/>
  <c r="G138" i="4" s="1"/>
  <c r="D138" i="4"/>
  <c r="W137" i="4"/>
  <c r="V137" i="4" s="1"/>
  <c r="T137" i="4"/>
  <c r="H137" i="4"/>
  <c r="F137" i="4"/>
  <c r="D137" i="4"/>
  <c r="W136" i="4"/>
  <c r="T136" i="4"/>
  <c r="H136" i="4"/>
  <c r="F136" i="4"/>
  <c r="G136" i="4" s="1"/>
  <c r="D136" i="4"/>
  <c r="W135" i="4"/>
  <c r="V135" i="4" s="1"/>
  <c r="T135" i="4"/>
  <c r="H135" i="4"/>
  <c r="F135" i="4"/>
  <c r="G135" i="4" s="1"/>
  <c r="D135" i="4"/>
  <c r="W134" i="4"/>
  <c r="T134" i="4"/>
  <c r="H134" i="4"/>
  <c r="F134" i="4"/>
  <c r="G134" i="4" s="1"/>
  <c r="D134" i="4"/>
  <c r="W133" i="4"/>
  <c r="V133" i="4" s="1"/>
  <c r="T133" i="4"/>
  <c r="H133" i="4"/>
  <c r="F133" i="4"/>
  <c r="D133" i="4"/>
  <c r="W132" i="4"/>
  <c r="T132" i="4"/>
  <c r="H132" i="4"/>
  <c r="F132" i="4"/>
  <c r="G132" i="4" s="1"/>
  <c r="D132" i="4"/>
  <c r="W131" i="4"/>
  <c r="T131" i="4"/>
  <c r="H131" i="4"/>
  <c r="F131" i="4"/>
  <c r="G131" i="4" s="1"/>
  <c r="D131" i="4"/>
  <c r="W130" i="4"/>
  <c r="T130" i="4"/>
  <c r="H130" i="4"/>
  <c r="F130" i="4"/>
  <c r="G130" i="4" s="1"/>
  <c r="D130" i="4"/>
  <c r="W129" i="4"/>
  <c r="V129" i="4" s="1"/>
  <c r="T129" i="4"/>
  <c r="H129" i="4"/>
  <c r="F129" i="4"/>
  <c r="G129" i="4" s="1"/>
  <c r="D129" i="4"/>
  <c r="W128" i="4"/>
  <c r="V128" i="4"/>
  <c r="T128" i="4"/>
  <c r="H128" i="4"/>
  <c r="F128" i="4"/>
  <c r="G128" i="4" s="1"/>
  <c r="D128" i="4"/>
  <c r="W127" i="4"/>
  <c r="V127" i="4"/>
  <c r="T127" i="4"/>
  <c r="H127" i="4"/>
  <c r="F127" i="4"/>
  <c r="G127" i="4" s="1"/>
  <c r="D127" i="4"/>
  <c r="W126" i="4"/>
  <c r="T126" i="4"/>
  <c r="H126" i="4"/>
  <c r="F126" i="4"/>
  <c r="D126" i="4"/>
  <c r="W125" i="4"/>
  <c r="V125" i="4"/>
  <c r="T125" i="4"/>
  <c r="H125" i="4"/>
  <c r="F125" i="4"/>
  <c r="D125" i="4"/>
  <c r="W124" i="4"/>
  <c r="T124" i="4"/>
  <c r="H124" i="4"/>
  <c r="F124" i="4"/>
  <c r="D124" i="4"/>
  <c r="W123" i="4"/>
  <c r="T123" i="4"/>
  <c r="H123" i="4"/>
  <c r="F123" i="4"/>
  <c r="G123" i="4" s="1"/>
  <c r="D123" i="4"/>
  <c r="W122" i="4"/>
  <c r="V122" i="4" s="1"/>
  <c r="T122" i="4"/>
  <c r="H122" i="4"/>
  <c r="F122" i="4"/>
  <c r="G122" i="4" s="1"/>
  <c r="D122" i="4"/>
  <c r="W121" i="4"/>
  <c r="L65" i="2" s="1"/>
  <c r="V121" i="4"/>
  <c r="T121" i="4"/>
  <c r="H121" i="4"/>
  <c r="F121" i="4"/>
  <c r="G121" i="4" s="1"/>
  <c r="D121" i="4"/>
  <c r="B65" i="2"/>
  <c r="W120" i="4"/>
  <c r="V120" i="4" s="1"/>
  <c r="T120" i="4"/>
  <c r="H120" i="4"/>
  <c r="F120" i="4"/>
  <c r="D120" i="4"/>
  <c r="W119" i="4"/>
  <c r="T119" i="4"/>
  <c r="H119" i="4"/>
  <c r="F119" i="4"/>
  <c r="G119" i="4" s="1"/>
  <c r="D119" i="4"/>
  <c r="W118" i="4"/>
  <c r="T118" i="4"/>
  <c r="H118" i="4"/>
  <c r="F118" i="4"/>
  <c r="G118" i="4" s="1"/>
  <c r="D118" i="4"/>
  <c r="W117" i="4"/>
  <c r="T117" i="4"/>
  <c r="H117" i="4"/>
  <c r="F117" i="4"/>
  <c r="D117" i="4"/>
  <c r="W116" i="4"/>
  <c r="V116" i="4" s="1"/>
  <c r="T116" i="4"/>
  <c r="H116" i="4"/>
  <c r="F116" i="4"/>
  <c r="G116" i="4" s="1"/>
  <c r="D116" i="4"/>
  <c r="W115" i="4"/>
  <c r="L54" i="2" s="1"/>
  <c r="T115" i="4"/>
  <c r="H115" i="4"/>
  <c r="F115" i="4"/>
  <c r="G115" i="4" s="1"/>
  <c r="D115" i="4"/>
  <c r="B54" i="2"/>
  <c r="W114" i="4"/>
  <c r="V114" i="4" s="1"/>
  <c r="T114" i="4"/>
  <c r="H114" i="4"/>
  <c r="F114" i="4"/>
  <c r="D114" i="4"/>
  <c r="W113" i="4"/>
  <c r="T113" i="4"/>
  <c r="H113" i="4"/>
  <c r="F113" i="4"/>
  <c r="D113" i="4"/>
  <c r="W112" i="4"/>
  <c r="T112" i="4"/>
  <c r="H112" i="4"/>
  <c r="F112" i="4"/>
  <c r="D112" i="4"/>
  <c r="W111" i="4"/>
  <c r="T111" i="4"/>
  <c r="H111" i="4"/>
  <c r="F111" i="4"/>
  <c r="G111" i="4" s="1"/>
  <c r="D111" i="4"/>
  <c r="W110" i="4"/>
  <c r="T110" i="4"/>
  <c r="H110" i="4"/>
  <c r="F110" i="4"/>
  <c r="G110" i="4" s="1"/>
  <c r="D110" i="4"/>
  <c r="W109" i="4"/>
  <c r="V109" i="4"/>
  <c r="T109" i="4"/>
  <c r="H109" i="4"/>
  <c r="F109" i="4"/>
  <c r="G109" i="4" s="1"/>
  <c r="D109" i="4"/>
  <c r="W108" i="4"/>
  <c r="T108" i="4"/>
  <c r="H108" i="4"/>
  <c r="F108" i="4"/>
  <c r="G108" i="4" s="1"/>
  <c r="D108" i="4"/>
  <c r="W107" i="4"/>
  <c r="T107" i="4"/>
  <c r="H107" i="4"/>
  <c r="F107" i="4"/>
  <c r="D107" i="4"/>
  <c r="W106" i="4"/>
  <c r="T106" i="4"/>
  <c r="H106" i="4"/>
  <c r="F106" i="4"/>
  <c r="G106" i="4" s="1"/>
  <c r="D106" i="4"/>
  <c r="W105" i="4"/>
  <c r="V105" i="4" s="1"/>
  <c r="T105" i="4"/>
  <c r="H105" i="4"/>
  <c r="F105" i="4"/>
  <c r="G105" i="4" s="1"/>
  <c r="D105" i="4"/>
  <c r="W104" i="4"/>
  <c r="V104" i="4"/>
  <c r="T104" i="4"/>
  <c r="H104" i="4"/>
  <c r="F104" i="4"/>
  <c r="G104" i="4" s="1"/>
  <c r="D104" i="4"/>
  <c r="W103" i="4"/>
  <c r="T103" i="4"/>
  <c r="H103" i="4"/>
  <c r="F103" i="4"/>
  <c r="G103" i="4" s="1"/>
  <c r="D103" i="4"/>
  <c r="W102" i="4"/>
  <c r="V102" i="4" s="1"/>
  <c r="T102" i="4"/>
  <c r="H102" i="4"/>
  <c r="F102" i="4"/>
  <c r="D102" i="4"/>
  <c r="W101" i="4"/>
  <c r="T101" i="4"/>
  <c r="H101" i="4"/>
  <c r="F101" i="4"/>
  <c r="D101" i="4"/>
  <c r="W100" i="4"/>
  <c r="T100" i="4"/>
  <c r="H100" i="4"/>
  <c r="F100" i="4"/>
  <c r="D100" i="4"/>
  <c r="W99" i="4"/>
  <c r="T99" i="4"/>
  <c r="H99" i="4"/>
  <c r="F99" i="4"/>
  <c r="G99" i="4" s="1"/>
  <c r="D99" i="4"/>
  <c r="W98" i="4"/>
  <c r="T98" i="4"/>
  <c r="H98" i="4"/>
  <c r="F98" i="4"/>
  <c r="G98" i="4" s="1"/>
  <c r="D98" i="4"/>
  <c r="W97" i="4"/>
  <c r="T97" i="4"/>
  <c r="H97" i="4"/>
  <c r="F97" i="4"/>
  <c r="G97" i="4" s="1"/>
  <c r="D97" i="4"/>
  <c r="W96" i="4"/>
  <c r="V96" i="4" s="1"/>
  <c r="T96" i="4"/>
  <c r="H96" i="4"/>
  <c r="F96" i="4"/>
  <c r="G96" i="4" s="1"/>
  <c r="D96" i="4"/>
  <c r="W95" i="4"/>
  <c r="V95" i="4"/>
  <c r="T95" i="4"/>
  <c r="H95" i="4"/>
  <c r="F95" i="4"/>
  <c r="D95" i="4"/>
  <c r="W94" i="4"/>
  <c r="T94" i="4"/>
  <c r="H94" i="4"/>
  <c r="F94" i="4"/>
  <c r="G94" i="4" s="1"/>
  <c r="D94" i="4"/>
  <c r="W93" i="4"/>
  <c r="T93" i="4"/>
  <c r="H93" i="4"/>
  <c r="F93" i="4"/>
  <c r="G93" i="4" s="1"/>
  <c r="D93" i="4"/>
  <c r="W92" i="4"/>
  <c r="L64" i="2" s="1"/>
  <c r="T92" i="4"/>
  <c r="H92" i="4"/>
  <c r="F92" i="4"/>
  <c r="G92" i="4" s="1"/>
  <c r="D92" i="4"/>
  <c r="B64" i="2"/>
  <c r="W91" i="4"/>
  <c r="V91" i="4" s="1"/>
  <c r="T91" i="4"/>
  <c r="H91" i="4"/>
  <c r="F91" i="4"/>
  <c r="G91" i="4" s="1"/>
  <c r="D91" i="4"/>
  <c r="B63" i="2"/>
  <c r="W90" i="4"/>
  <c r="V90" i="4" s="1"/>
  <c r="T90" i="4"/>
  <c r="H90" i="4"/>
  <c r="F90" i="4"/>
  <c r="D90" i="4"/>
  <c r="W89" i="4"/>
  <c r="V89" i="4"/>
  <c r="T89" i="4"/>
  <c r="H89" i="4"/>
  <c r="F89" i="4"/>
  <c r="G89" i="4" s="1"/>
  <c r="D89" i="4"/>
  <c r="W88" i="4"/>
  <c r="L62" i="2" s="1"/>
  <c r="T88" i="4"/>
  <c r="H88" i="4"/>
  <c r="F88" i="4"/>
  <c r="D88" i="4"/>
  <c r="B62" i="2"/>
  <c r="W87" i="4"/>
  <c r="L61" i="2" s="1"/>
  <c r="T87" i="4"/>
  <c r="H87" i="4"/>
  <c r="F87" i="4"/>
  <c r="G87" i="4" s="1"/>
  <c r="D87" i="4"/>
  <c r="B61" i="2"/>
  <c r="W86" i="4"/>
  <c r="T86" i="4"/>
  <c r="H86" i="4"/>
  <c r="F86" i="4"/>
  <c r="D86" i="4"/>
  <c r="B60" i="2"/>
  <c r="W85" i="4"/>
  <c r="L59" i="2" s="1"/>
  <c r="T85" i="4"/>
  <c r="H85" i="4"/>
  <c r="F85" i="4"/>
  <c r="G85" i="4" s="1"/>
  <c r="D85" i="4"/>
  <c r="B59" i="2"/>
  <c r="W84" i="4"/>
  <c r="V84" i="4" s="1"/>
  <c r="T84" i="4"/>
  <c r="H84" i="4"/>
  <c r="F84" i="4"/>
  <c r="G84" i="4" s="1"/>
  <c r="D84" i="4"/>
  <c r="B58" i="2"/>
  <c r="W83" i="4"/>
  <c r="L57" i="2" s="1"/>
  <c r="V83" i="4"/>
  <c r="T83" i="4"/>
  <c r="H83" i="4"/>
  <c r="F83" i="4"/>
  <c r="G83" i="4" s="1"/>
  <c r="D83" i="4"/>
  <c r="B57" i="2"/>
  <c r="W82" i="4"/>
  <c r="T82" i="4"/>
  <c r="H82" i="4"/>
  <c r="F82" i="4"/>
  <c r="D82" i="4"/>
  <c r="W81" i="4"/>
  <c r="V81" i="4" s="1"/>
  <c r="T81" i="4"/>
  <c r="H81" i="4"/>
  <c r="F81" i="4"/>
  <c r="G81" i="4" s="1"/>
  <c r="D81" i="4"/>
  <c r="W80" i="4"/>
  <c r="V80" i="4" s="1"/>
  <c r="T80" i="4"/>
  <c r="H80" i="4"/>
  <c r="F80" i="4"/>
  <c r="G80" i="4" s="1"/>
  <c r="D80" i="4"/>
  <c r="W79" i="4"/>
  <c r="T79" i="4"/>
  <c r="H79" i="4"/>
  <c r="F79" i="4"/>
  <c r="D79" i="4"/>
  <c r="W78" i="4"/>
  <c r="V78" i="4" s="1"/>
  <c r="T78" i="4"/>
  <c r="H78" i="4"/>
  <c r="F78" i="4"/>
  <c r="D78" i="4"/>
  <c r="B56" i="2"/>
  <c r="W77" i="4"/>
  <c r="L55" i="2" s="1"/>
  <c r="V77" i="4"/>
  <c r="T77" i="4"/>
  <c r="H77" i="4"/>
  <c r="F77" i="4"/>
  <c r="D77" i="4"/>
  <c r="B55" i="2"/>
  <c r="W76" i="4"/>
  <c r="T76" i="4"/>
  <c r="H76" i="4"/>
  <c r="F76" i="4"/>
  <c r="D76" i="4"/>
  <c r="W75" i="4"/>
  <c r="T75" i="4"/>
  <c r="H75" i="4"/>
  <c r="F75" i="4"/>
  <c r="G75" i="4" s="1"/>
  <c r="D75" i="4"/>
  <c r="W74" i="4"/>
  <c r="V74" i="4" s="1"/>
  <c r="T74" i="4"/>
  <c r="H74" i="4"/>
  <c r="F74" i="4"/>
  <c r="G74" i="4" s="1"/>
  <c r="D74" i="4"/>
  <c r="W73" i="4"/>
  <c r="T73" i="4"/>
  <c r="H73" i="4"/>
  <c r="F73" i="4"/>
  <c r="G73" i="4" s="1"/>
  <c r="D73" i="4"/>
  <c r="B53" i="2"/>
  <c r="W72" i="4"/>
  <c r="V72" i="4" s="1"/>
  <c r="T72" i="4"/>
  <c r="L52" i="2"/>
  <c r="H72" i="4"/>
  <c r="F72" i="4"/>
  <c r="D72" i="4"/>
  <c r="B52" i="2"/>
  <c r="W71" i="4"/>
  <c r="L51" i="2" s="1"/>
  <c r="T71" i="4"/>
  <c r="H71" i="4"/>
  <c r="F71" i="4"/>
  <c r="G71" i="4" s="1"/>
  <c r="D71" i="4"/>
  <c r="B51" i="2"/>
  <c r="W70" i="4"/>
  <c r="L50" i="2" s="1"/>
  <c r="T70" i="4"/>
  <c r="H70" i="4"/>
  <c r="F70" i="4"/>
  <c r="G70" i="4" s="1"/>
  <c r="D70" i="4"/>
  <c r="B50" i="2"/>
  <c r="W69" i="4"/>
  <c r="V69" i="4" s="1"/>
  <c r="T69" i="4"/>
  <c r="H69" i="4"/>
  <c r="F69" i="4"/>
  <c r="G69" i="4" s="1"/>
  <c r="D69" i="4"/>
  <c r="B49" i="2"/>
  <c r="W68" i="4"/>
  <c r="T68" i="4"/>
  <c r="H68" i="4"/>
  <c r="F68" i="4"/>
  <c r="G68" i="4" s="1"/>
  <c r="D68" i="4"/>
  <c r="W67" i="4"/>
  <c r="T67" i="4"/>
  <c r="H67" i="4"/>
  <c r="F67" i="4"/>
  <c r="G67" i="4" s="1"/>
  <c r="D67" i="4"/>
  <c r="W66" i="4"/>
  <c r="V66" i="4" s="1"/>
  <c r="T66" i="4"/>
  <c r="H66" i="4"/>
  <c r="F66" i="4"/>
  <c r="D66" i="4"/>
  <c r="W65" i="4"/>
  <c r="T65" i="4"/>
  <c r="H65" i="4"/>
  <c r="F65" i="4"/>
  <c r="D65" i="4"/>
  <c r="W64" i="4"/>
  <c r="T64" i="4"/>
  <c r="H64" i="4"/>
  <c r="F64" i="4"/>
  <c r="G64" i="4" s="1"/>
  <c r="D64" i="4"/>
  <c r="W63" i="4"/>
  <c r="L48" i="2" s="1"/>
  <c r="T63" i="4"/>
  <c r="H63" i="4"/>
  <c r="F63" i="4"/>
  <c r="G63" i="4" s="1"/>
  <c r="D63" i="4"/>
  <c r="B48" i="2"/>
  <c r="W62" i="4"/>
  <c r="T62" i="4"/>
  <c r="H62" i="4"/>
  <c r="F62" i="4"/>
  <c r="D62" i="4"/>
  <c r="W61" i="4"/>
  <c r="V61" i="4" s="1"/>
  <c r="T61" i="4"/>
  <c r="H61" i="4"/>
  <c r="F61" i="4"/>
  <c r="G61" i="4" s="1"/>
  <c r="D61" i="4"/>
  <c r="B47" i="2"/>
  <c r="W60" i="4"/>
  <c r="T60" i="4"/>
  <c r="H60" i="4"/>
  <c r="F60" i="4"/>
  <c r="D60" i="4"/>
  <c r="W59" i="4"/>
  <c r="L46" i="2" s="1"/>
  <c r="T59" i="4"/>
  <c r="H59" i="4"/>
  <c r="F59" i="4"/>
  <c r="G59" i="4" s="1"/>
  <c r="D59" i="4"/>
  <c r="B46" i="2"/>
  <c r="W58" i="4"/>
  <c r="L45" i="2" s="1"/>
  <c r="T58" i="4"/>
  <c r="H58" i="4"/>
  <c r="F58" i="4"/>
  <c r="G58" i="4" s="1"/>
  <c r="D58" i="4"/>
  <c r="B45" i="2"/>
  <c r="W57" i="4"/>
  <c r="T57" i="4"/>
  <c r="H57" i="4"/>
  <c r="F57" i="4"/>
  <c r="G57" i="4" s="1"/>
  <c r="D57" i="4"/>
  <c r="W56" i="4"/>
  <c r="V56" i="4" s="1"/>
  <c r="T56" i="4"/>
  <c r="L44" i="2"/>
  <c r="H56" i="4"/>
  <c r="F56" i="4"/>
  <c r="G56" i="4" s="1"/>
  <c r="D56" i="4"/>
  <c r="B44" i="2"/>
  <c r="W55" i="4"/>
  <c r="V55" i="4" s="1"/>
  <c r="T55" i="4"/>
  <c r="H55" i="4"/>
  <c r="F55" i="4"/>
  <c r="G55" i="4" s="1"/>
  <c r="D55" i="4"/>
  <c r="W54" i="4"/>
  <c r="V54" i="4" s="1"/>
  <c r="T54" i="4"/>
  <c r="H54" i="4"/>
  <c r="F54" i="4"/>
  <c r="D54" i="4"/>
  <c r="B43" i="2"/>
  <c r="W53" i="4"/>
  <c r="V53" i="4" s="1"/>
  <c r="T53" i="4"/>
  <c r="H53" i="4"/>
  <c r="F53" i="4"/>
  <c r="D53" i="4"/>
  <c r="W52" i="4"/>
  <c r="L42" i="2" s="1"/>
  <c r="V52" i="4"/>
  <c r="T52" i="4"/>
  <c r="H52" i="4"/>
  <c r="F52" i="4"/>
  <c r="D52" i="4"/>
  <c r="B42" i="2"/>
  <c r="W51" i="4"/>
  <c r="V51" i="4"/>
  <c r="T51" i="4"/>
  <c r="H51" i="4"/>
  <c r="F51" i="4"/>
  <c r="G51" i="4" s="1"/>
  <c r="D51" i="4"/>
  <c r="W50" i="4"/>
  <c r="T50" i="4"/>
  <c r="H50" i="4"/>
  <c r="F50" i="4"/>
  <c r="G50" i="4" s="1"/>
  <c r="D50" i="4"/>
  <c r="W49" i="4"/>
  <c r="T49" i="4"/>
  <c r="H49" i="4"/>
  <c r="F49" i="4"/>
  <c r="G49" i="4" s="1"/>
  <c r="D49" i="4"/>
  <c r="W48" i="4"/>
  <c r="V48" i="4" s="1"/>
  <c r="T48" i="4"/>
  <c r="H48" i="4"/>
  <c r="F48" i="4"/>
  <c r="D48" i="4"/>
  <c r="W47" i="4"/>
  <c r="V47" i="4" s="1"/>
  <c r="T47" i="4"/>
  <c r="H47" i="4"/>
  <c r="F47" i="4"/>
  <c r="G47" i="4" s="1"/>
  <c r="D47" i="4"/>
  <c r="W46" i="4"/>
  <c r="T46" i="4"/>
  <c r="H46" i="4"/>
  <c r="F46" i="4"/>
  <c r="G46" i="4" s="1"/>
  <c r="D46" i="4"/>
  <c r="W45" i="4"/>
  <c r="T45" i="4"/>
  <c r="H45" i="4"/>
  <c r="F45" i="4"/>
  <c r="G45" i="4" s="1"/>
  <c r="D45" i="4"/>
  <c r="W44" i="4"/>
  <c r="V44" i="4" s="1"/>
  <c r="T44" i="4"/>
  <c r="H44" i="4"/>
  <c r="F44" i="4"/>
  <c r="G44" i="4" s="1"/>
  <c r="D44" i="4"/>
  <c r="W43" i="4"/>
  <c r="T43" i="4"/>
  <c r="H43" i="4"/>
  <c r="F43" i="4"/>
  <c r="G43" i="4" s="1"/>
  <c r="D43" i="4"/>
  <c r="W42" i="4"/>
  <c r="V42" i="4" s="1"/>
  <c r="T42" i="4"/>
  <c r="H42" i="4"/>
  <c r="F42" i="4"/>
  <c r="D42" i="4"/>
  <c r="W41" i="4"/>
  <c r="L41" i="2" s="1"/>
  <c r="V41" i="4"/>
  <c r="T41" i="4"/>
  <c r="H41" i="4"/>
  <c r="F41" i="4"/>
  <c r="G41" i="4" s="1"/>
  <c r="D41" i="4"/>
  <c r="B41" i="2"/>
  <c r="W40" i="4"/>
  <c r="L40" i="2" s="1"/>
  <c r="V40" i="4"/>
  <c r="T40" i="4"/>
  <c r="H40" i="4"/>
  <c r="F40" i="4"/>
  <c r="D40" i="4"/>
  <c r="B40" i="2"/>
  <c r="W39" i="4"/>
  <c r="L39" i="2" s="1"/>
  <c r="T39" i="4"/>
  <c r="H39" i="4"/>
  <c r="F39" i="4"/>
  <c r="G39" i="4" s="1"/>
  <c r="D39" i="4"/>
  <c r="B39" i="2"/>
  <c r="W38" i="4"/>
  <c r="L38" i="2" s="1"/>
  <c r="T38" i="4"/>
  <c r="H38" i="4"/>
  <c r="F38" i="4"/>
  <c r="G38" i="4" s="1"/>
  <c r="D38" i="4"/>
  <c r="B38" i="2"/>
  <c r="W37" i="4"/>
  <c r="L37" i="2" s="1"/>
  <c r="V37" i="4"/>
  <c r="T37" i="4"/>
  <c r="H37" i="4"/>
  <c r="F37" i="4"/>
  <c r="G37" i="4" s="1"/>
  <c r="D37" i="4"/>
  <c r="B37" i="2"/>
  <c r="W36" i="4"/>
  <c r="V36" i="4" s="1"/>
  <c r="T36" i="4"/>
  <c r="L36" i="2"/>
  <c r="H36" i="4"/>
  <c r="F36" i="4"/>
  <c r="G36" i="4" s="1"/>
  <c r="D36" i="4"/>
  <c r="B36" i="2"/>
  <c r="W35" i="4"/>
  <c r="L35" i="2" s="1"/>
  <c r="T35" i="4"/>
  <c r="H35" i="4"/>
  <c r="F35" i="4"/>
  <c r="D35" i="4"/>
  <c r="B35" i="2"/>
  <c r="W34" i="4"/>
  <c r="L34" i="2" s="1"/>
  <c r="T34" i="4"/>
  <c r="H34" i="4"/>
  <c r="F34" i="4"/>
  <c r="D34" i="4"/>
  <c r="B34" i="2"/>
  <c r="W33" i="4"/>
  <c r="V33" i="4" s="1"/>
  <c r="T33" i="4"/>
  <c r="H33" i="4"/>
  <c r="F33" i="4"/>
  <c r="G33" i="4" s="1"/>
  <c r="D33" i="4"/>
  <c r="B33" i="2"/>
  <c r="W32" i="4"/>
  <c r="L32" i="2" s="1"/>
  <c r="V32" i="4"/>
  <c r="T32" i="4"/>
  <c r="H32" i="4"/>
  <c r="F32" i="4"/>
  <c r="G32" i="4" s="1"/>
  <c r="D32" i="4"/>
  <c r="B32" i="2"/>
  <c r="W31" i="4"/>
  <c r="V31" i="4" s="1"/>
  <c r="T31" i="4"/>
  <c r="H31" i="4"/>
  <c r="F31" i="4"/>
  <c r="G31" i="4" s="1"/>
  <c r="D31" i="4"/>
  <c r="B31" i="2"/>
  <c r="W30" i="4"/>
  <c r="V30" i="4" s="1"/>
  <c r="T30" i="4"/>
  <c r="H30" i="4"/>
  <c r="F30" i="4"/>
  <c r="D30" i="4"/>
  <c r="B30" i="2"/>
  <c r="W29" i="4"/>
  <c r="L29" i="2" s="1"/>
  <c r="T29" i="4"/>
  <c r="H29" i="4"/>
  <c r="F29" i="4"/>
  <c r="D29" i="4"/>
  <c r="B29" i="2"/>
  <c r="W28" i="4"/>
  <c r="L28" i="2" s="1"/>
  <c r="V28" i="4"/>
  <c r="T28" i="4"/>
  <c r="H28" i="4"/>
  <c r="F28" i="4"/>
  <c r="D28" i="4"/>
  <c r="B28" i="2"/>
  <c r="W27" i="4"/>
  <c r="L27" i="2" s="1"/>
  <c r="T27" i="4"/>
  <c r="H27" i="4"/>
  <c r="F27" i="4"/>
  <c r="G27" i="4" s="1"/>
  <c r="D27" i="4"/>
  <c r="B27" i="2"/>
  <c r="W26" i="4"/>
  <c r="L26" i="2" s="1"/>
  <c r="T26" i="4"/>
  <c r="H26" i="4"/>
  <c r="F26" i="4"/>
  <c r="G26" i="4" s="1"/>
  <c r="D26" i="4"/>
  <c r="B26" i="2"/>
  <c r="W25" i="4"/>
  <c r="V25" i="4" s="1"/>
  <c r="T25" i="4"/>
  <c r="L25" i="2"/>
  <c r="H25" i="4"/>
  <c r="F25" i="4"/>
  <c r="G25" i="4" s="1"/>
  <c r="D25" i="4"/>
  <c r="B25" i="2"/>
  <c r="W24" i="4"/>
  <c r="V24" i="4" s="1"/>
  <c r="T24" i="4"/>
  <c r="H24" i="4"/>
  <c r="F24" i="4"/>
  <c r="G24" i="4" s="1"/>
  <c r="D24" i="4"/>
  <c r="B24" i="2"/>
  <c r="W23" i="4"/>
  <c r="T23" i="4"/>
  <c r="H23" i="4"/>
  <c r="F23" i="4"/>
  <c r="D23" i="4"/>
  <c r="B23" i="2"/>
  <c r="W22" i="4"/>
  <c r="L22" i="2" s="1"/>
  <c r="T22" i="4"/>
  <c r="H22" i="4"/>
  <c r="F22" i="4"/>
  <c r="G22" i="4" s="1"/>
  <c r="D22" i="4"/>
  <c r="B22" i="2"/>
  <c r="W21" i="4"/>
  <c r="L21" i="2" s="1"/>
  <c r="T21" i="4"/>
  <c r="H21" i="4"/>
  <c r="F21" i="4"/>
  <c r="D21" i="4"/>
  <c r="B21" i="2"/>
  <c r="W20" i="4"/>
  <c r="V20" i="4" s="1"/>
  <c r="T20" i="4"/>
  <c r="H20" i="4"/>
  <c r="F20" i="4"/>
  <c r="G20" i="4" s="1"/>
  <c r="D20" i="4"/>
  <c r="B20" i="2"/>
  <c r="W19" i="4"/>
  <c r="V19" i="4" s="1"/>
  <c r="T19" i="4"/>
  <c r="H19" i="4"/>
  <c r="F19" i="4"/>
  <c r="G19" i="4" s="1"/>
  <c r="D19" i="4"/>
  <c r="B19" i="2"/>
  <c r="W18" i="4"/>
  <c r="V18" i="4" s="1"/>
  <c r="T18" i="4"/>
  <c r="H18" i="4"/>
  <c r="F18" i="4"/>
  <c r="D18" i="4"/>
  <c r="B18" i="2"/>
  <c r="W17" i="4"/>
  <c r="V17" i="4" s="1"/>
  <c r="T17" i="4"/>
  <c r="L17" i="2"/>
  <c r="H17" i="4"/>
  <c r="F17" i="4"/>
  <c r="G17" i="4" s="1"/>
  <c r="D17" i="4"/>
  <c r="B17" i="2"/>
  <c r="W16" i="4"/>
  <c r="L16" i="2" s="1"/>
  <c r="V16" i="4"/>
  <c r="T16" i="4"/>
  <c r="H16" i="4"/>
  <c r="F16" i="4"/>
  <c r="D16" i="4"/>
  <c r="B16" i="2"/>
  <c r="W15" i="4"/>
  <c r="T15" i="4"/>
  <c r="H15" i="4"/>
  <c r="F15" i="4"/>
  <c r="G15" i="4" s="1"/>
  <c r="D15" i="4"/>
  <c r="B15" i="2"/>
  <c r="W14" i="4"/>
  <c r="L14" i="2" s="1"/>
  <c r="V14" i="4"/>
  <c r="T14" i="4"/>
  <c r="H14" i="4"/>
  <c r="F14" i="4"/>
  <c r="G14" i="4" s="1"/>
  <c r="D14" i="4"/>
  <c r="B14" i="2"/>
  <c r="W13" i="4"/>
  <c r="V13" i="4" s="1"/>
  <c r="T13" i="4"/>
  <c r="L13" i="2"/>
  <c r="H13" i="4"/>
  <c r="F13" i="4"/>
  <c r="G13" i="4" s="1"/>
  <c r="D13" i="4"/>
  <c r="B13" i="2"/>
  <c r="W12" i="4"/>
  <c r="V12" i="4" s="1"/>
  <c r="T12" i="4"/>
  <c r="H12" i="4"/>
  <c r="F12" i="4"/>
  <c r="D12" i="4"/>
  <c r="B12" i="2"/>
  <c r="W11" i="4"/>
  <c r="V11" i="4"/>
  <c r="T11" i="4"/>
  <c r="H11" i="4"/>
  <c r="F11" i="4"/>
  <c r="G11" i="4" s="1"/>
  <c r="D11" i="4"/>
  <c r="W10" i="4"/>
  <c r="T10" i="4"/>
  <c r="H10" i="4"/>
  <c r="F10" i="4"/>
  <c r="G10" i="4" s="1"/>
  <c r="D10" i="4"/>
  <c r="W9" i="4"/>
  <c r="V9" i="4"/>
  <c r="T9" i="4"/>
  <c r="H9" i="4"/>
  <c r="F9" i="4"/>
  <c r="G9" i="4" s="1"/>
  <c r="D9" i="4"/>
  <c r="W8" i="4"/>
  <c r="V8" i="4" s="1"/>
  <c r="T8" i="4"/>
  <c r="H8" i="4"/>
  <c r="F8" i="4"/>
  <c r="G8" i="4" s="1"/>
  <c r="D8" i="4"/>
  <c r="B11" i="2"/>
  <c r="W7" i="4"/>
  <c r="L10" i="2" s="1"/>
  <c r="T7" i="4"/>
  <c r="H7" i="4"/>
  <c r="F7" i="4"/>
  <c r="G7" i="4" s="1"/>
  <c r="D7" i="4"/>
  <c r="B10" i="2"/>
  <c r="W6" i="4"/>
  <c r="V6" i="4" s="1"/>
  <c r="T6" i="4"/>
  <c r="H6" i="4"/>
  <c r="F6" i="4"/>
  <c r="D6" i="4"/>
  <c r="B9" i="2"/>
  <c r="W5" i="4"/>
  <c r="L8" i="2" s="1"/>
  <c r="V5" i="4"/>
  <c r="T5" i="4"/>
  <c r="H5" i="4"/>
  <c r="F5" i="4"/>
  <c r="G5" i="4" s="1"/>
  <c r="D5" i="4"/>
  <c r="B8" i="2"/>
  <c r="O4" i="4"/>
  <c r="M4" i="4"/>
  <c r="K4" i="4"/>
  <c r="J4" i="4"/>
  <c r="J2" i="4"/>
  <c r="I2" i="4"/>
  <c r="H2" i="4"/>
  <c r="V59" i="4" l="1"/>
  <c r="V157" i="4"/>
  <c r="V903" i="4"/>
  <c r="V1407" i="4"/>
  <c r="V1411" i="4"/>
  <c r="V2113" i="4"/>
  <c r="V255" i="4"/>
  <c r="V581" i="4"/>
  <c r="V871" i="4"/>
  <c r="V892" i="4"/>
  <c r="V1089" i="4"/>
  <c r="V1117" i="4"/>
  <c r="V2277" i="4"/>
  <c r="V2378" i="4"/>
  <c r="V2725" i="4"/>
  <c r="V2804" i="4"/>
  <c r="V2830" i="4"/>
  <c r="V2859" i="4"/>
  <c r="V1959" i="4"/>
  <c r="V63" i="4"/>
  <c r="V88" i="4"/>
  <c r="V107" i="4"/>
  <c r="V155" i="4"/>
  <c r="V292" i="4"/>
  <c r="V404" i="4"/>
  <c r="V767" i="4"/>
  <c r="V1123" i="4"/>
  <c r="V1435" i="4"/>
  <c r="V1510" i="4"/>
  <c r="V1629" i="4"/>
  <c r="V1657" i="4"/>
  <c r="V1819" i="4"/>
  <c r="V1861" i="4"/>
  <c r="V1936" i="4"/>
  <c r="V2149" i="4"/>
  <c r="V2635" i="4"/>
  <c r="V2896" i="4"/>
  <c r="V2900" i="4"/>
  <c r="V2895" i="4"/>
  <c r="V1580" i="4"/>
  <c r="V538" i="4"/>
  <c r="V728" i="4"/>
  <c r="L915" i="2"/>
  <c r="V1855" i="4"/>
  <c r="V2058" i="4"/>
  <c r="J33" i="4"/>
  <c r="V101" i="4"/>
  <c r="L270" i="2"/>
  <c r="V715" i="4"/>
  <c r="V2638" i="4"/>
  <c r="J22" i="4"/>
  <c r="V350" i="4"/>
  <c r="V521" i="4"/>
  <c r="V183" i="4"/>
  <c r="V708" i="4"/>
  <c r="L697" i="2"/>
  <c r="V1364" i="4"/>
  <c r="L53" i="2"/>
  <c r="V73" i="4"/>
  <c r="V469" i="4"/>
  <c r="L213" i="2"/>
  <c r="V647" i="4"/>
  <c r="V1997" i="4"/>
  <c r="V2159" i="4"/>
  <c r="V161" i="4"/>
  <c r="V1942" i="4"/>
  <c r="V1308" i="4"/>
  <c r="V1896" i="4"/>
  <c r="V403" i="4"/>
  <c r="L1330" i="2"/>
  <c r="V2597" i="4"/>
  <c r="L1436" i="2"/>
  <c r="V2777" i="4"/>
  <c r="V201" i="4"/>
  <c r="V357" i="4"/>
  <c r="V838" i="4"/>
  <c r="V853" i="4"/>
  <c r="V971" i="4"/>
  <c r="V1231" i="4"/>
  <c r="V1255" i="4"/>
  <c r="V1889" i="4"/>
  <c r="V1927" i="4"/>
  <c r="V2208" i="4"/>
  <c r="V2357" i="4"/>
  <c r="L1279" i="2"/>
  <c r="V2487" i="4"/>
  <c r="V2495" i="4"/>
  <c r="V2541" i="4"/>
  <c r="V2934" i="4"/>
  <c r="V2870" i="4"/>
  <c r="V2939" i="4"/>
  <c r="L563" i="2"/>
  <c r="V1282" i="4"/>
  <c r="L1022" i="2"/>
  <c r="V2036" i="4"/>
  <c r="J96" i="4"/>
  <c r="J39" i="4"/>
  <c r="J61" i="4"/>
  <c r="V1559" i="4"/>
  <c r="L1008" i="2"/>
  <c r="V2021" i="4"/>
  <c r="J63" i="4"/>
  <c r="I65" i="4"/>
  <c r="J120" i="4"/>
  <c r="V1515" i="4"/>
  <c r="I34" i="4"/>
  <c r="V1498" i="4"/>
  <c r="V2904" i="4"/>
  <c r="L1161" i="2"/>
  <c r="V2240" i="4"/>
  <c r="V467" i="4"/>
  <c r="L289" i="2"/>
  <c r="V754" i="4"/>
  <c r="L558" i="2"/>
  <c r="V1138" i="4"/>
  <c r="L661" i="2"/>
  <c r="V1406" i="4"/>
  <c r="L1142" i="2"/>
  <c r="V2221" i="4"/>
  <c r="L1393" i="2"/>
  <c r="V2704" i="4"/>
  <c r="V2815" i="4"/>
  <c r="V2836" i="4"/>
  <c r="V2991" i="4"/>
  <c r="V2995" i="4"/>
  <c r="V335" i="4"/>
  <c r="V478" i="4"/>
  <c r="L156" i="2"/>
  <c r="V942" i="4"/>
  <c r="V1466" i="4"/>
  <c r="V1483" i="4"/>
  <c r="V2333" i="4"/>
  <c r="L1215" i="2"/>
  <c r="V438" i="4"/>
  <c r="L143" i="2"/>
  <c r="V456" i="4"/>
  <c r="L145" i="2"/>
  <c r="V919" i="4"/>
  <c r="V1108" i="4"/>
  <c r="V1793" i="4"/>
  <c r="L942" i="2"/>
  <c r="V1920" i="4"/>
  <c r="V2199" i="4"/>
  <c r="L1123" i="2"/>
  <c r="L1252" i="2"/>
  <c r="V2435" i="4"/>
  <c r="V45" i="4"/>
  <c r="V117" i="4"/>
  <c r="V131" i="4"/>
  <c r="V170" i="4"/>
  <c r="V191" i="4"/>
  <c r="V213" i="4"/>
  <c r="L101" i="2"/>
  <c r="V226" i="4"/>
  <c r="L94" i="2"/>
  <c r="V256" i="4"/>
  <c r="V267" i="4"/>
  <c r="V360" i="4"/>
  <c r="L138" i="2"/>
  <c r="V395" i="4"/>
  <c r="V500" i="4"/>
  <c r="V642" i="4"/>
  <c r="V768" i="4"/>
  <c r="V916" i="4"/>
  <c r="L492" i="2"/>
  <c r="V1049" i="4"/>
  <c r="L425" i="2"/>
  <c r="V1105" i="4"/>
  <c r="V1178" i="4"/>
  <c r="V1191" i="4"/>
  <c r="V1195" i="4"/>
  <c r="V1394" i="4"/>
  <c r="L704" i="2"/>
  <c r="V1424" i="4"/>
  <c r="V1475" i="4"/>
  <c r="V1537" i="4"/>
  <c r="L728" i="2"/>
  <c r="V2119" i="4"/>
  <c r="V2170" i="4"/>
  <c r="L1109" i="2"/>
  <c r="V2211" i="4"/>
  <c r="L1132" i="2"/>
  <c r="V2237" i="4"/>
  <c r="L1157" i="2"/>
  <c r="L1379" i="2"/>
  <c r="V2668" i="4"/>
  <c r="V2670" i="4"/>
  <c r="L1432" i="2"/>
  <c r="V2771" i="4"/>
  <c r="V765" i="4"/>
  <c r="L297" i="2"/>
  <c r="V552" i="4"/>
  <c r="V736" i="4"/>
  <c r="L276" i="2"/>
  <c r="V824" i="4"/>
  <c r="L341" i="2"/>
  <c r="V1383" i="4"/>
  <c r="L744" i="2"/>
  <c r="V1587" i="4"/>
  <c r="L1024" i="2"/>
  <c r="V2040" i="4"/>
  <c r="V2153" i="4"/>
  <c r="L1264" i="2"/>
  <c r="V2449" i="4"/>
  <c r="L1267" i="2"/>
  <c r="V2462" i="4"/>
  <c r="J241" i="4"/>
  <c r="J194" i="4"/>
  <c r="J177" i="4"/>
  <c r="J81" i="4"/>
  <c r="V7" i="4"/>
  <c r="L19" i="2"/>
  <c r="I37" i="4"/>
  <c r="J42" i="4"/>
  <c r="L47" i="2"/>
  <c r="J70" i="4"/>
  <c r="V98" i="4"/>
  <c r="V158" i="4"/>
  <c r="V172" i="4"/>
  <c r="V249" i="4"/>
  <c r="L113" i="2"/>
  <c r="V278" i="4"/>
  <c r="V340" i="4"/>
  <c r="V485" i="4"/>
  <c r="V609" i="4"/>
  <c r="V617" i="4"/>
  <c r="L214" i="2"/>
  <c r="V648" i="4"/>
  <c r="L218" i="2"/>
  <c r="L234" i="2"/>
  <c r="V674" i="4"/>
  <c r="L261" i="2"/>
  <c r="V704" i="4"/>
  <c r="L265" i="2"/>
  <c r="V718" i="4"/>
  <c r="V740" i="4"/>
  <c r="L280" i="2"/>
  <c r="V930" i="4"/>
  <c r="V1003" i="4"/>
  <c r="L439" i="2"/>
  <c r="V1156" i="4"/>
  <c r="L537" i="2"/>
  <c r="L695" i="2"/>
  <c r="V1362" i="4"/>
  <c r="V1396" i="4"/>
  <c r="V1509" i="4"/>
  <c r="V1600" i="4"/>
  <c r="V2148" i="4"/>
  <c r="L1101" i="2"/>
  <c r="L1140" i="2"/>
  <c r="V2419" i="4"/>
  <c r="L1239" i="2"/>
  <c r="L1334" i="2"/>
  <c r="L1340" i="2"/>
  <c r="V2610" i="4"/>
  <c r="V550" i="4"/>
  <c r="L365" i="2"/>
  <c r="V839" i="4"/>
  <c r="V1617" i="4"/>
  <c r="V1649" i="4"/>
  <c r="L774" i="2"/>
  <c r="L848" i="2"/>
  <c r="V1717" i="4"/>
  <c r="V2008" i="4"/>
  <c r="L995" i="2"/>
  <c r="L1058" i="2"/>
  <c r="V2083" i="4"/>
  <c r="V2151" i="4"/>
  <c r="V2492" i="4"/>
  <c r="L1283" i="2"/>
  <c r="V2523" i="4"/>
  <c r="L1303" i="2"/>
  <c r="I21" i="4"/>
  <c r="J56" i="4"/>
  <c r="J72" i="4"/>
  <c r="V75" i="4"/>
  <c r="J84" i="4"/>
  <c r="V146" i="4"/>
  <c r="V195" i="4"/>
  <c r="L109" i="2"/>
  <c r="V232" i="4"/>
  <c r="V317" i="4"/>
  <c r="V413" i="4"/>
  <c r="V452" i="4"/>
  <c r="V487" i="4"/>
  <c r="V558" i="4"/>
  <c r="L160" i="2"/>
  <c r="V596" i="4"/>
  <c r="L267" i="2"/>
  <c r="V776" i="4"/>
  <c r="L569" i="2"/>
  <c r="V1184" i="4"/>
  <c r="V1404" i="4"/>
  <c r="L659" i="2"/>
  <c r="L733" i="2"/>
  <c r="V1430" i="4"/>
  <c r="L718" i="2"/>
  <c r="V1625" i="4"/>
  <c r="V1627" i="4"/>
  <c r="V1665" i="4"/>
  <c r="V1682" i="4"/>
  <c r="V1747" i="4"/>
  <c r="L851" i="2"/>
  <c r="V2213" i="4"/>
  <c r="L1134" i="2"/>
  <c r="L1195" i="2"/>
  <c r="V2293" i="4"/>
  <c r="V2348" i="4"/>
  <c r="L1225" i="2"/>
  <c r="V2391" i="4"/>
  <c r="V2464" i="4"/>
  <c r="L1269" i="2"/>
  <c r="V2787" i="4"/>
  <c r="L1444" i="2"/>
  <c r="V2793" i="4"/>
  <c r="V1153" i="4"/>
  <c r="V1244" i="4"/>
  <c r="V1257" i="4"/>
  <c r="V1519" i="4"/>
  <c r="V1648" i="4"/>
  <c r="V1716" i="4"/>
  <c r="V1718" i="4"/>
  <c r="V1960" i="4"/>
  <c r="V2037" i="4"/>
  <c r="L1023" i="2"/>
  <c r="V2056" i="4"/>
  <c r="L1063" i="2"/>
  <c r="V2088" i="4"/>
  <c r="V2090" i="4"/>
  <c r="L1065" i="2"/>
  <c r="V2094" i="4"/>
  <c r="L1167" i="2"/>
  <c r="V2324" i="4"/>
  <c r="V2472" i="4"/>
  <c r="L1274" i="2"/>
  <c r="V2514" i="4"/>
  <c r="L1297" i="2"/>
  <c r="V2753" i="4"/>
  <c r="V221" i="4"/>
  <c r="V514" i="4"/>
  <c r="V944" i="4"/>
  <c r="V1007" i="4"/>
  <c r="V1344" i="4"/>
  <c r="L843" i="2"/>
  <c r="V1736" i="4"/>
  <c r="J67" i="4"/>
  <c r="V531" i="4"/>
  <c r="L208" i="2"/>
  <c r="V632" i="4"/>
  <c r="L254" i="2"/>
  <c r="V692" i="4"/>
  <c r="V1205" i="4"/>
  <c r="V1436" i="4"/>
  <c r="J69" i="4"/>
  <c r="L256" i="2"/>
  <c r="V703" i="4"/>
  <c r="I8" i="4"/>
  <c r="V67" i="4"/>
  <c r="V582" i="4"/>
  <c r="L181" i="2"/>
  <c r="V614" i="4"/>
  <c r="V773" i="4"/>
  <c r="L304" i="2"/>
  <c r="L322" i="2"/>
  <c r="V792" i="4"/>
  <c r="L475" i="2"/>
  <c r="V864" i="4"/>
  <c r="V908" i="4"/>
  <c r="L460" i="2"/>
  <c r="V931" i="4"/>
  <c r="V987" i="4"/>
  <c r="L375" i="2"/>
  <c r="L379" i="2"/>
  <c r="V1039" i="4"/>
  <c r="V1101" i="4"/>
  <c r="V1388" i="4"/>
  <c r="V1508" i="4"/>
  <c r="V1681" i="4"/>
  <c r="L796" i="2"/>
  <c r="V1778" i="4"/>
  <c r="L880" i="2"/>
  <c r="V1990" i="4"/>
  <c r="V2309" i="4"/>
  <c r="V2315" i="4"/>
  <c r="L1204" i="2"/>
  <c r="V2558" i="4"/>
  <c r="L1320" i="2"/>
  <c r="V2648" i="4"/>
  <c r="V2673" i="4"/>
  <c r="V2675" i="4"/>
  <c r="L1384" i="2"/>
  <c r="V434" i="4"/>
  <c r="V1124" i="4"/>
  <c r="L544" i="2"/>
  <c r="V2107" i="4"/>
  <c r="V1376" i="4"/>
  <c r="L646" i="2"/>
  <c r="V1612" i="4"/>
  <c r="L762" i="2"/>
  <c r="L868" i="2"/>
  <c r="V1762" i="4"/>
  <c r="L988" i="2"/>
  <c r="V2001" i="4"/>
  <c r="L1154" i="2"/>
  <c r="V2234" i="4"/>
  <c r="V2369" i="4"/>
  <c r="V2504" i="4"/>
  <c r="L1288" i="2"/>
  <c r="V1922" i="4"/>
  <c r="V2354" i="4"/>
  <c r="I29" i="4"/>
  <c r="J99" i="4"/>
  <c r="J106" i="4"/>
  <c r="J140" i="4"/>
  <c r="L96" i="2"/>
  <c r="V341" i="4"/>
  <c r="V372" i="4"/>
  <c r="V488" i="4"/>
  <c r="V597" i="4"/>
  <c r="V677" i="4"/>
  <c r="L235" i="2"/>
  <c r="L263" i="2"/>
  <c r="L296" i="2"/>
  <c r="V762" i="4"/>
  <c r="V1058" i="4"/>
  <c r="L464" i="2"/>
  <c r="V1163" i="4"/>
  <c r="L577" i="2"/>
  <c r="V1285" i="4"/>
  <c r="V1367" i="4"/>
  <c r="L691" i="2"/>
  <c r="V1601" i="4"/>
  <c r="V1603" i="4"/>
  <c r="L794" i="2"/>
  <c r="V1624" i="4"/>
  <c r="V1826" i="4"/>
  <c r="V1981" i="4"/>
  <c r="L984" i="2"/>
  <c r="V2252" i="4"/>
  <c r="L1170" i="2"/>
  <c r="V2497" i="4"/>
  <c r="L1287" i="2"/>
  <c r="L1326" i="2"/>
  <c r="V2564" i="4"/>
  <c r="V2613" i="4"/>
  <c r="L1342" i="2"/>
  <c r="L1349" i="2"/>
  <c r="L1359" i="2"/>
  <c r="V2637" i="4"/>
  <c r="L1399" i="2"/>
  <c r="V2719" i="4"/>
  <c r="V2734" i="4"/>
  <c r="V1063" i="4"/>
  <c r="L519" i="2"/>
  <c r="V1574" i="4"/>
  <c r="V2839" i="4"/>
  <c r="V295" i="4"/>
  <c r="V419" i="4"/>
  <c r="V784" i="4"/>
  <c r="L312" i="2"/>
  <c r="L859" i="2"/>
  <c r="V1755" i="4"/>
  <c r="V2182" i="4"/>
  <c r="V746" i="4"/>
  <c r="V1136" i="4"/>
  <c r="L535" i="2"/>
  <c r="V1542" i="4"/>
  <c r="V2171" i="4"/>
  <c r="L1110" i="2"/>
  <c r="V2444" i="4"/>
  <c r="J145" i="4"/>
  <c r="L277" i="2"/>
  <c r="V737" i="4"/>
  <c r="J8" i="4"/>
  <c r="J20" i="4"/>
  <c r="L20" i="2"/>
  <c r="V27" i="4"/>
  <c r="V50" i="4"/>
  <c r="V76" i="4"/>
  <c r="V147" i="4"/>
  <c r="J156" i="4"/>
  <c r="V159" i="4"/>
  <c r="V322" i="4"/>
  <c r="L140" i="2"/>
  <c r="V453" i="4"/>
  <c r="L147" i="2"/>
  <c r="V455" i="4"/>
  <c r="V511" i="4"/>
  <c r="L172" i="2"/>
  <c r="V620" i="4"/>
  <c r="L228" i="2"/>
  <c r="V777" i="4"/>
  <c r="L306" i="2"/>
  <c r="L429" i="2"/>
  <c r="V855" i="4"/>
  <c r="L518" i="2"/>
  <c r="V1062" i="4"/>
  <c r="V1075" i="4"/>
  <c r="L530" i="2"/>
  <c r="V1079" i="4"/>
  <c r="V1198" i="4"/>
  <c r="V1219" i="4"/>
  <c r="V1311" i="4"/>
  <c r="L668" i="2"/>
  <c r="V1337" i="4"/>
  <c r="V1341" i="4"/>
  <c r="L671" i="2"/>
  <c r="V1512" i="4"/>
  <c r="V1573" i="4"/>
  <c r="V1645" i="4"/>
  <c r="L771" i="2"/>
  <c r="V1703" i="4"/>
  <c r="L826" i="2"/>
  <c r="V1834" i="4"/>
  <c r="V1902" i="4"/>
  <c r="V1917" i="4"/>
  <c r="V1968" i="4"/>
  <c r="L971" i="2"/>
  <c r="L1076" i="2"/>
  <c r="V2102" i="4"/>
  <c r="V2138" i="4"/>
  <c r="L1213" i="2"/>
  <c r="V2330" i="4"/>
  <c r="V2458" i="4"/>
  <c r="V2706" i="4"/>
  <c r="L1395" i="2"/>
  <c r="V2710" i="4"/>
  <c r="L1426" i="2"/>
  <c r="V2759" i="4"/>
  <c r="V328" i="4"/>
  <c r="L132" i="2"/>
  <c r="V344" i="4"/>
  <c r="V602" i="4"/>
  <c r="L189" i="2"/>
  <c r="V869" i="4"/>
  <c r="L474" i="2"/>
  <c r="V1078" i="4"/>
  <c r="L60" i="2"/>
  <c r="V86" i="4"/>
  <c r="V1555" i="4"/>
  <c r="V2659" i="4"/>
  <c r="V297" i="4"/>
  <c r="V520" i="4"/>
  <c r="V965" i="4"/>
  <c r="L501" i="2"/>
  <c r="J15" i="4"/>
  <c r="V38" i="4"/>
  <c r="V71" i="4"/>
  <c r="V87" i="4"/>
  <c r="V99" i="4"/>
  <c r="V124" i="4"/>
  <c r="J151" i="4"/>
  <c r="L69" i="2"/>
  <c r="L122" i="2"/>
  <c r="V239" i="4"/>
  <c r="V265" i="4"/>
  <c r="V285" i="4"/>
  <c r="L114" i="2"/>
  <c r="V338" i="4"/>
  <c r="V393" i="4"/>
  <c r="L142" i="2"/>
  <c r="V437" i="4"/>
  <c r="V479" i="4"/>
  <c r="V590" i="4"/>
  <c r="L187" i="2"/>
  <c r="V681" i="4"/>
  <c r="L246" i="2"/>
  <c r="L313" i="2"/>
  <c r="V787" i="4"/>
  <c r="V945" i="4"/>
  <c r="L532" i="2"/>
  <c r="V1129" i="4"/>
  <c r="V1202" i="4"/>
  <c r="V1254" i="4"/>
  <c r="V1328" i="4"/>
  <c r="L645" i="2"/>
  <c r="V1375" i="4"/>
  <c r="V1377" i="4"/>
  <c r="L647" i="2"/>
  <c r="V1607" i="4"/>
  <c r="L761" i="2"/>
  <c r="V1611" i="4"/>
  <c r="V1670" i="4"/>
  <c r="V1722" i="4"/>
  <c r="V1790" i="4"/>
  <c r="L888" i="2"/>
  <c r="L893" i="2"/>
  <c r="L913" i="2"/>
  <c r="V1845" i="4"/>
  <c r="V2062" i="4"/>
  <c r="L1037" i="2"/>
  <c r="V2140" i="4"/>
  <c r="V2353" i="4"/>
  <c r="L1229" i="2"/>
  <c r="L1272" i="2"/>
  <c r="V2467" i="4"/>
  <c r="L1278" i="2"/>
  <c r="V2486" i="4"/>
  <c r="V2511" i="4"/>
  <c r="V2543" i="4"/>
  <c r="V2545" i="4"/>
  <c r="V2689" i="4"/>
  <c r="L1389" i="2"/>
  <c r="V2697" i="4"/>
  <c r="V2792" i="4"/>
  <c r="L1449" i="2"/>
  <c r="L1441" i="2"/>
  <c r="V2783" i="4"/>
  <c r="V2833" i="4"/>
  <c r="V561" i="4"/>
  <c r="V672" i="4"/>
  <c r="V696" i="4"/>
  <c r="V837" i="4"/>
  <c r="V860" i="4"/>
  <c r="L447" i="2"/>
  <c r="V940" i="4"/>
  <c r="V1054" i="4"/>
  <c r="V1083" i="4"/>
  <c r="V1189" i="4"/>
  <c r="V1213" i="4"/>
  <c r="V1249" i="4"/>
  <c r="V1251" i="4"/>
  <c r="V1306" i="4"/>
  <c r="L639" i="2"/>
  <c r="V1326" i="4"/>
  <c r="V1355" i="4"/>
  <c r="V1416" i="4"/>
  <c r="V1445" i="4"/>
  <c r="L760" i="2"/>
  <c r="V1596" i="4"/>
  <c r="V1744" i="4"/>
  <c r="V1879" i="4"/>
  <c r="V2082" i="4"/>
  <c r="L1057" i="2"/>
  <c r="V2173" i="4"/>
  <c r="V2204" i="4"/>
  <c r="V2304" i="4"/>
  <c r="V2376" i="4"/>
  <c r="V2417" i="4"/>
  <c r="V2448" i="4"/>
  <c r="L1372" i="2"/>
  <c r="V2657" i="4"/>
  <c r="V2810" i="4"/>
  <c r="V1045" i="4"/>
  <c r="L409" i="2"/>
  <c r="L611" i="2"/>
  <c r="V1262" i="4"/>
  <c r="V1290" i="4"/>
  <c r="L586" i="2"/>
  <c r="V1460" i="4"/>
  <c r="V1505" i="4"/>
  <c r="V1561" i="4"/>
  <c r="V1616" i="4"/>
  <c r="V1824" i="4"/>
  <c r="L972" i="2"/>
  <c r="V1969" i="4"/>
  <c r="L1059" i="2"/>
  <c r="V2084" i="4"/>
  <c r="V2195" i="4"/>
  <c r="L1119" i="2"/>
  <c r="V2282" i="4"/>
  <c r="V2291" i="4"/>
  <c r="V2367" i="4"/>
  <c r="L1318" i="2"/>
  <c r="V2556" i="4"/>
  <c r="V2908" i="4"/>
  <c r="V553" i="4"/>
  <c r="V610" i="4"/>
  <c r="L212" i="2"/>
  <c r="V646" i="4"/>
  <c r="V662" i="4"/>
  <c r="V669" i="4"/>
  <c r="L229" i="2"/>
  <c r="V680" i="4"/>
  <c r="V841" i="4"/>
  <c r="V886" i="4"/>
  <c r="V948" i="4"/>
  <c r="V975" i="4"/>
  <c r="L485" i="2"/>
  <c r="V1013" i="4"/>
  <c r="V1018" i="4"/>
  <c r="V1314" i="4"/>
  <c r="V1398" i="4"/>
  <c r="V1413" i="4"/>
  <c r="L755" i="2"/>
  <c r="V1440" i="4"/>
  <c r="V1502" i="4"/>
  <c r="V1522" i="4"/>
  <c r="V1643" i="4"/>
  <c r="V1708" i="4"/>
  <c r="L854" i="2"/>
  <c r="V1750" i="4"/>
  <c r="V1772" i="4"/>
  <c r="V2005" i="4"/>
  <c r="V2070" i="4"/>
  <c r="L1045" i="2"/>
  <c r="L1113" i="2"/>
  <c r="V2183" i="4"/>
  <c r="V2185" i="4"/>
  <c r="L1160" i="2"/>
  <c r="V2243" i="4"/>
  <c r="V2247" i="4"/>
  <c r="V2349" i="4"/>
  <c r="L1226" i="2"/>
  <c r="V2364" i="4"/>
  <c r="V2527" i="4"/>
  <c r="V2639" i="4"/>
  <c r="V2652" i="4"/>
  <c r="L1368" i="2"/>
  <c r="V2696" i="4"/>
  <c r="V2868" i="4"/>
  <c r="L1493" i="2"/>
  <c r="V872" i="4"/>
  <c r="L507" i="2"/>
  <c r="L396" i="2"/>
  <c r="V1044" i="4"/>
  <c r="V1111" i="4"/>
  <c r="L710" i="2"/>
  <c r="V1450" i="4"/>
  <c r="V1615" i="4"/>
  <c r="V1630" i="4"/>
  <c r="L817" i="2"/>
  <c r="V1693" i="4"/>
  <c r="L809" i="2"/>
  <c r="V1699" i="4"/>
  <c r="L814" i="2"/>
  <c r="V2029" i="4"/>
  <c r="L1015" i="2"/>
  <c r="V2174" i="4"/>
  <c r="V2264" i="4"/>
  <c r="L1176" i="2"/>
  <c r="L1179" i="2"/>
  <c r="L1263" i="2"/>
  <c r="V2447" i="4"/>
  <c r="L1319" i="2"/>
  <c r="L1373" i="2"/>
  <c r="V2767" i="4"/>
  <c r="L1429" i="2"/>
  <c r="V2813" i="4"/>
  <c r="V245" i="4"/>
  <c r="V426" i="4"/>
  <c r="V874" i="4"/>
  <c r="V883" i="4"/>
  <c r="V943" i="4"/>
  <c r="V950" i="4"/>
  <c r="L512" i="2"/>
  <c r="L363" i="2"/>
  <c r="V1035" i="4"/>
  <c r="V1077" i="4"/>
  <c r="V1122" i="4"/>
  <c r="V1187" i="4"/>
  <c r="V1192" i="4"/>
  <c r="V1761" i="4"/>
  <c r="L866" i="2"/>
  <c r="V1812" i="4"/>
  <c r="V1831" i="4"/>
  <c r="V1948" i="4"/>
  <c r="V2011" i="4"/>
  <c r="V2251" i="4"/>
  <c r="L1169" i="2"/>
  <c r="V2305" i="4"/>
  <c r="L1203" i="2"/>
  <c r="V2331" i="4"/>
  <c r="L1337" i="2"/>
  <c r="V2604" i="4"/>
  <c r="V2611" i="4"/>
  <c r="V2645" i="4"/>
  <c r="L1374" i="2"/>
  <c r="V2660" i="4"/>
  <c r="V2842" i="4"/>
  <c r="L1476" i="2"/>
  <c r="V2863" i="4"/>
  <c r="V1026" i="4"/>
  <c r="V1097" i="4"/>
  <c r="L747" i="2"/>
  <c r="V1437" i="4"/>
  <c r="L766" i="2"/>
  <c r="V1621" i="4"/>
  <c r="V1788" i="4"/>
  <c r="L886" i="2"/>
  <c r="V1937" i="4"/>
  <c r="L1000" i="2"/>
  <c r="V2013" i="4"/>
  <c r="V2061" i="4"/>
  <c r="L1036" i="2"/>
  <c r="L1096" i="2"/>
  <c r="V2134" i="4"/>
  <c r="L1137" i="2"/>
  <c r="V2216" i="4"/>
  <c r="V2255" i="4"/>
  <c r="V2411" i="4"/>
  <c r="L1234" i="2"/>
  <c r="V2477" i="4"/>
  <c r="L1291" i="2"/>
  <c r="V2507" i="4"/>
  <c r="L1387" i="2"/>
  <c r="V2681" i="4"/>
  <c r="V2823" i="4"/>
  <c r="L1465" i="2"/>
  <c r="V1160" i="4"/>
  <c r="L637" i="2"/>
  <c r="V1324" i="4"/>
  <c r="L719" i="2"/>
  <c r="V1528" i="4"/>
  <c r="V1672" i="4"/>
  <c r="V1869" i="4"/>
  <c r="V1884" i="4"/>
  <c r="L934" i="2"/>
  <c r="V1982" i="4"/>
  <c r="L982" i="2"/>
  <c r="L1442" i="2"/>
  <c r="L1451" i="2"/>
  <c r="V2798" i="4"/>
  <c r="V2848" i="4"/>
  <c r="V2945" i="4"/>
  <c r="V1208" i="4"/>
  <c r="V1421" i="4"/>
  <c r="V2164" i="4"/>
  <c r="V1403" i="4"/>
  <c r="L658" i="2"/>
  <c r="V1581" i="4"/>
  <c r="V1583" i="4"/>
  <c r="L740" i="2"/>
  <c r="V1704" i="4"/>
  <c r="V1940" i="4"/>
  <c r="L960" i="2"/>
  <c r="V2009" i="4"/>
  <c r="L997" i="2"/>
  <c r="V2132" i="4"/>
  <c r="V2398" i="4"/>
  <c r="V2884" i="4"/>
  <c r="L1509" i="2"/>
  <c r="L1515" i="2"/>
  <c r="V2899" i="4"/>
  <c r="V1905" i="4"/>
  <c r="V1907" i="4"/>
  <c r="L1084" i="2"/>
  <c r="V2112" i="4"/>
  <c r="V2130" i="4"/>
  <c r="L1365" i="2"/>
  <c r="V2646" i="4"/>
  <c r="V2811" i="4"/>
  <c r="V2918" i="4"/>
  <c r="L1527" i="2"/>
  <c r="L1555" i="2"/>
  <c r="V2956" i="4"/>
  <c r="L1526" i="2"/>
  <c r="V2917" i="4"/>
  <c r="V2925" i="4"/>
  <c r="L1533" i="2"/>
  <c r="L1486" i="2"/>
  <c r="L1490" i="2"/>
  <c r="V2862" i="4"/>
  <c r="L1545" i="2"/>
  <c r="V2853" i="4"/>
  <c r="L1484" i="2"/>
  <c r="V2877" i="4"/>
  <c r="L1502" i="2"/>
  <c r="V2959" i="4"/>
  <c r="L1556" i="2"/>
  <c r="L1562" i="2"/>
  <c r="L1573" i="2"/>
  <c r="V2910" i="4"/>
  <c r="V2957" i="4"/>
  <c r="V2985" i="4"/>
  <c r="L1576" i="2"/>
  <c r="V2978" i="4"/>
  <c r="V2987" i="4"/>
  <c r="L1574" i="2"/>
  <c r="L1547" i="2"/>
  <c r="V2975" i="4"/>
  <c r="V3000" i="4"/>
  <c r="J111" i="4"/>
  <c r="V275" i="4"/>
  <c r="L97" i="2"/>
  <c r="V321" i="4"/>
  <c r="V407" i="4"/>
  <c r="G34" i="4"/>
  <c r="K500" i="4"/>
  <c r="K510" i="4"/>
  <c r="K291" i="4"/>
  <c r="K254" i="4"/>
  <c r="K141" i="4"/>
  <c r="K101" i="4"/>
  <c r="K55" i="4"/>
  <c r="K14" i="4"/>
  <c r="K98" i="4"/>
  <c r="K7" i="4"/>
  <c r="K71" i="4"/>
  <c r="K11" i="4"/>
  <c r="K95" i="4"/>
  <c r="I170" i="4"/>
  <c r="K707" i="4"/>
  <c r="K73" i="4"/>
  <c r="K29" i="4"/>
  <c r="K26" i="4"/>
  <c r="K204" i="4"/>
  <c r="I184" i="4"/>
  <c r="K54" i="4"/>
  <c r="I33" i="4"/>
  <c r="I12" i="4"/>
  <c r="V79" i="4"/>
  <c r="V126" i="4"/>
  <c r="J9" i="4"/>
  <c r="I14" i="4"/>
  <c r="L15" i="2"/>
  <c r="V15" i="4"/>
  <c r="K17" i="4"/>
  <c r="V35" i="4"/>
  <c r="I45" i="4"/>
  <c r="I125" i="4"/>
  <c r="J128" i="4"/>
  <c r="J142" i="4"/>
  <c r="J169" i="4"/>
  <c r="J196" i="4"/>
  <c r="J207" i="4"/>
  <c r="V224" i="4"/>
  <c r="J226" i="4"/>
  <c r="I242" i="4"/>
  <c r="V247" i="4"/>
  <c r="J249" i="4"/>
  <c r="V359" i="4"/>
  <c r="V569" i="4"/>
  <c r="L135" i="2"/>
  <c r="K672" i="4"/>
  <c r="K79" i="4"/>
  <c r="G86" i="4"/>
  <c r="I86" i="4"/>
  <c r="V23" i="4"/>
  <c r="L23" i="2"/>
  <c r="I40" i="4"/>
  <c r="J27" i="4"/>
  <c r="J58" i="4"/>
  <c r="I70" i="4"/>
  <c r="I78" i="4"/>
  <c r="V113" i="4"/>
  <c r="I117" i="4"/>
  <c r="G117" i="4"/>
  <c r="V123" i="4"/>
  <c r="J159" i="4"/>
  <c r="V164" i="4"/>
  <c r="V205" i="4"/>
  <c r="J214" i="4"/>
  <c r="V261" i="4"/>
  <c r="V316" i="4"/>
  <c r="V333" i="4"/>
  <c r="V354" i="4"/>
  <c r="V416" i="4"/>
  <c r="V476" i="4"/>
  <c r="V499" i="4"/>
  <c r="J519" i="4"/>
  <c r="V585" i="4"/>
  <c r="L207" i="2"/>
  <c r="V635" i="4"/>
  <c r="V142" i="4"/>
  <c r="V209" i="4"/>
  <c r="L106" i="2"/>
  <c r="J237" i="4"/>
  <c r="G274" i="4"/>
  <c r="I274" i="4"/>
  <c r="V345" i="4"/>
  <c r="L133" i="2"/>
  <c r="V347" i="4"/>
  <c r="L136" i="2"/>
  <c r="V432" i="4"/>
  <c r="V665" i="4"/>
  <c r="V103" i="4"/>
  <c r="V270" i="4"/>
  <c r="V307" i="4"/>
  <c r="J318" i="4"/>
  <c r="I5" i="4"/>
  <c r="G72" i="4"/>
  <c r="V108" i="4"/>
  <c r="I112" i="4"/>
  <c r="J202" i="4"/>
  <c r="J211" i="4"/>
  <c r="J216" i="4"/>
  <c r="J246" i="4"/>
  <c r="V272" i="4"/>
  <c r="V302" i="4"/>
  <c r="V342" i="4"/>
  <c r="L130" i="2"/>
  <c r="J393" i="4"/>
  <c r="V644" i="4"/>
  <c r="G21" i="4"/>
  <c r="K5" i="4"/>
  <c r="K8" i="4"/>
  <c r="L8" i="4" s="1"/>
  <c r="M8" i="4" s="1"/>
  <c r="N8" i="4" s="1"/>
  <c r="O8" i="4" s="1"/>
  <c r="P8" i="4" s="1"/>
  <c r="U8" i="4" s="1"/>
  <c r="V29" i="4"/>
  <c r="G62" i="4"/>
  <c r="I62" i="4"/>
  <c r="V65" i="4"/>
  <c r="J75" i="4"/>
  <c r="I82" i="4"/>
  <c r="V100" i="4"/>
  <c r="I102" i="4"/>
  <c r="V110" i="4"/>
  <c r="V251" i="4"/>
  <c r="L89" i="2"/>
  <c r="V408" i="4"/>
  <c r="V549" i="4"/>
  <c r="V660" i="4"/>
  <c r="L231" i="2"/>
  <c r="L31" i="2"/>
  <c r="J36" i="4"/>
  <c r="V60" i="4"/>
  <c r="V141" i="4"/>
  <c r="L66" i="2"/>
  <c r="L67" i="2"/>
  <c r="V153" i="4"/>
  <c r="I189" i="4"/>
  <c r="G189" i="4"/>
  <c r="V223" i="4"/>
  <c r="I18" i="4"/>
  <c r="J557" i="4"/>
  <c r="J561" i="4"/>
  <c r="J394" i="4"/>
  <c r="J322" i="4"/>
  <c r="J234" i="4"/>
  <c r="J217" i="4"/>
  <c r="J208" i="4"/>
  <c r="J172" i="4"/>
  <c r="J337" i="4"/>
  <c r="J265" i="4"/>
  <c r="J259" i="4"/>
  <c r="J255" i="4"/>
  <c r="J232" i="4"/>
  <c r="J213" i="4"/>
  <c r="J150" i="4"/>
  <c r="J144" i="4"/>
  <c r="J135" i="4"/>
  <c r="J104" i="4"/>
  <c r="J24" i="4"/>
  <c r="J86" i="4"/>
  <c r="J80" i="4"/>
  <c r="J14" i="4"/>
  <c r="J410" i="4"/>
  <c r="J390" i="4"/>
  <c r="J370" i="4"/>
  <c r="J243" i="4"/>
  <c r="J219" i="4"/>
  <c r="J176" i="4"/>
  <c r="J147" i="4"/>
  <c r="J55" i="4"/>
  <c r="J461" i="4"/>
  <c r="J298" i="4"/>
  <c r="J247" i="4"/>
  <c r="J164" i="4"/>
  <c r="J108" i="4"/>
  <c r="J105" i="4"/>
  <c r="J92" i="4"/>
  <c r="J68" i="4"/>
  <c r="J541" i="4"/>
  <c r="J520" i="4"/>
  <c r="J414" i="4"/>
  <c r="J290" i="4"/>
  <c r="J266" i="4"/>
  <c r="J244" i="4"/>
  <c r="J200" i="4"/>
  <c r="J162" i="4"/>
  <c r="J531" i="4"/>
  <c r="J645" i="4"/>
  <c r="J428" i="4"/>
  <c r="J399" i="4"/>
  <c r="J388" i="4"/>
  <c r="J206" i="4"/>
  <c r="J183" i="4"/>
  <c r="J174" i="4"/>
  <c r="J171" i="4"/>
  <c r="J139" i="4"/>
  <c r="J129" i="4"/>
  <c r="J123" i="4"/>
  <c r="J117" i="4"/>
  <c r="J114" i="4"/>
  <c r="J201" i="4"/>
  <c r="J192" i="4"/>
  <c r="J48" i="4"/>
  <c r="J44" i="4"/>
  <c r="J19" i="4"/>
  <c r="J556" i="4"/>
  <c r="J485" i="4"/>
  <c r="J403" i="4"/>
  <c r="J342" i="4"/>
  <c r="J327" i="4"/>
  <c r="J270" i="4"/>
  <c r="J264" i="4"/>
  <c r="J231" i="4"/>
  <c r="J223" i="4"/>
  <c r="J212" i="4"/>
  <c r="J103" i="4"/>
  <c r="J51" i="4"/>
  <c r="J516" i="4"/>
  <c r="J258" i="4"/>
  <c r="J242" i="4"/>
  <c r="J94" i="4"/>
  <c r="J91" i="4"/>
  <c r="J45" i="4"/>
  <c r="J32" i="4"/>
  <c r="V26" i="4"/>
  <c r="I28" i="4"/>
  <c r="V49" i="4"/>
  <c r="V57" i="4"/>
  <c r="J87" i="4"/>
  <c r="V92" i="4"/>
  <c r="V97" i="4"/>
  <c r="J165" i="4"/>
  <c r="J170" i="4"/>
  <c r="L170" i="4" s="1"/>
  <c r="J175" i="4"/>
  <c r="V185" i="4"/>
  <c r="I199" i="4"/>
  <c r="J375" i="4"/>
  <c r="V388" i="4"/>
  <c r="V427" i="4"/>
  <c r="L203" i="2"/>
  <c r="V629" i="4"/>
  <c r="I43" i="4"/>
  <c r="V62" i="4"/>
  <c r="J116" i="4"/>
  <c r="V119" i="4"/>
  <c r="V136" i="4"/>
  <c r="V197" i="4"/>
  <c r="V234" i="4"/>
  <c r="V262" i="4"/>
  <c r="V287" i="4"/>
  <c r="V299" i="4"/>
  <c r="J362" i="4"/>
  <c r="V424" i="4"/>
  <c r="V433" i="4"/>
  <c r="V440" i="4"/>
  <c r="V466" i="4"/>
  <c r="V509" i="4"/>
  <c r="V657" i="4"/>
  <c r="L220" i="2"/>
  <c r="G179" i="4"/>
  <c r="I179" i="4"/>
  <c r="V227" i="4"/>
  <c r="J238" i="4"/>
  <c r="V243" i="4"/>
  <c r="V257" i="4"/>
  <c r="J331" i="4"/>
  <c r="V336" i="4"/>
  <c r="V379" i="4"/>
  <c r="K383" i="4"/>
  <c r="V624" i="4"/>
  <c r="K23" i="4"/>
  <c r="I46" i="4"/>
  <c r="I113" i="4"/>
  <c r="V145" i="4"/>
  <c r="J252" i="4"/>
  <c r="V264" i="4"/>
  <c r="L98" i="2"/>
  <c r="V282" i="4"/>
  <c r="L111" i="2"/>
  <c r="J284" i="4"/>
  <c r="I296" i="4"/>
  <c r="J303" i="4"/>
  <c r="V362" i="4"/>
  <c r="J409" i="4"/>
  <c r="V463" i="4"/>
  <c r="V481" i="4"/>
  <c r="L560" i="2"/>
  <c r="V1093" i="4"/>
  <c r="V1238" i="4"/>
  <c r="L597" i="2"/>
  <c r="L690" i="2"/>
  <c r="V1357" i="4"/>
  <c r="L642" i="2"/>
  <c r="V1373" i="4"/>
  <c r="V1385" i="4"/>
  <c r="V1691" i="4"/>
  <c r="V1799" i="4"/>
  <c r="V1890" i="4"/>
  <c r="V1892" i="4"/>
  <c r="V1980" i="4"/>
  <c r="L983" i="2"/>
  <c r="V2152" i="4"/>
  <c r="V2157" i="4"/>
  <c r="V2189" i="4"/>
  <c r="V2222" i="4"/>
  <c r="L1143" i="2"/>
  <c r="V2276" i="4"/>
  <c r="L1186" i="2"/>
  <c r="L1265" i="2"/>
  <c r="V2455" i="4"/>
  <c r="V2519" i="4"/>
  <c r="V2521" i="4"/>
  <c r="L1301" i="2"/>
  <c r="L1361" i="2"/>
  <c r="V2642" i="4"/>
  <c r="L1380" i="2"/>
  <c r="V2669" i="4"/>
  <c r="V2680" i="4"/>
  <c r="V2693" i="4"/>
  <c r="I76" i="4"/>
  <c r="I88" i="4"/>
  <c r="I100" i="4"/>
  <c r="L80" i="2"/>
  <c r="L90" i="2"/>
  <c r="J336" i="4"/>
  <c r="V527" i="4"/>
  <c r="L206" i="2"/>
  <c r="L253" i="2"/>
  <c r="V702" i="4"/>
  <c r="L269" i="2"/>
  <c r="L291" i="2"/>
  <c r="L419" i="2"/>
  <c r="V980" i="4"/>
  <c r="L490" i="2"/>
  <c r="V1280" i="4"/>
  <c r="V1459" i="4"/>
  <c r="V1571" i="4"/>
  <c r="V1725" i="4"/>
  <c r="L837" i="2"/>
  <c r="V1780" i="4"/>
  <c r="L882" i="2"/>
  <c r="V1794" i="4"/>
  <c r="V1870" i="4"/>
  <c r="V1872" i="4"/>
  <c r="V2249" i="4"/>
  <c r="L1178" i="2"/>
  <c r="V2267" i="4"/>
  <c r="V2306" i="4"/>
  <c r="V2415" i="4"/>
  <c r="V2499" i="4"/>
  <c r="I6" i="4"/>
  <c r="V10" i="4"/>
  <c r="I16" i="4"/>
  <c r="V39" i="4"/>
  <c r="V64" i="4"/>
  <c r="V70" i="4"/>
  <c r="V82" i="4"/>
  <c r="V85" i="4"/>
  <c r="V196" i="4"/>
  <c r="L95" i="2"/>
  <c r="L151" i="2"/>
  <c r="I467" i="4"/>
  <c r="V470" i="4"/>
  <c r="V475" i="4"/>
  <c r="V529" i="4"/>
  <c r="V568" i="4"/>
  <c r="V574" i="4"/>
  <c r="L176" i="2"/>
  <c r="V631" i="4"/>
  <c r="V637" i="4"/>
  <c r="V640" i="4"/>
  <c r="V643" i="4"/>
  <c r="L260" i="2"/>
  <c r="V719" i="4"/>
  <c r="V826" i="4"/>
  <c r="L384" i="2"/>
  <c r="L446" i="2"/>
  <c r="L506" i="2"/>
  <c r="L433" i="2"/>
  <c r="L495" i="2"/>
  <c r="L455" i="2"/>
  <c r="L392" i="2"/>
  <c r="V1029" i="4"/>
  <c r="L410" i="2"/>
  <c r="L427" i="2"/>
  <c r="L552" i="2"/>
  <c r="V1090" i="4"/>
  <c r="V1107" i="4"/>
  <c r="L559" i="2"/>
  <c r="V1169" i="4"/>
  <c r="V1212" i="4"/>
  <c r="V1252" i="4"/>
  <c r="V1313" i="4"/>
  <c r="L626" i="2"/>
  <c r="V1511" i="4"/>
  <c r="V1604" i="4"/>
  <c r="L783" i="2"/>
  <c r="V1658" i="4"/>
  <c r="V1727" i="4"/>
  <c r="L839" i="2"/>
  <c r="L927" i="2"/>
  <c r="V1865" i="4"/>
  <c r="L979" i="2"/>
  <c r="V1966" i="4"/>
  <c r="V1989" i="4"/>
  <c r="L1025" i="2"/>
  <c r="V2041" i="4"/>
  <c r="V2068" i="4"/>
  <c r="L1043" i="2"/>
  <c r="V2177" i="4"/>
  <c r="L1112" i="2"/>
  <c r="V2568" i="4"/>
  <c r="V2595" i="4"/>
  <c r="L1328" i="2"/>
  <c r="L1335" i="2"/>
  <c r="V2602" i="4"/>
  <c r="L1345" i="2"/>
  <c r="V2616" i="4"/>
  <c r="J31" i="4"/>
  <c r="I53" i="4"/>
  <c r="V112" i="4"/>
  <c r="V152" i="4"/>
  <c r="V178" i="4"/>
  <c r="V369" i="4"/>
  <c r="V394" i="4"/>
  <c r="V400" i="4"/>
  <c r="V406" i="4"/>
  <c r="I425" i="4"/>
  <c r="L152" i="2"/>
  <c r="V460" i="4"/>
  <c r="V491" i="4"/>
  <c r="V508" i="4"/>
  <c r="V524" i="4"/>
  <c r="L158" i="2"/>
  <c r="V571" i="4"/>
  <c r="L317" i="2"/>
  <c r="V805" i="4"/>
  <c r="V815" i="4"/>
  <c r="L343" i="2"/>
  <c r="V900" i="4"/>
  <c r="V929" i="4"/>
  <c r="V972" i="4"/>
  <c r="V977" i="4"/>
  <c r="V1009" i="4"/>
  <c r="L369" i="2"/>
  <c r="V1019" i="4"/>
  <c r="V1131" i="4"/>
  <c r="V1145" i="4"/>
  <c r="L536" i="2"/>
  <c r="V1223" i="4"/>
  <c r="V1296" i="4"/>
  <c r="L635" i="2"/>
  <c r="V1322" i="4"/>
  <c r="L674" i="2"/>
  <c r="V1345" i="4"/>
  <c r="V1426" i="4"/>
  <c r="V1454" i="4"/>
  <c r="V1468" i="4"/>
  <c r="V1530" i="4"/>
  <c r="L721" i="2"/>
  <c r="L725" i="2"/>
  <c r="V1541" i="4"/>
  <c r="V1669" i="4"/>
  <c r="L798" i="2"/>
  <c r="V1683" i="4"/>
  <c r="L858" i="2"/>
  <c r="V1784" i="4"/>
  <c r="L885" i="2"/>
  <c r="L889" i="2"/>
  <c r="V1791" i="4"/>
  <c r="V1938" i="4"/>
  <c r="V2054" i="4"/>
  <c r="V2075" i="4"/>
  <c r="L1050" i="2"/>
  <c r="V2108" i="4"/>
  <c r="L1080" i="2"/>
  <c r="V2110" i="4"/>
  <c r="L1082" i="2"/>
  <c r="V2137" i="4"/>
  <c r="L1228" i="2"/>
  <c r="V2351" i="4"/>
  <c r="V2397" i="4"/>
  <c r="V2482" i="4"/>
  <c r="V2503" i="4"/>
  <c r="V2570" i="4"/>
  <c r="V2579" i="4"/>
  <c r="I180" i="4"/>
  <c r="V415" i="4"/>
  <c r="V436" i="4"/>
  <c r="V472" i="4"/>
  <c r="V518" i="4"/>
  <c r="V559" i="4"/>
  <c r="V565" i="4"/>
  <c r="L247" i="2"/>
  <c r="V682" i="4"/>
  <c r="V691" i="4"/>
  <c r="L286" i="2"/>
  <c r="L295" i="2"/>
  <c r="V766" i="4"/>
  <c r="L316" i="2"/>
  <c r="V802" i="4"/>
  <c r="L342" i="2"/>
  <c r="V833" i="4"/>
  <c r="V858" i="4"/>
  <c r="L476" i="2"/>
  <c r="V926" i="4"/>
  <c r="L497" i="2"/>
  <c r="V982" i="4"/>
  <c r="V1041" i="4"/>
  <c r="L393" i="2"/>
  <c r="V1072" i="4"/>
  <c r="V1087" i="4"/>
  <c r="V1092" i="4"/>
  <c r="V1126" i="4"/>
  <c r="V1291" i="4"/>
  <c r="V1382" i="4"/>
  <c r="V1391" i="4"/>
  <c r="V1414" i="4"/>
  <c r="V1474" i="4"/>
  <c r="V1488" i="4"/>
  <c r="V1506" i="4"/>
  <c r="V1516" i="4"/>
  <c r="V1566" i="4"/>
  <c r="V1582" i="4"/>
  <c r="V1589" i="4"/>
  <c r="V1638" i="4"/>
  <c r="L823" i="2"/>
  <c r="V1757" i="4"/>
  <c r="L861" i="2"/>
  <c r="L906" i="2"/>
  <c r="V1814" i="4"/>
  <c r="V1816" i="4"/>
  <c r="V1825" i="4"/>
  <c r="L1012" i="2"/>
  <c r="V2025" i="4"/>
  <c r="V2034" i="4"/>
  <c r="V2101" i="4"/>
  <c r="L1075" i="2"/>
  <c r="V2122" i="4"/>
  <c r="L1090" i="2"/>
  <c r="V2124" i="4"/>
  <c r="L1092" i="2"/>
  <c r="L1164" i="2"/>
  <c r="V2244" i="4"/>
  <c r="V2269" i="4"/>
  <c r="L1180" i="2"/>
  <c r="V2271" i="4"/>
  <c r="L153" i="2"/>
  <c r="L168" i="2"/>
  <c r="L179" i="2"/>
  <c r="L216" i="2"/>
  <c r="L223" i="2"/>
  <c r="L302" i="2"/>
  <c r="L309" i="2"/>
  <c r="L329" i="2"/>
  <c r="L438" i="2"/>
  <c r="V974" i="4"/>
  <c r="L484" i="2"/>
  <c r="V1109" i="4"/>
  <c r="V1190" i="4"/>
  <c r="L696" i="2"/>
  <c r="V1363" i="4"/>
  <c r="V1423" i="4"/>
  <c r="L709" i="2"/>
  <c r="V1513" i="4"/>
  <c r="V1525" i="4"/>
  <c r="V1642" i="4"/>
  <c r="L770" i="2"/>
  <c r="V1712" i="4"/>
  <c r="L833" i="2"/>
  <c r="V1742" i="4"/>
  <c r="L872" i="2"/>
  <c r="V1766" i="4"/>
  <c r="V1903" i="4"/>
  <c r="V1908" i="4"/>
  <c r="V1915" i="4"/>
  <c r="L956" i="2"/>
  <c r="V1933" i="4"/>
  <c r="V1995" i="4"/>
  <c r="L993" i="2"/>
  <c r="V2006" i="4"/>
  <c r="L1054" i="2"/>
  <c r="V2079" i="4"/>
  <c r="V2086" i="4"/>
  <c r="V2202" i="4"/>
  <c r="L1126" i="2"/>
  <c r="V2228" i="4"/>
  <c r="V2253" i="4"/>
  <c r="V2452" i="4"/>
  <c r="V2606" i="4"/>
  <c r="L1403" i="2"/>
  <c r="V2724" i="4"/>
  <c r="V2801" i="4"/>
  <c r="I133" i="4"/>
  <c r="V288" i="4"/>
  <c r="V578" i="4"/>
  <c r="V630" i="4"/>
  <c r="V636" i="4"/>
  <c r="V666" i="4"/>
  <c r="V835" i="4"/>
  <c r="V918" i="4"/>
  <c r="V966" i="4"/>
  <c r="L486" i="2"/>
  <c r="L360" i="2"/>
  <c r="V984" i="4"/>
  <c r="V989" i="4"/>
  <c r="V1082" i="4"/>
  <c r="L561" i="2"/>
  <c r="V1133" i="4"/>
  <c r="V1218" i="4"/>
  <c r="V1268" i="4"/>
  <c r="V1286" i="4"/>
  <c r="L580" i="2"/>
  <c r="V1319" i="4"/>
  <c r="L654" i="2"/>
  <c r="V1503" i="4"/>
  <c r="V1547" i="4"/>
  <c r="V1570" i="4"/>
  <c r="V1579" i="4"/>
  <c r="V1724" i="4"/>
  <c r="L926" i="2"/>
  <c r="V1986" i="4"/>
  <c r="L1159" i="2"/>
  <c r="V2239" i="4"/>
  <c r="L1211" i="2"/>
  <c r="V2328" i="4"/>
  <c r="V2346" i="4"/>
  <c r="V2518" i="4"/>
  <c r="V2589" i="4"/>
  <c r="V783" i="4"/>
  <c r="L311" i="2"/>
  <c r="V1099" i="4"/>
  <c r="L541" i="2"/>
  <c r="V1204" i="4"/>
  <c r="V1227" i="4"/>
  <c r="V1365" i="4"/>
  <c r="L698" i="2"/>
  <c r="V1386" i="4"/>
  <c r="V1428" i="4"/>
  <c r="L731" i="2"/>
  <c r="V1458" i="4"/>
  <c r="V1476" i="4"/>
  <c r="V1492" i="4"/>
  <c r="L715" i="2"/>
  <c r="V1496" i="4"/>
  <c r="V1622" i="4"/>
  <c r="L767" i="2"/>
  <c r="V1664" i="4"/>
  <c r="V1820" i="4"/>
  <c r="L968" i="2"/>
  <c r="V1958" i="4"/>
  <c r="L1077" i="2"/>
  <c r="V2103" i="4"/>
  <c r="L1107" i="2"/>
  <c r="V2167" i="4"/>
  <c r="V2335" i="4"/>
  <c r="V2360" i="4"/>
  <c r="V2362" i="4"/>
  <c r="V2491" i="4"/>
  <c r="V2498" i="4"/>
  <c r="I52" i="4"/>
  <c r="K77" i="4"/>
  <c r="I101" i="4"/>
  <c r="V111" i="4"/>
  <c r="V188" i="4"/>
  <c r="V208" i="4"/>
  <c r="V244" i="4"/>
  <c r="V260" i="4"/>
  <c r="V266" i="4"/>
  <c r="V280" i="4"/>
  <c r="I320" i="4"/>
  <c r="V352" i="4"/>
  <c r="V405" i="4"/>
  <c r="V495" i="4"/>
  <c r="V497" i="4"/>
  <c r="V567" i="4"/>
  <c r="L165" i="2"/>
  <c r="L315" i="2"/>
  <c r="L406" i="2"/>
  <c r="V894" i="4"/>
  <c r="V1130" i="4"/>
  <c r="L570" i="2"/>
  <c r="L693" i="2"/>
  <c r="V1360" i="4"/>
  <c r="L713" i="2"/>
  <c r="V1425" i="4"/>
  <c r="V1529" i="4"/>
  <c r="L720" i="2"/>
  <c r="V1605" i="4"/>
  <c r="L788" i="2"/>
  <c r="V1666" i="4"/>
  <c r="L1042" i="2"/>
  <c r="V2067" i="4"/>
  <c r="V2143" i="4"/>
  <c r="V2145" i="4"/>
  <c r="L1190" i="2"/>
  <c r="V2284" i="4"/>
  <c r="V2578" i="4"/>
  <c r="V2672" i="4"/>
  <c r="L1382" i="2"/>
  <c r="I169" i="4"/>
  <c r="J187" i="4"/>
  <c r="V445" i="4"/>
  <c r="L272" i="2"/>
  <c r="L292" i="2"/>
  <c r="L301" i="2"/>
  <c r="L397" i="2"/>
  <c r="L437" i="2"/>
  <c r="L493" i="2"/>
  <c r="L449" i="2"/>
  <c r="L467" i="2"/>
  <c r="L424" i="2"/>
  <c r="L522" i="2"/>
  <c r="L553" i="2"/>
  <c r="V1091" i="4"/>
  <c r="L546" i="2"/>
  <c r="L584" i="2"/>
  <c r="V1194" i="4"/>
  <c r="V1220" i="4"/>
  <c r="V1229" i="4"/>
  <c r="V1272" i="4"/>
  <c r="V1626" i="4"/>
  <c r="L807" i="2"/>
  <c r="V1700" i="4"/>
  <c r="L894" i="2"/>
  <c r="V1797" i="4"/>
  <c r="L905" i="2"/>
  <c r="V1813" i="4"/>
  <c r="L916" i="2"/>
  <c r="V1857" i="4"/>
  <c r="V1886" i="4"/>
  <c r="L936" i="2"/>
  <c r="L1051" i="2"/>
  <c r="V2076" i="4"/>
  <c r="L1072" i="2"/>
  <c r="V2098" i="4"/>
  <c r="V2136" i="4"/>
  <c r="V2155" i="4"/>
  <c r="V2162" i="4"/>
  <c r="L1104" i="2"/>
  <c r="V2281" i="4"/>
  <c r="L1189" i="2"/>
  <c r="L1227" i="2"/>
  <c r="V2350" i="4"/>
  <c r="L1316" i="2"/>
  <c r="V2549" i="4"/>
  <c r="V2571" i="4"/>
  <c r="I30" i="4"/>
  <c r="I61" i="4"/>
  <c r="I67" i="4"/>
  <c r="I79" i="4"/>
  <c r="V138" i="4"/>
  <c r="I172" i="4"/>
  <c r="L204" i="2"/>
  <c r="V619" i="4"/>
  <c r="V741" i="4"/>
  <c r="L283" i="2"/>
  <c r="L348" i="2"/>
  <c r="V857" i="4"/>
  <c r="L430" i="2"/>
  <c r="L456" i="2"/>
  <c r="V973" i="4"/>
  <c r="L370" i="2"/>
  <c r="L515" i="2"/>
  <c r="V1103" i="4"/>
  <c r="V1125" i="4"/>
  <c r="V1132" i="4"/>
  <c r="L651" i="2"/>
  <c r="V1381" i="4"/>
  <c r="V1524" i="4"/>
  <c r="V1553" i="4"/>
  <c r="V1558" i="4"/>
  <c r="V1602" i="4"/>
  <c r="L815" i="2"/>
  <c r="V1628" i="4"/>
  <c r="V1732" i="4"/>
  <c r="V1741" i="4"/>
  <c r="V1787" i="4"/>
  <c r="V1806" i="4"/>
  <c r="L959" i="2"/>
  <c r="V1939" i="4"/>
  <c r="V1976" i="4"/>
  <c r="L981" i="2"/>
  <c r="V2180" i="4"/>
  <c r="V2274" i="4"/>
  <c r="L1184" i="2"/>
  <c r="V2345" i="4"/>
  <c r="V2387" i="4"/>
  <c r="V2389" i="4"/>
  <c r="V2409" i="4"/>
  <c r="V1037" i="4"/>
  <c r="L377" i="2"/>
  <c r="L533" i="2"/>
  <c r="V1127" i="4"/>
  <c r="L534" i="2"/>
  <c r="V1139" i="4"/>
  <c r="V1141" i="4"/>
  <c r="V1224" i="4"/>
  <c r="V1250" i="4"/>
  <c r="V1267" i="4"/>
  <c r="V1378" i="4"/>
  <c r="V1448" i="4"/>
  <c r="L703" i="2"/>
  <c r="V1462" i="4"/>
  <c r="V1517" i="4"/>
  <c r="V1535" i="4"/>
  <c r="L726" i="2"/>
  <c r="V1576" i="4"/>
  <c r="V1641" i="4"/>
  <c r="L769" i="2"/>
  <c r="L912" i="2"/>
  <c r="V1844" i="4"/>
  <c r="V1897" i="4"/>
  <c r="V1934" i="4"/>
  <c r="V1994" i="4"/>
  <c r="V2327" i="4"/>
  <c r="V2368" i="4"/>
  <c r="V2423" i="4"/>
  <c r="V2425" i="4"/>
  <c r="L1244" i="2"/>
  <c r="V2553" i="4"/>
  <c r="V2584" i="4"/>
  <c r="V1309" i="4"/>
  <c r="V1339" i="4"/>
  <c r="V1461" i="4"/>
  <c r="V1471" i="4"/>
  <c r="V1493" i="4"/>
  <c r="V1618" i="4"/>
  <c r="V1647" i="4"/>
  <c r="V1650" i="4"/>
  <c r="V1663" i="4"/>
  <c r="L791" i="2"/>
  <c r="V1675" i="4"/>
  <c r="V1846" i="4"/>
  <c r="V1929" i="4"/>
  <c r="V1957" i="4"/>
  <c r="V1988" i="4"/>
  <c r="V2099" i="4"/>
  <c r="L1073" i="2"/>
  <c r="V2104" i="4"/>
  <c r="L1078" i="2"/>
  <c r="L1093" i="2"/>
  <c r="V2125" i="4"/>
  <c r="V2139" i="4"/>
  <c r="V2193" i="4"/>
  <c r="L1117" i="2"/>
  <c r="V2395" i="4"/>
  <c r="V2421" i="4"/>
  <c r="V2525" i="4"/>
  <c r="V2534" i="4"/>
  <c r="V2575" i="4"/>
  <c r="V2636" i="4"/>
  <c r="L1358" i="2"/>
  <c r="V2726" i="4"/>
  <c r="V2762" i="4"/>
  <c r="V2799" i="4"/>
  <c r="L617" i="2"/>
  <c r="V1270" i="4"/>
  <c r="V1354" i="4"/>
  <c r="V1453" i="4"/>
  <c r="V1577" i="4"/>
  <c r="V1764" i="4"/>
  <c r="L870" i="2"/>
  <c r="V1773" i="4"/>
  <c r="V1881" i="4"/>
  <c r="V1924" i="4"/>
  <c r="V1978" i="4"/>
  <c r="V2038" i="4"/>
  <c r="V2158" i="4"/>
  <c r="V2260" i="4"/>
  <c r="L1173" i="2"/>
  <c r="V2262" i="4"/>
  <c r="V2473" i="4"/>
  <c r="V2475" i="4"/>
  <c r="V2582" i="4"/>
  <c r="V2591" i="4"/>
  <c r="V2596" i="4"/>
  <c r="L1329" i="2"/>
  <c r="L1356" i="2"/>
  <c r="V2723" i="4"/>
  <c r="L1402" i="2"/>
  <c r="L1435" i="2"/>
  <c r="V2776" i="4"/>
  <c r="V2825" i="4"/>
  <c r="L1333" i="2"/>
  <c r="V2600" i="4"/>
  <c r="V2741" i="4"/>
  <c r="L1413" i="2"/>
  <c r="V1410" i="4"/>
  <c r="L669" i="2"/>
  <c r="L743" i="2"/>
  <c r="V1586" i="4"/>
  <c r="L922" i="2"/>
  <c r="V1860" i="4"/>
  <c r="L965" i="2"/>
  <c r="V1952" i="4"/>
  <c r="L1021" i="2"/>
  <c r="V2035" i="4"/>
  <c r="L1044" i="2"/>
  <c r="V2069" i="4"/>
  <c r="V2322" i="4"/>
  <c r="V2334" i="4"/>
  <c r="L1216" i="2"/>
  <c r="V2355" i="4"/>
  <c r="L1317" i="2"/>
  <c r="V2550" i="4"/>
  <c r="V2718" i="4"/>
  <c r="V2766" i="4"/>
  <c r="V2816" i="4"/>
  <c r="L638" i="2"/>
  <c r="L673" i="2"/>
  <c r="L641" i="2"/>
  <c r="V1465" i="4"/>
  <c r="V1518" i="4"/>
  <c r="L810" i="2"/>
  <c r="V1694" i="4"/>
  <c r="V1696" i="4"/>
  <c r="L811" i="2"/>
  <c r="L831" i="2"/>
  <c r="V1796" i="4"/>
  <c r="V1835" i="4"/>
  <c r="L931" i="2"/>
  <c r="L938" i="2"/>
  <c r="V1947" i="4"/>
  <c r="V1963" i="4"/>
  <c r="V1987" i="4"/>
  <c r="L1001" i="2"/>
  <c r="V2014" i="4"/>
  <c r="L1016" i="2"/>
  <c r="L1130" i="2"/>
  <c r="V2206" i="4"/>
  <c r="L1139" i="2"/>
  <c r="V2218" i="4"/>
  <c r="V2392" i="4"/>
  <c r="V2420" i="4"/>
  <c r="L1240" i="2"/>
  <c r="V2429" i="4"/>
  <c r="L1247" i="2"/>
  <c r="V2502" i="4"/>
  <c r="L1290" i="2"/>
  <c r="V2533" i="4"/>
  <c r="L1309" i="2"/>
  <c r="V2554" i="4"/>
  <c r="V2684" i="4"/>
  <c r="L1433" i="2"/>
  <c r="V2773" i="4"/>
  <c r="V2751" i="4"/>
  <c r="V1271" i="4"/>
  <c r="V1608" i="4"/>
  <c r="V1828" i="4"/>
  <c r="L945" i="2"/>
  <c r="V1925" i="4"/>
  <c r="V1930" i="4"/>
  <c r="L950" i="2"/>
  <c r="L975" i="2"/>
  <c r="V1972" i="4"/>
  <c r="L989" i="2"/>
  <c r="V2002" i="4"/>
  <c r="V2046" i="4"/>
  <c r="V2259" i="4"/>
  <c r="L1172" i="2"/>
  <c r="V2457" i="4"/>
  <c r="V2476" i="4"/>
  <c r="V2708" i="4"/>
  <c r="V2713" i="4"/>
  <c r="V1022" i="4"/>
  <c r="V1239" i="4"/>
  <c r="L598" i="2"/>
  <c r="V1419" i="4"/>
  <c r="L706" i="2"/>
  <c r="V1472" i="4"/>
  <c r="L717" i="2"/>
  <c r="V1527" i="4"/>
  <c r="V1640" i="4"/>
  <c r="L834" i="2"/>
  <c r="L865" i="2"/>
  <c r="V1760" i="4"/>
  <c r="V1821" i="4"/>
  <c r="V1871" i="4"/>
  <c r="V1891" i="4"/>
  <c r="L962" i="2"/>
  <c r="V1949" i="4"/>
  <c r="V2064" i="4"/>
  <c r="L1039" i="2"/>
  <c r="V2085" i="4"/>
  <c r="L1060" i="2"/>
  <c r="V2128" i="4"/>
  <c r="V2440" i="4"/>
  <c r="L1257" i="2"/>
  <c r="L1292" i="2"/>
  <c r="V2508" i="4"/>
  <c r="V2567" i="4"/>
  <c r="V2585" i="4"/>
  <c r="V2592" i="4"/>
  <c r="V2609" i="4"/>
  <c r="L1339" i="2"/>
  <c r="L1378" i="2"/>
  <c r="V2665" i="4"/>
  <c r="V2667" i="4"/>
  <c r="L1454" i="2"/>
  <c r="V2802" i="4"/>
  <c r="L1453" i="2"/>
  <c r="V2800" i="4"/>
  <c r="L1469" i="2"/>
  <c r="V2055" i="4"/>
  <c r="V2080" i="4"/>
  <c r="L1066" i="2"/>
  <c r="V2092" i="4"/>
  <c r="L1095" i="2"/>
  <c r="V2133" i="4"/>
  <c r="V2161" i="4"/>
  <c r="V2207" i="4"/>
  <c r="V2215" i="4"/>
  <c r="V2413" i="4"/>
  <c r="V2453" i="4"/>
  <c r="V2471" i="4"/>
  <c r="V2485" i="4"/>
  <c r="L1277" i="2"/>
  <c r="V2490" i="4"/>
  <c r="V2509" i="4"/>
  <c r="V2551" i="4"/>
  <c r="V2580" i="4"/>
  <c r="V2711" i="4"/>
  <c r="V2731" i="4"/>
  <c r="V2778" i="4"/>
  <c r="V2807" i="4"/>
  <c r="V2809" i="4"/>
  <c r="V1999" i="4"/>
  <c r="L986" i="2"/>
  <c r="L1070" i="2"/>
  <c r="V2096" i="4"/>
  <c r="L1146" i="2"/>
  <c r="V2225" i="4"/>
  <c r="L1192" i="2"/>
  <c r="V2288" i="4"/>
  <c r="L1221" i="2"/>
  <c r="V2341" i="4"/>
  <c r="V2370" i="4"/>
  <c r="V2383" i="4"/>
  <c r="V2480" i="4"/>
  <c r="V2676" i="4"/>
  <c r="L1385" i="2"/>
  <c r="V2794" i="4"/>
  <c r="V2851" i="4"/>
  <c r="L1487" i="2"/>
  <c r="V2861" i="4"/>
  <c r="L1489" i="2"/>
  <c r="V2840" i="4"/>
  <c r="L1473" i="2"/>
  <c r="V1751" i="4"/>
  <c r="L907" i="2"/>
  <c r="V1815" i="4"/>
  <c r="L955" i="2"/>
  <c r="V1932" i="4"/>
  <c r="V1954" i="4"/>
  <c r="L1026" i="2"/>
  <c r="V2043" i="4"/>
  <c r="V2105" i="4"/>
  <c r="V2290" i="4"/>
  <c r="V2393" i="4"/>
  <c r="L1367" i="2"/>
  <c r="V2651" i="4"/>
  <c r="V2691" i="4"/>
  <c r="V2757" i="4"/>
  <c r="L1424" i="2"/>
  <c r="L1464" i="2"/>
  <c r="V2752" i="4"/>
  <c r="V2846" i="4"/>
  <c r="L1478" i="2"/>
  <c r="L1513" i="2"/>
  <c r="V2888" i="4"/>
  <c r="L987" i="2"/>
  <c r="V2000" i="4"/>
  <c r="V2142" i="4"/>
  <c r="L1099" i="2"/>
  <c r="L1245" i="2"/>
  <c r="V2427" i="4"/>
  <c r="V2481" i="4"/>
  <c r="V2552" i="4"/>
  <c r="V2707" i="4"/>
  <c r="V2745" i="4"/>
  <c r="L1416" i="2"/>
  <c r="L1427" i="2"/>
  <c r="L1450" i="2"/>
  <c r="V2834" i="4"/>
  <c r="V1829" i="4"/>
  <c r="L951" i="2"/>
  <c r="V1876" i="4"/>
  <c r="V1878" i="4"/>
  <c r="L929" i="2"/>
  <c r="L1046" i="2"/>
  <c r="V2071" i="4"/>
  <c r="V2198" i="4"/>
  <c r="L1122" i="2"/>
  <c r="V2344" i="4"/>
  <c r="V2581" i="4"/>
  <c r="V2583" i="4"/>
  <c r="V2709" i="4"/>
  <c r="V2769" i="4"/>
  <c r="V2826" i="4"/>
  <c r="L1477" i="2"/>
  <c r="L1511" i="2"/>
  <c r="L1506" i="2"/>
  <c r="V2881" i="4"/>
  <c r="V2287" i="4"/>
  <c r="V2326" i="4"/>
  <c r="V2382" i="4"/>
  <c r="L1284" i="2"/>
  <c r="V2493" i="4"/>
  <c r="V2869" i="4"/>
  <c r="V2856" i="4"/>
  <c r="L1498" i="2"/>
  <c r="V2882" i="4"/>
  <c r="V1777" i="4"/>
  <c r="L879" i="2"/>
  <c r="L1251" i="2"/>
  <c r="V2433" i="4"/>
  <c r="V2494" i="4"/>
  <c r="L1285" i="2"/>
  <c r="V2562" i="4"/>
  <c r="L1324" i="2"/>
  <c r="V2875" i="4"/>
  <c r="L1500" i="2"/>
  <c r="V2940" i="4"/>
  <c r="L1543" i="2"/>
  <c r="V2928" i="4"/>
  <c r="L1535" i="2"/>
  <c r="V2946" i="4"/>
  <c r="V2897" i="4"/>
  <c r="V2936" i="4"/>
  <c r="V2933" i="4"/>
  <c r="L1539" i="2"/>
  <c r="V2906" i="4"/>
  <c r="L1532" i="2"/>
  <c r="V2924" i="4"/>
  <c r="L1552" i="2"/>
  <c r="V2961" i="4"/>
  <c r="I124" i="4"/>
  <c r="J154" i="4"/>
  <c r="I554" i="4"/>
  <c r="V2656" i="4"/>
  <c r="V2738" i="4"/>
  <c r="V2755" i="4"/>
  <c r="L1422" i="2"/>
  <c r="V2944" i="4"/>
  <c r="L1530" i="2"/>
  <c r="V2971" i="4"/>
  <c r="V2989" i="4"/>
  <c r="L1568" i="2"/>
  <c r="V3007" i="4"/>
  <c r="L1564" i="2"/>
  <c r="L1569" i="2"/>
  <c r="L9" i="2"/>
  <c r="I17" i="4"/>
  <c r="K20" i="4"/>
  <c r="V21" i="4"/>
  <c r="I24" i="4"/>
  <c r="G30" i="4"/>
  <c r="I39" i="4"/>
  <c r="V43" i="4"/>
  <c r="V46" i="4"/>
  <c r="K48" i="4"/>
  <c r="K51" i="4"/>
  <c r="G52" i="4"/>
  <c r="I64" i="4"/>
  <c r="V68" i="4"/>
  <c r="I71" i="4"/>
  <c r="G77" i="4"/>
  <c r="L56" i="2"/>
  <c r="I80" i="4"/>
  <c r="I89" i="4"/>
  <c r="K92" i="4"/>
  <c r="L92" i="4" s="1"/>
  <c r="V93" i="4"/>
  <c r="I96" i="4"/>
  <c r="G102" i="4"/>
  <c r="I111" i="4"/>
  <c r="V115" i="4"/>
  <c r="V118" i="4"/>
  <c r="K120" i="4"/>
  <c r="L120" i="4" s="1"/>
  <c r="K123" i="4"/>
  <c r="L123" i="4" s="1"/>
  <c r="G124" i="4"/>
  <c r="G133" i="4"/>
  <c r="V134" i="4"/>
  <c r="K137" i="4"/>
  <c r="I138" i="4"/>
  <c r="V139" i="4"/>
  <c r="I143" i="4"/>
  <c r="K147" i="4"/>
  <c r="K153" i="4"/>
  <c r="G154" i="4"/>
  <c r="I159" i="4"/>
  <c r="K164" i="4"/>
  <c r="I175" i="4"/>
  <c r="G180" i="4"/>
  <c r="K189" i="4"/>
  <c r="K199" i="4"/>
  <c r="I200" i="4"/>
  <c r="I205" i="4"/>
  <c r="I216" i="4"/>
  <c r="I226" i="4"/>
  <c r="V236" i="4"/>
  <c r="I245" i="4"/>
  <c r="I256" i="4"/>
  <c r="I265" i="4"/>
  <c r="G265" i="4"/>
  <c r="I279" i="4"/>
  <c r="G284" i="4"/>
  <c r="I284" i="4"/>
  <c r="I285" i="4"/>
  <c r="K312" i="4"/>
  <c r="I329" i="4"/>
  <c r="I354" i="4"/>
  <c r="G354" i="4"/>
  <c r="K355" i="4"/>
  <c r="I359" i="4"/>
  <c r="G359" i="4"/>
  <c r="K360" i="4"/>
  <c r="G374" i="4"/>
  <c r="I374" i="4"/>
  <c r="K379" i="4"/>
  <c r="I386" i="4"/>
  <c r="V387" i="4"/>
  <c r="I413" i="4"/>
  <c r="I463" i="4"/>
  <c r="V468" i="4"/>
  <c r="I470" i="4"/>
  <c r="J474" i="4"/>
  <c r="I478" i="4"/>
  <c r="K489" i="4"/>
  <c r="I501" i="4"/>
  <c r="G501" i="4"/>
  <c r="J514" i="4"/>
  <c r="V515" i="4"/>
  <c r="I528" i="4"/>
  <c r="J551" i="4"/>
  <c r="I712" i="4"/>
  <c r="K42" i="4"/>
  <c r="L42" i="4" s="1"/>
  <c r="I49" i="4"/>
  <c r="I55" i="4"/>
  <c r="I58" i="4"/>
  <c r="K61" i="4"/>
  <c r="K67" i="4"/>
  <c r="L67" i="4" s="1"/>
  <c r="L49" i="2"/>
  <c r="I74" i="4"/>
  <c r="K83" i="4"/>
  <c r="K86" i="4"/>
  <c r="K89" i="4"/>
  <c r="I90" i="4"/>
  <c r="L63" i="2"/>
  <c r="I105" i="4"/>
  <c r="K114" i="4"/>
  <c r="I121" i="4"/>
  <c r="I127" i="4"/>
  <c r="K132" i="4"/>
  <c r="K170" i="4"/>
  <c r="I185" i="4"/>
  <c r="I190" i="4"/>
  <c r="I195" i="4"/>
  <c r="I206" i="4"/>
  <c r="G216" i="4"/>
  <c r="I221" i="4"/>
  <c r="V229" i="4"/>
  <c r="I232" i="4"/>
  <c r="I233" i="4"/>
  <c r="I235" i="4"/>
  <c r="V237" i="4"/>
  <c r="K242" i="4"/>
  <c r="I243" i="4"/>
  <c r="I257" i="4"/>
  <c r="I264" i="4"/>
  <c r="G264" i="4"/>
  <c r="K273" i="4"/>
  <c r="V286" i="4"/>
  <c r="I295" i="4"/>
  <c r="K308" i="4"/>
  <c r="V309" i="4"/>
  <c r="L124" i="2"/>
  <c r="I343" i="4"/>
  <c r="I364" i="4"/>
  <c r="G364" i="4"/>
  <c r="K365" i="4"/>
  <c r="I370" i="4"/>
  <c r="G370" i="4"/>
  <c r="V376" i="4"/>
  <c r="I389" i="4"/>
  <c r="I394" i="4"/>
  <c r="I395" i="4"/>
  <c r="I400" i="4"/>
  <c r="V402" i="4"/>
  <c r="I419" i="4"/>
  <c r="I430" i="4"/>
  <c r="I449" i="4"/>
  <c r="I482" i="4"/>
  <c r="V498" i="4"/>
  <c r="V502" i="4"/>
  <c r="I505" i="4"/>
  <c r="I517" i="4"/>
  <c r="G517" i="4"/>
  <c r="J522" i="4"/>
  <c r="J532" i="4"/>
  <c r="I547" i="4"/>
  <c r="V623" i="4"/>
  <c r="V693" i="4"/>
  <c r="L255" i="2"/>
  <c r="G18" i="4"/>
  <c r="I27" i="4"/>
  <c r="J30" i="4"/>
  <c r="V34" i="4"/>
  <c r="K36" i="4"/>
  <c r="K39" i="4"/>
  <c r="G40" i="4"/>
  <c r="J49" i="4"/>
  <c r="I59" i="4"/>
  <c r="G65" i="4"/>
  <c r="I68" i="4"/>
  <c r="J74" i="4"/>
  <c r="I77" i="4"/>
  <c r="K80" i="4"/>
  <c r="I84" i="4"/>
  <c r="G90" i="4"/>
  <c r="I99" i="4"/>
  <c r="J102" i="4"/>
  <c r="V106" i="4"/>
  <c r="K108" i="4"/>
  <c r="K111" i="4"/>
  <c r="G112" i="4"/>
  <c r="J121" i="4"/>
  <c r="K127" i="4"/>
  <c r="I128" i="4"/>
  <c r="I144" i="4"/>
  <c r="I154" i="4"/>
  <c r="I165" i="4"/>
  <c r="I171" i="4"/>
  <c r="G172" i="4"/>
  <c r="I176" i="4"/>
  <c r="J180" i="4"/>
  <c r="V202" i="4"/>
  <c r="I211" i="4"/>
  <c r="K221" i="4"/>
  <c r="K233" i="4"/>
  <c r="V238" i="4"/>
  <c r="I244" i="4"/>
  <c r="L88" i="2"/>
  <c r="I262" i="4"/>
  <c r="I288" i="4"/>
  <c r="G288" i="4"/>
  <c r="I289" i="4"/>
  <c r="I307" i="4"/>
  <c r="G307" i="4"/>
  <c r="I334" i="4"/>
  <c r="I353" i="4"/>
  <c r="I385" i="4"/>
  <c r="G385" i="4"/>
  <c r="V391" i="4"/>
  <c r="J483" i="4"/>
  <c r="I487" i="4"/>
  <c r="J493" i="4"/>
  <c r="J501" i="4"/>
  <c r="J509" i="4"/>
  <c r="V523" i="4"/>
  <c r="K527" i="4"/>
  <c r="I539" i="4"/>
  <c r="V551" i="4"/>
  <c r="I565" i="4"/>
  <c r="I568" i="4"/>
  <c r="G568" i="4"/>
  <c r="G671" i="4"/>
  <c r="I671" i="4"/>
  <c r="V166" i="4"/>
  <c r="I336" i="4"/>
  <c r="G336" i="4"/>
  <c r="V368" i="4"/>
  <c r="V465" i="4"/>
  <c r="V533" i="4"/>
  <c r="K74" i="4"/>
  <c r="I93" i="4"/>
  <c r="K102" i="4"/>
  <c r="I109" i="4"/>
  <c r="I115" i="4"/>
  <c r="I118" i="4"/>
  <c r="K121" i="4"/>
  <c r="I134" i="4"/>
  <c r="I149" i="4"/>
  <c r="I160" i="4"/>
  <c r="I166" i="4"/>
  <c r="I181" i="4"/>
  <c r="G182" i="4"/>
  <c r="I182" i="4"/>
  <c r="K206" i="4"/>
  <c r="G218" i="4"/>
  <c r="I218" i="4"/>
  <c r="I227" i="4"/>
  <c r="I229" i="4"/>
  <c r="K245" i="4"/>
  <c r="G260" i="4"/>
  <c r="I260" i="4"/>
  <c r="I293" i="4"/>
  <c r="G293" i="4"/>
  <c r="V296" i="4"/>
  <c r="K311" i="4"/>
  <c r="V325" i="4"/>
  <c r="L128" i="2"/>
  <c r="I341" i="4"/>
  <c r="V386" i="4"/>
  <c r="K389" i="4"/>
  <c r="V396" i="4"/>
  <c r="I405" i="4"/>
  <c r="I424" i="4"/>
  <c r="K473" i="4"/>
  <c r="I526" i="4"/>
  <c r="V528" i="4"/>
  <c r="I560" i="4"/>
  <c r="K610" i="4"/>
  <c r="J3209" i="4"/>
  <c r="J3207" i="4"/>
  <c r="J3194" i="4"/>
  <c r="J3192" i="4"/>
  <c r="J3190" i="4"/>
  <c r="J3171" i="4"/>
  <c r="J3164" i="4"/>
  <c r="J3155" i="4"/>
  <c r="J3213" i="4"/>
  <c r="J3211" i="4"/>
  <c r="J3177" i="4"/>
  <c r="J3175" i="4"/>
  <c r="J3173" i="4"/>
  <c r="J3159" i="4"/>
  <c r="J3157" i="4"/>
  <c r="J3140" i="4"/>
  <c r="J3138" i="4"/>
  <c r="J3136" i="4"/>
  <c r="J3196" i="4"/>
  <c r="J3179" i="4"/>
  <c r="J3166" i="4"/>
  <c r="J3142" i="4"/>
  <c r="J3200" i="4"/>
  <c r="J3198" i="4"/>
  <c r="J3185" i="4"/>
  <c r="J3183" i="4"/>
  <c r="J3181" i="4"/>
  <c r="J3168" i="4"/>
  <c r="J3161" i="4"/>
  <c r="J3150" i="4"/>
  <c r="J3148" i="4"/>
  <c r="J3146" i="4"/>
  <c r="J3144" i="4"/>
  <c r="J3202" i="4"/>
  <c r="J3187" i="4"/>
  <c r="J3152" i="4"/>
  <c r="J3204" i="4"/>
  <c r="J3189" i="4"/>
  <c r="J3170" i="4"/>
  <c r="J3163" i="4"/>
  <c r="J3154" i="4"/>
  <c r="J3133" i="4"/>
  <c r="J3208" i="4"/>
  <c r="L3208" i="4" s="1"/>
  <c r="J3206" i="4"/>
  <c r="J3193" i="4"/>
  <c r="J3191" i="4"/>
  <c r="J3172" i="4"/>
  <c r="J3214" i="4"/>
  <c r="L3214" i="4" s="1"/>
  <c r="J3212" i="4"/>
  <c r="J3210" i="4"/>
  <c r="J3195" i="4"/>
  <c r="J3180" i="4"/>
  <c r="J3178" i="4"/>
  <c r="J3167" i="4"/>
  <c r="J3160" i="4"/>
  <c r="L3160" i="4" s="1"/>
  <c r="J3201" i="4"/>
  <c r="J3199" i="4"/>
  <c r="J3197" i="4"/>
  <c r="J3186" i="4"/>
  <c r="J3184" i="4"/>
  <c r="J3182" i="4"/>
  <c r="J3149" i="4"/>
  <c r="J3143" i="4"/>
  <c r="J3139" i="4"/>
  <c r="J3169" i="4"/>
  <c r="J3128" i="4"/>
  <c r="J3121" i="4"/>
  <c r="J3165" i="4"/>
  <c r="J3153" i="4"/>
  <c r="J3137" i="4"/>
  <c r="J3205" i="4"/>
  <c r="J3131" i="4"/>
  <c r="J3123" i="4"/>
  <c r="J3203" i="4"/>
  <c r="J3162" i="4"/>
  <c r="J3156" i="4"/>
  <c r="J3174" i="4"/>
  <c r="J3158" i="4"/>
  <c r="J3147" i="4"/>
  <c r="J3122" i="4"/>
  <c r="J3079" i="4"/>
  <c r="J3145" i="4"/>
  <c r="J3129" i="4"/>
  <c r="J3098" i="4"/>
  <c r="J3092" i="4"/>
  <c r="J3086" i="4"/>
  <c r="J3127" i="4"/>
  <c r="J3119" i="4"/>
  <c r="J3114" i="4"/>
  <c r="J3103" i="4"/>
  <c r="J3095" i="4"/>
  <c r="L3095" i="4" s="1"/>
  <c r="J3088" i="4"/>
  <c r="J3082" i="4"/>
  <c r="J3051" i="4"/>
  <c r="J3046" i="4"/>
  <c r="J3044" i="4"/>
  <c r="J3042" i="4"/>
  <c r="J3040" i="4"/>
  <c r="J3038" i="4"/>
  <c r="J3036" i="4"/>
  <c r="J3034" i="4"/>
  <c r="J3032" i="4"/>
  <c r="J3112" i="4"/>
  <c r="L3112" i="4" s="1"/>
  <c r="J3102" i="4"/>
  <c r="J3094" i="4"/>
  <c r="J3062" i="4"/>
  <c r="J3056" i="4"/>
  <c r="J3135" i="4"/>
  <c r="L3135" i="4" s="1"/>
  <c r="J3134" i="4"/>
  <c r="J3126" i="4"/>
  <c r="J3115" i="4"/>
  <c r="J3113" i="4"/>
  <c r="J3101" i="4"/>
  <c r="J3074" i="4"/>
  <c r="J3068" i="4"/>
  <c r="J3059" i="4"/>
  <c r="J3053" i="4"/>
  <c r="J3048" i="4"/>
  <c r="J3124" i="4"/>
  <c r="J3176" i="4"/>
  <c r="J3116" i="4"/>
  <c r="J3111" i="4"/>
  <c r="J3061" i="4"/>
  <c r="J3054" i="4"/>
  <c r="J3030" i="4"/>
  <c r="J3018" i="4"/>
  <c r="J3141" i="4"/>
  <c r="L3141" i="4" s="1"/>
  <c r="J3073" i="4"/>
  <c r="J3025" i="4"/>
  <c r="J3013" i="4"/>
  <c r="J3117" i="4"/>
  <c r="J3078" i="4"/>
  <c r="J3067" i="4"/>
  <c r="J3060" i="4"/>
  <c r="J3020" i="4"/>
  <c r="J3188" i="4"/>
  <c r="J3120" i="4"/>
  <c r="J3118" i="4"/>
  <c r="J3072" i="4"/>
  <c r="J3052" i="4"/>
  <c r="J3041" i="4"/>
  <c r="J3035" i="4"/>
  <c r="J3027" i="4"/>
  <c r="J3015" i="4"/>
  <c r="L3015" i="4" s="1"/>
  <c r="J3063" i="4"/>
  <c r="J3029" i="4"/>
  <c r="J3010" i="4"/>
  <c r="J2999" i="4"/>
  <c r="J2987" i="4"/>
  <c r="J3104" i="4"/>
  <c r="J3085" i="4"/>
  <c r="J3069" i="4"/>
  <c r="J3022" i="4"/>
  <c r="J3016" i="4"/>
  <c r="J3004" i="4"/>
  <c r="J3125" i="4"/>
  <c r="L3125" i="4" s="1"/>
  <c r="J3075" i="4"/>
  <c r="J3050" i="4"/>
  <c r="J3023" i="4"/>
  <c r="J2997" i="4"/>
  <c r="J2985" i="4"/>
  <c r="J2973" i="4"/>
  <c r="J3132" i="4"/>
  <c r="J3108" i="4"/>
  <c r="J3106" i="4"/>
  <c r="J3105" i="4"/>
  <c r="J3084" i="4"/>
  <c r="J3083" i="4"/>
  <c r="J3081" i="4"/>
  <c r="J3080" i="4"/>
  <c r="J3047" i="4"/>
  <c r="J3039" i="4"/>
  <c r="J3037" i="4"/>
  <c r="J3002" i="4"/>
  <c r="J2990" i="4"/>
  <c r="J3107" i="4"/>
  <c r="J3097" i="4"/>
  <c r="J3087" i="4"/>
  <c r="J3058" i="4"/>
  <c r="J3028" i="4"/>
  <c r="J3021" i="4"/>
  <c r="J3014" i="4"/>
  <c r="J3009" i="4"/>
  <c r="J3007" i="4"/>
  <c r="J2995" i="4"/>
  <c r="J3096" i="4"/>
  <c r="J3091" i="4"/>
  <c r="L3091" i="4" s="1"/>
  <c r="J3090" i="4"/>
  <c r="J3000" i="4"/>
  <c r="J2988" i="4"/>
  <c r="J3089" i="4"/>
  <c r="J3057" i="4"/>
  <c r="J3049" i="4"/>
  <c r="J3019" i="4"/>
  <c r="J3151" i="4"/>
  <c r="J3109" i="4"/>
  <c r="J3055" i="4"/>
  <c r="J3045" i="4"/>
  <c r="J3026" i="4"/>
  <c r="J3012" i="4"/>
  <c r="J2998" i="4"/>
  <c r="J3130" i="4"/>
  <c r="J3100" i="4"/>
  <c r="J3099" i="4"/>
  <c r="J3064" i="4"/>
  <c r="J3043" i="4"/>
  <c r="J3003" i="4"/>
  <c r="J2991" i="4"/>
  <c r="J2979" i="4"/>
  <c r="J3070" i="4"/>
  <c r="J3033" i="4"/>
  <c r="J3031" i="4"/>
  <c r="J3017" i="4"/>
  <c r="J2996" i="4"/>
  <c r="J2984" i="4"/>
  <c r="J3110" i="4"/>
  <c r="L3110" i="4" s="1"/>
  <c r="J3093" i="4"/>
  <c r="J3076" i="4"/>
  <c r="J3071" i="4"/>
  <c r="J3066" i="4"/>
  <c r="J3065" i="4"/>
  <c r="J3024" i="4"/>
  <c r="J3008" i="4"/>
  <c r="J3001" i="4"/>
  <c r="J2989" i="4"/>
  <c r="J3077" i="4"/>
  <c r="J3011" i="4"/>
  <c r="J2967" i="4"/>
  <c r="J2965" i="4"/>
  <c r="J2963" i="4"/>
  <c r="J2956" i="4"/>
  <c r="J2981" i="4"/>
  <c r="J2980" i="4"/>
  <c r="J3005" i="4"/>
  <c r="J2983" i="4"/>
  <c r="J2982" i="4"/>
  <c r="J2978" i="4"/>
  <c r="J2969" i="4"/>
  <c r="J2954" i="4"/>
  <c r="J2942" i="4"/>
  <c r="L2942" i="4" s="1"/>
  <c r="J2930" i="4"/>
  <c r="J2918" i="4"/>
  <c r="J2906" i="4"/>
  <c r="J2974" i="4"/>
  <c r="J2992" i="4"/>
  <c r="J2977" i="4"/>
  <c r="J2971" i="4"/>
  <c r="L2971" i="4" s="1"/>
  <c r="J2957" i="4"/>
  <c r="J2945" i="4"/>
  <c r="J2933" i="4"/>
  <c r="J2921" i="4"/>
  <c r="J3006" i="4"/>
  <c r="J2993" i="4"/>
  <c r="J2986" i="4"/>
  <c r="J2976" i="4"/>
  <c r="J2994" i="4"/>
  <c r="J2970" i="4"/>
  <c r="J2958" i="4"/>
  <c r="J2966" i="4"/>
  <c r="L2966" i="4" s="1"/>
  <c r="J2962" i="4"/>
  <c r="J2948" i="4"/>
  <c r="J2940" i="4"/>
  <c r="J2925" i="4"/>
  <c r="J2920" i="4"/>
  <c r="J2884" i="4"/>
  <c r="J2872" i="4"/>
  <c r="J2860" i="4"/>
  <c r="J2848" i="4"/>
  <c r="J2975" i="4"/>
  <c r="J2915" i="4"/>
  <c r="J2900" i="4"/>
  <c r="L2900" i="4" s="1"/>
  <c r="J2898" i="4"/>
  <c r="J2896" i="4"/>
  <c r="J2889" i="4"/>
  <c r="J2877" i="4"/>
  <c r="J2968" i="4"/>
  <c r="L2968" i="4" s="1"/>
  <c r="J2961" i="4"/>
  <c r="J2953" i="4"/>
  <c r="J2937" i="4"/>
  <c r="J2932" i="4"/>
  <c r="J2922" i="4"/>
  <c r="J2912" i="4"/>
  <c r="J2910" i="4"/>
  <c r="L2910" i="4" s="1"/>
  <c r="J2908" i="4"/>
  <c r="J2904" i="4"/>
  <c r="J2902" i="4"/>
  <c r="J2894" i="4"/>
  <c r="J2972" i="4"/>
  <c r="L2972" i="4" s="1"/>
  <c r="J2960" i="4"/>
  <c r="J2952" i="4"/>
  <c r="J2947" i="4"/>
  <c r="J2927" i="4"/>
  <c r="J2917" i="4"/>
  <c r="J2944" i="4"/>
  <c r="J2939" i="4"/>
  <c r="L2939" i="4" s="1"/>
  <c r="J2929" i="4"/>
  <c r="J2919" i="4"/>
  <c r="J2914" i="4"/>
  <c r="J2885" i="4"/>
  <c r="J2873" i="4"/>
  <c r="L2873" i="4" s="1"/>
  <c r="J2861" i="4"/>
  <c r="J2849" i="4"/>
  <c r="J2837" i="4"/>
  <c r="J2825" i="4"/>
  <c r="J2959" i="4"/>
  <c r="J2951" i="4"/>
  <c r="J2936" i="4"/>
  <c r="J2950" i="4"/>
  <c r="J2955" i="4"/>
  <c r="J2916" i="4"/>
  <c r="J2911" i="4"/>
  <c r="J2909" i="4"/>
  <c r="L2909" i="4" s="1"/>
  <c r="J2907" i="4"/>
  <c r="J2905" i="4"/>
  <c r="J2901" i="4"/>
  <c r="J2943" i="4"/>
  <c r="J2938" i="4"/>
  <c r="J2949" i="4"/>
  <c r="J2928" i="4"/>
  <c r="J2913" i="4"/>
  <c r="J2886" i="4"/>
  <c r="J2964" i="4"/>
  <c r="J2935" i="4"/>
  <c r="J2883" i="4"/>
  <c r="J2876" i="4"/>
  <c r="J2926" i="4"/>
  <c r="J2887" i="4"/>
  <c r="J2879" i="4"/>
  <c r="J2864" i="4"/>
  <c r="J2857" i="4"/>
  <c r="J2854" i="4"/>
  <c r="J2811" i="4"/>
  <c r="J2799" i="4"/>
  <c r="J2787" i="4"/>
  <c r="J2775" i="4"/>
  <c r="J2763" i="4"/>
  <c r="J2751" i="4"/>
  <c r="J2739" i="4"/>
  <c r="J2941" i="4"/>
  <c r="J2934" i="4"/>
  <c r="J2931" i="4"/>
  <c r="J2923" i="4"/>
  <c r="J2895" i="4"/>
  <c r="J2892" i="4"/>
  <c r="J2869" i="4"/>
  <c r="J2863" i="4"/>
  <c r="J2853" i="4"/>
  <c r="J2924" i="4"/>
  <c r="J2893" i="4"/>
  <c r="J2891" i="4"/>
  <c r="J2890" i="4"/>
  <c r="J2881" i="4"/>
  <c r="J2946" i="4"/>
  <c r="J2865" i="4"/>
  <c r="J2897" i="4"/>
  <c r="L2897" i="4" s="1"/>
  <c r="J2874" i="4"/>
  <c r="J2871" i="4"/>
  <c r="J2868" i="4"/>
  <c r="J2855" i="4"/>
  <c r="J2850" i="4"/>
  <c r="J2903" i="4"/>
  <c r="J2899" i="4"/>
  <c r="J2859" i="4"/>
  <c r="J2867" i="4"/>
  <c r="J2836" i="4"/>
  <c r="J2831" i="4"/>
  <c r="J2824" i="4"/>
  <c r="J2819" i="4"/>
  <c r="J2814" i="4"/>
  <c r="J2812" i="4"/>
  <c r="J2810" i="4"/>
  <c r="J2806" i="4"/>
  <c r="L2806" i="4" s="1"/>
  <c r="J2796" i="4"/>
  <c r="J2745" i="4"/>
  <c r="J2743" i="4"/>
  <c r="J2741" i="4"/>
  <c r="J2737" i="4"/>
  <c r="J2735" i="4"/>
  <c r="J2723" i="4"/>
  <c r="J2866" i="4"/>
  <c r="J2858" i="4"/>
  <c r="J2852" i="4"/>
  <c r="J2826" i="4"/>
  <c r="J2870" i="4"/>
  <c r="J2845" i="4"/>
  <c r="J2875" i="4"/>
  <c r="J2841" i="4"/>
  <c r="J2838" i="4"/>
  <c r="J2828" i="4"/>
  <c r="J2821" i="4"/>
  <c r="J2781" i="4"/>
  <c r="L2781" i="4" s="1"/>
  <c r="J2779" i="4"/>
  <c r="J2777" i="4"/>
  <c r="J2773" i="4"/>
  <c r="J2771" i="4"/>
  <c r="J2726" i="4"/>
  <c r="J2888" i="4"/>
  <c r="J2878" i="4"/>
  <c r="J2862" i="4"/>
  <c r="J2856" i="4"/>
  <c r="J2851" i="4"/>
  <c r="J2844" i="4"/>
  <c r="J2833" i="4"/>
  <c r="J2818" i="4"/>
  <c r="J2830" i="4"/>
  <c r="J2823" i="4"/>
  <c r="J2843" i="4"/>
  <c r="J2840" i="4"/>
  <c r="J2880" i="4"/>
  <c r="J2882" i="4"/>
  <c r="J2817" i="4"/>
  <c r="J2829" i="4"/>
  <c r="J2772" i="4"/>
  <c r="J2769" i="4"/>
  <c r="J2761" i="4"/>
  <c r="L2761" i="4" s="1"/>
  <c r="J2758" i="4"/>
  <c r="J2749" i="4"/>
  <c r="J2746" i="4"/>
  <c r="J2728" i="4"/>
  <c r="J2712" i="4"/>
  <c r="L2712" i="4" s="1"/>
  <c r="J2808" i="4"/>
  <c r="J2791" i="4"/>
  <c r="J2788" i="4"/>
  <c r="J2785" i="4"/>
  <c r="J2778" i="4"/>
  <c r="J2742" i="4"/>
  <c r="J2794" i="4"/>
  <c r="J2846" i="4"/>
  <c r="J2842" i="4"/>
  <c r="J2832" i="4"/>
  <c r="J2807" i="4"/>
  <c r="J2760" i="4"/>
  <c r="J2847" i="4"/>
  <c r="J2834" i="4"/>
  <c r="J2820" i="4"/>
  <c r="J2815" i="4"/>
  <c r="J2770" i="4"/>
  <c r="J2750" i="4"/>
  <c r="J2747" i="4"/>
  <c r="J2822" i="4"/>
  <c r="J2809" i="4"/>
  <c r="J2783" i="4"/>
  <c r="J2776" i="4"/>
  <c r="J2767" i="4"/>
  <c r="L2767" i="4" s="1"/>
  <c r="J2839" i="4"/>
  <c r="J2827" i="4"/>
  <c r="J2813" i="4"/>
  <c r="J2816" i="4"/>
  <c r="J2721" i="4"/>
  <c r="J2709" i="4"/>
  <c r="J2696" i="4"/>
  <c r="L2696" i="4" s="1"/>
  <c r="J2684" i="4"/>
  <c r="J2672" i="4"/>
  <c r="J2660" i="4"/>
  <c r="J2648" i="4"/>
  <c r="J2636" i="4"/>
  <c r="J2624" i="4"/>
  <c r="J2612" i="4"/>
  <c r="J2780" i="4"/>
  <c r="J2732" i="4"/>
  <c r="J2729" i="4"/>
  <c r="J2835" i="4"/>
  <c r="J2803" i="4"/>
  <c r="J2786" i="4"/>
  <c r="J2784" i="4"/>
  <c r="J2757" i="4"/>
  <c r="J2805" i="4"/>
  <c r="J2792" i="4"/>
  <c r="J2789" i="4"/>
  <c r="J2768" i="4"/>
  <c r="J2756" i="4"/>
  <c r="J2748" i="4"/>
  <c r="J2804" i="4"/>
  <c r="J2802" i="4"/>
  <c r="J2801" i="4"/>
  <c r="J2795" i="4"/>
  <c r="J2793" i="4"/>
  <c r="J2790" i="4"/>
  <c r="J2766" i="4"/>
  <c r="J2800" i="4"/>
  <c r="J2797" i="4"/>
  <c r="J2765" i="4"/>
  <c r="J2764" i="4"/>
  <c r="J2798" i="4"/>
  <c r="J2753" i="4"/>
  <c r="J2744" i="4"/>
  <c r="J2693" i="4"/>
  <c r="J2681" i="4"/>
  <c r="J2669" i="4"/>
  <c r="J2755" i="4"/>
  <c r="J2727" i="4"/>
  <c r="J2713" i="4"/>
  <c r="L2713" i="4" s="1"/>
  <c r="J2702" i="4"/>
  <c r="J2692" i="4"/>
  <c r="J2682" i="4"/>
  <c r="J2677" i="4"/>
  <c r="J2654" i="4"/>
  <c r="J2652" i="4"/>
  <c r="J2650" i="4"/>
  <c r="J2646" i="4"/>
  <c r="J2644" i="4"/>
  <c r="J2601" i="4"/>
  <c r="J2589" i="4"/>
  <c r="J2577" i="4"/>
  <c r="L2577" i="4" s="1"/>
  <c r="J2565" i="4"/>
  <c r="J2782" i="4"/>
  <c r="J2736" i="4"/>
  <c r="J2734" i="4"/>
  <c r="J2720" i="4"/>
  <c r="J2707" i="4"/>
  <c r="J2679" i="4"/>
  <c r="L2679" i="4" s="1"/>
  <c r="J2664" i="4"/>
  <c r="J2617" i="4"/>
  <c r="J2615" i="4"/>
  <c r="J2613" i="4"/>
  <c r="J2611" i="4"/>
  <c r="L2611" i="4" s="1"/>
  <c r="J2604" i="4"/>
  <c r="J2592" i="4"/>
  <c r="J2580" i="4"/>
  <c r="J2754" i="4"/>
  <c r="J2705" i="4"/>
  <c r="J2680" i="4"/>
  <c r="J2668" i="4"/>
  <c r="J2661" i="4"/>
  <c r="J2634" i="4"/>
  <c r="J2631" i="4"/>
  <c r="J2622" i="4"/>
  <c r="J2619" i="4"/>
  <c r="J2602" i="4"/>
  <c r="J2597" i="4"/>
  <c r="J2582" i="4"/>
  <c r="J2552" i="4"/>
  <c r="J2540" i="4"/>
  <c r="J2700" i="4"/>
  <c r="J2683" i="4"/>
  <c r="J2675" i="4"/>
  <c r="J2671" i="4"/>
  <c r="J2658" i="4"/>
  <c r="J2655" i="4"/>
  <c r="J2642" i="4"/>
  <c r="J2639" i="4"/>
  <c r="J2587" i="4"/>
  <c r="J2557" i="4"/>
  <c r="J2545" i="4"/>
  <c r="J2533" i="4"/>
  <c r="J2704" i="4"/>
  <c r="J2703" i="4"/>
  <c r="J2697" i="4"/>
  <c r="J2688" i="4"/>
  <c r="J2667" i="4"/>
  <c r="J2627" i="4"/>
  <c r="J2608" i="4"/>
  <c r="J2762" i="4"/>
  <c r="J2710" i="4"/>
  <c r="J2695" i="4"/>
  <c r="J2687" i="4"/>
  <c r="J2686" i="4"/>
  <c r="J2666" i="4"/>
  <c r="J2656" i="4"/>
  <c r="J2632" i="4"/>
  <c r="J2574" i="4"/>
  <c r="J2561" i="4"/>
  <c r="J2558" i="4"/>
  <c r="J2541" i="4"/>
  <c r="J2523" i="4"/>
  <c r="J2511" i="4"/>
  <c r="J2499" i="4"/>
  <c r="J2487" i="4"/>
  <c r="J2475" i="4"/>
  <c r="J2463" i="4"/>
  <c r="J2451" i="4"/>
  <c r="J2439" i="4"/>
  <c r="J2427" i="4"/>
  <c r="J2415" i="4"/>
  <c r="J2403" i="4"/>
  <c r="J2391" i="4"/>
  <c r="L2391" i="4" s="1"/>
  <c r="J2379" i="4"/>
  <c r="J2367" i="4"/>
  <c r="J2355" i="4"/>
  <c r="J2740" i="4"/>
  <c r="J2759" i="4"/>
  <c r="J2752" i="4"/>
  <c r="J2694" i="4"/>
  <c r="J2685" i="4"/>
  <c r="J2621" i="4"/>
  <c r="J2616" i="4"/>
  <c r="J2603" i="4"/>
  <c r="J2600" i="4"/>
  <c r="J2588" i="4"/>
  <c r="J2567" i="4"/>
  <c r="J2548" i="4"/>
  <c r="J2543" i="4"/>
  <c r="J2538" i="4"/>
  <c r="J2521" i="4"/>
  <c r="J2509" i="4"/>
  <c r="J2497" i="4"/>
  <c r="J2725" i="4"/>
  <c r="J2715" i="4"/>
  <c r="J2730" i="4"/>
  <c r="J2717" i="4"/>
  <c r="L2717" i="4" s="1"/>
  <c r="J2716" i="4"/>
  <c r="J2714" i="4"/>
  <c r="J2708" i="4"/>
  <c r="J2774" i="4"/>
  <c r="J2722" i="4"/>
  <c r="J2689" i="4"/>
  <c r="J2651" i="4"/>
  <c r="L2651" i="4" s="1"/>
  <c r="J2623" i="4"/>
  <c r="J2593" i="4"/>
  <c r="J2578" i="4"/>
  <c r="J2568" i="4"/>
  <c r="J2562" i="4"/>
  <c r="J2554" i="4"/>
  <c r="J2549" i="4"/>
  <c r="J2676" i="4"/>
  <c r="J2673" i="4"/>
  <c r="J2569" i="4"/>
  <c r="J2560" i="4"/>
  <c r="J2531" i="4"/>
  <c r="L2531" i="4" s="1"/>
  <c r="J2516" i="4"/>
  <c r="J2501" i="4"/>
  <c r="J2494" i="4"/>
  <c r="J2491" i="4"/>
  <c r="J2468" i="4"/>
  <c r="J2466" i="4"/>
  <c r="J2555" i="4"/>
  <c r="J2550" i="4"/>
  <c r="J2480" i="4"/>
  <c r="J2478" i="4"/>
  <c r="J2476" i="4"/>
  <c r="J2474" i="4"/>
  <c r="J2470" i="4"/>
  <c r="J2460" i="4"/>
  <c r="J2409" i="4"/>
  <c r="J2407" i="4"/>
  <c r="J2405" i="4"/>
  <c r="J2401" i="4"/>
  <c r="J2399" i="4"/>
  <c r="J2351" i="4"/>
  <c r="J2339" i="4"/>
  <c r="J2327" i="4"/>
  <c r="J2315" i="4"/>
  <c r="J2303" i="4"/>
  <c r="L2303" i="4" s="1"/>
  <c r="J2291" i="4"/>
  <c r="J2279" i="4"/>
  <c r="J2267" i="4"/>
  <c r="J2255" i="4"/>
  <c r="J2243" i="4"/>
  <c r="L2243" i="4" s="1"/>
  <c r="J2231" i="4"/>
  <c r="J2219" i="4"/>
  <c r="J2207" i="4"/>
  <c r="J2195" i="4"/>
  <c r="J2711" i="4"/>
  <c r="J2585" i="4"/>
  <c r="J2566" i="4"/>
  <c r="L2566" i="4" s="1"/>
  <c r="J2559" i="4"/>
  <c r="J2544" i="4"/>
  <c r="J2498" i="4"/>
  <c r="J2493" i="4"/>
  <c r="J2488" i="4"/>
  <c r="L2488" i="4" s="1"/>
  <c r="J2484" i="4"/>
  <c r="J2433" i="4"/>
  <c r="J2431" i="4"/>
  <c r="J2429" i="4"/>
  <c r="J2425" i="4"/>
  <c r="J2423" i="4"/>
  <c r="J2360" i="4"/>
  <c r="L2360" i="4" s="1"/>
  <c r="J2698" i="4"/>
  <c r="J2653" i="4"/>
  <c r="J2641" i="4"/>
  <c r="J2638" i="4"/>
  <c r="J2630" i="4"/>
  <c r="J2609" i="4"/>
  <c r="J2607" i="4"/>
  <c r="J2606" i="4"/>
  <c r="J2724" i="4"/>
  <c r="J2706" i="4"/>
  <c r="J2691" i="4"/>
  <c r="J2635" i="4"/>
  <c r="L2635" i="4" s="1"/>
  <c r="J2628" i="4"/>
  <c r="J2719" i="4"/>
  <c r="J2701" i="4"/>
  <c r="J2647" i="4"/>
  <c r="J2645" i="4"/>
  <c r="L2645" i="4" s="1"/>
  <c r="J2637" i="4"/>
  <c r="J2605" i="4"/>
  <c r="J2572" i="4"/>
  <c r="J2563" i="4"/>
  <c r="J2733" i="4"/>
  <c r="J2670" i="4"/>
  <c r="J2662" i="4"/>
  <c r="J2571" i="4"/>
  <c r="J2546" i="4"/>
  <c r="J2542" i="4"/>
  <c r="J2519" i="4"/>
  <c r="J2504" i="4"/>
  <c r="J2489" i="4"/>
  <c r="J2620" i="4"/>
  <c r="J2614" i="4"/>
  <c r="J2515" i="4"/>
  <c r="J2465" i="4"/>
  <c r="J2461" i="4"/>
  <c r="J2458" i="4"/>
  <c r="J2447" i="4"/>
  <c r="J2443" i="4"/>
  <c r="J2428" i="4"/>
  <c r="J2718" i="4"/>
  <c r="J2657" i="4"/>
  <c r="J2640" i="4"/>
  <c r="J2625" i="4"/>
  <c r="J2598" i="4"/>
  <c r="J2579" i="4"/>
  <c r="J2539" i="4"/>
  <c r="J2526" i="4"/>
  <c r="J2525" i="4"/>
  <c r="J2507" i="4"/>
  <c r="J2492" i="4"/>
  <c r="J2485" i="4"/>
  <c r="J2479" i="4"/>
  <c r="J2473" i="4"/>
  <c r="L2473" i="4" s="1"/>
  <c r="J2454" i="4"/>
  <c r="J2416" i="4"/>
  <c r="J2410" i="4"/>
  <c r="J2398" i="4"/>
  <c r="J2382" i="4"/>
  <c r="J2374" i="4"/>
  <c r="J2348" i="4"/>
  <c r="L2348" i="4" s="1"/>
  <c r="J2297" i="4"/>
  <c r="J2295" i="4"/>
  <c r="J2293" i="4"/>
  <c r="J2289" i="4"/>
  <c r="J2287" i="4"/>
  <c r="J2224" i="4"/>
  <c r="J2222" i="4"/>
  <c r="J2220" i="4"/>
  <c r="J2218" i="4"/>
  <c r="J2214" i="4"/>
  <c r="J2204" i="4"/>
  <c r="J2186" i="4"/>
  <c r="L2186" i="4" s="1"/>
  <c r="J2174" i="4"/>
  <c r="J2162" i="4"/>
  <c r="J2150" i="4"/>
  <c r="J2674" i="4"/>
  <c r="J2633" i="4"/>
  <c r="J2629" i="4"/>
  <c r="J2738" i="4"/>
  <c r="J2665" i="4"/>
  <c r="J2678" i="4"/>
  <c r="J2610" i="4"/>
  <c r="J2583" i="4"/>
  <c r="J2570" i="4"/>
  <c r="L2570" i="4" s="1"/>
  <c r="J2510" i="4"/>
  <c r="J2731" i="4"/>
  <c r="J2690" i="4"/>
  <c r="J2663" i="4"/>
  <c r="J2659" i="4"/>
  <c r="J2595" i="4"/>
  <c r="J2564" i="4"/>
  <c r="J2532" i="4"/>
  <c r="J2503" i="4"/>
  <c r="J2495" i="4"/>
  <c r="J2576" i="4"/>
  <c r="J2575" i="4"/>
  <c r="L2575" i="4" s="1"/>
  <c r="J2556" i="4"/>
  <c r="J2551" i="4"/>
  <c r="J2528" i="4"/>
  <c r="J2527" i="4"/>
  <c r="J2500" i="4"/>
  <c r="J2481" i="4"/>
  <c r="J2462" i="4"/>
  <c r="J2434" i="4"/>
  <c r="J2417" i="4"/>
  <c r="J2411" i="4"/>
  <c r="J2365" i="4"/>
  <c r="J2594" i="4"/>
  <c r="J2535" i="4"/>
  <c r="J2534" i="4"/>
  <c r="J2437" i="4"/>
  <c r="J2424" i="4"/>
  <c r="J2413" i="4"/>
  <c r="L2413" i="4" s="1"/>
  <c r="J2397" i="4"/>
  <c r="J2392" i="4"/>
  <c r="J2387" i="4"/>
  <c r="J2378" i="4"/>
  <c r="J2373" i="4"/>
  <c r="J2323" i="4"/>
  <c r="J2307" i="4"/>
  <c r="J2536" i="4"/>
  <c r="J2508" i="4"/>
  <c r="J2506" i="4"/>
  <c r="J2457" i="4"/>
  <c r="J2449" i="4"/>
  <c r="L2449" i="4" s="1"/>
  <c r="J2436" i="4"/>
  <c r="J2435" i="4"/>
  <c r="J2584" i="4"/>
  <c r="J2456" i="4"/>
  <c r="J2445" i="4"/>
  <c r="J2412" i="4"/>
  <c r="J2599" i="4"/>
  <c r="J2517" i="4"/>
  <c r="J2469" i="4"/>
  <c r="J2446" i="4"/>
  <c r="J2422" i="4"/>
  <c r="J2406" i="4"/>
  <c r="J2402" i="4"/>
  <c r="J2596" i="4"/>
  <c r="J2591" i="4"/>
  <c r="J2529" i="4"/>
  <c r="J2520" i="4"/>
  <c r="J2513" i="4"/>
  <c r="J2496" i="4"/>
  <c r="L2496" i="4" s="1"/>
  <c r="J2453" i="4"/>
  <c r="J2432" i="4"/>
  <c r="J2421" i="4"/>
  <c r="J2394" i="4"/>
  <c r="J2384" i="4"/>
  <c r="J2376" i="4"/>
  <c r="J2357" i="4"/>
  <c r="J2340" i="4"/>
  <c r="J2335" i="4"/>
  <c r="J2322" i="4"/>
  <c r="J2313" i="4"/>
  <c r="J2530" i="4"/>
  <c r="J2502" i="4"/>
  <c r="J2649" i="4"/>
  <c r="J2573" i="4"/>
  <c r="J2553" i="4"/>
  <c r="J2643" i="4"/>
  <c r="L2643" i="4" s="1"/>
  <c r="J2626" i="4"/>
  <c r="J2547" i="4"/>
  <c r="J2524" i="4"/>
  <c r="J2522" i="4"/>
  <c r="J2482" i="4"/>
  <c r="J2438" i="4"/>
  <c r="J2419" i="4"/>
  <c r="L2419" i="4" s="1"/>
  <c r="J2699" i="4"/>
  <c r="J2618" i="4"/>
  <c r="J2586" i="4"/>
  <c r="J2490" i="4"/>
  <c r="J2459" i="4"/>
  <c r="J2430" i="4"/>
  <c r="J2361" i="4"/>
  <c r="J2352" i="4"/>
  <c r="J2345" i="4"/>
  <c r="J2338" i="4"/>
  <c r="J2334" i="4"/>
  <c r="J2306" i="4"/>
  <c r="J2298" i="4"/>
  <c r="J2281" i="4"/>
  <c r="J2271" i="4"/>
  <c r="J2244" i="4"/>
  <c r="J2230" i="4"/>
  <c r="J2225" i="4"/>
  <c r="J2581" i="4"/>
  <c r="J2518" i="4"/>
  <c r="J2444" i="4"/>
  <c r="J2380" i="4"/>
  <c r="J2375" i="4"/>
  <c r="J2341" i="4"/>
  <c r="J2333" i="4"/>
  <c r="J2329" i="4"/>
  <c r="J2325" i="4"/>
  <c r="J2318" i="4"/>
  <c r="J2512" i="4"/>
  <c r="J2455" i="4"/>
  <c r="J2400" i="4"/>
  <c r="J2321" i="4"/>
  <c r="J2312" i="4"/>
  <c r="J2288" i="4"/>
  <c r="J2283" i="4"/>
  <c r="J2278" i="4"/>
  <c r="J2273" i="4"/>
  <c r="J2266" i="4"/>
  <c r="J2261" i="4"/>
  <c r="J2256" i="4"/>
  <c r="J2246" i="4"/>
  <c r="J2232" i="4"/>
  <c r="J2208" i="4"/>
  <c r="J2203" i="4"/>
  <c r="J2464" i="4"/>
  <c r="J2396" i="4"/>
  <c r="J2395" i="4"/>
  <c r="J2390" i="4"/>
  <c r="J2372" i="4"/>
  <c r="J2359" i="4"/>
  <c r="J2344" i="4"/>
  <c r="J2337" i="4"/>
  <c r="J2300" i="4"/>
  <c r="J2290" i="4"/>
  <c r="J2268" i="4"/>
  <c r="J2248" i="4"/>
  <c r="J2483" i="4"/>
  <c r="J2590" i="4"/>
  <c r="J2448" i="4"/>
  <c r="J2393" i="4"/>
  <c r="J2388" i="4"/>
  <c r="J2358" i="4"/>
  <c r="J2324" i="4"/>
  <c r="J2317" i="4"/>
  <c r="J2311" i="4"/>
  <c r="L2311" i="4" s="1"/>
  <c r="J2305" i="4"/>
  <c r="J2302" i="4"/>
  <c r="J2292" i="4"/>
  <c r="J2270" i="4"/>
  <c r="J2263" i="4"/>
  <c r="J2250" i="4"/>
  <c r="J2241" i="4"/>
  <c r="L2241" i="4" s="1"/>
  <c r="J2229" i="4"/>
  <c r="J2217" i="4"/>
  <c r="J2200" i="4"/>
  <c r="J2441" i="4"/>
  <c r="J2440" i="4"/>
  <c r="J2426" i="4"/>
  <c r="J2408" i="4"/>
  <c r="J2389" i="4"/>
  <c r="J2386" i="4"/>
  <c r="J2368" i="4"/>
  <c r="J2354" i="4"/>
  <c r="J2343" i="4"/>
  <c r="J2320" i="4"/>
  <c r="J2314" i="4"/>
  <c r="J2377" i="4"/>
  <c r="J2353" i="4"/>
  <c r="J2350" i="4"/>
  <c r="J2284" i="4"/>
  <c r="J2277" i="4"/>
  <c r="J2226" i="4"/>
  <c r="J2221" i="4"/>
  <c r="J2514" i="4"/>
  <c r="J2486" i="4"/>
  <c r="J2420" i="4"/>
  <c r="L2420" i="4" s="1"/>
  <c r="J2414" i="4"/>
  <c r="J2346" i="4"/>
  <c r="J2319" i="4"/>
  <c r="J2310" i="4"/>
  <c r="J2304" i="4"/>
  <c r="L2304" i="4" s="1"/>
  <c r="J2301" i="4"/>
  <c r="J2296" i="4"/>
  <c r="J2252" i="4"/>
  <c r="J2247" i="4"/>
  <c r="J2238" i="4"/>
  <c r="J2233" i="4"/>
  <c r="J2472" i="4"/>
  <c r="L2472" i="4" s="1"/>
  <c r="J2452" i="4"/>
  <c r="J2418" i="4"/>
  <c r="J2364" i="4"/>
  <c r="J2349" i="4"/>
  <c r="J2342" i="4"/>
  <c r="J2330" i="4"/>
  <c r="J2316" i="4"/>
  <c r="J2274" i="4"/>
  <c r="J2269" i="4"/>
  <c r="J2262" i="4"/>
  <c r="J2257" i="4"/>
  <c r="J2249" i="4"/>
  <c r="J2223" i="4"/>
  <c r="J2537" i="4"/>
  <c r="J2356" i="4"/>
  <c r="J2280" i="4"/>
  <c r="J2258" i="4"/>
  <c r="L2258" i="4" s="1"/>
  <c r="J2477" i="4"/>
  <c r="J2285" i="4"/>
  <c r="J2254" i="4"/>
  <c r="J2240" i="4"/>
  <c r="J2239" i="4"/>
  <c r="J2505" i="4"/>
  <c r="J2362" i="4"/>
  <c r="J2328" i="4"/>
  <c r="J2282" i="4"/>
  <c r="J2211" i="4"/>
  <c r="J2185" i="4"/>
  <c r="J2168" i="4"/>
  <c r="J2166" i="4"/>
  <c r="J2164" i="4"/>
  <c r="J2160" i="4"/>
  <c r="J2158" i="4"/>
  <c r="J2140" i="4"/>
  <c r="J2128" i="4"/>
  <c r="J2116" i="4"/>
  <c r="J2104" i="4"/>
  <c r="J2092" i="4"/>
  <c r="J2080" i="4"/>
  <c r="J2068" i="4"/>
  <c r="J2056" i="4"/>
  <c r="J2044" i="4"/>
  <c r="J2032" i="4"/>
  <c r="J2020" i="4"/>
  <c r="J2008" i="4"/>
  <c r="J1996" i="4"/>
  <c r="J1984" i="4"/>
  <c r="J1972" i="4"/>
  <c r="J1960" i="4"/>
  <c r="J1948" i="4"/>
  <c r="J2467" i="4"/>
  <c r="J2450" i="4"/>
  <c r="J2442" i="4"/>
  <c r="L2442" i="4" s="1"/>
  <c r="J2366" i="4"/>
  <c r="J2215" i="4"/>
  <c r="J2385" i="4"/>
  <c r="J2381" i="4"/>
  <c r="J2370" i="4"/>
  <c r="J2206" i="4"/>
  <c r="J2201" i="4"/>
  <c r="J2193" i="4"/>
  <c r="J2187" i="4"/>
  <c r="J2404" i="4"/>
  <c r="J2227" i="4"/>
  <c r="J2205" i="4"/>
  <c r="L2205" i="4" s="1"/>
  <c r="J2182" i="4"/>
  <c r="J2371" i="4"/>
  <c r="J2363" i="4"/>
  <c r="J2299" i="4"/>
  <c r="J2294" i="4"/>
  <c r="J2228" i="4"/>
  <c r="J2210" i="4"/>
  <c r="L2210" i="4" s="1"/>
  <c r="J2189" i="4"/>
  <c r="J2143" i="4"/>
  <c r="J2136" i="4"/>
  <c r="J2124" i="4"/>
  <c r="J2112" i="4"/>
  <c r="J2347" i="4"/>
  <c r="J2286" i="4"/>
  <c r="J2276" i="4"/>
  <c r="J2275" i="4"/>
  <c r="J2251" i="4"/>
  <c r="J2242" i="4"/>
  <c r="J2209" i="4"/>
  <c r="J2184" i="4"/>
  <c r="J2471" i="4"/>
  <c r="J2326" i="4"/>
  <c r="J2213" i="4"/>
  <c r="J2196" i="4"/>
  <c r="J2167" i="4"/>
  <c r="J2165" i="4"/>
  <c r="J2163" i="4"/>
  <c r="J2161" i="4"/>
  <c r="J2157" i="4"/>
  <c r="J2147" i="4"/>
  <c r="J2134" i="4"/>
  <c r="J2122" i="4"/>
  <c r="J2110" i="4"/>
  <c r="J2331" i="4"/>
  <c r="J2253" i="4"/>
  <c r="J2245" i="4"/>
  <c r="J2192" i="4"/>
  <c r="J2383" i="4"/>
  <c r="J2259" i="4"/>
  <c r="J2235" i="4"/>
  <c r="J2234" i="4"/>
  <c r="J2199" i="4"/>
  <c r="J2181" i="4"/>
  <c r="L2181" i="4" s="1"/>
  <c r="J2171" i="4"/>
  <c r="J2308" i="4"/>
  <c r="J2272" i="4"/>
  <c r="J2265" i="4"/>
  <c r="J2264" i="4"/>
  <c r="J2260" i="4"/>
  <c r="J2236" i="4"/>
  <c r="J2336" i="4"/>
  <c r="J2332" i="4"/>
  <c r="J2130" i="4"/>
  <c r="J2114" i="4"/>
  <c r="J2111" i="4"/>
  <c r="L2111" i="4" s="1"/>
  <c r="J2106" i="4"/>
  <c r="J2050" i="4"/>
  <c r="J2048" i="4"/>
  <c r="J2046" i="4"/>
  <c r="J2042" i="4"/>
  <c r="L2042" i="4" s="1"/>
  <c r="J2040" i="4"/>
  <c r="J2216" i="4"/>
  <c r="J2146" i="4"/>
  <c r="J2129" i="4"/>
  <c r="J2098" i="4"/>
  <c r="J2096" i="4"/>
  <c r="J2094" i="4"/>
  <c r="J2090" i="4"/>
  <c r="J2088" i="4"/>
  <c r="J2025" i="4"/>
  <c r="J2023" i="4"/>
  <c r="J2021" i="4"/>
  <c r="L2021" i="4" s="1"/>
  <c r="J2019" i="4"/>
  <c r="J2015" i="4"/>
  <c r="J2005" i="4"/>
  <c r="J2198" i="4"/>
  <c r="J2155" i="4"/>
  <c r="J2113" i="4"/>
  <c r="J2108" i="4"/>
  <c r="L2108" i="4" s="1"/>
  <c r="J2070" i="4"/>
  <c r="J2052" i="4"/>
  <c r="J2029" i="4"/>
  <c r="J2004" i="4"/>
  <c r="J1954" i="4"/>
  <c r="J1952" i="4"/>
  <c r="J1950" i="4"/>
  <c r="J1946" i="4"/>
  <c r="J1944" i="4"/>
  <c r="J1940" i="4"/>
  <c r="J1928" i="4"/>
  <c r="J1916" i="4"/>
  <c r="L1916" i="4" s="1"/>
  <c r="J1904" i="4"/>
  <c r="J1892" i="4"/>
  <c r="J1880" i="4"/>
  <c r="J1868" i="4"/>
  <c r="J1856" i="4"/>
  <c r="J1844" i="4"/>
  <c r="J2202" i="4"/>
  <c r="J2135" i="4"/>
  <c r="J2119" i="4"/>
  <c r="J2095" i="4"/>
  <c r="J2082" i="4"/>
  <c r="J2065" i="4"/>
  <c r="J2055" i="4"/>
  <c r="J2043" i="4"/>
  <c r="J2194" i="4"/>
  <c r="J2172" i="4"/>
  <c r="J2154" i="4"/>
  <c r="L2154" i="4" s="1"/>
  <c r="J2123" i="4"/>
  <c r="J2118" i="4"/>
  <c r="J2101" i="4"/>
  <c r="J2089" i="4"/>
  <c r="J2085" i="4"/>
  <c r="J2061" i="4"/>
  <c r="J2369" i="4"/>
  <c r="J2173" i="4"/>
  <c r="J2153" i="4"/>
  <c r="J2145" i="4"/>
  <c r="J2139" i="4"/>
  <c r="J2078" i="4"/>
  <c r="J2075" i="4"/>
  <c r="J2072" i="4"/>
  <c r="J2067" i="4"/>
  <c r="J2058" i="4"/>
  <c r="J2051" i="4"/>
  <c r="J2144" i="4"/>
  <c r="J2117" i="4"/>
  <c r="J2100" i="4"/>
  <c r="J2081" i="4"/>
  <c r="J2064" i="4"/>
  <c r="J2045" i="4"/>
  <c r="J2034" i="4"/>
  <c r="J2028" i="4"/>
  <c r="J2016" i="4"/>
  <c r="J2003" i="4"/>
  <c r="J1994" i="4"/>
  <c r="J1992" i="4"/>
  <c r="J1936" i="4"/>
  <c r="J1924" i="4"/>
  <c r="J1912" i="4"/>
  <c r="J1900" i="4"/>
  <c r="J1888" i="4"/>
  <c r="J1876" i="4"/>
  <c r="J1864" i="4"/>
  <c r="J1852" i="4"/>
  <c r="J1840" i="4"/>
  <c r="J1828" i="4"/>
  <c r="J1816" i="4"/>
  <c r="J2190" i="4"/>
  <c r="J2175" i="4"/>
  <c r="J2152" i="4"/>
  <c r="J2138" i="4"/>
  <c r="J2127" i="4"/>
  <c r="J2107" i="4"/>
  <c r="J2097" i="4"/>
  <c r="J2091" i="4"/>
  <c r="J2069" i="4"/>
  <c r="J2054" i="4"/>
  <c r="J2237" i="4"/>
  <c r="J2191" i="4"/>
  <c r="J2176" i="4"/>
  <c r="J2159" i="4"/>
  <c r="J2142" i="4"/>
  <c r="J2132" i="4"/>
  <c r="J2126" i="4"/>
  <c r="J2115" i="4"/>
  <c r="J2077" i="4"/>
  <c r="J2066" i="4"/>
  <c r="L2066" i="4" s="1"/>
  <c r="J2039" i="4"/>
  <c r="J2036" i="4"/>
  <c r="J2212" i="4"/>
  <c r="J2177" i="4"/>
  <c r="J2149" i="4"/>
  <c r="J2087" i="4"/>
  <c r="J2071" i="4"/>
  <c r="J2063" i="4"/>
  <c r="J2047" i="4"/>
  <c r="J2179" i="4"/>
  <c r="J2178" i="4"/>
  <c r="J2169" i="4"/>
  <c r="J2141" i="4"/>
  <c r="J2125" i="4"/>
  <c r="J2121" i="4"/>
  <c r="J2109" i="4"/>
  <c r="J2093" i="4"/>
  <c r="J2083" i="4"/>
  <c r="J2188" i="4"/>
  <c r="J2156" i="4"/>
  <c r="J2137" i="4"/>
  <c r="J2120" i="4"/>
  <c r="J2102" i="4"/>
  <c r="J2099" i="4"/>
  <c r="J2059" i="4"/>
  <c r="J2148" i="4"/>
  <c r="J2057" i="4"/>
  <c r="J2038" i="4"/>
  <c r="J1985" i="4"/>
  <c r="J1968" i="4"/>
  <c r="J1949" i="4"/>
  <c r="J1921" i="4"/>
  <c r="J1911" i="4"/>
  <c r="J1896" i="4"/>
  <c r="J1891" i="4"/>
  <c r="J1886" i="4"/>
  <c r="J1881" i="4"/>
  <c r="J1849" i="4"/>
  <c r="J1839" i="4"/>
  <c r="J1822" i="4"/>
  <c r="J1820" i="4"/>
  <c r="J1818" i="4"/>
  <c r="J1804" i="4"/>
  <c r="J1792" i="4"/>
  <c r="J1780" i="4"/>
  <c r="J1768" i="4"/>
  <c r="J1756" i="4"/>
  <c r="J1744" i="4"/>
  <c r="J1732" i="4"/>
  <c r="J1720" i="4"/>
  <c r="J1708" i="4"/>
  <c r="J1696" i="4"/>
  <c r="J1684" i="4"/>
  <c r="J1672" i="4"/>
  <c r="J1660" i="4"/>
  <c r="J1648" i="4"/>
  <c r="J1636" i="4"/>
  <c r="J1624" i="4"/>
  <c r="J1612" i="4"/>
  <c r="J1600" i="4"/>
  <c r="L1600" i="4" s="1"/>
  <c r="J1588" i="4"/>
  <c r="J2180" i="4"/>
  <c r="J2133" i="4"/>
  <c r="J2079" i="4"/>
  <c r="J2053" i="4"/>
  <c r="J2030" i="4"/>
  <c r="J2022" i="4"/>
  <c r="J2017" i="4"/>
  <c r="J2007" i="4"/>
  <c r="J2006" i="4"/>
  <c r="J1998" i="4"/>
  <c r="J1995" i="4"/>
  <c r="J2197" i="4"/>
  <c r="J2076" i="4"/>
  <c r="J2049" i="4"/>
  <c r="J1988" i="4"/>
  <c r="J1978" i="4"/>
  <c r="J1964" i="4"/>
  <c r="J1961" i="4"/>
  <c r="J1933" i="4"/>
  <c r="J1923" i="4"/>
  <c r="J1908" i="4"/>
  <c r="J1903" i="4"/>
  <c r="J1898" i="4"/>
  <c r="L1898" i="4" s="1"/>
  <c r="J1893" i="4"/>
  <c r="J1861" i="4"/>
  <c r="J1851" i="4"/>
  <c r="J2309" i="4"/>
  <c r="J2183" i="4"/>
  <c r="J2105" i="4"/>
  <c r="J2011" i="4"/>
  <c r="J2001" i="4"/>
  <c r="J1981" i="4"/>
  <c r="J1970" i="4"/>
  <c r="J1943" i="4"/>
  <c r="J1930" i="4"/>
  <c r="J1913" i="4"/>
  <c r="J1883" i="4"/>
  <c r="J1878" i="4"/>
  <c r="J1858" i="4"/>
  <c r="J2084" i="4"/>
  <c r="J2062" i="4"/>
  <c r="J2035" i="4"/>
  <c r="J2027" i="4"/>
  <c r="J1991" i="4"/>
  <c r="J1975" i="4"/>
  <c r="J1967" i="4"/>
  <c r="J1951" i="4"/>
  <c r="L1951" i="4" s="1"/>
  <c r="J1935" i="4"/>
  <c r="J1920" i="4"/>
  <c r="J1915" i="4"/>
  <c r="J1910" i="4"/>
  <c r="J1905" i="4"/>
  <c r="J1873" i="4"/>
  <c r="J1863" i="4"/>
  <c r="L1863" i="4" s="1"/>
  <c r="J2073" i="4"/>
  <c r="J1987" i="4"/>
  <c r="J1957" i="4"/>
  <c r="J1925" i="4"/>
  <c r="J1895" i="4"/>
  <c r="J1890" i="4"/>
  <c r="J2131" i="4"/>
  <c r="J2026" i="4"/>
  <c r="J2010" i="4"/>
  <c r="J1997" i="4"/>
  <c r="J1963" i="4"/>
  <c r="J1932" i="4"/>
  <c r="J1927" i="4"/>
  <c r="J1922" i="4"/>
  <c r="J1917" i="4"/>
  <c r="J1885" i="4"/>
  <c r="J1875" i="4"/>
  <c r="J1860" i="4"/>
  <c r="J1855" i="4"/>
  <c r="J1850" i="4"/>
  <c r="J1845" i="4"/>
  <c r="J2074" i="4"/>
  <c r="J2033" i="4"/>
  <c r="J2014" i="4"/>
  <c r="J1990" i="4"/>
  <c r="J1983" i="4"/>
  <c r="J1980" i="4"/>
  <c r="J1977" i="4"/>
  <c r="J1966" i="4"/>
  <c r="J1953" i="4"/>
  <c r="J1945" i="4"/>
  <c r="J1942" i="4"/>
  <c r="J1937" i="4"/>
  <c r="J1907" i="4"/>
  <c r="J1902" i="4"/>
  <c r="J1882" i="4"/>
  <c r="J1865" i="4"/>
  <c r="J2151" i="4"/>
  <c r="J2060" i="4"/>
  <c r="J2024" i="4"/>
  <c r="J2009" i="4"/>
  <c r="L2009" i="4" s="1"/>
  <c r="J2000" i="4"/>
  <c r="J1974" i="4"/>
  <c r="J1956" i="4"/>
  <c r="J1939" i="4"/>
  <c r="J1934" i="4"/>
  <c r="J1929" i="4"/>
  <c r="J1897" i="4"/>
  <c r="L1897" i="4" s="1"/>
  <c r="J1887" i="4"/>
  <c r="J1872" i="4"/>
  <c r="J1867" i="4"/>
  <c r="J1862" i="4"/>
  <c r="J1857" i="4"/>
  <c r="L1857" i="4" s="1"/>
  <c r="J2170" i="4"/>
  <c r="J2103" i="4"/>
  <c r="J2041" i="4"/>
  <c r="J2013" i="4"/>
  <c r="J1986" i="4"/>
  <c r="J1969" i="4"/>
  <c r="J1959" i="4"/>
  <c r="J1947" i="4"/>
  <c r="J1919" i="4"/>
  <c r="J1914" i="4"/>
  <c r="J1894" i="4"/>
  <c r="J2086" i="4"/>
  <c r="J2018" i="4"/>
  <c r="J2012" i="4"/>
  <c r="J1993" i="4"/>
  <c r="J1989" i="4"/>
  <c r="J1965" i="4"/>
  <c r="J1941" i="4"/>
  <c r="J1909" i="4"/>
  <c r="J1899" i="4"/>
  <c r="J1884" i="4"/>
  <c r="J2037" i="4"/>
  <c r="J2031" i="4"/>
  <c r="J2002" i="4"/>
  <c r="J1999" i="4"/>
  <c r="J1869" i="4"/>
  <c r="J1866" i="4"/>
  <c r="J1825" i="4"/>
  <c r="J1809" i="4"/>
  <c r="J1807" i="4"/>
  <c r="J1805" i="4"/>
  <c r="J1803" i="4"/>
  <c r="J1799" i="4"/>
  <c r="J1789" i="4"/>
  <c r="J1738" i="4"/>
  <c r="J1736" i="4"/>
  <c r="J1734" i="4"/>
  <c r="J1730" i="4"/>
  <c r="J1728" i="4"/>
  <c r="J1665" i="4"/>
  <c r="J1663" i="4"/>
  <c r="J1661" i="4"/>
  <c r="J1659" i="4"/>
  <c r="J1655" i="4"/>
  <c r="J1645" i="4"/>
  <c r="J1594" i="4"/>
  <c r="J1592" i="4"/>
  <c r="J1590" i="4"/>
  <c r="J1586" i="4"/>
  <c r="J1584" i="4"/>
  <c r="J1573" i="4"/>
  <c r="J1561" i="4"/>
  <c r="J1827" i="4"/>
  <c r="J1815" i="4"/>
  <c r="J1811" i="4"/>
  <c r="J1801" i="4"/>
  <c r="J1973" i="4"/>
  <c r="J1879" i="4"/>
  <c r="J1870" i="4"/>
  <c r="J1843" i="4"/>
  <c r="J1832" i="4"/>
  <c r="J1817" i="4"/>
  <c r="J1813" i="4"/>
  <c r="J1982" i="4"/>
  <c r="J1931" i="4"/>
  <c r="J1854" i="4"/>
  <c r="J1835" i="4"/>
  <c r="L1835" i="4" s="1"/>
  <c r="J1829" i="4"/>
  <c r="J1906" i="4"/>
  <c r="J1901" i="4"/>
  <c r="J1871" i="4"/>
  <c r="J1859" i="4"/>
  <c r="J1853" i="4"/>
  <c r="J1848" i="4"/>
  <c r="J1847" i="4"/>
  <c r="J1824" i="4"/>
  <c r="J1819" i="4"/>
  <c r="J1786" i="4"/>
  <c r="J1784" i="4"/>
  <c r="J1938" i="4"/>
  <c r="J1889" i="4"/>
  <c r="J1846" i="4"/>
  <c r="J1842" i="4"/>
  <c r="J1838" i="4"/>
  <c r="L1838" i="4" s="1"/>
  <c r="J1955" i="4"/>
  <c r="J1874" i="4"/>
  <c r="J1834" i="4"/>
  <c r="J1831" i="4"/>
  <c r="J1826" i="4"/>
  <c r="J1821" i="4"/>
  <c r="J1810" i="4"/>
  <c r="J1808" i="4"/>
  <c r="J1806" i="4"/>
  <c r="J1802" i="4"/>
  <c r="J1800" i="4"/>
  <c r="J1737" i="4"/>
  <c r="L1737" i="4" s="1"/>
  <c r="J1735" i="4"/>
  <c r="J1733" i="4"/>
  <c r="J1731" i="4"/>
  <c r="J1727" i="4"/>
  <c r="J1717" i="4"/>
  <c r="J1666" i="4"/>
  <c r="J1664" i="4"/>
  <c r="J1662" i="4"/>
  <c r="J1658" i="4"/>
  <c r="J1656" i="4"/>
  <c r="J1593" i="4"/>
  <c r="J1591" i="4"/>
  <c r="J1589" i="4"/>
  <c r="J1587" i="4"/>
  <c r="J1583" i="4"/>
  <c r="J1579" i="4"/>
  <c r="J1841" i="4"/>
  <c r="J1958" i="4"/>
  <c r="J1918" i="4"/>
  <c r="J1837" i="4"/>
  <c r="J1823" i="4"/>
  <c r="J1976" i="4"/>
  <c r="J1962" i="4"/>
  <c r="J1926" i="4"/>
  <c r="J1836" i="4"/>
  <c r="J1797" i="4"/>
  <c r="J1783" i="4"/>
  <c r="J1772" i="4"/>
  <c r="J1692" i="4"/>
  <c r="J1676" i="4"/>
  <c r="J1673" i="4"/>
  <c r="J1670" i="4"/>
  <c r="J1667" i="4"/>
  <c r="J1652" i="4"/>
  <c r="J1649" i="4"/>
  <c r="J1646" i="4"/>
  <c r="J1643" i="4"/>
  <c r="J1634" i="4"/>
  <c r="J1623" i="4"/>
  <c r="J1567" i="4"/>
  <c r="J1565" i="4"/>
  <c r="J1563" i="4"/>
  <c r="J1559" i="4"/>
  <c r="L1559" i="4" s="1"/>
  <c r="J1557" i="4"/>
  <c r="J1546" i="4"/>
  <c r="J1534" i="4"/>
  <c r="J1522" i="4"/>
  <c r="J1510" i="4"/>
  <c r="J1498" i="4"/>
  <c r="J1486" i="4"/>
  <c r="J1474" i="4"/>
  <c r="J1462" i="4"/>
  <c r="J1450" i="4"/>
  <c r="J1438" i="4"/>
  <c r="J1426" i="4"/>
  <c r="J1414" i="4"/>
  <c r="J1791" i="4"/>
  <c r="J1790" i="4"/>
  <c r="J1778" i="4"/>
  <c r="J1759" i="4"/>
  <c r="L1759" i="4" s="1"/>
  <c r="J1754" i="4"/>
  <c r="J1971" i="4"/>
  <c r="J1877" i="4"/>
  <c r="J1782" i="4"/>
  <c r="J1764" i="4"/>
  <c r="J1748" i="4"/>
  <c r="J1745" i="4"/>
  <c r="J1742" i="4"/>
  <c r="J1739" i="4"/>
  <c r="J1724" i="4"/>
  <c r="J1721" i="4"/>
  <c r="J1718" i="4"/>
  <c r="J1715" i="4"/>
  <c r="J1706" i="4"/>
  <c r="J1833" i="4"/>
  <c r="J1771" i="4"/>
  <c r="J1761" i="4"/>
  <c r="J1751" i="4"/>
  <c r="J1702" i="4"/>
  <c r="J1812" i="4"/>
  <c r="J1788" i="4"/>
  <c r="J1767" i="4"/>
  <c r="J1691" i="4"/>
  <c r="J1678" i="4"/>
  <c r="J1675" i="4"/>
  <c r="J1830" i="4"/>
  <c r="J1781" i="4"/>
  <c r="J1777" i="4"/>
  <c r="J1776" i="4"/>
  <c r="J1758" i="4"/>
  <c r="J1763" i="4"/>
  <c r="L1763" i="4" s="1"/>
  <c r="J1750" i="4"/>
  <c r="J1747" i="4"/>
  <c r="J1726" i="4"/>
  <c r="J1723" i="4"/>
  <c r="J1701" i="4"/>
  <c r="J1688" i="4"/>
  <c r="J1683" i="4"/>
  <c r="J1625" i="4"/>
  <c r="J1618" i="4"/>
  <c r="J1613" i="4"/>
  <c r="J1605" i="4"/>
  <c r="J1602" i="4"/>
  <c r="J1599" i="4"/>
  <c r="J1596" i="4"/>
  <c r="J1581" i="4"/>
  <c r="J1566" i="4"/>
  <c r="J1564" i="4"/>
  <c r="J1562" i="4"/>
  <c r="J1560" i="4"/>
  <c r="J1556" i="4"/>
  <c r="J1552" i="4"/>
  <c r="J1540" i="4"/>
  <c r="J1528" i="4"/>
  <c r="J1516" i="4"/>
  <c r="L1516" i="4" s="1"/>
  <c r="J1504" i="4"/>
  <c r="J1492" i="4"/>
  <c r="J1480" i="4"/>
  <c r="J1468" i="4"/>
  <c r="J1456" i="4"/>
  <c r="J1814" i="4"/>
  <c r="J1774" i="4"/>
  <c r="J1760" i="4"/>
  <c r="J1755" i="4"/>
  <c r="J1795" i="4"/>
  <c r="J1794" i="4"/>
  <c r="J1785" i="4"/>
  <c r="J1773" i="4"/>
  <c r="J1769" i="4"/>
  <c r="J1762" i="4"/>
  <c r="J1757" i="4"/>
  <c r="J1749" i="4"/>
  <c r="J1746" i="4"/>
  <c r="J1743" i="4"/>
  <c r="J1740" i="4"/>
  <c r="J1722" i="4"/>
  <c r="J1712" i="4"/>
  <c r="J1707" i="4"/>
  <c r="J1705" i="4"/>
  <c r="J1704" i="4"/>
  <c r="J1700" i="4"/>
  <c r="J1681" i="4"/>
  <c r="J1680" i="4"/>
  <c r="J1669" i="4"/>
  <c r="L1669" i="4" s="1"/>
  <c r="J1668" i="4"/>
  <c r="J1544" i="4"/>
  <c r="J1539" i="4"/>
  <c r="J1507" i="4"/>
  <c r="J1487" i="4"/>
  <c r="J1482" i="4"/>
  <c r="J1472" i="4"/>
  <c r="L1472" i="4" s="1"/>
  <c r="J1467" i="4"/>
  <c r="J1407" i="4"/>
  <c r="J1400" i="4"/>
  <c r="J1388" i="4"/>
  <c r="J1376" i="4"/>
  <c r="J1364" i="4"/>
  <c r="J1352" i="4"/>
  <c r="J1340" i="4"/>
  <c r="J1328" i="4"/>
  <c r="J1316" i="4"/>
  <c r="J1304" i="4"/>
  <c r="J1292" i="4"/>
  <c r="J1280" i="4"/>
  <c r="J1268" i="4"/>
  <c r="J1256" i="4"/>
  <c r="J1244" i="4"/>
  <c r="J1232" i="4"/>
  <c r="J1220" i="4"/>
  <c r="J1208" i="4"/>
  <c r="J1196" i="4"/>
  <c r="J1184" i="4"/>
  <c r="J1172" i="4"/>
  <c r="J1796" i="4"/>
  <c r="J1787" i="4"/>
  <c r="J1725" i="4"/>
  <c r="J1709" i="4"/>
  <c r="J1703" i="4"/>
  <c r="J1641" i="4"/>
  <c r="J1631" i="4"/>
  <c r="J1611" i="4"/>
  <c r="J1598" i="4"/>
  <c r="J1578" i="4"/>
  <c r="J1575" i="4"/>
  <c r="J1572" i="4"/>
  <c r="J1569" i="4"/>
  <c r="J1554" i="4"/>
  <c r="L1554" i="4" s="1"/>
  <c r="J1549" i="4"/>
  <c r="J1529" i="4"/>
  <c r="J1524" i="4"/>
  <c r="J1514" i="4"/>
  <c r="J1689" i="4"/>
  <c r="J1630" i="4"/>
  <c r="J1614" i="4"/>
  <c r="J1607" i="4"/>
  <c r="J1582" i="4"/>
  <c r="J1551" i="4"/>
  <c r="J1775" i="4"/>
  <c r="J1765" i="4"/>
  <c r="J1752" i="4"/>
  <c r="J1741" i="4"/>
  <c r="J1729" i="4"/>
  <c r="J1699" i="4"/>
  <c r="J1679" i="4"/>
  <c r="J1657" i="4"/>
  <c r="J1651" i="4"/>
  <c r="J1635" i="4"/>
  <c r="J1606" i="4"/>
  <c r="J1541" i="4"/>
  <c r="J1536" i="4"/>
  <c r="J1526" i="4"/>
  <c r="L1526" i="4" s="1"/>
  <c r="J1521" i="4"/>
  <c r="J1697" i="4"/>
  <c r="J1640" i="4"/>
  <c r="J1629" i="4"/>
  <c r="J1622" i="4"/>
  <c r="J1610" i="4"/>
  <c r="J1601" i="4"/>
  <c r="J1597" i="4"/>
  <c r="J1698" i="4"/>
  <c r="J1677" i="4"/>
  <c r="J1671" i="4"/>
  <c r="J1650" i="4"/>
  <c r="J1617" i="4"/>
  <c r="J1577" i="4"/>
  <c r="J1574" i="4"/>
  <c r="J1571" i="4"/>
  <c r="J1568" i="4"/>
  <c r="J1553" i="4"/>
  <c r="J1548" i="4"/>
  <c r="J1538" i="4"/>
  <c r="J1533" i="4"/>
  <c r="J1798" i="4"/>
  <c r="J1644" i="4"/>
  <c r="J1639" i="4"/>
  <c r="J1628" i="4"/>
  <c r="J1621" i="4"/>
  <c r="J1543" i="4"/>
  <c r="J1523" i="4"/>
  <c r="J1518" i="4"/>
  <c r="J1508" i="4"/>
  <c r="J1503" i="4"/>
  <c r="J1471" i="4"/>
  <c r="J1451" i="4"/>
  <c r="J1408" i="4"/>
  <c r="J1406" i="4"/>
  <c r="J1394" i="4"/>
  <c r="J1382" i="4"/>
  <c r="J1370" i="4"/>
  <c r="J1358" i="4"/>
  <c r="J1346" i="4"/>
  <c r="J1334" i="4"/>
  <c r="L1334" i="4" s="1"/>
  <c r="J1322" i="4"/>
  <c r="J1310" i="4"/>
  <c r="J1298" i="4"/>
  <c r="J1286" i="4"/>
  <c r="J1274" i="4"/>
  <c r="J1262" i="4"/>
  <c r="J1250" i="4"/>
  <c r="J1238" i="4"/>
  <c r="J1226" i="4"/>
  <c r="J1214" i="4"/>
  <c r="J1202" i="4"/>
  <c r="J1190" i="4"/>
  <c r="J1178" i="4"/>
  <c r="J1979" i="4"/>
  <c r="J1694" i="4"/>
  <c r="J1693" i="4"/>
  <c r="J1687" i="4"/>
  <c r="J1654" i="4"/>
  <c r="J1620" i="4"/>
  <c r="J1616" i="4"/>
  <c r="J1609" i="4"/>
  <c r="J1585" i="4"/>
  <c r="J1535" i="4"/>
  <c r="J1530" i="4"/>
  <c r="J1520" i="4"/>
  <c r="J1515" i="4"/>
  <c r="J1714" i="4"/>
  <c r="J1682" i="4"/>
  <c r="J1653" i="4"/>
  <c r="J1633" i="4"/>
  <c r="J1627" i="4"/>
  <c r="J1604" i="4"/>
  <c r="J1595" i="4"/>
  <c r="J1576" i="4"/>
  <c r="J1555" i="4"/>
  <c r="J1525" i="4"/>
  <c r="J1770" i="4"/>
  <c r="J1716" i="4"/>
  <c r="J1713" i="4"/>
  <c r="J1686" i="4"/>
  <c r="J1674" i="4"/>
  <c r="J1637" i="4"/>
  <c r="J1632" i="4"/>
  <c r="J1626" i="4"/>
  <c r="J1570" i="4"/>
  <c r="J1558" i="4"/>
  <c r="J1547" i="4"/>
  <c r="J1542" i="4"/>
  <c r="J1532" i="4"/>
  <c r="J1527" i="4"/>
  <c r="J1685" i="4"/>
  <c r="J1608" i="4"/>
  <c r="J1512" i="4"/>
  <c r="J1502" i="4"/>
  <c r="J1493" i="4"/>
  <c r="J1470" i="4"/>
  <c r="J1433" i="4"/>
  <c r="J1420" i="4"/>
  <c r="J1417" i="4"/>
  <c r="J1405" i="4"/>
  <c r="J1373" i="4"/>
  <c r="J1353" i="4"/>
  <c r="J1348" i="4"/>
  <c r="J1338" i="4"/>
  <c r="J1333" i="4"/>
  <c r="J1301" i="4"/>
  <c r="J1281" i="4"/>
  <c r="J1276" i="4"/>
  <c r="J1266" i="4"/>
  <c r="J1261" i="4"/>
  <c r="J1229" i="4"/>
  <c r="J1209" i="4"/>
  <c r="J1204" i="4"/>
  <c r="J1194" i="4"/>
  <c r="J1189" i="4"/>
  <c r="J1153" i="4"/>
  <c r="J1141" i="4"/>
  <c r="J1129" i="4"/>
  <c r="J1117" i="4"/>
  <c r="L1117" i="4" s="1"/>
  <c r="J1105" i="4"/>
  <c r="J1093" i="4"/>
  <c r="J1081" i="4"/>
  <c r="J1069" i="4"/>
  <c r="J1057" i="4"/>
  <c r="J1045" i="4"/>
  <c r="J1033" i="4"/>
  <c r="J1021" i="4"/>
  <c r="J1009" i="4"/>
  <c r="J997" i="4"/>
  <c r="J985" i="4"/>
  <c r="J973" i="4"/>
  <c r="J961" i="4"/>
  <c r="J949" i="4"/>
  <c r="J937" i="4"/>
  <c r="J925" i="4"/>
  <c r="J913" i="4"/>
  <c r="J901" i="4"/>
  <c r="J889" i="4"/>
  <c r="J877" i="4"/>
  <c r="J865" i="4"/>
  <c r="J853" i="4"/>
  <c r="J1511" i="4"/>
  <c r="J1506" i="4"/>
  <c r="J1485" i="4"/>
  <c r="J1466" i="4"/>
  <c r="J1458" i="4"/>
  <c r="J1440" i="4"/>
  <c r="J1436" i="4"/>
  <c r="J1423" i="4"/>
  <c r="J1411" i="4"/>
  <c r="J1395" i="4"/>
  <c r="J1390" i="4"/>
  <c r="J1380" i="4"/>
  <c r="J1375" i="4"/>
  <c r="J1343" i="4"/>
  <c r="J1323" i="4"/>
  <c r="J1318" i="4"/>
  <c r="J1308" i="4"/>
  <c r="J1303" i="4"/>
  <c r="J1271" i="4"/>
  <c r="J1251" i="4"/>
  <c r="J1246" i="4"/>
  <c r="J1236" i="4"/>
  <c r="J1231" i="4"/>
  <c r="J1766" i="4"/>
  <c r="J1647" i="4"/>
  <c r="J1496" i="4"/>
  <c r="J1489" i="4"/>
  <c r="J1481" i="4"/>
  <c r="J1473" i="4"/>
  <c r="J1454" i="4"/>
  <c r="J1443" i="4"/>
  <c r="J1430" i="4"/>
  <c r="J1425" i="4"/>
  <c r="J1385" i="4"/>
  <c r="J1365" i="4"/>
  <c r="J1360" i="4"/>
  <c r="J1350" i="4"/>
  <c r="J1345" i="4"/>
  <c r="L1345" i="4" s="1"/>
  <c r="J1313" i="4"/>
  <c r="J1293" i="4"/>
  <c r="J1288" i="4"/>
  <c r="J1278" i="4"/>
  <c r="J1273" i="4"/>
  <c r="J1711" i="4"/>
  <c r="J1690" i="4"/>
  <c r="J1505" i="4"/>
  <c r="J1501" i="4"/>
  <c r="J1500" i="4"/>
  <c r="J1484" i="4"/>
  <c r="J1477" i="4"/>
  <c r="J1469" i="4"/>
  <c r="J1461" i="4"/>
  <c r="J1447" i="4"/>
  <c r="J1402" i="4"/>
  <c r="J1392" i="4"/>
  <c r="J1387" i="4"/>
  <c r="J1355" i="4"/>
  <c r="J1335" i="4"/>
  <c r="J1330" i="4"/>
  <c r="J1320" i="4"/>
  <c r="J1315" i="4"/>
  <c r="J1283" i="4"/>
  <c r="J1263" i="4"/>
  <c r="J1258" i="4"/>
  <c r="J1793" i="4"/>
  <c r="J1779" i="4"/>
  <c r="J1545" i="4"/>
  <c r="L1545" i="4" s="1"/>
  <c r="J1537" i="4"/>
  <c r="J1509" i="4"/>
  <c r="J1488" i="4"/>
  <c r="J1457" i="4"/>
  <c r="J1439" i="4"/>
  <c r="J1432" i="4"/>
  <c r="J1427" i="4"/>
  <c r="J1419" i="4"/>
  <c r="J1416" i="4"/>
  <c r="J1413" i="4"/>
  <c r="J1410" i="4"/>
  <c r="J1397" i="4"/>
  <c r="J1377" i="4"/>
  <c r="J1372" i="4"/>
  <c r="J1362" i="4"/>
  <c r="J1357" i="4"/>
  <c r="J1325" i="4"/>
  <c r="J1305" i="4"/>
  <c r="J1300" i="4"/>
  <c r="J1290" i="4"/>
  <c r="J1285" i="4"/>
  <c r="J1519" i="4"/>
  <c r="J1499" i="4"/>
  <c r="J1465" i="4"/>
  <c r="J1446" i="4"/>
  <c r="J1442" i="4"/>
  <c r="J1435" i="4"/>
  <c r="J1422" i="4"/>
  <c r="J1404" i="4"/>
  <c r="J1399" i="4"/>
  <c r="J1367" i="4"/>
  <c r="J1347" i="4"/>
  <c r="J1342" i="4"/>
  <c r="J1332" i="4"/>
  <c r="J1327" i="4"/>
  <c r="J1295" i="4"/>
  <c r="J1275" i="4"/>
  <c r="J1270" i="4"/>
  <c r="J1719" i="4"/>
  <c r="J1517" i="4"/>
  <c r="J1495" i="4"/>
  <c r="J1476" i="4"/>
  <c r="J1464" i="4"/>
  <c r="J1460" i="4"/>
  <c r="J1453" i="4"/>
  <c r="J1449" i="4"/>
  <c r="J1389" i="4"/>
  <c r="J1384" i="4"/>
  <c r="J1374" i="4"/>
  <c r="J1369" i="4"/>
  <c r="J1337" i="4"/>
  <c r="J1317" i="4"/>
  <c r="J1312" i="4"/>
  <c r="J1302" i="4"/>
  <c r="J1297" i="4"/>
  <c r="J1265" i="4"/>
  <c r="J1245" i="4"/>
  <c r="J1240" i="4"/>
  <c r="J1230" i="4"/>
  <c r="J1225" i="4"/>
  <c r="J1193" i="4"/>
  <c r="J1173" i="4"/>
  <c r="J1159" i="4"/>
  <c r="J1147" i="4"/>
  <c r="J1135" i="4"/>
  <c r="J1123" i="4"/>
  <c r="J1111" i="4"/>
  <c r="J1099" i="4"/>
  <c r="J1087" i="4"/>
  <c r="J1075" i="4"/>
  <c r="J1063" i="4"/>
  <c r="J1051" i="4"/>
  <c r="L1051" i="4" s="1"/>
  <c r="J1039" i="4"/>
  <c r="J1027" i="4"/>
  <c r="J1015" i="4"/>
  <c r="J1003" i="4"/>
  <c r="J991" i="4"/>
  <c r="J979" i="4"/>
  <c r="J967" i="4"/>
  <c r="J955" i="4"/>
  <c r="J943" i="4"/>
  <c r="J931" i="4"/>
  <c r="J919" i="4"/>
  <c r="J907" i="4"/>
  <c r="J895" i="4"/>
  <c r="J883" i="4"/>
  <c r="J871" i="4"/>
  <c r="J859" i="4"/>
  <c r="J1603" i="4"/>
  <c r="J1638" i="4"/>
  <c r="J1531" i="4"/>
  <c r="J1494" i="4"/>
  <c r="J1475" i="4"/>
  <c r="J1463" i="4"/>
  <c r="J1445" i="4"/>
  <c r="J1441" i="4"/>
  <c r="J1431" i="4"/>
  <c r="J1421" i="4"/>
  <c r="J1391" i="4"/>
  <c r="J1371" i="4"/>
  <c r="J1366" i="4"/>
  <c r="J1356" i="4"/>
  <c r="J1351" i="4"/>
  <c r="J1319" i="4"/>
  <c r="J1299" i="4"/>
  <c r="J1294" i="4"/>
  <c r="J1284" i="4"/>
  <c r="J1279" i="4"/>
  <c r="J1247" i="4"/>
  <c r="J1227" i="4"/>
  <c r="J1753" i="4"/>
  <c r="J1619" i="4"/>
  <c r="J1550" i="4"/>
  <c r="J1490" i="4"/>
  <c r="J1459" i="4"/>
  <c r="J1448" i="4"/>
  <c r="J1437" i="4"/>
  <c r="J1398" i="4"/>
  <c r="J1393" i="4"/>
  <c r="J1361" i="4"/>
  <c r="J1341" i="4"/>
  <c r="J1336" i="4"/>
  <c r="J1326" i="4"/>
  <c r="J1321" i="4"/>
  <c r="J1289" i="4"/>
  <c r="J1710" i="4"/>
  <c r="J1695" i="4"/>
  <c r="L1695" i="4" s="1"/>
  <c r="J1642" i="4"/>
  <c r="J1615" i="4"/>
  <c r="J1513" i="4"/>
  <c r="J1497" i="4"/>
  <c r="J1478" i="4"/>
  <c r="L1478" i="4" s="1"/>
  <c r="J1455" i="4"/>
  <c r="J1444" i="4"/>
  <c r="J1428" i="4"/>
  <c r="J1383" i="4"/>
  <c r="J1363" i="4"/>
  <c r="J1269" i="4"/>
  <c r="J1237" i="4"/>
  <c r="J1228" i="4"/>
  <c r="J1221" i="4"/>
  <c r="J1213" i="4"/>
  <c r="J1201" i="4"/>
  <c r="J1170" i="4"/>
  <c r="J1162" i="4"/>
  <c r="J1142" i="4"/>
  <c r="J1137" i="4"/>
  <c r="J1127" i="4"/>
  <c r="J1122" i="4"/>
  <c r="J1090" i="4"/>
  <c r="J1070" i="4"/>
  <c r="J1065" i="4"/>
  <c r="J1055" i="4"/>
  <c r="J1050" i="4"/>
  <c r="J1018" i="4"/>
  <c r="J998" i="4"/>
  <c r="J993" i="4"/>
  <c r="J983" i="4"/>
  <c r="J978" i="4"/>
  <c r="J946" i="4"/>
  <c r="J926" i="4"/>
  <c r="J921" i="4"/>
  <c r="J911" i="4"/>
  <c r="J906" i="4"/>
  <c r="J874" i="4"/>
  <c r="J836" i="4"/>
  <c r="J824" i="4"/>
  <c r="J812" i="4"/>
  <c r="J800" i="4"/>
  <c r="J788" i="4"/>
  <c r="J776" i="4"/>
  <c r="J764" i="4"/>
  <c r="J1331" i="4"/>
  <c r="J1307" i="4"/>
  <c r="J1306" i="4"/>
  <c r="J1296" i="4"/>
  <c r="J1257" i="4"/>
  <c r="J1255" i="4"/>
  <c r="J1205" i="4"/>
  <c r="J1174" i="4"/>
  <c r="J1164" i="4"/>
  <c r="J1412" i="4"/>
  <c r="J1379" i="4"/>
  <c r="J1378" i="4"/>
  <c r="J1368" i="4"/>
  <c r="J1287" i="4"/>
  <c r="J1272" i="4"/>
  <c r="J1259" i="4"/>
  <c r="J1216" i="4"/>
  <c r="J1197" i="4"/>
  <c r="J1185" i="4"/>
  <c r="J1167" i="4"/>
  <c r="J1154" i="4"/>
  <c r="J1149" i="4"/>
  <c r="J1479" i="4"/>
  <c r="J1403" i="4"/>
  <c r="J1359" i="4"/>
  <c r="J1354" i="4"/>
  <c r="J1254" i="4"/>
  <c r="J1235" i="4"/>
  <c r="J1212" i="4"/>
  <c r="J1181" i="4"/>
  <c r="J1344" i="4"/>
  <c r="J1253" i="4"/>
  <c r="J1243" i="4"/>
  <c r="J1200" i="4"/>
  <c r="J1177" i="4"/>
  <c r="J1452" i="4"/>
  <c r="J1349" i="4"/>
  <c r="J1339" i="4"/>
  <c r="J1282" i="4"/>
  <c r="J1234" i="4"/>
  <c r="J1215" i="4"/>
  <c r="J1192" i="4"/>
  <c r="J1166" i="4"/>
  <c r="J1156" i="4"/>
  <c r="J1580" i="4"/>
  <c r="J1418" i="4"/>
  <c r="J1409" i="4"/>
  <c r="J1329" i="4"/>
  <c r="J1314" i="4"/>
  <c r="J1309" i="4"/>
  <c r="J1252" i="4"/>
  <c r="J1242" i="4"/>
  <c r="J1233" i="4"/>
  <c r="J1224" i="4"/>
  <c r="J1219" i="4"/>
  <c r="J1207" i="4"/>
  <c r="J1188" i="4"/>
  <c r="J1180" i="4"/>
  <c r="J1169" i="4"/>
  <c r="J1163" i="4"/>
  <c r="J1158" i="4"/>
  <c r="J1126" i="4"/>
  <c r="J1106" i="4"/>
  <c r="J1101" i="4"/>
  <c r="J1091" i="4"/>
  <c r="J1086" i="4"/>
  <c r="J1054" i="4"/>
  <c r="J1034" i="4"/>
  <c r="J1029" i="4"/>
  <c r="J1019" i="4"/>
  <c r="J1014" i="4"/>
  <c r="J982" i="4"/>
  <c r="J962" i="4"/>
  <c r="J957" i="4"/>
  <c r="J947" i="4"/>
  <c r="J1491" i="4"/>
  <c r="J1386" i="4"/>
  <c r="J1381" i="4"/>
  <c r="J1324" i="4"/>
  <c r="J1211" i="4"/>
  <c r="J1203" i="4"/>
  <c r="J1195" i="4"/>
  <c r="J1176" i="4"/>
  <c r="J1148" i="4"/>
  <c r="J1143" i="4"/>
  <c r="J1133" i="4"/>
  <c r="J1128" i="4"/>
  <c r="J1096" i="4"/>
  <c r="J1076" i="4"/>
  <c r="J1071" i="4"/>
  <c r="J1061" i="4"/>
  <c r="J1056" i="4"/>
  <c r="L1056" i="4" s="1"/>
  <c r="J1024" i="4"/>
  <c r="J1004" i="4"/>
  <c r="J999" i="4"/>
  <c r="J989" i="4"/>
  <c r="J984" i="4"/>
  <c r="J952" i="4"/>
  <c r="J1429" i="4"/>
  <c r="J1401" i="4"/>
  <c r="J1241" i="4"/>
  <c r="J1218" i="4"/>
  <c r="J1206" i="4"/>
  <c r="J1199" i="4"/>
  <c r="J1191" i="4"/>
  <c r="J1183" i="4"/>
  <c r="J1483" i="4"/>
  <c r="J1396" i="4"/>
  <c r="J1223" i="4"/>
  <c r="J1210" i="4"/>
  <c r="J1179" i="4"/>
  <c r="J1165" i="4"/>
  <c r="J1160" i="4"/>
  <c r="J1155" i="4"/>
  <c r="J1145" i="4"/>
  <c r="J1140" i="4"/>
  <c r="L1140" i="4" s="1"/>
  <c r="J1434" i="4"/>
  <c r="J1415" i="4"/>
  <c r="J1267" i="4"/>
  <c r="J1249" i="4"/>
  <c r="J1248" i="4"/>
  <c r="J1239" i="4"/>
  <c r="J1222" i="4"/>
  <c r="J1187" i="4"/>
  <c r="J1171" i="4"/>
  <c r="J1168" i="4"/>
  <c r="J1134" i="4"/>
  <c r="J1120" i="4"/>
  <c r="J1115" i="4"/>
  <c r="J1100" i="4"/>
  <c r="J1084" i="4"/>
  <c r="J1083" i="4"/>
  <c r="J1032" i="4"/>
  <c r="J969" i="4"/>
  <c r="J948" i="4"/>
  <c r="L948" i="4" s="1"/>
  <c r="J933" i="4"/>
  <c r="J870" i="4"/>
  <c r="J867" i="4"/>
  <c r="J848" i="4"/>
  <c r="J805" i="4"/>
  <c r="J803" i="4"/>
  <c r="J801" i="4"/>
  <c r="J799" i="4"/>
  <c r="J795" i="4"/>
  <c r="J785" i="4"/>
  <c r="J752" i="4"/>
  <c r="J740" i="4"/>
  <c r="J728" i="4"/>
  <c r="J716" i="4"/>
  <c r="J704" i="4"/>
  <c r="J692" i="4"/>
  <c r="J680" i="4"/>
  <c r="J668" i="4"/>
  <c r="J656" i="4"/>
  <c r="J644" i="4"/>
  <c r="J632" i="4"/>
  <c r="J620" i="4"/>
  <c r="J608" i="4"/>
  <c r="J596" i="4"/>
  <c r="J584" i="4"/>
  <c r="J572" i="4"/>
  <c r="J560" i="4"/>
  <c r="J548" i="4"/>
  <c r="J536" i="4"/>
  <c r="J524" i="4"/>
  <c r="J512" i="4"/>
  <c r="J500" i="4"/>
  <c r="L500" i="4" s="1"/>
  <c r="J488" i="4"/>
  <c r="J476" i="4"/>
  <c r="J464" i="4"/>
  <c r="J452" i="4"/>
  <c r="J440" i="4"/>
  <c r="J1217" i="4"/>
  <c r="J1161" i="4"/>
  <c r="J1124" i="4"/>
  <c r="J1119" i="4"/>
  <c r="J1110" i="4"/>
  <c r="J1094" i="4"/>
  <c r="J1089" i="4"/>
  <c r="J1077" i="4"/>
  <c r="J1072" i="4"/>
  <c r="J1042" i="4"/>
  <c r="J1037" i="4"/>
  <c r="J1026" i="4"/>
  <c r="J988" i="4"/>
  <c r="J964" i="4"/>
  <c r="J953" i="4"/>
  <c r="J936" i="4"/>
  <c r="L936" i="4" s="1"/>
  <c r="J923" i="4"/>
  <c r="J897" i="4"/>
  <c r="J876" i="4"/>
  <c r="J873" i="4"/>
  <c r="J857" i="4"/>
  <c r="J1311" i="4"/>
  <c r="J1291" i="4"/>
  <c r="J1157" i="4"/>
  <c r="J1152" i="4"/>
  <c r="J1151" i="4"/>
  <c r="J1146" i="4"/>
  <c r="J1104" i="4"/>
  <c r="J1088" i="4"/>
  <c r="J1082" i="4"/>
  <c r="J1066" i="4"/>
  <c r="J1046" i="4"/>
  <c r="J1031" i="4"/>
  <c r="J968" i="4"/>
  <c r="J963" i="4"/>
  <c r="J939" i="4"/>
  <c r="J920" i="4"/>
  <c r="J917" i="4"/>
  <c r="J894" i="4"/>
  <c r="J891" i="4"/>
  <c r="J888" i="4"/>
  <c r="J885" i="4"/>
  <c r="J882" i="4"/>
  <c r="J863" i="4"/>
  <c r="J860" i="4"/>
  <c r="J852" i="4"/>
  <c r="J850" i="4"/>
  <c r="J1277" i="4"/>
  <c r="J1150" i="4"/>
  <c r="J1144" i="4"/>
  <c r="J1114" i="4"/>
  <c r="J1109" i="4"/>
  <c r="L1109" i="4" s="1"/>
  <c r="J1098" i="4"/>
  <c r="J1041" i="4"/>
  <c r="J1020" i="4"/>
  <c r="J1008" i="4"/>
  <c r="J958" i="4"/>
  <c r="J942" i="4"/>
  <c r="J929" i="4"/>
  <c r="J914" i="4"/>
  <c r="J908" i="4"/>
  <c r="J905" i="4"/>
  <c r="J879" i="4"/>
  <c r="J866" i="4"/>
  <c r="L866" i="4" s="1"/>
  <c r="J1260" i="4"/>
  <c r="J1175" i="4"/>
  <c r="J1139" i="4"/>
  <c r="J1118" i="4"/>
  <c r="J1103" i="4"/>
  <c r="J1060" i="4"/>
  <c r="J1036" i="4"/>
  <c r="J1025" i="4"/>
  <c r="J992" i="4"/>
  <c r="J987" i="4"/>
  <c r="J977" i="4"/>
  <c r="J935" i="4"/>
  <c r="L935" i="4" s="1"/>
  <c r="J932" i="4"/>
  <c r="J902" i="4"/>
  <c r="J899" i="4"/>
  <c r="J1113" i="4"/>
  <c r="J1092" i="4"/>
  <c r="J1040" i="4"/>
  <c r="J1035" i="4"/>
  <c r="J1007" i="4"/>
  <c r="J1002" i="4"/>
  <c r="J996" i="4"/>
  <c r="J981" i="4"/>
  <c r="J972" i="4"/>
  <c r="J938" i="4"/>
  <c r="J896" i="4"/>
  <c r="J1198" i="4"/>
  <c r="J1182" i="4"/>
  <c r="J1132" i="4"/>
  <c r="J1108" i="4"/>
  <c r="J1097" i="4"/>
  <c r="J1080" i="4"/>
  <c r="J1030" i="4"/>
  <c r="J1013" i="4"/>
  <c r="J1001" i="4"/>
  <c r="J986" i="4"/>
  <c r="J951" i="4"/>
  <c r="J893" i="4"/>
  <c r="J890" i="4"/>
  <c r="J887" i="4"/>
  <c r="J881" i="4"/>
  <c r="J878" i="4"/>
  <c r="J856" i="4"/>
  <c r="L856" i="4" s="1"/>
  <c r="J806" i="4"/>
  <c r="J804" i="4"/>
  <c r="J802" i="4"/>
  <c r="J798" i="4"/>
  <c r="J796" i="4"/>
  <c r="J758" i="4"/>
  <c r="J746" i="4"/>
  <c r="J734" i="4"/>
  <c r="J722" i="4"/>
  <c r="J710" i="4"/>
  <c r="J698" i="4"/>
  <c r="J686" i="4"/>
  <c r="J674" i="4"/>
  <c r="J662" i="4"/>
  <c r="J650" i="4"/>
  <c r="J638" i="4"/>
  <c r="J626" i="4"/>
  <c r="J614" i="4"/>
  <c r="J602" i="4"/>
  <c r="J590" i="4"/>
  <c r="J578" i="4"/>
  <c r="J566" i="4"/>
  <c r="J554" i="4"/>
  <c r="J542" i="4"/>
  <c r="J530" i="4"/>
  <c r="J518" i="4"/>
  <c r="J506" i="4"/>
  <c r="J494" i="4"/>
  <c r="J482" i="4"/>
  <c r="J1138" i="4"/>
  <c r="J1102" i="4"/>
  <c r="J1079" i="4"/>
  <c r="J1074" i="4"/>
  <c r="J1068" i="4"/>
  <c r="J1053" i="4"/>
  <c r="J1044" i="4"/>
  <c r="J1006" i="4"/>
  <c r="J980" i="4"/>
  <c r="J975" i="4"/>
  <c r="J966" i="4"/>
  <c r="J950" i="4"/>
  <c r="J928" i="4"/>
  <c r="J1264" i="4"/>
  <c r="J1131" i="4"/>
  <c r="J1121" i="4"/>
  <c r="J1085" i="4"/>
  <c r="J1073" i="4"/>
  <c r="J1058" i="4"/>
  <c r="J1023" i="4"/>
  <c r="J1012" i="4"/>
  <c r="J1011" i="4"/>
  <c r="J960" i="4"/>
  <c r="J944" i="4"/>
  <c r="L944" i="4" s="1"/>
  <c r="J934" i="4"/>
  <c r="J918" i="4"/>
  <c r="J904" i="4"/>
  <c r="J898" i="4"/>
  <c r="J868" i="4"/>
  <c r="J858" i="4"/>
  <c r="J1424" i="4"/>
  <c r="J1125" i="4"/>
  <c r="J1116" i="4"/>
  <c r="J1067" i="4"/>
  <c r="J1062" i="4"/>
  <c r="J1048" i="4"/>
  <c r="J1043" i="4"/>
  <c r="J1028" i="4"/>
  <c r="J1017" i="4"/>
  <c r="J1005" i="4"/>
  <c r="J1000" i="4"/>
  <c r="J970" i="4"/>
  <c r="J965" i="4"/>
  <c r="L965" i="4" s="1"/>
  <c r="J954" i="4"/>
  <c r="J924" i="4"/>
  <c r="J915" i="4"/>
  <c r="J912" i="4"/>
  <c r="J861" i="4"/>
  <c r="J855" i="4"/>
  <c r="J846" i="4"/>
  <c r="J844" i="4"/>
  <c r="J1186" i="4"/>
  <c r="J1130" i="4"/>
  <c r="J994" i="4"/>
  <c r="J976" i="4"/>
  <c r="J864" i="4"/>
  <c r="J831" i="4"/>
  <c r="J818" i="4"/>
  <c r="J815" i="4"/>
  <c r="J794" i="4"/>
  <c r="J791" i="4"/>
  <c r="J769" i="4"/>
  <c r="J759" i="4"/>
  <c r="J754" i="4"/>
  <c r="J744" i="4"/>
  <c r="J739" i="4"/>
  <c r="J707" i="4"/>
  <c r="L707" i="4" s="1"/>
  <c r="J687" i="4"/>
  <c r="J682" i="4"/>
  <c r="J672" i="4"/>
  <c r="L672" i="4" s="1"/>
  <c r="J667" i="4"/>
  <c r="J635" i="4"/>
  <c r="J615" i="4"/>
  <c r="J610" i="4"/>
  <c r="J600" i="4"/>
  <c r="J595" i="4"/>
  <c r="J563" i="4"/>
  <c r="J543" i="4"/>
  <c r="J538" i="4"/>
  <c r="J528" i="4"/>
  <c r="J523" i="4"/>
  <c r="J491" i="4"/>
  <c r="J469" i="4"/>
  <c r="J467" i="4"/>
  <c r="J465" i="4"/>
  <c r="J463" i="4"/>
  <c r="J459" i="4"/>
  <c r="J449" i="4"/>
  <c r="J437" i="4"/>
  <c r="J425" i="4"/>
  <c r="J413" i="4"/>
  <c r="J401" i="4"/>
  <c r="J389" i="4"/>
  <c r="J377" i="4"/>
  <c r="J365" i="4"/>
  <c r="J353" i="4"/>
  <c r="J341" i="4"/>
  <c r="J329" i="4"/>
  <c r="J317" i="4"/>
  <c r="J305" i="4"/>
  <c r="J293" i="4"/>
  <c r="J281" i="4"/>
  <c r="J269" i="4"/>
  <c r="J257" i="4"/>
  <c r="J245" i="4"/>
  <c r="L245" i="4" s="1"/>
  <c r="J233" i="4"/>
  <c r="L233" i="4" s="1"/>
  <c r="J221" i="4"/>
  <c r="L221" i="4" s="1"/>
  <c r="J209" i="4"/>
  <c r="J197" i="4"/>
  <c r="J185" i="4"/>
  <c r="J173" i="4"/>
  <c r="J161" i="4"/>
  <c r="J149" i="4"/>
  <c r="J137" i="4"/>
  <c r="L137" i="4" s="1"/>
  <c r="J941" i="4"/>
  <c r="J922" i="4"/>
  <c r="J842" i="4"/>
  <c r="J841" i="4"/>
  <c r="J821" i="4"/>
  <c r="J809" i="4"/>
  <c r="J797" i="4"/>
  <c r="J773" i="4"/>
  <c r="J749" i="4"/>
  <c r="J729" i="4"/>
  <c r="J724" i="4"/>
  <c r="J714" i="4"/>
  <c r="J709" i="4"/>
  <c r="J677" i="4"/>
  <c r="J657" i="4"/>
  <c r="J652" i="4"/>
  <c r="J642" i="4"/>
  <c r="J637" i="4"/>
  <c r="J605" i="4"/>
  <c r="J585" i="4"/>
  <c r="J580" i="4"/>
  <c r="J570" i="4"/>
  <c r="J565" i="4"/>
  <c r="J1064" i="4"/>
  <c r="J1038" i="4"/>
  <c r="J995" i="4"/>
  <c r="J945" i="4"/>
  <c r="J884" i="4"/>
  <c r="J872" i="4"/>
  <c r="J834" i="4"/>
  <c r="J828" i="4"/>
  <c r="J823" i="4"/>
  <c r="J765" i="4"/>
  <c r="J756" i="4"/>
  <c r="J751" i="4"/>
  <c r="J719" i="4"/>
  <c r="J699" i="4"/>
  <c r="J694" i="4"/>
  <c r="J684" i="4"/>
  <c r="J679" i="4"/>
  <c r="J647" i="4"/>
  <c r="J627" i="4"/>
  <c r="J622" i="4"/>
  <c r="J612" i="4"/>
  <c r="J607" i="4"/>
  <c r="J1022" i="4"/>
  <c r="J781" i="4"/>
  <c r="J778" i="4"/>
  <c r="J772" i="4"/>
  <c r="J768" i="4"/>
  <c r="J761" i="4"/>
  <c r="J741" i="4"/>
  <c r="J736" i="4"/>
  <c r="J726" i="4"/>
  <c r="J721" i="4"/>
  <c r="J689" i="4"/>
  <c r="J669" i="4"/>
  <c r="J664" i="4"/>
  <c r="J654" i="4"/>
  <c r="J649" i="4"/>
  <c r="J617" i="4"/>
  <c r="J597" i="4"/>
  <c r="J592" i="4"/>
  <c r="J582" i="4"/>
  <c r="J577" i="4"/>
  <c r="J1078" i="4"/>
  <c r="J959" i="4"/>
  <c r="J956" i="4"/>
  <c r="J927" i="4"/>
  <c r="J880" i="4"/>
  <c r="J849" i="4"/>
  <c r="J840" i="4"/>
  <c r="J830" i="4"/>
  <c r="J825" i="4"/>
  <c r="J817" i="4"/>
  <c r="J814" i="4"/>
  <c r="J811" i="4"/>
  <c r="J808" i="4"/>
  <c r="J793" i="4"/>
  <c r="J790" i="4"/>
  <c r="J787" i="4"/>
  <c r="J784" i="4"/>
  <c r="J775" i="4"/>
  <c r="J731" i="4"/>
  <c r="J711" i="4"/>
  <c r="J706" i="4"/>
  <c r="J696" i="4"/>
  <c r="J691" i="4"/>
  <c r="J659" i="4"/>
  <c r="J639" i="4"/>
  <c r="J634" i="4"/>
  <c r="J624" i="4"/>
  <c r="J619" i="4"/>
  <c r="J587" i="4"/>
  <c r="J1047" i="4"/>
  <c r="J974" i="4"/>
  <c r="J851" i="4"/>
  <c r="J839" i="4"/>
  <c r="J833" i="4"/>
  <c r="J820" i="4"/>
  <c r="J753" i="4"/>
  <c r="J748" i="4"/>
  <c r="J738" i="4"/>
  <c r="J733" i="4"/>
  <c r="J701" i="4"/>
  <c r="J681" i="4"/>
  <c r="J676" i="4"/>
  <c r="J666" i="4"/>
  <c r="J661" i="4"/>
  <c r="L661" i="4" s="1"/>
  <c r="J629" i="4"/>
  <c r="J609" i="4"/>
  <c r="J604" i="4"/>
  <c r="J594" i="4"/>
  <c r="J589" i="4"/>
  <c r="L589" i="4" s="1"/>
  <c r="J1016" i="4"/>
  <c r="J916" i="4"/>
  <c r="J903" i="4"/>
  <c r="J854" i="4"/>
  <c r="J847" i="4"/>
  <c r="J743" i="4"/>
  <c r="J723" i="4"/>
  <c r="J718" i="4"/>
  <c r="J708" i="4"/>
  <c r="J703" i="4"/>
  <c r="J671" i="4"/>
  <c r="J651" i="4"/>
  <c r="J646" i="4"/>
  <c r="J636" i="4"/>
  <c r="J631" i="4"/>
  <c r="J599" i="4"/>
  <c r="J579" i="4"/>
  <c r="J574" i="4"/>
  <c r="J564" i="4"/>
  <c r="J559" i="4"/>
  <c r="J527" i="4"/>
  <c r="L527" i="4" s="1"/>
  <c r="J507" i="4"/>
  <c r="J502" i="4"/>
  <c r="J492" i="4"/>
  <c r="J487" i="4"/>
  <c r="J470" i="4"/>
  <c r="J468" i="4"/>
  <c r="J466" i="4"/>
  <c r="J462" i="4"/>
  <c r="J460" i="4"/>
  <c r="J431" i="4"/>
  <c r="J419" i="4"/>
  <c r="J407" i="4"/>
  <c r="J395" i="4"/>
  <c r="J383" i="4"/>
  <c r="J371" i="4"/>
  <c r="J359" i="4"/>
  <c r="J347" i="4"/>
  <c r="J335" i="4"/>
  <c r="J323" i="4"/>
  <c r="J311" i="4"/>
  <c r="J299" i="4"/>
  <c r="J287" i="4"/>
  <c r="J275" i="4"/>
  <c r="J263" i="4"/>
  <c r="J251" i="4"/>
  <c r="J239" i="4"/>
  <c r="J227" i="4"/>
  <c r="J215" i="4"/>
  <c r="J203" i="4"/>
  <c r="J191" i="4"/>
  <c r="J179" i="4"/>
  <c r="J167" i="4"/>
  <c r="J155" i="4"/>
  <c r="J143" i="4"/>
  <c r="J131" i="4"/>
  <c r="J1136" i="4"/>
  <c r="J971" i="4"/>
  <c r="J892" i="4"/>
  <c r="J869" i="4"/>
  <c r="L869" i="4" s="1"/>
  <c r="J838" i="4"/>
  <c r="J837" i="4"/>
  <c r="J832" i="4"/>
  <c r="J816" i="4"/>
  <c r="J813" i="4"/>
  <c r="J810" i="4"/>
  <c r="J807" i="4"/>
  <c r="J792" i="4"/>
  <c r="J789" i="4"/>
  <c r="J786" i="4"/>
  <c r="J783" i="4"/>
  <c r="J774" i="4"/>
  <c r="J763" i="4"/>
  <c r="J755" i="4"/>
  <c r="J735" i="4"/>
  <c r="J730" i="4"/>
  <c r="J720" i="4"/>
  <c r="J715" i="4"/>
  <c r="J683" i="4"/>
  <c r="J663" i="4"/>
  <c r="J658" i="4"/>
  <c r="J648" i="4"/>
  <c r="J643" i="4"/>
  <c r="J611" i="4"/>
  <c r="J591" i="4"/>
  <c r="J586" i="4"/>
  <c r="J576" i="4"/>
  <c r="J571" i="4"/>
  <c r="J1059" i="4"/>
  <c r="J1052" i="4"/>
  <c r="J909" i="4"/>
  <c r="J900" i="4"/>
  <c r="J875" i="4"/>
  <c r="J845" i="4"/>
  <c r="J747" i="4"/>
  <c r="J742" i="4"/>
  <c r="J732" i="4"/>
  <c r="J727" i="4"/>
  <c r="J695" i="4"/>
  <c r="J675" i="4"/>
  <c r="J670" i="4"/>
  <c r="J660" i="4"/>
  <c r="J655" i="4"/>
  <c r="J623" i="4"/>
  <c r="J603" i="4"/>
  <c r="J598" i="4"/>
  <c r="J588" i="4"/>
  <c r="J583" i="4"/>
  <c r="J1112" i="4"/>
  <c r="J1095" i="4"/>
  <c r="J1049" i="4"/>
  <c r="J940" i="4"/>
  <c r="J930" i="4"/>
  <c r="J910" i="4"/>
  <c r="J886" i="4"/>
  <c r="J843" i="4"/>
  <c r="J835" i="4"/>
  <c r="J826" i="4"/>
  <c r="J678" i="4"/>
  <c r="J653" i="4"/>
  <c r="J641" i="4"/>
  <c r="J549" i="4"/>
  <c r="J545" i="4"/>
  <c r="J537" i="4"/>
  <c r="J529" i="4"/>
  <c r="J510" i="4"/>
  <c r="J479" i="4"/>
  <c r="J436" i="4"/>
  <c r="J404" i="4"/>
  <c r="J384" i="4"/>
  <c r="J379" i="4"/>
  <c r="J369" i="4"/>
  <c r="J364" i="4"/>
  <c r="J332" i="4"/>
  <c r="J312" i="4"/>
  <c r="L312" i="4" s="1"/>
  <c r="J307" i="4"/>
  <c r="J297" i="4"/>
  <c r="J292" i="4"/>
  <c r="J260" i="4"/>
  <c r="J240" i="4"/>
  <c r="J235" i="4"/>
  <c r="J225" i="4"/>
  <c r="J220" i="4"/>
  <c r="J188" i="4"/>
  <c r="J168" i="4"/>
  <c r="J163" i="4"/>
  <c r="J153" i="4"/>
  <c r="L153" i="4" s="1"/>
  <c r="J148" i="4"/>
  <c r="J126" i="4"/>
  <c r="J119" i="4"/>
  <c r="J107" i="4"/>
  <c r="J95" i="4"/>
  <c r="L95" i="4" s="1"/>
  <c r="J83" i="4"/>
  <c r="J71" i="4"/>
  <c r="L71" i="4" s="1"/>
  <c r="J59" i="4"/>
  <c r="J47" i="4"/>
  <c r="J35" i="4"/>
  <c r="J23" i="4"/>
  <c r="J11" i="4"/>
  <c r="J426" i="4"/>
  <c r="J374" i="4"/>
  <c r="J354" i="4"/>
  <c r="J339" i="4"/>
  <c r="L339" i="4" s="1"/>
  <c r="J334" i="4"/>
  <c r="J302" i="4"/>
  <c r="J267" i="4"/>
  <c r="J262" i="4"/>
  <c r="J230" i="4"/>
  <c r="J210" i="4"/>
  <c r="J195" i="4"/>
  <c r="J158" i="4"/>
  <c r="J124" i="4"/>
  <c r="J88" i="4"/>
  <c r="J52" i="4"/>
  <c r="J40" i="4"/>
  <c r="J16" i="4"/>
  <c r="J780" i="4"/>
  <c r="J767" i="4"/>
  <c r="J760" i="4"/>
  <c r="J717" i="4"/>
  <c r="J616" i="4"/>
  <c r="J540" i="4"/>
  <c r="J533" i="4"/>
  <c r="J525" i="4"/>
  <c r="J517" i="4"/>
  <c r="J498" i="4"/>
  <c r="J475" i="4"/>
  <c r="J444" i="4"/>
  <c r="J441" i="4"/>
  <c r="J421" i="4"/>
  <c r="J411" i="4"/>
  <c r="J406" i="4"/>
  <c r="J349" i="4"/>
  <c r="J282" i="4"/>
  <c r="J277" i="4"/>
  <c r="J205" i="4"/>
  <c r="J190" i="4"/>
  <c r="J138" i="4"/>
  <c r="J133" i="4"/>
  <c r="J112" i="4"/>
  <c r="J100" i="4"/>
  <c r="J76" i="4"/>
  <c r="J64" i="4"/>
  <c r="J28" i="4"/>
  <c r="J705" i="4"/>
  <c r="J690" i="4"/>
  <c r="J601" i="4"/>
  <c r="J553" i="4"/>
  <c r="J544" i="4"/>
  <c r="J513" i="4"/>
  <c r="J490" i="4"/>
  <c r="J471" i="4"/>
  <c r="J456" i="4"/>
  <c r="J453" i="4"/>
  <c r="J450" i="4"/>
  <c r="J447" i="4"/>
  <c r="J416" i="4"/>
  <c r="J396" i="4"/>
  <c r="J391" i="4"/>
  <c r="J381" i="4"/>
  <c r="J376" i="4"/>
  <c r="J344" i="4"/>
  <c r="J324" i="4"/>
  <c r="J319" i="4"/>
  <c r="J309" i="4"/>
  <c r="J304" i="4"/>
  <c r="J272" i="4"/>
  <c r="J990" i="4"/>
  <c r="J757" i="4"/>
  <c r="J745" i="4"/>
  <c r="J700" i="4"/>
  <c r="J613" i="4"/>
  <c r="J521" i="4"/>
  <c r="J505" i="4"/>
  <c r="J486" i="4"/>
  <c r="J478" i="4"/>
  <c r="J438" i="4"/>
  <c r="J433" i="4"/>
  <c r="J423" i="4"/>
  <c r="J418" i="4"/>
  <c r="J386" i="4"/>
  <c r="J366" i="4"/>
  <c r="J361" i="4"/>
  <c r="J351" i="4"/>
  <c r="J346" i="4"/>
  <c r="J314" i="4"/>
  <c r="J294" i="4"/>
  <c r="J289" i="4"/>
  <c r="J279" i="4"/>
  <c r="J274" i="4"/>
  <c r="J862" i="4"/>
  <c r="J829" i="4"/>
  <c r="J777" i="4"/>
  <c r="J712" i="4"/>
  <c r="J665" i="4"/>
  <c r="J625" i="4"/>
  <c r="J621" i="4"/>
  <c r="J581" i="4"/>
  <c r="J568" i="4"/>
  <c r="J552" i="4"/>
  <c r="J630" i="4"/>
  <c r="J575" i="4"/>
  <c r="J573" i="4"/>
  <c r="J569" i="4"/>
  <c r="J558" i="4"/>
  <c r="J547" i="4"/>
  <c r="J535" i="4"/>
  <c r="J504" i="4"/>
  <c r="J497" i="4"/>
  <c r="J489" i="4"/>
  <c r="L489" i="4" s="1"/>
  <c r="J481" i="4"/>
  <c r="J446" i="4"/>
  <c r="J443" i="4"/>
  <c r="J435" i="4"/>
  <c r="J430" i="4"/>
  <c r="J398" i="4"/>
  <c r="J378" i="4"/>
  <c r="J373" i="4"/>
  <c r="J363" i="4"/>
  <c r="J358" i="4"/>
  <c r="J326" i="4"/>
  <c r="J306" i="4"/>
  <c r="J301" i="4"/>
  <c r="J291" i="4"/>
  <c r="L291" i="4" s="1"/>
  <c r="J286" i="4"/>
  <c r="J822" i="4"/>
  <c r="J782" i="4"/>
  <c r="J725" i="4"/>
  <c r="J713" i="4"/>
  <c r="J688" i="4"/>
  <c r="J606" i="4"/>
  <c r="J567" i="4"/>
  <c r="J539" i="4"/>
  <c r="J508" i="4"/>
  <c r="J477" i="4"/>
  <c r="J458" i="4"/>
  <c r="J455" i="4"/>
  <c r="J420" i="4"/>
  <c r="J415" i="4"/>
  <c r="J405" i="4"/>
  <c r="J400" i="4"/>
  <c r="J368" i="4"/>
  <c r="J348" i="4"/>
  <c r="J343" i="4"/>
  <c r="J333" i="4"/>
  <c r="J328" i="4"/>
  <c r="J296" i="4"/>
  <c r="J276" i="4"/>
  <c r="J271" i="4"/>
  <c r="J261" i="4"/>
  <c r="J256" i="4"/>
  <c r="J224" i="4"/>
  <c r="J204" i="4"/>
  <c r="L204" i="4" s="1"/>
  <c r="J199" i="4"/>
  <c r="L199" i="4" s="1"/>
  <c r="J189" i="4"/>
  <c r="J184" i="4"/>
  <c r="J152" i="4"/>
  <c r="J132" i="4"/>
  <c r="L132" i="4" s="1"/>
  <c r="J127" i="4"/>
  <c r="L127" i="4" s="1"/>
  <c r="J125" i="4"/>
  <c r="J113" i="4"/>
  <c r="J101" i="4"/>
  <c r="L101" i="4" s="1"/>
  <c r="J89" i="4"/>
  <c r="L89" i="4" s="1"/>
  <c r="J77" i="4"/>
  <c r="L77" i="4" s="1"/>
  <c r="J65" i="4"/>
  <c r="J53" i="4"/>
  <c r="J41" i="4"/>
  <c r="J29" i="4"/>
  <c r="J17" i="4"/>
  <c r="L17" i="4" s="1"/>
  <c r="J5" i="4"/>
  <c r="J750" i="4"/>
  <c r="J827" i="4"/>
  <c r="J685" i="4"/>
  <c r="J593" i="4"/>
  <c r="J546" i="4"/>
  <c r="J515" i="4"/>
  <c r="J496" i="4"/>
  <c r="J484" i="4"/>
  <c r="J480" i="4"/>
  <c r="J473" i="4"/>
  <c r="L473" i="4" s="1"/>
  <c r="J432" i="4"/>
  <c r="J427" i="4"/>
  <c r="J417" i="4"/>
  <c r="L417" i="4" s="1"/>
  <c r="J412" i="4"/>
  <c r="J380" i="4"/>
  <c r="J360" i="4"/>
  <c r="L360" i="4" s="1"/>
  <c r="J355" i="4"/>
  <c r="J345" i="4"/>
  <c r="J340" i="4"/>
  <c r="J308" i="4"/>
  <c r="L308" i="4" s="1"/>
  <c r="J288" i="4"/>
  <c r="J283" i="4"/>
  <c r="J273" i="4"/>
  <c r="J268" i="4"/>
  <c r="J236" i="4"/>
  <c r="J1010" i="4"/>
  <c r="J819" i="4"/>
  <c r="J770" i="4"/>
  <c r="J737" i="4"/>
  <c r="J697" i="4"/>
  <c r="J693" i="4"/>
  <c r="J673" i="4"/>
  <c r="J633" i="4"/>
  <c r="J618" i="4"/>
  <c r="J562" i="4"/>
  <c r="J555" i="4"/>
  <c r="J550" i="4"/>
  <c r="J534" i="4"/>
  <c r="J511" i="4"/>
  <c r="J499" i="4"/>
  <c r="J445" i="4"/>
  <c r="J442" i="4"/>
  <c r="J422" i="4"/>
  <c r="J402" i="4"/>
  <c r="J397" i="4"/>
  <c r="J387" i="4"/>
  <c r="J382" i="4"/>
  <c r="J350" i="4"/>
  <c r="J330" i="4"/>
  <c r="J325" i="4"/>
  <c r="J315" i="4"/>
  <c r="J310" i="4"/>
  <c r="J278" i="4"/>
  <c r="J762" i="4"/>
  <c r="J702" i="4"/>
  <c r="J640" i="4"/>
  <c r="J628" i="4"/>
  <c r="J526" i="4"/>
  <c r="J503" i="4"/>
  <c r="J472" i="4"/>
  <c r="J457" i="4"/>
  <c r="J454" i="4"/>
  <c r="J451" i="4"/>
  <c r="J448" i="4"/>
  <c r="J439" i="4"/>
  <c r="J429" i="4"/>
  <c r="J424" i="4"/>
  <c r="J392" i="4"/>
  <c r="J372" i="4"/>
  <c r="J367" i="4"/>
  <c r="J357" i="4"/>
  <c r="J352" i="4"/>
  <c r="J320" i="4"/>
  <c r="J300" i="4"/>
  <c r="J295" i="4"/>
  <c r="J285" i="4"/>
  <c r="J280" i="4"/>
  <c r="J248" i="4"/>
  <c r="J1107" i="4"/>
  <c r="J779" i="4"/>
  <c r="J771" i="4"/>
  <c r="J766" i="4"/>
  <c r="G6" i="4"/>
  <c r="I15" i="4"/>
  <c r="J18" i="4"/>
  <c r="J21" i="4"/>
  <c r="V22" i="4"/>
  <c r="K24" i="4"/>
  <c r="L24" i="4" s="1"/>
  <c r="K27" i="4"/>
  <c r="L27" i="4" s="1"/>
  <c r="G28" i="4"/>
  <c r="J37" i="4"/>
  <c r="J43" i="4"/>
  <c r="J46" i="4"/>
  <c r="I47" i="4"/>
  <c r="G53" i="4"/>
  <c r="L43" i="2"/>
  <c r="I56" i="4"/>
  <c r="J62" i="4"/>
  <c r="K68" i="4"/>
  <c r="I72" i="4"/>
  <c r="G78" i="4"/>
  <c r="I87" i="4"/>
  <c r="J90" i="4"/>
  <c r="J93" i="4"/>
  <c r="V94" i="4"/>
  <c r="K96" i="4"/>
  <c r="L96" i="4" s="1"/>
  <c r="K99" i="4"/>
  <c r="L99" i="4" s="1"/>
  <c r="G100" i="4"/>
  <c r="J109" i="4"/>
  <c r="J115" i="4"/>
  <c r="J118" i="4"/>
  <c r="I119" i="4"/>
  <c r="G125" i="4"/>
  <c r="V130" i="4"/>
  <c r="J134" i="4"/>
  <c r="I139" i="4"/>
  <c r="K149" i="4"/>
  <c r="J160" i="4"/>
  <c r="I161" i="4"/>
  <c r="I162" i="4"/>
  <c r="V163" i="4"/>
  <c r="J166" i="4"/>
  <c r="V168" i="4"/>
  <c r="L73" i="2"/>
  <c r="K171" i="4"/>
  <c r="I173" i="4"/>
  <c r="K176" i="4"/>
  <c r="L176" i="4" s="1"/>
  <c r="J181" i="4"/>
  <c r="J186" i="4"/>
  <c r="G187" i="4"/>
  <c r="I191" i="4"/>
  <c r="I192" i="4"/>
  <c r="G192" i="4"/>
  <c r="I196" i="4"/>
  <c r="I201" i="4"/>
  <c r="K211" i="4"/>
  <c r="L211" i="4" s="1"/>
  <c r="I212" i="4"/>
  <c r="K216" i="4"/>
  <c r="L216" i="4" s="1"/>
  <c r="I217" i="4"/>
  <c r="J222" i="4"/>
  <c r="I223" i="4"/>
  <c r="K227" i="4"/>
  <c r="J228" i="4"/>
  <c r="G229" i="4"/>
  <c r="K234" i="4"/>
  <c r="L234" i="4" s="1"/>
  <c r="K235" i="4"/>
  <c r="I236" i="4"/>
  <c r="I259" i="4"/>
  <c r="K264" i="4"/>
  <c r="L264" i="4" s="1"/>
  <c r="I282" i="4"/>
  <c r="G282" i="4"/>
  <c r="K283" i="4"/>
  <c r="I287" i="4"/>
  <c r="G287" i="4"/>
  <c r="K288" i="4"/>
  <c r="G302" i="4"/>
  <c r="I302" i="4"/>
  <c r="K307" i="4"/>
  <c r="I314" i="4"/>
  <c r="V315" i="4"/>
  <c r="I347" i="4"/>
  <c r="I358" i="4"/>
  <c r="I373" i="4"/>
  <c r="K378" i="4"/>
  <c r="J385" i="4"/>
  <c r="K398" i="4"/>
  <c r="I418" i="4"/>
  <c r="J434" i="4"/>
  <c r="K435" i="4"/>
  <c r="I440" i="4"/>
  <c r="I496" i="4"/>
  <c r="G496" i="4"/>
  <c r="V505" i="4"/>
  <c r="G520" i="4"/>
  <c r="I520" i="4"/>
  <c r="V628" i="4"/>
  <c r="L202" i="2"/>
  <c r="K3213" i="4"/>
  <c r="K3211" i="4"/>
  <c r="I3205" i="4"/>
  <c r="K3177" i="4"/>
  <c r="K3175" i="4"/>
  <c r="K3173" i="4"/>
  <c r="K3159" i="4"/>
  <c r="K3157" i="4"/>
  <c r="I3153" i="4"/>
  <c r="K3140" i="4"/>
  <c r="K3196" i="4"/>
  <c r="K3179" i="4"/>
  <c r="K3166" i="4"/>
  <c r="K3142" i="4"/>
  <c r="K3200" i="4"/>
  <c r="K3198" i="4"/>
  <c r="L3198" i="4" s="1"/>
  <c r="K3185" i="4"/>
  <c r="K3183" i="4"/>
  <c r="K3181" i="4"/>
  <c r="K3168" i="4"/>
  <c r="K3161" i="4"/>
  <c r="L3161" i="4" s="1"/>
  <c r="K3150" i="4"/>
  <c r="K3148" i="4"/>
  <c r="K3146" i="4"/>
  <c r="K3144" i="4"/>
  <c r="K3129" i="4"/>
  <c r="K3202" i="4"/>
  <c r="K3187" i="4"/>
  <c r="L3187" i="4" s="1"/>
  <c r="K3152" i="4"/>
  <c r="K3204" i="4"/>
  <c r="K3189" i="4"/>
  <c r="K3170" i="4"/>
  <c r="K3163" i="4"/>
  <c r="L3163" i="4" s="1"/>
  <c r="K3154" i="4"/>
  <c r="K3133" i="4"/>
  <c r="K3208" i="4"/>
  <c r="K3206" i="4"/>
  <c r="I3202" i="4"/>
  <c r="K3193" i="4"/>
  <c r="K3191" i="4"/>
  <c r="L3191" i="4" s="1"/>
  <c r="I3187" i="4"/>
  <c r="K3172" i="4"/>
  <c r="K3156" i="4"/>
  <c r="I3152" i="4"/>
  <c r="K3214" i="4"/>
  <c r="K3212" i="4"/>
  <c r="K3210" i="4"/>
  <c r="I3204" i="4"/>
  <c r="K3195" i="4"/>
  <c r="I3189" i="4"/>
  <c r="K3176" i="4"/>
  <c r="K3174" i="4"/>
  <c r="L3174" i="4" s="1"/>
  <c r="I3170" i="4"/>
  <c r="K3165" i="4"/>
  <c r="K3180" i="4"/>
  <c r="K3178" i="4"/>
  <c r="K3201" i="4"/>
  <c r="L3201" i="4" s="1"/>
  <c r="K3199" i="4"/>
  <c r="K3197" i="4"/>
  <c r="L3197" i="4" s="1"/>
  <c r="K3186" i="4"/>
  <c r="K3184" i="4"/>
  <c r="K3182" i="4"/>
  <c r="K3149" i="4"/>
  <c r="K3147" i="4"/>
  <c r="K3203" i="4"/>
  <c r="K3188" i="4"/>
  <c r="I3180" i="4"/>
  <c r="I3178" i="4"/>
  <c r="K3169" i="4"/>
  <c r="I3167" i="4"/>
  <c r="K3162" i="4"/>
  <c r="I3160" i="4"/>
  <c r="K3151" i="4"/>
  <c r="K3164" i="4"/>
  <c r="I3141" i="4"/>
  <c r="K3128" i="4"/>
  <c r="I3126" i="4"/>
  <c r="K3121" i="4"/>
  <c r="I3119" i="4"/>
  <c r="I3117" i="4"/>
  <c r="I3115" i="4"/>
  <c r="I3113" i="4"/>
  <c r="I3111" i="4"/>
  <c r="I3109" i="4"/>
  <c r="I3107" i="4"/>
  <c r="I3105" i="4"/>
  <c r="I3103" i="4"/>
  <c r="I3186" i="4"/>
  <c r="K3153" i="4"/>
  <c r="I3143" i="4"/>
  <c r="K3137" i="4"/>
  <c r="K3205" i="4"/>
  <c r="I3201" i="4"/>
  <c r="I3169" i="4"/>
  <c r="K3131" i="4"/>
  <c r="K3123" i="4"/>
  <c r="K3190" i="4"/>
  <c r="I3182" i="4"/>
  <c r="K3160" i="4"/>
  <c r="I3154" i="4"/>
  <c r="K3138" i="4"/>
  <c r="K3135" i="4"/>
  <c r="I3197" i="4"/>
  <c r="K3209" i="4"/>
  <c r="I3188" i="4"/>
  <c r="K3155" i="4"/>
  <c r="K3136" i="4"/>
  <c r="I3124" i="4"/>
  <c r="K3122" i="4"/>
  <c r="I3099" i="4"/>
  <c r="I3093" i="4"/>
  <c r="I3087" i="4"/>
  <c r="K3079" i="4"/>
  <c r="K3171" i="4"/>
  <c r="I3162" i="4"/>
  <c r="I3147" i="4"/>
  <c r="K3145" i="4"/>
  <c r="K3098" i="4"/>
  <c r="K3092" i="4"/>
  <c r="L3092" i="4" s="1"/>
  <c r="K3086" i="4"/>
  <c r="K3207" i="4"/>
  <c r="I3149" i="4"/>
  <c r="K3120" i="4"/>
  <c r="K3115" i="4"/>
  <c r="K3114" i="4"/>
  <c r="K3109" i="4"/>
  <c r="K3105" i="4"/>
  <c r="K3101" i="4"/>
  <c r="K3095" i="4"/>
  <c r="K3089" i="4"/>
  <c r="K3081" i="4"/>
  <c r="L3081" i="4" s="1"/>
  <c r="I3199" i="4"/>
  <c r="K3143" i="4"/>
  <c r="K3112" i="4"/>
  <c r="K3102" i="4"/>
  <c r="I3096" i="4"/>
  <c r="K3094" i="4"/>
  <c r="I3089" i="4"/>
  <c r="K3062" i="4"/>
  <c r="K3056" i="4"/>
  <c r="K3194" i="4"/>
  <c r="K3134" i="4"/>
  <c r="K3126" i="4"/>
  <c r="K3113" i="4"/>
  <c r="I3095" i="4"/>
  <c r="I3082" i="4"/>
  <c r="K3074" i="4"/>
  <c r="K3068" i="4"/>
  <c r="L3068" i="4" s="1"/>
  <c r="K3059" i="4"/>
  <c r="K3053" i="4"/>
  <c r="K3048" i="4"/>
  <c r="I3203" i="4"/>
  <c r="I3163" i="4"/>
  <c r="K3132" i="4"/>
  <c r="K3130" i="4"/>
  <c r="I3129" i="4"/>
  <c r="K3125" i="4"/>
  <c r="K3117" i="4"/>
  <c r="K3116" i="4"/>
  <c r="K3108" i="4"/>
  <c r="L3108" i="4" s="1"/>
  <c r="I3102" i="4"/>
  <c r="K3100" i="4"/>
  <c r="K3077" i="4"/>
  <c r="K3071" i="4"/>
  <c r="K3065" i="4"/>
  <c r="K3008" i="4"/>
  <c r="K3192" i="4"/>
  <c r="K3141" i="4"/>
  <c r="I3184" i="4"/>
  <c r="K3073" i="4"/>
  <c r="I3049" i="4"/>
  <c r="I3045" i="4"/>
  <c r="I3042" i="4"/>
  <c r="I3033" i="4"/>
  <c r="K3025" i="4"/>
  <c r="K3013" i="4"/>
  <c r="K3078" i="4"/>
  <c r="K3067" i="4"/>
  <c r="K3060" i="4"/>
  <c r="I3054" i="4"/>
  <c r="K3020" i="4"/>
  <c r="K3158" i="4"/>
  <c r="I3134" i="4"/>
  <c r="K3118" i="4"/>
  <c r="L3118" i="4" s="1"/>
  <c r="K3072" i="4"/>
  <c r="K3052" i="4"/>
  <c r="K3041" i="4"/>
  <c r="K3035" i="4"/>
  <c r="K3027" i="4"/>
  <c r="L3027" i="4" s="1"/>
  <c r="K3015" i="4"/>
  <c r="K3124" i="4"/>
  <c r="I3078" i="4"/>
  <c r="K3066" i="4"/>
  <c r="I3060" i="4"/>
  <c r="K3058" i="4"/>
  <c r="K3047" i="4"/>
  <c r="K3044" i="4"/>
  <c r="K3038" i="4"/>
  <c r="K3032" i="4"/>
  <c r="K3022" i="4"/>
  <c r="I3145" i="4"/>
  <c r="I3172" i="4"/>
  <c r="K3167" i="4"/>
  <c r="I3132" i="4"/>
  <c r="K3104" i="4"/>
  <c r="I3101" i="4"/>
  <c r="K3085" i="4"/>
  <c r="I3072" i="4"/>
  <c r="K3069" i="4"/>
  <c r="K3061" i="4"/>
  <c r="K3042" i="4"/>
  <c r="K3040" i="4"/>
  <c r="K3016" i="4"/>
  <c r="K3004" i="4"/>
  <c r="K2992" i="4"/>
  <c r="K2980" i="4"/>
  <c r="K3075" i="4"/>
  <c r="I3063" i="4"/>
  <c r="K3050" i="4"/>
  <c r="K3030" i="4"/>
  <c r="K3023" i="4"/>
  <c r="I2999" i="4"/>
  <c r="K2997" i="4"/>
  <c r="K3106" i="4"/>
  <c r="I3104" i="4"/>
  <c r="I3085" i="4"/>
  <c r="K3084" i="4"/>
  <c r="K3083" i="4"/>
  <c r="K3080" i="4"/>
  <c r="K3039" i="4"/>
  <c r="K3037" i="4"/>
  <c r="I3016" i="4"/>
  <c r="K3002" i="4"/>
  <c r="K2990" i="4"/>
  <c r="K2978" i="4"/>
  <c r="K2966" i="4"/>
  <c r="I3135" i="4"/>
  <c r="I3125" i="4"/>
  <c r="K3119" i="4"/>
  <c r="K3107" i="4"/>
  <c r="K3097" i="4"/>
  <c r="K3087" i="4"/>
  <c r="I3074" i="4"/>
  <c r="K3028" i="4"/>
  <c r="K3021" i="4"/>
  <c r="K3014" i="4"/>
  <c r="K3009" i="4"/>
  <c r="K3007" i="4"/>
  <c r="K2995" i="4"/>
  <c r="L2995" i="4" s="1"/>
  <c r="K2983" i="4"/>
  <c r="I3106" i="4"/>
  <c r="K3103" i="4"/>
  <c r="K3096" i="4"/>
  <c r="K3091" i="4"/>
  <c r="K3090" i="4"/>
  <c r="K3088" i="4"/>
  <c r="L3088" i="4" s="1"/>
  <c r="I3083" i="4"/>
  <c r="K3082" i="4"/>
  <c r="I3081" i="4"/>
  <c r="I3080" i="4"/>
  <c r="I3052" i="4"/>
  <c r="K3051" i="4"/>
  <c r="I3047" i="4"/>
  <c r="K3046" i="4"/>
  <c r="I3037" i="4"/>
  <c r="K3000" i="4"/>
  <c r="K2988" i="4"/>
  <c r="I3097" i="4"/>
  <c r="K3057" i="4"/>
  <c r="K3049" i="4"/>
  <c r="I3028" i="4"/>
  <c r="I3021" i="4"/>
  <c r="K3019" i="4"/>
  <c r="I3014" i="4"/>
  <c r="I3009" i="4"/>
  <c r="I3007" i="4"/>
  <c r="K3005" i="4"/>
  <c r="I2995" i="4"/>
  <c r="K2993" i="4"/>
  <c r="I2983" i="4"/>
  <c r="K2981" i="4"/>
  <c r="I3133" i="4"/>
  <c r="I3120" i="4"/>
  <c r="I3091" i="4"/>
  <c r="I3090" i="4"/>
  <c r="K3055" i="4"/>
  <c r="K3045" i="4"/>
  <c r="I3035" i="4"/>
  <c r="K3034" i="4"/>
  <c r="I3027" i="4"/>
  <c r="K3026" i="4"/>
  <c r="K3012" i="4"/>
  <c r="K3099" i="4"/>
  <c r="I3092" i="4"/>
  <c r="K3064" i="4"/>
  <c r="I3057" i="4"/>
  <c r="I3044" i="4"/>
  <c r="K3043" i="4"/>
  <c r="K3036" i="4"/>
  <c r="I3034" i="4"/>
  <c r="I3019" i="4"/>
  <c r="I3005" i="4"/>
  <c r="K3003" i="4"/>
  <c r="I2993" i="4"/>
  <c r="K2991" i="4"/>
  <c r="I3151" i="4"/>
  <c r="K3127" i="4"/>
  <c r="K3070" i="4"/>
  <c r="I3055" i="4"/>
  <c r="K3054" i="4"/>
  <c r="K3033" i="4"/>
  <c r="I3032" i="4"/>
  <c r="K3031" i="4"/>
  <c r="I3026" i="4"/>
  <c r="K3017" i="4"/>
  <c r="I3012" i="4"/>
  <c r="K2996" i="4"/>
  <c r="K2984" i="4"/>
  <c r="K2972" i="4"/>
  <c r="K3139" i="4"/>
  <c r="K3110" i="4"/>
  <c r="I3100" i="4"/>
  <c r="K3093" i="4"/>
  <c r="K3076" i="4"/>
  <c r="I3064" i="4"/>
  <c r="I3043" i="4"/>
  <c r="K3024" i="4"/>
  <c r="I3003" i="4"/>
  <c r="K3001" i="4"/>
  <c r="I2991" i="4"/>
  <c r="K2989" i="4"/>
  <c r="I2979" i="4"/>
  <c r="K2977" i="4"/>
  <c r="I3070" i="4"/>
  <c r="I3031" i="4"/>
  <c r="K3018" i="4"/>
  <c r="I3017" i="4"/>
  <c r="K3011" i="4"/>
  <c r="K3006" i="4"/>
  <c r="K2994" i="4"/>
  <c r="K2982" i="4"/>
  <c r="K3111" i="4"/>
  <c r="I3076" i="4"/>
  <c r="I3066" i="4"/>
  <c r="K3063" i="4"/>
  <c r="K3029" i="4"/>
  <c r="I3024" i="4"/>
  <c r="K3010" i="4"/>
  <c r="I3008" i="4"/>
  <c r="I3000" i="4"/>
  <c r="K2961" i="4"/>
  <c r="K2949" i="4"/>
  <c r="K2979" i="4"/>
  <c r="K2969" i="4"/>
  <c r="I2965" i="4"/>
  <c r="I3001" i="4"/>
  <c r="I2981" i="4"/>
  <c r="K2974" i="4"/>
  <c r="K2959" i="4"/>
  <c r="K2947" i="4"/>
  <c r="K2935" i="4"/>
  <c r="K2923" i="4"/>
  <c r="K2911" i="4"/>
  <c r="K2899" i="4"/>
  <c r="I2978" i="4"/>
  <c r="K2971" i="4"/>
  <c r="I2977" i="4"/>
  <c r="I2971" i="4"/>
  <c r="K2964" i="4"/>
  <c r="K2962" i="4"/>
  <c r="K2950" i="4"/>
  <c r="K2938" i="4"/>
  <c r="K2926" i="4"/>
  <c r="K2914" i="4"/>
  <c r="K2986" i="4"/>
  <c r="K2985" i="4"/>
  <c r="K2973" i="4"/>
  <c r="K2987" i="4"/>
  <c r="I2987" i="4"/>
  <c r="I2989" i="4"/>
  <c r="I2988" i="4"/>
  <c r="I2976" i="4"/>
  <c r="K2970" i="4"/>
  <c r="K2998" i="4"/>
  <c r="K2975" i="4"/>
  <c r="K2951" i="4"/>
  <c r="K2965" i="4"/>
  <c r="I2964" i="4"/>
  <c r="K2963" i="4"/>
  <c r="I2945" i="4"/>
  <c r="I2935" i="4"/>
  <c r="K2915" i="4"/>
  <c r="K2900" i="4"/>
  <c r="K2898" i="4"/>
  <c r="K2896" i="4"/>
  <c r="K2889" i="4"/>
  <c r="K2877" i="4"/>
  <c r="K2865" i="4"/>
  <c r="K2853" i="4"/>
  <c r="K2841" i="4"/>
  <c r="K2968" i="4"/>
  <c r="I2966" i="4"/>
  <c r="I2963" i="4"/>
  <c r="I2962" i="4"/>
  <c r="K2957" i="4"/>
  <c r="K2953" i="4"/>
  <c r="I2948" i="4"/>
  <c r="K2937" i="4"/>
  <c r="K2932" i="4"/>
  <c r="K2930" i="4"/>
  <c r="K2922" i="4"/>
  <c r="K2912" i="4"/>
  <c r="L2912" i="4" s="1"/>
  <c r="K2910" i="4"/>
  <c r="K2908" i="4"/>
  <c r="K2904" i="4"/>
  <c r="K2902" i="4"/>
  <c r="K2894" i="4"/>
  <c r="L2894" i="4" s="1"/>
  <c r="K2882" i="4"/>
  <c r="K2870" i="4"/>
  <c r="K2999" i="4"/>
  <c r="K2967" i="4"/>
  <c r="K2960" i="4"/>
  <c r="K2952" i="4"/>
  <c r="K2927" i="4"/>
  <c r="L2927" i="4" s="1"/>
  <c r="K2917" i="4"/>
  <c r="K2906" i="4"/>
  <c r="I2898" i="4"/>
  <c r="I2896" i="4"/>
  <c r="I2889" i="4"/>
  <c r="K2887" i="4"/>
  <c r="K2976" i="4"/>
  <c r="L2976" i="4" s="1"/>
  <c r="K2944" i="4"/>
  <c r="K2942" i="4"/>
  <c r="K2934" i="4"/>
  <c r="K2924" i="4"/>
  <c r="I2922" i="4"/>
  <c r="I2910" i="4"/>
  <c r="I2960" i="4"/>
  <c r="K2956" i="4"/>
  <c r="I2942" i="4"/>
  <c r="K2939" i="4"/>
  <c r="I2956" i="4"/>
  <c r="I2944" i="4"/>
  <c r="K2936" i="4"/>
  <c r="I2934" i="4"/>
  <c r="I2924" i="4"/>
  <c r="K2890" i="4"/>
  <c r="K2878" i="4"/>
  <c r="K2866" i="4"/>
  <c r="K2854" i="4"/>
  <c r="K2842" i="4"/>
  <c r="K2830" i="4"/>
  <c r="K2818" i="4"/>
  <c r="L2818" i="4" s="1"/>
  <c r="I2973" i="4"/>
  <c r="K2946" i="4"/>
  <c r="K2941" i="4"/>
  <c r="I2939" i="4"/>
  <c r="K2931" i="4"/>
  <c r="K2897" i="4"/>
  <c r="K2895" i="4"/>
  <c r="L2895" i="4" s="1"/>
  <c r="I2959" i="4"/>
  <c r="K2955" i="4"/>
  <c r="I2950" i="4"/>
  <c r="I2946" i="4"/>
  <c r="K2943" i="4"/>
  <c r="L2943" i="4" s="1"/>
  <c r="K2903" i="4"/>
  <c r="I2970" i="4"/>
  <c r="K2958" i="4"/>
  <c r="K2933" i="4"/>
  <c r="I2958" i="4"/>
  <c r="I2943" i="4"/>
  <c r="I2938" i="4"/>
  <c r="I2933" i="4"/>
  <c r="I2923" i="4"/>
  <c r="I2903" i="4"/>
  <c r="I2893" i="4"/>
  <c r="K2891" i="4"/>
  <c r="K2954" i="4"/>
  <c r="K2948" i="4"/>
  <c r="K2945" i="4"/>
  <c r="K2940" i="4"/>
  <c r="K2925" i="4"/>
  <c r="K2920" i="4"/>
  <c r="K2918" i="4"/>
  <c r="K2929" i="4"/>
  <c r="K2921" i="4"/>
  <c r="K2913" i="4"/>
  <c r="K2909" i="4"/>
  <c r="I2908" i="4"/>
  <c r="K2901" i="4"/>
  <c r="I2888" i="4"/>
  <c r="K2879" i="4"/>
  <c r="K2873" i="4"/>
  <c r="I2917" i="4"/>
  <c r="I2909" i="4"/>
  <c r="I2876" i="4"/>
  <c r="K2859" i="4"/>
  <c r="K2839" i="4"/>
  <c r="K2804" i="4"/>
  <c r="K2792" i="4"/>
  <c r="K2780" i="4"/>
  <c r="K2768" i="4"/>
  <c r="K2756" i="4"/>
  <c r="L2756" i="4" s="1"/>
  <c r="K2744" i="4"/>
  <c r="K2919" i="4"/>
  <c r="I2927" i="4"/>
  <c r="I2911" i="4"/>
  <c r="K2893" i="4"/>
  <c r="K2885" i="4"/>
  <c r="K2881" i="4"/>
  <c r="K2872" i="4"/>
  <c r="I2936" i="4"/>
  <c r="K2905" i="4"/>
  <c r="I2904" i="4"/>
  <c r="I2895" i="4"/>
  <c r="I2869" i="4"/>
  <c r="K2858" i="4"/>
  <c r="K2928" i="4"/>
  <c r="I2905" i="4"/>
  <c r="I2894" i="4"/>
  <c r="I2890" i="4"/>
  <c r="I2881" i="4"/>
  <c r="K2874" i="4"/>
  <c r="K2871" i="4"/>
  <c r="K2868" i="4"/>
  <c r="L2868" i="4" s="1"/>
  <c r="K2916" i="4"/>
  <c r="K2907" i="4"/>
  <c r="L2907" i="4" s="1"/>
  <c r="K2880" i="4"/>
  <c r="I2877" i="4"/>
  <c r="I2865" i="4"/>
  <c r="K2860" i="4"/>
  <c r="K2883" i="4"/>
  <c r="L2883" i="4" s="1"/>
  <c r="I2882" i="4"/>
  <c r="K2846" i="4"/>
  <c r="I2907" i="4"/>
  <c r="K2867" i="4"/>
  <c r="I2859" i="4"/>
  <c r="I2853" i="4"/>
  <c r="K2892" i="4"/>
  <c r="K2884" i="4"/>
  <c r="K2852" i="4"/>
  <c r="K2849" i="4"/>
  <c r="I2846" i="4"/>
  <c r="K2826" i="4"/>
  <c r="K2808" i="4"/>
  <c r="I2804" i="4"/>
  <c r="I2802" i="4"/>
  <c r="K2757" i="4"/>
  <c r="K2755" i="4"/>
  <c r="K2753" i="4"/>
  <c r="K2749" i="4"/>
  <c r="L2749" i="4" s="1"/>
  <c r="K2747" i="4"/>
  <c r="K2739" i="4"/>
  <c r="I2730" i="4"/>
  <c r="K2728" i="4"/>
  <c r="K2716" i="4"/>
  <c r="K2857" i="4"/>
  <c r="K2845" i="4"/>
  <c r="K2816" i="4"/>
  <c r="K2886" i="4"/>
  <c r="K2875" i="4"/>
  <c r="I2866" i="4"/>
  <c r="K2864" i="4"/>
  <c r="L2864" i="4" s="1"/>
  <c r="I2857" i="4"/>
  <c r="I2852" i="4"/>
  <c r="K2888" i="4"/>
  <c r="I2886" i="4"/>
  <c r="K2876" i="4"/>
  <c r="I2871" i="4"/>
  <c r="I2864" i="4"/>
  <c r="K2862" i="4"/>
  <c r="K2856" i="4"/>
  <c r="K2851" i="4"/>
  <c r="K2844" i="4"/>
  <c r="K2833" i="4"/>
  <c r="K2793" i="4"/>
  <c r="K2791" i="4"/>
  <c r="K2789" i="4"/>
  <c r="K2785" i="4"/>
  <c r="K2783" i="4"/>
  <c r="L2783" i="4" s="1"/>
  <c r="K2775" i="4"/>
  <c r="I2767" i="4"/>
  <c r="K2731" i="4"/>
  <c r="K2719" i="4"/>
  <c r="I2875" i="4"/>
  <c r="I2874" i="4"/>
  <c r="K2869" i="4"/>
  <c r="K2863" i="4"/>
  <c r="K2848" i="4"/>
  <c r="I2841" i="4"/>
  <c r="I2838" i="4"/>
  <c r="K2823" i="4"/>
  <c r="L2823" i="4" s="1"/>
  <c r="I2878" i="4"/>
  <c r="K2835" i="4"/>
  <c r="I2902" i="4"/>
  <c r="K2847" i="4"/>
  <c r="K2832" i="4"/>
  <c r="K2827" i="4"/>
  <c r="K2825" i="4"/>
  <c r="K2820" i="4"/>
  <c r="K2815" i="4"/>
  <c r="I2906" i="4"/>
  <c r="I2861" i="4"/>
  <c r="I2860" i="4"/>
  <c r="I2854" i="4"/>
  <c r="I2850" i="4"/>
  <c r="K2829" i="4"/>
  <c r="I2827" i="4"/>
  <c r="K2855" i="4"/>
  <c r="K2828" i="4"/>
  <c r="K2812" i="4"/>
  <c r="K2805" i="4"/>
  <c r="K2800" i="4"/>
  <c r="K2797" i="4"/>
  <c r="K2782" i="4"/>
  <c r="K2766" i="4"/>
  <c r="L2766" i="4" s="1"/>
  <c r="I2755" i="4"/>
  <c r="K2736" i="4"/>
  <c r="K2733" i="4"/>
  <c r="K2718" i="4"/>
  <c r="K2705" i="4"/>
  <c r="I2829" i="4"/>
  <c r="I2830" i="4"/>
  <c r="K2794" i="4"/>
  <c r="I2766" i="4"/>
  <c r="K2754" i="4"/>
  <c r="K2802" i="4"/>
  <c r="I2791" i="4"/>
  <c r="K2781" i="4"/>
  <c r="K2774" i="4"/>
  <c r="K2771" i="4"/>
  <c r="K2831" i="4"/>
  <c r="K2817" i="4"/>
  <c r="L2817" i="4" s="1"/>
  <c r="I2799" i="4"/>
  <c r="K2790" i="4"/>
  <c r="K2777" i="4"/>
  <c r="I2768" i="4"/>
  <c r="K2765" i="4"/>
  <c r="K2843" i="4"/>
  <c r="I2817" i="4"/>
  <c r="K2850" i="4"/>
  <c r="K2838" i="4"/>
  <c r="K2837" i="4"/>
  <c r="K2836" i="4"/>
  <c r="I2823" i="4"/>
  <c r="K2822" i="4"/>
  <c r="K2821" i="4"/>
  <c r="K2819" i="4"/>
  <c r="K2809" i="4"/>
  <c r="I2796" i="4"/>
  <c r="K2776" i="4"/>
  <c r="K2767" i="4"/>
  <c r="I2762" i="4"/>
  <c r="K2759" i="4"/>
  <c r="K2824" i="4"/>
  <c r="K2814" i="4"/>
  <c r="K2813" i="4"/>
  <c r="K2803" i="4"/>
  <c r="K2798" i="4"/>
  <c r="L2798" i="4" s="1"/>
  <c r="K2795" i="4"/>
  <c r="K2786" i="4"/>
  <c r="K2764" i="4"/>
  <c r="K2861" i="4"/>
  <c r="K2840" i="4"/>
  <c r="L2840" i="4" s="1"/>
  <c r="I2826" i="4"/>
  <c r="I2840" i="4"/>
  <c r="K2834" i="4"/>
  <c r="I2779" i="4"/>
  <c r="I2751" i="4"/>
  <c r="I2743" i="4"/>
  <c r="I2724" i="4"/>
  <c r="I2715" i="4"/>
  <c r="K2701" i="4"/>
  <c r="K2689" i="4"/>
  <c r="K2677" i="4"/>
  <c r="K2665" i="4"/>
  <c r="K2653" i="4"/>
  <c r="K2641" i="4"/>
  <c r="K2629" i="4"/>
  <c r="K2617" i="4"/>
  <c r="I2812" i="4"/>
  <c r="K2761" i="4"/>
  <c r="K2760" i="4"/>
  <c r="I2760" i="4"/>
  <c r="I2750" i="4"/>
  <c r="I2783" i="4"/>
  <c r="K2772" i="4"/>
  <c r="K2770" i="4"/>
  <c r="K2758" i="4"/>
  <c r="I2803" i="4"/>
  <c r="K2801" i="4"/>
  <c r="K2788" i="4"/>
  <c r="K2787" i="4"/>
  <c r="L2787" i="4" s="1"/>
  <c r="I2786" i="4"/>
  <c r="K2773" i="4"/>
  <c r="I2772" i="4"/>
  <c r="K2769" i="4"/>
  <c r="I2740" i="4"/>
  <c r="I2818" i="4"/>
  <c r="K2807" i="4"/>
  <c r="L2807" i="4" s="1"/>
  <c r="K2806" i="4"/>
  <c r="I2792" i="4"/>
  <c r="I2789" i="4"/>
  <c r="I2807" i="4"/>
  <c r="I2795" i="4"/>
  <c r="I2793" i="4"/>
  <c r="I2790" i="4"/>
  <c r="K2799" i="4"/>
  <c r="K2796" i="4"/>
  <c r="I2776" i="4"/>
  <c r="I2764" i="4"/>
  <c r="K2730" i="4"/>
  <c r="L2730" i="4" s="1"/>
  <c r="K2727" i="4"/>
  <c r="I2700" i="4"/>
  <c r="K2698" i="4"/>
  <c r="I2688" i="4"/>
  <c r="K2686" i="4"/>
  <c r="I2676" i="4"/>
  <c r="K2674" i="4"/>
  <c r="I2664" i="4"/>
  <c r="K2810" i="4"/>
  <c r="I2809" i="4"/>
  <c r="I2777" i="4"/>
  <c r="K2745" i="4"/>
  <c r="I2722" i="4"/>
  <c r="K2710" i="4"/>
  <c r="K2699" i="4"/>
  <c r="I2697" i="4"/>
  <c r="I2687" i="4"/>
  <c r="K2672" i="4"/>
  <c r="K2667" i="4"/>
  <c r="L2667" i="4" s="1"/>
  <c r="K2662" i="4"/>
  <c r="K2658" i="4"/>
  <c r="K2656" i="4"/>
  <c r="K2648" i="4"/>
  <c r="I2642" i="4"/>
  <c r="I2640" i="4"/>
  <c r="I2638" i="4"/>
  <c r="I2636" i="4"/>
  <c r="I2634" i="4"/>
  <c r="I2632" i="4"/>
  <c r="K2606" i="4"/>
  <c r="K2594" i="4"/>
  <c r="K2582" i="4"/>
  <c r="K2570" i="4"/>
  <c r="K2779" i="4"/>
  <c r="I2747" i="4"/>
  <c r="K2746" i="4"/>
  <c r="I2748" i="4"/>
  <c r="K2740" i="4"/>
  <c r="K2738" i="4"/>
  <c r="K2737" i="4"/>
  <c r="K2715" i="4"/>
  <c r="L2715" i="4" s="1"/>
  <c r="I2704" i="4"/>
  <c r="K2627" i="4"/>
  <c r="K2625" i="4"/>
  <c r="K2623" i="4"/>
  <c r="K2619" i="4"/>
  <c r="K2609" i="4"/>
  <c r="K2597" i="4"/>
  <c r="K2585" i="4"/>
  <c r="K2784" i="4"/>
  <c r="K2778" i="4"/>
  <c r="I2744" i="4"/>
  <c r="K2721" i="4"/>
  <c r="L2721" i="4" s="1"/>
  <c r="I2719" i="4"/>
  <c r="K2700" i="4"/>
  <c r="K2683" i="4"/>
  <c r="K2675" i="4"/>
  <c r="K2671" i="4"/>
  <c r="K2655" i="4"/>
  <c r="I2652" i="4"/>
  <c r="K2642" i="4"/>
  <c r="K2639" i="4"/>
  <c r="I2628" i="4"/>
  <c r="K2592" i="4"/>
  <c r="K2587" i="4"/>
  <c r="K2557" i="4"/>
  <c r="K2545" i="4"/>
  <c r="K2717" i="4"/>
  <c r="K2712" i="4"/>
  <c r="K2696" i="4"/>
  <c r="K2692" i="4"/>
  <c r="K2687" i="4"/>
  <c r="L2687" i="4" s="1"/>
  <c r="I2668" i="4"/>
  <c r="K2664" i="4"/>
  <c r="K2645" i="4"/>
  <c r="K2550" i="4"/>
  <c r="K2538" i="4"/>
  <c r="L2538" i="4" s="1"/>
  <c r="K2762" i="4"/>
  <c r="K2735" i="4"/>
  <c r="K2695" i="4"/>
  <c r="I2673" i="4"/>
  <c r="K2666" i="4"/>
  <c r="K2661" i="4"/>
  <c r="K2646" i="4"/>
  <c r="L2646" i="4" s="1"/>
  <c r="K2636" i="4"/>
  <c r="K2632" i="4"/>
  <c r="I2617" i="4"/>
  <c r="K2604" i="4"/>
  <c r="K2680" i="4"/>
  <c r="K2679" i="4"/>
  <c r="I2646" i="4"/>
  <c r="K2640" i="4"/>
  <c r="K2635" i="4"/>
  <c r="K2626" i="4"/>
  <c r="K2622" i="4"/>
  <c r="K2612" i="4"/>
  <c r="K2596" i="4"/>
  <c r="K2584" i="4"/>
  <c r="K2564" i="4"/>
  <c r="K2553" i="4"/>
  <c r="K2536" i="4"/>
  <c r="K2528" i="4"/>
  <c r="K2516" i="4"/>
  <c r="K2504" i="4"/>
  <c r="K2492" i="4"/>
  <c r="K2480" i="4"/>
  <c r="K2468" i="4"/>
  <c r="K2456" i="4"/>
  <c r="K2444" i="4"/>
  <c r="K2432" i="4"/>
  <c r="K2420" i="4"/>
  <c r="K2408" i="4"/>
  <c r="K2396" i="4"/>
  <c r="L2396" i="4" s="1"/>
  <c r="K2384" i="4"/>
  <c r="K2372" i="4"/>
  <c r="K2360" i="4"/>
  <c r="K2752" i="4"/>
  <c r="K2751" i="4"/>
  <c r="K2748" i="4"/>
  <c r="I2739" i="4"/>
  <c r="I2710" i="4"/>
  <c r="K2702" i="4"/>
  <c r="K2725" i="4"/>
  <c r="I2702" i="4"/>
  <c r="K2678" i="4"/>
  <c r="K2660" i="4"/>
  <c r="K2654" i="4"/>
  <c r="K2644" i="4"/>
  <c r="K2631" i="4"/>
  <c r="K2630" i="4"/>
  <c r="K2611" i="4"/>
  <c r="K2607" i="4"/>
  <c r="K2595" i="4"/>
  <c r="K2591" i="4"/>
  <c r="K2576" i="4"/>
  <c r="K2560" i="4"/>
  <c r="K2555" i="4"/>
  <c r="K2526" i="4"/>
  <c r="K2514" i="4"/>
  <c r="K2502" i="4"/>
  <c r="K2490" i="4"/>
  <c r="K2763" i="4"/>
  <c r="K2729" i="4"/>
  <c r="I2727" i="4"/>
  <c r="K2726" i="4"/>
  <c r="K2714" i="4"/>
  <c r="K2709" i="4"/>
  <c r="K2708" i="4"/>
  <c r="K2732" i="4"/>
  <c r="L2732" i="4" s="1"/>
  <c r="K2724" i="4"/>
  <c r="I2810" i="4"/>
  <c r="I2731" i="4"/>
  <c r="K2742" i="4"/>
  <c r="I2737" i="4"/>
  <c r="K2734" i="4"/>
  <c r="I2723" i="4"/>
  <c r="K2811" i="4"/>
  <c r="K2743" i="4"/>
  <c r="I2734" i="4"/>
  <c r="I2712" i="4"/>
  <c r="K2711" i="4"/>
  <c r="L2711" i="4" s="1"/>
  <c r="I2706" i="4"/>
  <c r="K2681" i="4"/>
  <c r="K2673" i="4"/>
  <c r="K2669" i="4"/>
  <c r="I2662" i="4"/>
  <c r="K2657" i="4"/>
  <c r="I2641" i="4"/>
  <c r="I2637" i="4"/>
  <c r="I2633" i="4"/>
  <c r="K2628" i="4"/>
  <c r="I2609" i="4"/>
  <c r="I2605" i="4"/>
  <c r="K2581" i="4"/>
  <c r="K2571" i="4"/>
  <c r="K2556" i="4"/>
  <c r="K2551" i="4"/>
  <c r="K2720" i="4"/>
  <c r="I2716" i="4"/>
  <c r="I2677" i="4"/>
  <c r="K2668" i="4"/>
  <c r="I2659" i="4"/>
  <c r="K2589" i="4"/>
  <c r="I2588" i="4"/>
  <c r="I2562" i="4"/>
  <c r="K2561" i="4"/>
  <c r="I2556" i="4"/>
  <c r="I2551" i="4"/>
  <c r="I2545" i="4"/>
  <c r="I2534" i="4"/>
  <c r="I2526" i="4"/>
  <c r="K2521" i="4"/>
  <c r="L2521" i="4" s="1"/>
  <c r="K2511" i="4"/>
  <c r="K2478" i="4"/>
  <c r="K2476" i="4"/>
  <c r="K2474" i="4"/>
  <c r="K2470" i="4"/>
  <c r="K2693" i="4"/>
  <c r="K2685" i="4"/>
  <c r="I2669" i="4"/>
  <c r="I2658" i="4"/>
  <c r="I2656" i="4"/>
  <c r="K2586" i="4"/>
  <c r="K2583" i="4"/>
  <c r="L2583" i="4" s="1"/>
  <c r="K2577" i="4"/>
  <c r="I2569" i="4"/>
  <c r="K2541" i="4"/>
  <c r="K2537" i="4"/>
  <c r="K2513" i="4"/>
  <c r="K2506" i="4"/>
  <c r="K2503" i="4"/>
  <c r="L2503" i="4" s="1"/>
  <c r="I2501" i="4"/>
  <c r="K2496" i="4"/>
  <c r="I2491" i="4"/>
  <c r="K2486" i="4"/>
  <c r="K2482" i="4"/>
  <c r="K2472" i="4"/>
  <c r="K2421" i="4"/>
  <c r="K2419" i="4"/>
  <c r="K2417" i="4"/>
  <c r="K2413" i="4"/>
  <c r="K2411" i="4"/>
  <c r="K2403" i="4"/>
  <c r="I2395" i="4"/>
  <c r="K2344" i="4"/>
  <c r="K2332" i="4"/>
  <c r="K2320" i="4"/>
  <c r="K2308" i="4"/>
  <c r="L2308" i="4" s="1"/>
  <c r="K2296" i="4"/>
  <c r="K2284" i="4"/>
  <c r="K2272" i="4"/>
  <c r="K2260" i="4"/>
  <c r="K2248" i="4"/>
  <c r="L2248" i="4" s="1"/>
  <c r="K2236" i="4"/>
  <c r="K2224" i="4"/>
  <c r="K2212" i="4"/>
  <c r="K2200" i="4"/>
  <c r="I2714" i="4"/>
  <c r="K2703" i="4"/>
  <c r="I2682" i="4"/>
  <c r="K2620" i="4"/>
  <c r="K2618" i="4"/>
  <c r="K2616" i="4"/>
  <c r="K2615" i="4"/>
  <c r="K2614" i="4"/>
  <c r="K2575" i="4"/>
  <c r="K2567" i="4"/>
  <c r="I2537" i="4"/>
  <c r="K2533" i="4"/>
  <c r="K2525" i="4"/>
  <c r="K2518" i="4"/>
  <c r="K2515" i="4"/>
  <c r="I2513" i="4"/>
  <c r="K2508" i="4"/>
  <c r="I2503" i="4"/>
  <c r="K2445" i="4"/>
  <c r="K2443" i="4"/>
  <c r="K2441" i="4"/>
  <c r="K2437" i="4"/>
  <c r="L2437" i="4" s="1"/>
  <c r="K2435" i="4"/>
  <c r="K2427" i="4"/>
  <c r="I2419" i="4"/>
  <c r="K2370" i="4"/>
  <c r="K2368" i="4"/>
  <c r="K2366" i="4"/>
  <c r="K2362" i="4"/>
  <c r="I2699" i="4"/>
  <c r="K2690" i="4"/>
  <c r="K2663" i="4"/>
  <c r="K2649" i="4"/>
  <c r="K2624" i="4"/>
  <c r="K2613" i="4"/>
  <c r="I2610" i="4"/>
  <c r="K2608" i="4"/>
  <c r="K2603" i="4"/>
  <c r="K2599" i="4"/>
  <c r="L2599" i="4" s="1"/>
  <c r="I2595" i="4"/>
  <c r="I2594" i="4"/>
  <c r="I2581" i="4"/>
  <c r="K2579" i="4"/>
  <c r="K2574" i="4"/>
  <c r="K2573" i="4"/>
  <c r="K2741" i="4"/>
  <c r="K2723" i="4"/>
  <c r="K2697" i="4"/>
  <c r="I2690" i="4"/>
  <c r="K2688" i="4"/>
  <c r="I2663" i="4"/>
  <c r="K2647" i="4"/>
  <c r="K2637" i="4"/>
  <c r="I2629" i="4"/>
  <c r="I2623" i="4"/>
  <c r="I2708" i="4"/>
  <c r="K2670" i="4"/>
  <c r="K2652" i="4"/>
  <c r="K2651" i="4"/>
  <c r="K2650" i="4"/>
  <c r="K2600" i="4"/>
  <c r="I2591" i="4"/>
  <c r="I2701" i="4"/>
  <c r="I2666" i="4"/>
  <c r="I2660" i="4"/>
  <c r="K2659" i="4"/>
  <c r="I2651" i="4"/>
  <c r="I2647" i="4"/>
  <c r="K2634" i="4"/>
  <c r="K2633" i="4"/>
  <c r="K2601" i="4"/>
  <c r="I2600" i="4"/>
  <c r="K2590" i="4"/>
  <c r="K2578" i="4"/>
  <c r="I2563" i="4"/>
  <c r="I2538" i="4"/>
  <c r="K2534" i="4"/>
  <c r="I2529" i="4"/>
  <c r="I2524" i="4"/>
  <c r="I2514" i="4"/>
  <c r="K2509" i="4"/>
  <c r="K2499" i="4"/>
  <c r="K2454" i="4"/>
  <c r="K2452" i="4"/>
  <c r="K2450" i="4"/>
  <c r="K2446" i="4"/>
  <c r="K2750" i="4"/>
  <c r="L2750" i="4" s="1"/>
  <c r="K2707" i="4"/>
  <c r="I2624" i="4"/>
  <c r="K2598" i="4"/>
  <c r="I2542" i="4"/>
  <c r="K2540" i="4"/>
  <c r="L2540" i="4" s="1"/>
  <c r="K2539" i="4"/>
  <c r="K2507" i="4"/>
  <c r="K2485" i="4"/>
  <c r="K2479" i="4"/>
  <c r="K2473" i="4"/>
  <c r="K2466" i="4"/>
  <c r="I2685" i="4"/>
  <c r="K2684" i="4"/>
  <c r="I2620" i="4"/>
  <c r="I2606" i="4"/>
  <c r="K2605" i="4"/>
  <c r="K2568" i="4"/>
  <c r="I2515" i="4"/>
  <c r="K2498" i="4"/>
  <c r="L2498" i="4" s="1"/>
  <c r="K2491" i="4"/>
  <c r="I2465" i="4"/>
  <c r="I2461" i="4"/>
  <c r="K2457" i="4"/>
  <c r="I2443" i="4"/>
  <c r="K2436" i="4"/>
  <c r="K2433" i="4"/>
  <c r="I2428" i="4"/>
  <c r="K2425" i="4"/>
  <c r="K2422" i="4"/>
  <c r="L2422" i="4" s="1"/>
  <c r="I2407" i="4"/>
  <c r="K2401" i="4"/>
  <c r="L2401" i="4" s="1"/>
  <c r="K2388" i="4"/>
  <c r="I2385" i="4"/>
  <c r="I2377" i="4"/>
  <c r="K2364" i="4"/>
  <c r="I2361" i="4"/>
  <c r="K2358" i="4"/>
  <c r="K2309" i="4"/>
  <c r="K2307" i="4"/>
  <c r="K2305" i="4"/>
  <c r="K2301" i="4"/>
  <c r="L2301" i="4" s="1"/>
  <c r="K2299" i="4"/>
  <c r="K2291" i="4"/>
  <c r="I2283" i="4"/>
  <c r="K2234" i="4"/>
  <c r="K2232" i="4"/>
  <c r="K2230" i="4"/>
  <c r="K2226" i="4"/>
  <c r="K2216" i="4"/>
  <c r="K2179" i="4"/>
  <c r="K2167" i="4"/>
  <c r="K2155" i="4"/>
  <c r="K2143" i="4"/>
  <c r="I2692" i="4"/>
  <c r="I2580" i="4"/>
  <c r="I2578" i="4"/>
  <c r="K2569" i="4"/>
  <c r="K2713" i="4"/>
  <c r="K2722" i="4"/>
  <c r="K2704" i="4"/>
  <c r="L2704" i="4" s="1"/>
  <c r="K2682" i="4"/>
  <c r="I2681" i="4"/>
  <c r="I2616" i="4"/>
  <c r="I2566" i="4"/>
  <c r="K2563" i="4"/>
  <c r="L2563" i="4" s="1"/>
  <c r="K2559" i="4"/>
  <c r="K2558" i="4"/>
  <c r="K2532" i="4"/>
  <c r="I2497" i="4"/>
  <c r="K2495" i="4"/>
  <c r="K2565" i="4"/>
  <c r="I2558" i="4"/>
  <c r="K2548" i="4"/>
  <c r="K2544" i="4"/>
  <c r="K2520" i="4"/>
  <c r="I2510" i="4"/>
  <c r="I2483" i="4"/>
  <c r="I2732" i="4"/>
  <c r="I2698" i="4"/>
  <c r="K2691" i="4"/>
  <c r="K2638" i="4"/>
  <c r="I2574" i="4"/>
  <c r="I2567" i="4"/>
  <c r="I2554" i="4"/>
  <c r="K2519" i="4"/>
  <c r="K2517" i="4"/>
  <c r="K2493" i="4"/>
  <c r="K2475" i="4"/>
  <c r="I2467" i="4"/>
  <c r="I2455" i="4"/>
  <c r="K2448" i="4"/>
  <c r="I2444" i="4"/>
  <c r="K2440" i="4"/>
  <c r="I2437" i="4"/>
  <c r="K2431" i="4"/>
  <c r="I2426" i="4"/>
  <c r="K2423" i="4"/>
  <c r="I2420" i="4"/>
  <c r="I2414" i="4"/>
  <c r="I2402" i="4"/>
  <c r="I2399" i="4"/>
  <c r="K2392" i="4"/>
  <c r="K2389" i="4"/>
  <c r="L2389" i="4" s="1"/>
  <c r="I2383" i="4"/>
  <c r="I2380" i="4"/>
  <c r="I2375" i="4"/>
  <c r="K2371" i="4"/>
  <c r="I2653" i="4"/>
  <c r="K2621" i="4"/>
  <c r="I2525" i="4"/>
  <c r="I2507" i="4"/>
  <c r="I2459" i="4"/>
  <c r="I2450" i="4"/>
  <c r="K2449" i="4"/>
  <c r="I2430" i="4"/>
  <c r="K2382" i="4"/>
  <c r="K2353" i="4"/>
  <c r="K2346" i="4"/>
  <c r="K2341" i="4"/>
  <c r="I2331" i="4"/>
  <c r="K2328" i="4"/>
  <c r="K2314" i="4"/>
  <c r="K2312" i="4"/>
  <c r="K2302" i="4"/>
  <c r="K2676" i="4"/>
  <c r="L2676" i="4" s="1"/>
  <c r="I2611" i="4"/>
  <c r="K2602" i="4"/>
  <c r="L2602" i="4" s="1"/>
  <c r="K2554" i="4"/>
  <c r="K2549" i="4"/>
  <c r="K2510" i="4"/>
  <c r="I2424" i="4"/>
  <c r="I2670" i="4"/>
  <c r="I2644" i="4"/>
  <c r="I2615" i="4"/>
  <c r="K2580" i="4"/>
  <c r="I2549" i="4"/>
  <c r="K2543" i="4"/>
  <c r="K2527" i="4"/>
  <c r="K2469" i="4"/>
  <c r="L2469" i="4" s="1"/>
  <c r="K2458" i="4"/>
  <c r="I2449" i="4"/>
  <c r="K2429" i="4"/>
  <c r="K2406" i="4"/>
  <c r="K2402" i="4"/>
  <c r="L2402" i="4" s="1"/>
  <c r="K2694" i="4"/>
  <c r="I2603" i="4"/>
  <c r="I2571" i="4"/>
  <c r="I2555" i="4"/>
  <c r="I2543" i="4"/>
  <c r="K2542" i="4"/>
  <c r="I2527" i="4"/>
  <c r="K2512" i="4"/>
  <c r="I2509" i="4"/>
  <c r="I2456" i="4"/>
  <c r="I2445" i="4"/>
  <c r="K2390" i="4"/>
  <c r="K2706" i="4"/>
  <c r="I2612" i="4"/>
  <c r="K2529" i="4"/>
  <c r="K2572" i="4"/>
  <c r="K2566" i="4"/>
  <c r="I2565" i="4"/>
  <c r="K2500" i="4"/>
  <c r="K2497" i="4"/>
  <c r="K2488" i="4"/>
  <c r="K2467" i="4"/>
  <c r="K2463" i="4"/>
  <c r="I2454" i="4"/>
  <c r="K2410" i="4"/>
  <c r="K2405" i="4"/>
  <c r="K2400" i="4"/>
  <c r="I2371" i="4"/>
  <c r="K2352" i="4"/>
  <c r="K2347" i="4"/>
  <c r="K2588" i="4"/>
  <c r="L2588" i="4" s="1"/>
  <c r="K2552" i="4"/>
  <c r="K2643" i="4"/>
  <c r="K2547" i="4"/>
  <c r="I2539" i="4"/>
  <c r="K2524" i="4"/>
  <c r="L2524" i="4" s="1"/>
  <c r="K2522" i="4"/>
  <c r="I2639" i="4"/>
  <c r="K2610" i="4"/>
  <c r="K2593" i="4"/>
  <c r="I2532" i="4"/>
  <c r="K2531" i="4"/>
  <c r="K2523" i="4"/>
  <c r="K2505" i="4"/>
  <c r="I2481" i="4"/>
  <c r="I2477" i="4"/>
  <c r="I2476" i="4"/>
  <c r="I2460" i="4"/>
  <c r="K2459" i="4"/>
  <c r="I2452" i="4"/>
  <c r="I2439" i="4"/>
  <c r="I2431" i="4"/>
  <c r="K2430" i="4"/>
  <c r="L2430" i="4" s="1"/>
  <c r="I2425" i="4"/>
  <c r="K2418" i="4"/>
  <c r="I2683" i="4"/>
  <c r="I2593" i="4"/>
  <c r="I2579" i="4"/>
  <c r="K2562" i="4"/>
  <c r="I2550" i="4"/>
  <c r="I2544" i="4"/>
  <c r="I2502" i="4"/>
  <c r="I2381" i="4"/>
  <c r="K2380" i="4"/>
  <c r="K2375" i="4"/>
  <c r="K2333" i="4"/>
  <c r="K2329" i="4"/>
  <c r="I2326" i="4"/>
  <c r="K2325" i="4"/>
  <c r="K2318" i="4"/>
  <c r="K2293" i="4"/>
  <c r="K2276" i="4"/>
  <c r="K2264" i="4"/>
  <c r="I2259" i="4"/>
  <c r="K2251" i="4"/>
  <c r="I2240" i="4"/>
  <c r="K2237" i="4"/>
  <c r="L2237" i="4" s="1"/>
  <c r="I2235" i="4"/>
  <c r="I2228" i="4"/>
  <c r="K2461" i="4"/>
  <c r="K2460" i="4"/>
  <c r="K2455" i="4"/>
  <c r="K2447" i="4"/>
  <c r="I2432" i="4"/>
  <c r="K2394" i="4"/>
  <c r="K2373" i="4"/>
  <c r="K2348" i="4"/>
  <c r="K2321" i="4"/>
  <c r="K2535" i="4"/>
  <c r="K2481" i="4"/>
  <c r="K2464" i="4"/>
  <c r="L2464" i="4" s="1"/>
  <c r="I2463" i="4"/>
  <c r="K2438" i="4"/>
  <c r="K2399" i="4"/>
  <c r="K2398" i="4"/>
  <c r="K2397" i="4"/>
  <c r="K2395" i="4"/>
  <c r="K2374" i="4"/>
  <c r="K2359" i="4"/>
  <c r="K2355" i="4"/>
  <c r="I2348" i="4"/>
  <c r="K2337" i="4"/>
  <c r="I2333" i="4"/>
  <c r="I2329" i="4"/>
  <c r="I2325" i="4"/>
  <c r="I2318" i="4"/>
  <c r="K2315" i="4"/>
  <c r="I2303" i="4"/>
  <c r="K2300" i="4"/>
  <c r="K2295" i="4"/>
  <c r="K2290" i="4"/>
  <c r="K2268" i="4"/>
  <c r="K2227" i="4"/>
  <c r="K2215" i="4"/>
  <c r="K2198" i="4"/>
  <c r="K2188" i="4"/>
  <c r="K2184" i="4"/>
  <c r="K2182" i="4"/>
  <c r="I2630" i="4"/>
  <c r="I2557" i="4"/>
  <c r="I2512" i="4"/>
  <c r="K2483" i="4"/>
  <c r="K2462" i="4"/>
  <c r="I2438" i="4"/>
  <c r="K2404" i="4"/>
  <c r="I2400" i="4"/>
  <c r="K2379" i="4"/>
  <c r="I2355" i="4"/>
  <c r="I2312" i="4"/>
  <c r="I2295" i="4"/>
  <c r="I2288" i="4"/>
  <c r="K2285" i="4"/>
  <c r="K2280" i="4"/>
  <c r="I2261" i="4"/>
  <c r="K2258" i="4"/>
  <c r="K2253" i="4"/>
  <c r="K2239" i="4"/>
  <c r="I2548" i="4"/>
  <c r="I2519" i="4"/>
  <c r="K2494" i="4"/>
  <c r="K2465" i="4"/>
  <c r="I2495" i="4"/>
  <c r="K2484" i="4"/>
  <c r="K2439" i="4"/>
  <c r="L2439" i="4" s="1"/>
  <c r="K2434" i="4"/>
  <c r="K2426" i="4"/>
  <c r="K2424" i="4"/>
  <c r="K2409" i="4"/>
  <c r="K2391" i="4"/>
  <c r="K2386" i="4"/>
  <c r="K2354" i="4"/>
  <c r="K2343" i="4"/>
  <c r="K2282" i="4"/>
  <c r="K2275" i="4"/>
  <c r="I2239" i="4"/>
  <c r="I2485" i="4"/>
  <c r="I2484" i="4"/>
  <c r="K2477" i="4"/>
  <c r="I2475" i="4"/>
  <c r="K2471" i="4"/>
  <c r="K2442" i="4"/>
  <c r="K2428" i="4"/>
  <c r="I2427" i="4"/>
  <c r="I2409" i="4"/>
  <c r="I2388" i="4"/>
  <c r="K2387" i="4"/>
  <c r="K2385" i="4"/>
  <c r="K2378" i="4"/>
  <c r="L2378" i="4" s="1"/>
  <c r="K2369" i="4"/>
  <c r="I2358" i="4"/>
  <c r="K2336" i="4"/>
  <c r="K2331" i="4"/>
  <c r="I2324" i="4"/>
  <c r="I2317" i="4"/>
  <c r="I2488" i="4"/>
  <c r="K2487" i="4"/>
  <c r="K2414" i="4"/>
  <c r="I2367" i="4"/>
  <c r="I2366" i="4"/>
  <c r="I2357" i="4"/>
  <c r="K2335" i="4"/>
  <c r="K2327" i="4"/>
  <c r="K2319" i="4"/>
  <c r="K2310" i="4"/>
  <c r="K2304" i="4"/>
  <c r="K2289" i="4"/>
  <c r="L2289" i="4" s="1"/>
  <c r="I2255" i="4"/>
  <c r="K2252" i="4"/>
  <c r="K2247" i="4"/>
  <c r="I2245" i="4"/>
  <c r="K2238" i="4"/>
  <c r="K2233" i="4"/>
  <c r="I2533" i="4"/>
  <c r="K2530" i="4"/>
  <c r="K2501" i="4"/>
  <c r="K2489" i="4"/>
  <c r="I2487" i="4"/>
  <c r="I2469" i="4"/>
  <c r="K2453" i="4"/>
  <c r="K2451" i="4"/>
  <c r="K2415" i="4"/>
  <c r="K2412" i="4"/>
  <c r="K2365" i="4"/>
  <c r="I2353" i="4"/>
  <c r="K2349" i="4"/>
  <c r="K2342" i="4"/>
  <c r="K2339" i="4"/>
  <c r="I2335" i="4"/>
  <c r="K2330" i="4"/>
  <c r="K2316" i="4"/>
  <c r="K2313" i="4"/>
  <c r="I2307" i="4"/>
  <c r="I2289" i="4"/>
  <c r="I2284" i="4"/>
  <c r="K2274" i="4"/>
  <c r="K2269" i="4"/>
  <c r="K2267" i="4"/>
  <c r="K2262" i="4"/>
  <c r="K2257" i="4"/>
  <c r="K2249" i="4"/>
  <c r="K2223" i="4"/>
  <c r="I2489" i="4"/>
  <c r="I2479" i="4"/>
  <c r="I2453" i="4"/>
  <c r="K2383" i="4"/>
  <c r="K2381" i="4"/>
  <c r="K2376" i="4"/>
  <c r="I2365" i="4"/>
  <c r="K2363" i="4"/>
  <c r="K2356" i="4"/>
  <c r="K2326" i="4"/>
  <c r="I2319" i="4"/>
  <c r="K2286" i="4"/>
  <c r="K2279" i="4"/>
  <c r="K2259" i="4"/>
  <c r="K2254" i="4"/>
  <c r="I2252" i="4"/>
  <c r="I2247" i="4"/>
  <c r="K2242" i="4"/>
  <c r="K2240" i="4"/>
  <c r="L2240" i="4" s="1"/>
  <c r="K2235" i="4"/>
  <c r="K2228" i="4"/>
  <c r="I2520" i="4"/>
  <c r="I2403" i="4"/>
  <c r="I2441" i="4"/>
  <c r="K2377" i="4"/>
  <c r="K2334" i="4"/>
  <c r="K2298" i="4"/>
  <c r="I2287" i="4"/>
  <c r="I2271" i="4"/>
  <c r="K2261" i="4"/>
  <c r="K2245" i="4"/>
  <c r="I2241" i="4"/>
  <c r="K2218" i="4"/>
  <c r="K2210" i="4"/>
  <c r="K2202" i="4"/>
  <c r="I2199" i="4"/>
  <c r="I2406" i="4"/>
  <c r="I2359" i="4"/>
  <c r="I2349" i="4"/>
  <c r="K2345" i="4"/>
  <c r="K2324" i="4"/>
  <c r="K2303" i="4"/>
  <c r="I2292" i="4"/>
  <c r="I2291" i="4"/>
  <c r="K2281" i="4"/>
  <c r="K2273" i="4"/>
  <c r="I2216" i="4"/>
  <c r="K2197" i="4"/>
  <c r="K2190" i="4"/>
  <c r="K2180" i="4"/>
  <c r="K2178" i="4"/>
  <c r="K2176" i="4"/>
  <c r="K2172" i="4"/>
  <c r="K2170" i="4"/>
  <c r="K2162" i="4"/>
  <c r="I2154" i="4"/>
  <c r="K2133" i="4"/>
  <c r="K2121" i="4"/>
  <c r="K2109" i="4"/>
  <c r="K2097" i="4"/>
  <c r="K2085" i="4"/>
  <c r="K2073" i="4"/>
  <c r="K2061" i="4"/>
  <c r="K2049" i="4"/>
  <c r="K2037" i="4"/>
  <c r="K2025" i="4"/>
  <c r="K2013" i="4"/>
  <c r="K2001" i="4"/>
  <c r="K1989" i="4"/>
  <c r="K1977" i="4"/>
  <c r="K1965" i="4"/>
  <c r="K1953" i="4"/>
  <c r="K1941" i="4"/>
  <c r="I2376" i="4"/>
  <c r="I2282" i="4"/>
  <c r="K2255" i="4"/>
  <c r="I2249" i="4"/>
  <c r="I2211" i="4"/>
  <c r="K2206" i="4"/>
  <c r="L2206" i="4" s="1"/>
  <c r="K2201" i="4"/>
  <c r="I2337" i="4"/>
  <c r="K2317" i="4"/>
  <c r="K2256" i="4"/>
  <c r="K2250" i="4"/>
  <c r="L2250" i="4" s="1"/>
  <c r="K2205" i="4"/>
  <c r="I2178" i="4"/>
  <c r="I2500" i="4"/>
  <c r="K2350" i="4"/>
  <c r="I2342" i="4"/>
  <c r="K2311" i="4"/>
  <c r="I2305" i="4"/>
  <c r="K2294" i="4"/>
  <c r="K2283" i="4"/>
  <c r="K2241" i="4"/>
  <c r="K2229" i="4"/>
  <c r="I2201" i="4"/>
  <c r="I2193" i="4"/>
  <c r="K2189" i="4"/>
  <c r="I2187" i="4"/>
  <c r="K2407" i="4"/>
  <c r="K2306" i="4"/>
  <c r="K2270" i="4"/>
  <c r="I2269" i="4"/>
  <c r="I2229" i="4"/>
  <c r="K2225" i="4"/>
  <c r="I2223" i="4"/>
  <c r="K2214" i="4"/>
  <c r="K2209" i="4"/>
  <c r="K2153" i="4"/>
  <c r="L2153" i="4" s="1"/>
  <c r="K2151" i="4"/>
  <c r="L2151" i="4" s="1"/>
  <c r="K2149" i="4"/>
  <c r="K2145" i="4"/>
  <c r="K2141" i="4"/>
  <c r="K2129" i="4"/>
  <c r="K2117" i="4"/>
  <c r="L2117" i="4" s="1"/>
  <c r="K2546" i="4"/>
  <c r="I2382" i="4"/>
  <c r="K2367" i="4"/>
  <c r="I2343" i="4"/>
  <c r="K2322" i="4"/>
  <c r="I2314" i="4"/>
  <c r="K2278" i="4"/>
  <c r="K2277" i="4"/>
  <c r="I2270" i="4"/>
  <c r="I2257" i="4"/>
  <c r="K2231" i="4"/>
  <c r="I2225" i="4"/>
  <c r="I2224" i="4"/>
  <c r="K2222" i="4"/>
  <c r="K2213" i="4"/>
  <c r="K2196" i="4"/>
  <c r="K2357" i="4"/>
  <c r="K2351" i="4"/>
  <c r="K2338" i="4"/>
  <c r="I2300" i="4"/>
  <c r="K2263" i="4"/>
  <c r="K2204" i="4"/>
  <c r="I2200" i="4"/>
  <c r="K2192" i="4"/>
  <c r="L2192" i="4" s="1"/>
  <c r="K2177" i="4"/>
  <c r="K2175" i="4"/>
  <c r="K2173" i="4"/>
  <c r="K2169" i="4"/>
  <c r="K2159" i="4"/>
  <c r="K2139" i="4"/>
  <c r="K2127" i="4"/>
  <c r="L2127" i="4" s="1"/>
  <c r="K2115" i="4"/>
  <c r="K2103" i="4"/>
  <c r="I2408" i="4"/>
  <c r="I2368" i="4"/>
  <c r="K2361" i="4"/>
  <c r="I2330" i="4"/>
  <c r="K2287" i="4"/>
  <c r="K2271" i="4"/>
  <c r="I2263" i="4"/>
  <c r="K2244" i="4"/>
  <c r="L2244" i="4" s="1"/>
  <c r="K2243" i="4"/>
  <c r="K2221" i="4"/>
  <c r="K2199" i="4"/>
  <c r="K2186" i="4"/>
  <c r="I2378" i="4"/>
  <c r="I2364" i="4"/>
  <c r="K2323" i="4"/>
  <c r="K2265" i="4"/>
  <c r="I2243" i="4"/>
  <c r="I2221" i="4"/>
  <c r="K2220" i="4"/>
  <c r="K2203" i="4"/>
  <c r="K2195" i="4"/>
  <c r="K2393" i="4"/>
  <c r="I2390" i="4"/>
  <c r="I2372" i="4"/>
  <c r="K2297" i="4"/>
  <c r="I2379" i="4"/>
  <c r="K2340" i="4"/>
  <c r="I2302" i="4"/>
  <c r="K2288" i="4"/>
  <c r="L2288" i="4" s="1"/>
  <c r="I2260" i="4"/>
  <c r="K2246" i="4"/>
  <c r="K2266" i="4"/>
  <c r="L2266" i="4" s="1"/>
  <c r="K2219" i="4"/>
  <c r="I2195" i="4"/>
  <c r="K2156" i="4"/>
  <c r="K2101" i="4"/>
  <c r="K2062" i="4"/>
  <c r="K2060" i="4"/>
  <c r="K2058" i="4"/>
  <c r="K2054" i="4"/>
  <c r="K2052" i="4"/>
  <c r="K2044" i="4"/>
  <c r="I2036" i="4"/>
  <c r="I2316" i="4"/>
  <c r="I2236" i="4"/>
  <c r="K2183" i="4"/>
  <c r="L2183" i="4" s="1"/>
  <c r="I2168" i="4"/>
  <c r="K2166" i="4"/>
  <c r="I2160" i="4"/>
  <c r="K2150" i="4"/>
  <c r="I2142" i="4"/>
  <c r="K2132" i="4"/>
  <c r="I2126" i="4"/>
  <c r="K2116" i="4"/>
  <c r="K2113" i="4"/>
  <c r="K2110" i="4"/>
  <c r="K2105" i="4"/>
  <c r="K2100" i="4"/>
  <c r="K2092" i="4"/>
  <c r="I2084" i="4"/>
  <c r="K2035" i="4"/>
  <c r="K2033" i="4"/>
  <c r="K2031" i="4"/>
  <c r="K2027" i="4"/>
  <c r="K2017" i="4"/>
  <c r="K2416" i="4"/>
  <c r="K2292" i="4"/>
  <c r="K2193" i="4"/>
  <c r="L2193" i="4" s="1"/>
  <c r="K2181" i="4"/>
  <c r="K2171" i="4"/>
  <c r="K2147" i="4"/>
  <c r="K2140" i="4"/>
  <c r="K2135" i="4"/>
  <c r="I2130" i="4"/>
  <c r="K2124" i="4"/>
  <c r="K2119" i="4"/>
  <c r="K2095" i="4"/>
  <c r="K2082" i="4"/>
  <c r="I2073" i="4"/>
  <c r="K2065" i="4"/>
  <c r="K2055" i="4"/>
  <c r="K2046" i="4"/>
  <c r="K2043" i="4"/>
  <c r="K2032" i="4"/>
  <c r="K2020" i="4"/>
  <c r="K1999" i="4"/>
  <c r="K1966" i="4"/>
  <c r="L1966" i="4" s="1"/>
  <c r="K1964" i="4"/>
  <c r="K1962" i="4"/>
  <c r="K1958" i="4"/>
  <c r="K1956" i="4"/>
  <c r="K1948" i="4"/>
  <c r="L1948" i="4" s="1"/>
  <c r="K1933" i="4"/>
  <c r="K1921" i="4"/>
  <c r="K1909" i="4"/>
  <c r="K1897" i="4"/>
  <c r="K1885" i="4"/>
  <c r="K1873" i="4"/>
  <c r="K1861" i="4"/>
  <c r="K1849" i="4"/>
  <c r="K1837" i="4"/>
  <c r="K2217" i="4"/>
  <c r="I2198" i="4"/>
  <c r="K2194" i="4"/>
  <c r="K2154" i="4"/>
  <c r="I2147" i="4"/>
  <c r="K2146" i="4"/>
  <c r="I2140" i="4"/>
  <c r="K2123" i="4"/>
  <c r="K2118" i="4"/>
  <c r="I2108" i="4"/>
  <c r="K2098" i="4"/>
  <c r="K2089" i="4"/>
  <c r="I2070" i="4"/>
  <c r="I2046" i="4"/>
  <c r="K2022" i="4"/>
  <c r="I2020" i="4"/>
  <c r="I2320" i="4"/>
  <c r="I2217" i="4"/>
  <c r="K2128" i="4"/>
  <c r="K2112" i="4"/>
  <c r="K2078" i="4"/>
  <c r="K2075" i="4"/>
  <c r="K2072" i="4"/>
  <c r="K2067" i="4"/>
  <c r="I2065" i="4"/>
  <c r="K2051" i="4"/>
  <c r="K2165" i="4"/>
  <c r="K2144" i="4"/>
  <c r="K2134" i="4"/>
  <c r="I2128" i="4"/>
  <c r="I2112" i="4"/>
  <c r="K2104" i="4"/>
  <c r="I2101" i="4"/>
  <c r="K2081" i="4"/>
  <c r="L2081" i="4" s="1"/>
  <c r="K2064" i="4"/>
  <c r="K2045" i="4"/>
  <c r="K2164" i="4"/>
  <c r="K2163" i="4"/>
  <c r="K2152" i="4"/>
  <c r="K2138" i="4"/>
  <c r="K2122" i="4"/>
  <c r="K2111" i="4"/>
  <c r="K2107" i="4"/>
  <c r="K2091" i="4"/>
  <c r="K2088" i="4"/>
  <c r="L2088" i="4" s="1"/>
  <c r="I2072" i="4"/>
  <c r="K2069" i="4"/>
  <c r="I2067" i="4"/>
  <c r="K2048" i="4"/>
  <c r="I2040" i="4"/>
  <c r="K2019" i="4"/>
  <c r="L2019" i="4" s="1"/>
  <c r="K2006" i="4"/>
  <c r="I1988" i="4"/>
  <c r="K1929" i="4"/>
  <c r="K1917" i="4"/>
  <c r="K1905" i="4"/>
  <c r="K1893" i="4"/>
  <c r="K1881" i="4"/>
  <c r="K1869" i="4"/>
  <c r="K1857" i="4"/>
  <c r="K1845" i="4"/>
  <c r="K1833" i="4"/>
  <c r="K1821" i="4"/>
  <c r="L1821" i="4" s="1"/>
  <c r="I2166" i="4"/>
  <c r="I2164" i="4"/>
  <c r="I2163" i="4"/>
  <c r="K2094" i="4"/>
  <c r="K2084" i="4"/>
  <c r="I2081" i="4"/>
  <c r="K2074" i="4"/>
  <c r="L2074" i="4" s="1"/>
  <c r="I2064" i="4"/>
  <c r="K2057" i="4"/>
  <c r="K2161" i="4"/>
  <c r="K2160" i="4"/>
  <c r="K2087" i="4"/>
  <c r="K2071" i="4"/>
  <c r="K2063" i="4"/>
  <c r="I2060" i="4"/>
  <c r="K2050" i="4"/>
  <c r="K2047" i="4"/>
  <c r="I2042" i="4"/>
  <c r="K2208" i="4"/>
  <c r="K2207" i="4"/>
  <c r="K2168" i="4"/>
  <c r="I2162" i="4"/>
  <c r="I2161" i="4"/>
  <c r="I2159" i="4"/>
  <c r="K2158" i="4"/>
  <c r="I2132" i="4"/>
  <c r="K2125" i="4"/>
  <c r="I2115" i="4"/>
  <c r="K2106" i="4"/>
  <c r="K2093" i="4"/>
  <c r="K2083" i="4"/>
  <c r="L2083" i="4" s="1"/>
  <c r="K2080" i="4"/>
  <c r="K2053" i="4"/>
  <c r="I2050" i="4"/>
  <c r="K2185" i="4"/>
  <c r="I2158" i="4"/>
  <c r="K2157" i="4"/>
  <c r="K2137" i="4"/>
  <c r="L2137" i="4" s="1"/>
  <c r="K2120" i="4"/>
  <c r="K2114" i="4"/>
  <c r="I2106" i="4"/>
  <c r="K2102" i="4"/>
  <c r="K2099" i="4"/>
  <c r="K2096" i="4"/>
  <c r="K2090" i="4"/>
  <c r="I2071" i="4"/>
  <c r="K2059" i="4"/>
  <c r="I2185" i="4"/>
  <c r="K2148" i="4"/>
  <c r="K2131" i="4"/>
  <c r="I2125" i="4"/>
  <c r="I2114" i="4"/>
  <c r="I2109" i="4"/>
  <c r="I2096" i="4"/>
  <c r="I2093" i="4"/>
  <c r="I2090" i="4"/>
  <c r="K2086" i="4"/>
  <c r="I2083" i="4"/>
  <c r="K2079" i="4"/>
  <c r="K2076" i="4"/>
  <c r="K2068" i="4"/>
  <c r="K2056" i="4"/>
  <c r="I2053" i="4"/>
  <c r="K2191" i="4"/>
  <c r="K2136" i="4"/>
  <c r="K2108" i="4"/>
  <c r="K2030" i="4"/>
  <c r="L2030" i="4" s="1"/>
  <c r="K2023" i="4"/>
  <c r="K2007" i="4"/>
  <c r="I2002" i="4"/>
  <c r="K1998" i="4"/>
  <c r="K1995" i="4"/>
  <c r="K1992" i="4"/>
  <c r="I1976" i="4"/>
  <c r="K1973" i="4"/>
  <c r="I1971" i="4"/>
  <c r="K1952" i="4"/>
  <c r="I1944" i="4"/>
  <c r="K1938" i="4"/>
  <c r="K1918" i="4"/>
  <c r="I1916" i="4"/>
  <c r="K1901" i="4"/>
  <c r="K1871" i="4"/>
  <c r="K1866" i="4"/>
  <c r="K1846" i="4"/>
  <c r="I1844" i="4"/>
  <c r="K1834" i="4"/>
  <c r="L1834" i="4" s="1"/>
  <c r="K1832" i="4"/>
  <c r="K1830" i="4"/>
  <c r="K1826" i="4"/>
  <c r="K1824" i="4"/>
  <c r="K1816" i="4"/>
  <c r="K1809" i="4"/>
  <c r="K1797" i="4"/>
  <c r="K1785" i="4"/>
  <c r="K1773" i="4"/>
  <c r="K1761" i="4"/>
  <c r="K1749" i="4"/>
  <c r="K1737" i="4"/>
  <c r="K1725" i="4"/>
  <c r="K1713" i="4"/>
  <c r="K1701" i="4"/>
  <c r="K1689" i="4"/>
  <c r="L1689" i="4" s="1"/>
  <c r="K1677" i="4"/>
  <c r="L1677" i="4" s="1"/>
  <c r="K1665" i="4"/>
  <c r="K1653" i="4"/>
  <c r="K1641" i="4"/>
  <c r="K1629" i="4"/>
  <c r="K1617" i="4"/>
  <c r="K1605" i="4"/>
  <c r="K1593" i="4"/>
  <c r="K1581" i="4"/>
  <c r="K2211" i="4"/>
  <c r="K2036" i="4"/>
  <c r="K1988" i="4"/>
  <c r="L1988" i="4" s="1"/>
  <c r="I2120" i="4"/>
  <c r="I2116" i="4"/>
  <c r="I2017" i="4"/>
  <c r="K2016" i="4"/>
  <c r="K2011" i="4"/>
  <c r="I2006" i="4"/>
  <c r="I1998" i="4"/>
  <c r="K1981" i="4"/>
  <c r="I1973" i="4"/>
  <c r="K1970" i="4"/>
  <c r="K1946" i="4"/>
  <c r="K1943" i="4"/>
  <c r="L1943" i="4" s="1"/>
  <c r="K1930" i="4"/>
  <c r="I1928" i="4"/>
  <c r="K1913" i="4"/>
  <c r="K1883" i="4"/>
  <c r="K1878" i="4"/>
  <c r="K1858" i="4"/>
  <c r="I1856" i="4"/>
  <c r="K2174" i="4"/>
  <c r="K2142" i="4"/>
  <c r="K2130" i="4"/>
  <c r="K2029" i="4"/>
  <c r="K2028" i="4"/>
  <c r="L2028" i="4" s="1"/>
  <c r="K2021" i="4"/>
  <c r="I2016" i="4"/>
  <c r="K1991" i="4"/>
  <c r="L1991" i="4" s="1"/>
  <c r="I1978" i="4"/>
  <c r="K1975" i="4"/>
  <c r="K1967" i="4"/>
  <c r="I1964" i="4"/>
  <c r="I1961" i="4"/>
  <c r="K1954" i="4"/>
  <c r="K1951" i="4"/>
  <c r="I1946" i="4"/>
  <c r="K1940" i="4"/>
  <c r="L1940" i="4" s="1"/>
  <c r="K1935" i="4"/>
  <c r="K1920" i="4"/>
  <c r="K1915" i="4"/>
  <c r="K1910" i="4"/>
  <c r="I1908" i="4"/>
  <c r="I1903" i="4"/>
  <c r="I1898" i="4"/>
  <c r="I1893" i="4"/>
  <c r="K1888" i="4"/>
  <c r="K1868" i="4"/>
  <c r="K1863" i="4"/>
  <c r="K1848" i="4"/>
  <c r="I2138" i="4"/>
  <c r="I2097" i="4"/>
  <c r="I2068" i="4"/>
  <c r="K2015" i="4"/>
  <c r="K1987" i="4"/>
  <c r="L1987" i="4" s="1"/>
  <c r="K1984" i="4"/>
  <c r="L1984" i="4" s="1"/>
  <c r="I1981" i="4"/>
  <c r="K1957" i="4"/>
  <c r="I1954" i="4"/>
  <c r="I1940" i="4"/>
  <c r="K1925" i="4"/>
  <c r="I1913" i="4"/>
  <c r="K1895" i="4"/>
  <c r="K1890" i="4"/>
  <c r="K1870" i="4"/>
  <c r="I1868" i="4"/>
  <c r="I1858" i="4"/>
  <c r="I2094" i="4"/>
  <c r="K2077" i="4"/>
  <c r="I2069" i="4"/>
  <c r="I2054" i="4"/>
  <c r="I2045" i="4"/>
  <c r="I2044" i="4"/>
  <c r="K2026" i="4"/>
  <c r="K2010" i="4"/>
  <c r="K2005" i="4"/>
  <c r="L2005" i="4" s="1"/>
  <c r="K1997" i="4"/>
  <c r="K1994" i="4"/>
  <c r="I1975" i="4"/>
  <c r="K1963" i="4"/>
  <c r="I1951" i="4"/>
  <c r="K1932" i="4"/>
  <c r="K1927" i="4"/>
  <c r="K1922" i="4"/>
  <c r="I1920" i="4"/>
  <c r="I1915" i="4"/>
  <c r="I1910" i="4"/>
  <c r="I1905" i="4"/>
  <c r="K1900" i="4"/>
  <c r="L1900" i="4" s="1"/>
  <c r="K1880" i="4"/>
  <c r="K1875" i="4"/>
  <c r="L1875" i="4" s="1"/>
  <c r="I2143" i="4"/>
  <c r="I2091" i="4"/>
  <c r="K2042" i="4"/>
  <c r="K2034" i="4"/>
  <c r="K2014" i="4"/>
  <c r="I2005" i="4"/>
  <c r="K2004" i="4"/>
  <c r="I1994" i="4"/>
  <c r="K1990" i="4"/>
  <c r="K1983" i="4"/>
  <c r="K1980" i="4"/>
  <c r="K1972" i="4"/>
  <c r="K1960" i="4"/>
  <c r="I1948" i="4"/>
  <c r="K1945" i="4"/>
  <c r="K1942" i="4"/>
  <c r="K1937" i="4"/>
  <c r="K1907" i="4"/>
  <c r="K1902" i="4"/>
  <c r="K1882" i="4"/>
  <c r="I1880" i="4"/>
  <c r="K1865" i="4"/>
  <c r="K1831" i="4"/>
  <c r="L1831" i="4" s="1"/>
  <c r="K2070" i="4"/>
  <c r="I2059" i="4"/>
  <c r="I2026" i="4"/>
  <c r="K2024" i="4"/>
  <c r="K2009" i="4"/>
  <c r="I2004" i="4"/>
  <c r="K2000" i="4"/>
  <c r="L2000" i="4" s="1"/>
  <c r="K1974" i="4"/>
  <c r="I1972" i="4"/>
  <c r="I1963" i="4"/>
  <c r="I1960" i="4"/>
  <c r="K1939" i="4"/>
  <c r="L1939" i="4" s="1"/>
  <c r="K1934" i="4"/>
  <c r="L1934" i="4" s="1"/>
  <c r="I1932" i="4"/>
  <c r="I1927" i="4"/>
  <c r="I1922" i="4"/>
  <c r="K1912" i="4"/>
  <c r="K1892" i="4"/>
  <c r="K1887" i="4"/>
  <c r="K1872" i="4"/>
  <c r="L1872" i="4" s="1"/>
  <c r="K1867" i="4"/>
  <c r="K1862" i="4"/>
  <c r="I1860" i="4"/>
  <c r="K2187" i="4"/>
  <c r="I2102" i="4"/>
  <c r="I2047" i="4"/>
  <c r="K2041" i="4"/>
  <c r="K2003" i="4"/>
  <c r="K1986" i="4"/>
  <c r="I1977" i="4"/>
  <c r="K1969" i="4"/>
  <c r="K1959" i="4"/>
  <c r="L1959" i="4" s="1"/>
  <c r="K1950" i="4"/>
  <c r="K1947" i="4"/>
  <c r="K1919" i="4"/>
  <c r="L1919" i="4" s="1"/>
  <c r="K1914" i="4"/>
  <c r="K1894" i="4"/>
  <c r="I1892" i="4"/>
  <c r="K1877" i="4"/>
  <c r="L1877" i="4" s="1"/>
  <c r="K1847" i="4"/>
  <c r="I2218" i="4"/>
  <c r="K2066" i="4"/>
  <c r="K2040" i="4"/>
  <c r="L2040" i="4" s="1"/>
  <c r="K2039" i="4"/>
  <c r="L2039" i="4" s="1"/>
  <c r="I2024" i="4"/>
  <c r="I2019" i="4"/>
  <c r="K2018" i="4"/>
  <c r="K2012" i="4"/>
  <c r="I2000" i="4"/>
  <c r="K1996" i="4"/>
  <c r="K1993" i="4"/>
  <c r="L1993" i="4" s="1"/>
  <c r="I1974" i="4"/>
  <c r="I1950" i="4"/>
  <c r="I1939" i="4"/>
  <c r="I1934" i="4"/>
  <c r="I1929" i="4"/>
  <c r="K1924" i="4"/>
  <c r="K1904" i="4"/>
  <c r="K1899" i="4"/>
  <c r="I2107" i="4"/>
  <c r="I2048" i="4"/>
  <c r="K2008" i="4"/>
  <c r="K2002" i="4"/>
  <c r="I1996" i="4"/>
  <c r="K1982" i="4"/>
  <c r="K1979" i="4"/>
  <c r="K1976" i="4"/>
  <c r="K1971" i="4"/>
  <c r="I1969" i="4"/>
  <c r="K1955" i="4"/>
  <c r="K1931" i="4"/>
  <c r="K1926" i="4"/>
  <c r="K1906" i="4"/>
  <c r="I1904" i="4"/>
  <c r="K1889" i="4"/>
  <c r="L1889" i="4" s="1"/>
  <c r="I2188" i="4"/>
  <c r="K2126" i="4"/>
  <c r="I2056" i="4"/>
  <c r="K2038" i="4"/>
  <c r="I2018" i="4"/>
  <c r="I2012" i="4"/>
  <c r="I2008" i="4"/>
  <c r="K1985" i="4"/>
  <c r="I1891" i="4"/>
  <c r="I1836" i="4"/>
  <c r="K1827" i="4"/>
  <c r="I1820" i="4"/>
  <c r="K1815" i="4"/>
  <c r="K1811" i="4"/>
  <c r="K1801" i="4"/>
  <c r="K1750" i="4"/>
  <c r="K1748" i="4"/>
  <c r="K1746" i="4"/>
  <c r="K1742" i="4"/>
  <c r="K1740" i="4"/>
  <c r="K1732" i="4"/>
  <c r="L1732" i="4" s="1"/>
  <c r="I1724" i="4"/>
  <c r="K1675" i="4"/>
  <c r="K1673" i="4"/>
  <c r="K1671" i="4"/>
  <c r="K1667" i="4"/>
  <c r="L1667" i="4" s="1"/>
  <c r="K1657" i="4"/>
  <c r="L1657" i="4" s="1"/>
  <c r="K1606" i="4"/>
  <c r="L1606" i="4" s="1"/>
  <c r="K1604" i="4"/>
  <c r="K1602" i="4"/>
  <c r="K1598" i="4"/>
  <c r="K1596" i="4"/>
  <c r="L1596" i="4" s="1"/>
  <c r="K1588" i="4"/>
  <c r="I1580" i="4"/>
  <c r="K1578" i="4"/>
  <c r="K1566" i="4"/>
  <c r="L1566" i="4" s="1"/>
  <c r="K1554" i="4"/>
  <c r="I1989" i="4"/>
  <c r="I1985" i="4"/>
  <c r="K1923" i="4"/>
  <c r="K1908" i="4"/>
  <c r="L1908" i="4" s="1"/>
  <c r="K1896" i="4"/>
  <c r="K1884" i="4"/>
  <c r="K1879" i="4"/>
  <c r="I1869" i="4"/>
  <c r="I1857" i="4"/>
  <c r="K1843" i="4"/>
  <c r="I1825" i="4"/>
  <c r="K1822" i="4"/>
  <c r="L1822" i="4" s="1"/>
  <c r="K1817" i="4"/>
  <c r="K1813" i="4"/>
  <c r="L1813" i="4" s="1"/>
  <c r="I1809" i="4"/>
  <c r="I1807" i="4"/>
  <c r="I1805" i="4"/>
  <c r="I1803" i="4"/>
  <c r="K1916" i="4"/>
  <c r="I1896" i="4"/>
  <c r="I1884" i="4"/>
  <c r="K1854" i="4"/>
  <c r="K1839" i="4"/>
  <c r="K1835" i="4"/>
  <c r="K1829" i="4"/>
  <c r="I1801" i="4"/>
  <c r="K1774" i="4"/>
  <c r="K1772" i="4"/>
  <c r="I1879" i="4"/>
  <c r="K1859" i="4"/>
  <c r="K1856" i="4"/>
  <c r="K1855" i="4"/>
  <c r="K1853" i="4"/>
  <c r="L1853" i="4" s="1"/>
  <c r="K1852" i="4"/>
  <c r="K1851" i="4"/>
  <c r="L1851" i="4" s="1"/>
  <c r="K1850" i="4"/>
  <c r="I1843" i="4"/>
  <c r="I1832" i="4"/>
  <c r="K1819" i="4"/>
  <c r="I1817" i="4"/>
  <c r="K1786" i="4"/>
  <c r="K1784" i="4"/>
  <c r="K1782" i="4"/>
  <c r="K1778" i="4"/>
  <c r="K1776" i="4"/>
  <c r="I1909" i="4"/>
  <c r="I1872" i="4"/>
  <c r="I1852" i="4"/>
  <c r="K1842" i="4"/>
  <c r="K1838" i="4"/>
  <c r="K1798" i="4"/>
  <c r="K1796" i="4"/>
  <c r="L1796" i="4" s="1"/>
  <c r="K1794" i="4"/>
  <c r="K1790" i="4"/>
  <c r="K1788" i="4"/>
  <c r="K1978" i="4"/>
  <c r="I1921" i="4"/>
  <c r="K1874" i="4"/>
  <c r="K1860" i="4"/>
  <c r="I1849" i="4"/>
  <c r="I1848" i="4"/>
  <c r="I1819" i="4"/>
  <c r="I1881" i="4"/>
  <c r="I1862" i="4"/>
  <c r="K1814" i="4"/>
  <c r="K1812" i="4"/>
  <c r="K1804" i="4"/>
  <c r="I1796" i="4"/>
  <c r="K1747" i="4"/>
  <c r="L1747" i="4" s="1"/>
  <c r="K1745" i="4"/>
  <c r="K1743" i="4"/>
  <c r="K1739" i="4"/>
  <c r="K1729" i="4"/>
  <c r="L1729" i="4" s="1"/>
  <c r="K1678" i="4"/>
  <c r="K1676" i="4"/>
  <c r="K1674" i="4"/>
  <c r="K1670" i="4"/>
  <c r="K1668" i="4"/>
  <c r="K1660" i="4"/>
  <c r="I1652" i="4"/>
  <c r="K1603" i="4"/>
  <c r="K1601" i="4"/>
  <c r="K1599" i="4"/>
  <c r="K1595" i="4"/>
  <c r="K1585" i="4"/>
  <c r="K1968" i="4"/>
  <c r="K1961" i="4"/>
  <c r="I1886" i="4"/>
  <c r="K1828" i="4"/>
  <c r="L1828" i="4" s="1"/>
  <c r="K1823" i="4"/>
  <c r="I1816" i="4"/>
  <c r="I1814" i="4"/>
  <c r="I1812" i="4"/>
  <c r="I1968" i="4"/>
  <c r="I1965" i="4"/>
  <c r="I1952" i="4"/>
  <c r="K1903" i="4"/>
  <c r="L1903" i="4" s="1"/>
  <c r="I1845" i="4"/>
  <c r="I1841" i="4"/>
  <c r="I1828" i="4"/>
  <c r="K1818" i="4"/>
  <c r="I1949" i="4"/>
  <c r="I1941" i="4"/>
  <c r="K1891" i="4"/>
  <c r="I1877" i="4"/>
  <c r="K1876" i="4"/>
  <c r="L1876" i="4" s="1"/>
  <c r="I1867" i="4"/>
  <c r="K1844" i="4"/>
  <c r="K1840" i="4"/>
  <c r="I1833" i="4"/>
  <c r="I1830" i="4"/>
  <c r="K1825" i="4"/>
  <c r="K1820" i="4"/>
  <c r="K1807" i="4"/>
  <c r="K1805" i="4"/>
  <c r="K1803" i="4"/>
  <c r="K1799" i="4"/>
  <c r="K1810" i="4"/>
  <c r="I1808" i="4"/>
  <c r="K1791" i="4"/>
  <c r="I1779" i="4"/>
  <c r="K1759" i="4"/>
  <c r="K1754" i="4"/>
  <c r="L1754" i="4" s="1"/>
  <c r="I1752" i="4"/>
  <c r="K1712" i="4"/>
  <c r="K1709" i="4"/>
  <c r="K1703" i="4"/>
  <c r="K1699" i="4"/>
  <c r="I1687" i="4"/>
  <c r="I1682" i="4"/>
  <c r="K1679" i="4"/>
  <c r="I1664" i="4"/>
  <c r="K1658" i="4"/>
  <c r="K1655" i="4"/>
  <c r="I1640" i="4"/>
  <c r="K1630" i="4"/>
  <c r="L1630" i="4" s="1"/>
  <c r="I1617" i="4"/>
  <c r="K1614" i="4"/>
  <c r="I1612" i="4"/>
  <c r="K1577" i="4"/>
  <c r="K1575" i="4"/>
  <c r="K1571" i="4"/>
  <c r="L1571" i="4" s="1"/>
  <c r="K1569" i="4"/>
  <c r="K1561" i="4"/>
  <c r="L1561" i="4" s="1"/>
  <c r="I1553" i="4"/>
  <c r="K1551" i="4"/>
  <c r="L1551" i="4" s="1"/>
  <c r="K1539" i="4"/>
  <c r="K1527" i="4"/>
  <c r="K1515" i="4"/>
  <c r="K1503" i="4"/>
  <c r="K1491" i="4"/>
  <c r="K1479" i="4"/>
  <c r="L1479" i="4" s="1"/>
  <c r="K1467" i="4"/>
  <c r="L1467" i="4" s="1"/>
  <c r="K1455" i="4"/>
  <c r="K1443" i="4"/>
  <c r="K1431" i="4"/>
  <c r="K1419" i="4"/>
  <c r="L1419" i="4" s="1"/>
  <c r="K1407" i="4"/>
  <c r="L1407" i="4" s="1"/>
  <c r="I1810" i="4"/>
  <c r="I1783" i="4"/>
  <c r="I1772" i="4"/>
  <c r="K1768" i="4"/>
  <c r="K1764" i="4"/>
  <c r="L1764" i="4" s="1"/>
  <c r="K1771" i="4"/>
  <c r="I1768" i="4"/>
  <c r="I1759" i="4"/>
  <c r="I1754" i="4"/>
  <c r="K1751" i="4"/>
  <c r="L1751" i="4" s="1"/>
  <c r="I1736" i="4"/>
  <c r="K1730" i="4"/>
  <c r="K1727" i="4"/>
  <c r="I1712" i="4"/>
  <c r="I1874" i="4"/>
  <c r="K1864" i="4"/>
  <c r="I1837" i="4"/>
  <c r="K1789" i="4"/>
  <c r="I1782" i="4"/>
  <c r="K1767" i="4"/>
  <c r="K1756" i="4"/>
  <c r="L1756" i="4" s="1"/>
  <c r="I1748" i="4"/>
  <c r="I1745" i="4"/>
  <c r="I1742" i="4"/>
  <c r="I1730" i="4"/>
  <c r="I1706" i="4"/>
  <c r="K1911" i="4"/>
  <c r="K1841" i="4"/>
  <c r="L1841" i="4" s="1"/>
  <c r="I1789" i="4"/>
  <c r="K1781" i="4"/>
  <c r="K1777" i="4"/>
  <c r="I1771" i="4"/>
  <c r="I1761" i="4"/>
  <c r="K1758" i="4"/>
  <c r="I1756" i="4"/>
  <c r="K1714" i="4"/>
  <c r="K1711" i="4"/>
  <c r="I1702" i="4"/>
  <c r="K1698" i="4"/>
  <c r="K1694" i="4"/>
  <c r="I1686" i="4"/>
  <c r="K1681" i="4"/>
  <c r="K1763" i="4"/>
  <c r="K1738" i="4"/>
  <c r="L1738" i="4" s="1"/>
  <c r="K1735" i="4"/>
  <c r="L1735" i="4" s="1"/>
  <c r="K1726" i="4"/>
  <c r="K1723" i="4"/>
  <c r="K1949" i="4"/>
  <c r="K1936" i="4"/>
  <c r="K1886" i="4"/>
  <c r="L1886" i="4" s="1"/>
  <c r="I1818" i="4"/>
  <c r="K1787" i="4"/>
  <c r="I1781" i="4"/>
  <c r="K1775" i="4"/>
  <c r="L1775" i="4" s="1"/>
  <c r="K1770" i="4"/>
  <c r="K1766" i="4"/>
  <c r="I1758" i="4"/>
  <c r="K1753" i="4"/>
  <c r="K1744" i="4"/>
  <c r="K1741" i="4"/>
  <c r="L1741" i="4" s="1"/>
  <c r="K1720" i="4"/>
  <c r="K1717" i="4"/>
  <c r="L1717" i="4" s="1"/>
  <c r="K1708" i="4"/>
  <c r="K1705" i="4"/>
  <c r="I1681" i="4"/>
  <c r="K1638" i="4"/>
  <c r="K1632" i="4"/>
  <c r="K1628" i="4"/>
  <c r="K1621" i="4"/>
  <c r="K1608" i="4"/>
  <c r="L1608" i="4" s="1"/>
  <c r="K1587" i="4"/>
  <c r="K1584" i="4"/>
  <c r="K1576" i="4"/>
  <c r="K1574" i="4"/>
  <c r="L1574" i="4" s="1"/>
  <c r="K1572" i="4"/>
  <c r="L1572" i="4" s="1"/>
  <c r="K1568" i="4"/>
  <c r="K1558" i="4"/>
  <c r="K1545" i="4"/>
  <c r="K1533" i="4"/>
  <c r="L1533" i="4" s="1"/>
  <c r="K1521" i="4"/>
  <c r="K1509" i="4"/>
  <c r="K1497" i="4"/>
  <c r="K1485" i="4"/>
  <c r="L1485" i="4" s="1"/>
  <c r="K1473" i="4"/>
  <c r="L1473" i="4" s="1"/>
  <c r="K1461" i="4"/>
  <c r="L1461" i="4" s="1"/>
  <c r="K1928" i="4"/>
  <c r="L1928" i="4" s="1"/>
  <c r="K1795" i="4"/>
  <c r="K1780" i="4"/>
  <c r="I1770" i="4"/>
  <c r="I1766" i="4"/>
  <c r="I1753" i="4"/>
  <c r="K1802" i="4"/>
  <c r="I1780" i="4"/>
  <c r="K1769" i="4"/>
  <c r="K1762" i="4"/>
  <c r="L1762" i="4" s="1"/>
  <c r="I1760" i="4"/>
  <c r="K1757" i="4"/>
  <c r="L1757" i="4" s="1"/>
  <c r="I1755" i="4"/>
  <c r="K1734" i="4"/>
  <c r="K1944" i="4"/>
  <c r="K1898" i="4"/>
  <c r="K1806" i="4"/>
  <c r="K1793" i="4"/>
  <c r="I1785" i="4"/>
  <c r="K1779" i="4"/>
  <c r="K1765" i="4"/>
  <c r="K1752" i="4"/>
  <c r="L1752" i="4" s="1"/>
  <c r="K1760" i="4"/>
  <c r="I1750" i="4"/>
  <c r="I1746" i="4"/>
  <c r="K1721" i="4"/>
  <c r="I1690" i="4"/>
  <c r="I1685" i="4"/>
  <c r="K1662" i="4"/>
  <c r="K1652" i="4"/>
  <c r="K1631" i="4"/>
  <c r="I1615" i="4"/>
  <c r="K1611" i="4"/>
  <c r="L1611" i="4" s="1"/>
  <c r="I1608" i="4"/>
  <c r="I1603" i="4"/>
  <c r="I1588" i="4"/>
  <c r="K1563" i="4"/>
  <c r="K1549" i="4"/>
  <c r="K1534" i="4"/>
  <c r="K1529" i="4"/>
  <c r="K1524" i="4"/>
  <c r="K1514" i="4"/>
  <c r="L1514" i="4" s="1"/>
  <c r="I1502" i="4"/>
  <c r="K1477" i="4"/>
  <c r="K1462" i="4"/>
  <c r="K1457" i="4"/>
  <c r="L1457" i="4" s="1"/>
  <c r="K1452" i="4"/>
  <c r="K1417" i="4"/>
  <c r="K1415" i="4"/>
  <c r="K1413" i="4"/>
  <c r="K1409" i="4"/>
  <c r="K1405" i="4"/>
  <c r="K1393" i="4"/>
  <c r="K1381" i="4"/>
  <c r="K1369" i="4"/>
  <c r="K1357" i="4"/>
  <c r="K1345" i="4"/>
  <c r="K1333" i="4"/>
  <c r="K1321" i="4"/>
  <c r="K1309" i="4"/>
  <c r="K1297" i="4"/>
  <c r="L1297" i="4" s="1"/>
  <c r="K1285" i="4"/>
  <c r="K1273" i="4"/>
  <c r="K1261" i="4"/>
  <c r="L1261" i="4" s="1"/>
  <c r="K1249" i="4"/>
  <c r="K1237" i="4"/>
  <c r="K1225" i="4"/>
  <c r="K1213" i="4"/>
  <c r="K1201" i="4"/>
  <c r="K1189" i="4"/>
  <c r="L1189" i="4" s="1"/>
  <c r="K1177" i="4"/>
  <c r="K1165" i="4"/>
  <c r="K1800" i="4"/>
  <c r="L1800" i="4" s="1"/>
  <c r="I1784" i="4"/>
  <c r="K1755" i="4"/>
  <c r="L1755" i="4" s="1"/>
  <c r="I1740" i="4"/>
  <c r="K1724" i="4"/>
  <c r="L1724" i="4" s="1"/>
  <c r="I1707" i="4"/>
  <c r="K1706" i="4"/>
  <c r="K1702" i="4"/>
  <c r="I1700" i="4"/>
  <c r="I1680" i="4"/>
  <c r="I1673" i="4"/>
  <c r="I1668" i="4"/>
  <c r="K1646" i="4"/>
  <c r="L1646" i="4" s="1"/>
  <c r="K1636" i="4"/>
  <c r="K1624" i="4"/>
  <c r="K1618" i="4"/>
  <c r="L1618" i="4" s="1"/>
  <c r="K1607" i="4"/>
  <c r="K1583" i="4"/>
  <c r="L1583" i="4" s="1"/>
  <c r="K1582" i="4"/>
  <c r="L1582" i="4" s="1"/>
  <c r="K1560" i="4"/>
  <c r="K1557" i="4"/>
  <c r="L1557" i="4" s="1"/>
  <c r="I1544" i="4"/>
  <c r="K1519" i="4"/>
  <c r="I1873" i="4"/>
  <c r="K1736" i="4"/>
  <c r="L1736" i="4" s="1"/>
  <c r="K1728" i="4"/>
  <c r="K1651" i="4"/>
  <c r="I1636" i="4"/>
  <c r="K1635" i="4"/>
  <c r="I1624" i="4"/>
  <c r="K1623" i="4"/>
  <c r="L1623" i="4" s="1"/>
  <c r="I1618" i="4"/>
  <c r="I1611" i="4"/>
  <c r="K1592" i="4"/>
  <c r="L1592" i="4" s="1"/>
  <c r="K1546" i="4"/>
  <c r="L1546" i="4" s="1"/>
  <c r="K1541" i="4"/>
  <c r="L1541" i="4" s="1"/>
  <c r="K1536" i="4"/>
  <c r="K1526" i="4"/>
  <c r="I1524" i="4"/>
  <c r="I1728" i="4"/>
  <c r="K1697" i="4"/>
  <c r="L1697" i="4" s="1"/>
  <c r="I1689" i="4"/>
  <c r="K1684" i="4"/>
  <c r="K1672" i="4"/>
  <c r="L1672" i="4" s="1"/>
  <c r="K1661" i="4"/>
  <c r="L1661" i="4" s="1"/>
  <c r="K1656" i="4"/>
  <c r="K1640" i="4"/>
  <c r="K1622" i="4"/>
  <c r="I1614" i="4"/>
  <c r="K1610" i="4"/>
  <c r="K1597" i="4"/>
  <c r="I1592" i="4"/>
  <c r="I1587" i="4"/>
  <c r="I1551" i="4"/>
  <c r="I1546" i="4"/>
  <c r="K1531" i="4"/>
  <c r="K1516" i="4"/>
  <c r="K1511" i="4"/>
  <c r="L1511" i="4" s="1"/>
  <c r="K1792" i="4"/>
  <c r="L1792" i="4" s="1"/>
  <c r="I1747" i="4"/>
  <c r="I1741" i="4"/>
  <c r="K1731" i="4"/>
  <c r="I1729" i="4"/>
  <c r="I1699" i="4"/>
  <c r="K1688" i="4"/>
  <c r="I1684" i="4"/>
  <c r="K1666" i="4"/>
  <c r="I1656" i="4"/>
  <c r="K1650" i="4"/>
  <c r="K1645" i="4"/>
  <c r="I1635" i="4"/>
  <c r="I1606" i="4"/>
  <c r="K1591" i="4"/>
  <c r="L1591" i="4" s="1"/>
  <c r="K1565" i="4"/>
  <c r="K1562" i="4"/>
  <c r="K1553" i="4"/>
  <c r="K1548" i="4"/>
  <c r="K1538" i="4"/>
  <c r="L1538" i="4" s="1"/>
  <c r="K1808" i="4"/>
  <c r="I1762" i="4"/>
  <c r="I1757" i="4"/>
  <c r="I1731" i="4"/>
  <c r="I1688" i="4"/>
  <c r="K1683" i="4"/>
  <c r="I1678" i="4"/>
  <c r="K1644" i="4"/>
  <c r="L1644" i="4" s="1"/>
  <c r="K1639" i="4"/>
  <c r="K1634" i="4"/>
  <c r="I1622" i="4"/>
  <c r="K1613" i="4"/>
  <c r="L1613" i="4" s="1"/>
  <c r="I1610" i="4"/>
  <c r="I1601" i="4"/>
  <c r="I1597" i="4"/>
  <c r="I1591" i="4"/>
  <c r="K1586" i="4"/>
  <c r="I1565" i="4"/>
  <c r="I1562" i="4"/>
  <c r="K1559" i="4"/>
  <c r="K1556" i="4"/>
  <c r="K1543" i="4"/>
  <c r="K1528" i="4"/>
  <c r="K1523" i="4"/>
  <c r="I1804" i="4"/>
  <c r="I1769" i="4"/>
  <c r="I1743" i="4"/>
  <c r="K1695" i="4"/>
  <c r="I1683" i="4"/>
  <c r="I1677" i="4"/>
  <c r="I1671" i="4"/>
  <c r="I1613" i="4"/>
  <c r="K1580" i="4"/>
  <c r="I1577" i="4"/>
  <c r="K1550" i="4"/>
  <c r="I1538" i="4"/>
  <c r="K1513" i="4"/>
  <c r="K1498" i="4"/>
  <c r="K1493" i="4"/>
  <c r="K1488" i="4"/>
  <c r="K1478" i="4"/>
  <c r="I1466" i="4"/>
  <c r="K1420" i="4"/>
  <c r="K1418" i="4"/>
  <c r="K1416" i="4"/>
  <c r="K1412" i="4"/>
  <c r="K1410" i="4"/>
  <c r="K1399" i="4"/>
  <c r="L1399" i="4" s="1"/>
  <c r="K1387" i="4"/>
  <c r="L1387" i="4" s="1"/>
  <c r="K1375" i="4"/>
  <c r="K1363" i="4"/>
  <c r="K1351" i="4"/>
  <c r="K1339" i="4"/>
  <c r="L1339" i="4" s="1"/>
  <c r="K1327" i="4"/>
  <c r="K1315" i="4"/>
  <c r="L1315" i="4" s="1"/>
  <c r="K1303" i="4"/>
  <c r="K1291" i="4"/>
  <c r="K1279" i="4"/>
  <c r="K1267" i="4"/>
  <c r="K1255" i="4"/>
  <c r="K1243" i="4"/>
  <c r="K1231" i="4"/>
  <c r="K1219" i="4"/>
  <c r="K1207" i="4"/>
  <c r="K1195" i="4"/>
  <c r="K1183" i="4"/>
  <c r="K1171" i="4"/>
  <c r="K1836" i="4"/>
  <c r="L1836" i="4" s="1"/>
  <c r="I1749" i="4"/>
  <c r="K1692" i="4"/>
  <c r="K1682" i="4"/>
  <c r="L1682" i="4" s="1"/>
  <c r="I1676" i="4"/>
  <c r="K1664" i="4"/>
  <c r="K1659" i="4"/>
  <c r="K1633" i="4"/>
  <c r="K1627" i="4"/>
  <c r="I1600" i="4"/>
  <c r="K1567" i="4"/>
  <c r="K1564" i="4"/>
  <c r="K1555" i="4"/>
  <c r="I1550" i="4"/>
  <c r="K1525" i="4"/>
  <c r="K1510" i="4"/>
  <c r="K1505" i="4"/>
  <c r="K1500" i="4"/>
  <c r="K1783" i="4"/>
  <c r="I1773" i="4"/>
  <c r="I1744" i="4"/>
  <c r="K1733" i="4"/>
  <c r="K1716" i="4"/>
  <c r="I1693" i="4"/>
  <c r="K1686" i="4"/>
  <c r="I1670" i="4"/>
  <c r="I1659" i="4"/>
  <c r="K1643" i="4"/>
  <c r="K1637" i="4"/>
  <c r="K1626" i="4"/>
  <c r="I1616" i="4"/>
  <c r="I1609" i="4"/>
  <c r="K1594" i="4"/>
  <c r="L1594" i="4" s="1"/>
  <c r="K1589" i="4"/>
  <c r="L1589" i="4" s="1"/>
  <c r="I1585" i="4"/>
  <c r="K1579" i="4"/>
  <c r="L1579" i="4" s="1"/>
  <c r="K1573" i="4"/>
  <c r="K1570" i="4"/>
  <c r="L1570" i="4" s="1"/>
  <c r="I1567" i="4"/>
  <c r="I1564" i="4"/>
  <c r="K1552" i="4"/>
  <c r="L1552" i="4" s="1"/>
  <c r="K1547" i="4"/>
  <c r="L1547" i="4" s="1"/>
  <c r="K1542" i="4"/>
  <c r="K1532" i="4"/>
  <c r="I1530" i="4"/>
  <c r="I1806" i="4"/>
  <c r="I1734" i="4"/>
  <c r="K1719" i="4"/>
  <c r="I1717" i="4"/>
  <c r="K1710" i="4"/>
  <c r="K1691" i="4"/>
  <c r="K1690" i="4"/>
  <c r="K1685" i="4"/>
  <c r="L1685" i="4" s="1"/>
  <c r="I1675" i="4"/>
  <c r="K1663" i="4"/>
  <c r="K1648" i="4"/>
  <c r="K1647" i="4"/>
  <c r="L1647" i="4" s="1"/>
  <c r="K1642" i="4"/>
  <c r="K1619" i="4"/>
  <c r="K1615" i="4"/>
  <c r="L1615" i="4" s="1"/>
  <c r="K1612" i="4"/>
  <c r="I1604" i="4"/>
  <c r="I1594" i="4"/>
  <c r="I1589" i="4"/>
  <c r="I1579" i="4"/>
  <c r="I1576" i="4"/>
  <c r="I1573" i="4"/>
  <c r="I1552" i="4"/>
  <c r="K1537" i="4"/>
  <c r="I1525" i="4"/>
  <c r="K1522" i="4"/>
  <c r="K1517" i="4"/>
  <c r="I1626" i="4"/>
  <c r="I1558" i="4"/>
  <c r="K1544" i="4"/>
  <c r="K1506" i="4"/>
  <c r="I1478" i="4"/>
  <c r="K1466" i="4"/>
  <c r="K1458" i="4"/>
  <c r="K1440" i="4"/>
  <c r="K1436" i="4"/>
  <c r="I1428" i="4"/>
  <c r="K1423" i="4"/>
  <c r="K1414" i="4"/>
  <c r="L1414" i="4" s="1"/>
  <c r="K1411" i="4"/>
  <c r="K1400" i="4"/>
  <c r="K1395" i="4"/>
  <c r="K1390" i="4"/>
  <c r="K1380" i="4"/>
  <c r="L1380" i="4" s="1"/>
  <c r="I1368" i="4"/>
  <c r="K1343" i="4"/>
  <c r="K1328" i="4"/>
  <c r="K1323" i="4"/>
  <c r="K1318" i="4"/>
  <c r="K1308" i="4"/>
  <c r="L1308" i="4" s="1"/>
  <c r="I1296" i="4"/>
  <c r="K1271" i="4"/>
  <c r="K1256" i="4"/>
  <c r="K1251" i="4"/>
  <c r="K1246" i="4"/>
  <c r="K1236" i="4"/>
  <c r="L1236" i="4" s="1"/>
  <c r="I1224" i="4"/>
  <c r="K1199" i="4"/>
  <c r="K1184" i="4"/>
  <c r="K1179" i="4"/>
  <c r="K1174" i="4"/>
  <c r="K1158" i="4"/>
  <c r="K1146" i="4"/>
  <c r="K1134" i="4"/>
  <c r="K1122" i="4"/>
  <c r="L1122" i="4" s="1"/>
  <c r="K1110" i="4"/>
  <c r="K1098" i="4"/>
  <c r="L1098" i="4" s="1"/>
  <c r="K1086" i="4"/>
  <c r="K1074" i="4"/>
  <c r="K1062" i="4"/>
  <c r="K1050" i="4"/>
  <c r="K1038" i="4"/>
  <c r="K1026" i="4"/>
  <c r="L1026" i="4" s="1"/>
  <c r="K1014" i="4"/>
  <c r="K1002" i="4"/>
  <c r="K990" i="4"/>
  <c r="K978" i="4"/>
  <c r="L978" i="4" s="1"/>
  <c r="K966" i="4"/>
  <c r="K954" i="4"/>
  <c r="K942" i="4"/>
  <c r="K930" i="4"/>
  <c r="K918" i="4"/>
  <c r="K906" i="4"/>
  <c r="K894" i="4"/>
  <c r="K882" i="4"/>
  <c r="L882" i="4" s="1"/>
  <c r="K870" i="4"/>
  <c r="K858" i="4"/>
  <c r="L858" i="4" s="1"/>
  <c r="I1639" i="4"/>
  <c r="I1527" i="4"/>
  <c r="K1496" i="4"/>
  <c r="K1489" i="4"/>
  <c r="L1489" i="4" s="1"/>
  <c r="K1481" i="4"/>
  <c r="K1454" i="4"/>
  <c r="L1454" i="4" s="1"/>
  <c r="K1430" i="4"/>
  <c r="L1430" i="4" s="1"/>
  <c r="K1425" i="4"/>
  <c r="K1385" i="4"/>
  <c r="L1385" i="4" s="1"/>
  <c r="K1370" i="4"/>
  <c r="L1370" i="4" s="1"/>
  <c r="K1365" i="4"/>
  <c r="K1360" i="4"/>
  <c r="K1350" i="4"/>
  <c r="L1350" i="4" s="1"/>
  <c r="I1338" i="4"/>
  <c r="K1313" i="4"/>
  <c r="L1313" i="4" s="1"/>
  <c r="K1298" i="4"/>
  <c r="L1298" i="4" s="1"/>
  <c r="K1293" i="4"/>
  <c r="L1293" i="4" s="1"/>
  <c r="K1288" i="4"/>
  <c r="K1278" i="4"/>
  <c r="L1278" i="4" s="1"/>
  <c r="I1266" i="4"/>
  <c r="K1241" i="4"/>
  <c r="L1241" i="4" s="1"/>
  <c r="K1226" i="4"/>
  <c r="K1221" i="4"/>
  <c r="K1620" i="4"/>
  <c r="K1616" i="4"/>
  <c r="K1540" i="4"/>
  <c r="I1510" i="4"/>
  <c r="I1506" i="4"/>
  <c r="K1501" i="4"/>
  <c r="L1501" i="4" s="1"/>
  <c r="K1484" i="4"/>
  <c r="L1484" i="4" s="1"/>
  <c r="K1469" i="4"/>
  <c r="I1458" i="4"/>
  <c r="K1450" i="4"/>
  <c r="K1447" i="4"/>
  <c r="I1423" i="4"/>
  <c r="K1402" i="4"/>
  <c r="K1392" i="4"/>
  <c r="I1380" i="4"/>
  <c r="K1355" i="4"/>
  <c r="K1340" i="4"/>
  <c r="K1335" i="4"/>
  <c r="L1335" i="4" s="1"/>
  <c r="K1330" i="4"/>
  <c r="K1320" i="4"/>
  <c r="L1320" i="4" s="1"/>
  <c r="I1308" i="4"/>
  <c r="K1283" i="4"/>
  <c r="K1268" i="4"/>
  <c r="L1268" i="4" s="1"/>
  <c r="K1722" i="4"/>
  <c r="K1693" i="4"/>
  <c r="I1605" i="4"/>
  <c r="K1520" i="4"/>
  <c r="I1496" i="4"/>
  <c r="I1489" i="4"/>
  <c r="I1473" i="4"/>
  <c r="I1454" i="4"/>
  <c r="I1450" i="4"/>
  <c r="K1439" i="4"/>
  <c r="K1432" i="4"/>
  <c r="L1432" i="4" s="1"/>
  <c r="I1430" i="4"/>
  <c r="K1427" i="4"/>
  <c r="I1425" i="4"/>
  <c r="K1397" i="4"/>
  <c r="K1382" i="4"/>
  <c r="K1377" i="4"/>
  <c r="L1377" i="4" s="1"/>
  <c r="K1372" i="4"/>
  <c r="K1362" i="4"/>
  <c r="L1362" i="4" s="1"/>
  <c r="I1360" i="4"/>
  <c r="I1350" i="4"/>
  <c r="I1345" i="4"/>
  <c r="I1340" i="4"/>
  <c r="K1325" i="4"/>
  <c r="K1310" i="4"/>
  <c r="K1305" i="4"/>
  <c r="L1305" i="4" s="1"/>
  <c r="K1300" i="4"/>
  <c r="K1290" i="4"/>
  <c r="I1288" i="4"/>
  <c r="I1278" i="4"/>
  <c r="I1273" i="4"/>
  <c r="I1268" i="4"/>
  <c r="K1253" i="4"/>
  <c r="K1718" i="4"/>
  <c r="K1696" i="4"/>
  <c r="L1696" i="4" s="1"/>
  <c r="K1669" i="4"/>
  <c r="I1663" i="4"/>
  <c r="K1609" i="4"/>
  <c r="L1609" i="4" s="1"/>
  <c r="I1521" i="4"/>
  <c r="I1520" i="4"/>
  <c r="K1518" i="4"/>
  <c r="I1500" i="4"/>
  <c r="K1499" i="4"/>
  <c r="L1499" i="4" s="1"/>
  <c r="K1492" i="4"/>
  <c r="L1492" i="4" s="1"/>
  <c r="I1484" i="4"/>
  <c r="I1477" i="4"/>
  <c r="K1465" i="4"/>
  <c r="K1446" i="4"/>
  <c r="K1442" i="4"/>
  <c r="K1435" i="4"/>
  <c r="K1422" i="4"/>
  <c r="L1422" i="4" s="1"/>
  <c r="K1404" i="4"/>
  <c r="I1392" i="4"/>
  <c r="K1367" i="4"/>
  <c r="I1355" i="4"/>
  <c r="K1352" i="4"/>
  <c r="K1347" i="4"/>
  <c r="K1342" i="4"/>
  <c r="K1332" i="4"/>
  <c r="I1320" i="4"/>
  <c r="K1295" i="4"/>
  <c r="I1283" i="4"/>
  <c r="K1280" i="4"/>
  <c r="K1275" i="4"/>
  <c r="K1715" i="4"/>
  <c r="K1687" i="4"/>
  <c r="L1687" i="4" s="1"/>
  <c r="I1621" i="4"/>
  <c r="I1522" i="4"/>
  <c r="I1518" i="4"/>
  <c r="I1509" i="4"/>
  <c r="K1495" i="4"/>
  <c r="I1488" i="4"/>
  <c r="K1480" i="4"/>
  <c r="L1480" i="4" s="1"/>
  <c r="K1476" i="4"/>
  <c r="K1472" i="4"/>
  <c r="K1464" i="4"/>
  <c r="K1460" i="4"/>
  <c r="K1453" i="4"/>
  <c r="L1453" i="4" s="1"/>
  <c r="K1449" i="4"/>
  <c r="I1432" i="4"/>
  <c r="I1427" i="4"/>
  <c r="K1394" i="4"/>
  <c r="K1389" i="4"/>
  <c r="K1384" i="4"/>
  <c r="K1374" i="4"/>
  <c r="I1362" i="4"/>
  <c r="K1337" i="4"/>
  <c r="K1322" i="4"/>
  <c r="L1322" i="4" s="1"/>
  <c r="K1317" i="4"/>
  <c r="K1312" i="4"/>
  <c r="K1302" i="4"/>
  <c r="L1302" i="4" s="1"/>
  <c r="I1290" i="4"/>
  <c r="I1732" i="4"/>
  <c r="I1660" i="4"/>
  <c r="I1628" i="4"/>
  <c r="K1590" i="4"/>
  <c r="K1504" i="4"/>
  <c r="I1472" i="4"/>
  <c r="K1468" i="4"/>
  <c r="I1442" i="4"/>
  <c r="K1429" i="4"/>
  <c r="K1424" i="4"/>
  <c r="I1422" i="4"/>
  <c r="I1404" i="4"/>
  <c r="K1379" i="4"/>
  <c r="K1364" i="4"/>
  <c r="L1364" i="4" s="1"/>
  <c r="K1359" i="4"/>
  <c r="L1359" i="4" s="1"/>
  <c r="K1354" i="4"/>
  <c r="K1344" i="4"/>
  <c r="L1344" i="4" s="1"/>
  <c r="I1332" i="4"/>
  <c r="K1307" i="4"/>
  <c r="K1292" i="4"/>
  <c r="K1287" i="4"/>
  <c r="L1287" i="4" s="1"/>
  <c r="K1282" i="4"/>
  <c r="K1272" i="4"/>
  <c r="L1272" i="4" s="1"/>
  <c r="I1260" i="4"/>
  <c r="K1235" i="4"/>
  <c r="K1220" i="4"/>
  <c r="L1220" i="4" s="1"/>
  <c r="K1215" i="4"/>
  <c r="K1210" i="4"/>
  <c r="K1200" i="4"/>
  <c r="I1188" i="4"/>
  <c r="K1166" i="4"/>
  <c r="K1164" i="4"/>
  <c r="L1164" i="4" s="1"/>
  <c r="K1152" i="4"/>
  <c r="L1152" i="4" s="1"/>
  <c r="K1140" i="4"/>
  <c r="K1128" i="4"/>
  <c r="K1116" i="4"/>
  <c r="K1104" i="4"/>
  <c r="K1092" i="4"/>
  <c r="L1092" i="4" s="1"/>
  <c r="K1080" i="4"/>
  <c r="L1080" i="4" s="1"/>
  <c r="K1068" i="4"/>
  <c r="K1056" i="4"/>
  <c r="K1044" i="4"/>
  <c r="K1032" i="4"/>
  <c r="K1020" i="4"/>
  <c r="K1008" i="4"/>
  <c r="K996" i="4"/>
  <c r="K984" i="4"/>
  <c r="L984" i="4" s="1"/>
  <c r="K972" i="4"/>
  <c r="K960" i="4"/>
  <c r="L960" i="4" s="1"/>
  <c r="K948" i="4"/>
  <c r="K936" i="4"/>
  <c r="K924" i="4"/>
  <c r="K912" i="4"/>
  <c r="K900" i="4"/>
  <c r="K888" i="4"/>
  <c r="K876" i="4"/>
  <c r="L876" i="4" s="1"/>
  <c r="K864" i="4"/>
  <c r="K1680" i="4"/>
  <c r="L1680" i="4" s="1"/>
  <c r="K1649" i="4"/>
  <c r="L1649" i="4" s="1"/>
  <c r="K1625" i="4"/>
  <c r="I1599" i="4"/>
  <c r="I1584" i="4"/>
  <c r="I1508" i="4"/>
  <c r="K1494" i="4"/>
  <c r="I1674" i="4"/>
  <c r="K1654" i="4"/>
  <c r="L1654" i="4" s="1"/>
  <c r="I1632" i="4"/>
  <c r="I1570" i="4"/>
  <c r="I1543" i="4"/>
  <c r="K1535" i="4"/>
  <c r="I1514" i="4"/>
  <c r="K1490" i="4"/>
  <c r="L1490" i="4" s="1"/>
  <c r="K1471" i="4"/>
  <c r="K1459" i="4"/>
  <c r="I1452" i="4"/>
  <c r="K1448" i="4"/>
  <c r="L1448" i="4" s="1"/>
  <c r="K1437" i="4"/>
  <c r="K1426" i="4"/>
  <c r="I1418" i="4"/>
  <c r="I1415" i="4"/>
  <c r="I1412" i="4"/>
  <c r="K1398" i="4"/>
  <c r="L1398" i="4" s="1"/>
  <c r="I1396" i="4"/>
  <c r="I1386" i="4"/>
  <c r="I1381" i="4"/>
  <c r="I1376" i="4"/>
  <c r="K1361" i="4"/>
  <c r="K1346" i="4"/>
  <c r="L1346" i="4" s="1"/>
  <c r="K1341" i="4"/>
  <c r="L1341" i="4" s="1"/>
  <c r="K1336" i="4"/>
  <c r="K1326" i="4"/>
  <c r="I1324" i="4"/>
  <c r="I1314" i="4"/>
  <c r="I1309" i="4"/>
  <c r="I1304" i="4"/>
  <c r="K1289" i="4"/>
  <c r="K1274" i="4"/>
  <c r="K1269" i="4"/>
  <c r="K1264" i="4"/>
  <c r="K1254" i="4"/>
  <c r="I1252" i="4"/>
  <c r="I1242" i="4"/>
  <c r="I1237" i="4"/>
  <c r="I1232" i="4"/>
  <c r="I1713" i="4"/>
  <c r="K1700" i="4"/>
  <c r="L1700" i="4" s="1"/>
  <c r="K1507" i="4"/>
  <c r="I1503" i="4"/>
  <c r="I1494" i="4"/>
  <c r="K1486" i="4"/>
  <c r="K1482" i="4"/>
  <c r="K1474" i="4"/>
  <c r="I1471" i="4"/>
  <c r="I1467" i="4"/>
  <c r="K1444" i="4"/>
  <c r="I1441" i="4"/>
  <c r="I1431" i="4"/>
  <c r="K1428" i="4"/>
  <c r="I1426" i="4"/>
  <c r="K1403" i="4"/>
  <c r="I1391" i="4"/>
  <c r="K1388" i="4"/>
  <c r="K1383" i="4"/>
  <c r="K1378" i="4"/>
  <c r="K1368" i="4"/>
  <c r="L1368" i="4" s="1"/>
  <c r="I1366" i="4"/>
  <c r="I1356" i="4"/>
  <c r="I1351" i="4"/>
  <c r="I1346" i="4"/>
  <c r="K1331" i="4"/>
  <c r="I1319" i="4"/>
  <c r="K1316" i="4"/>
  <c r="K1311" i="4"/>
  <c r="K1306" i="4"/>
  <c r="K1296" i="4"/>
  <c r="L1296" i="4" s="1"/>
  <c r="I1294" i="4"/>
  <c r="K1707" i="4"/>
  <c r="K1704" i="4"/>
  <c r="K1600" i="4"/>
  <c r="I1532" i="4"/>
  <c r="I1526" i="4"/>
  <c r="K1512" i="4"/>
  <c r="I1507" i="4"/>
  <c r="K1502" i="4"/>
  <c r="L1502" i="4" s="1"/>
  <c r="I1490" i="4"/>
  <c r="I1486" i="4"/>
  <c r="I1482" i="4"/>
  <c r="I1474" i="4"/>
  <c r="K1470" i="4"/>
  <c r="I1459" i="4"/>
  <c r="K1451" i="4"/>
  <c r="I1448" i="4"/>
  <c r="I1437" i="4"/>
  <c r="K1433" i="4"/>
  <c r="K1530" i="4"/>
  <c r="K1438" i="4"/>
  <c r="L1438" i="4" s="1"/>
  <c r="I1424" i="4"/>
  <c r="I1336" i="4"/>
  <c r="I1326" i="4"/>
  <c r="I1264" i="4"/>
  <c r="K1258" i="4"/>
  <c r="K1257" i="4"/>
  <c r="L1257" i="4" s="1"/>
  <c r="K1229" i="4"/>
  <c r="I1217" i="4"/>
  <c r="K1209" i="4"/>
  <c r="K1205" i="4"/>
  <c r="L1205" i="4" s="1"/>
  <c r="I1182" i="4"/>
  <c r="I1175" i="4"/>
  <c r="I1157" i="4"/>
  <c r="K1132" i="4"/>
  <c r="L1132" i="4" s="1"/>
  <c r="K1117" i="4"/>
  <c r="K1112" i="4"/>
  <c r="L1112" i="4" s="1"/>
  <c r="K1107" i="4"/>
  <c r="K1097" i="4"/>
  <c r="L1097" i="4" s="1"/>
  <c r="I1085" i="4"/>
  <c r="K1060" i="4"/>
  <c r="K1045" i="4"/>
  <c r="K1040" i="4"/>
  <c r="K1035" i="4"/>
  <c r="K1025" i="4"/>
  <c r="L1025" i="4" s="1"/>
  <c r="I1013" i="4"/>
  <c r="K988" i="4"/>
  <c r="K973" i="4"/>
  <c r="K968" i="4"/>
  <c r="L968" i="4" s="1"/>
  <c r="K963" i="4"/>
  <c r="K953" i="4"/>
  <c r="L953" i="4" s="1"/>
  <c r="I941" i="4"/>
  <c r="K916" i="4"/>
  <c r="K901" i="4"/>
  <c r="K896" i="4"/>
  <c r="K891" i="4"/>
  <c r="K881" i="4"/>
  <c r="L881" i="4" s="1"/>
  <c r="I869" i="4"/>
  <c r="K841" i="4"/>
  <c r="K829" i="4"/>
  <c r="K817" i="4"/>
  <c r="L817" i="4" s="1"/>
  <c r="K805" i="4"/>
  <c r="K793" i="4"/>
  <c r="K781" i="4"/>
  <c r="K769" i="4"/>
  <c r="I1516" i="4"/>
  <c r="I1438" i="4"/>
  <c r="K1353" i="4"/>
  <c r="I1337" i="4"/>
  <c r="I1321" i="4"/>
  <c r="I1316" i="4"/>
  <c r="I1312" i="4"/>
  <c r="I1292" i="4"/>
  <c r="K1270" i="4"/>
  <c r="K1259" i="4"/>
  <c r="K1247" i="4"/>
  <c r="L1247" i="4" s="1"/>
  <c r="K1216" i="4"/>
  <c r="I1201" i="4"/>
  <c r="K1197" i="4"/>
  <c r="K1185" i="4"/>
  <c r="L1185" i="4" s="1"/>
  <c r="K1178" i="4"/>
  <c r="L1178" i="4" s="1"/>
  <c r="I1170" i="4"/>
  <c r="K1167" i="4"/>
  <c r="K1487" i="4"/>
  <c r="L1487" i="4" s="1"/>
  <c r="I1464" i="4"/>
  <c r="K1421" i="4"/>
  <c r="I1398" i="4"/>
  <c r="I1388" i="4"/>
  <c r="I1384" i="4"/>
  <c r="I1364" i="4"/>
  <c r="K1358" i="4"/>
  <c r="K1348" i="4"/>
  <c r="I1307" i="4"/>
  <c r="K1301" i="4"/>
  <c r="I1297" i="4"/>
  <c r="K1286" i="4"/>
  <c r="I1279" i="4"/>
  <c r="I1247" i="4"/>
  <c r="I1246" i="4"/>
  <c r="K1245" i="4"/>
  <c r="I1236" i="4"/>
  <c r="K1227" i="4"/>
  <c r="K1212" i="4"/>
  <c r="L1212" i="4" s="1"/>
  <c r="K1193" i="4"/>
  <c r="L1193" i="4" s="1"/>
  <c r="K1181" i="4"/>
  <c r="I1164" i="4"/>
  <c r="K1445" i="4"/>
  <c r="K1408" i="4"/>
  <c r="I1393" i="4"/>
  <c r="I1379" i="4"/>
  <c r="K1373" i="4"/>
  <c r="I1369" i="4"/>
  <c r="K1338" i="4"/>
  <c r="I1302" i="4"/>
  <c r="I1272" i="4"/>
  <c r="I1220" i="4"/>
  <c r="I1216" i="4"/>
  <c r="K1208" i="4"/>
  <c r="K1204" i="4"/>
  <c r="K1196" i="4"/>
  <c r="I1193" i="4"/>
  <c r="I1189" i="4"/>
  <c r="I1479" i="4"/>
  <c r="K1475" i="4"/>
  <c r="I1460" i="4"/>
  <c r="K1456" i="4"/>
  <c r="I1374" i="4"/>
  <c r="I1354" i="4"/>
  <c r="K1349" i="4"/>
  <c r="L1349" i="4" s="1"/>
  <c r="I1254" i="4"/>
  <c r="K1244" i="4"/>
  <c r="I1235" i="4"/>
  <c r="K1234" i="4"/>
  <c r="I1226" i="4"/>
  <c r="I1212" i="4"/>
  <c r="I1208" i="4"/>
  <c r="I1204" i="4"/>
  <c r="I1196" i="4"/>
  <c r="K1192" i="4"/>
  <c r="I1181" i="4"/>
  <c r="K1173" i="4"/>
  <c r="I1468" i="4"/>
  <c r="I1344" i="4"/>
  <c r="K1329" i="4"/>
  <c r="L1329" i="4" s="1"/>
  <c r="K1314" i="4"/>
  <c r="L1314" i="4" s="1"/>
  <c r="K1281" i="4"/>
  <c r="I1253" i="4"/>
  <c r="K1252" i="4"/>
  <c r="I1244" i="4"/>
  <c r="I1243" i="4"/>
  <c r="K1242" i="4"/>
  <c r="L1242" i="4" s="1"/>
  <c r="K1233" i="4"/>
  <c r="I1225" i="4"/>
  <c r="K1224" i="4"/>
  <c r="L1224" i="4" s="1"/>
  <c r="I1200" i="4"/>
  <c r="K1188" i="4"/>
  <c r="L1188" i="4" s="1"/>
  <c r="I1184" i="4"/>
  <c r="K1180" i="4"/>
  <c r="I1177" i="4"/>
  <c r="K1169" i="4"/>
  <c r="K1163" i="4"/>
  <c r="L1163" i="4" s="1"/>
  <c r="I1161" i="4"/>
  <c r="K1386" i="4"/>
  <c r="L1386" i="4" s="1"/>
  <c r="K1324" i="4"/>
  <c r="I1274" i="4"/>
  <c r="K1211" i="4"/>
  <c r="K1203" i="4"/>
  <c r="K1176" i="4"/>
  <c r="L1176" i="4" s="1"/>
  <c r="K1153" i="4"/>
  <c r="K1148" i="4"/>
  <c r="K1143" i="4"/>
  <c r="K1133" i="4"/>
  <c r="I1121" i="4"/>
  <c r="K1096" i="4"/>
  <c r="K1081" i="4"/>
  <c r="K1076" i="4"/>
  <c r="K1071" i="4"/>
  <c r="K1061" i="4"/>
  <c r="L1061" i="4" s="1"/>
  <c r="I1049" i="4"/>
  <c r="K1024" i="4"/>
  <c r="K1009" i="4"/>
  <c r="L1009" i="4" s="1"/>
  <c r="K1004" i="4"/>
  <c r="K999" i="4"/>
  <c r="K989" i="4"/>
  <c r="L989" i="4" s="1"/>
  <c r="I977" i="4"/>
  <c r="K952" i="4"/>
  <c r="I1596" i="4"/>
  <c r="I1542" i="4"/>
  <c r="I1453" i="4"/>
  <c r="I1449" i="4"/>
  <c r="K1401" i="4"/>
  <c r="K1334" i="4"/>
  <c r="K1319" i="4"/>
  <c r="L1319" i="4" s="1"/>
  <c r="K1294" i="4"/>
  <c r="K1232" i="4"/>
  <c r="L1232" i="4" s="1"/>
  <c r="K1218" i="4"/>
  <c r="K1206" i="4"/>
  <c r="L1206" i="4" s="1"/>
  <c r="K1191" i="4"/>
  <c r="L1191" i="4" s="1"/>
  <c r="I1180" i="4"/>
  <c r="K1172" i="4"/>
  <c r="I1169" i="4"/>
  <c r="I1163" i="4"/>
  <c r="K1138" i="4"/>
  <c r="L1138" i="4" s="1"/>
  <c r="K1123" i="4"/>
  <c r="L1123" i="4" s="1"/>
  <c r="K1118" i="4"/>
  <c r="L1118" i="4" s="1"/>
  <c r="K1113" i="4"/>
  <c r="K1103" i="4"/>
  <c r="L1103" i="4" s="1"/>
  <c r="I1091" i="4"/>
  <c r="K1066" i="4"/>
  <c r="L1066" i="4" s="1"/>
  <c r="K1051" i="4"/>
  <c r="K1046" i="4"/>
  <c r="L1046" i="4" s="1"/>
  <c r="K1041" i="4"/>
  <c r="K1031" i="4"/>
  <c r="L1031" i="4" s="1"/>
  <c r="I1019" i="4"/>
  <c r="K994" i="4"/>
  <c r="L994" i="4" s="1"/>
  <c r="K979" i="4"/>
  <c r="L979" i="4" s="1"/>
  <c r="K974" i="4"/>
  <c r="L974" i="4" s="1"/>
  <c r="K969" i="4"/>
  <c r="K959" i="4"/>
  <c r="L959" i="4" s="1"/>
  <c r="I947" i="4"/>
  <c r="K1483" i="4"/>
  <c r="L1483" i="4" s="1"/>
  <c r="K1396" i="4"/>
  <c r="K1366" i="4"/>
  <c r="K1299" i="4"/>
  <c r="I1289" i="4"/>
  <c r="K1250" i="4"/>
  <c r="K1240" i="4"/>
  <c r="K1223" i="4"/>
  <c r="L1223" i="4" s="1"/>
  <c r="I1211" i="4"/>
  <c r="I1176" i="4"/>
  <c r="K1160" i="4"/>
  <c r="L1160" i="4" s="1"/>
  <c r="K1155" i="4"/>
  <c r="K1145" i="4"/>
  <c r="I1515" i="4"/>
  <c r="I1495" i="4"/>
  <c r="K1434" i="4"/>
  <c r="L1434" i="4" s="1"/>
  <c r="I1429" i="4"/>
  <c r="K1406" i="4"/>
  <c r="K1391" i="4"/>
  <c r="L1391" i="4" s="1"/>
  <c r="K1371" i="4"/>
  <c r="I1361" i="4"/>
  <c r="K1356" i="4"/>
  <c r="K1304" i="4"/>
  <c r="K1276" i="4"/>
  <c r="K1248" i="4"/>
  <c r="L1248" i="4" s="1"/>
  <c r="K1239" i="4"/>
  <c r="I1231" i="4"/>
  <c r="K1230" i="4"/>
  <c r="L1230" i="4" s="1"/>
  <c r="K1222" i="4"/>
  <c r="I1218" i="4"/>
  <c r="K1214" i="4"/>
  <c r="L1214" i="4" s="1"/>
  <c r="I1206" i="4"/>
  <c r="K1187" i="4"/>
  <c r="L1187" i="4" s="1"/>
  <c r="K1168" i="4"/>
  <c r="K1150" i="4"/>
  <c r="K1135" i="4"/>
  <c r="I1504" i="4"/>
  <c r="I1406" i="4"/>
  <c r="K1376" i="4"/>
  <c r="K1284" i="4"/>
  <c r="L1284" i="4" s="1"/>
  <c r="K1277" i="4"/>
  <c r="L1277" i="4" s="1"/>
  <c r="K1265" i="4"/>
  <c r="K1263" i="4"/>
  <c r="L1263" i="4" s="1"/>
  <c r="K1260" i="4"/>
  <c r="L1260" i="4" s="1"/>
  <c r="K1238" i="4"/>
  <c r="I1230" i="4"/>
  <c r="K1217" i="4"/>
  <c r="I1210" i="4"/>
  <c r="K1202" i="4"/>
  <c r="K1198" i="4"/>
  <c r="K1194" i="4"/>
  <c r="K1186" i="4"/>
  <c r="K1182" i="4"/>
  <c r="K1175" i="4"/>
  <c r="K1157" i="4"/>
  <c r="L1157" i="4" s="1"/>
  <c r="I1265" i="4"/>
  <c r="I1238" i="4"/>
  <c r="K1161" i="4"/>
  <c r="K1129" i="4"/>
  <c r="K1124" i="4"/>
  <c r="K1119" i="4"/>
  <c r="K1105" i="4"/>
  <c r="K1094" i="4"/>
  <c r="K1089" i="4"/>
  <c r="K1077" i="4"/>
  <c r="K1072" i="4"/>
  <c r="I1047" i="4"/>
  <c r="K1042" i="4"/>
  <c r="K1037" i="4"/>
  <c r="K1027" i="4"/>
  <c r="K1021" i="4"/>
  <c r="L1021" i="4" s="1"/>
  <c r="K993" i="4"/>
  <c r="K983" i="4"/>
  <c r="K964" i="4"/>
  <c r="I959" i="4"/>
  <c r="K923" i="4"/>
  <c r="L923" i="4" s="1"/>
  <c r="K897" i="4"/>
  <c r="I892" i="4"/>
  <c r="K873" i="4"/>
  <c r="K857" i="4"/>
  <c r="L857" i="4" s="1"/>
  <c r="K815" i="4"/>
  <c r="K813" i="4"/>
  <c r="K811" i="4"/>
  <c r="K807" i="4"/>
  <c r="K797" i="4"/>
  <c r="L797" i="4" s="1"/>
  <c r="K757" i="4"/>
  <c r="K745" i="4"/>
  <c r="K733" i="4"/>
  <c r="K721" i="4"/>
  <c r="K709" i="4"/>
  <c r="K697" i="4"/>
  <c r="K685" i="4"/>
  <c r="L685" i="4" s="1"/>
  <c r="K673" i="4"/>
  <c r="K661" i="4"/>
  <c r="K649" i="4"/>
  <c r="K637" i="4"/>
  <c r="K625" i="4"/>
  <c r="K613" i="4"/>
  <c r="K601" i="4"/>
  <c r="L601" i="4" s="1"/>
  <c r="K589" i="4"/>
  <c r="K577" i="4"/>
  <c r="K565" i="4"/>
  <c r="K553" i="4"/>
  <c r="L553" i="4" s="1"/>
  <c r="K541" i="4"/>
  <c r="L541" i="4" s="1"/>
  <c r="K529" i="4"/>
  <c r="L529" i="4" s="1"/>
  <c r="K517" i="4"/>
  <c r="K505" i="4"/>
  <c r="K493" i="4"/>
  <c r="L493" i="4" s="1"/>
  <c r="K481" i="4"/>
  <c r="K469" i="4"/>
  <c r="K457" i="4"/>
  <c r="K445" i="4"/>
  <c r="K1262" i="4"/>
  <c r="L1262" i="4" s="1"/>
  <c r="K1190" i="4"/>
  <c r="K1151" i="4"/>
  <c r="I1134" i="4"/>
  <c r="I1129" i="4"/>
  <c r="I1115" i="4"/>
  <c r="I1105" i="4"/>
  <c r="K1088" i="4"/>
  <c r="K1082" i="4"/>
  <c r="I1032" i="4"/>
  <c r="I1027" i="4"/>
  <c r="I1021" i="4"/>
  <c r="K1015" i="4"/>
  <c r="L1015" i="4" s="1"/>
  <c r="K998" i="4"/>
  <c r="I983" i="4"/>
  <c r="I969" i="4"/>
  <c r="K939" i="4"/>
  <c r="K920" i="4"/>
  <c r="K917" i="4"/>
  <c r="L917" i="4" s="1"/>
  <c r="K885" i="4"/>
  <c r="K863" i="4"/>
  <c r="K860" i="4"/>
  <c r="L860" i="4" s="1"/>
  <c r="K852" i="4"/>
  <c r="L852" i="4" s="1"/>
  <c r="K850" i="4"/>
  <c r="L850" i="4" s="1"/>
  <c r="K1162" i="4"/>
  <c r="K1156" i="4"/>
  <c r="K1149" i="4"/>
  <c r="I1145" i="4"/>
  <c r="K1144" i="4"/>
  <c r="I1119" i="4"/>
  <c r="K1114" i="4"/>
  <c r="K1109" i="4"/>
  <c r="K1099" i="4"/>
  <c r="K1093" i="4"/>
  <c r="L1093" i="4" s="1"/>
  <c r="I1089" i="4"/>
  <c r="I1077" i="4"/>
  <c r="I1072" i="4"/>
  <c r="I1061" i="4"/>
  <c r="I1042" i="4"/>
  <c r="I1037" i="4"/>
  <c r="I1026" i="4"/>
  <c r="I988" i="4"/>
  <c r="I964" i="4"/>
  <c r="K958" i="4"/>
  <c r="I953" i="4"/>
  <c r="K929" i="4"/>
  <c r="I923" i="4"/>
  <c r="K914" i="4"/>
  <c r="L914" i="4" s="1"/>
  <c r="K911" i="4"/>
  <c r="K908" i="4"/>
  <c r="L908" i="4" s="1"/>
  <c r="K905" i="4"/>
  <c r="I897" i="4"/>
  <c r="K879" i="4"/>
  <c r="K866" i="4"/>
  <c r="I857" i="4"/>
  <c r="K854" i="4"/>
  <c r="I1194" i="4"/>
  <c r="I1151" i="4"/>
  <c r="I1149" i="4"/>
  <c r="K1147" i="4"/>
  <c r="I1146" i="4"/>
  <c r="K1142" i="4"/>
  <c r="K1139" i="4"/>
  <c r="I1104" i="4"/>
  <c r="I1099" i="4"/>
  <c r="I1093" i="4"/>
  <c r="I1071" i="4"/>
  <c r="K1065" i="4"/>
  <c r="K1055" i="4"/>
  <c r="L1055" i="4" s="1"/>
  <c r="K1036" i="4"/>
  <c r="I1031" i="4"/>
  <c r="K1003" i="4"/>
  <c r="K992" i="4"/>
  <c r="K987" i="4"/>
  <c r="K977" i="4"/>
  <c r="I963" i="4"/>
  <c r="K947" i="4"/>
  <c r="K935" i="4"/>
  <c r="K932" i="4"/>
  <c r="L932" i="4" s="1"/>
  <c r="K926" i="4"/>
  <c r="I917" i="4"/>
  <c r="I911" i="4"/>
  <c r="K902" i="4"/>
  <c r="K899" i="4"/>
  <c r="L899" i="4" s="1"/>
  <c r="I894" i="4"/>
  <c r="I891" i="4"/>
  <c r="I888" i="4"/>
  <c r="I885" i="4"/>
  <c r="I882" i="4"/>
  <c r="K1266" i="4"/>
  <c r="L1266" i="4" s="1"/>
  <c r="I1150" i="4"/>
  <c r="I1144" i="4"/>
  <c r="I1133" i="4"/>
  <c r="I1114" i="4"/>
  <c r="I1109" i="4"/>
  <c r="I1098" i="4"/>
  <c r="K1087" i="4"/>
  <c r="L1087" i="4" s="1"/>
  <c r="K1070" i="4"/>
  <c r="I1055" i="4"/>
  <c r="I1041" i="4"/>
  <c r="K1007" i="4"/>
  <c r="K997" i="4"/>
  <c r="K982" i="4"/>
  <c r="L982" i="4" s="1"/>
  <c r="K981" i="4"/>
  <c r="I958" i="4"/>
  <c r="K938" i="4"/>
  <c r="L938" i="4" s="1"/>
  <c r="I929" i="4"/>
  <c r="I905" i="4"/>
  <c r="K875" i="4"/>
  <c r="L875" i="4" s="1"/>
  <c r="K872" i="4"/>
  <c r="K869" i="4"/>
  <c r="I1248" i="4"/>
  <c r="K1170" i="4"/>
  <c r="K1141" i="4"/>
  <c r="I1139" i="4"/>
  <c r="K1127" i="4"/>
  <c r="K1108" i="4"/>
  <c r="L1108" i="4" s="1"/>
  <c r="I1103" i="4"/>
  <c r="I1036" i="4"/>
  <c r="K1030" i="4"/>
  <c r="L1030" i="4" s="1"/>
  <c r="I1025" i="4"/>
  <c r="K1013" i="4"/>
  <c r="K1001" i="4"/>
  <c r="L1001" i="4" s="1"/>
  <c r="K991" i="4"/>
  <c r="L991" i="4" s="1"/>
  <c r="K986" i="4"/>
  <c r="K962" i="4"/>
  <c r="K957" i="4"/>
  <c r="K951" i="4"/>
  <c r="K946" i="4"/>
  <c r="L946" i="4" s="1"/>
  <c r="I935" i="4"/>
  <c r="K913" i="4"/>
  <c r="I899" i="4"/>
  <c r="K893" i="4"/>
  <c r="L893" i="4" s="1"/>
  <c r="K890" i="4"/>
  <c r="L890" i="4" s="1"/>
  <c r="K887" i="4"/>
  <c r="L887" i="4" s="1"/>
  <c r="K878" i="4"/>
  <c r="L878" i="4" s="1"/>
  <c r="K1154" i="4"/>
  <c r="L1154" i="4" s="1"/>
  <c r="I1141" i="4"/>
  <c r="I1127" i="4"/>
  <c r="I1113" i="4"/>
  <c r="K1075" i="4"/>
  <c r="K1064" i="4"/>
  <c r="K1059" i="4"/>
  <c r="K1049" i="4"/>
  <c r="L1049" i="4" s="1"/>
  <c r="K1019" i="4"/>
  <c r="I1007" i="4"/>
  <c r="K995" i="4"/>
  <c r="K976" i="4"/>
  <c r="K971" i="4"/>
  <c r="L971" i="4" s="1"/>
  <c r="K967" i="4"/>
  <c r="K956" i="4"/>
  <c r="K945" i="4"/>
  <c r="K941" i="4"/>
  <c r="K925" i="4"/>
  <c r="K922" i="4"/>
  <c r="K919" i="4"/>
  <c r="K910" i="4"/>
  <c r="K884" i="4"/>
  <c r="I875" i="4"/>
  <c r="K865" i="4"/>
  <c r="K862" i="4"/>
  <c r="K859" i="4"/>
  <c r="K849" i="4"/>
  <c r="K818" i="4"/>
  <c r="K816" i="4"/>
  <c r="K814" i="4"/>
  <c r="K810" i="4"/>
  <c r="K808" i="4"/>
  <c r="K800" i="4"/>
  <c r="L800" i="4" s="1"/>
  <c r="I792" i="4"/>
  <c r="K751" i="4"/>
  <c r="K739" i="4"/>
  <c r="K727" i="4"/>
  <c r="K715" i="4"/>
  <c r="K703" i="4"/>
  <c r="K691" i="4"/>
  <c r="K679" i="4"/>
  <c r="K667" i="4"/>
  <c r="K655" i="4"/>
  <c r="K643" i="4"/>
  <c r="K631" i="4"/>
  <c r="K619" i="4"/>
  <c r="K607" i="4"/>
  <c r="L607" i="4" s="1"/>
  <c r="K595" i="4"/>
  <c r="K583" i="4"/>
  <c r="K571" i="4"/>
  <c r="K559" i="4"/>
  <c r="K547" i="4"/>
  <c r="K535" i="4"/>
  <c r="K523" i="4"/>
  <c r="K511" i="4"/>
  <c r="K499" i="4"/>
  <c r="K487" i="4"/>
  <c r="K475" i="4"/>
  <c r="K1441" i="4"/>
  <c r="K1228" i="4"/>
  <c r="I1222" i="4"/>
  <c r="K1159" i="4"/>
  <c r="K1131" i="4"/>
  <c r="K1121" i="4"/>
  <c r="K1091" i="4"/>
  <c r="L1091" i="4" s="1"/>
  <c r="K1085" i="4"/>
  <c r="L1085" i="4" s="1"/>
  <c r="K1073" i="4"/>
  <c r="I1069" i="4"/>
  <c r="K1063" i="4"/>
  <c r="K1058" i="4"/>
  <c r="K1034" i="4"/>
  <c r="K1029" i="4"/>
  <c r="I1024" i="4"/>
  <c r="K1023" i="4"/>
  <c r="K1018" i="4"/>
  <c r="K1012" i="4"/>
  <c r="K1011" i="4"/>
  <c r="I995" i="4"/>
  <c r="I990" i="4"/>
  <c r="I985" i="4"/>
  <c r="I971" i="4"/>
  <c r="I945" i="4"/>
  <c r="K944" i="4"/>
  <c r="K937" i="4"/>
  <c r="K934" i="4"/>
  <c r="K931" i="4"/>
  <c r="I922" i="4"/>
  <c r="I916" i="4"/>
  <c r="I910" i="4"/>
  <c r="K904" i="4"/>
  <c r="K898" i="4"/>
  <c r="L898" i="4" s="1"/>
  <c r="K871" i="4"/>
  <c r="L871" i="4" s="1"/>
  <c r="K868" i="4"/>
  <c r="K1463" i="4"/>
  <c r="L1463" i="4" s="1"/>
  <c r="I1284" i="4"/>
  <c r="I1267" i="4"/>
  <c r="K1126" i="4"/>
  <c r="L1126" i="4" s="1"/>
  <c r="K1125" i="4"/>
  <c r="I1079" i="4"/>
  <c r="K1067" i="4"/>
  <c r="I1053" i="4"/>
  <c r="K1048" i="4"/>
  <c r="K1043" i="4"/>
  <c r="L1043" i="4" s="1"/>
  <c r="K1039" i="4"/>
  <c r="K1028" i="4"/>
  <c r="K1017" i="4"/>
  <c r="K1005" i="4"/>
  <c r="K1000" i="4"/>
  <c r="I975" i="4"/>
  <c r="K970" i="4"/>
  <c r="I966" i="4"/>
  <c r="K965" i="4"/>
  <c r="K955" i="4"/>
  <c r="K949" i="4"/>
  <c r="L949" i="4" s="1"/>
  <c r="I937" i="4"/>
  <c r="K915" i="4"/>
  <c r="K895" i="4"/>
  <c r="L895" i="4" s="1"/>
  <c r="K877" i="4"/>
  <c r="L877" i="4" s="1"/>
  <c r="I871" i="4"/>
  <c r="K861" i="4"/>
  <c r="K855" i="4"/>
  <c r="K853" i="4"/>
  <c r="I851" i="4"/>
  <c r="I1249" i="4"/>
  <c r="I1171" i="4"/>
  <c r="K1136" i="4"/>
  <c r="K1130" i="4"/>
  <c r="K1106" i="4"/>
  <c r="K1101" i="4"/>
  <c r="I1096" i="4"/>
  <c r="K1095" i="4"/>
  <c r="K1090" i="4"/>
  <c r="K1078" i="4"/>
  <c r="I1073" i="4"/>
  <c r="K1057" i="4"/>
  <c r="K1052" i="4"/>
  <c r="K1047" i="4"/>
  <c r="K1033" i="4"/>
  <c r="K1022" i="4"/>
  <c r="K1016" i="4"/>
  <c r="L1016" i="4" s="1"/>
  <c r="I1011" i="4"/>
  <c r="K1010" i="4"/>
  <c r="I960" i="4"/>
  <c r="I955" i="4"/>
  <c r="I949" i="4"/>
  <c r="K940" i="4"/>
  <c r="I934" i="4"/>
  <c r="K927" i="4"/>
  <c r="K921" i="4"/>
  <c r="I918" i="4"/>
  <c r="K909" i="4"/>
  <c r="K903" i="4"/>
  <c r="I898" i="4"/>
  <c r="I895" i="4"/>
  <c r="K892" i="4"/>
  <c r="K889" i="4"/>
  <c r="K886" i="4"/>
  <c r="K883" i="4"/>
  <c r="K880" i="4"/>
  <c r="I877" i="4"/>
  <c r="K874" i="4"/>
  <c r="I868" i="4"/>
  <c r="I858" i="4"/>
  <c r="I853" i="4"/>
  <c r="I842" i="4"/>
  <c r="I840" i="4"/>
  <c r="I838" i="4"/>
  <c r="I836" i="4"/>
  <c r="K1053" i="4"/>
  <c r="I925" i="4"/>
  <c r="K842" i="4"/>
  <c r="I826" i="4"/>
  <c r="K821" i="4"/>
  <c r="K812" i="4"/>
  <c r="K809" i="4"/>
  <c r="K788" i="4"/>
  <c r="K785" i="4"/>
  <c r="K776" i="4"/>
  <c r="K773" i="4"/>
  <c r="K749" i="4"/>
  <c r="K734" i="4"/>
  <c r="K729" i="4"/>
  <c r="K724" i="4"/>
  <c r="K714" i="4"/>
  <c r="L714" i="4" s="1"/>
  <c r="I702" i="4"/>
  <c r="K677" i="4"/>
  <c r="K662" i="4"/>
  <c r="K657" i="4"/>
  <c r="K652" i="4"/>
  <c r="K642" i="4"/>
  <c r="L642" i="4" s="1"/>
  <c r="I630" i="4"/>
  <c r="K605" i="4"/>
  <c r="K590" i="4"/>
  <c r="K585" i="4"/>
  <c r="K580" i="4"/>
  <c r="K570" i="4"/>
  <c r="L570" i="4" s="1"/>
  <c r="I558" i="4"/>
  <c r="K533" i="4"/>
  <c r="K518" i="4"/>
  <c r="L518" i="4" s="1"/>
  <c r="K513" i="4"/>
  <c r="K508" i="4"/>
  <c r="K498" i="4"/>
  <c r="I486" i="4"/>
  <c r="K471" i="4"/>
  <c r="K461" i="4"/>
  <c r="L461" i="4" s="1"/>
  <c r="K430" i="4"/>
  <c r="K418" i="4"/>
  <c r="K406" i="4"/>
  <c r="K394" i="4"/>
  <c r="L394" i="4" s="1"/>
  <c r="K382" i="4"/>
  <c r="K370" i="4"/>
  <c r="L370" i="4" s="1"/>
  <c r="K358" i="4"/>
  <c r="K346" i="4"/>
  <c r="K334" i="4"/>
  <c r="K322" i="4"/>
  <c r="L322" i="4" s="1"/>
  <c r="K310" i="4"/>
  <c r="K298" i="4"/>
  <c r="L298" i="4" s="1"/>
  <c r="K286" i="4"/>
  <c r="K274" i="4"/>
  <c r="K262" i="4"/>
  <c r="K250" i="4"/>
  <c r="K238" i="4"/>
  <c r="L238" i="4" s="1"/>
  <c r="K226" i="4"/>
  <c r="L226" i="4" s="1"/>
  <c r="K214" i="4"/>
  <c r="L214" i="4" s="1"/>
  <c r="K202" i="4"/>
  <c r="L202" i="4" s="1"/>
  <c r="K190" i="4"/>
  <c r="K178" i="4"/>
  <c r="K166" i="4"/>
  <c r="K154" i="4"/>
  <c r="L154" i="4" s="1"/>
  <c r="K142" i="4"/>
  <c r="L142" i="4" s="1"/>
  <c r="K130" i="4"/>
  <c r="K1115" i="4"/>
  <c r="K1084" i="4"/>
  <c r="I1067" i="4"/>
  <c r="I984" i="4"/>
  <c r="I887" i="4"/>
  <c r="I883" i="4"/>
  <c r="K834" i="4"/>
  <c r="K828" i="4"/>
  <c r="L828" i="4" s="1"/>
  <c r="K823" i="4"/>
  <c r="K765" i="4"/>
  <c r="L765" i="4" s="1"/>
  <c r="K756" i="4"/>
  <c r="L756" i="4" s="1"/>
  <c r="I744" i="4"/>
  <c r="K719" i="4"/>
  <c r="L719" i="4" s="1"/>
  <c r="K704" i="4"/>
  <c r="K699" i="4"/>
  <c r="K694" i="4"/>
  <c r="K684" i="4"/>
  <c r="L684" i="4" s="1"/>
  <c r="I672" i="4"/>
  <c r="K647" i="4"/>
  <c r="L647" i="4" s="1"/>
  <c r="K632" i="4"/>
  <c r="L632" i="4" s="1"/>
  <c r="K627" i="4"/>
  <c r="K622" i="4"/>
  <c r="K612" i="4"/>
  <c r="I600" i="4"/>
  <c r="K575" i="4"/>
  <c r="K867" i="4"/>
  <c r="I841" i="4"/>
  <c r="I821" i="4"/>
  <c r="I809" i="4"/>
  <c r="I797" i="4"/>
  <c r="K778" i="4"/>
  <c r="K772" i="4"/>
  <c r="K768" i="4"/>
  <c r="K761" i="4"/>
  <c r="K746" i="4"/>
  <c r="K741" i="4"/>
  <c r="K736" i="4"/>
  <c r="K726" i="4"/>
  <c r="I724" i="4"/>
  <c r="I714" i="4"/>
  <c r="I709" i="4"/>
  <c r="I704" i="4"/>
  <c r="K689" i="4"/>
  <c r="K674" i="4"/>
  <c r="K669" i="4"/>
  <c r="L669" i="4" s="1"/>
  <c r="K664" i="4"/>
  <c r="K654" i="4"/>
  <c r="I652" i="4"/>
  <c r="I642" i="4"/>
  <c r="I637" i="4"/>
  <c r="I632" i="4"/>
  <c r="K617" i="4"/>
  <c r="K602" i="4"/>
  <c r="K597" i="4"/>
  <c r="L597" i="4" s="1"/>
  <c r="K592" i="4"/>
  <c r="K582" i="4"/>
  <c r="I580" i="4"/>
  <c r="I1168" i="4"/>
  <c r="I1057" i="4"/>
  <c r="K1054" i="4"/>
  <c r="L1054" i="4" s="1"/>
  <c r="K985" i="4"/>
  <c r="I965" i="4"/>
  <c r="I919" i="4"/>
  <c r="K840" i="4"/>
  <c r="I834" i="4"/>
  <c r="K830" i="4"/>
  <c r="I828" i="4"/>
  <c r="K825" i="4"/>
  <c r="I823" i="4"/>
  <c r="K802" i="4"/>
  <c r="K790" i="4"/>
  <c r="K787" i="4"/>
  <c r="K784" i="4"/>
  <c r="K775" i="4"/>
  <c r="I765" i="4"/>
  <c r="I756" i="4"/>
  <c r="I751" i="4"/>
  <c r="I746" i="4"/>
  <c r="K731" i="4"/>
  <c r="I719" i="4"/>
  <c r="K716" i="4"/>
  <c r="K711" i="4"/>
  <c r="K706" i="4"/>
  <c r="K696" i="4"/>
  <c r="L696" i="4" s="1"/>
  <c r="I694" i="4"/>
  <c r="I684" i="4"/>
  <c r="I679" i="4"/>
  <c r="I674" i="4"/>
  <c r="K659" i="4"/>
  <c r="I647" i="4"/>
  <c r="K644" i="4"/>
  <c r="K639" i="4"/>
  <c r="K634" i="4"/>
  <c r="K624" i="4"/>
  <c r="I622" i="4"/>
  <c r="I612" i="4"/>
  <c r="I607" i="4"/>
  <c r="I602" i="4"/>
  <c r="K587" i="4"/>
  <c r="I575" i="4"/>
  <c r="K572" i="4"/>
  <c r="K1100" i="4"/>
  <c r="I1005" i="4"/>
  <c r="I915" i="4"/>
  <c r="I852" i="4"/>
  <c r="K851" i="4"/>
  <c r="K839" i="4"/>
  <c r="K833" i="4"/>
  <c r="K820" i="4"/>
  <c r="K799" i="4"/>
  <c r="K796" i="4"/>
  <c r="I768" i="4"/>
  <c r="I761" i="4"/>
  <c r="K758" i="4"/>
  <c r="K753" i="4"/>
  <c r="K748" i="4"/>
  <c r="K738" i="4"/>
  <c r="L738" i="4" s="1"/>
  <c r="I726" i="4"/>
  <c r="K701" i="4"/>
  <c r="L701" i="4" s="1"/>
  <c r="I689" i="4"/>
  <c r="K686" i="4"/>
  <c r="K681" i="4"/>
  <c r="K676" i="4"/>
  <c r="K666" i="4"/>
  <c r="L666" i="4" s="1"/>
  <c r="I654" i="4"/>
  <c r="K629" i="4"/>
  <c r="L629" i="4" s="1"/>
  <c r="I617" i="4"/>
  <c r="K614" i="4"/>
  <c r="K609" i="4"/>
  <c r="K604" i="4"/>
  <c r="K594" i="4"/>
  <c r="I582" i="4"/>
  <c r="I1097" i="4"/>
  <c r="I989" i="4"/>
  <c r="K907" i="4"/>
  <c r="I881" i="4"/>
  <c r="I849" i="4"/>
  <c r="K847" i="4"/>
  <c r="I830" i="4"/>
  <c r="I825" i="4"/>
  <c r="I817" i="4"/>
  <c r="I814" i="4"/>
  <c r="K764" i="4"/>
  <c r="K743" i="4"/>
  <c r="K728" i="4"/>
  <c r="K723" i="4"/>
  <c r="K718" i="4"/>
  <c r="K708" i="4"/>
  <c r="L708" i="4" s="1"/>
  <c r="I706" i="4"/>
  <c r="I696" i="4"/>
  <c r="I691" i="4"/>
  <c r="I686" i="4"/>
  <c r="K671" i="4"/>
  <c r="K656" i="4"/>
  <c r="K651" i="4"/>
  <c r="K646" i="4"/>
  <c r="K636" i="4"/>
  <c r="I634" i="4"/>
  <c r="I624" i="4"/>
  <c r="I619" i="4"/>
  <c r="I614" i="4"/>
  <c r="K599" i="4"/>
  <c r="K584" i="4"/>
  <c r="K579" i="4"/>
  <c r="L579" i="4" s="1"/>
  <c r="K574" i="4"/>
  <c r="K1508" i="4"/>
  <c r="L1508" i="4" s="1"/>
  <c r="I1132" i="4"/>
  <c r="I1043" i="4"/>
  <c r="I1033" i="4"/>
  <c r="K1006" i="4"/>
  <c r="I970" i="4"/>
  <c r="K928" i="4"/>
  <c r="I912" i="4"/>
  <c r="K848" i="4"/>
  <c r="L848" i="4" s="1"/>
  <c r="K827" i="4"/>
  <c r="K822" i="4"/>
  <c r="I820" i="4"/>
  <c r="K780" i="4"/>
  <c r="K777" i="4"/>
  <c r="K771" i="4"/>
  <c r="L771" i="4" s="1"/>
  <c r="K767" i="4"/>
  <c r="K760" i="4"/>
  <c r="K750" i="4"/>
  <c r="I738" i="4"/>
  <c r="K713" i="4"/>
  <c r="L713" i="4" s="1"/>
  <c r="K698" i="4"/>
  <c r="K693" i="4"/>
  <c r="K688" i="4"/>
  <c r="K678" i="4"/>
  <c r="L678" i="4" s="1"/>
  <c r="I666" i="4"/>
  <c r="K641" i="4"/>
  <c r="K626" i="4"/>
  <c r="K621" i="4"/>
  <c r="K616" i="4"/>
  <c r="K606" i="4"/>
  <c r="I594" i="4"/>
  <c r="K569" i="4"/>
  <c r="K554" i="4"/>
  <c r="K549" i="4"/>
  <c r="K544" i="4"/>
  <c r="K534" i="4"/>
  <c r="I522" i="4"/>
  <c r="K497" i="4"/>
  <c r="K482" i="4"/>
  <c r="K477" i="4"/>
  <c r="K472" i="4"/>
  <c r="K464" i="4"/>
  <c r="L464" i="4" s="1"/>
  <c r="I456" i="4"/>
  <c r="K436" i="4"/>
  <c r="K424" i="4"/>
  <c r="K412" i="4"/>
  <c r="K400" i="4"/>
  <c r="K388" i="4"/>
  <c r="L388" i="4" s="1"/>
  <c r="K376" i="4"/>
  <c r="L376" i="4" s="1"/>
  <c r="K364" i="4"/>
  <c r="K352" i="4"/>
  <c r="K340" i="4"/>
  <c r="K328" i="4"/>
  <c r="K316" i="4"/>
  <c r="K304" i="4"/>
  <c r="K292" i="4"/>
  <c r="K280" i="4"/>
  <c r="K268" i="4"/>
  <c r="K256" i="4"/>
  <c r="K244" i="4"/>
  <c r="L244" i="4" s="1"/>
  <c r="K232" i="4"/>
  <c r="L232" i="4" s="1"/>
  <c r="K220" i="4"/>
  <c r="K208" i="4"/>
  <c r="L208" i="4" s="1"/>
  <c r="K196" i="4"/>
  <c r="L196" i="4" s="1"/>
  <c r="K184" i="4"/>
  <c r="K172" i="4"/>
  <c r="L172" i="4" s="1"/>
  <c r="K160" i="4"/>
  <c r="K148" i="4"/>
  <c r="K136" i="4"/>
  <c r="I1125" i="4"/>
  <c r="I1117" i="4"/>
  <c r="K1069" i="4"/>
  <c r="I1062" i="4"/>
  <c r="I1030" i="4"/>
  <c r="K975" i="4"/>
  <c r="K943" i="4"/>
  <c r="L943" i="4" s="1"/>
  <c r="I924" i="4"/>
  <c r="I874" i="4"/>
  <c r="I862" i="4"/>
  <c r="I856" i="4"/>
  <c r="I855" i="4"/>
  <c r="K846" i="4"/>
  <c r="I827" i="4"/>
  <c r="I822" i="4"/>
  <c r="K819" i="4"/>
  <c r="L819" i="4" s="1"/>
  <c r="I804" i="4"/>
  <c r="K798" i="4"/>
  <c r="K795" i="4"/>
  <c r="I780" i="4"/>
  <c r="K770" i="4"/>
  <c r="I750" i="4"/>
  <c r="K725" i="4"/>
  <c r="K710" i="4"/>
  <c r="K705" i="4"/>
  <c r="K700" i="4"/>
  <c r="K690" i="4"/>
  <c r="L690" i="4" s="1"/>
  <c r="I678" i="4"/>
  <c r="K653" i="4"/>
  <c r="K638" i="4"/>
  <c r="K633" i="4"/>
  <c r="K628" i="4"/>
  <c r="K618" i="4"/>
  <c r="I606" i="4"/>
  <c r="K581" i="4"/>
  <c r="L581" i="4" s="1"/>
  <c r="K566" i="4"/>
  <c r="K561" i="4"/>
  <c r="K556" i="4"/>
  <c r="L556" i="4" s="1"/>
  <c r="K1111" i="4"/>
  <c r="I1090" i="4"/>
  <c r="I1000" i="4"/>
  <c r="I979" i="4"/>
  <c r="K933" i="4"/>
  <c r="I893" i="4"/>
  <c r="I889" i="4"/>
  <c r="I863" i="4"/>
  <c r="I846" i="4"/>
  <c r="K845" i="4"/>
  <c r="K1083" i="4"/>
  <c r="I1017" i="4"/>
  <c r="I1001" i="4"/>
  <c r="I954" i="4"/>
  <c r="K844" i="4"/>
  <c r="K843" i="4"/>
  <c r="K835" i="4"/>
  <c r="I829" i="4"/>
  <c r="K826" i="4"/>
  <c r="I824" i="4"/>
  <c r="K782" i="4"/>
  <c r="K779" i="4"/>
  <c r="I770" i="4"/>
  <c r="K766" i="4"/>
  <c r="K762" i="4"/>
  <c r="K737" i="4"/>
  <c r="I725" i="4"/>
  <c r="K722" i="4"/>
  <c r="K717" i="4"/>
  <c r="K712" i="4"/>
  <c r="K702" i="4"/>
  <c r="I690" i="4"/>
  <c r="K665" i="4"/>
  <c r="I653" i="4"/>
  <c r="K650" i="4"/>
  <c r="K645" i="4"/>
  <c r="L645" i="4" s="1"/>
  <c r="K640" i="4"/>
  <c r="K630" i="4"/>
  <c r="I618" i="4"/>
  <c r="K593" i="4"/>
  <c r="I581" i="4"/>
  <c r="K578" i="4"/>
  <c r="K573" i="4"/>
  <c r="K568" i="4"/>
  <c r="K558" i="4"/>
  <c r="L558" i="4" s="1"/>
  <c r="K1137" i="4"/>
  <c r="I1108" i="4"/>
  <c r="K1102" i="4"/>
  <c r="K980" i="4"/>
  <c r="L980" i="4" s="1"/>
  <c r="K961" i="4"/>
  <c r="I921" i="4"/>
  <c r="I865" i="4"/>
  <c r="I844" i="4"/>
  <c r="K836" i="4"/>
  <c r="K831" i="4"/>
  <c r="L831" i="4" s="1"/>
  <c r="K806" i="4"/>
  <c r="K803" i="4"/>
  <c r="K794" i="4"/>
  <c r="K791" i="4"/>
  <c r="K1079" i="4"/>
  <c r="L1079" i="4" s="1"/>
  <c r="K950" i="4"/>
  <c r="I813" i="4"/>
  <c r="K744" i="4"/>
  <c r="I722" i="4"/>
  <c r="K682" i="4"/>
  <c r="K648" i="4"/>
  <c r="K540" i="4"/>
  <c r="K525" i="4"/>
  <c r="I514" i="4"/>
  <c r="K506" i="4"/>
  <c r="K502" i="4"/>
  <c r="K494" i="4"/>
  <c r="K444" i="4"/>
  <c r="K441" i="4"/>
  <c r="K431" i="4"/>
  <c r="K426" i="4"/>
  <c r="K421" i="4"/>
  <c r="K411" i="4"/>
  <c r="I399" i="4"/>
  <c r="K374" i="4"/>
  <c r="K359" i="4"/>
  <c r="K354" i="4"/>
  <c r="K349" i="4"/>
  <c r="K339" i="4"/>
  <c r="I327" i="4"/>
  <c r="K302" i="4"/>
  <c r="K287" i="4"/>
  <c r="K282" i="4"/>
  <c r="K277" i="4"/>
  <c r="K267" i="4"/>
  <c r="I255" i="4"/>
  <c r="K230" i="4"/>
  <c r="K215" i="4"/>
  <c r="K210" i="4"/>
  <c r="K205" i="4"/>
  <c r="K195" i="4"/>
  <c r="I183" i="4"/>
  <c r="K158" i="4"/>
  <c r="K143" i="4"/>
  <c r="K138" i="4"/>
  <c r="K133" i="4"/>
  <c r="K124" i="4"/>
  <c r="K112" i="4"/>
  <c r="K100" i="4"/>
  <c r="K88" i="4"/>
  <c r="K76" i="4"/>
  <c r="K64" i="4"/>
  <c r="K52" i="4"/>
  <c r="K40" i="4"/>
  <c r="K28" i="4"/>
  <c r="K16" i="4"/>
  <c r="K381" i="4"/>
  <c r="L381" i="4" s="1"/>
  <c r="K319" i="4"/>
  <c r="K309" i="4"/>
  <c r="L309" i="4" s="1"/>
  <c r="I297" i="4"/>
  <c r="K272" i="4"/>
  <c r="K252" i="4"/>
  <c r="L252" i="4" s="1"/>
  <c r="K247" i="4"/>
  <c r="K237" i="4"/>
  <c r="L237" i="4" s="1"/>
  <c r="K185" i="4"/>
  <c r="K180" i="4"/>
  <c r="K175" i="4"/>
  <c r="L175" i="4" s="1"/>
  <c r="K128" i="4"/>
  <c r="L128" i="4" s="1"/>
  <c r="K45" i="4"/>
  <c r="L45" i="4" s="1"/>
  <c r="K21" i="4"/>
  <c r="K9" i="4"/>
  <c r="L9" i="4" s="1"/>
  <c r="K1120" i="4"/>
  <c r="I861" i="4"/>
  <c r="K832" i="4"/>
  <c r="L832" i="4" s="1"/>
  <c r="I710" i="4"/>
  <c r="K683" i="4"/>
  <c r="K660" i="4"/>
  <c r="L660" i="4" s="1"/>
  <c r="I648" i="4"/>
  <c r="K608" i="4"/>
  <c r="L608" i="4" s="1"/>
  <c r="K591" i="4"/>
  <c r="L591" i="4" s="1"/>
  <c r="K586" i="4"/>
  <c r="K560" i="4"/>
  <c r="I545" i="4"/>
  <c r="I510" i="4"/>
  <c r="I494" i="4"/>
  <c r="K490" i="4"/>
  <c r="K468" i="4"/>
  <c r="L468" i="4" s="1"/>
  <c r="K465" i="4"/>
  <c r="L465" i="4" s="1"/>
  <c r="K456" i="4"/>
  <c r="L456" i="4" s="1"/>
  <c r="K453" i="4"/>
  <c r="K450" i="4"/>
  <c r="L450" i="4" s="1"/>
  <c r="K447" i="4"/>
  <c r="K416" i="4"/>
  <c r="L416" i="4" s="1"/>
  <c r="K401" i="4"/>
  <c r="K396" i="4"/>
  <c r="K391" i="4"/>
  <c r="I369" i="4"/>
  <c r="K344" i="4"/>
  <c r="L344" i="4" s="1"/>
  <c r="K329" i="4"/>
  <c r="K324" i="4"/>
  <c r="K257" i="4"/>
  <c r="I225" i="4"/>
  <c r="K200" i="4"/>
  <c r="K165" i="4"/>
  <c r="L165" i="4" s="1"/>
  <c r="I153" i="4"/>
  <c r="K117" i="4"/>
  <c r="L117" i="4" s="1"/>
  <c r="K105" i="4"/>
  <c r="L105" i="4" s="1"/>
  <c r="K93" i="4"/>
  <c r="K81" i="4"/>
  <c r="L81" i="4" s="1"/>
  <c r="K69" i="4"/>
  <c r="L69" i="4" s="1"/>
  <c r="K57" i="4"/>
  <c r="K33" i="4"/>
  <c r="L33" i="4" s="1"/>
  <c r="I832" i="4"/>
  <c r="K824" i="4"/>
  <c r="L824" i="4" s="1"/>
  <c r="K752" i="4"/>
  <c r="L752" i="4" s="1"/>
  <c r="K735" i="4"/>
  <c r="I660" i="4"/>
  <c r="K635" i="4"/>
  <c r="I586" i="4"/>
  <c r="I540" i="4"/>
  <c r="K521" i="4"/>
  <c r="I498" i="4"/>
  <c r="K486" i="4"/>
  <c r="K478" i="4"/>
  <c r="I468" i="4"/>
  <c r="I465" i="4"/>
  <c r="K462" i="4"/>
  <c r="K459" i="4"/>
  <c r="I444" i="4"/>
  <c r="I441" i="4"/>
  <c r="K438" i="4"/>
  <c r="L438" i="4" s="1"/>
  <c r="K433" i="4"/>
  <c r="K423" i="4"/>
  <c r="L423" i="4" s="1"/>
  <c r="I411" i="4"/>
  <c r="K386" i="4"/>
  <c r="L386" i="4" s="1"/>
  <c r="K371" i="4"/>
  <c r="K366" i="4"/>
  <c r="K361" i="4"/>
  <c r="K351" i="4"/>
  <c r="L351" i="4" s="1"/>
  <c r="I349" i="4"/>
  <c r="I339" i="4"/>
  <c r="K314" i="4"/>
  <c r="K299" i="4"/>
  <c r="L299" i="4" s="1"/>
  <c r="K294" i="4"/>
  <c r="K289" i="4"/>
  <c r="K279" i="4"/>
  <c r="L279" i="4" s="1"/>
  <c r="I277" i="4"/>
  <c r="I267" i="4"/>
  <c r="K856" i="4"/>
  <c r="I810" i="4"/>
  <c r="K789" i="4"/>
  <c r="L789" i="4" s="1"/>
  <c r="K730" i="4"/>
  <c r="I718" i="4"/>
  <c r="K695" i="4"/>
  <c r="K687" i="4"/>
  <c r="K675" i="4"/>
  <c r="L675" i="4" s="1"/>
  <c r="K670" i="4"/>
  <c r="I643" i="4"/>
  <c r="I636" i="4"/>
  <c r="K596" i="4"/>
  <c r="K552" i="4"/>
  <c r="K548" i="4"/>
  <c r="L548" i="4" s="1"/>
  <c r="I544" i="4"/>
  <c r="K536" i="4"/>
  <c r="K532" i="4"/>
  <c r="K528" i="4"/>
  <c r="K520" i="4"/>
  <c r="L520" i="4" s="1"/>
  <c r="K516" i="4"/>
  <c r="L516" i="4" s="1"/>
  <c r="K509" i="4"/>
  <c r="K501" i="4"/>
  <c r="I490" i="4"/>
  <c r="K474" i="4"/>
  <c r="L474" i="4" s="1"/>
  <c r="I462" i="4"/>
  <c r="K428" i="4"/>
  <c r="L428" i="4" s="1"/>
  <c r="I416" i="4"/>
  <c r="K413" i="4"/>
  <c r="K408" i="4"/>
  <c r="K403" i="4"/>
  <c r="L403" i="4" s="1"/>
  <c r="K393" i="4"/>
  <c r="L393" i="4" s="1"/>
  <c r="I391" i="4"/>
  <c r="I381" i="4"/>
  <c r="I376" i="4"/>
  <c r="I371" i="4"/>
  <c r="K356" i="4"/>
  <c r="I344" i="4"/>
  <c r="K341" i="4"/>
  <c r="K336" i="4"/>
  <c r="L336" i="4" s="1"/>
  <c r="K331" i="4"/>
  <c r="L331" i="4" s="1"/>
  <c r="K321" i="4"/>
  <c r="I319" i="4"/>
  <c r="I309" i="4"/>
  <c r="I304" i="4"/>
  <c r="I299" i="4"/>
  <c r="K284" i="4"/>
  <c r="L284" i="4" s="1"/>
  <c r="I272" i="4"/>
  <c r="K269" i="4"/>
  <c r="K804" i="4"/>
  <c r="L804" i="4" s="1"/>
  <c r="K740" i="4"/>
  <c r="I730" i="4"/>
  <c r="I695" i="4"/>
  <c r="I670" i="4"/>
  <c r="I655" i="4"/>
  <c r="K620" i="4"/>
  <c r="L620" i="4" s="1"/>
  <c r="K576" i="4"/>
  <c r="L576" i="4" s="1"/>
  <c r="I574" i="4"/>
  <c r="I559" i="4"/>
  <c r="I626" i="4"/>
  <c r="K588" i="4"/>
  <c r="L588" i="4" s="1"/>
  <c r="I576" i="4"/>
  <c r="I571" i="4"/>
  <c r="I570" i="4"/>
  <c r="K567" i="4"/>
  <c r="I552" i="4"/>
  <c r="K543" i="4"/>
  <c r="K539" i="4"/>
  <c r="L539" i="4" s="1"/>
  <c r="I524" i="4"/>
  <c r="I516" i="4"/>
  <c r="I509" i="4"/>
  <c r="I493" i="4"/>
  <c r="I474" i="4"/>
  <c r="K470" i="4"/>
  <c r="K467" i="4"/>
  <c r="K458" i="4"/>
  <c r="K455" i="4"/>
  <c r="K425" i="4"/>
  <c r="K420" i="4"/>
  <c r="K415" i="4"/>
  <c r="K405" i="4"/>
  <c r="I403" i="4"/>
  <c r="I393" i="4"/>
  <c r="I388" i="4"/>
  <c r="I383" i="4"/>
  <c r="K368" i="4"/>
  <c r="K353" i="4"/>
  <c r="K348" i="4"/>
  <c r="K343" i="4"/>
  <c r="K333" i="4"/>
  <c r="L333" i="4" s="1"/>
  <c r="I331" i="4"/>
  <c r="I321" i="4"/>
  <c r="I316" i="4"/>
  <c r="I311" i="4"/>
  <c r="K296" i="4"/>
  <c r="K281" i="4"/>
  <c r="K276" i="4"/>
  <c r="K271" i="4"/>
  <c r="K786" i="4"/>
  <c r="K774" i="4"/>
  <c r="K732" i="4"/>
  <c r="K720" i="4"/>
  <c r="L720" i="4" s="1"/>
  <c r="I650" i="4"/>
  <c r="I631" i="4"/>
  <c r="I588" i="4"/>
  <c r="I566" i="4"/>
  <c r="K564" i="4"/>
  <c r="L564" i="4" s="1"/>
  <c r="K557" i="4"/>
  <c r="L557" i="4" s="1"/>
  <c r="K551" i="4"/>
  <c r="I535" i="4"/>
  <c r="K531" i="4"/>
  <c r="L531" i="4" s="1"/>
  <c r="K519" i="4"/>
  <c r="L519" i="4" s="1"/>
  <c r="K512" i="4"/>
  <c r="I504" i="4"/>
  <c r="K485" i="4"/>
  <c r="K452" i="4"/>
  <c r="K449" i="4"/>
  <c r="K440" i="4"/>
  <c r="I435" i="4"/>
  <c r="K410" i="4"/>
  <c r="L410" i="4" s="1"/>
  <c r="K395" i="4"/>
  <c r="K390" i="4"/>
  <c r="L390" i="4" s="1"/>
  <c r="K385" i="4"/>
  <c r="K375" i="4"/>
  <c r="L375" i="4" s="1"/>
  <c r="I363" i="4"/>
  <c r="K338" i="4"/>
  <c r="K323" i="4"/>
  <c r="K318" i="4"/>
  <c r="L318" i="4" s="1"/>
  <c r="K313" i="4"/>
  <c r="K303" i="4"/>
  <c r="L303" i="4" s="1"/>
  <c r="I291" i="4"/>
  <c r="K266" i="4"/>
  <c r="L266" i="4" s="1"/>
  <c r="K251" i="4"/>
  <c r="K246" i="4"/>
  <c r="L246" i="4" s="1"/>
  <c r="K241" i="4"/>
  <c r="L241" i="4" s="1"/>
  <c r="K231" i="4"/>
  <c r="L231" i="4" s="1"/>
  <c r="I219" i="4"/>
  <c r="K194" i="4"/>
  <c r="L194" i="4" s="1"/>
  <c r="K179" i="4"/>
  <c r="K174" i="4"/>
  <c r="L174" i="4" s="1"/>
  <c r="K169" i="4"/>
  <c r="K159" i="4"/>
  <c r="L159" i="4" s="1"/>
  <c r="I147" i="4"/>
  <c r="K118" i="4"/>
  <c r="K106" i="4"/>
  <c r="L106" i="4" s="1"/>
  <c r="K94" i="4"/>
  <c r="K82" i="4"/>
  <c r="K70" i="4"/>
  <c r="L70" i="4" s="1"/>
  <c r="K58" i="4"/>
  <c r="L58" i="4" s="1"/>
  <c r="K46" i="4"/>
  <c r="K34" i="4"/>
  <c r="K22" i="4"/>
  <c r="L22" i="4" s="1"/>
  <c r="K10" i="4"/>
  <c r="K837" i="4"/>
  <c r="K801" i="4"/>
  <c r="I774" i="4"/>
  <c r="K754" i="4"/>
  <c r="I732" i="4"/>
  <c r="I720" i="4"/>
  <c r="I837" i="4"/>
  <c r="K755" i="4"/>
  <c r="K742" i="4"/>
  <c r="I708" i="4"/>
  <c r="K611" i="4"/>
  <c r="K603" i="4"/>
  <c r="L603" i="4" s="1"/>
  <c r="I598" i="4"/>
  <c r="I583" i="4"/>
  <c r="K563" i="4"/>
  <c r="L563" i="4" s="1"/>
  <c r="K562" i="4"/>
  <c r="K555" i="4"/>
  <c r="K550" i="4"/>
  <c r="K542" i="4"/>
  <c r="K538" i="4"/>
  <c r="K530" i="4"/>
  <c r="I492" i="4"/>
  <c r="K488" i="4"/>
  <c r="L488" i="4" s="1"/>
  <c r="K442" i="4"/>
  <c r="K422" i="4"/>
  <c r="K407" i="4"/>
  <c r="K402" i="4"/>
  <c r="K397" i="4"/>
  <c r="K387" i="4"/>
  <c r="L387" i="4" s="1"/>
  <c r="I375" i="4"/>
  <c r="K350" i="4"/>
  <c r="K335" i="4"/>
  <c r="K330" i="4"/>
  <c r="K325" i="4"/>
  <c r="K315" i="4"/>
  <c r="I303" i="4"/>
  <c r="K278" i="4"/>
  <c r="K263" i="4"/>
  <c r="K258" i="4"/>
  <c r="L258" i="4" s="1"/>
  <c r="K253" i="4"/>
  <c r="K243" i="4"/>
  <c r="I1202" i="4"/>
  <c r="I798" i="4"/>
  <c r="K783" i="4"/>
  <c r="K747" i="4"/>
  <c r="I742" i="4"/>
  <c r="I715" i="4"/>
  <c r="K692" i="4"/>
  <c r="L692" i="4" s="1"/>
  <c r="K663" i="4"/>
  <c r="K658" i="4"/>
  <c r="I646" i="4"/>
  <c r="I546" i="4"/>
  <c r="I542" i="4"/>
  <c r="I538" i="4"/>
  <c r="I530" i="4"/>
  <c r="K526" i="4"/>
  <c r="K507" i="4"/>
  <c r="K503" i="4"/>
  <c r="I488" i="4"/>
  <c r="I480" i="4"/>
  <c r="I473" i="4"/>
  <c r="K466" i="4"/>
  <c r="K454" i="4"/>
  <c r="K451" i="4"/>
  <c r="L451" i="4" s="1"/>
  <c r="K448" i="4"/>
  <c r="K439" i="4"/>
  <c r="K429" i="4"/>
  <c r="I427" i="4"/>
  <c r="I417" i="4"/>
  <c r="I412" i="4"/>
  <c r="I407" i="4"/>
  <c r="K392" i="4"/>
  <c r="K377" i="4"/>
  <c r="K372" i="4"/>
  <c r="L372" i="4" s="1"/>
  <c r="K367" i="4"/>
  <c r="K357" i="4"/>
  <c r="I355" i="4"/>
  <c r="I345" i="4"/>
  <c r="I340" i="4"/>
  <c r="I335" i="4"/>
  <c r="K320" i="4"/>
  <c r="K305" i="4"/>
  <c r="K300" i="4"/>
  <c r="K295" i="4"/>
  <c r="K285" i="4"/>
  <c r="I283" i="4"/>
  <c r="I273" i="4"/>
  <c r="I268" i="4"/>
  <c r="I263" i="4"/>
  <c r="K759" i="4"/>
  <c r="L759" i="4" s="1"/>
  <c r="I743" i="4"/>
  <c r="I727" i="4"/>
  <c r="I698" i="4"/>
  <c r="I658" i="4"/>
  <c r="K623" i="4"/>
  <c r="K615" i="4"/>
  <c r="L615" i="4" s="1"/>
  <c r="I578" i="4"/>
  <c r="I562" i="4"/>
  <c r="I550" i="4"/>
  <c r="I534" i="4"/>
  <c r="K522" i="4"/>
  <c r="I518" i="4"/>
  <c r="K514" i="4"/>
  <c r="I511" i="4"/>
  <c r="I499" i="4"/>
  <c r="K495" i="4"/>
  <c r="K483" i="4"/>
  <c r="L483" i="4" s="1"/>
  <c r="K476" i="4"/>
  <c r="L476" i="4" s="1"/>
  <c r="I469" i="4"/>
  <c r="I466" i="4"/>
  <c r="K463" i="4"/>
  <c r="K460" i="4"/>
  <c r="I445" i="4"/>
  <c r="I442" i="4"/>
  <c r="K434" i="4"/>
  <c r="I422" i="4"/>
  <c r="K419" i="4"/>
  <c r="K414" i="4"/>
  <c r="L414" i="4" s="1"/>
  <c r="K409" i="4"/>
  <c r="L409" i="4" s="1"/>
  <c r="K399" i="4"/>
  <c r="I397" i="4"/>
  <c r="I387" i="4"/>
  <c r="I382" i="4"/>
  <c r="I377" i="4"/>
  <c r="K362" i="4"/>
  <c r="L362" i="4" s="1"/>
  <c r="I350" i="4"/>
  <c r="K347" i="4"/>
  <c r="K342" i="4"/>
  <c r="K337" i="4"/>
  <c r="L337" i="4" s="1"/>
  <c r="K327" i="4"/>
  <c r="L327" i="4" s="1"/>
  <c r="I325" i="4"/>
  <c r="I315" i="4"/>
  <c r="I310" i="4"/>
  <c r="I305" i="4"/>
  <c r="K290" i="4"/>
  <c r="L290" i="4" s="1"/>
  <c r="I278" i="4"/>
  <c r="K275" i="4"/>
  <c r="K270" i="4"/>
  <c r="K265" i="4"/>
  <c r="L265" i="4" s="1"/>
  <c r="K255" i="4"/>
  <c r="L255" i="4" s="1"/>
  <c r="I253" i="4"/>
  <c r="I847" i="4"/>
  <c r="K838" i="4"/>
  <c r="I816" i="4"/>
  <c r="K792" i="4"/>
  <c r="K763" i="4"/>
  <c r="L763" i="4" s="1"/>
  <c r="I703" i="4"/>
  <c r="K668" i="4"/>
  <c r="L668" i="4" s="1"/>
  <c r="I623" i="4"/>
  <c r="K600" i="4"/>
  <c r="L600" i="4" s="1"/>
  <c r="I81" i="4"/>
  <c r="K90" i="4"/>
  <c r="I97" i="4"/>
  <c r="I103" i="4"/>
  <c r="I106" i="4"/>
  <c r="K109" i="4"/>
  <c r="K115" i="4"/>
  <c r="I122" i="4"/>
  <c r="K134" i="4"/>
  <c r="G146" i="4"/>
  <c r="I146" i="4"/>
  <c r="I155" i="4"/>
  <c r="I157" i="4"/>
  <c r="K161" i="4"/>
  <c r="I167" i="4"/>
  <c r="I168" i="4"/>
  <c r="V169" i="4"/>
  <c r="I177" i="4"/>
  <c r="I178" i="4"/>
  <c r="K181" i="4"/>
  <c r="J182" i="4"/>
  <c r="K186" i="4"/>
  <c r="K191" i="4"/>
  <c r="I193" i="4"/>
  <c r="I207" i="4"/>
  <c r="J218" i="4"/>
  <c r="K222" i="4"/>
  <c r="V225" i="4"/>
  <c r="K228" i="4"/>
  <c r="K236" i="4"/>
  <c r="V240" i="4"/>
  <c r="V241" i="4"/>
  <c r="I247" i="4"/>
  <c r="I248" i="4"/>
  <c r="I250" i="4"/>
  <c r="V252" i="4"/>
  <c r="K260" i="4"/>
  <c r="I261" i="4"/>
  <c r="I271" i="4"/>
  <c r="I292" i="4"/>
  <c r="G292" i="4"/>
  <c r="K293" i="4"/>
  <c r="L293" i="4" s="1"/>
  <c r="I298" i="4"/>
  <c r="G298" i="4"/>
  <c r="V304" i="4"/>
  <c r="I317" i="4"/>
  <c r="I322" i="4"/>
  <c r="I323" i="4"/>
  <c r="I328" i="4"/>
  <c r="V330" i="4"/>
  <c r="K369" i="4"/>
  <c r="L369" i="4" s="1"/>
  <c r="V382" i="4"/>
  <c r="K404" i="4"/>
  <c r="L404" i="4" s="1"/>
  <c r="I409" i="4"/>
  <c r="I423" i="4"/>
  <c r="G428" i="4"/>
  <c r="I428" i="4"/>
  <c r="I429" i="4"/>
  <c r="K492" i="4"/>
  <c r="V493" i="4"/>
  <c r="I508" i="4"/>
  <c r="V517" i="4"/>
  <c r="G12" i="4"/>
  <c r="I9" i="4"/>
  <c r="J12" i="4"/>
  <c r="K43" i="4"/>
  <c r="I50" i="4"/>
  <c r="J6" i="4"/>
  <c r="K56" i="4"/>
  <c r="L56" i="4" s="1"/>
  <c r="J78" i="4"/>
  <c r="I107" i="4"/>
  <c r="G113" i="4"/>
  <c r="I116" i="4"/>
  <c r="J122" i="4"/>
  <c r="I129" i="4"/>
  <c r="K139" i="4"/>
  <c r="L139" i="4" s="1"/>
  <c r="I140" i="4"/>
  <c r="K144" i="4"/>
  <c r="L144" i="4" s="1"/>
  <c r="I145" i="4"/>
  <c r="I151" i="4"/>
  <c r="K155" i="4"/>
  <c r="L155" i="4" s="1"/>
  <c r="G157" i="4"/>
  <c r="I163" i="4"/>
  <c r="K167" i="4"/>
  <c r="G168" i="4"/>
  <c r="V174" i="4"/>
  <c r="L79" i="2"/>
  <c r="G178" i="4"/>
  <c r="K182" i="4"/>
  <c r="V184" i="4"/>
  <c r="I187" i="4"/>
  <c r="G188" i="4"/>
  <c r="I188" i="4"/>
  <c r="V189" i="4"/>
  <c r="V194" i="4"/>
  <c r="I197" i="4"/>
  <c r="I198" i="4"/>
  <c r="G198" i="4"/>
  <c r="V199" i="4"/>
  <c r="K201" i="4"/>
  <c r="L201" i="4" s="1"/>
  <c r="I202" i="4"/>
  <c r="V204" i="4"/>
  <c r="I208" i="4"/>
  <c r="K212" i="4"/>
  <c r="L212" i="4" s="1"/>
  <c r="V214" i="4"/>
  <c r="K217" i="4"/>
  <c r="L217" i="4" s="1"/>
  <c r="K218" i="4"/>
  <c r="V220" i="4"/>
  <c r="K223" i="4"/>
  <c r="J229" i="4"/>
  <c r="V231" i="4"/>
  <c r="K248" i="4"/>
  <c r="I249" i="4"/>
  <c r="K259" i="4"/>
  <c r="L259" i="4" s="1"/>
  <c r="K261" i="4"/>
  <c r="L269" i="4"/>
  <c r="L270" i="4"/>
  <c r="I281" i="4"/>
  <c r="I313" i="4"/>
  <c r="G313" i="4"/>
  <c r="V319" i="4"/>
  <c r="I352" i="4"/>
  <c r="K373" i="4"/>
  <c r="K417" i="4"/>
  <c r="I421" i="4"/>
  <c r="V430" i="4"/>
  <c r="I439" i="4"/>
  <c r="V441" i="4"/>
  <c r="I443" i="4"/>
  <c r="I472" i="4"/>
  <c r="V473" i="4"/>
  <c r="I475" i="4"/>
  <c r="K491" i="4"/>
  <c r="K496" i="4"/>
  <c r="I503" i="4"/>
  <c r="K504" i="4"/>
  <c r="L504" i="4" s="1"/>
  <c r="I529" i="4"/>
  <c r="G529" i="4"/>
  <c r="I573" i="4"/>
  <c r="G573" i="4"/>
  <c r="K30" i="4"/>
  <c r="K49" i="4"/>
  <c r="J34" i="4"/>
  <c r="L34" i="4" s="1"/>
  <c r="K84" i="4"/>
  <c r="L84" i="4" s="1"/>
  <c r="J97" i="4"/>
  <c r="K47" i="4"/>
  <c r="K78" i="4"/>
  <c r="L123" i="2"/>
  <c r="K207" i="4"/>
  <c r="L207" i="4" s="1"/>
  <c r="I209" i="4"/>
  <c r="I213" i="4"/>
  <c r="I224" i="4"/>
  <c r="K229" i="4"/>
  <c r="I230" i="4"/>
  <c r="I237" i="4"/>
  <c r="I238" i="4"/>
  <c r="I240" i="4"/>
  <c r="I269" i="4"/>
  <c r="V314" i="4"/>
  <c r="K317" i="4"/>
  <c r="V324" i="4"/>
  <c r="L127" i="2"/>
  <c r="I333" i="4"/>
  <c r="I346" i="4"/>
  <c r="K363" i="4"/>
  <c r="L363" i="4" s="1"/>
  <c r="I368" i="4"/>
  <c r="G380" i="4"/>
  <c r="I380" i="4"/>
  <c r="I392" i="4"/>
  <c r="I408" i="4"/>
  <c r="G408" i="4"/>
  <c r="I432" i="4"/>
  <c r="G432" i="4"/>
  <c r="I433" i="4"/>
  <c r="I446" i="4"/>
  <c r="L485" i="4"/>
  <c r="I506" i="4"/>
  <c r="G506" i="4"/>
  <c r="G515" i="4"/>
  <c r="I515" i="4"/>
  <c r="G533" i="4"/>
  <c r="I533" i="4"/>
  <c r="K537" i="4"/>
  <c r="K546" i="4"/>
  <c r="L546" i="4" s="1"/>
  <c r="K62" i="4"/>
  <c r="K65" i="4"/>
  <c r="G16" i="4"/>
  <c r="K31" i="4"/>
  <c r="L31" i="4" s="1"/>
  <c r="K50" i="4"/>
  <c r="K53" i="4"/>
  <c r="G107" i="4"/>
  <c r="I110" i="4"/>
  <c r="K125" i="4"/>
  <c r="K156" i="4"/>
  <c r="L156" i="4" s="1"/>
  <c r="K173" i="4"/>
  <c r="I203" i="4"/>
  <c r="I41" i="4"/>
  <c r="I95" i="4"/>
  <c r="I120" i="4"/>
  <c r="V132" i="4"/>
  <c r="K168" i="4"/>
  <c r="J178" i="4"/>
  <c r="I204" i="4"/>
  <c r="G209" i="4"/>
  <c r="G240" i="4"/>
  <c r="K249" i="4"/>
  <c r="L249" i="4" s="1"/>
  <c r="J250" i="4"/>
  <c r="I275" i="4"/>
  <c r="I286" i="4"/>
  <c r="I301" i="4"/>
  <c r="K306" i="4"/>
  <c r="J313" i="4"/>
  <c r="K326" i="4"/>
  <c r="L326" i="4" s="1"/>
  <c r="I351" i="4"/>
  <c r="G356" i="4"/>
  <c r="I356" i="4"/>
  <c r="I357" i="4"/>
  <c r="K384" i="4"/>
  <c r="I401" i="4"/>
  <c r="I437" i="4"/>
  <c r="G437" i="4"/>
  <c r="K443" i="4"/>
  <c r="K480" i="4"/>
  <c r="L480" i="4" s="1"/>
  <c r="G484" i="4"/>
  <c r="I484" i="4"/>
  <c r="V492" i="4"/>
  <c r="I502" i="4"/>
  <c r="G502" i="4"/>
  <c r="K524" i="4"/>
  <c r="L524" i="4" s="1"/>
  <c r="I564" i="4"/>
  <c r="I25" i="4"/>
  <c r="I31" i="4"/>
  <c r="I66" i="4"/>
  <c r="K15" i="4"/>
  <c r="L15" i="4" s="1"/>
  <c r="I35" i="4"/>
  <c r="K87" i="4"/>
  <c r="L87" i="4" s="1"/>
  <c r="G88" i="4"/>
  <c r="I13" i="4"/>
  <c r="I19" i="4"/>
  <c r="I22" i="4"/>
  <c r="I54" i="4"/>
  <c r="G79" i="4"/>
  <c r="G82" i="4"/>
  <c r="I85" i="4"/>
  <c r="K122" i="4"/>
  <c r="J146" i="4"/>
  <c r="J13" i="4"/>
  <c r="L24" i="2"/>
  <c r="G54" i="4"/>
  <c r="J66" i="4"/>
  <c r="G101" i="4"/>
  <c r="I104" i="4"/>
  <c r="K140" i="4"/>
  <c r="L140" i="4" s="1"/>
  <c r="J157" i="4"/>
  <c r="K162" i="4"/>
  <c r="L162" i="4" s="1"/>
  <c r="G169" i="4"/>
  <c r="T3215" i="4"/>
  <c r="I7" i="4"/>
  <c r="I10" i="4"/>
  <c r="I42" i="4"/>
  <c r="L51" i="4"/>
  <c r="K66" i="4"/>
  <c r="G95" i="4"/>
  <c r="I98" i="4"/>
  <c r="K107" i="4"/>
  <c r="I114" i="4"/>
  <c r="K135" i="4"/>
  <c r="L135" i="4" s="1"/>
  <c r="J136" i="4"/>
  <c r="I141" i="4"/>
  <c r="K163" i="4"/>
  <c r="K193" i="4"/>
  <c r="L125" i="2"/>
  <c r="V310" i="4"/>
  <c r="K332" i="4"/>
  <c r="K345" i="4"/>
  <c r="V381" i="4"/>
  <c r="K432" i="4"/>
  <c r="L432" i="4" s="1"/>
  <c r="I460" i="4"/>
  <c r="J495" i="4"/>
  <c r="V496" i="4"/>
  <c r="K515" i="4"/>
  <c r="I523" i="4"/>
  <c r="G523" i="4"/>
  <c r="K545" i="4"/>
  <c r="L545" i="4" s="1"/>
  <c r="L39" i="4"/>
  <c r="L111" i="4"/>
  <c r="V246" i="4"/>
  <c r="G308" i="4"/>
  <c r="I308" i="4"/>
  <c r="I365" i="4"/>
  <c r="G365" i="4"/>
  <c r="V397" i="4"/>
  <c r="I532" i="4"/>
  <c r="G532" i="4"/>
  <c r="K18" i="4"/>
  <c r="K37" i="4"/>
  <c r="K59" i="4"/>
  <c r="K12" i="4"/>
  <c r="J25" i="4"/>
  <c r="I44" i="4"/>
  <c r="J50" i="4"/>
  <c r="I60" i="4"/>
  <c r="G66" i="4"/>
  <c r="I75" i="4"/>
  <c r="K6" i="4"/>
  <c r="L11" i="2"/>
  <c r="K25" i="4"/>
  <c r="L33" i="2"/>
  <c r="G35" i="4"/>
  <c r="I38" i="4"/>
  <c r="G60" i="4"/>
  <c r="I69" i="4"/>
  <c r="I91" i="4"/>
  <c r="I94" i="4"/>
  <c r="K97" i="4"/>
  <c r="K103" i="4"/>
  <c r="L103" i="4" s="1"/>
  <c r="K119" i="4"/>
  <c r="I126" i="4"/>
  <c r="I135" i="4"/>
  <c r="K150" i="4"/>
  <c r="L150" i="4" s="1"/>
  <c r="K177" i="4"/>
  <c r="L177" i="4" s="1"/>
  <c r="K192" i="4"/>
  <c r="K197" i="4"/>
  <c r="I23" i="4"/>
  <c r="G29" i="4"/>
  <c r="L30" i="2"/>
  <c r="I32" i="4"/>
  <c r="J38" i="4"/>
  <c r="K44" i="4"/>
  <c r="L44" i="4" s="1"/>
  <c r="I48" i="4"/>
  <c r="I63" i="4"/>
  <c r="K72" i="4"/>
  <c r="L72" i="4" s="1"/>
  <c r="K75" i="4"/>
  <c r="L75" i="4" s="1"/>
  <c r="G76" i="4"/>
  <c r="J85" i="4"/>
  <c r="J110" i="4"/>
  <c r="K116" i="4"/>
  <c r="L116" i="4" s="1"/>
  <c r="G126" i="4"/>
  <c r="K129" i="4"/>
  <c r="I130" i="4"/>
  <c r="I136" i="4"/>
  <c r="K145" i="4"/>
  <c r="L145" i="4" s="1"/>
  <c r="K146" i="4"/>
  <c r="K151" i="4"/>
  <c r="L151" i="4" s="1"/>
  <c r="I174" i="4"/>
  <c r="K187" i="4"/>
  <c r="L187" i="4" s="1"/>
  <c r="K188" i="4"/>
  <c r="J193" i="4"/>
  <c r="J198" i="4"/>
  <c r="K203" i="4"/>
  <c r="L104" i="2"/>
  <c r="I214" i="4"/>
  <c r="I220" i="4"/>
  <c r="K224" i="4"/>
  <c r="I239" i="4"/>
  <c r="I241" i="4"/>
  <c r="I252" i="4"/>
  <c r="K13" i="4"/>
  <c r="K19" i="4"/>
  <c r="L19" i="4" s="1"/>
  <c r="G23" i="4"/>
  <c r="I26" i="4"/>
  <c r="K35" i="4"/>
  <c r="K38" i="4"/>
  <c r="K41" i="4"/>
  <c r="G48" i="4"/>
  <c r="I57" i="4"/>
  <c r="J60" i="4"/>
  <c r="I73" i="4"/>
  <c r="K85" i="4"/>
  <c r="K91" i="4"/>
  <c r="L91" i="4" s="1"/>
  <c r="K110" i="4"/>
  <c r="K113" i="4"/>
  <c r="G120" i="4"/>
  <c r="J130" i="4"/>
  <c r="I131" i="4"/>
  <c r="I137" i="4"/>
  <c r="I152" i="4"/>
  <c r="K157" i="4"/>
  <c r="I158" i="4"/>
  <c r="G174" i="4"/>
  <c r="K183" i="4"/>
  <c r="L183" i="4" s="1"/>
  <c r="K198" i="4"/>
  <c r="G204" i="4"/>
  <c r="L108" i="2"/>
  <c r="K213" i="4"/>
  <c r="L115" i="2"/>
  <c r="G220" i="4"/>
  <c r="K239" i="4"/>
  <c r="G241" i="4"/>
  <c r="I251" i="4"/>
  <c r="G252" i="4"/>
  <c r="K297" i="4"/>
  <c r="L297" i="4" s="1"/>
  <c r="L305" i="4"/>
  <c r="J321" i="4"/>
  <c r="I337" i="4"/>
  <c r="L137" i="2"/>
  <c r="V358" i="4"/>
  <c r="I367" i="4"/>
  <c r="K380" i="4"/>
  <c r="L380" i="4" s="1"/>
  <c r="J408" i="4"/>
  <c r="I426" i="4"/>
  <c r="G426" i="4"/>
  <c r="K427" i="4"/>
  <c r="I431" i="4"/>
  <c r="G431" i="4"/>
  <c r="K446" i="4"/>
  <c r="J7" i="4"/>
  <c r="L7" i="4" s="1"/>
  <c r="J10" i="4"/>
  <c r="I11" i="4"/>
  <c r="L12" i="2"/>
  <c r="L14" i="4"/>
  <c r="L18" i="2"/>
  <c r="I20" i="4"/>
  <c r="J26" i="4"/>
  <c r="L26" i="4" s="1"/>
  <c r="K32" i="4"/>
  <c r="L32" i="4" s="1"/>
  <c r="I36" i="4"/>
  <c r="G42" i="4"/>
  <c r="I51" i="4"/>
  <c r="J54" i="4"/>
  <c r="L54" i="4" s="1"/>
  <c r="J57" i="4"/>
  <c r="V58" i="4"/>
  <c r="K60" i="4"/>
  <c r="K63" i="4"/>
  <c r="L63" i="4" s="1"/>
  <c r="J73" i="4"/>
  <c r="L73" i="4" s="1"/>
  <c r="J79" i="4"/>
  <c r="L79" i="4" s="1"/>
  <c r="J82" i="4"/>
  <c r="I83" i="4"/>
  <c r="L58" i="2"/>
  <c r="I92" i="4"/>
  <c r="J98" i="4"/>
  <c r="L98" i="4" s="1"/>
  <c r="K104" i="4"/>
  <c r="L104" i="4" s="1"/>
  <c r="I108" i="4"/>
  <c r="G114" i="4"/>
  <c r="I123" i="4"/>
  <c r="K126" i="4"/>
  <c r="K131" i="4"/>
  <c r="I132" i="4"/>
  <c r="G137" i="4"/>
  <c r="J141" i="4"/>
  <c r="I142" i="4"/>
  <c r="L147" i="4"/>
  <c r="I148" i="4"/>
  <c r="K152" i="4"/>
  <c r="V154" i="4"/>
  <c r="V160" i="4"/>
  <c r="I164" i="4"/>
  <c r="L189" i="4"/>
  <c r="I194" i="4"/>
  <c r="L100" i="2"/>
  <c r="K209" i="4"/>
  <c r="I210" i="4"/>
  <c r="I215" i="4"/>
  <c r="K219" i="4"/>
  <c r="L219" i="4" s="1"/>
  <c r="K225" i="4"/>
  <c r="I231" i="4"/>
  <c r="V235" i="4"/>
  <c r="K240" i="4"/>
  <c r="L242" i="4"/>
  <c r="J253" i="4"/>
  <c r="J254" i="4"/>
  <c r="L254" i="4" s="1"/>
  <c r="I280" i="4"/>
  <c r="K301" i="4"/>
  <c r="J316" i="4"/>
  <c r="J338" i="4"/>
  <c r="J356" i="4"/>
  <c r="I360" i="4"/>
  <c r="G360" i="4"/>
  <c r="I361" i="4"/>
  <c r="I379" i="4"/>
  <c r="G379" i="4"/>
  <c r="I406" i="4"/>
  <c r="I415" i="4"/>
  <c r="I436" i="4"/>
  <c r="G436" i="4"/>
  <c r="K437" i="4"/>
  <c r="L437" i="4" s="1"/>
  <c r="I464" i="4"/>
  <c r="K479" i="4"/>
  <c r="K484" i="4"/>
  <c r="I536" i="4"/>
  <c r="K598" i="4"/>
  <c r="I638" i="4"/>
  <c r="K680" i="4"/>
  <c r="L186" i="2"/>
  <c r="V601" i="4"/>
  <c r="V616" i="4"/>
  <c r="I639" i="4"/>
  <c r="G639" i="4"/>
  <c r="I663" i="4"/>
  <c r="G663" i="4"/>
  <c r="I673" i="4"/>
  <c r="G673" i="4"/>
  <c r="V690" i="4"/>
  <c r="L245" i="2"/>
  <c r="I692" i="4"/>
  <c r="I697" i="4"/>
  <c r="V705" i="4"/>
  <c r="L262" i="2"/>
  <c r="I721" i="4"/>
  <c r="G721" i="4"/>
  <c r="L751" i="4"/>
  <c r="L294" i="2"/>
  <c r="V760" i="4"/>
  <c r="I783" i="4"/>
  <c r="G783" i="4"/>
  <c r="I787" i="4"/>
  <c r="G787" i="4"/>
  <c r="V796" i="4"/>
  <c r="I815" i="4"/>
  <c r="I246" i="4"/>
  <c r="L273" i="4"/>
  <c r="V298" i="4"/>
  <c r="V303" i="4"/>
  <c r="V308" i="4"/>
  <c r="V313" i="4"/>
  <c r="I318" i="4"/>
  <c r="V370" i="4"/>
  <c r="V375" i="4"/>
  <c r="V380" i="4"/>
  <c r="V385" i="4"/>
  <c r="I390" i="4"/>
  <c r="V461" i="4"/>
  <c r="V504" i="4"/>
  <c r="I519" i="4"/>
  <c r="V535" i="4"/>
  <c r="G563" i="4"/>
  <c r="I563" i="4"/>
  <c r="I667" i="4"/>
  <c r="L241" i="2"/>
  <c r="V683" i="4"/>
  <c r="I733" i="4"/>
  <c r="G733" i="4"/>
  <c r="I754" i="4"/>
  <c r="L791" i="4"/>
  <c r="L324" i="2"/>
  <c r="V799" i="4"/>
  <c r="I808" i="4"/>
  <c r="I1065" i="4"/>
  <c r="G1065" i="4"/>
  <c r="I276" i="4"/>
  <c r="I348" i="4"/>
  <c r="I420" i="4"/>
  <c r="I452" i="4"/>
  <c r="I455" i="4"/>
  <c r="I458" i="4"/>
  <c r="I477" i="4"/>
  <c r="G485" i="4"/>
  <c r="I485" i="4"/>
  <c r="I512" i="4"/>
  <c r="I531" i="4"/>
  <c r="G531" i="4"/>
  <c r="V543" i="4"/>
  <c r="I577" i="4"/>
  <c r="G577" i="4"/>
  <c r="I589" i="4"/>
  <c r="G589" i="4"/>
  <c r="I599" i="4"/>
  <c r="I610" i="4"/>
  <c r="I611" i="4"/>
  <c r="I651" i="4"/>
  <c r="G651" i="4"/>
  <c r="I662" i="4"/>
  <c r="L236" i="2"/>
  <c r="V678" i="4"/>
  <c r="I755" i="4"/>
  <c r="I758" i="4"/>
  <c r="L299" i="2"/>
  <c r="V763" i="4"/>
  <c r="I778" i="4"/>
  <c r="G778" i="4"/>
  <c r="I801" i="4"/>
  <c r="I805" i="4"/>
  <c r="G805" i="4"/>
  <c r="I811" i="4"/>
  <c r="I818" i="4"/>
  <c r="V820" i="4"/>
  <c r="L920" i="4"/>
  <c r="L928" i="4"/>
  <c r="I234" i="4"/>
  <c r="I266" i="4"/>
  <c r="G276" i="4"/>
  <c r="G281" i="4"/>
  <c r="G286" i="4"/>
  <c r="G301" i="4"/>
  <c r="I306" i="4"/>
  <c r="I338" i="4"/>
  <c r="G348" i="4"/>
  <c r="G353" i="4"/>
  <c r="G358" i="4"/>
  <c r="G373" i="4"/>
  <c r="I378" i="4"/>
  <c r="I410" i="4"/>
  <c r="G420" i="4"/>
  <c r="G425" i="4"/>
  <c r="G430" i="4"/>
  <c r="G443" i="4"/>
  <c r="G446" i="4"/>
  <c r="G452" i="4"/>
  <c r="G455" i="4"/>
  <c r="G458" i="4"/>
  <c r="I461" i="4"/>
  <c r="G467" i="4"/>
  <c r="G470" i="4"/>
  <c r="G477" i="4"/>
  <c r="I481" i="4"/>
  <c r="I500" i="4"/>
  <c r="G512" i="4"/>
  <c r="I527" i="4"/>
  <c r="I543" i="4"/>
  <c r="G547" i="4"/>
  <c r="I551" i="4"/>
  <c r="I556" i="4"/>
  <c r="G565" i="4"/>
  <c r="I567" i="4"/>
  <c r="G567" i="4"/>
  <c r="L182" i="2"/>
  <c r="I644" i="4"/>
  <c r="G644" i="4"/>
  <c r="I656" i="4"/>
  <c r="G656" i="4"/>
  <c r="I676" i="4"/>
  <c r="G676" i="4"/>
  <c r="I688" i="4"/>
  <c r="G688" i="4"/>
  <c r="G731" i="4"/>
  <c r="I731" i="4"/>
  <c r="L308" i="2"/>
  <c r="V775" i="4"/>
  <c r="I782" i="4"/>
  <c r="I786" i="4"/>
  <c r="G786" i="4"/>
  <c r="I790" i="4"/>
  <c r="G790" i="4"/>
  <c r="I736" i="4"/>
  <c r="G736" i="4"/>
  <c r="I800" i="4"/>
  <c r="V1020" i="4"/>
  <c r="V1114" i="4"/>
  <c r="L556" i="2"/>
  <c r="I150" i="4"/>
  <c r="I222" i="4"/>
  <c r="I254" i="4"/>
  <c r="V274" i="4"/>
  <c r="I294" i="4"/>
  <c r="I326" i="4"/>
  <c r="V346" i="4"/>
  <c r="I366" i="4"/>
  <c r="I398" i="4"/>
  <c r="V418" i="4"/>
  <c r="I438" i="4"/>
  <c r="V462" i="4"/>
  <c r="I497" i="4"/>
  <c r="I548" i="4"/>
  <c r="I572" i="4"/>
  <c r="G587" i="4"/>
  <c r="I587" i="4"/>
  <c r="I592" i="4"/>
  <c r="G592" i="4"/>
  <c r="V618" i="4"/>
  <c r="I620" i="4"/>
  <c r="I625" i="4"/>
  <c r="V633" i="4"/>
  <c r="L209" i="2"/>
  <c r="L233" i="2"/>
  <c r="V673" i="4"/>
  <c r="I740" i="4"/>
  <c r="G740" i="4"/>
  <c r="L281" i="2"/>
  <c r="V743" i="4"/>
  <c r="I777" i="4"/>
  <c r="G777" i="4"/>
  <c r="I781" i="4"/>
  <c r="G781" i="4"/>
  <c r="L352" i="2"/>
  <c r="V827" i="4"/>
  <c r="I324" i="4"/>
  <c r="I396" i="4"/>
  <c r="I447" i="4"/>
  <c r="I450" i="4"/>
  <c r="I453" i="4"/>
  <c r="I459" i="4"/>
  <c r="I471" i="4"/>
  <c r="V471" i="4"/>
  <c r="I513" i="4"/>
  <c r="G521" i="4"/>
  <c r="I521" i="4"/>
  <c r="I553" i="4"/>
  <c r="I596" i="4"/>
  <c r="G596" i="4"/>
  <c r="L184" i="2"/>
  <c r="V599" i="4"/>
  <c r="L193" i="2"/>
  <c r="V611" i="4"/>
  <c r="I649" i="4"/>
  <c r="G649" i="4"/>
  <c r="I661" i="4"/>
  <c r="G661" i="4"/>
  <c r="V685" i="4"/>
  <c r="I711" i="4"/>
  <c r="G711" i="4"/>
  <c r="L273" i="2"/>
  <c r="V733" i="4"/>
  <c r="I745" i="4"/>
  <c r="G745" i="4"/>
  <c r="L290" i="2"/>
  <c r="V755" i="4"/>
  <c r="L764" i="4"/>
  <c r="I772" i="4"/>
  <c r="G772" i="4"/>
  <c r="I776" i="4"/>
  <c r="I789" i="4"/>
  <c r="V808" i="4"/>
  <c r="L859" i="4"/>
  <c r="L177" i="2"/>
  <c r="V589" i="4"/>
  <c r="I601" i="4"/>
  <c r="G601" i="4"/>
  <c r="L243" i="2"/>
  <c r="V688" i="4"/>
  <c r="I735" i="4"/>
  <c r="G735" i="4"/>
  <c r="L287" i="2"/>
  <c r="V750" i="4"/>
  <c r="L757" i="4"/>
  <c r="V774" i="4"/>
  <c r="L307" i="2"/>
  <c r="I793" i="4"/>
  <c r="G793" i="4"/>
  <c r="I796" i="4"/>
  <c r="I803" i="4"/>
  <c r="L331" i="2"/>
  <c r="V811" i="4"/>
  <c r="L339" i="2"/>
  <c r="V822" i="4"/>
  <c r="I312" i="4"/>
  <c r="I384" i="4"/>
  <c r="I537" i="4"/>
  <c r="V541" i="4"/>
  <c r="I549" i="4"/>
  <c r="I591" i="4"/>
  <c r="G591" i="4"/>
  <c r="L191" i="2"/>
  <c r="V606" i="4"/>
  <c r="I616" i="4"/>
  <c r="G616" i="4"/>
  <c r="L635" i="4"/>
  <c r="I682" i="4"/>
  <c r="I723" i="4"/>
  <c r="G723" i="4"/>
  <c r="L735" i="4"/>
  <c r="I739" i="4"/>
  <c r="I760" i="4"/>
  <c r="G760" i="4"/>
  <c r="I799" i="4"/>
  <c r="I932" i="4"/>
  <c r="G932" i="4"/>
  <c r="I270" i="4"/>
  <c r="G312" i="4"/>
  <c r="G317" i="4"/>
  <c r="G322" i="4"/>
  <c r="G337" i="4"/>
  <c r="I342" i="4"/>
  <c r="G384" i="4"/>
  <c r="G389" i="4"/>
  <c r="G394" i="4"/>
  <c r="G409" i="4"/>
  <c r="I414" i="4"/>
  <c r="I483" i="4"/>
  <c r="G487" i="4"/>
  <c r="L510" i="4"/>
  <c r="G537" i="4"/>
  <c r="G549" i="4"/>
  <c r="G554" i="4"/>
  <c r="I595" i="4"/>
  <c r="V621" i="4"/>
  <c r="L198" i="2"/>
  <c r="G659" i="4"/>
  <c r="I659" i="4"/>
  <c r="I664" i="4"/>
  <c r="G664" i="4"/>
  <c r="I683" i="4"/>
  <c r="I716" i="4"/>
  <c r="G716" i="4"/>
  <c r="I728" i="4"/>
  <c r="G728" i="4"/>
  <c r="I734" i="4"/>
  <c r="I748" i="4"/>
  <c r="G748" i="4"/>
  <c r="I784" i="4"/>
  <c r="G784" i="4"/>
  <c r="I806" i="4"/>
  <c r="L336" i="2"/>
  <c r="V814" i="4"/>
  <c r="I1058" i="4"/>
  <c r="G1058" i="4"/>
  <c r="G414" i="4"/>
  <c r="L144" i="2"/>
  <c r="V439" i="4"/>
  <c r="I448" i="4"/>
  <c r="I451" i="4"/>
  <c r="I454" i="4"/>
  <c r="I457" i="4"/>
  <c r="I476" i="4"/>
  <c r="L155" i="2"/>
  <c r="I479" i="4"/>
  <c r="G483" i="4"/>
  <c r="I495" i="4"/>
  <c r="G495" i="4"/>
  <c r="V507" i="4"/>
  <c r="V555" i="4"/>
  <c r="L157" i="2"/>
  <c r="I579" i="4"/>
  <c r="G579" i="4"/>
  <c r="I590" i="4"/>
  <c r="I604" i="4"/>
  <c r="G604" i="4"/>
  <c r="I640" i="4"/>
  <c r="L641" i="4"/>
  <c r="I668" i="4"/>
  <c r="G668" i="4"/>
  <c r="L239" i="2"/>
  <c r="V671" i="4"/>
  <c r="L674" i="4"/>
  <c r="I771" i="4"/>
  <c r="G771" i="4"/>
  <c r="I775" i="4"/>
  <c r="I779" i="4"/>
  <c r="I802" i="4"/>
  <c r="G802" i="4"/>
  <c r="I812" i="4"/>
  <c r="I907" i="4"/>
  <c r="G907" i="4"/>
  <c r="I156" i="4"/>
  <c r="I228" i="4"/>
  <c r="G270" i="4"/>
  <c r="I300" i="4"/>
  <c r="I332" i="4"/>
  <c r="G342" i="4"/>
  <c r="I372" i="4"/>
  <c r="I404" i="4"/>
  <c r="G156" i="4"/>
  <c r="I186" i="4"/>
  <c r="G228" i="4"/>
  <c r="I258" i="4"/>
  <c r="L99" i="2"/>
  <c r="I290" i="4"/>
  <c r="G300" i="4"/>
  <c r="I330" i="4"/>
  <c r="I362" i="4"/>
  <c r="G372" i="4"/>
  <c r="I402" i="4"/>
  <c r="I434" i="4"/>
  <c r="G448" i="4"/>
  <c r="G451" i="4"/>
  <c r="G454" i="4"/>
  <c r="G457" i="4"/>
  <c r="G476" i="4"/>
  <c r="I491" i="4"/>
  <c r="I507" i="4"/>
  <c r="I541" i="4"/>
  <c r="I555" i="4"/>
  <c r="I584" i="4"/>
  <c r="G584" i="4"/>
  <c r="L197" i="2"/>
  <c r="V613" i="4"/>
  <c r="L232" i="2"/>
  <c r="V661" i="4"/>
  <c r="V695" i="4"/>
  <c r="L250" i="2"/>
  <c r="V700" i="4"/>
  <c r="L251" i="2"/>
  <c r="V745" i="4"/>
  <c r="L285" i="2"/>
  <c r="V757" i="4"/>
  <c r="I763" i="4"/>
  <c r="V817" i="4"/>
  <c r="L337" i="2"/>
  <c r="I1015" i="4"/>
  <c r="I795" i="4"/>
  <c r="I807" i="4"/>
  <c r="V807" i="4"/>
  <c r="L398" i="2"/>
  <c r="V849" i="4"/>
  <c r="I900" i="4"/>
  <c r="G904" i="4"/>
  <c r="I904" i="4"/>
  <c r="I909" i="4"/>
  <c r="I913" i="4"/>
  <c r="V934" i="4"/>
  <c r="V1008" i="4"/>
  <c r="I1020" i="4"/>
  <c r="G1020" i="4"/>
  <c r="I1034" i="4"/>
  <c r="G1034" i="4"/>
  <c r="L1073" i="4"/>
  <c r="I1183" i="4"/>
  <c r="G1183" i="4"/>
  <c r="I608" i="4"/>
  <c r="I613" i="4"/>
  <c r="I621" i="4"/>
  <c r="I628" i="4"/>
  <c r="L222" i="2"/>
  <c r="I680" i="4"/>
  <c r="I685" i="4"/>
  <c r="I693" i="4"/>
  <c r="I700" i="4"/>
  <c r="I752" i="4"/>
  <c r="I757" i="4"/>
  <c r="G789" i="4"/>
  <c r="G795" i="4"/>
  <c r="G801" i="4"/>
  <c r="G807" i="4"/>
  <c r="L810" i="4"/>
  <c r="I943" i="4"/>
  <c r="V968" i="4"/>
  <c r="L454" i="2"/>
  <c r="I993" i="4"/>
  <c r="I1044" i="4"/>
  <c r="G1044" i="4"/>
  <c r="I1051" i="4"/>
  <c r="V1140" i="4"/>
  <c r="V1102" i="4"/>
  <c r="I1107" i="4"/>
  <c r="G1107" i="4"/>
  <c r="I1276" i="4"/>
  <c r="I569" i="4"/>
  <c r="I609" i="4"/>
  <c r="L194" i="2"/>
  <c r="L199" i="2"/>
  <c r="L201" i="2"/>
  <c r="I641" i="4"/>
  <c r="I681" i="4"/>
  <c r="L242" i="2"/>
  <c r="L249" i="2"/>
  <c r="I713" i="4"/>
  <c r="I753" i="4"/>
  <c r="I767" i="4"/>
  <c r="L345" i="2"/>
  <c r="I848" i="4"/>
  <c r="G848" i="4"/>
  <c r="I854" i="4"/>
  <c r="G854" i="4"/>
  <c r="I873" i="4"/>
  <c r="G873" i="4"/>
  <c r="I903" i="4"/>
  <c r="G928" i="4"/>
  <c r="I928" i="4"/>
  <c r="V947" i="4"/>
  <c r="I978" i="4"/>
  <c r="I999" i="4"/>
  <c r="V1001" i="4"/>
  <c r="G1006" i="4"/>
  <c r="I1006" i="4"/>
  <c r="V1031" i="4"/>
  <c r="I1110" i="4"/>
  <c r="I1128" i="4"/>
  <c r="G1128" i="4"/>
  <c r="L1245" i="4"/>
  <c r="I525" i="4"/>
  <c r="I557" i="4"/>
  <c r="V577" i="4"/>
  <c r="I597" i="4"/>
  <c r="L185" i="2"/>
  <c r="I629" i="4"/>
  <c r="V649" i="4"/>
  <c r="I669" i="4"/>
  <c r="I701" i="4"/>
  <c r="V721" i="4"/>
  <c r="I741" i="4"/>
  <c r="L282" i="2"/>
  <c r="L293" i="2"/>
  <c r="I764" i="4"/>
  <c r="L310" i="2"/>
  <c r="I833" i="4"/>
  <c r="I839" i="4"/>
  <c r="L383" i="2"/>
  <c r="I850" i="4"/>
  <c r="L888" i="4"/>
  <c r="I927" i="4"/>
  <c r="V1024" i="4"/>
  <c r="L402" i="2"/>
  <c r="I1029" i="4"/>
  <c r="G1029" i="4"/>
  <c r="I1123" i="4"/>
  <c r="G1123" i="4"/>
  <c r="V1155" i="4"/>
  <c r="L547" i="2"/>
  <c r="I1159" i="4"/>
  <c r="V607" i="4"/>
  <c r="I627" i="4"/>
  <c r="L654" i="4"/>
  <c r="V679" i="4"/>
  <c r="I699" i="4"/>
  <c r="L264" i="2"/>
  <c r="V751" i="4"/>
  <c r="V823" i="4"/>
  <c r="I860" i="4"/>
  <c r="G860" i="4"/>
  <c r="V863" i="4"/>
  <c r="L471" i="2"/>
  <c r="I902" i="4"/>
  <c r="G902" i="4"/>
  <c r="I948" i="4"/>
  <c r="I973" i="4"/>
  <c r="I981" i="4"/>
  <c r="V990" i="4"/>
  <c r="G1012" i="4"/>
  <c r="I1012" i="4"/>
  <c r="G1068" i="4"/>
  <c r="I1068" i="4"/>
  <c r="I1081" i="4"/>
  <c r="G1081" i="4"/>
  <c r="L549" i="2"/>
  <c r="V1086" i="4"/>
  <c r="I1092" i="4"/>
  <c r="L539" i="2"/>
  <c r="V1104" i="4"/>
  <c r="I585" i="4"/>
  <c r="I657" i="4"/>
  <c r="V709" i="4"/>
  <c r="I729" i="4"/>
  <c r="V797" i="4"/>
  <c r="L346" i="2"/>
  <c r="L400" i="2"/>
  <c r="L431" i="2"/>
  <c r="V856" i="4"/>
  <c r="I876" i="4"/>
  <c r="G876" i="4"/>
  <c r="I906" i="4"/>
  <c r="I931" i="4"/>
  <c r="G931" i="4"/>
  <c r="G952" i="4"/>
  <c r="I952" i="4"/>
  <c r="L499" i="2"/>
  <c r="V963" i="4"/>
  <c r="L985" i="4"/>
  <c r="I1035" i="4"/>
  <c r="I1038" i="4"/>
  <c r="I1050" i="4"/>
  <c r="G1050" i="4"/>
  <c r="G1074" i="4"/>
  <c r="I1074" i="4"/>
  <c r="V1128" i="4"/>
  <c r="G585" i="4"/>
  <c r="G590" i="4"/>
  <c r="G595" i="4"/>
  <c r="V595" i="4"/>
  <c r="G610" i="4"/>
  <c r="I615" i="4"/>
  <c r="G657" i="4"/>
  <c r="G662" i="4"/>
  <c r="G667" i="4"/>
  <c r="V667" i="4"/>
  <c r="I687" i="4"/>
  <c r="G729" i="4"/>
  <c r="G734" i="4"/>
  <c r="G739" i="4"/>
  <c r="V739" i="4"/>
  <c r="I759" i="4"/>
  <c r="G773" i="4"/>
  <c r="I773" i="4"/>
  <c r="I788" i="4"/>
  <c r="I791" i="4"/>
  <c r="I794" i="4"/>
  <c r="V803" i="4"/>
  <c r="V806" i="4"/>
  <c r="L330" i="2"/>
  <c r="L335" i="2"/>
  <c r="V932" i="4"/>
  <c r="L988" i="4"/>
  <c r="G1018" i="4"/>
  <c r="I1018" i="4"/>
  <c r="I1143" i="4"/>
  <c r="G1143" i="4"/>
  <c r="V1157" i="4"/>
  <c r="I605" i="4"/>
  <c r="G615" i="4"/>
  <c r="G620" i="4"/>
  <c r="G625" i="4"/>
  <c r="I645" i="4"/>
  <c r="I677" i="4"/>
  <c r="G687" i="4"/>
  <c r="G692" i="4"/>
  <c r="G697" i="4"/>
  <c r="I717" i="4"/>
  <c r="L744" i="4"/>
  <c r="I749" i="4"/>
  <c r="G759" i="4"/>
  <c r="G779" i="4"/>
  <c r="G782" i="4"/>
  <c r="G788" i="4"/>
  <c r="G791" i="4"/>
  <c r="G794" i="4"/>
  <c r="V845" i="4"/>
  <c r="L382" i="2"/>
  <c r="V854" i="4"/>
  <c r="L416" i="2"/>
  <c r="V868" i="4"/>
  <c r="L477" i="2"/>
  <c r="I870" i="4"/>
  <c r="I901" i="4"/>
  <c r="G901" i="4"/>
  <c r="V956" i="4"/>
  <c r="L468" i="2"/>
  <c r="G997" i="4"/>
  <c r="I997" i="4"/>
  <c r="I1045" i="4"/>
  <c r="I1056" i="4"/>
  <c r="G1060" i="4"/>
  <c r="I1060" i="4"/>
  <c r="V1071" i="4"/>
  <c r="L524" i="2"/>
  <c r="I1087" i="4"/>
  <c r="L1127" i="4"/>
  <c r="I603" i="4"/>
  <c r="L630" i="4"/>
  <c r="I635" i="4"/>
  <c r="G645" i="4"/>
  <c r="I675" i="4"/>
  <c r="I707" i="4"/>
  <c r="G717" i="4"/>
  <c r="I747" i="4"/>
  <c r="I769" i="4"/>
  <c r="I785" i="4"/>
  <c r="L835" i="4"/>
  <c r="I843" i="4"/>
  <c r="G843" i="4"/>
  <c r="I930" i="4"/>
  <c r="I961" i="4"/>
  <c r="G961" i="4"/>
  <c r="I1014" i="4"/>
  <c r="G1014" i="4"/>
  <c r="G1063" i="4"/>
  <c r="I1063" i="4"/>
  <c r="I1070" i="4"/>
  <c r="G1070" i="4"/>
  <c r="G1102" i="4"/>
  <c r="I1102" i="4"/>
  <c r="I1118" i="4"/>
  <c r="G1118" i="4"/>
  <c r="I1122" i="4"/>
  <c r="I1137" i="4"/>
  <c r="G1137" i="4"/>
  <c r="G1140" i="4"/>
  <c r="I1140" i="4"/>
  <c r="I489" i="4"/>
  <c r="I561" i="4"/>
  <c r="L171" i="2"/>
  <c r="I593" i="4"/>
  <c r="G603" i="4"/>
  <c r="I633" i="4"/>
  <c r="L224" i="2"/>
  <c r="I665" i="4"/>
  <c r="G675" i="4"/>
  <c r="I705" i="4"/>
  <c r="L268" i="2"/>
  <c r="L732" i="4"/>
  <c r="I737" i="4"/>
  <c r="G747" i="4"/>
  <c r="I762" i="4"/>
  <c r="I766" i="4"/>
  <c r="V798" i="4"/>
  <c r="V816" i="4"/>
  <c r="I819" i="4"/>
  <c r="I835" i="4"/>
  <c r="G845" i="4"/>
  <c r="I845" i="4"/>
  <c r="V898" i="4"/>
  <c r="L422" i="2"/>
  <c r="I933" i="4"/>
  <c r="I987" i="4"/>
  <c r="G987" i="4"/>
  <c r="V995" i="4"/>
  <c r="L407" i="2"/>
  <c r="L1014" i="4"/>
  <c r="V1088" i="4"/>
  <c r="G1126" i="4"/>
  <c r="I1126" i="4"/>
  <c r="I1153" i="4"/>
  <c r="V851" i="4"/>
  <c r="V881" i="4"/>
  <c r="I884" i="4"/>
  <c r="V887" i="4"/>
  <c r="V893" i="4"/>
  <c r="V910" i="4"/>
  <c r="V941" i="4"/>
  <c r="V946" i="4"/>
  <c r="I956" i="4"/>
  <c r="V957" i="4"/>
  <c r="L408" i="2"/>
  <c r="V996" i="4"/>
  <c r="V1040" i="4"/>
  <c r="L380" i="2"/>
  <c r="I1059" i="4"/>
  <c r="L527" i="2"/>
  <c r="I1086" i="4"/>
  <c r="L1102" i="4"/>
  <c r="I1112" i="4"/>
  <c r="V1113" i="4"/>
  <c r="G1138" i="4"/>
  <c r="I1138" i="4"/>
  <c r="V1142" i="4"/>
  <c r="V1149" i="4"/>
  <c r="L543" i="2"/>
  <c r="V1152" i="4"/>
  <c r="I1192" i="4"/>
  <c r="I1213" i="4"/>
  <c r="I1228" i="4"/>
  <c r="G1240" i="4"/>
  <c r="I1240" i="4"/>
  <c r="I1315" i="4"/>
  <c r="G1315" i="4"/>
  <c r="I1375" i="4"/>
  <c r="I859" i="4"/>
  <c r="V875" i="4"/>
  <c r="I878" i="4"/>
  <c r="L355" i="2"/>
  <c r="I890" i="4"/>
  <c r="V890" i="4"/>
  <c r="L390" i="2"/>
  <c r="L403" i="2"/>
  <c r="V922" i="4"/>
  <c r="I951" i="4"/>
  <c r="V952" i="4"/>
  <c r="V962" i="4"/>
  <c r="L498" i="2"/>
  <c r="L500" i="2"/>
  <c r="I967" i="4"/>
  <c r="G976" i="4"/>
  <c r="I976" i="4"/>
  <c r="V1014" i="4"/>
  <c r="V1025" i="4"/>
  <c r="V1036" i="4"/>
  <c r="V1050" i="4"/>
  <c r="G1054" i="4"/>
  <c r="I1054" i="4"/>
  <c r="V1055" i="4"/>
  <c r="G1059" i="4"/>
  <c r="V1060" i="4"/>
  <c r="L517" i="2"/>
  <c r="I1064" i="4"/>
  <c r="G1064" i="4"/>
  <c r="V1065" i="4"/>
  <c r="V1070" i="4"/>
  <c r="L521" i="2"/>
  <c r="I1075" i="4"/>
  <c r="I1080" i="4"/>
  <c r="G1086" i="4"/>
  <c r="V1098" i="4"/>
  <c r="G1112" i="4"/>
  <c r="V1144" i="4"/>
  <c r="L1159" i="4"/>
  <c r="I1195" i="4"/>
  <c r="G1195" i="4"/>
  <c r="V1199" i="4"/>
  <c r="V1442" i="4"/>
  <c r="L757" i="2"/>
  <c r="I896" i="4"/>
  <c r="I938" i="4"/>
  <c r="L481" i="2"/>
  <c r="I957" i="4"/>
  <c r="I962" i="4"/>
  <c r="I972" i="4"/>
  <c r="I986" i="4"/>
  <c r="G986" i="4"/>
  <c r="L440" i="2"/>
  <c r="I1040" i="4"/>
  <c r="L394" i="2"/>
  <c r="G1122" i="4"/>
  <c r="I1158" i="4"/>
  <c r="V1183" i="4"/>
  <c r="L620" i="2"/>
  <c r="V1307" i="4"/>
  <c r="V1384" i="4"/>
  <c r="I831" i="4"/>
  <c r="L399" i="2"/>
  <c r="I866" i="4"/>
  <c r="L473" i="2"/>
  <c r="I879" i="4"/>
  <c r="V882" i="4"/>
  <c r="V885" i="4"/>
  <c r="V888" i="4"/>
  <c r="I908" i="4"/>
  <c r="I926" i="4"/>
  <c r="I942" i="4"/>
  <c r="I946" i="4"/>
  <c r="V953" i="4"/>
  <c r="V978" i="4"/>
  <c r="G982" i="4"/>
  <c r="I982" i="4"/>
  <c r="V983" i="4"/>
  <c r="V988" i="4"/>
  <c r="I991" i="4"/>
  <c r="I992" i="4"/>
  <c r="G992" i="4"/>
  <c r="V993" i="4"/>
  <c r="I996" i="4"/>
  <c r="V998" i="4"/>
  <c r="I1002" i="4"/>
  <c r="I1003" i="4"/>
  <c r="I1008" i="4"/>
  <c r="L411" i="2"/>
  <c r="L428" i="2"/>
  <c r="V1056" i="4"/>
  <c r="I1076" i="4"/>
  <c r="V1134" i="4"/>
  <c r="L1139" i="4"/>
  <c r="I1142" i="4"/>
  <c r="I1166" i="4"/>
  <c r="V1176" i="4"/>
  <c r="L575" i="2"/>
  <c r="L905" i="4"/>
  <c r="I914" i="4"/>
  <c r="G914" i="4"/>
  <c r="I920" i="4"/>
  <c r="L958" i="4"/>
  <c r="I968" i="4"/>
  <c r="L1020" i="4"/>
  <c r="V1032" i="4"/>
  <c r="I1046" i="4"/>
  <c r="I1082" i="4"/>
  <c r="L1128" i="4"/>
  <c r="L1133" i="4"/>
  <c r="I1147" i="4"/>
  <c r="G1147" i="4"/>
  <c r="I1148" i="4"/>
  <c r="G1148" i="4"/>
  <c r="V1164" i="4"/>
  <c r="I1172" i="4"/>
  <c r="G1172" i="4"/>
  <c r="I1414" i="4"/>
  <c r="L863" i="4"/>
  <c r="V870" i="4"/>
  <c r="G920" i="4"/>
  <c r="I936" i="4"/>
  <c r="V936" i="4"/>
  <c r="V954" i="4"/>
  <c r="G968" i="4"/>
  <c r="G973" i="4"/>
  <c r="I998" i="4"/>
  <c r="I1009" i="4"/>
  <c r="G1015" i="4"/>
  <c r="G1046" i="4"/>
  <c r="G1051" i="4"/>
  <c r="G1056" i="4"/>
  <c r="G1082" i="4"/>
  <c r="G1110" i="4"/>
  <c r="I1152" i="4"/>
  <c r="G1152" i="4"/>
  <c r="G1162" i="4"/>
  <c r="I1162" i="4"/>
  <c r="G1241" i="4"/>
  <c r="I1241" i="4"/>
  <c r="I1250" i="4"/>
  <c r="I1262" i="4"/>
  <c r="L618" i="2"/>
  <c r="V1273" i="4"/>
  <c r="I939" i="4"/>
  <c r="I1004" i="4"/>
  <c r="I1066" i="4"/>
  <c r="L1088" i="4"/>
  <c r="I1100" i="4"/>
  <c r="L1145" i="4"/>
  <c r="V1154" i="4"/>
  <c r="I1190" i="4"/>
  <c r="G1223" i="4"/>
  <c r="I1223" i="4"/>
  <c r="V1317" i="4"/>
  <c r="L630" i="2"/>
  <c r="V1412" i="4"/>
  <c r="L679" i="2"/>
  <c r="I864" i="4"/>
  <c r="G900" i="4"/>
  <c r="G903" i="4"/>
  <c r="G906" i="4"/>
  <c r="G909" i="4"/>
  <c r="G927" i="4"/>
  <c r="G930" i="4"/>
  <c r="G943" i="4"/>
  <c r="L496" i="2"/>
  <c r="V960" i="4"/>
  <c r="I974" i="4"/>
  <c r="G999" i="4"/>
  <c r="G1004" i="4"/>
  <c r="I1010" i="4"/>
  <c r="G1038" i="4"/>
  <c r="G1084" i="4"/>
  <c r="I1084" i="4"/>
  <c r="I1095" i="4"/>
  <c r="G1100" i="4"/>
  <c r="V1106" i="4"/>
  <c r="L538" i="2"/>
  <c r="I1111" i="4"/>
  <c r="G1120" i="4"/>
  <c r="I1120" i="4"/>
  <c r="V1137" i="4"/>
  <c r="I1174" i="4"/>
  <c r="I1330" i="4"/>
  <c r="G1330" i="4"/>
  <c r="L1382" i="4"/>
  <c r="V1399" i="4"/>
  <c r="I1498" i="4"/>
  <c r="L448" i="2"/>
  <c r="G864" i="4"/>
  <c r="I867" i="4"/>
  <c r="L510" i="2"/>
  <c r="L372" i="2"/>
  <c r="V924" i="4"/>
  <c r="G974" i="4"/>
  <c r="G1010" i="4"/>
  <c r="I1028" i="4"/>
  <c r="L525" i="2"/>
  <c r="V1068" i="4"/>
  <c r="I1083" i="4"/>
  <c r="G1095" i="4"/>
  <c r="I1101" i="4"/>
  <c r="I1106" i="4"/>
  <c r="G1111" i="4"/>
  <c r="I1116" i="4"/>
  <c r="I1130" i="4"/>
  <c r="G1130" i="4"/>
  <c r="I1136" i="4"/>
  <c r="G1136" i="4"/>
  <c r="L1165" i="4"/>
  <c r="I1282" i="4"/>
  <c r="I880" i="4"/>
  <c r="I886" i="4"/>
  <c r="L420" i="2"/>
  <c r="L480" i="2"/>
  <c r="I940" i="4"/>
  <c r="I994" i="4"/>
  <c r="I1023" i="4"/>
  <c r="G1028" i="4"/>
  <c r="V1034" i="4"/>
  <c r="L362" i="2"/>
  <c r="I1039" i="4"/>
  <c r="G1048" i="4"/>
  <c r="I1048" i="4"/>
  <c r="L1067" i="4"/>
  <c r="I1078" i="4"/>
  <c r="G1101" i="4"/>
  <c r="G1106" i="4"/>
  <c r="V1112" i="4"/>
  <c r="G1116" i="4"/>
  <c r="I1131" i="4"/>
  <c r="I1135" i="4"/>
  <c r="G1155" i="4"/>
  <c r="I1155" i="4"/>
  <c r="G1199" i="4"/>
  <c r="I1199" i="4"/>
  <c r="I1310" i="4"/>
  <c r="G1310" i="4"/>
  <c r="I1165" i="4"/>
  <c r="I1203" i="4"/>
  <c r="V1207" i="4"/>
  <c r="V1225" i="4"/>
  <c r="L602" i="2"/>
  <c r="V1243" i="4"/>
  <c r="V1279" i="4"/>
  <c r="I1303" i="4"/>
  <c r="V1312" i="4"/>
  <c r="L1356" i="4"/>
  <c r="I1370" i="4"/>
  <c r="I1401" i="4"/>
  <c r="G1401" i="4"/>
  <c r="G1480" i="4"/>
  <c r="I1480" i="4"/>
  <c r="V1484" i="4"/>
  <c r="I1529" i="4"/>
  <c r="G1529" i="4"/>
  <c r="I1586" i="4"/>
  <c r="I1634" i="4"/>
  <c r="G1153" i="4"/>
  <c r="G1158" i="4"/>
  <c r="V1158" i="4"/>
  <c r="G1203" i="4"/>
  <c r="I1219" i="4"/>
  <c r="L606" i="2"/>
  <c r="I1251" i="4"/>
  <c r="I1275" i="4"/>
  <c r="I1298" i="4"/>
  <c r="L1303" i="4"/>
  <c r="I1390" i="4"/>
  <c r="I1405" i="4"/>
  <c r="G1465" i="4"/>
  <c r="I1465" i="4"/>
  <c r="I1491" i="4"/>
  <c r="I1523" i="4"/>
  <c r="G1523" i="4"/>
  <c r="I1569" i="4"/>
  <c r="G1166" i="4"/>
  <c r="V1173" i="4"/>
  <c r="L571" i="2"/>
  <c r="L574" i="2"/>
  <c r="G1192" i="4"/>
  <c r="I1215" i="4"/>
  <c r="G1219" i="4"/>
  <c r="I1233" i="4"/>
  <c r="G1233" i="4"/>
  <c r="I1234" i="4"/>
  <c r="L594" i="2"/>
  <c r="V1235" i="4"/>
  <c r="V1245" i="4"/>
  <c r="L604" i="2"/>
  <c r="G1251" i="4"/>
  <c r="G1275" i="4"/>
  <c r="G1282" i="4"/>
  <c r="I1318" i="4"/>
  <c r="I1329" i="4"/>
  <c r="G1329" i="4"/>
  <c r="I1334" i="4"/>
  <c r="L1340" i="4"/>
  <c r="I1400" i="4"/>
  <c r="I1409" i="4"/>
  <c r="G1409" i="4"/>
  <c r="I1413" i="4"/>
  <c r="I1446" i="4"/>
  <c r="I1457" i="4"/>
  <c r="G1457" i="4"/>
  <c r="I950" i="4"/>
  <c r="L977" i="4"/>
  <c r="V1002" i="4"/>
  <c r="I1022" i="4"/>
  <c r="V1074" i="4"/>
  <c r="I1094" i="4"/>
  <c r="L1121" i="4"/>
  <c r="V1146" i="4"/>
  <c r="L567" i="2"/>
  <c r="I1173" i="4"/>
  <c r="I1207" i="4"/>
  <c r="G1215" i="4"/>
  <c r="G1234" i="4"/>
  <c r="V1258" i="4"/>
  <c r="I1280" i="4"/>
  <c r="V1284" i="4"/>
  <c r="L565" i="2"/>
  <c r="I1333" i="4"/>
  <c r="G1349" i="4"/>
  <c r="I1349" i="4"/>
  <c r="I1394" i="4"/>
  <c r="G1413" i="4"/>
  <c r="V1415" i="4"/>
  <c r="L682" i="2"/>
  <c r="I1417" i="4"/>
  <c r="L2027" i="4"/>
  <c r="I980" i="4"/>
  <c r="L1007" i="4"/>
  <c r="I1052" i="4"/>
  <c r="I1124" i="4"/>
  <c r="I1156" i="4"/>
  <c r="G1173" i="4"/>
  <c r="L572" i="2"/>
  <c r="V1193" i="4"/>
  <c r="V1261" i="4"/>
  <c r="V1265" i="4"/>
  <c r="I1328" i="4"/>
  <c r="I1339" i="4"/>
  <c r="V1356" i="4"/>
  <c r="L675" i="2"/>
  <c r="L1365" i="4"/>
  <c r="V1371" i="4"/>
  <c r="L640" i="2"/>
  <c r="I1408" i="4"/>
  <c r="L1468" i="4"/>
  <c r="V1469" i="4"/>
  <c r="I1154" i="4"/>
  <c r="I1167" i="4"/>
  <c r="I1185" i="4"/>
  <c r="V1201" i="4"/>
  <c r="L1226" i="4"/>
  <c r="V1237" i="4"/>
  <c r="V1263" i="4"/>
  <c r="L612" i="2"/>
  <c r="G1271" i="4"/>
  <c r="I1271" i="4"/>
  <c r="I1286" i="4"/>
  <c r="V1299" i="4"/>
  <c r="L591" i="2"/>
  <c r="I1322" i="4"/>
  <c r="L686" i="2"/>
  <c r="V1351" i="4"/>
  <c r="I1358" i="4"/>
  <c r="V1361" i="4"/>
  <c r="L694" i="2"/>
  <c r="V1366" i="4"/>
  <c r="L699" i="2"/>
  <c r="L1374" i="4"/>
  <c r="I1378" i="4"/>
  <c r="I1399" i="4"/>
  <c r="G1439" i="4"/>
  <c r="I1439" i="4"/>
  <c r="V1457" i="4"/>
  <c r="L1528" i="4"/>
  <c r="I1178" i="4"/>
  <c r="I1197" i="4"/>
  <c r="G1197" i="4"/>
  <c r="V1209" i="4"/>
  <c r="V1248" i="4"/>
  <c r="I1255" i="4"/>
  <c r="I1256" i="4"/>
  <c r="G1256" i="4"/>
  <c r="I1257" i="4"/>
  <c r="G1259" i="4"/>
  <c r="I1259" i="4"/>
  <c r="I1270" i="4"/>
  <c r="I1285" i="4"/>
  <c r="I1287" i="4"/>
  <c r="G1287" i="4"/>
  <c r="V1289" i="4"/>
  <c r="L581" i="2"/>
  <c r="V1294" i="4"/>
  <c r="I1306" i="4"/>
  <c r="I1348" i="4"/>
  <c r="L1404" i="4"/>
  <c r="I1416" i="4"/>
  <c r="G1435" i="4"/>
  <c r="I1435" i="4"/>
  <c r="V1446" i="4"/>
  <c r="L701" i="2"/>
  <c r="I1455" i="4"/>
  <c r="V1564" i="4"/>
  <c r="G1178" i="4"/>
  <c r="I1209" i="4"/>
  <c r="G1213" i="4"/>
  <c r="I1221" i="4"/>
  <c r="G1228" i="4"/>
  <c r="V1230" i="4"/>
  <c r="G1257" i="4"/>
  <c r="G1285" i="4"/>
  <c r="I1327" i="4"/>
  <c r="I1357" i="4"/>
  <c r="I1363" i="4"/>
  <c r="I1372" i="4"/>
  <c r="L1389" i="4"/>
  <c r="I1407" i="4"/>
  <c r="G1407" i="4"/>
  <c r="V1409" i="4"/>
  <c r="G1416" i="4"/>
  <c r="L705" i="2"/>
  <c r="V1418" i="4"/>
  <c r="I1420" i="4"/>
  <c r="I1470" i="4"/>
  <c r="G1519" i="4"/>
  <c r="I1519" i="4"/>
  <c r="V1677" i="4"/>
  <c r="L568" i="2"/>
  <c r="V1171" i="4"/>
  <c r="G1190" i="4"/>
  <c r="I1198" i="4"/>
  <c r="I1205" i="4"/>
  <c r="G1209" i="4"/>
  <c r="G1221" i="4"/>
  <c r="G1229" i="4"/>
  <c r="I1229" i="4"/>
  <c r="L599" i="2"/>
  <c r="V1240" i="4"/>
  <c r="I1261" i="4"/>
  <c r="G1261" i="4"/>
  <c r="I1291" i="4"/>
  <c r="I1300" i="4"/>
  <c r="L1317" i="4"/>
  <c r="L1337" i="4"/>
  <c r="I1342" i="4"/>
  <c r="I1352" i="4"/>
  <c r="G1357" i="4"/>
  <c r="G1367" i="4"/>
  <c r="I1367" i="4"/>
  <c r="G1372" i="4"/>
  <c r="L644" i="2"/>
  <c r="V1374" i="4"/>
  <c r="I1377" i="4"/>
  <c r="G1377" i="4"/>
  <c r="G1397" i="4"/>
  <c r="I1397" i="4"/>
  <c r="V1439" i="4"/>
  <c r="L1221" i="4"/>
  <c r="L610" i="2"/>
  <c r="I1258" i="4"/>
  <c r="G1277" i="4"/>
  <c r="I1277" i="4"/>
  <c r="G1295" i="4"/>
  <c r="I1295" i="4"/>
  <c r="G1300" i="4"/>
  <c r="V1302" i="4"/>
  <c r="I1305" i="4"/>
  <c r="G1305" i="4"/>
  <c r="L1327" i="4"/>
  <c r="I1347" i="4"/>
  <c r="G1352" i="4"/>
  <c r="L1367" i="4"/>
  <c r="V1369" i="4"/>
  <c r="I1402" i="4"/>
  <c r="G1402" i="4"/>
  <c r="I1492" i="4"/>
  <c r="G1492" i="4"/>
  <c r="I872" i="4"/>
  <c r="I944" i="4"/>
  <c r="I1016" i="4"/>
  <c r="I1088" i="4"/>
  <c r="L1115" i="4"/>
  <c r="I1160" i="4"/>
  <c r="I1179" i="4"/>
  <c r="I1186" i="4"/>
  <c r="G1187" i="4"/>
  <c r="I1187" i="4"/>
  <c r="I1214" i="4"/>
  <c r="I1239" i="4"/>
  <c r="G1239" i="4"/>
  <c r="L1267" i="4"/>
  <c r="L589" i="2"/>
  <c r="V1297" i="4"/>
  <c r="G1325" i="4"/>
  <c r="I1325" i="4"/>
  <c r="G1347" i="4"/>
  <c r="L649" i="2"/>
  <c r="V1379" i="4"/>
  <c r="I1382" i="4"/>
  <c r="G1382" i="4"/>
  <c r="I1387" i="4"/>
  <c r="G1387" i="4"/>
  <c r="V1389" i="4"/>
  <c r="I1410" i="4"/>
  <c r="I1419" i="4"/>
  <c r="L1447" i="4"/>
  <c r="I1462" i="4"/>
  <c r="I1445" i="4"/>
  <c r="G1445" i="4"/>
  <c r="I1456" i="4"/>
  <c r="I1475" i="4"/>
  <c r="G1475" i="4"/>
  <c r="V1487" i="4"/>
  <c r="G1531" i="4"/>
  <c r="I1531" i="4"/>
  <c r="L724" i="2"/>
  <c r="V1533" i="4"/>
  <c r="I1535" i="4"/>
  <c r="G1535" i="4"/>
  <c r="I1638" i="4"/>
  <c r="G1638" i="4"/>
  <c r="L1665" i="4"/>
  <c r="I1733" i="4"/>
  <c r="I1359" i="4"/>
  <c r="G1456" i="4"/>
  <c r="I1487" i="4"/>
  <c r="G1491" i="4"/>
  <c r="G1498" i="4"/>
  <c r="L1535" i="4"/>
  <c r="I1557" i="4"/>
  <c r="I1560" i="4"/>
  <c r="L1577" i="4"/>
  <c r="L768" i="2"/>
  <c r="V1623" i="4"/>
  <c r="I1641" i="4"/>
  <c r="I1245" i="4"/>
  <c r="L564" i="2"/>
  <c r="I1317" i="4"/>
  <c r="L633" i="2"/>
  <c r="L652" i="2"/>
  <c r="L666" i="2"/>
  <c r="G1359" i="4"/>
  <c r="I1389" i="4"/>
  <c r="L656" i="2"/>
  <c r="I1434" i="4"/>
  <c r="L758" i="2"/>
  <c r="L702" i="2"/>
  <c r="V1449" i="4"/>
  <c r="I1476" i="4"/>
  <c r="I1483" i="4"/>
  <c r="G1487" i="4"/>
  <c r="V1499" i="4"/>
  <c r="I1563" i="4"/>
  <c r="L1573" i="4"/>
  <c r="G1697" i="4"/>
  <c r="I1697" i="4"/>
  <c r="I1499" i="4"/>
  <c r="L1504" i="4"/>
  <c r="I1517" i="4"/>
  <c r="G1517" i="4"/>
  <c r="I1534" i="4"/>
  <c r="I1566" i="4"/>
  <c r="L1576" i="4"/>
  <c r="I1602" i="4"/>
  <c r="I1191" i="4"/>
  <c r="L1218" i="4"/>
  <c r="I1263" i="4"/>
  <c r="L615" i="2"/>
  <c r="L619" i="2"/>
  <c r="L562" i="2"/>
  <c r="L1290" i="4"/>
  <c r="V1315" i="4"/>
  <c r="I1335" i="4"/>
  <c r="L677" i="2"/>
  <c r="L688" i="2"/>
  <c r="V1387" i="4"/>
  <c r="L1427" i="4"/>
  <c r="L759" i="2"/>
  <c r="I1461" i="4"/>
  <c r="V1473" i="4"/>
  <c r="L1519" i="4"/>
  <c r="V1543" i="4"/>
  <c r="I1545" i="4"/>
  <c r="G1545" i="4"/>
  <c r="V1567" i="4"/>
  <c r="I1572" i="4"/>
  <c r="I1575" i="4"/>
  <c r="I1598" i="4"/>
  <c r="L1624" i="4"/>
  <c r="L1648" i="4"/>
  <c r="I1708" i="4"/>
  <c r="I1293" i="4"/>
  <c r="I1365" i="4"/>
  <c r="L1392" i="4"/>
  <c r="G1447" i="4"/>
  <c r="I1447" i="4"/>
  <c r="I1481" i="4"/>
  <c r="V1485" i="4"/>
  <c r="I1528" i="4"/>
  <c r="L729" i="2"/>
  <c r="I1559" i="4"/>
  <c r="G1627" i="4"/>
  <c r="I1627" i="4"/>
  <c r="L784" i="2"/>
  <c r="V1661" i="4"/>
  <c r="G1666" i="4"/>
  <c r="I1666" i="4"/>
  <c r="V1667" i="4"/>
  <c r="L789" i="2"/>
  <c r="V1706" i="4"/>
  <c r="L828" i="2"/>
  <c r="G1293" i="4"/>
  <c r="G1298" i="4"/>
  <c r="G1303" i="4"/>
  <c r="I1323" i="4"/>
  <c r="G1365" i="4"/>
  <c r="G1370" i="4"/>
  <c r="G1375" i="4"/>
  <c r="G1390" i="4"/>
  <c r="I1395" i="4"/>
  <c r="L734" i="2"/>
  <c r="G1481" i="4"/>
  <c r="I1540" i="4"/>
  <c r="G1540" i="4"/>
  <c r="I1548" i="4"/>
  <c r="I1578" i="4"/>
  <c r="L746" i="2"/>
  <c r="V1590" i="4"/>
  <c r="I1595" i="4"/>
  <c r="G1595" i="4"/>
  <c r="L1612" i="4"/>
  <c r="G1620" i="4"/>
  <c r="I1620" i="4"/>
  <c r="I1672" i="4"/>
  <c r="G1672" i="4"/>
  <c r="G1276" i="4"/>
  <c r="I1281" i="4"/>
  <c r="I1313" i="4"/>
  <c r="G1323" i="4"/>
  <c r="G1328" i="4"/>
  <c r="G1333" i="4"/>
  <c r="V1333" i="4"/>
  <c r="G1348" i="4"/>
  <c r="I1353" i="4"/>
  <c r="I1385" i="4"/>
  <c r="G1395" i="4"/>
  <c r="G1400" i="4"/>
  <c r="G1405" i="4"/>
  <c r="V1405" i="4"/>
  <c r="V1408" i="4"/>
  <c r="G1414" i="4"/>
  <c r="G1417" i="4"/>
  <c r="G1420" i="4"/>
  <c r="I1443" i="4"/>
  <c r="V1451" i="4"/>
  <c r="L711" i="2"/>
  <c r="G1470" i="4"/>
  <c r="V1482" i="4"/>
  <c r="I1493" i="4"/>
  <c r="V1497" i="4"/>
  <c r="V1507" i="4"/>
  <c r="I1511" i="4"/>
  <c r="G1511" i="4"/>
  <c r="I1512" i="4"/>
  <c r="I1533" i="4"/>
  <c r="L1540" i="4"/>
  <c r="L1595" i="4"/>
  <c r="G1633" i="4"/>
  <c r="I1633" i="4"/>
  <c r="L802" i="2"/>
  <c r="V1687" i="4"/>
  <c r="G1698" i="4"/>
  <c r="I1698" i="4"/>
  <c r="I1311" i="4"/>
  <c r="L643" i="2"/>
  <c r="L1338" i="4"/>
  <c r="I1343" i="4"/>
  <c r="I1383" i="4"/>
  <c r="L655" i="2"/>
  <c r="I1411" i="4"/>
  <c r="I1436" i="4"/>
  <c r="I1440" i="4"/>
  <c r="I1451" i="4"/>
  <c r="L1466" i="4"/>
  <c r="I1485" i="4"/>
  <c r="I1497" i="4"/>
  <c r="I1536" i="4"/>
  <c r="G1536" i="4"/>
  <c r="V1609" i="4"/>
  <c r="I1658" i="4"/>
  <c r="I1662" i="4"/>
  <c r="I1778" i="4"/>
  <c r="I1786" i="4"/>
  <c r="G1786" i="4"/>
  <c r="I1846" i="4"/>
  <c r="I1269" i="4"/>
  <c r="L579" i="2"/>
  <c r="I1301" i="4"/>
  <c r="G1311" i="4"/>
  <c r="I1341" i="4"/>
  <c r="L692" i="2"/>
  <c r="I1373" i="4"/>
  <c r="G1383" i="4"/>
  <c r="G1451" i="4"/>
  <c r="G1497" i="4"/>
  <c r="G1513" i="4"/>
  <c r="I1513" i="4"/>
  <c r="I1571" i="4"/>
  <c r="I1574" i="4"/>
  <c r="V1705" i="4"/>
  <c r="L827" i="2"/>
  <c r="L1725" i="4"/>
  <c r="L1182" i="4"/>
  <c r="I1227" i="4"/>
  <c r="G1269" i="4"/>
  <c r="I1299" i="4"/>
  <c r="L1326" i="4"/>
  <c r="I1331" i="4"/>
  <c r="G1341" i="4"/>
  <c r="I1371" i="4"/>
  <c r="I1403" i="4"/>
  <c r="I1421" i="4"/>
  <c r="I1444" i="4"/>
  <c r="I1463" i="4"/>
  <c r="V1479" i="4"/>
  <c r="I1539" i="4"/>
  <c r="V1562" i="4"/>
  <c r="I1581" i="4"/>
  <c r="G1581" i="4"/>
  <c r="G1629" i="4"/>
  <c r="I1629" i="4"/>
  <c r="G1645" i="4"/>
  <c r="I1645" i="4"/>
  <c r="I1665" i="4"/>
  <c r="G1692" i="4"/>
  <c r="I1692" i="4"/>
  <c r="L1520" i="4"/>
  <c r="L722" i="2"/>
  <c r="V1545" i="4"/>
  <c r="V1550" i="4"/>
  <c r="I1561" i="4"/>
  <c r="I1590" i="4"/>
  <c r="V1613" i="4"/>
  <c r="I1649" i="4"/>
  <c r="I1654" i="4"/>
  <c r="G1654" i="4"/>
  <c r="L1670" i="4"/>
  <c r="V1671" i="4"/>
  <c r="V1678" i="4"/>
  <c r="V1688" i="4"/>
  <c r="G1694" i="4"/>
  <c r="I1694" i="4"/>
  <c r="V1698" i="4"/>
  <c r="I1776" i="4"/>
  <c r="L1550" i="4"/>
  <c r="G1590" i="4"/>
  <c r="L751" i="2"/>
  <c r="I1644" i="4"/>
  <c r="G1649" i="4"/>
  <c r="L1694" i="4"/>
  <c r="G1696" i="4"/>
  <c r="I1696" i="4"/>
  <c r="V1728" i="4"/>
  <c r="I1738" i="4"/>
  <c r="L873" i="2"/>
  <c r="V1767" i="4"/>
  <c r="G1528" i="4"/>
  <c r="G1533" i="4"/>
  <c r="G1548" i="4"/>
  <c r="I1556" i="4"/>
  <c r="G1559" i="4"/>
  <c r="I1568" i="4"/>
  <c r="V1568" i="4"/>
  <c r="G1571" i="4"/>
  <c r="G1574" i="4"/>
  <c r="G1586" i="4"/>
  <c r="L818" i="2"/>
  <c r="G1634" i="4"/>
  <c r="V1635" i="4"/>
  <c r="G1644" i="4"/>
  <c r="I1650" i="4"/>
  <c r="I1655" i="4"/>
  <c r="L781" i="2"/>
  <c r="V1656" i="4"/>
  <c r="L785" i="2"/>
  <c r="G1665" i="4"/>
  <c r="L800" i="2"/>
  <c r="L806" i="2"/>
  <c r="I1695" i="4"/>
  <c r="L842" i="2"/>
  <c r="V1735" i="4"/>
  <c r="L1753" i="4"/>
  <c r="I1433" i="4"/>
  <c r="I1469" i="4"/>
  <c r="I1501" i="4"/>
  <c r="V1521" i="4"/>
  <c r="I1541" i="4"/>
  <c r="L1597" i="4"/>
  <c r="L1610" i="4"/>
  <c r="L764" i="2"/>
  <c r="L819" i="2"/>
  <c r="I1661" i="4"/>
  <c r="L1688" i="4"/>
  <c r="L829" i="2"/>
  <c r="V1707" i="4"/>
  <c r="V1711" i="4"/>
  <c r="L832" i="2"/>
  <c r="G1737" i="4"/>
  <c r="I1737" i="4"/>
  <c r="I1788" i="4"/>
  <c r="G1788" i="4"/>
  <c r="V1551" i="4"/>
  <c r="V1557" i="4"/>
  <c r="V1560" i="4"/>
  <c r="V1572" i="4"/>
  <c r="V1575" i="4"/>
  <c r="V1578" i="4"/>
  <c r="I1582" i="4"/>
  <c r="V1593" i="4"/>
  <c r="I1607" i="4"/>
  <c r="I1651" i="4"/>
  <c r="G1651" i="4"/>
  <c r="G1657" i="4"/>
  <c r="I1657" i="4"/>
  <c r="I1667" i="4"/>
  <c r="V1680" i="4"/>
  <c r="L795" i="2"/>
  <c r="L1684" i="4"/>
  <c r="L1768" i="4"/>
  <c r="I1827" i="4"/>
  <c r="I1554" i="4"/>
  <c r="G1598" i="4"/>
  <c r="I1646" i="4"/>
  <c r="L790" i="2"/>
  <c r="V1674" i="4"/>
  <c r="L808" i="2"/>
  <c r="V1714" i="4"/>
  <c r="L845" i="2"/>
  <c r="V1738" i="4"/>
  <c r="L1761" i="4"/>
  <c r="G1534" i="4"/>
  <c r="G1539" i="4"/>
  <c r="V1539" i="4"/>
  <c r="G1554" i="4"/>
  <c r="G1563" i="4"/>
  <c r="G1566" i="4"/>
  <c r="L1578" i="4"/>
  <c r="I1583" i="4"/>
  <c r="G1583" i="4"/>
  <c r="V1584" i="4"/>
  <c r="I1593" i="4"/>
  <c r="V1594" i="4"/>
  <c r="V1599" i="4"/>
  <c r="I1623" i="4"/>
  <c r="I1630" i="4"/>
  <c r="I1631" i="4"/>
  <c r="G1631" i="4"/>
  <c r="G1646" i="4"/>
  <c r="G1662" i="4"/>
  <c r="I1709" i="4"/>
  <c r="G1709" i="4"/>
  <c r="I1725" i="4"/>
  <c r="G1725" i="4"/>
  <c r="I1726" i="4"/>
  <c r="V1782" i="4"/>
  <c r="L884" i="2"/>
  <c r="I1800" i="4"/>
  <c r="G1800" i="4"/>
  <c r="V1808" i="4"/>
  <c r="V1965" i="4"/>
  <c r="I1549" i="4"/>
  <c r="V1637" i="4"/>
  <c r="L822" i="2"/>
  <c r="I1647" i="4"/>
  <c r="G1658" i="4"/>
  <c r="G1669" i="4"/>
  <c r="I1669" i="4"/>
  <c r="G1705" i="4"/>
  <c r="I1705" i="4"/>
  <c r="G1708" i="4"/>
  <c r="I1711" i="4"/>
  <c r="I1721" i="4"/>
  <c r="I1722" i="4"/>
  <c r="G1722" i="4"/>
  <c r="I1723" i="4"/>
  <c r="G1726" i="4"/>
  <c r="G1774" i="4"/>
  <c r="I1774" i="4"/>
  <c r="I1547" i="4"/>
  <c r="V1595" i="4"/>
  <c r="L821" i="2"/>
  <c r="I1637" i="4"/>
  <c r="L780" i="2"/>
  <c r="L1658" i="4"/>
  <c r="V1659" i="4"/>
  <c r="L812" i="2"/>
  <c r="I1704" i="4"/>
  <c r="G1711" i="4"/>
  <c r="I1715" i="4"/>
  <c r="G1715" i="4"/>
  <c r="I1718" i="4"/>
  <c r="G1718" i="4"/>
  <c r="I1719" i="4"/>
  <c r="G1719" i="4"/>
  <c r="I1720" i="4"/>
  <c r="L1721" i="4"/>
  <c r="G1723" i="4"/>
  <c r="L1726" i="4"/>
  <c r="I1735" i="4"/>
  <c r="L1750" i="4"/>
  <c r="G1767" i="4"/>
  <c r="I1767" i="4"/>
  <c r="I1795" i="4"/>
  <c r="I1505" i="4"/>
  <c r="L1532" i="4"/>
  <c r="I1537" i="4"/>
  <c r="G1547" i="4"/>
  <c r="I1555" i="4"/>
  <c r="L742" i="2"/>
  <c r="V1585" i="4"/>
  <c r="L1619" i="4"/>
  <c r="I1625" i="4"/>
  <c r="G1637" i="4"/>
  <c r="I1642" i="4"/>
  <c r="I1643" i="4"/>
  <c r="I1648" i="4"/>
  <c r="G1648" i="4"/>
  <c r="I1653" i="4"/>
  <c r="L792" i="2"/>
  <c r="V1676" i="4"/>
  <c r="V1695" i="4"/>
  <c r="I1701" i="4"/>
  <c r="I1710" i="4"/>
  <c r="I1714" i="4"/>
  <c r="I1716" i="4"/>
  <c r="G1716" i="4"/>
  <c r="G1720" i="4"/>
  <c r="L1723" i="4"/>
  <c r="V1731" i="4"/>
  <c r="V1771" i="4"/>
  <c r="L877" i="2"/>
  <c r="L1802" i="4"/>
  <c r="G1831" i="4"/>
  <c r="I1831" i="4"/>
  <c r="L1760" i="4"/>
  <c r="I1797" i="4"/>
  <c r="I1798" i="4"/>
  <c r="I1802" i="4"/>
  <c r="V1858" i="4"/>
  <c r="L920" i="2"/>
  <c r="I2025" i="4"/>
  <c r="V1753" i="4"/>
  <c r="L1766" i="4"/>
  <c r="I1775" i="4"/>
  <c r="G1775" i="4"/>
  <c r="V1810" i="4"/>
  <c r="L1798" i="4"/>
  <c r="G1813" i="4"/>
  <c r="I1813" i="4"/>
  <c r="I1822" i="4"/>
  <c r="I1838" i="4"/>
  <c r="V1849" i="4"/>
  <c r="V1867" i="4"/>
  <c r="I1875" i="4"/>
  <c r="G1875" i="4"/>
  <c r="G1897" i="4"/>
  <c r="I1897" i="4"/>
  <c r="I1917" i="4"/>
  <c r="L1967" i="4"/>
  <c r="L1616" i="4"/>
  <c r="V1730" i="4"/>
  <c r="V1748" i="4"/>
  <c r="I1751" i="4"/>
  <c r="L856" i="2"/>
  <c r="V1802" i="4"/>
  <c r="I1826" i="4"/>
  <c r="I1834" i="4"/>
  <c r="L1862" i="4"/>
  <c r="I1727" i="4"/>
  <c r="I1739" i="4"/>
  <c r="V1739" i="4"/>
  <c r="L853" i="2"/>
  <c r="L871" i="2"/>
  <c r="L875" i="2"/>
  <c r="V1783" i="4"/>
  <c r="L1788" i="4"/>
  <c r="I1829" i="4"/>
  <c r="G1829" i="4"/>
  <c r="I1850" i="4"/>
  <c r="G1850" i="4"/>
  <c r="I1679" i="4"/>
  <c r="G1721" i="4"/>
  <c r="G1727" i="4"/>
  <c r="G1733" i="4"/>
  <c r="G1739" i="4"/>
  <c r="G1778" i="4"/>
  <c r="I1790" i="4"/>
  <c r="V1800" i="4"/>
  <c r="L1829" i="4"/>
  <c r="G1924" i="4"/>
  <c r="I1924" i="4"/>
  <c r="I1703" i="4"/>
  <c r="G1703" i="4"/>
  <c r="I1764" i="4"/>
  <c r="L881" i="2"/>
  <c r="V1779" i="4"/>
  <c r="I1791" i="4"/>
  <c r="I1821" i="4"/>
  <c r="I1824" i="4"/>
  <c r="I1840" i="4"/>
  <c r="I1938" i="4"/>
  <c r="L1983" i="4"/>
  <c r="V1743" i="4"/>
  <c r="V1746" i="4"/>
  <c r="V1785" i="4"/>
  <c r="L1790" i="4"/>
  <c r="I1792" i="4"/>
  <c r="I1882" i="4"/>
  <c r="G1882" i="4"/>
  <c r="I1890" i="4"/>
  <c r="L1899" i="4"/>
  <c r="I1793" i="4"/>
  <c r="L1808" i="4"/>
  <c r="L1847" i="4"/>
  <c r="L1935" i="4"/>
  <c r="G1947" i="4"/>
  <c r="I1947" i="4"/>
  <c r="V1956" i="4"/>
  <c r="L967" i="2"/>
  <c r="L1586" i="4"/>
  <c r="L1607" i="4"/>
  <c r="I1765" i="4"/>
  <c r="V1775" i="4"/>
  <c r="L869" i="2"/>
  <c r="L883" i="2"/>
  <c r="I1794" i="4"/>
  <c r="I1815" i="4"/>
  <c r="G1815" i="4"/>
  <c r="L928" i="2"/>
  <c r="V1877" i="4"/>
  <c r="I1970" i="4"/>
  <c r="V1823" i="4"/>
  <c r="V1847" i="4"/>
  <c r="L918" i="2"/>
  <c r="I1899" i="4"/>
  <c r="G1899" i="4"/>
  <c r="L1911" i="4"/>
  <c r="I1918" i="4"/>
  <c r="L1936" i="4"/>
  <c r="L2033" i="4"/>
  <c r="L1814" i="4"/>
  <c r="V1851" i="4"/>
  <c r="G1861" i="4"/>
  <c r="I1861" i="4"/>
  <c r="G1914" i="4"/>
  <c r="I1914" i="4"/>
  <c r="V1919" i="4"/>
  <c r="L941" i="2"/>
  <c r="L1925" i="4"/>
  <c r="V1926" i="4"/>
  <c r="L946" i="2"/>
  <c r="V1941" i="4"/>
  <c r="L1961" i="4"/>
  <c r="V1962" i="4"/>
  <c r="L978" i="2"/>
  <c r="I2001" i="4"/>
  <c r="I2022" i="4"/>
  <c r="L1826" i="4"/>
  <c r="G1838" i="4"/>
  <c r="G1846" i="4"/>
  <c r="G1894" i="4"/>
  <c r="I1894" i="4"/>
  <c r="I1902" i="4"/>
  <c r="G1902" i="4"/>
  <c r="L1944" i="4"/>
  <c r="I1691" i="4"/>
  <c r="L897" i="2"/>
  <c r="L900" i="2"/>
  <c r="L901" i="2"/>
  <c r="L902" i="2"/>
  <c r="L903" i="2"/>
  <c r="V1832" i="4"/>
  <c r="I1835" i="4"/>
  <c r="L892" i="2"/>
  <c r="V1839" i="4"/>
  <c r="I1842" i="4"/>
  <c r="I1851" i="4"/>
  <c r="I1854" i="4"/>
  <c r="I1855" i="4"/>
  <c r="I1906" i="4"/>
  <c r="V1914" i="4"/>
  <c r="L1924" i="4"/>
  <c r="L1947" i="4"/>
  <c r="L1957" i="4"/>
  <c r="I1995" i="4"/>
  <c r="I1839" i="4"/>
  <c r="L1852" i="4"/>
  <c r="L1880" i="4"/>
  <c r="I1888" i="4"/>
  <c r="V1894" i="4"/>
  <c r="I1912" i="4"/>
  <c r="G1912" i="4"/>
  <c r="V1944" i="4"/>
  <c r="L974" i="2"/>
  <c r="V1971" i="4"/>
  <c r="V1979" i="4"/>
  <c r="I1811" i="4"/>
  <c r="G1822" i="4"/>
  <c r="G1827" i="4"/>
  <c r="V1827" i="4"/>
  <c r="G1839" i="4"/>
  <c r="I1870" i="4"/>
  <c r="G1870" i="4"/>
  <c r="I1878" i="4"/>
  <c r="I1900" i="4"/>
  <c r="L1912" i="4"/>
  <c r="I2021" i="4"/>
  <c r="I2037" i="4"/>
  <c r="I1799" i="4"/>
  <c r="L909" i="2"/>
  <c r="V1862" i="4"/>
  <c r="L1892" i="4"/>
  <c r="I1930" i="4"/>
  <c r="V1974" i="4"/>
  <c r="L977" i="2"/>
  <c r="L1977" i="4"/>
  <c r="I1992" i="4"/>
  <c r="I1787" i="4"/>
  <c r="G1791" i="4"/>
  <c r="G1793" i="4"/>
  <c r="G1795" i="4"/>
  <c r="G1797" i="4"/>
  <c r="G1799" i="4"/>
  <c r="V1803" i="4"/>
  <c r="V1830" i="4"/>
  <c r="G1840" i="4"/>
  <c r="I1866" i="4"/>
  <c r="G1866" i="4"/>
  <c r="L1868" i="4"/>
  <c r="V1906" i="4"/>
  <c r="V1921" i="4"/>
  <c r="L943" i="2"/>
  <c r="L1923" i="4"/>
  <c r="L1937" i="4"/>
  <c r="I1953" i="4"/>
  <c r="G1953" i="4"/>
  <c r="G1959" i="4"/>
  <c r="I1959" i="4"/>
  <c r="L921" i="2"/>
  <c r="I1864" i="4"/>
  <c r="I1876" i="4"/>
  <c r="I1887" i="4"/>
  <c r="G1887" i="4"/>
  <c r="V1909" i="4"/>
  <c r="I1926" i="4"/>
  <c r="V1931" i="4"/>
  <c r="L954" i="2"/>
  <c r="L1953" i="4"/>
  <c r="G1956" i="4"/>
  <c r="I1956" i="4"/>
  <c r="L1969" i="4"/>
  <c r="I1619" i="4"/>
  <c r="I1763" i="4"/>
  <c r="I1777" i="4"/>
  <c r="I1823" i="4"/>
  <c r="L1833" i="4"/>
  <c r="L914" i="2"/>
  <c r="G1865" i="4"/>
  <c r="I1865" i="4"/>
  <c r="L1867" i="4"/>
  <c r="L1887" i="4"/>
  <c r="L1904" i="4"/>
  <c r="I1936" i="4"/>
  <c r="V1950" i="4"/>
  <c r="L963" i="2"/>
  <c r="I2033" i="4"/>
  <c r="L1996" i="4"/>
  <c r="I2003" i="4"/>
  <c r="I2009" i="4"/>
  <c r="G2041" i="4"/>
  <c r="I2041" i="4"/>
  <c r="L2048" i="4"/>
  <c r="I2066" i="4"/>
  <c r="G2066" i="4"/>
  <c r="V2072" i="4"/>
  <c r="L1047" i="2"/>
  <c r="V2087" i="4"/>
  <c r="L1062" i="2"/>
  <c r="L2089" i="4"/>
  <c r="L2092" i="4"/>
  <c r="L2107" i="4"/>
  <c r="I2290" i="4"/>
  <c r="V1887" i="4"/>
  <c r="L937" i="2"/>
  <c r="I1907" i="4"/>
  <c r="I1942" i="4"/>
  <c r="V1945" i="4"/>
  <c r="L970" i="2"/>
  <c r="V1977" i="4"/>
  <c r="I1980" i="4"/>
  <c r="I1990" i="4"/>
  <c r="G2003" i="4"/>
  <c r="G2009" i="4"/>
  <c r="V2010" i="4"/>
  <c r="G2025" i="4"/>
  <c r="G2033" i="4"/>
  <c r="V2053" i="4"/>
  <c r="L1031" i="2"/>
  <c r="I2055" i="4"/>
  <c r="I2063" i="4"/>
  <c r="G2063" i="4"/>
  <c r="I2074" i="4"/>
  <c r="I2095" i="4"/>
  <c r="I2098" i="4"/>
  <c r="I2110" i="4"/>
  <c r="I2139" i="4"/>
  <c r="G1907" i="4"/>
  <c r="G1917" i="4"/>
  <c r="I1997" i="4"/>
  <c r="G2014" i="4"/>
  <c r="I2014" i="4"/>
  <c r="I2034" i="4"/>
  <c r="I2051" i="4"/>
  <c r="L2098" i="4"/>
  <c r="V2126" i="4"/>
  <c r="L1094" i="2"/>
  <c r="V2129" i="4"/>
  <c r="L2158" i="4"/>
  <c r="L1105" i="2"/>
  <c r="V2165" i="4"/>
  <c r="I2265" i="4"/>
  <c r="G2265" i="4"/>
  <c r="L1850" i="4"/>
  <c r="V1875" i="4"/>
  <c r="L953" i="2"/>
  <c r="V1885" i="4"/>
  <c r="G1890" i="4"/>
  <c r="I1895" i="4"/>
  <c r="G1900" i="4"/>
  <c r="L1922" i="4"/>
  <c r="I1937" i="4"/>
  <c r="I1945" i="4"/>
  <c r="V1951" i="4"/>
  <c r="L1960" i="4"/>
  <c r="I1966" i="4"/>
  <c r="L976" i="2"/>
  <c r="I1983" i="4"/>
  <c r="G1997" i="4"/>
  <c r="L985" i="2"/>
  <c r="G2010" i="4"/>
  <c r="I2010" i="4"/>
  <c r="G2034" i="4"/>
  <c r="G2051" i="4"/>
  <c r="I2088" i="4"/>
  <c r="L2146" i="4"/>
  <c r="I1863" i="4"/>
  <c r="I1885" i="4"/>
  <c r="I1935" i="4"/>
  <c r="I1967" i="4"/>
  <c r="I1984" i="4"/>
  <c r="L1994" i="4"/>
  <c r="L1997" i="4"/>
  <c r="I2015" i="4"/>
  <c r="V2016" i="4"/>
  <c r="L1003" i="2"/>
  <c r="I2027" i="4"/>
  <c r="L2043" i="4"/>
  <c r="V2048" i="4"/>
  <c r="L1019" i="2"/>
  <c r="G2121" i="4"/>
  <c r="I2121" i="4"/>
  <c r="L2150" i="4"/>
  <c r="L2175" i="4"/>
  <c r="I1853" i="4"/>
  <c r="G1863" i="4"/>
  <c r="V1863" i="4"/>
  <c r="L925" i="2"/>
  <c r="G1878" i="4"/>
  <c r="I1883" i="4"/>
  <c r="G1888" i="4"/>
  <c r="L1910" i="4"/>
  <c r="I1925" i="4"/>
  <c r="G1930" i="4"/>
  <c r="G1935" i="4"/>
  <c r="V1935" i="4"/>
  <c r="I1943" i="4"/>
  <c r="I1957" i="4"/>
  <c r="G1967" i="4"/>
  <c r="G1970" i="4"/>
  <c r="G1984" i="4"/>
  <c r="I1987" i="4"/>
  <c r="I1991" i="4"/>
  <c r="G1991" i="4"/>
  <c r="G2001" i="4"/>
  <c r="I2011" i="4"/>
  <c r="G2015" i="4"/>
  <c r="G2021" i="4"/>
  <c r="G2027" i="4"/>
  <c r="I2028" i="4"/>
  <c r="I2043" i="4"/>
  <c r="G2058" i="4"/>
  <c r="I2058" i="4"/>
  <c r="V2063" i="4"/>
  <c r="L1038" i="2"/>
  <c r="L2069" i="4"/>
  <c r="I2080" i="4"/>
  <c r="G2080" i="4"/>
  <c r="L2121" i="4"/>
  <c r="G2134" i="4"/>
  <c r="I2134" i="4"/>
  <c r="I2153" i="4"/>
  <c r="G2153" i="4"/>
  <c r="I2157" i="4"/>
  <c r="G2157" i="4"/>
  <c r="I1923" i="4"/>
  <c r="G2029" i="4"/>
  <c r="I2029" i="4"/>
  <c r="V2031" i="4"/>
  <c r="I2035" i="4"/>
  <c r="L2080" i="4"/>
  <c r="L2084" i="4"/>
  <c r="V2135" i="4"/>
  <c r="I2145" i="4"/>
  <c r="G2145" i="4"/>
  <c r="I2149" i="4"/>
  <c r="G2149" i="4"/>
  <c r="G2192" i="4"/>
  <c r="I2192" i="4"/>
  <c r="I1871" i="4"/>
  <c r="G1876" i="4"/>
  <c r="G1918" i="4"/>
  <c r="G1923" i="4"/>
  <c r="V1923" i="4"/>
  <c r="L944" i="2"/>
  <c r="G1938" i="4"/>
  <c r="L1946" i="4"/>
  <c r="G1995" i="4"/>
  <c r="V2012" i="4"/>
  <c r="L2029" i="4"/>
  <c r="I2030" i="4"/>
  <c r="L1027" i="2"/>
  <c r="V2047" i="4"/>
  <c r="I2049" i="4"/>
  <c r="L2090" i="4"/>
  <c r="I2100" i="4"/>
  <c r="L2109" i="4"/>
  <c r="L2149" i="4"/>
  <c r="G2203" i="4"/>
  <c r="I2203" i="4"/>
  <c r="G1871" i="4"/>
  <c r="I1911" i="4"/>
  <c r="I1933" i="4"/>
  <c r="L1958" i="4"/>
  <c r="G1992" i="4"/>
  <c r="L2006" i="4"/>
  <c r="I2007" i="4"/>
  <c r="G2007" i="4"/>
  <c r="V2018" i="4"/>
  <c r="L1005" i="2"/>
  <c r="G2030" i="4"/>
  <c r="V2051" i="4"/>
  <c r="L1029" i="2"/>
  <c r="I2057" i="4"/>
  <c r="I2061" i="4"/>
  <c r="G2061" i="4"/>
  <c r="V2106" i="4"/>
  <c r="L1079" i="2"/>
  <c r="L1089" i="2"/>
  <c r="V2121" i="4"/>
  <c r="I2248" i="4"/>
  <c r="I1859" i="4"/>
  <c r="I1901" i="4"/>
  <c r="G1906" i="4"/>
  <c r="G1911" i="4"/>
  <c r="V1911" i="4"/>
  <c r="G1926" i="4"/>
  <c r="I1931" i="4"/>
  <c r="G1936" i="4"/>
  <c r="L1949" i="4"/>
  <c r="I1955" i="4"/>
  <c r="V1955" i="4"/>
  <c r="L966" i="2"/>
  <c r="I1958" i="4"/>
  <c r="I1982" i="4"/>
  <c r="L991" i="2"/>
  <c r="L2007" i="4"/>
  <c r="V2024" i="4"/>
  <c r="L1011" i="2"/>
  <c r="I2031" i="4"/>
  <c r="G2037" i="4"/>
  <c r="I2038" i="4"/>
  <c r="G2038" i="4"/>
  <c r="L2053" i="4"/>
  <c r="G2104" i="4"/>
  <c r="I2104" i="4"/>
  <c r="I2136" i="4"/>
  <c r="L2163" i="4"/>
  <c r="V2192" i="4"/>
  <c r="L1116" i="2"/>
  <c r="L1162" i="2"/>
  <c r="V2241" i="4"/>
  <c r="L1999" i="4"/>
  <c r="I2023" i="4"/>
  <c r="G2031" i="4"/>
  <c r="I2032" i="4"/>
  <c r="L2057" i="4"/>
  <c r="L2064" i="4"/>
  <c r="L2067" i="4"/>
  <c r="L2096" i="4"/>
  <c r="L2104" i="4"/>
  <c r="L2156" i="4"/>
  <c r="I2165" i="4"/>
  <c r="I1847" i="4"/>
  <c r="I1889" i="4"/>
  <c r="V1899" i="4"/>
  <c r="I1919" i="4"/>
  <c r="L1941" i="4"/>
  <c r="I1962" i="4"/>
  <c r="L1982" i="4"/>
  <c r="I1986" i="4"/>
  <c r="G1993" i="4"/>
  <c r="I1993" i="4"/>
  <c r="V1993" i="4"/>
  <c r="I1999" i="4"/>
  <c r="I2013" i="4"/>
  <c r="L1002" i="2"/>
  <c r="G2032" i="4"/>
  <c r="I2039" i="4"/>
  <c r="L1028" i="2"/>
  <c r="V2050" i="4"/>
  <c r="I2078" i="4"/>
  <c r="G2078" i="4"/>
  <c r="I2092" i="4"/>
  <c r="I2103" i="4"/>
  <c r="I2122" i="4"/>
  <c r="V2123" i="4"/>
  <c r="L1091" i="2"/>
  <c r="L2129" i="4"/>
  <c r="V2163" i="4"/>
  <c r="I2173" i="4"/>
  <c r="G2173" i="4"/>
  <c r="I2182" i="4"/>
  <c r="G2182" i="4"/>
  <c r="L2047" i="4"/>
  <c r="V2057" i="4"/>
  <c r="V2060" i="4"/>
  <c r="V2077" i="4"/>
  <c r="I2087" i="4"/>
  <c r="G2087" i="4"/>
  <c r="V2127" i="4"/>
  <c r="I2150" i="4"/>
  <c r="L2157" i="4"/>
  <c r="I2177" i="4"/>
  <c r="G2177" i="4"/>
  <c r="I2184" i="4"/>
  <c r="G2184" i="4"/>
  <c r="I2196" i="4"/>
  <c r="V2209" i="4"/>
  <c r="I2227" i="4"/>
  <c r="V2111" i="4"/>
  <c r="L1083" i="2"/>
  <c r="L2132" i="4"/>
  <c r="V2144" i="4"/>
  <c r="L2161" i="4"/>
  <c r="I2167" i="4"/>
  <c r="L2177" i="4"/>
  <c r="V2181" i="4"/>
  <c r="L2184" i="4"/>
  <c r="I2191" i="4"/>
  <c r="G2191" i="4"/>
  <c r="L2212" i="4"/>
  <c r="I2234" i="4"/>
  <c r="L2252" i="4"/>
  <c r="L2260" i="4"/>
  <c r="L2536" i="4"/>
  <c r="I2077" i="4"/>
  <c r="V2091" i="4"/>
  <c r="V2097" i="4"/>
  <c r="L1071" i="2"/>
  <c r="I2127" i="4"/>
  <c r="L2160" i="4"/>
  <c r="I2174" i="4"/>
  <c r="I2175" i="4"/>
  <c r="V2188" i="4"/>
  <c r="L2232" i="4"/>
  <c r="L2246" i="4"/>
  <c r="L2275" i="4"/>
  <c r="L1030" i="2"/>
  <c r="L1040" i="2"/>
  <c r="G2088" i="4"/>
  <c r="G2100" i="4"/>
  <c r="I2111" i="4"/>
  <c r="G2122" i="4"/>
  <c r="G2127" i="4"/>
  <c r="I2133" i="4"/>
  <c r="I2152" i="4"/>
  <c r="G2152" i="4"/>
  <c r="L2167" i="4"/>
  <c r="L2174" i="4"/>
  <c r="G2175" i="4"/>
  <c r="L2234" i="4"/>
  <c r="I2254" i="4"/>
  <c r="G2264" i="4"/>
  <c r="I2264" i="4"/>
  <c r="I2123" i="4"/>
  <c r="I2144" i="4"/>
  <c r="L2182" i="4"/>
  <c r="I2189" i="4"/>
  <c r="L2195" i="4"/>
  <c r="I2393" i="4"/>
  <c r="G2393" i="4"/>
  <c r="L1970" i="4"/>
  <c r="L2037" i="4"/>
  <c r="G2055" i="4"/>
  <c r="L2078" i="4"/>
  <c r="I2082" i="4"/>
  <c r="G2089" i="4"/>
  <c r="I2089" i="4"/>
  <c r="V2089" i="4"/>
  <c r="L1064" i="2"/>
  <c r="G2092" i="4"/>
  <c r="G2095" i="4"/>
  <c r="V2095" i="4"/>
  <c r="L1069" i="2"/>
  <c r="G2098" i="4"/>
  <c r="L1086" i="2"/>
  <c r="G2123" i="4"/>
  <c r="I2129" i="4"/>
  <c r="I2135" i="4"/>
  <c r="I2146" i="4"/>
  <c r="I2172" i="4"/>
  <c r="L2173" i="4"/>
  <c r="L2199" i="4"/>
  <c r="V2337" i="4"/>
  <c r="L1218" i="2"/>
  <c r="G2344" i="4"/>
  <c r="I2344" i="4"/>
  <c r="V2049" i="4"/>
  <c r="I2085" i="4"/>
  <c r="I2118" i="4"/>
  <c r="I2119" i="4"/>
  <c r="G2119" i="4"/>
  <c r="I2124" i="4"/>
  <c r="I2155" i="4"/>
  <c r="V2168" i="4"/>
  <c r="I2220" i="4"/>
  <c r="V2224" i="4"/>
  <c r="G2049" i="4"/>
  <c r="L1041" i="2"/>
  <c r="I2076" i="4"/>
  <c r="I2086" i="4"/>
  <c r="I2105" i="4"/>
  <c r="G2124" i="4"/>
  <c r="L2135" i="4"/>
  <c r="G2136" i="4"/>
  <c r="L2147" i="4"/>
  <c r="G2155" i="4"/>
  <c r="V2026" i="4"/>
  <c r="L1013" i="2"/>
  <c r="I2052" i="4"/>
  <c r="L1049" i="2"/>
  <c r="G2076" i="4"/>
  <c r="G2086" i="4"/>
  <c r="I2099" i="4"/>
  <c r="G2105" i="4"/>
  <c r="L1081" i="2"/>
  <c r="V2109" i="4"/>
  <c r="I2113" i="4"/>
  <c r="I2148" i="4"/>
  <c r="G2148" i="4"/>
  <c r="V2160" i="4"/>
  <c r="I2170" i="4"/>
  <c r="I2171" i="4"/>
  <c r="I2180" i="4"/>
  <c r="I2186" i="4"/>
  <c r="I2197" i="4"/>
  <c r="L2214" i="4"/>
  <c r="L2312" i="4"/>
  <c r="I1979" i="4"/>
  <c r="L1995" i="4"/>
  <c r="I2062" i="4"/>
  <c r="I2079" i="4"/>
  <c r="V2093" i="4"/>
  <c r="L1067" i="2"/>
  <c r="G2099" i="4"/>
  <c r="L2102" i="4"/>
  <c r="L1087" i="2"/>
  <c r="V2115" i="4"/>
  <c r="G2137" i="4"/>
  <c r="I2137" i="4"/>
  <c r="I2141" i="4"/>
  <c r="V2166" i="4"/>
  <c r="L1106" i="2"/>
  <c r="I2169" i="4"/>
  <c r="I2179" i="4"/>
  <c r="G2186" i="4"/>
  <c r="I2213" i="4"/>
  <c r="I2327" i="4"/>
  <c r="G2327" i="4"/>
  <c r="L2336" i="4"/>
  <c r="I2117" i="4"/>
  <c r="L2120" i="4"/>
  <c r="I2151" i="4"/>
  <c r="L2155" i="4"/>
  <c r="I2156" i="4"/>
  <c r="L2169" i="4"/>
  <c r="I2181" i="4"/>
  <c r="L2191" i="4"/>
  <c r="I2215" i="4"/>
  <c r="V2229" i="4"/>
  <c r="L1148" i="2"/>
  <c r="L2220" i="4"/>
  <c r="I2272" i="4"/>
  <c r="G2272" i="4"/>
  <c r="I2219" i="4"/>
  <c r="G2219" i="4"/>
  <c r="I2315" i="4"/>
  <c r="G2204" i="4"/>
  <c r="I2204" i="4"/>
  <c r="I2209" i="4"/>
  <c r="G2209" i="4"/>
  <c r="I2222" i="4"/>
  <c r="G2222" i="4"/>
  <c r="I2230" i="4"/>
  <c r="L2295" i="4"/>
  <c r="V2385" i="4"/>
  <c r="L2018" i="4"/>
  <c r="I2075" i="4"/>
  <c r="I2131" i="4"/>
  <c r="G2131" i="4"/>
  <c r="I2176" i="4"/>
  <c r="L2179" i="4"/>
  <c r="L2204" i="4"/>
  <c r="L2254" i="4"/>
  <c r="I2279" i="4"/>
  <c r="G2279" i="4"/>
  <c r="L2280" i="4"/>
  <c r="L2297" i="4"/>
  <c r="L2315" i="4"/>
  <c r="I2323" i="4"/>
  <c r="G2323" i="4"/>
  <c r="I2405" i="4"/>
  <c r="L1248" i="2"/>
  <c r="V2430" i="4"/>
  <c r="I2435" i="4"/>
  <c r="G2435" i="4"/>
  <c r="G2233" i="4"/>
  <c r="I2233" i="4"/>
  <c r="L2235" i="4"/>
  <c r="I2258" i="4"/>
  <c r="L2259" i="4"/>
  <c r="V2273" i="4"/>
  <c r="L1182" i="2"/>
  <c r="L2279" i="4"/>
  <c r="G2296" i="4"/>
  <c r="I2296" i="4"/>
  <c r="L2339" i="4"/>
  <c r="V2359" i="4"/>
  <c r="L2479" i="4"/>
  <c r="V2184" i="4"/>
  <c r="V2205" i="4"/>
  <c r="V2214" i="4"/>
  <c r="L1135" i="2"/>
  <c r="I2244" i="4"/>
  <c r="L2253" i="4"/>
  <c r="V2266" i="4"/>
  <c r="L1188" i="2"/>
  <c r="I2285" i="4"/>
  <c r="L2287" i="4"/>
  <c r="L1194" i="2"/>
  <c r="V2292" i="4"/>
  <c r="L2319" i="4"/>
  <c r="L2331" i="4"/>
  <c r="I2338" i="4"/>
  <c r="G2338" i="4"/>
  <c r="I2347" i="4"/>
  <c r="I2210" i="4"/>
  <c r="I2226" i="4"/>
  <c r="G2226" i="4"/>
  <c r="I2231" i="4"/>
  <c r="G2231" i="4"/>
  <c r="V2238" i="4"/>
  <c r="L1158" i="2"/>
  <c r="I2242" i="4"/>
  <c r="V2246" i="4"/>
  <c r="L1165" i="2"/>
  <c r="G2251" i="4"/>
  <c r="I2251" i="4"/>
  <c r="I2262" i="4"/>
  <c r="G2262" i="4"/>
  <c r="I2268" i="4"/>
  <c r="I2278" i="4"/>
  <c r="G2278" i="4"/>
  <c r="G2285" i="4"/>
  <c r="L2386" i="4"/>
  <c r="L1111" i="2"/>
  <c r="V2197" i="4"/>
  <c r="I2205" i="4"/>
  <c r="G2210" i="4"/>
  <c r="I2214" i="4"/>
  <c r="G2214" i="4"/>
  <c r="L2224" i="4"/>
  <c r="G2227" i="4"/>
  <c r="G2230" i="4"/>
  <c r="L2242" i="4"/>
  <c r="L2262" i="4"/>
  <c r="I2274" i="4"/>
  <c r="G2274" i="4"/>
  <c r="V2297" i="4"/>
  <c r="I2299" i="4"/>
  <c r="G2299" i="4"/>
  <c r="G2306" i="4"/>
  <c r="I2306" i="4"/>
  <c r="V2312" i="4"/>
  <c r="L2314" i="4"/>
  <c r="L2347" i="4"/>
  <c r="G2392" i="4"/>
  <c r="I2392" i="4"/>
  <c r="L2228" i="4"/>
  <c r="L2229" i="4"/>
  <c r="G2267" i="4"/>
  <c r="I2267" i="4"/>
  <c r="L2274" i="4"/>
  <c r="L2294" i="4"/>
  <c r="I2321" i="4"/>
  <c r="V2323" i="4"/>
  <c r="I2350" i="4"/>
  <c r="G2350" i="4"/>
  <c r="V2361" i="4"/>
  <c r="I2370" i="4"/>
  <c r="V2469" i="4"/>
  <c r="G2170" i="4"/>
  <c r="G2172" i="4"/>
  <c r="G2174" i="4"/>
  <c r="G2176" i="4"/>
  <c r="G2180" i="4"/>
  <c r="G2197" i="4"/>
  <c r="L1127" i="2"/>
  <c r="I2206" i="4"/>
  <c r="G2206" i="4"/>
  <c r="G2215" i="4"/>
  <c r="L1138" i="2"/>
  <c r="V2217" i="4"/>
  <c r="I2232" i="4"/>
  <c r="G2248" i="4"/>
  <c r="I2256" i="4"/>
  <c r="G2256" i="4"/>
  <c r="I2398" i="4"/>
  <c r="G2398" i="4"/>
  <c r="I2401" i="4"/>
  <c r="L2410" i="4"/>
  <c r="V2422" i="4"/>
  <c r="L1242" i="2"/>
  <c r="L2172" i="4"/>
  <c r="I2190" i="4"/>
  <c r="G2190" i="4"/>
  <c r="L1118" i="2"/>
  <c r="V2194" i="4"/>
  <c r="L1155" i="2"/>
  <c r="V2235" i="4"/>
  <c r="L2256" i="4"/>
  <c r="I2293" i="4"/>
  <c r="L1198" i="2"/>
  <c r="V2296" i="4"/>
  <c r="V2307" i="4"/>
  <c r="I2310" i="4"/>
  <c r="G2310" i="4"/>
  <c r="G2313" i="4"/>
  <c r="I2313" i="4"/>
  <c r="L2421" i="4"/>
  <c r="L2427" i="4"/>
  <c r="L1153" i="2"/>
  <c r="V2233" i="4"/>
  <c r="L2239" i="4"/>
  <c r="L1163" i="2"/>
  <c r="V2242" i="4"/>
  <c r="I2273" i="4"/>
  <c r="G2273" i="4"/>
  <c r="G2290" i="4"/>
  <c r="V2300" i="4"/>
  <c r="L1200" i="2"/>
  <c r="V2347" i="4"/>
  <c r="G2373" i="4"/>
  <c r="I2373" i="4"/>
  <c r="I2394" i="4"/>
  <c r="V2401" i="4"/>
  <c r="I2202" i="4"/>
  <c r="L2207" i="4"/>
  <c r="I2212" i="4"/>
  <c r="I2266" i="4"/>
  <c r="G2266" i="4"/>
  <c r="L1181" i="2"/>
  <c r="V2270" i="4"/>
  <c r="V2278" i="4"/>
  <c r="V2286" i="4"/>
  <c r="L2292" i="4"/>
  <c r="L2298" i="4"/>
  <c r="I2309" i="4"/>
  <c r="V2318" i="4"/>
  <c r="L1207" i="2"/>
  <c r="L2328" i="4"/>
  <c r="I2340" i="4"/>
  <c r="V2363" i="4"/>
  <c r="L2373" i="4"/>
  <c r="I2384" i="4"/>
  <c r="G2384" i="4"/>
  <c r="V2404" i="4"/>
  <c r="G2412" i="4"/>
  <c r="I2412" i="4"/>
  <c r="I2416" i="4"/>
  <c r="G2416" i="4"/>
  <c r="G2423" i="4"/>
  <c r="I2423" i="4"/>
  <c r="L1243" i="2"/>
  <c r="V2424" i="4"/>
  <c r="I2433" i="4"/>
  <c r="L2470" i="4"/>
  <c r="V2569" i="4"/>
  <c r="L1108" i="2"/>
  <c r="I2183" i="4"/>
  <c r="I2194" i="4"/>
  <c r="L1120" i="2"/>
  <c r="G2202" i="4"/>
  <c r="I2207" i="4"/>
  <c r="G2212" i="4"/>
  <c r="L2217" i="4"/>
  <c r="V2232" i="4"/>
  <c r="L1152" i="2"/>
  <c r="I2246" i="4"/>
  <c r="G2246" i="4"/>
  <c r="L1168" i="2"/>
  <c r="V2257" i="4"/>
  <c r="I2280" i="4"/>
  <c r="V2295" i="4"/>
  <c r="L1197" i="2"/>
  <c r="I2297" i="4"/>
  <c r="I2308" i="4"/>
  <c r="V2329" i="4"/>
  <c r="L1212" i="2"/>
  <c r="G2332" i="4"/>
  <c r="I2332" i="4"/>
  <c r="L2365" i="4"/>
  <c r="I2237" i="4"/>
  <c r="G2253" i="4"/>
  <c r="I2253" i="4"/>
  <c r="V2256" i="4"/>
  <c r="L2270" i="4"/>
  <c r="L2283" i="4"/>
  <c r="G2304" i="4"/>
  <c r="I2304" i="4"/>
  <c r="G2328" i="4"/>
  <c r="I2328" i="4"/>
  <c r="I2341" i="4"/>
  <c r="I2351" i="4"/>
  <c r="G2351" i="4"/>
  <c r="L2358" i="4"/>
  <c r="V2386" i="4"/>
  <c r="L2425" i="4"/>
  <c r="V2254" i="4"/>
  <c r="V2261" i="4"/>
  <c r="L1174" i="2"/>
  <c r="G2276" i="4"/>
  <c r="I2276" i="4"/>
  <c r="I2277" i="4"/>
  <c r="G2277" i="4"/>
  <c r="I2294" i="4"/>
  <c r="G2294" i="4"/>
  <c r="G2301" i="4"/>
  <c r="I2301" i="4"/>
  <c r="L2355" i="4"/>
  <c r="I2360" i="4"/>
  <c r="G2360" i="4"/>
  <c r="L2387" i="4"/>
  <c r="V2388" i="4"/>
  <c r="I2397" i="4"/>
  <c r="G2397" i="4"/>
  <c r="L2428" i="4"/>
  <c r="V2474" i="4"/>
  <c r="I2486" i="4"/>
  <c r="G2486" i="4"/>
  <c r="L2238" i="4"/>
  <c r="V2245" i="4"/>
  <c r="V2272" i="4"/>
  <c r="V2294" i="4"/>
  <c r="V2299" i="4"/>
  <c r="V2314" i="4"/>
  <c r="V2371" i="4"/>
  <c r="V2390" i="4"/>
  <c r="V2400" i="4"/>
  <c r="L2412" i="4"/>
  <c r="L2415" i="4"/>
  <c r="L1255" i="2"/>
  <c r="V2438" i="4"/>
  <c r="I2457" i="4"/>
  <c r="G2517" i="4"/>
  <c r="I2517" i="4"/>
  <c r="I2275" i="4"/>
  <c r="V2302" i="4"/>
  <c r="V2311" i="4"/>
  <c r="G2336" i="4"/>
  <c r="I2336" i="4"/>
  <c r="G2369" i="4"/>
  <c r="I2369" i="4"/>
  <c r="V2394" i="4"/>
  <c r="L1250" i="2"/>
  <c r="V2432" i="4"/>
  <c r="G2442" i="4"/>
  <c r="I2442" i="4"/>
  <c r="I2446" i="4"/>
  <c r="G2446" i="4"/>
  <c r="G2457" i="4"/>
  <c r="L2468" i="4"/>
  <c r="G2471" i="4"/>
  <c r="I2471" i="4"/>
  <c r="L2641" i="4"/>
  <c r="I2250" i="4"/>
  <c r="I2311" i="4"/>
  <c r="V2340" i="4"/>
  <c r="L1220" i="2"/>
  <c r="V2373" i="4"/>
  <c r="I2386" i="4"/>
  <c r="G2386" i="4"/>
  <c r="I2387" i="4"/>
  <c r="G2387" i="4"/>
  <c r="I2410" i="4"/>
  <c r="G2440" i="4"/>
  <c r="I2440" i="4"/>
  <c r="L2446" i="4"/>
  <c r="V2454" i="4"/>
  <c r="I2466" i="4"/>
  <c r="G2466" i="4"/>
  <c r="L2471" i="4"/>
  <c r="I2478" i="4"/>
  <c r="V2622" i="4"/>
  <c r="L1347" i="2"/>
  <c r="L2332" i="4"/>
  <c r="L2370" i="4"/>
  <c r="L2434" i="4"/>
  <c r="L2495" i="4"/>
  <c r="L2568" i="4"/>
  <c r="I2208" i="4"/>
  <c r="G2315" i="4"/>
  <c r="L1205" i="2"/>
  <c r="G2321" i="4"/>
  <c r="L2337" i="4"/>
  <c r="L1222" i="2"/>
  <c r="I2374" i="4"/>
  <c r="V2381" i="4"/>
  <c r="G2396" i="4"/>
  <c r="I2396" i="4"/>
  <c r="G2433" i="4"/>
  <c r="I2464" i="4"/>
  <c r="G2464" i="4"/>
  <c r="L1293" i="2"/>
  <c r="V2510" i="4"/>
  <c r="G2650" i="4"/>
  <c r="I2650" i="4"/>
  <c r="L1259" i="2"/>
  <c r="V2442" i="4"/>
  <c r="L2445" i="4"/>
  <c r="I2541" i="4"/>
  <c r="G2541" i="4"/>
  <c r="I2281" i="4"/>
  <c r="I2298" i="4"/>
  <c r="L2325" i="4"/>
  <c r="L2333" i="4"/>
  <c r="I2345" i="4"/>
  <c r="I2352" i="4"/>
  <c r="L2394" i="4"/>
  <c r="I2447" i="4"/>
  <c r="G2447" i="4"/>
  <c r="V2450" i="4"/>
  <c r="L2491" i="4"/>
  <c r="L1147" i="2"/>
  <c r="G2242" i="4"/>
  <c r="G2254" i="4"/>
  <c r="G2281" i="4"/>
  <c r="I2286" i="4"/>
  <c r="G2298" i="4"/>
  <c r="V2298" i="4"/>
  <c r="G2309" i="4"/>
  <c r="I2334" i="4"/>
  <c r="G2334" i="4"/>
  <c r="G2345" i="4"/>
  <c r="G2352" i="4"/>
  <c r="I2356" i="4"/>
  <c r="V2406" i="4"/>
  <c r="V2410" i="4"/>
  <c r="L1233" i="2"/>
  <c r="G2436" i="4"/>
  <c r="I2436" i="4"/>
  <c r="L2447" i="4"/>
  <c r="I2473" i="4"/>
  <c r="I2490" i="4"/>
  <c r="G2490" i="4"/>
  <c r="L1217" i="2"/>
  <c r="L1223" i="2"/>
  <c r="I2362" i="4"/>
  <c r="G2362" i="4"/>
  <c r="G2363" i="4"/>
  <c r="I2363" i="4"/>
  <c r="V2366" i="4"/>
  <c r="I2418" i="4"/>
  <c r="V2456" i="4"/>
  <c r="L1266" i="2"/>
  <c r="L2490" i="4"/>
  <c r="G2493" i="4"/>
  <c r="I2493" i="4"/>
  <c r="I2498" i="4"/>
  <c r="I2238" i="4"/>
  <c r="I2339" i="4"/>
  <c r="I2346" i="4"/>
  <c r="L2349" i="4"/>
  <c r="L2364" i="4"/>
  <c r="L2382" i="4"/>
  <c r="V2402" i="4"/>
  <c r="V2405" i="4"/>
  <c r="I2415" i="4"/>
  <c r="I2421" i="4"/>
  <c r="G2429" i="4"/>
  <c r="I2429" i="4"/>
  <c r="V2470" i="4"/>
  <c r="G2472" i="4"/>
  <c r="I2472" i="4"/>
  <c r="I2559" i="4"/>
  <c r="G2675" i="4"/>
  <c r="I2675" i="4"/>
  <c r="L2461" i="4"/>
  <c r="L2484" i="4"/>
  <c r="L1299" i="2"/>
  <c r="V2517" i="4"/>
  <c r="I2521" i="4"/>
  <c r="G2521" i="4"/>
  <c r="I2530" i="4"/>
  <c r="G2530" i="4"/>
  <c r="V2536" i="4"/>
  <c r="L2553" i="4"/>
  <c r="G2559" i="4"/>
  <c r="I2604" i="4"/>
  <c r="G2604" i="4"/>
  <c r="G2695" i="4"/>
  <c r="I2695" i="4"/>
  <c r="L2642" i="4"/>
  <c r="L1369" i="2"/>
  <c r="V2653" i="4"/>
  <c r="G2665" i="4"/>
  <c r="I2665" i="4"/>
  <c r="V2688" i="4"/>
  <c r="L1388" i="2"/>
  <c r="L2546" i="4"/>
  <c r="L1315" i="2"/>
  <c r="V2548" i="4"/>
  <c r="V2649" i="4"/>
  <c r="V2338" i="4"/>
  <c r="L2380" i="4"/>
  <c r="I2391" i="4"/>
  <c r="G2391" i="4"/>
  <c r="I2422" i="4"/>
  <c r="L2455" i="4"/>
  <c r="I2470" i="4"/>
  <c r="G2470" i="4"/>
  <c r="I2499" i="4"/>
  <c r="L1289" i="2"/>
  <c r="V2505" i="4"/>
  <c r="I2511" i="4"/>
  <c r="G2511" i="4"/>
  <c r="V2524" i="4"/>
  <c r="L1304" i="2"/>
  <c r="L1306" i="2"/>
  <c r="L1313" i="2"/>
  <c r="I2671" i="4"/>
  <c r="G2671" i="4"/>
  <c r="I2679" i="4"/>
  <c r="G2679" i="4"/>
  <c r="L2528" i="4"/>
  <c r="L2537" i="4"/>
  <c r="L2544" i="4"/>
  <c r="I2564" i="4"/>
  <c r="G2564" i="4"/>
  <c r="V2588" i="4"/>
  <c r="V2620" i="4"/>
  <c r="I2694" i="4"/>
  <c r="G2694" i="4"/>
  <c r="I2721" i="4"/>
  <c r="G2721" i="4"/>
  <c r="V2687" i="4"/>
  <c r="V2408" i="4"/>
  <c r="I2413" i="4"/>
  <c r="L2457" i="4"/>
  <c r="G2508" i="4"/>
  <c r="I2508" i="4"/>
  <c r="L1305" i="2"/>
  <c r="L2595" i="4"/>
  <c r="L2615" i="4"/>
  <c r="L2644" i="4"/>
  <c r="L1370" i="2"/>
  <c r="V2654" i="4"/>
  <c r="L2734" i="4"/>
  <c r="L1235" i="2"/>
  <c r="V2414" i="4"/>
  <c r="I2451" i="4"/>
  <c r="V2478" i="4"/>
  <c r="L1275" i="2"/>
  <c r="L1280" i="2"/>
  <c r="V2488" i="4"/>
  <c r="I2492" i="4"/>
  <c r="G2492" i="4"/>
  <c r="L2510" i="4"/>
  <c r="I2540" i="4"/>
  <c r="L2560" i="4"/>
  <c r="V2674" i="4"/>
  <c r="L1383" i="2"/>
  <c r="G2686" i="4"/>
  <c r="I2686" i="4"/>
  <c r="V2426" i="4"/>
  <c r="I2474" i="4"/>
  <c r="L2492" i="4"/>
  <c r="I2570" i="4"/>
  <c r="G2570" i="4"/>
  <c r="I2583" i="4"/>
  <c r="L1336" i="2"/>
  <c r="V2603" i="4"/>
  <c r="L2621" i="4"/>
  <c r="L1352" i="2"/>
  <c r="V2627" i="4"/>
  <c r="L2702" i="4"/>
  <c r="L2729" i="4"/>
  <c r="L2321" i="4"/>
  <c r="I2354" i="4"/>
  <c r="L2356" i="4"/>
  <c r="L2374" i="4"/>
  <c r="I2404" i="4"/>
  <c r="L1262" i="2"/>
  <c r="G2474" i="4"/>
  <c r="I2480" i="4"/>
  <c r="I2505" i="4"/>
  <c r="V2512" i="4"/>
  <c r="L1295" i="2"/>
  <c r="G2522" i="4"/>
  <c r="I2522" i="4"/>
  <c r="V2528" i="4"/>
  <c r="I2531" i="4"/>
  <c r="G2531" i="4"/>
  <c r="V2544" i="4"/>
  <c r="I2547" i="4"/>
  <c r="G2547" i="4"/>
  <c r="L2548" i="4"/>
  <c r="V2555" i="4"/>
  <c r="L2586" i="4"/>
  <c r="L2618" i="4"/>
  <c r="L1363" i="2"/>
  <c r="V2644" i="4"/>
  <c r="L1375" i="2"/>
  <c r="V2661" i="4"/>
  <c r="V2664" i="4"/>
  <c r="L1377" i="2"/>
  <c r="I2468" i="4"/>
  <c r="G2468" i="4"/>
  <c r="G2496" i="4"/>
  <c r="I2496" i="4"/>
  <c r="L1302" i="2"/>
  <c r="V2522" i="4"/>
  <c r="L2543" i="4"/>
  <c r="I2572" i="4"/>
  <c r="G2572" i="4"/>
  <c r="G2717" i="4"/>
  <c r="I2717" i="4"/>
  <c r="I2726" i="4"/>
  <c r="V2515" i="4"/>
  <c r="I2523" i="4"/>
  <c r="V2560" i="4"/>
  <c r="L1322" i="2"/>
  <c r="I2635" i="4"/>
  <c r="G2635" i="4"/>
  <c r="G2678" i="4"/>
  <c r="I2678" i="4"/>
  <c r="L2682" i="4"/>
  <c r="V2694" i="4"/>
  <c r="V2729" i="4"/>
  <c r="L2505" i="4"/>
  <c r="I2506" i="4"/>
  <c r="G2506" i="4"/>
  <c r="I2535" i="4"/>
  <c r="G2535" i="4"/>
  <c r="I2536" i="4"/>
  <c r="I2582" i="4"/>
  <c r="G2582" i="4"/>
  <c r="G2586" i="4"/>
  <c r="I2586" i="4"/>
  <c r="L2609" i="4"/>
  <c r="I2626" i="4"/>
  <c r="G2626" i="4"/>
  <c r="V2631" i="4"/>
  <c r="L1355" i="2"/>
  <c r="V2559" i="4"/>
  <c r="L1321" i="2"/>
  <c r="G2568" i="4"/>
  <c r="I2568" i="4"/>
  <c r="I2625" i="4"/>
  <c r="G2625" i="4"/>
  <c r="G2657" i="4"/>
  <c r="I2657" i="4"/>
  <c r="V2666" i="4"/>
  <c r="I2619" i="4"/>
  <c r="G2619" i="4"/>
  <c r="G2645" i="4"/>
  <c r="I2645" i="4"/>
  <c r="G2654" i="4"/>
  <c r="I2654" i="4"/>
  <c r="V2678" i="4"/>
  <c r="L2265" i="4"/>
  <c r="I2322" i="4"/>
  <c r="I2389" i="4"/>
  <c r="G2389" i="4"/>
  <c r="I2411" i="4"/>
  <c r="I2417" i="4"/>
  <c r="L2466" i="4"/>
  <c r="I2494" i="4"/>
  <c r="G2494" i="4"/>
  <c r="I2518" i="4"/>
  <c r="G2518" i="4"/>
  <c r="V2520" i="4"/>
  <c r="I2528" i="4"/>
  <c r="L1323" i="2"/>
  <c r="I2576" i="4"/>
  <c r="I2614" i="4"/>
  <c r="L2423" i="4"/>
  <c r="L2431" i="4"/>
  <c r="V2434" i="4"/>
  <c r="I2462" i="4"/>
  <c r="G2462" i="4"/>
  <c r="I2482" i="4"/>
  <c r="L2486" i="4"/>
  <c r="L2493" i="4"/>
  <c r="I2560" i="4"/>
  <c r="G2560" i="4"/>
  <c r="I2575" i="4"/>
  <c r="G2575" i="4"/>
  <c r="I2584" i="4"/>
  <c r="G2648" i="4"/>
  <c r="I2648" i="4"/>
  <c r="I2691" i="4"/>
  <c r="G2691" i="4"/>
  <c r="V2695" i="4"/>
  <c r="V2703" i="4"/>
  <c r="L1392" i="2"/>
  <c r="L2497" i="4"/>
  <c r="L1308" i="2"/>
  <c r="V2532" i="4"/>
  <c r="V2539" i="4"/>
  <c r="I2553" i="4"/>
  <c r="I2573" i="4"/>
  <c r="I2596" i="4"/>
  <c r="I2599" i="4"/>
  <c r="L2604" i="4"/>
  <c r="L1343" i="2"/>
  <c r="V2618" i="4"/>
  <c r="L2637" i="4"/>
  <c r="I2649" i="4"/>
  <c r="L2664" i="4"/>
  <c r="V2685" i="4"/>
  <c r="I2607" i="4"/>
  <c r="I2622" i="4"/>
  <c r="G2622" i="4"/>
  <c r="I2627" i="4"/>
  <c r="G2627" i="4"/>
  <c r="L2629" i="4"/>
  <c r="L2691" i="4"/>
  <c r="L2724" i="4"/>
  <c r="G2613" i="4"/>
  <c r="I2613" i="4"/>
  <c r="I2643" i="4"/>
  <c r="I2696" i="4"/>
  <c r="G2696" i="4"/>
  <c r="V2586" i="4"/>
  <c r="I2621" i="4"/>
  <c r="L2639" i="4"/>
  <c r="V2655" i="4"/>
  <c r="L1371" i="2"/>
  <c r="I2680" i="4"/>
  <c r="G2680" i="4"/>
  <c r="I2684" i="4"/>
  <c r="G2684" i="4"/>
  <c r="I2458" i="4"/>
  <c r="L1281" i="2"/>
  <c r="I2516" i="4"/>
  <c r="L1311" i="2"/>
  <c r="L2550" i="4"/>
  <c r="G2577" i="4"/>
  <c r="I2577" i="4"/>
  <c r="I2587" i="4"/>
  <c r="V2599" i="4"/>
  <c r="L1332" i="2"/>
  <c r="V2630" i="4"/>
  <c r="L1354" i="2"/>
  <c r="L1376" i="2"/>
  <c r="V2663" i="4"/>
  <c r="G2693" i="4"/>
  <c r="I2693" i="4"/>
  <c r="L1408" i="2"/>
  <c r="V2735" i="4"/>
  <c r="L2377" i="4"/>
  <c r="I2434" i="4"/>
  <c r="I2448" i="4"/>
  <c r="I2504" i="4"/>
  <c r="I2561" i="4"/>
  <c r="V2572" i="4"/>
  <c r="V2598" i="4"/>
  <c r="L1331" i="2"/>
  <c r="V2621" i="4"/>
  <c r="L1350" i="2"/>
  <c r="V2628" i="4"/>
  <c r="L1353" i="2"/>
  <c r="V2629" i="4"/>
  <c r="I2655" i="4"/>
  <c r="I2667" i="4"/>
  <c r="G2667" i="4"/>
  <c r="G2672" i="4"/>
  <c r="I2672" i="4"/>
  <c r="V2686" i="4"/>
  <c r="G2709" i="4"/>
  <c r="I2709" i="4"/>
  <c r="I2725" i="4"/>
  <c r="L2519" i="4"/>
  <c r="I2546" i="4"/>
  <c r="G2546" i="4"/>
  <c r="I2592" i="4"/>
  <c r="G2601" i="4"/>
  <c r="I2601" i="4"/>
  <c r="V2608" i="4"/>
  <c r="V2626" i="4"/>
  <c r="L1351" i="2"/>
  <c r="I2631" i="4"/>
  <c r="L1360" i="2"/>
  <c r="V2641" i="4"/>
  <c r="V2643" i="4"/>
  <c r="L1362" i="2"/>
  <c r="G2655" i="4"/>
  <c r="L2694" i="4"/>
  <c r="L1391" i="2"/>
  <c r="I2552" i="4"/>
  <c r="I2590" i="4"/>
  <c r="I2598" i="4"/>
  <c r="I2602" i="4"/>
  <c r="I2618" i="4"/>
  <c r="I2707" i="4"/>
  <c r="I2718" i="4"/>
  <c r="G2720" i="4"/>
  <c r="I2720" i="4"/>
  <c r="I2733" i="4"/>
  <c r="G2733" i="4"/>
  <c r="I2757" i="4"/>
  <c r="L2733" i="4"/>
  <c r="L2742" i="4"/>
  <c r="I2749" i="4"/>
  <c r="G2741" i="4"/>
  <c r="I2741" i="4"/>
  <c r="L1415" i="2"/>
  <c r="V2744" i="4"/>
  <c r="V2750" i="4"/>
  <c r="L1430" i="2"/>
  <c r="G2728" i="4"/>
  <c r="I2728" i="4"/>
  <c r="V2747" i="4"/>
  <c r="L1418" i="2"/>
  <c r="V2808" i="4"/>
  <c r="L1457" i="2"/>
  <c r="I2729" i="4"/>
  <c r="G2736" i="4"/>
  <c r="I2736" i="4"/>
  <c r="I2752" i="4"/>
  <c r="G2752" i="4"/>
  <c r="L2763" i="4"/>
  <c r="I2797" i="4"/>
  <c r="I2800" i="4"/>
  <c r="L2736" i="4"/>
  <c r="L2584" i="4"/>
  <c r="I2597" i="4"/>
  <c r="I2608" i="4"/>
  <c r="L1348" i="2"/>
  <c r="V2623" i="4"/>
  <c r="I2661" i="4"/>
  <c r="I2703" i="4"/>
  <c r="I2705" i="4"/>
  <c r="V2720" i="4"/>
  <c r="V2722" i="4"/>
  <c r="L2748" i="4"/>
  <c r="L2751" i="4"/>
  <c r="L2809" i="4"/>
  <c r="L1409" i="2"/>
  <c r="V2736" i="4"/>
  <c r="L1314" i="2"/>
  <c r="I2585" i="4"/>
  <c r="I2589" i="4"/>
  <c r="V2614" i="4"/>
  <c r="V2647" i="4"/>
  <c r="V2682" i="4"/>
  <c r="V2683" i="4"/>
  <c r="V2698" i="4"/>
  <c r="L2703" i="4"/>
  <c r="L1398" i="2"/>
  <c r="V2717" i="4"/>
  <c r="L1406" i="2"/>
  <c r="V2732" i="4"/>
  <c r="G2738" i="4"/>
  <c r="I2738" i="4"/>
  <c r="L1423" i="2"/>
  <c r="V2756" i="4"/>
  <c r="I2674" i="4"/>
  <c r="V2690" i="4"/>
  <c r="L1390" i="2"/>
  <c r="V2692" i="4"/>
  <c r="L1396" i="2"/>
  <c r="V2715" i="4"/>
  <c r="L1405" i="2"/>
  <c r="I2761" i="4"/>
  <c r="G2761" i="4"/>
  <c r="L2634" i="4"/>
  <c r="L2720" i="4"/>
  <c r="G2745" i="4"/>
  <c r="I2745" i="4"/>
  <c r="L2590" i="4"/>
  <c r="L2610" i="4"/>
  <c r="L2669" i="4"/>
  <c r="I2689" i="4"/>
  <c r="L2701" i="4"/>
  <c r="G2735" i="4"/>
  <c r="I2735" i="4"/>
  <c r="V2742" i="4"/>
  <c r="I2771" i="4"/>
  <c r="G2771" i="4"/>
  <c r="I2742" i="4"/>
  <c r="I2758" i="4"/>
  <c r="G2758" i="4"/>
  <c r="L2658" i="4"/>
  <c r="I2713" i="4"/>
  <c r="L1443" i="2"/>
  <c r="V2786" i="4"/>
  <c r="V2797" i="4"/>
  <c r="L1452" i="2"/>
  <c r="L1407" i="2"/>
  <c r="G2775" i="4"/>
  <c r="I2775" i="4"/>
  <c r="I2781" i="4"/>
  <c r="L2622" i="4"/>
  <c r="L2670" i="4"/>
  <c r="I2711" i="4"/>
  <c r="L1419" i="2"/>
  <c r="I2754" i="4"/>
  <c r="V2770" i="4"/>
  <c r="L1431" i="2"/>
  <c r="L2775" i="4"/>
  <c r="L2843" i="4"/>
  <c r="L1412" i="2"/>
  <c r="V2740" i="4"/>
  <c r="I2746" i="4"/>
  <c r="G2746" i="4"/>
  <c r="G2774" i="4"/>
  <c r="I2774" i="4"/>
  <c r="V2780" i="4"/>
  <c r="V2781" i="4"/>
  <c r="V2782" i="4"/>
  <c r="L1440" i="2"/>
  <c r="I2794" i="4"/>
  <c r="G2794" i="4"/>
  <c r="L2799" i="4"/>
  <c r="I2801" i="4"/>
  <c r="I2821" i="4"/>
  <c r="I2756" i="4"/>
  <c r="I2773" i="4"/>
  <c r="L2774" i="4"/>
  <c r="I2805" i="4"/>
  <c r="I2824" i="4"/>
  <c r="I2842" i="4"/>
  <c r="V2779" i="4"/>
  <c r="L1437" i="2"/>
  <c r="I2785" i="4"/>
  <c r="G2785" i="4"/>
  <c r="I2788" i="4"/>
  <c r="G2788" i="4"/>
  <c r="L2802" i="4"/>
  <c r="I2814" i="4"/>
  <c r="G2814" i="4"/>
  <c r="L2769" i="4"/>
  <c r="L2785" i="4"/>
  <c r="I2787" i="4"/>
  <c r="L2771" i="4"/>
  <c r="L1421" i="2"/>
  <c r="L2759" i="4"/>
  <c r="G2780" i="4"/>
  <c r="I2780" i="4"/>
  <c r="I2813" i="4"/>
  <c r="G2813" i="4"/>
  <c r="I2820" i="4"/>
  <c r="G2820" i="4"/>
  <c r="V2818" i="4"/>
  <c r="L1434" i="2"/>
  <c r="V2774" i="4"/>
  <c r="I2811" i="4"/>
  <c r="G2822" i="4"/>
  <c r="I2822" i="4"/>
  <c r="G2825" i="4"/>
  <c r="I2825" i="4"/>
  <c r="L2737" i="4"/>
  <c r="V2746" i="4"/>
  <c r="L1417" i="2"/>
  <c r="L1420" i="2"/>
  <c r="I2753" i="4"/>
  <c r="L1425" i="2"/>
  <c r="L2762" i="4"/>
  <c r="I2763" i="4"/>
  <c r="G2763" i="4"/>
  <c r="L2778" i="4"/>
  <c r="V2789" i="4"/>
  <c r="L1446" i="2"/>
  <c r="I2798" i="4"/>
  <c r="V2803" i="4"/>
  <c r="L1455" i="2"/>
  <c r="V2805" i="4"/>
  <c r="L2811" i="4"/>
  <c r="G2815" i="4"/>
  <c r="I2815" i="4"/>
  <c r="I2837" i="4"/>
  <c r="I2816" i="4"/>
  <c r="G2834" i="4"/>
  <c r="I2834" i="4"/>
  <c r="I2836" i="4"/>
  <c r="G2837" i="4"/>
  <c r="L1475" i="2"/>
  <c r="V2841" i="4"/>
  <c r="I2765" i="4"/>
  <c r="G2784" i="4"/>
  <c r="I2784" i="4"/>
  <c r="L2837" i="4"/>
  <c r="I2847" i="4"/>
  <c r="G2847" i="4"/>
  <c r="G2765" i="4"/>
  <c r="L1445" i="2"/>
  <c r="L2816" i="4"/>
  <c r="I2832" i="4"/>
  <c r="L2857" i="4"/>
  <c r="V2844" i="4"/>
  <c r="V2827" i="4"/>
  <c r="L1468" i="2"/>
  <c r="I2831" i="4"/>
  <c r="I2849" i="4"/>
  <c r="I2887" i="4"/>
  <c r="L1461" i="2"/>
  <c r="L1462" i="2"/>
  <c r="V2824" i="4"/>
  <c r="L1474" i="2"/>
  <c r="V2838" i="4"/>
  <c r="I2769" i="4"/>
  <c r="V2772" i="4"/>
  <c r="I2778" i="4"/>
  <c r="I2782" i="4"/>
  <c r="G2782" i="4"/>
  <c r="L2797" i="4"/>
  <c r="L2805" i="4"/>
  <c r="I2808" i="4"/>
  <c r="I2828" i="4"/>
  <c r="L2830" i="4"/>
  <c r="I2862" i="4"/>
  <c r="G2862" i="4"/>
  <c r="V2814" i="4"/>
  <c r="L1459" i="2"/>
  <c r="L2828" i="4"/>
  <c r="L1472" i="2"/>
  <c r="I2839" i="4"/>
  <c r="I2848" i="4"/>
  <c r="G2848" i="4"/>
  <c r="I2851" i="4"/>
  <c r="G2851" i="4"/>
  <c r="I2759" i="4"/>
  <c r="L1447" i="2"/>
  <c r="L2795" i="4"/>
  <c r="L1463" i="2"/>
  <c r="I2835" i="4"/>
  <c r="L2847" i="4"/>
  <c r="I2855" i="4"/>
  <c r="V2864" i="4"/>
  <c r="L2880" i="4"/>
  <c r="L2898" i="4"/>
  <c r="I2912" i="4"/>
  <c r="I2879" i="4"/>
  <c r="I2833" i="4"/>
  <c r="L2835" i="4"/>
  <c r="I2844" i="4"/>
  <c r="I2856" i="4"/>
  <c r="V2857" i="4"/>
  <c r="V2867" i="4"/>
  <c r="L1492" i="2"/>
  <c r="V2883" i="4"/>
  <c r="I2863" i="4"/>
  <c r="G2863" i="4"/>
  <c r="I2873" i="4"/>
  <c r="L2844" i="4"/>
  <c r="L1485" i="2"/>
  <c r="G2873" i="4"/>
  <c r="L2877" i="4"/>
  <c r="L2914" i="4"/>
  <c r="I2868" i="4"/>
  <c r="L2871" i="4"/>
  <c r="I2885" i="4"/>
  <c r="G2885" i="4"/>
  <c r="I2900" i="4"/>
  <c r="V2902" i="4"/>
  <c r="I2806" i="4"/>
  <c r="G2824" i="4"/>
  <c r="L1470" i="2"/>
  <c r="G2831" i="4"/>
  <c r="G2836" i="4"/>
  <c r="I2845" i="4"/>
  <c r="G2849" i="4"/>
  <c r="L1481" i="2"/>
  <c r="G2858" i="4"/>
  <c r="I2858" i="4"/>
  <c r="L2865" i="4"/>
  <c r="I2867" i="4"/>
  <c r="G2868" i="4"/>
  <c r="I2870" i="4"/>
  <c r="L2887" i="4"/>
  <c r="L2916" i="4"/>
  <c r="L2858" i="4"/>
  <c r="V2879" i="4"/>
  <c r="L1504" i="2"/>
  <c r="I2819" i="4"/>
  <c r="L2846" i="4"/>
  <c r="L1499" i="2"/>
  <c r="I2770" i="4"/>
  <c r="V2847" i="4"/>
  <c r="L2859" i="4"/>
  <c r="G2883" i="4"/>
  <c r="I2883" i="4"/>
  <c r="I2920" i="4"/>
  <c r="G2920" i="4"/>
  <c r="V2876" i="4"/>
  <c r="I2843" i="4"/>
  <c r="L2906" i="4"/>
  <c r="V2926" i="4"/>
  <c r="I2872" i="4"/>
  <c r="I2891" i="4"/>
  <c r="G2891" i="4"/>
  <c r="I2892" i="4"/>
  <c r="L1520" i="2"/>
  <c r="V2909" i="4"/>
  <c r="G2915" i="4"/>
  <c r="I2915" i="4"/>
  <c r="G2872" i="4"/>
  <c r="V2878" i="4"/>
  <c r="V2901" i="4"/>
  <c r="L1517" i="2"/>
  <c r="L2904" i="4"/>
  <c r="L1522" i="2"/>
  <c r="L2924" i="4"/>
  <c r="L1536" i="2"/>
  <c r="V2929" i="4"/>
  <c r="I2931" i="4"/>
  <c r="L1538" i="2"/>
  <c r="V2932" i="4"/>
  <c r="L2951" i="4"/>
  <c r="I2919" i="4"/>
  <c r="G2919" i="4"/>
  <c r="L2931" i="4"/>
  <c r="V2907" i="4"/>
  <c r="I2914" i="4"/>
  <c r="G2914" i="4"/>
  <c r="L2919" i="4"/>
  <c r="G2930" i="4"/>
  <c r="I2930" i="4"/>
  <c r="L2902" i="4"/>
  <c r="L1534" i="2"/>
  <c r="L2934" i="4"/>
  <c r="I2941" i="4"/>
  <c r="V2905" i="4"/>
  <c r="I2926" i="4"/>
  <c r="I2957" i="4"/>
  <c r="L2917" i="4"/>
  <c r="I2921" i="4"/>
  <c r="L2922" i="4"/>
  <c r="L2926" i="4"/>
  <c r="L2933" i="4"/>
  <c r="L2938" i="4"/>
  <c r="V2871" i="4"/>
  <c r="I2880" i="4"/>
  <c r="I2884" i="4"/>
  <c r="V2893" i="4"/>
  <c r="I2899" i="4"/>
  <c r="L2901" i="4"/>
  <c r="L1521" i="2"/>
  <c r="V2911" i="4"/>
  <c r="L2913" i="4"/>
  <c r="L1528" i="2"/>
  <c r="V2919" i="4"/>
  <c r="L2921" i="4"/>
  <c r="I2929" i="4"/>
  <c r="G2929" i="4"/>
  <c r="I2947" i="4"/>
  <c r="G2947" i="4"/>
  <c r="I2897" i="4"/>
  <c r="L1519" i="2"/>
  <c r="V2903" i="4"/>
  <c r="L1524" i="2"/>
  <c r="V2914" i="4"/>
  <c r="L2929" i="4"/>
  <c r="V2922" i="4"/>
  <c r="I2932" i="4"/>
  <c r="I2901" i="4"/>
  <c r="I2916" i="4"/>
  <c r="L2928" i="4"/>
  <c r="L1550" i="2"/>
  <c r="G2921" i="4"/>
  <c r="G2926" i="4"/>
  <c r="G2931" i="4"/>
  <c r="V2931" i="4"/>
  <c r="G2941" i="4"/>
  <c r="V2941" i="4"/>
  <c r="L2955" i="4"/>
  <c r="I2955" i="4"/>
  <c r="I2951" i="4"/>
  <c r="G2951" i="4"/>
  <c r="V2966" i="4"/>
  <c r="I2969" i="4"/>
  <c r="G2969" i="4"/>
  <c r="L2973" i="4"/>
  <c r="I2952" i="4"/>
  <c r="L1557" i="2"/>
  <c r="V2962" i="4"/>
  <c r="L1559" i="2"/>
  <c r="V2964" i="4"/>
  <c r="G2912" i="4"/>
  <c r="G2932" i="4"/>
  <c r="I2937" i="4"/>
  <c r="L1551" i="2"/>
  <c r="V2953" i="4"/>
  <c r="I2961" i="4"/>
  <c r="V2970" i="4"/>
  <c r="I2972" i="4"/>
  <c r="G2953" i="4"/>
  <c r="I2953" i="4"/>
  <c r="G2957" i="4"/>
  <c r="I2967" i="4"/>
  <c r="G2967" i="4"/>
  <c r="L1523" i="2"/>
  <c r="V2920" i="4"/>
  <c r="L1531" i="2"/>
  <c r="I2925" i="4"/>
  <c r="I2940" i="4"/>
  <c r="L1548" i="2"/>
  <c r="I2975" i="4"/>
  <c r="I2913" i="4"/>
  <c r="I2928" i="4"/>
  <c r="L2940" i="4"/>
  <c r="I2949" i="4"/>
  <c r="L1549" i="2"/>
  <c r="L2954" i="4"/>
  <c r="I2918" i="4"/>
  <c r="I2954" i="4"/>
  <c r="V2955" i="4"/>
  <c r="I2968" i="4"/>
  <c r="V2977" i="4"/>
  <c r="I2997" i="4"/>
  <c r="G2997" i="4"/>
  <c r="L3007" i="4"/>
  <c r="I3022" i="4"/>
  <c r="I2986" i="4"/>
  <c r="G2986" i="4"/>
  <c r="I3046" i="4"/>
  <c r="I2985" i="4"/>
  <c r="G2985" i="4"/>
  <c r="I3006" i="4"/>
  <c r="I3040" i="4"/>
  <c r="L3097" i="4"/>
  <c r="L2993" i="4"/>
  <c r="V2994" i="4"/>
  <c r="L1571" i="2"/>
  <c r="L3006" i="4"/>
  <c r="I2974" i="4"/>
  <c r="G2984" i="4"/>
  <c r="I2984" i="4"/>
  <c r="I2992" i="4"/>
  <c r="I3002" i="4"/>
  <c r="I3058" i="4"/>
  <c r="I3086" i="4"/>
  <c r="L1558" i="2"/>
  <c r="L1560" i="2"/>
  <c r="G2974" i="4"/>
  <c r="L2996" i="4"/>
  <c r="I3029" i="4"/>
  <c r="L3037" i="4"/>
  <c r="I3050" i="4"/>
  <c r="I2980" i="4"/>
  <c r="I2982" i="4"/>
  <c r="L3002" i="4"/>
  <c r="L3021" i="4"/>
  <c r="L2982" i="4"/>
  <c r="L3005" i="4"/>
  <c r="G2972" i="4"/>
  <c r="V2972" i="4"/>
  <c r="G2975" i="4"/>
  <c r="I2990" i="4"/>
  <c r="I3015" i="4"/>
  <c r="L3031" i="4"/>
  <c r="I3098" i="4"/>
  <c r="I3108" i="4"/>
  <c r="I3004" i="4"/>
  <c r="I3041" i="4"/>
  <c r="L3070" i="4"/>
  <c r="I2994" i="4"/>
  <c r="I2998" i="4"/>
  <c r="G2998" i="4"/>
  <c r="I3038" i="4"/>
  <c r="L3017" i="4"/>
  <c r="I3114" i="4"/>
  <c r="V2984" i="4"/>
  <c r="I2996" i="4"/>
  <c r="V2996" i="4"/>
  <c r="I3013" i="4"/>
  <c r="L3100" i="4"/>
  <c r="G3114" i="4"/>
  <c r="G3127" i="4"/>
  <c r="I3127" i="4"/>
  <c r="V3003" i="4"/>
  <c r="I3036" i="4"/>
  <c r="V2986" i="4"/>
  <c r="L1577" i="2"/>
  <c r="I3020" i="4"/>
  <c r="G3053" i="4"/>
  <c r="I3053" i="4"/>
  <c r="G3020" i="4"/>
  <c r="L3035" i="4"/>
  <c r="G3046" i="4"/>
  <c r="I3048" i="4"/>
  <c r="G3048" i="4"/>
  <c r="G3058" i="4"/>
  <c r="I3059" i="4"/>
  <c r="I3088" i="4"/>
  <c r="G3098" i="4"/>
  <c r="I3194" i="4"/>
  <c r="G3051" i="4"/>
  <c r="I3051" i="4"/>
  <c r="L3058" i="4"/>
  <c r="L3098" i="4"/>
  <c r="G3108" i="4"/>
  <c r="I3039" i="4"/>
  <c r="L3047" i="4"/>
  <c r="L3052" i="4"/>
  <c r="I3084" i="4"/>
  <c r="G3084" i="4"/>
  <c r="G2992" i="4"/>
  <c r="G3004" i="4"/>
  <c r="I3023" i="4"/>
  <c r="I3068" i="4"/>
  <c r="I3073" i="4"/>
  <c r="G3073" i="4"/>
  <c r="L3079" i="4"/>
  <c r="L3150" i="4"/>
  <c r="I3010" i="4"/>
  <c r="G3029" i="4"/>
  <c r="I3030" i="4"/>
  <c r="G3030" i="4"/>
  <c r="G3040" i="4"/>
  <c r="I3067" i="4"/>
  <c r="G3086" i="4"/>
  <c r="I3094" i="4"/>
  <c r="L3104" i="4"/>
  <c r="G2982" i="4"/>
  <c r="G2994" i="4"/>
  <c r="G3006" i="4"/>
  <c r="G3010" i="4"/>
  <c r="I3077" i="4"/>
  <c r="L3122" i="4"/>
  <c r="L3010" i="4"/>
  <c r="I3011" i="4"/>
  <c r="I3025" i="4"/>
  <c r="L3041" i="4"/>
  <c r="I3065" i="4"/>
  <c r="I3071" i="4"/>
  <c r="G3077" i="4"/>
  <c r="L3094" i="4"/>
  <c r="L3101" i="4"/>
  <c r="I3118" i="4"/>
  <c r="G3118" i="4"/>
  <c r="I3018" i="4"/>
  <c r="G3018" i="4"/>
  <c r="G3025" i="4"/>
  <c r="G3065" i="4"/>
  <c r="G3071" i="4"/>
  <c r="G3121" i="4"/>
  <c r="I3121" i="4"/>
  <c r="G3156" i="4"/>
  <c r="I3156" i="4"/>
  <c r="I3206" i="4"/>
  <c r="G3206" i="4"/>
  <c r="L3206" i="4"/>
  <c r="I3213" i="4"/>
  <c r="L3166" i="4"/>
  <c r="I3179" i="4"/>
  <c r="L3182" i="4"/>
  <c r="I3190" i="4"/>
  <c r="L3053" i="4"/>
  <c r="G3079" i="4"/>
  <c r="I3079" i="4"/>
  <c r="I3112" i="4"/>
  <c r="G3123" i="4"/>
  <c r="I3123" i="4"/>
  <c r="I3137" i="4"/>
  <c r="L3195" i="4"/>
  <c r="G3011" i="4"/>
  <c r="G3023" i="4"/>
  <c r="G3036" i="4"/>
  <c r="G3039" i="4"/>
  <c r="L3048" i="4"/>
  <c r="I3062" i="4"/>
  <c r="I3116" i="4"/>
  <c r="G3116" i="4"/>
  <c r="G3137" i="4"/>
  <c r="I3173" i="4"/>
  <c r="I3061" i="4"/>
  <c r="G3062" i="4"/>
  <c r="I3110" i="4"/>
  <c r="G3110" i="4"/>
  <c r="L3137" i="4"/>
  <c r="I3056" i="4"/>
  <c r="L3074" i="4"/>
  <c r="I3128" i="4"/>
  <c r="G3128" i="4"/>
  <c r="I3175" i="4"/>
  <c r="L3176" i="4"/>
  <c r="L3179" i="4"/>
  <c r="I3198" i="4"/>
  <c r="L3184" i="4"/>
  <c r="I3122" i="4"/>
  <c r="I3130" i="4"/>
  <c r="G3130" i="4"/>
  <c r="I3139" i="4"/>
  <c r="G3139" i="4"/>
  <c r="I3166" i="4"/>
  <c r="I3069" i="4"/>
  <c r="I3075" i="4"/>
  <c r="L3114" i="4"/>
  <c r="I3138" i="4"/>
  <c r="L3156" i="4"/>
  <c r="I3171" i="4"/>
  <c r="I3191" i="4"/>
  <c r="G3191" i="4"/>
  <c r="L3089" i="4"/>
  <c r="L3180" i="4"/>
  <c r="L3120" i="4"/>
  <c r="I3148" i="4"/>
  <c r="I3155" i="4"/>
  <c r="I3176" i="4"/>
  <c r="L3199" i="4"/>
  <c r="L3123" i="4"/>
  <c r="I3131" i="4"/>
  <c r="I3136" i="4"/>
  <c r="L3146" i="4"/>
  <c r="I3174" i="4"/>
  <c r="G3174" i="4"/>
  <c r="I3183" i="4"/>
  <c r="L3116" i="4"/>
  <c r="G3131" i="4"/>
  <c r="I3161" i="4"/>
  <c r="I3165" i="4"/>
  <c r="I3195" i="4"/>
  <c r="L3090" i="4"/>
  <c r="L3096" i="4"/>
  <c r="L3102" i="4"/>
  <c r="L3106" i="4"/>
  <c r="L3154" i="4"/>
  <c r="I3209" i="4"/>
  <c r="L3170" i="4"/>
  <c r="L3202" i="4"/>
  <c r="I3212" i="4"/>
  <c r="G3212" i="4"/>
  <c r="I3208" i="4"/>
  <c r="G3208" i="4"/>
  <c r="L3212" i="4"/>
  <c r="I3140" i="4"/>
  <c r="I3142" i="4"/>
  <c r="G3142" i="4"/>
  <c r="I3159" i="4"/>
  <c r="L3165" i="4"/>
  <c r="L3178" i="4"/>
  <c r="I3181" i="4"/>
  <c r="I3193" i="4"/>
  <c r="G3193" i="4"/>
  <c r="I3196" i="4"/>
  <c r="I3211" i="4"/>
  <c r="L3139" i="4"/>
  <c r="L3142" i="4"/>
  <c r="I3144" i="4"/>
  <c r="I3158" i="4"/>
  <c r="I3164" i="4"/>
  <c r="I3168" i="4"/>
  <c r="G3168" i="4"/>
  <c r="L3181" i="4"/>
  <c r="L3186" i="4"/>
  <c r="L3193" i="4"/>
  <c r="I3200" i="4"/>
  <c r="L3168" i="4"/>
  <c r="I3177" i="4"/>
  <c r="I3185" i="4"/>
  <c r="L3200" i="4"/>
  <c r="I3207" i="4"/>
  <c r="L3144" i="4"/>
  <c r="I3146" i="4"/>
  <c r="I3150" i="4"/>
  <c r="L3152" i="4"/>
  <c r="I3157" i="4"/>
  <c r="L3158" i="4"/>
  <c r="L3172" i="4"/>
  <c r="L3185" i="4"/>
  <c r="I3192" i="4"/>
  <c r="L3204" i="4"/>
  <c r="I3210" i="4"/>
  <c r="I3214" i="4"/>
  <c r="G3181" i="4"/>
  <c r="G3183" i="4"/>
  <c r="G3185" i="4"/>
  <c r="G3198" i="4"/>
  <c r="G3200" i="4"/>
  <c r="G3166" i="4"/>
  <c r="G3179" i="4"/>
  <c r="G3196" i="4"/>
  <c r="G3136" i="4"/>
  <c r="G3138" i="4"/>
  <c r="G3140" i="4"/>
  <c r="G3157" i="4"/>
  <c r="G3159" i="4"/>
  <c r="G3173" i="4"/>
  <c r="G3175" i="4"/>
  <c r="G3177" i="4"/>
  <c r="G3211" i="4"/>
  <c r="G3213" i="4"/>
  <c r="G3155" i="4"/>
  <c r="G3164" i="4"/>
  <c r="G3171" i="4"/>
  <c r="G3190" i="4"/>
  <c r="G3192" i="4"/>
  <c r="G3194" i="4"/>
  <c r="G3207" i="4"/>
  <c r="G3209" i="4"/>
  <c r="L192" i="4" l="1"/>
  <c r="L223" i="4"/>
  <c r="L774" i="4"/>
  <c r="L200" i="4"/>
  <c r="L851" i="4"/>
  <c r="M851" i="4" s="1"/>
  <c r="N851" i="4" s="1"/>
  <c r="O851" i="4" s="1"/>
  <c r="P851" i="4" s="1"/>
  <c r="L886" i="4"/>
  <c r="L986" i="4"/>
  <c r="M986" i="4" s="1"/>
  <c r="N986" i="4" s="1"/>
  <c r="O986" i="4" s="1"/>
  <c r="P986" i="4" s="1"/>
  <c r="L1170" i="4"/>
  <c r="L947" i="4"/>
  <c r="L1037" i="4"/>
  <c r="L1254" i="4"/>
  <c r="L740" i="4"/>
  <c r="L180" i="4"/>
  <c r="L950" i="4"/>
  <c r="L627" i="4"/>
  <c r="L976" i="4"/>
  <c r="L973" i="4"/>
  <c r="M973" i="4" s="1"/>
  <c r="N973" i="4" s="1"/>
  <c r="O973" i="4" s="1"/>
  <c r="P973" i="4" s="1"/>
  <c r="L1283" i="4"/>
  <c r="M1283" i="4" s="1"/>
  <c r="N1283" i="4" s="1"/>
  <c r="O1283" i="4" s="1"/>
  <c r="P1283" i="4" s="1"/>
  <c r="L1179" i="4"/>
  <c r="M1179" i="4" s="1"/>
  <c r="N1179" i="4" s="1"/>
  <c r="O1179" i="4" s="1"/>
  <c r="P1179" i="4" s="1"/>
  <c r="L1436" i="4"/>
  <c r="L1351" i="4"/>
  <c r="L1744" i="4"/>
  <c r="L1954" i="4"/>
  <c r="L29" i="4"/>
  <c r="L141" i="4"/>
  <c r="L492" i="4"/>
  <c r="L243" i="4"/>
  <c r="L94" i="4"/>
  <c r="L1167" i="4"/>
  <c r="M1167" i="4" s="1"/>
  <c r="N1167" i="4" s="1"/>
  <c r="O1167" i="4" s="1"/>
  <c r="P1167" i="4" s="1"/>
  <c r="U1167" i="4" s="1"/>
  <c r="L1394" i="4"/>
  <c r="M1394" i="4" s="1"/>
  <c r="N1394" i="4" s="1"/>
  <c r="O1394" i="4" s="1"/>
  <c r="P1394" i="4" s="1"/>
  <c r="L1718" i="4"/>
  <c r="M1718" i="4" s="1"/>
  <c r="N1718" i="4" s="1"/>
  <c r="O1718" i="4" s="1"/>
  <c r="P1718" i="4" s="1"/>
  <c r="L11" i="4"/>
  <c r="L596" i="4"/>
  <c r="L683" i="4"/>
  <c r="L561" i="4"/>
  <c r="L998" i="4"/>
  <c r="L1190" i="4"/>
  <c r="L709" i="4"/>
  <c r="L1250" i="4"/>
  <c r="L1702" i="4"/>
  <c r="L1477" i="4"/>
  <c r="L1673" i="4"/>
  <c r="M1673" i="4" s="1"/>
  <c r="N1673" i="4" s="1"/>
  <c r="O1673" i="4" s="1"/>
  <c r="P1673" i="4" s="1"/>
  <c r="L2056" i="4"/>
  <c r="M2056" i="4" s="1"/>
  <c r="N2056" i="4" s="1"/>
  <c r="O2056" i="4" s="1"/>
  <c r="P2056" i="4" s="1"/>
  <c r="L2134" i="4"/>
  <c r="L2278" i="4"/>
  <c r="L2500" i="4"/>
  <c r="L2760" i="4"/>
  <c r="L2870" i="4"/>
  <c r="L3131" i="4"/>
  <c r="L3148" i="4"/>
  <c r="L3196" i="4"/>
  <c r="L486" i="4"/>
  <c r="L247" i="4"/>
  <c r="L830" i="4"/>
  <c r="M830" i="4" s="1"/>
  <c r="N830" i="4" s="1"/>
  <c r="O830" i="4" s="1"/>
  <c r="P830" i="4" s="1"/>
  <c r="L911" i="4"/>
  <c r="M911" i="4" s="1"/>
  <c r="N911" i="4" s="1"/>
  <c r="O911" i="4" s="1"/>
  <c r="P911" i="4" s="1"/>
  <c r="L1810" i="4"/>
  <c r="L2509" i="4"/>
  <c r="L2803" i="4"/>
  <c r="L2983" i="4"/>
  <c r="L80" i="4"/>
  <c r="L680" i="4"/>
  <c r="L809" i="4"/>
  <c r="L913" i="4"/>
  <c r="L1424" i="4"/>
  <c r="L1510" i="4"/>
  <c r="M1510" i="4" s="1"/>
  <c r="N1510" i="4" s="1"/>
  <c r="O1510" i="4" s="1"/>
  <c r="P1510" i="4" s="1"/>
  <c r="L383" i="4"/>
  <c r="M383" i="4" s="1"/>
  <c r="N383" i="4" s="1"/>
  <c r="O383" i="4" s="1"/>
  <c r="P383" i="4" s="1"/>
  <c r="L365" i="4"/>
  <c r="M365" i="4" s="1"/>
  <c r="N365" i="4" s="1"/>
  <c r="O365" i="4" s="1"/>
  <c r="P365" i="4" s="1"/>
  <c r="L129" i="4"/>
  <c r="L399" i="4"/>
  <c r="L169" i="4"/>
  <c r="L294" i="4"/>
  <c r="L702" i="4"/>
  <c r="L606" i="4"/>
  <c r="L750" i="4"/>
  <c r="L907" i="4"/>
  <c r="L699" i="4"/>
  <c r="L533" i="4"/>
  <c r="M533" i="4" s="1"/>
  <c r="N533" i="4" s="1"/>
  <c r="O533" i="4" s="1"/>
  <c r="P533" i="4" s="1"/>
  <c r="L812" i="4"/>
  <c r="M812" i="4" s="1"/>
  <c r="N812" i="4" s="1"/>
  <c r="O812" i="4" s="1"/>
  <c r="P812" i="4" s="1"/>
  <c r="L1048" i="4"/>
  <c r="M1048" i="4" s="1"/>
  <c r="N1048" i="4" s="1"/>
  <c r="O1048" i="4" s="1"/>
  <c r="P1048" i="4" s="1"/>
  <c r="L1036" i="4"/>
  <c r="L929" i="4"/>
  <c r="L613" i="4"/>
  <c r="L1429" i="4"/>
  <c r="L1496" i="4"/>
  <c r="L1525" i="4"/>
  <c r="L1279" i="4"/>
  <c r="L1856" i="4"/>
  <c r="L1653" i="4"/>
  <c r="L495" i="4"/>
  <c r="M495" i="4" s="1"/>
  <c r="N495" i="4" s="1"/>
  <c r="O495" i="4" s="1"/>
  <c r="P495" i="4" s="1"/>
  <c r="L611" i="4"/>
  <c r="L452" i="4"/>
  <c r="M452" i="4" s="1"/>
  <c r="N452" i="4" s="1"/>
  <c r="O452" i="4" s="1"/>
  <c r="P452" i="4" s="1"/>
  <c r="L723" i="4"/>
  <c r="L726" i="4"/>
  <c r="L941" i="4"/>
  <c r="L1292" i="4"/>
  <c r="L1273" i="4"/>
  <c r="L68" i="4"/>
  <c r="L213" i="4"/>
  <c r="L61" i="4"/>
  <c r="L342" i="4"/>
  <c r="L536" i="4"/>
  <c r="M536" i="4" s="1"/>
  <c r="N536" i="4" s="1"/>
  <c r="O536" i="4" s="1"/>
  <c r="P536" i="4" s="1"/>
  <c r="L651" i="4"/>
  <c r="L1295" i="4"/>
  <c r="M1295" i="4" s="1"/>
  <c r="N1295" i="4" s="1"/>
  <c r="O1295" i="4" s="1"/>
  <c r="P1295" i="4" s="1"/>
  <c r="L1622" i="4"/>
  <c r="L5" i="4"/>
  <c r="L20" i="4"/>
  <c r="L82" i="4"/>
  <c r="L555" i="4"/>
  <c r="L625" i="4"/>
  <c r="L2309" i="4"/>
  <c r="L164" i="4"/>
  <c r="L503" i="4"/>
  <c r="L854" i="4"/>
  <c r="L610" i="4"/>
  <c r="L36" i="4"/>
  <c r="M36" i="4" s="1"/>
  <c r="N36" i="4" s="1"/>
  <c r="O36" i="4" s="1"/>
  <c r="P36" i="4" s="1"/>
  <c r="L357" i="4"/>
  <c r="L834" i="4"/>
  <c r="L565" i="4"/>
  <c r="L1199" i="4"/>
  <c r="L1231" i="4"/>
  <c r="L1443" i="4"/>
  <c r="L1679" i="4"/>
  <c r="L1749" i="4"/>
  <c r="L2514" i="4"/>
  <c r="L346" i="4"/>
  <c r="M346" i="4" s="1"/>
  <c r="N346" i="4" s="1"/>
  <c r="O346" i="4" s="1"/>
  <c r="P346" i="4" s="1"/>
  <c r="L171" i="4"/>
  <c r="M171" i="4" s="1"/>
  <c r="N171" i="4" s="1"/>
  <c r="O171" i="4" s="1"/>
  <c r="P171" i="4" s="1"/>
  <c r="L23" i="4"/>
  <c r="M23" i="4" s="1"/>
  <c r="N23" i="4" s="1"/>
  <c r="O23" i="4" s="1"/>
  <c r="P23" i="4" s="1"/>
  <c r="L86" i="4"/>
  <c r="L1671" i="4"/>
  <c r="L288" i="4"/>
  <c r="L186" i="4"/>
  <c r="L498" i="4"/>
  <c r="M498" i="4" s="1"/>
  <c r="N498" i="4" s="1"/>
  <c r="O498" i="4" s="1"/>
  <c r="P498" i="4" s="1"/>
  <c r="L1406" i="4"/>
  <c r="M1406" i="4" s="1"/>
  <c r="N1406" i="4" s="1"/>
  <c r="O1406" i="4" s="1"/>
  <c r="P1406" i="4" s="1"/>
  <c r="L1375" i="4"/>
  <c r="L1569" i="4"/>
  <c r="L1605" i="4"/>
  <c r="L2313" i="4"/>
  <c r="M2313" i="4" s="1"/>
  <c r="N2313" i="4" s="1"/>
  <c r="O2313" i="4" s="1"/>
  <c r="P2313" i="4" s="1"/>
  <c r="L2448" i="4"/>
  <c r="L2735" i="4"/>
  <c r="M2735" i="4" s="1"/>
  <c r="N2735" i="4" s="1"/>
  <c r="O2735" i="4" s="1"/>
  <c r="P2735" i="4" s="1"/>
  <c r="L3167" i="4"/>
  <c r="L3133" i="4"/>
  <c r="M3133" i="4" s="1"/>
  <c r="N3133" i="4" s="1"/>
  <c r="O3133" i="4" s="1"/>
  <c r="P3133" i="4" s="1"/>
  <c r="L50" i="4"/>
  <c r="L206" i="4"/>
  <c r="M206" i="4" s="1"/>
  <c r="N206" i="4" s="1"/>
  <c r="O206" i="4" s="1"/>
  <c r="P206" i="4" s="1"/>
  <c r="L114" i="4"/>
  <c r="M114" i="4" s="1"/>
  <c r="N114" i="4" s="1"/>
  <c r="O114" i="4" s="1"/>
  <c r="P114" i="4" s="1"/>
  <c r="L48" i="4"/>
  <c r="M48" i="4" s="1"/>
  <c r="N48" i="4" s="1"/>
  <c r="O48" i="4" s="1"/>
  <c r="P48" i="4" s="1"/>
  <c r="L10" i="4"/>
  <c r="L321" i="4"/>
  <c r="L837" i="4"/>
  <c r="L902" i="4"/>
  <c r="M902" i="4" s="1"/>
  <c r="N902" i="4" s="1"/>
  <c r="O902" i="4" s="1"/>
  <c r="P902" i="4" s="1"/>
  <c r="L1082" i="4"/>
  <c r="M1082" i="4" s="1"/>
  <c r="N1082" i="4" s="1"/>
  <c r="O1082" i="4" s="1"/>
  <c r="P1082" i="4" s="1"/>
  <c r="L801" i="4"/>
  <c r="M801" i="4" s="1"/>
  <c r="N801" i="4" s="1"/>
  <c r="O801" i="4" s="1"/>
  <c r="P801" i="4" s="1"/>
  <c r="L1200" i="4"/>
  <c r="L1412" i="4"/>
  <c r="L983" i="4"/>
  <c r="L1421" i="4"/>
  <c r="M1421" i="4" s="1"/>
  <c r="N1421" i="4" s="1"/>
  <c r="O1421" i="4" s="1"/>
  <c r="P1421" i="4" s="1"/>
  <c r="L1690" i="4"/>
  <c r="M1690" i="4" s="1"/>
  <c r="N1690" i="4" s="1"/>
  <c r="O1690" i="4" s="1"/>
  <c r="P1690" i="4" s="1"/>
  <c r="L1425" i="4"/>
  <c r="M1425" i="4" s="1"/>
  <c r="N1425" i="4" s="1"/>
  <c r="O1425" i="4" s="1"/>
  <c r="P1425" i="4" s="1"/>
  <c r="L1716" i="4"/>
  <c r="L1598" i="4"/>
  <c r="L1544" i="4"/>
  <c r="L1683" i="4"/>
  <c r="M1683" i="4" s="1"/>
  <c r="N1683" i="4" s="1"/>
  <c r="O1683" i="4" s="1"/>
  <c r="P1683" i="4" s="1"/>
  <c r="L1706" i="4"/>
  <c r="M1706" i="4" s="1"/>
  <c r="N1706" i="4" s="1"/>
  <c r="O1706" i="4" s="1"/>
  <c r="P1706" i="4" s="1"/>
  <c r="L1971" i="4"/>
  <c r="M1971" i="4" s="1"/>
  <c r="N1971" i="4" s="1"/>
  <c r="O1971" i="4" s="1"/>
  <c r="P1971" i="4" s="1"/>
  <c r="U1971" i="4" s="1"/>
  <c r="L1634" i="4"/>
  <c r="L1587" i="4"/>
  <c r="L1874" i="4"/>
  <c r="M1874" i="4" s="1"/>
  <c r="N1874" i="4" s="1"/>
  <c r="O1874" i="4" s="1"/>
  <c r="P1874" i="4" s="1"/>
  <c r="L1817" i="4"/>
  <c r="L1730" i="4"/>
  <c r="L2012" i="4"/>
  <c r="M2012" i="4" s="1"/>
  <c r="N2012" i="4" s="1"/>
  <c r="O2012" i="4" s="1"/>
  <c r="P2012" i="4" s="1"/>
  <c r="L1945" i="4"/>
  <c r="L1720" i="4"/>
  <c r="L2148" i="4"/>
  <c r="L2125" i="4"/>
  <c r="M2125" i="4" s="1"/>
  <c r="N2125" i="4" s="1"/>
  <c r="O2125" i="4" s="1"/>
  <c r="P2125" i="4" s="1"/>
  <c r="L2036" i="4"/>
  <c r="M2036" i="4" s="1"/>
  <c r="N2036" i="4" s="1"/>
  <c r="O2036" i="4" s="1"/>
  <c r="P2036" i="4" s="1"/>
  <c r="L2054" i="4"/>
  <c r="M2054" i="4" s="1"/>
  <c r="N2054" i="4" s="1"/>
  <c r="O2054" i="4" s="1"/>
  <c r="P2054" i="4" s="1"/>
  <c r="L2015" i="4"/>
  <c r="L2236" i="4"/>
  <c r="M2236" i="4" s="1"/>
  <c r="N2236" i="4" s="1"/>
  <c r="O2236" i="4" s="1"/>
  <c r="P2236" i="4" s="1"/>
  <c r="L2165" i="4"/>
  <c r="M2165" i="4" s="1"/>
  <c r="N2165" i="4" s="1"/>
  <c r="O2165" i="4" s="1"/>
  <c r="P2165" i="4" s="1"/>
  <c r="U2165" i="4" s="1"/>
  <c r="L2285" i="4"/>
  <c r="M2285" i="4" s="1"/>
  <c r="N2285" i="4" s="1"/>
  <c r="O2285" i="4" s="1"/>
  <c r="P2285" i="4" s="1"/>
  <c r="L2316" i="4"/>
  <c r="M2316" i="4" s="1"/>
  <c r="N2316" i="4" s="1"/>
  <c r="O2316" i="4" s="1"/>
  <c r="P2316" i="4" s="1"/>
  <c r="L2296" i="4"/>
  <c r="M2296" i="4" s="1"/>
  <c r="N2296" i="4" s="1"/>
  <c r="O2296" i="4" s="1"/>
  <c r="P2296" i="4" s="1"/>
  <c r="U2296" i="4" s="1"/>
  <c r="L2277" i="4"/>
  <c r="L2208" i="4"/>
  <c r="L2400" i="4"/>
  <c r="M2400" i="4" s="1"/>
  <c r="N2400" i="4" s="1"/>
  <c r="O2400" i="4" s="1"/>
  <c r="P2400" i="4" s="1"/>
  <c r="L2361" i="4"/>
  <c r="M2361" i="4" s="1"/>
  <c r="N2361" i="4" s="1"/>
  <c r="O2361" i="4" s="1"/>
  <c r="P2361" i="4" s="1"/>
  <c r="L2435" i="4"/>
  <c r="M2435" i="4" s="1"/>
  <c r="N2435" i="4" s="1"/>
  <c r="O2435" i="4" s="1"/>
  <c r="P2435" i="4" s="1"/>
  <c r="L2462" i="4"/>
  <c r="M2462" i="4" s="1"/>
  <c r="N2462" i="4" s="1"/>
  <c r="O2462" i="4" s="1"/>
  <c r="P2462" i="4" s="1"/>
  <c r="L2222" i="4"/>
  <c r="L2433" i="4"/>
  <c r="L2555" i="4"/>
  <c r="M2555" i="4" s="1"/>
  <c r="N2555" i="4" s="1"/>
  <c r="O2555" i="4" s="1"/>
  <c r="P2555" i="4" s="1"/>
  <c r="L2549" i="4"/>
  <c r="M2549" i="4" s="1"/>
  <c r="N2549" i="4" s="1"/>
  <c r="O2549" i="4" s="1"/>
  <c r="P2549" i="4" s="1"/>
  <c r="L2587" i="4"/>
  <c r="M2587" i="4" s="1"/>
  <c r="N2587" i="4" s="1"/>
  <c r="O2587" i="4" s="1"/>
  <c r="P2587" i="4" s="1"/>
  <c r="L2768" i="4"/>
  <c r="M2768" i="4" s="1"/>
  <c r="N2768" i="4" s="1"/>
  <c r="O2768" i="4" s="1"/>
  <c r="P2768" i="4" s="1"/>
  <c r="U2768" i="4" s="1"/>
  <c r="L2882" i="4"/>
  <c r="L2875" i="4"/>
  <c r="L2849" i="4"/>
  <c r="L2952" i="4"/>
  <c r="M2952" i="4" s="1"/>
  <c r="N2952" i="4" s="1"/>
  <c r="O2952" i="4" s="1"/>
  <c r="P2952" i="4" s="1"/>
  <c r="L3076" i="4"/>
  <c r="M3076" i="4" s="1"/>
  <c r="N3076" i="4" s="1"/>
  <c r="O3076" i="4" s="1"/>
  <c r="P3076" i="4" s="1"/>
  <c r="L3086" i="4"/>
  <c r="M3086" i="4" s="1"/>
  <c r="N3086" i="4" s="1"/>
  <c r="O3086" i="4" s="1"/>
  <c r="P3086" i="4" s="1"/>
  <c r="L3149" i="4"/>
  <c r="L3189" i="4"/>
  <c r="L3183" i="4"/>
  <c r="L663" i="4"/>
  <c r="M663" i="4" s="1"/>
  <c r="N663" i="4" s="1"/>
  <c r="O663" i="4" s="1"/>
  <c r="P663" i="4" s="1"/>
  <c r="L792" i="4"/>
  <c r="M792" i="4" s="1"/>
  <c r="N792" i="4" s="1"/>
  <c r="O792" i="4" s="1"/>
  <c r="P792" i="4" s="1"/>
  <c r="L839" i="4"/>
  <c r="M839" i="4" s="1"/>
  <c r="N839" i="4" s="1"/>
  <c r="O839" i="4" s="1"/>
  <c r="P839" i="4" s="1"/>
  <c r="L825" i="4"/>
  <c r="L401" i="4"/>
  <c r="L528" i="4"/>
  <c r="L1019" i="4"/>
  <c r="M1019" i="4" s="1"/>
  <c r="N1019" i="4" s="1"/>
  <c r="O1019" i="4" s="1"/>
  <c r="P1019" i="4" s="1"/>
  <c r="L130" i="4"/>
  <c r="M130" i="4" s="1"/>
  <c r="N130" i="4" s="1"/>
  <c r="O130" i="4" s="1"/>
  <c r="P130" i="4" s="1"/>
  <c r="U130" i="4" s="1"/>
  <c r="L324" i="4"/>
  <c r="M324" i="4" s="1"/>
  <c r="N324" i="4" s="1"/>
  <c r="O324" i="4" s="1"/>
  <c r="P324" i="4" s="1"/>
  <c r="L260" i="4"/>
  <c r="L954" i="4"/>
  <c r="L108" i="4"/>
  <c r="L1096" i="4"/>
  <c r="M1096" i="4" s="1"/>
  <c r="N1096" i="4" s="1"/>
  <c r="O1096" i="4" s="1"/>
  <c r="P1096" i="4" s="1"/>
  <c r="L1460" i="4"/>
  <c r="M1460" i="4" s="1"/>
  <c r="N1460" i="4" s="1"/>
  <c r="O1460" i="4" s="1"/>
  <c r="P1460" i="4" s="1"/>
  <c r="L311" i="4"/>
  <c r="M311" i="4" s="1"/>
  <c r="N311" i="4" s="1"/>
  <c r="O311" i="4" s="1"/>
  <c r="P311" i="4" s="1"/>
  <c r="L687" i="4"/>
  <c r="L955" i="4"/>
  <c r="L1812" i="4"/>
  <c r="M1812" i="4" s="1"/>
  <c r="N1812" i="4" s="1"/>
  <c r="O1812" i="4" s="1"/>
  <c r="P1812" i="4" s="1"/>
  <c r="L1742" i="4"/>
  <c r="M1742" i="4" s="1"/>
  <c r="N1742" i="4" s="1"/>
  <c r="O1742" i="4" s="1"/>
  <c r="P1742" i="4" s="1"/>
  <c r="L2017" i="4"/>
  <c r="L728" i="4"/>
  <c r="M728" i="4" s="1"/>
  <c r="N728" i="4" s="1"/>
  <c r="O728" i="4" s="1"/>
  <c r="P728" i="4" s="1"/>
  <c r="L522" i="4"/>
  <c r="L55" i="4"/>
  <c r="M55" i="4" s="1"/>
  <c r="N55" i="4" s="1"/>
  <c r="O55" i="4" s="1"/>
  <c r="P55" i="4" s="1"/>
  <c r="U55" i="4" s="1"/>
  <c r="L378" i="4"/>
  <c r="L338" i="4"/>
  <c r="M338" i="4" s="1"/>
  <c r="L248" i="4"/>
  <c r="M248" i="4" s="1"/>
  <c r="N248" i="4" s="1"/>
  <c r="O248" i="4" s="1"/>
  <c r="P248" i="4" s="1"/>
  <c r="U248" i="4" s="1"/>
  <c r="L429" i="4"/>
  <c r="M429" i="4" s="1"/>
  <c r="N429" i="4" s="1"/>
  <c r="O429" i="4" s="1"/>
  <c r="P429" i="4" s="1"/>
  <c r="L762" i="4"/>
  <c r="L697" i="4"/>
  <c r="L224" i="4"/>
  <c r="L405" i="4"/>
  <c r="M405" i="4" s="1"/>
  <c r="N405" i="4" s="1"/>
  <c r="O405" i="4" s="1"/>
  <c r="P405" i="4" s="1"/>
  <c r="L569" i="4"/>
  <c r="M569" i="4" s="1"/>
  <c r="N569" i="4" s="1"/>
  <c r="O569" i="4" s="1"/>
  <c r="P569" i="4" s="1"/>
  <c r="L829" i="4"/>
  <c r="M829" i="4" s="1"/>
  <c r="N829" i="4" s="1"/>
  <c r="O829" i="4" s="1"/>
  <c r="P829" i="4" s="1"/>
  <c r="U829" i="4" s="1"/>
  <c r="L418" i="4"/>
  <c r="L990" i="4"/>
  <c r="L28" i="4"/>
  <c r="L406" i="4"/>
  <c r="M406" i="4" s="1"/>
  <c r="N406" i="4" s="1"/>
  <c r="O406" i="4" s="1"/>
  <c r="P406" i="4" s="1"/>
  <c r="L717" i="4"/>
  <c r="M717" i="4" s="1"/>
  <c r="N717" i="4" s="1"/>
  <c r="O717" i="4" s="1"/>
  <c r="P717" i="4" s="1"/>
  <c r="U717" i="4" s="1"/>
  <c r="L230" i="4"/>
  <c r="M230" i="4" s="1"/>
  <c r="N230" i="4" s="1"/>
  <c r="O230" i="4" s="1"/>
  <c r="P230" i="4" s="1"/>
  <c r="L47" i="4"/>
  <c r="L188" i="4"/>
  <c r="L227" i="4"/>
  <c r="M227" i="4" s="1"/>
  <c r="N227" i="4" s="1"/>
  <c r="O227" i="4" s="1"/>
  <c r="P227" i="4" s="1"/>
  <c r="L25" i="4"/>
  <c r="L534" i="4"/>
  <c r="M534" i="4" s="1"/>
  <c r="N534" i="4" s="1"/>
  <c r="O534" i="4" s="1"/>
  <c r="P534" i="4" s="1"/>
  <c r="L471" i="4"/>
  <c r="M471" i="4" s="1"/>
  <c r="N471" i="4" s="1"/>
  <c r="O471" i="4" s="1"/>
  <c r="P471" i="4" s="1"/>
  <c r="L355" i="4"/>
  <c r="L272" i="4"/>
  <c r="M272" i="4" s="1"/>
  <c r="N272" i="4" s="1"/>
  <c r="O272" i="4" s="1"/>
  <c r="P272" i="4" s="1"/>
  <c r="L262" i="4"/>
  <c r="L379" i="4"/>
  <c r="M379" i="4" s="1"/>
  <c r="N379" i="4" s="1"/>
  <c r="O379" i="4" s="1"/>
  <c r="P379" i="4" s="1"/>
  <c r="L747" i="4"/>
  <c r="M747" i="4" s="1"/>
  <c r="N747" i="4" s="1"/>
  <c r="O747" i="4" s="1"/>
  <c r="P747" i="4" s="1"/>
  <c r="L736" i="4"/>
  <c r="M736" i="4" s="1"/>
  <c r="N736" i="4" s="1"/>
  <c r="O736" i="4" s="1"/>
  <c r="P736" i="4" s="1"/>
  <c r="L981" i="4"/>
  <c r="L1124" i="4"/>
  <c r="L1134" i="4"/>
  <c r="M1134" i="4" s="1"/>
  <c r="L1166" i="4"/>
  <c r="M1166" i="4" s="1"/>
  <c r="N1166" i="4" s="1"/>
  <c r="O1166" i="4" s="1"/>
  <c r="P1166" i="4" s="1"/>
  <c r="L1229" i="4"/>
  <c r="M1229" i="4" s="1"/>
  <c r="N1229" i="4" s="1"/>
  <c r="O1229" i="4" s="1"/>
  <c r="P1229" i="4" s="1"/>
  <c r="L1555" i="4"/>
  <c r="M1555" i="4" s="1"/>
  <c r="N1555" i="4" s="1"/>
  <c r="O1555" i="4" s="1"/>
  <c r="P1555" i="4" s="1"/>
  <c r="L2023" i="4"/>
  <c r="L2647" i="4"/>
  <c r="L552" i="4"/>
  <c r="L257" i="4"/>
  <c r="M257" i="4" s="1"/>
  <c r="N257" i="4" s="1"/>
  <c r="O257" i="4" s="1"/>
  <c r="P257" i="4" s="1"/>
  <c r="L995" i="4"/>
  <c r="M995" i="4" s="1"/>
  <c r="N995" i="4" s="1"/>
  <c r="O995" i="4" s="1"/>
  <c r="P995" i="4" s="1"/>
  <c r="U995" i="4" s="1"/>
  <c r="L1401" i="4"/>
  <c r="M1401" i="4" s="1"/>
  <c r="N1401" i="4" s="1"/>
  <c r="O1401" i="4" s="1"/>
  <c r="P1401" i="4" s="1"/>
  <c r="L74" i="4"/>
  <c r="L827" i="4"/>
  <c r="L584" i="4"/>
  <c r="M584" i="4" s="1"/>
  <c r="N584" i="4" s="1"/>
  <c r="O584" i="4" s="1"/>
  <c r="P584" i="4" s="1"/>
  <c r="L334" i="4"/>
  <c r="L1010" i="4"/>
  <c r="L1469" i="4"/>
  <c r="M1469" i="4" s="1"/>
  <c r="N1469" i="4" s="1"/>
  <c r="O1469" i="4" s="1"/>
  <c r="P1469" i="4" s="1"/>
  <c r="L1560" i="4"/>
  <c r="L2122" i="4"/>
  <c r="M2122" i="4" s="1"/>
  <c r="N2122" i="4" s="1"/>
  <c r="O2122" i="4" s="1"/>
  <c r="P2122" i="4" s="1"/>
  <c r="L2171" i="4"/>
  <c r="L2507" i="4"/>
  <c r="M2507" i="4" s="1"/>
  <c r="N2507" i="4" s="1"/>
  <c r="O2507" i="4" s="1"/>
  <c r="P2507" i="4" s="1"/>
  <c r="L2685" i="4"/>
  <c r="M2685" i="4" s="1"/>
  <c r="N2685" i="4" s="1"/>
  <c r="O2685" i="4" s="1"/>
  <c r="P2685" i="4" s="1"/>
  <c r="U2685" i="4" s="1"/>
  <c r="L2372" i="4"/>
  <c r="M2372" i="4" s="1"/>
  <c r="N2372" i="4" s="1"/>
  <c r="O2372" i="4" s="1"/>
  <c r="P2372" i="4" s="1"/>
  <c r="L3210" i="4"/>
  <c r="M3210" i="4" s="1"/>
  <c r="N3210" i="4" s="1"/>
  <c r="O3210" i="4" s="1"/>
  <c r="P3210" i="4" s="1"/>
  <c r="L253" i="4"/>
  <c r="L64" i="4"/>
  <c r="M64" i="4" s="1"/>
  <c r="N64" i="4" s="1"/>
  <c r="O64" i="4" s="1"/>
  <c r="P64" i="4" s="1"/>
  <c r="L502" i="4"/>
  <c r="M502" i="4" s="1"/>
  <c r="N502" i="4" s="1"/>
  <c r="O502" i="4" s="1"/>
  <c r="P502" i="4" s="1"/>
  <c r="U502" i="4" s="1"/>
  <c r="L753" i="4"/>
  <c r="M753" i="4" s="1"/>
  <c r="N753" i="4" s="1"/>
  <c r="O753" i="4" s="1"/>
  <c r="P753" i="4" s="1"/>
  <c r="L872" i="4"/>
  <c r="M872" i="4" s="1"/>
  <c r="N872" i="4" s="1"/>
  <c r="O872" i="4" s="1"/>
  <c r="P872" i="4" s="1"/>
  <c r="L1062" i="4"/>
  <c r="L1779" i="4"/>
  <c r="L2077" i="4"/>
  <c r="L2046" i="4"/>
  <c r="L2674" i="4"/>
  <c r="M2674" i="4" s="1"/>
  <c r="N2674" i="4" s="1"/>
  <c r="O2674" i="4" s="1"/>
  <c r="P2674" i="4" s="1"/>
  <c r="L2403" i="4"/>
  <c r="M2403" i="4" s="1"/>
  <c r="N2403" i="4" s="1"/>
  <c r="O2403" i="4" s="1"/>
  <c r="P2403" i="4" s="1"/>
  <c r="L2558" i="4"/>
  <c r="L2627" i="4"/>
  <c r="L3084" i="4"/>
  <c r="M3084" i="4" s="1"/>
  <c r="L3124" i="4"/>
  <c r="M3124" i="4" s="1"/>
  <c r="N3124" i="4" s="1"/>
  <c r="O3124" i="4" s="1"/>
  <c r="P3124" i="4" s="1"/>
  <c r="L178" i="4"/>
  <c r="M178" i="4" s="1"/>
  <c r="N178" i="4" s="1"/>
  <c r="O178" i="4" s="1"/>
  <c r="P178" i="4" s="1"/>
  <c r="L6" i="4"/>
  <c r="M6" i="4" s="1"/>
  <c r="N6" i="4" s="1"/>
  <c r="O6" i="4" s="1"/>
  <c r="P6" i="4" s="1"/>
  <c r="L725" i="4"/>
  <c r="L285" i="4"/>
  <c r="L448" i="4"/>
  <c r="M448" i="4" s="1"/>
  <c r="N448" i="4" s="1"/>
  <c r="O448" i="4" s="1"/>
  <c r="P448" i="4" s="1"/>
  <c r="L310" i="4"/>
  <c r="M310" i="4" s="1"/>
  <c r="N310" i="4" s="1"/>
  <c r="O310" i="4" s="1"/>
  <c r="P310" i="4" s="1"/>
  <c r="L499" i="4"/>
  <c r="M499" i="4" s="1"/>
  <c r="N499" i="4" s="1"/>
  <c r="O499" i="4" s="1"/>
  <c r="P499" i="4" s="1"/>
  <c r="L770" i="4"/>
  <c r="M770" i="4" s="1"/>
  <c r="N770" i="4" s="1"/>
  <c r="O770" i="4" s="1"/>
  <c r="P770" i="4" s="1"/>
  <c r="L593" i="4"/>
  <c r="L261" i="4"/>
  <c r="M261" i="4" s="1"/>
  <c r="N261" i="4" s="1"/>
  <c r="O261" i="4" s="1"/>
  <c r="P261" i="4" s="1"/>
  <c r="L420" i="4"/>
  <c r="M420" i="4" s="1"/>
  <c r="N420" i="4" s="1"/>
  <c r="O420" i="4" s="1"/>
  <c r="P420" i="4" s="1"/>
  <c r="L822" i="4"/>
  <c r="M822" i="4" s="1"/>
  <c r="N822" i="4" s="1"/>
  <c r="O822" i="4" s="1"/>
  <c r="P822" i="4" s="1"/>
  <c r="L435" i="4"/>
  <c r="M435" i="4" s="1"/>
  <c r="N435" i="4" s="1"/>
  <c r="O435" i="4" s="1"/>
  <c r="P435" i="4" s="1"/>
  <c r="L575" i="4"/>
  <c r="M575" i="4" s="1"/>
  <c r="N575" i="4" s="1"/>
  <c r="O575" i="4" s="1"/>
  <c r="P575" i="4" s="1"/>
  <c r="L274" i="4"/>
  <c r="M274" i="4" s="1"/>
  <c r="N274" i="4" s="1"/>
  <c r="O274" i="4" s="1"/>
  <c r="P274" i="4" s="1"/>
  <c r="L433" i="4"/>
  <c r="M433" i="4" s="1"/>
  <c r="N433" i="4" s="1"/>
  <c r="O433" i="4" s="1"/>
  <c r="P433" i="4" s="1"/>
  <c r="L304" i="4"/>
  <c r="M304" i="4" s="1"/>
  <c r="N304" i="4" s="1"/>
  <c r="O304" i="4" s="1"/>
  <c r="P304" i="4" s="1"/>
  <c r="L453" i="4"/>
  <c r="M453" i="4" s="1"/>
  <c r="N453" i="4" s="1"/>
  <c r="O453" i="4" s="1"/>
  <c r="P453" i="4" s="1"/>
  <c r="L76" i="4"/>
  <c r="M76" i="4" s="1"/>
  <c r="N76" i="4" s="1"/>
  <c r="O76" i="4" s="1"/>
  <c r="P76" i="4" s="1"/>
  <c r="L421" i="4"/>
  <c r="M421" i="4" s="1"/>
  <c r="N421" i="4" s="1"/>
  <c r="O421" i="4" s="1"/>
  <c r="P421" i="4" s="1"/>
  <c r="L767" i="4"/>
  <c r="L267" i="4"/>
  <c r="L225" i="4"/>
  <c r="M225" i="4" s="1"/>
  <c r="L384" i="4"/>
  <c r="L826" i="4"/>
  <c r="M826" i="4" s="1"/>
  <c r="N826" i="4" s="1"/>
  <c r="O826" i="4" s="1"/>
  <c r="P826" i="4" s="1"/>
  <c r="L598" i="4"/>
  <c r="M598" i="4" s="1"/>
  <c r="N598" i="4" s="1"/>
  <c r="O598" i="4" s="1"/>
  <c r="P598" i="4" s="1"/>
  <c r="L845" i="4"/>
  <c r="M845" i="4" s="1"/>
  <c r="N845" i="4" s="1"/>
  <c r="O845" i="4" s="1"/>
  <c r="P845" i="4" s="1"/>
  <c r="L648" i="4"/>
  <c r="L786" i="4"/>
  <c r="L251" i="4"/>
  <c r="M251" i="4" s="1"/>
  <c r="N251" i="4" s="1"/>
  <c r="O251" i="4" s="1"/>
  <c r="P251" i="4" s="1"/>
  <c r="L395" i="4"/>
  <c r="M395" i="4" s="1"/>
  <c r="N395" i="4" s="1"/>
  <c r="O395" i="4" s="1"/>
  <c r="P395" i="4" s="1"/>
  <c r="L507" i="4"/>
  <c r="M507" i="4" s="1"/>
  <c r="N507" i="4" s="1"/>
  <c r="O507" i="4" s="1"/>
  <c r="P507" i="4" s="1"/>
  <c r="L703" i="4"/>
  <c r="L604" i="4"/>
  <c r="L820" i="4"/>
  <c r="M820" i="4" s="1"/>
  <c r="N820" i="4" s="1"/>
  <c r="O820" i="4" s="1"/>
  <c r="P820" i="4" s="1"/>
  <c r="L691" i="4"/>
  <c r="M691" i="4" s="1"/>
  <c r="N691" i="4" s="1"/>
  <c r="O691" i="4" s="1"/>
  <c r="P691" i="4" s="1"/>
  <c r="L814" i="4"/>
  <c r="M814" i="4" s="1"/>
  <c r="N814" i="4" s="1"/>
  <c r="O814" i="4" s="1"/>
  <c r="P814" i="4" s="1"/>
  <c r="L582" i="4"/>
  <c r="M582" i="4" s="1"/>
  <c r="N582" i="4" s="1"/>
  <c r="O582" i="4" s="1"/>
  <c r="P582" i="4" s="1"/>
  <c r="L741" i="4"/>
  <c r="L679" i="4"/>
  <c r="M679" i="4" s="1"/>
  <c r="N679" i="4" s="1"/>
  <c r="O679" i="4" s="1"/>
  <c r="P679" i="4" s="1"/>
  <c r="L884" i="4"/>
  <c r="L652" i="4"/>
  <c r="M652" i="4" s="1"/>
  <c r="N652" i="4" s="1"/>
  <c r="O652" i="4" s="1"/>
  <c r="P652" i="4" s="1"/>
  <c r="L841" i="4"/>
  <c r="M841" i="4" s="1"/>
  <c r="N841" i="4" s="1"/>
  <c r="O841" i="4" s="1"/>
  <c r="P841" i="4" s="1"/>
  <c r="L377" i="4"/>
  <c r="M377" i="4" s="1"/>
  <c r="N377" i="4" s="1"/>
  <c r="O377" i="4" s="1"/>
  <c r="P377" i="4" s="1"/>
  <c r="L491" i="4"/>
  <c r="L818" i="4"/>
  <c r="L915" i="4"/>
  <c r="M915" i="4" s="1"/>
  <c r="N915" i="4" s="1"/>
  <c r="O915" i="4" s="1"/>
  <c r="P915" i="4" s="1"/>
  <c r="L1011" i="4"/>
  <c r="M1011" i="4" s="1"/>
  <c r="N1011" i="4" s="1"/>
  <c r="O1011" i="4" s="1"/>
  <c r="P1011" i="4" s="1"/>
  <c r="L975" i="4"/>
  <c r="M975" i="4" s="1"/>
  <c r="N975" i="4" s="1"/>
  <c r="O975" i="4" s="1"/>
  <c r="P975" i="4" s="1"/>
  <c r="L506" i="4"/>
  <c r="M506" i="4" s="1"/>
  <c r="N506" i="4" s="1"/>
  <c r="O506" i="4" s="1"/>
  <c r="P506" i="4" s="1"/>
  <c r="L650" i="4"/>
  <c r="L802" i="4"/>
  <c r="M802" i="4" s="1"/>
  <c r="N802" i="4" s="1"/>
  <c r="O802" i="4" s="1"/>
  <c r="P802" i="4" s="1"/>
  <c r="L1013" i="4"/>
  <c r="M1013" i="4" s="1"/>
  <c r="N1013" i="4" s="1"/>
  <c r="O1013" i="4" s="1"/>
  <c r="P1013" i="4" s="1"/>
  <c r="L996" i="4"/>
  <c r="M996" i="4" s="1"/>
  <c r="N996" i="4" s="1"/>
  <c r="O996" i="4" s="1"/>
  <c r="P996" i="4" s="1"/>
  <c r="L987" i="4"/>
  <c r="M987" i="4" s="1"/>
  <c r="N987" i="4" s="1"/>
  <c r="O987" i="4" s="1"/>
  <c r="P987" i="4" s="1"/>
  <c r="L1144" i="4"/>
  <c r="M1144" i="4" s="1"/>
  <c r="N1144" i="4" s="1"/>
  <c r="O1144" i="4" s="1"/>
  <c r="P1144" i="4" s="1"/>
  <c r="L1151" i="4"/>
  <c r="L964" i="4"/>
  <c r="M964" i="4" s="1"/>
  <c r="N964" i="4" s="1"/>
  <c r="O964" i="4" s="1"/>
  <c r="P964" i="4" s="1"/>
  <c r="L1161" i="4"/>
  <c r="M1161" i="4" s="1"/>
  <c r="N1161" i="4" s="1"/>
  <c r="O1161" i="4" s="1"/>
  <c r="P1161" i="4" s="1"/>
  <c r="L560" i="4"/>
  <c r="M560" i="4" s="1"/>
  <c r="N560" i="4" s="1"/>
  <c r="O560" i="4" s="1"/>
  <c r="P560" i="4" s="1"/>
  <c r="L704" i="4"/>
  <c r="M704" i="4" s="1"/>
  <c r="N704" i="4" s="1"/>
  <c r="O704" i="4" s="1"/>
  <c r="P704" i="4" s="1"/>
  <c r="L867" i="4"/>
  <c r="M867" i="4" s="1"/>
  <c r="N867" i="4" s="1"/>
  <c r="O867" i="4" s="1"/>
  <c r="P867" i="4" s="1"/>
  <c r="L1168" i="4"/>
  <c r="L1155" i="4"/>
  <c r="L1071" i="4"/>
  <c r="M1071" i="4" s="1"/>
  <c r="N1071" i="4" s="1"/>
  <c r="O1071" i="4" s="1"/>
  <c r="P1071" i="4" s="1"/>
  <c r="L1381" i="4"/>
  <c r="L1086" i="4"/>
  <c r="L1192" i="4"/>
  <c r="M1192" i="4" s="1"/>
  <c r="N1192" i="4" s="1"/>
  <c r="O1192" i="4" s="1"/>
  <c r="P1192" i="4" s="1"/>
  <c r="L1181" i="4"/>
  <c r="L1197" i="4"/>
  <c r="L1255" i="4"/>
  <c r="M1255" i="4" s="1"/>
  <c r="N1255" i="4" s="1"/>
  <c r="O1255" i="4" s="1"/>
  <c r="P1255" i="4" s="1"/>
  <c r="L836" i="4"/>
  <c r="M836" i="4" s="1"/>
  <c r="N836" i="4" s="1"/>
  <c r="O836" i="4" s="1"/>
  <c r="P836" i="4" s="1"/>
  <c r="L1050" i="4"/>
  <c r="M1050" i="4" s="1"/>
  <c r="N1050" i="4" s="1"/>
  <c r="O1050" i="4" s="1"/>
  <c r="P1050" i="4" s="1"/>
  <c r="L1213" i="4"/>
  <c r="M1213" i="4" s="1"/>
  <c r="N1213" i="4" s="1"/>
  <c r="O1213" i="4" s="1"/>
  <c r="P1213" i="4" s="1"/>
  <c r="L1513" i="4"/>
  <c r="M1513" i="4" s="1"/>
  <c r="N1513" i="4" s="1"/>
  <c r="O1513" i="4" s="1"/>
  <c r="P1513" i="4" s="1"/>
  <c r="L1294" i="4"/>
  <c r="L931" i="4"/>
  <c r="M931" i="4" s="1"/>
  <c r="N931" i="4" s="1"/>
  <c r="O931" i="4" s="1"/>
  <c r="P931" i="4" s="1"/>
  <c r="L1075" i="4"/>
  <c r="M1075" i="4" s="1"/>
  <c r="N1075" i="4" s="1"/>
  <c r="O1075" i="4" s="1"/>
  <c r="P1075" i="4" s="1"/>
  <c r="L1240" i="4"/>
  <c r="M1240" i="4" s="1"/>
  <c r="N1240" i="4" s="1"/>
  <c r="O1240" i="4" s="1"/>
  <c r="P1240" i="4" s="1"/>
  <c r="L1449" i="4"/>
  <c r="M1449" i="4" s="1"/>
  <c r="N1449" i="4" s="1"/>
  <c r="O1449" i="4" s="1"/>
  <c r="P1449" i="4" s="1"/>
  <c r="L1332" i="4"/>
  <c r="L1413" i="4"/>
  <c r="L1793" i="4"/>
  <c r="M1793" i="4" s="1"/>
  <c r="N1793" i="4" s="1"/>
  <c r="O1793" i="4" s="1"/>
  <c r="P1793" i="4" s="1"/>
  <c r="L1288" i="4"/>
  <c r="L38" i="4"/>
  <c r="M38" i="4" s="1"/>
  <c r="N38" i="4" s="1"/>
  <c r="O38" i="4" s="1"/>
  <c r="P38" i="4" s="1"/>
  <c r="L313" i="4"/>
  <c r="L1778" i="4"/>
  <c r="L115" i="4"/>
  <c r="L113" i="4"/>
  <c r="L455" i="4"/>
  <c r="M455" i="4" s="1"/>
  <c r="N455" i="4" s="1"/>
  <c r="O455" i="4" s="1"/>
  <c r="P455" i="4" s="1"/>
  <c r="L286" i="4"/>
  <c r="M286" i="4" s="1"/>
  <c r="N286" i="4" s="1"/>
  <c r="O286" i="4" s="1"/>
  <c r="P286" i="4" s="1"/>
  <c r="L469" i="4"/>
  <c r="M469" i="4" s="1"/>
  <c r="N469" i="4" s="1"/>
  <c r="O469" i="4" s="1"/>
  <c r="P469" i="4" s="1"/>
  <c r="L1691" i="4"/>
  <c r="L356" i="4"/>
  <c r="L411" i="4"/>
  <c r="L2045" i="4"/>
  <c r="L457" i="4"/>
  <c r="M457" i="4" s="1"/>
  <c r="N457" i="4" s="1"/>
  <c r="O457" i="4" s="1"/>
  <c r="P457" i="4" s="1"/>
  <c r="L236" i="4"/>
  <c r="M236" i="4" s="1"/>
  <c r="N236" i="4" s="1"/>
  <c r="O236" i="4" s="1"/>
  <c r="P236" i="4" s="1"/>
  <c r="L477" i="4"/>
  <c r="L133" i="4"/>
  <c r="L475" i="4"/>
  <c r="L40" i="4"/>
  <c r="M40" i="4" s="1"/>
  <c r="N40" i="4" s="1"/>
  <c r="O40" i="4" s="1"/>
  <c r="P40" i="4" s="1"/>
  <c r="L107" i="4"/>
  <c r="M107" i="4" s="1"/>
  <c r="N107" i="4" s="1"/>
  <c r="O107" i="4" s="1"/>
  <c r="P107" i="4" s="1"/>
  <c r="L807" i="4"/>
  <c r="L413" i="4"/>
  <c r="L1058" i="4"/>
  <c r="L1531" i="4"/>
  <c r="M1531" i="4" s="1"/>
  <c r="N1531" i="4" s="1"/>
  <c r="O1531" i="4" s="1"/>
  <c r="P1531" i="4" s="1"/>
  <c r="U1531" i="4" s="1"/>
  <c r="L1343" i="4"/>
  <c r="M1343" i="4" s="1"/>
  <c r="N1343" i="4" s="1"/>
  <c r="O1343" i="4" s="1"/>
  <c r="P1343" i="4" s="1"/>
  <c r="L1918" i="4"/>
  <c r="L2594" i="4"/>
  <c r="M2594" i="4" s="1"/>
  <c r="N2594" i="4" s="1"/>
  <c r="O2594" i="4" s="1"/>
  <c r="P2594" i="4" s="1"/>
  <c r="L398" i="4"/>
  <c r="L110" i="4"/>
  <c r="L222" i="4"/>
  <c r="L350" i="4"/>
  <c r="M350" i="4" s="1"/>
  <c r="N350" i="4" s="1"/>
  <c r="O350" i="4" s="1"/>
  <c r="P350" i="4" s="1"/>
  <c r="L268" i="4"/>
  <c r="M268" i="4" s="1"/>
  <c r="N268" i="4" s="1"/>
  <c r="O268" i="4" s="1"/>
  <c r="P268" i="4" s="1"/>
  <c r="L314" i="4"/>
  <c r="M314" i="4" s="1"/>
  <c r="N314" i="4" s="1"/>
  <c r="O314" i="4" s="1"/>
  <c r="P314" i="4" s="1"/>
  <c r="L505" i="4"/>
  <c r="L513" i="4"/>
  <c r="L119" i="4"/>
  <c r="L1052" i="4"/>
  <c r="M1052" i="4" s="1"/>
  <c r="N1052" i="4" s="1"/>
  <c r="O1052" i="4" s="1"/>
  <c r="P1052" i="4" s="1"/>
  <c r="L731" i="4"/>
  <c r="M731" i="4" s="1"/>
  <c r="N731" i="4" s="1"/>
  <c r="O731" i="4" s="1"/>
  <c r="P731" i="4" s="1"/>
  <c r="L778" i="4"/>
  <c r="M778" i="4" s="1"/>
  <c r="N778" i="4" s="1"/>
  <c r="O778" i="4" s="1"/>
  <c r="P778" i="4" s="1"/>
  <c r="L425" i="4"/>
  <c r="L1311" i="4"/>
  <c r="L229" i="4"/>
  <c r="L798" i="4"/>
  <c r="L382" i="4"/>
  <c r="M382" i="4" s="1"/>
  <c r="N382" i="4" s="1"/>
  <c r="O382" i="4" s="1"/>
  <c r="P382" i="4" s="1"/>
  <c r="U382" i="4" s="1"/>
  <c r="L562" i="4"/>
  <c r="M562" i="4" s="1"/>
  <c r="N562" i="4" s="1"/>
  <c r="O562" i="4" s="1"/>
  <c r="P562" i="4" s="1"/>
  <c r="L497" i="4"/>
  <c r="L621" i="4"/>
  <c r="L521" i="4"/>
  <c r="M521" i="4" s="1"/>
  <c r="N521" i="4" s="1"/>
  <c r="O521" i="4" s="1"/>
  <c r="P521" i="4" s="1"/>
  <c r="L190" i="4"/>
  <c r="M190" i="4" s="1"/>
  <c r="N190" i="4" s="1"/>
  <c r="O190" i="4" s="1"/>
  <c r="P190" i="4" s="1"/>
  <c r="L517" i="4"/>
  <c r="M517" i="4" s="1"/>
  <c r="N517" i="4" s="1"/>
  <c r="O517" i="4" s="1"/>
  <c r="P517" i="4" s="1"/>
  <c r="L88" i="4"/>
  <c r="L462" i="4"/>
  <c r="L781" i="4"/>
  <c r="L149" i="4"/>
  <c r="L408" i="4"/>
  <c r="M408" i="4" s="1"/>
  <c r="N408" i="4" s="1"/>
  <c r="O408" i="4" s="1"/>
  <c r="P408" i="4" s="1"/>
  <c r="L60" i="4"/>
  <c r="M60" i="4" s="1"/>
  <c r="N60" i="4" s="1"/>
  <c r="O60" i="4" s="1"/>
  <c r="P60" i="4" s="1"/>
  <c r="L13" i="4"/>
  <c r="M13" i="4" s="1"/>
  <c r="N13" i="4" s="1"/>
  <c r="O13" i="4" s="1"/>
  <c r="P13" i="4" s="1"/>
  <c r="L122" i="4"/>
  <c r="L594" i="4"/>
  <c r="L618" i="4"/>
  <c r="M618" i="4" s="1"/>
  <c r="N618" i="4" s="1"/>
  <c r="O618" i="4" s="1"/>
  <c r="P618" i="4" s="1"/>
  <c r="L358" i="4"/>
  <c r="M358" i="4" s="1"/>
  <c r="N358" i="4" s="1"/>
  <c r="O358" i="4" s="1"/>
  <c r="P358" i="4" s="1"/>
  <c r="L205" i="4"/>
  <c r="M205" i="4" s="1"/>
  <c r="N205" i="4" s="1"/>
  <c r="O205" i="4" s="1"/>
  <c r="P205" i="4" s="1"/>
  <c r="L179" i="4"/>
  <c r="M179" i="4" s="1"/>
  <c r="N179" i="4" s="1"/>
  <c r="O179" i="4" s="1"/>
  <c r="P179" i="4" s="1"/>
  <c r="L323" i="4"/>
  <c r="L784" i="4"/>
  <c r="L754" i="4"/>
  <c r="L795" i="4"/>
  <c r="L1083" i="4"/>
  <c r="L1357" i="4"/>
  <c r="M1357" i="4" s="1"/>
  <c r="N1357" i="4" s="1"/>
  <c r="O1357" i="4" s="1"/>
  <c r="P1357" i="4" s="1"/>
  <c r="L93" i="4"/>
  <c r="L41" i="4"/>
  <c r="L158" i="4"/>
  <c r="L191" i="4"/>
  <c r="M191" i="4" s="1"/>
  <c r="N191" i="4" s="1"/>
  <c r="O191" i="4" s="1"/>
  <c r="P191" i="4" s="1"/>
  <c r="L459" i="4"/>
  <c r="L779" i="4"/>
  <c r="M779" i="4" s="1"/>
  <c r="N779" i="4" s="1"/>
  <c r="O779" i="4" s="1"/>
  <c r="P779" i="4" s="1"/>
  <c r="L392" i="4"/>
  <c r="L640" i="4"/>
  <c r="L402" i="4"/>
  <c r="L673" i="4"/>
  <c r="L53" i="4"/>
  <c r="L368" i="4"/>
  <c r="M368" i="4" s="1"/>
  <c r="L688" i="4"/>
  <c r="L547" i="4"/>
  <c r="L712" i="4"/>
  <c r="M712" i="4" s="1"/>
  <c r="N712" i="4" s="1"/>
  <c r="O712" i="4" s="1"/>
  <c r="P712" i="4" s="1"/>
  <c r="L366" i="4"/>
  <c r="M366" i="4" s="1"/>
  <c r="N366" i="4" s="1"/>
  <c r="O366" i="4" s="1"/>
  <c r="P366" i="4" s="1"/>
  <c r="L745" i="4"/>
  <c r="M745" i="4" s="1"/>
  <c r="N745" i="4" s="1"/>
  <c r="O745" i="4" s="1"/>
  <c r="P745" i="4" s="1"/>
  <c r="U745" i="4" s="1"/>
  <c r="L396" i="4"/>
  <c r="M396" i="4" s="1"/>
  <c r="N396" i="4" s="1"/>
  <c r="O396" i="4" s="1"/>
  <c r="P396" i="4" s="1"/>
  <c r="U396" i="4" s="1"/>
  <c r="L282" i="4"/>
  <c r="L540" i="4"/>
  <c r="L195" i="4"/>
  <c r="L163" i="4"/>
  <c r="M163" i="4" s="1"/>
  <c r="N163" i="4" s="1"/>
  <c r="O163" i="4" s="1"/>
  <c r="P163" i="4" s="1"/>
  <c r="L332" i="4"/>
  <c r="M332" i="4" s="1"/>
  <c r="N332" i="4" s="1"/>
  <c r="O332" i="4" s="1"/>
  <c r="P332" i="4" s="1"/>
  <c r="L549" i="4"/>
  <c r="M549" i="4" s="1"/>
  <c r="N549" i="4" s="1"/>
  <c r="O549" i="4" s="1"/>
  <c r="P549" i="4" s="1"/>
  <c r="L1095" i="4"/>
  <c r="L727" i="4"/>
  <c r="L586" i="4"/>
  <c r="M586" i="4" s="1"/>
  <c r="N586" i="4" s="1"/>
  <c r="O586" i="4" s="1"/>
  <c r="P586" i="4" s="1"/>
  <c r="L755" i="4"/>
  <c r="L203" i="4"/>
  <c r="L347" i="4"/>
  <c r="L470" i="4"/>
  <c r="L636" i="4"/>
  <c r="L916" i="4"/>
  <c r="L733" i="4"/>
  <c r="M733" i="4" s="1"/>
  <c r="N733" i="4" s="1"/>
  <c r="O733" i="4" s="1"/>
  <c r="P733" i="4" s="1"/>
  <c r="L624" i="4"/>
  <c r="M624" i="4" s="1"/>
  <c r="N624" i="4" s="1"/>
  <c r="O624" i="4" s="1"/>
  <c r="P624" i="4" s="1"/>
  <c r="L790" i="4"/>
  <c r="M790" i="4" s="1"/>
  <c r="N790" i="4" s="1"/>
  <c r="O790" i="4" s="1"/>
  <c r="P790" i="4" s="1"/>
  <c r="L956" i="4"/>
  <c r="L689" i="4"/>
  <c r="L612" i="4"/>
  <c r="M612" i="4" s="1"/>
  <c r="N612" i="4" s="1"/>
  <c r="O612" i="4" s="1"/>
  <c r="P612" i="4" s="1"/>
  <c r="U612" i="4" s="1"/>
  <c r="L823" i="4"/>
  <c r="M823" i="4" s="1"/>
  <c r="N823" i="4" s="1"/>
  <c r="O823" i="4" s="1"/>
  <c r="P823" i="4" s="1"/>
  <c r="L585" i="4"/>
  <c r="M585" i="4" s="1"/>
  <c r="N585" i="4" s="1"/>
  <c r="O585" i="4" s="1"/>
  <c r="P585" i="4" s="1"/>
  <c r="L773" i="4"/>
  <c r="M773" i="4" s="1"/>
  <c r="N773" i="4" s="1"/>
  <c r="O773" i="4" s="1"/>
  <c r="P773" i="4" s="1"/>
  <c r="L185" i="4"/>
  <c r="L769" i="4"/>
  <c r="L846" i="4"/>
  <c r="L1028" i="4"/>
  <c r="M1028" i="4" s="1"/>
  <c r="N1028" i="4" s="1"/>
  <c r="O1028" i="4" s="1"/>
  <c r="P1028" i="4" s="1"/>
  <c r="L918" i="4"/>
  <c r="M918" i="4" s="1"/>
  <c r="N918" i="4" s="1"/>
  <c r="O918" i="4" s="1"/>
  <c r="P918" i="4" s="1"/>
  <c r="L1264" i="4"/>
  <c r="M1264" i="4" s="1"/>
  <c r="N1264" i="4" s="1"/>
  <c r="O1264" i="4" s="1"/>
  <c r="P1264" i="4" s="1"/>
  <c r="L602" i="4"/>
  <c r="L746" i="4"/>
  <c r="L896" i="4"/>
  <c r="L1175" i="4"/>
  <c r="M1175" i="4" s="1"/>
  <c r="N1175" i="4" s="1"/>
  <c r="O1175" i="4" s="1"/>
  <c r="P1175" i="4" s="1"/>
  <c r="L1041" i="4"/>
  <c r="M1041" i="4" s="1"/>
  <c r="N1041" i="4" s="1"/>
  <c r="O1041" i="4" s="1"/>
  <c r="P1041" i="4" s="1"/>
  <c r="L885" i="4"/>
  <c r="M885" i="4" s="1"/>
  <c r="N885" i="4" s="1"/>
  <c r="O885" i="4" s="1"/>
  <c r="P885" i="4" s="1"/>
  <c r="L897" i="4"/>
  <c r="L1094" i="4"/>
  <c r="L512" i="4"/>
  <c r="L656" i="4"/>
  <c r="M656" i="4" s="1"/>
  <c r="N656" i="4" s="1"/>
  <c r="O656" i="4" s="1"/>
  <c r="P656" i="4" s="1"/>
  <c r="L1415" i="4"/>
  <c r="M1415" i="4" s="1"/>
  <c r="N1415" i="4" s="1"/>
  <c r="O1415" i="4" s="1"/>
  <c r="P1415" i="4" s="1"/>
  <c r="U1415" i="4" s="1"/>
  <c r="L1183" i="4"/>
  <c r="M1183" i="4" s="1"/>
  <c r="N1183" i="4" s="1"/>
  <c r="O1183" i="4" s="1"/>
  <c r="P1183" i="4" s="1"/>
  <c r="U1183" i="4" s="1"/>
  <c r="L1004" i="4"/>
  <c r="L1195" i="4"/>
  <c r="L1180" i="4"/>
  <c r="M1180" i="4" s="1"/>
  <c r="N1180" i="4" s="1"/>
  <c r="O1180" i="4" s="1"/>
  <c r="P1180" i="4" s="1"/>
  <c r="L1418" i="4"/>
  <c r="M1418" i="4" s="1"/>
  <c r="N1418" i="4" s="1"/>
  <c r="O1418" i="4" s="1"/>
  <c r="P1418" i="4" s="1"/>
  <c r="U1418" i="4" s="1"/>
  <c r="L1149" i="4"/>
  <c r="M1149" i="4" s="1"/>
  <c r="N1149" i="4" s="1"/>
  <c r="O1149" i="4" s="1"/>
  <c r="P1149" i="4" s="1"/>
  <c r="L788" i="4"/>
  <c r="M788" i="4" s="1"/>
  <c r="N788" i="4" s="1"/>
  <c r="O788" i="4" s="1"/>
  <c r="P788" i="4" s="1"/>
  <c r="L1142" i="4"/>
  <c r="L1444" i="4"/>
  <c r="L1336" i="4"/>
  <c r="L1227" i="4"/>
  <c r="M1227" i="4" s="1"/>
  <c r="N1227" i="4" s="1"/>
  <c r="O1227" i="4" s="1"/>
  <c r="P1227" i="4" s="1"/>
  <c r="L883" i="4"/>
  <c r="M883" i="4" s="1"/>
  <c r="N883" i="4" s="1"/>
  <c r="O883" i="4" s="1"/>
  <c r="P883" i="4" s="1"/>
  <c r="L1027" i="4"/>
  <c r="M1027" i="4" s="1"/>
  <c r="N1027" i="4" s="1"/>
  <c r="O1027" i="4" s="1"/>
  <c r="P1027" i="4" s="1"/>
  <c r="L1369" i="4"/>
  <c r="L1270" i="4"/>
  <c r="L1442" i="4"/>
  <c r="M1442" i="4" s="1"/>
  <c r="N1442" i="4" s="1"/>
  <c r="O1442" i="4" s="1"/>
  <c r="P1442" i="4" s="1"/>
  <c r="U1442" i="4" s="1"/>
  <c r="L1372" i="4"/>
  <c r="L1509" i="4"/>
  <c r="L1355" i="4"/>
  <c r="M1355" i="4" s="1"/>
  <c r="N1355" i="4" s="1"/>
  <c r="O1355" i="4" s="1"/>
  <c r="P1355" i="4" s="1"/>
  <c r="L1246" i="4"/>
  <c r="L1411" i="4"/>
  <c r="L889" i="4"/>
  <c r="L1033" i="4"/>
  <c r="M1033" i="4" s="1"/>
  <c r="N1033" i="4" s="1"/>
  <c r="O1033" i="4" s="1"/>
  <c r="P1033" i="4" s="1"/>
  <c r="L1194" i="4"/>
  <c r="M1194" i="4" s="1"/>
  <c r="N1194" i="4" s="1"/>
  <c r="O1194" i="4" s="1"/>
  <c r="P1194" i="4" s="1"/>
  <c r="L1353" i="4"/>
  <c r="M1353" i="4" s="1"/>
  <c r="N1353" i="4" s="1"/>
  <c r="O1353" i="4" s="1"/>
  <c r="P1353" i="4" s="1"/>
  <c r="U1353" i="4" s="1"/>
  <c r="L1527" i="4"/>
  <c r="L1515" i="4"/>
  <c r="L1979" i="4"/>
  <c r="M1979" i="4" s="1"/>
  <c r="N1979" i="4" s="1"/>
  <c r="O1979" i="4" s="1"/>
  <c r="P1979" i="4" s="1"/>
  <c r="L1310" i="4"/>
  <c r="M1310" i="4" s="1"/>
  <c r="N1310" i="4" s="1"/>
  <c r="O1310" i="4" s="1"/>
  <c r="P1310" i="4" s="1"/>
  <c r="L1503" i="4"/>
  <c r="M1503" i="4" s="1"/>
  <c r="N1503" i="4" s="1"/>
  <c r="O1503" i="4" s="1"/>
  <c r="P1503" i="4" s="1"/>
  <c r="L1548" i="4"/>
  <c r="M1548" i="4" s="1"/>
  <c r="N1548" i="4" s="1"/>
  <c r="O1548" i="4" s="1"/>
  <c r="P1548" i="4" s="1"/>
  <c r="L1601" i="4"/>
  <c r="L1651" i="4"/>
  <c r="L1614" i="4"/>
  <c r="L1208" i="4"/>
  <c r="M1208" i="4" s="1"/>
  <c r="N1208" i="4" s="1"/>
  <c r="O1208" i="4" s="1"/>
  <c r="P1208" i="4" s="1"/>
  <c r="L1743" i="4"/>
  <c r="M1743" i="4" s="1"/>
  <c r="N1743" i="4" s="1"/>
  <c r="O1743" i="4" s="1"/>
  <c r="P1743" i="4" s="1"/>
  <c r="L1774" i="4"/>
  <c r="M1774" i="4" s="1"/>
  <c r="N1774" i="4" s="1"/>
  <c r="O1774" i="4" s="1"/>
  <c r="P1774" i="4" s="1"/>
  <c r="L1830" i="4"/>
  <c r="L1486" i="4"/>
  <c r="L1797" i="4"/>
  <c r="M1797" i="4" s="1"/>
  <c r="N1797" i="4" s="1"/>
  <c r="O1797" i="4" s="1"/>
  <c r="P1797" i="4" s="1"/>
  <c r="L1733" i="4"/>
  <c r="M1733" i="4" s="1"/>
  <c r="N1733" i="4" s="1"/>
  <c r="O1733" i="4" s="1"/>
  <c r="P1733" i="4" s="1"/>
  <c r="L1848" i="4"/>
  <c r="M1848" i="4" s="1"/>
  <c r="N1848" i="4" s="1"/>
  <c r="O1848" i="4" s="1"/>
  <c r="P1848" i="4" s="1"/>
  <c r="L1584" i="4"/>
  <c r="M1584" i="4" s="1"/>
  <c r="N1584" i="4" s="1"/>
  <c r="O1584" i="4" s="1"/>
  <c r="P1584" i="4" s="1"/>
  <c r="L1869" i="4"/>
  <c r="L2103" i="4"/>
  <c r="L1974" i="4"/>
  <c r="L1855" i="4"/>
  <c r="M1855" i="4" s="1"/>
  <c r="N1855" i="4" s="1"/>
  <c r="O1855" i="4" s="1"/>
  <c r="P1855" i="4" s="1"/>
  <c r="L2131" i="4"/>
  <c r="M2131" i="4" s="1"/>
  <c r="N2131" i="4" s="1"/>
  <c r="O2131" i="4" s="1"/>
  <c r="P2131" i="4" s="1"/>
  <c r="L1920" i="4"/>
  <c r="M1920" i="4" s="1"/>
  <c r="N1920" i="4" s="1"/>
  <c r="O1920" i="4" s="1"/>
  <c r="P1920" i="4" s="1"/>
  <c r="L1883" i="4"/>
  <c r="L1861" i="4"/>
  <c r="L2076" i="4"/>
  <c r="L2180" i="4"/>
  <c r="L57" i="4"/>
  <c r="M57" i="4" s="1"/>
  <c r="N57" i="4" s="1"/>
  <c r="O57" i="4" s="1"/>
  <c r="P57" i="4" s="1"/>
  <c r="L345" i="4"/>
  <c r="M345" i="4" s="1"/>
  <c r="N345" i="4" s="1"/>
  <c r="O345" i="4" s="1"/>
  <c r="P345" i="4" s="1"/>
  <c r="L1593" i="4"/>
  <c r="L693" i="4"/>
  <c r="L340" i="4"/>
  <c r="L65" i="4"/>
  <c r="M65" i="4" s="1"/>
  <c r="N65" i="4" s="1"/>
  <c r="O65" i="4" s="1"/>
  <c r="P65" i="4" s="1"/>
  <c r="L705" i="4"/>
  <c r="M705" i="4" s="1"/>
  <c r="N705" i="4" s="1"/>
  <c r="O705" i="4" s="1"/>
  <c r="P705" i="4" s="1"/>
  <c r="L349" i="4"/>
  <c r="M349" i="4" s="1"/>
  <c r="N349" i="4" s="1"/>
  <c r="O349" i="4" s="1"/>
  <c r="P349" i="4" s="1"/>
  <c r="L215" i="4"/>
  <c r="L197" i="4"/>
  <c r="L341" i="4"/>
  <c r="L951" i="4"/>
  <c r="L993" i="4"/>
  <c r="M993" i="4" s="1"/>
  <c r="N993" i="4" s="1"/>
  <c r="O993" i="4" s="1"/>
  <c r="P993" i="4" s="1"/>
  <c r="L1746" i="4"/>
  <c r="L1458" i="4"/>
  <c r="L937" i="4"/>
  <c r="L1081" i="4"/>
  <c r="L1420" i="4"/>
  <c r="M1420" i="4" s="1"/>
  <c r="N1420" i="4" s="1"/>
  <c r="O1420" i="4" s="1"/>
  <c r="P1420" i="4" s="1"/>
  <c r="L1558" i="4"/>
  <c r="M1558" i="4" s="1"/>
  <c r="N1558" i="4" s="1"/>
  <c r="O1558" i="4" s="1"/>
  <c r="P1558" i="4" s="1"/>
  <c r="L1585" i="4"/>
  <c r="M1585" i="4" s="1"/>
  <c r="N1585" i="4" s="1"/>
  <c r="O1585" i="4" s="1"/>
  <c r="P1585" i="4" s="1"/>
  <c r="L1358" i="4"/>
  <c r="L1543" i="4"/>
  <c r="L1640" i="4"/>
  <c r="M1640" i="4" s="1"/>
  <c r="N1640" i="4" s="1"/>
  <c r="O1640" i="4" s="1"/>
  <c r="P1640" i="4" s="1"/>
  <c r="L1524" i="4"/>
  <c r="M1524" i="4" s="1"/>
  <c r="N1524" i="4" s="1"/>
  <c r="O1524" i="4" s="1"/>
  <c r="P1524" i="4" s="1"/>
  <c r="L1703" i="4"/>
  <c r="L1256" i="4"/>
  <c r="M1256" i="4" s="1"/>
  <c r="N1256" i="4" s="1"/>
  <c r="O1256" i="4" s="1"/>
  <c r="P1256" i="4" s="1"/>
  <c r="L1400" i="4"/>
  <c r="L1681" i="4"/>
  <c r="M1681" i="4" s="1"/>
  <c r="N1681" i="4" s="1"/>
  <c r="O1681" i="4" s="1"/>
  <c r="P1681" i="4" s="1"/>
  <c r="L1581" i="4"/>
  <c r="L1767" i="4"/>
  <c r="M1767" i="4" s="1"/>
  <c r="N1767" i="4" s="1"/>
  <c r="O1767" i="4" s="1"/>
  <c r="P1767" i="4" s="1"/>
  <c r="L1534" i="4"/>
  <c r="M1534" i="4" s="1"/>
  <c r="N1534" i="4" s="1"/>
  <c r="O1534" i="4" s="1"/>
  <c r="P1534" i="4" s="1"/>
  <c r="L1652" i="4"/>
  <c r="M1652" i="4" s="1"/>
  <c r="N1652" i="4" s="1"/>
  <c r="O1652" i="4" s="1"/>
  <c r="P1652" i="4" s="1"/>
  <c r="L1976" i="4"/>
  <c r="L1656" i="4"/>
  <c r="M1656" i="4" s="1"/>
  <c r="N1656" i="4" s="1"/>
  <c r="O1656" i="4" s="1"/>
  <c r="P1656" i="4" s="1"/>
  <c r="L1846" i="4"/>
  <c r="M1846" i="4" s="1"/>
  <c r="N1846" i="4" s="1"/>
  <c r="O1846" i="4" s="1"/>
  <c r="P1846" i="4" s="1"/>
  <c r="L1901" i="4"/>
  <c r="L1879" i="4"/>
  <c r="M1879" i="4" s="1"/>
  <c r="N1879" i="4" s="1"/>
  <c r="O1879" i="4" s="1"/>
  <c r="P1879" i="4" s="1"/>
  <c r="L1789" i="4"/>
  <c r="L1914" i="4"/>
  <c r="L2060" i="4"/>
  <c r="L1980" i="4"/>
  <c r="L1917" i="4"/>
  <c r="L1975" i="4"/>
  <c r="M1975" i="4" s="1"/>
  <c r="N1975" i="4" s="1"/>
  <c r="O1975" i="4" s="1"/>
  <c r="P1975" i="4" s="1"/>
  <c r="L1896" i="4"/>
  <c r="M1896" i="4" s="1"/>
  <c r="N1896" i="4" s="1"/>
  <c r="O1896" i="4" s="1"/>
  <c r="P1896" i="4" s="1"/>
  <c r="L2115" i="4"/>
  <c r="L1888" i="4"/>
  <c r="L2145" i="4"/>
  <c r="M2145" i="4" s="1"/>
  <c r="N2145" i="4" s="1"/>
  <c r="O2145" i="4" s="1"/>
  <c r="P2145" i="4" s="1"/>
  <c r="L2194" i="4"/>
  <c r="M2194" i="4" s="1"/>
  <c r="N2194" i="4" s="1"/>
  <c r="O2194" i="4" s="1"/>
  <c r="P2194" i="4" s="1"/>
  <c r="U2194" i="4" s="1"/>
  <c r="L2025" i="4"/>
  <c r="M2025" i="4" s="1"/>
  <c r="L2272" i="4"/>
  <c r="M2272" i="4" s="1"/>
  <c r="N2272" i="4" s="1"/>
  <c r="O2272" i="4" s="1"/>
  <c r="P2272" i="4" s="1"/>
  <c r="L2326" i="4"/>
  <c r="M2326" i="4" s="1"/>
  <c r="N2326" i="4" s="1"/>
  <c r="O2326" i="4" s="1"/>
  <c r="P2326" i="4" s="1"/>
  <c r="L2136" i="4"/>
  <c r="M2136" i="4" s="1"/>
  <c r="N2136" i="4" s="1"/>
  <c r="O2136" i="4" s="1"/>
  <c r="P2136" i="4" s="1"/>
  <c r="L2404" i="4"/>
  <c r="L2467" i="4"/>
  <c r="M2467" i="4" s="1"/>
  <c r="N2467" i="4" s="1"/>
  <c r="O2467" i="4" s="1"/>
  <c r="P2467" i="4" s="1"/>
  <c r="L2211" i="4"/>
  <c r="M2211" i="4" s="1"/>
  <c r="N2211" i="4" s="1"/>
  <c r="O2211" i="4" s="1"/>
  <c r="P2211" i="4" s="1"/>
  <c r="L2200" i="4"/>
  <c r="M2200" i="4" s="1"/>
  <c r="N2200" i="4" s="1"/>
  <c r="O2200" i="4" s="1"/>
  <c r="P2200" i="4" s="1"/>
  <c r="L2324" i="4"/>
  <c r="L2344" i="4"/>
  <c r="L2261" i="4"/>
  <c r="M2261" i="4" s="1"/>
  <c r="N2261" i="4" s="1"/>
  <c r="O2261" i="4" s="1"/>
  <c r="P2261" i="4" s="1"/>
  <c r="L2271" i="4"/>
  <c r="L2573" i="4"/>
  <c r="M2573" i="4" s="1"/>
  <c r="N2573" i="4" s="1"/>
  <c r="O2573" i="4" s="1"/>
  <c r="P2573" i="4" s="1"/>
  <c r="L2506" i="4"/>
  <c r="M2506" i="4" s="1"/>
  <c r="N2506" i="4" s="1"/>
  <c r="O2506" i="4" s="1"/>
  <c r="P2506" i="4" s="1"/>
  <c r="L2690" i="4"/>
  <c r="M2690" i="4" s="1"/>
  <c r="N2690" i="4" s="1"/>
  <c r="O2690" i="4" s="1"/>
  <c r="P2690" i="4" s="1"/>
  <c r="L2293" i="4"/>
  <c r="L2485" i="4"/>
  <c r="L2542" i="4"/>
  <c r="M2542" i="4" s="1"/>
  <c r="N2542" i="4" s="1"/>
  <c r="O2542" i="4" s="1"/>
  <c r="P2542" i="4" s="1"/>
  <c r="L2267" i="4"/>
  <c r="M2267" i="4" s="1"/>
  <c r="N2267" i="4" s="1"/>
  <c r="O2267" i="4" s="1"/>
  <c r="P2267" i="4" s="1"/>
  <c r="L2409" i="4"/>
  <c r="M2409" i="4" s="1"/>
  <c r="N2409" i="4" s="1"/>
  <c r="O2409" i="4" s="1"/>
  <c r="P2409" i="4" s="1"/>
  <c r="L2494" i="4"/>
  <c r="L2578" i="4"/>
  <c r="L2616" i="4"/>
  <c r="M2616" i="4" s="1"/>
  <c r="N2616" i="4" s="1"/>
  <c r="O2616" i="4" s="1"/>
  <c r="P2616" i="4" s="1"/>
  <c r="L2561" i="4"/>
  <c r="M2561" i="4" s="1"/>
  <c r="N2561" i="4" s="1"/>
  <c r="O2561" i="4" s="1"/>
  <c r="P2561" i="4" s="1"/>
  <c r="U2561" i="4" s="1"/>
  <c r="L2631" i="4"/>
  <c r="L2601" i="4"/>
  <c r="M2601" i="4" s="1"/>
  <c r="N2601" i="4" s="1"/>
  <c r="O2601" i="4" s="1"/>
  <c r="P2601" i="4" s="1"/>
  <c r="L2755" i="4"/>
  <c r="M2755" i="4" s="1"/>
  <c r="N2755" i="4" s="1"/>
  <c r="O2755" i="4" s="1"/>
  <c r="P2755" i="4" s="1"/>
  <c r="L2790" i="4"/>
  <c r="L2757" i="4"/>
  <c r="M2757" i="4" s="1"/>
  <c r="N2757" i="4" s="1"/>
  <c r="O2757" i="4" s="1"/>
  <c r="P2757" i="4" s="1"/>
  <c r="L2660" i="4"/>
  <c r="M2660" i="4" s="1"/>
  <c r="N2660" i="4" s="1"/>
  <c r="O2660" i="4" s="1"/>
  <c r="P2660" i="4" s="1"/>
  <c r="L2832" i="4"/>
  <c r="M2832" i="4" s="1"/>
  <c r="N2832" i="4" s="1"/>
  <c r="O2832" i="4" s="1"/>
  <c r="P2832" i="4" s="1"/>
  <c r="U2832" i="4" s="1"/>
  <c r="L2746" i="4"/>
  <c r="M2746" i="4" s="1"/>
  <c r="N2746" i="4" s="1"/>
  <c r="O2746" i="4" s="1"/>
  <c r="P2746" i="4" s="1"/>
  <c r="L2773" i="4"/>
  <c r="L2852" i="4"/>
  <c r="L2812" i="4"/>
  <c r="M2812" i="4" s="1"/>
  <c r="N2812" i="4" s="1"/>
  <c r="O2812" i="4" s="1"/>
  <c r="P2812" i="4" s="1"/>
  <c r="L2863" i="4"/>
  <c r="L2964" i="4"/>
  <c r="M2964" i="4" s="1"/>
  <c r="N2964" i="4" s="1"/>
  <c r="O2964" i="4" s="1"/>
  <c r="P2964" i="4" s="1"/>
  <c r="L2889" i="4"/>
  <c r="M2889" i="4" s="1"/>
  <c r="N2889" i="4" s="1"/>
  <c r="O2889" i="4" s="1"/>
  <c r="P2889" i="4" s="1"/>
  <c r="L2969" i="4"/>
  <c r="M2969" i="4" s="1"/>
  <c r="N2969" i="4" s="1"/>
  <c r="O2969" i="4" s="1"/>
  <c r="P2969" i="4" s="1"/>
  <c r="L3077" i="4"/>
  <c r="L3130" i="4"/>
  <c r="M3130" i="4" s="1"/>
  <c r="N3130" i="4" s="1"/>
  <c r="O3130" i="4" s="1"/>
  <c r="P3130" i="4" s="1"/>
  <c r="L2988" i="4"/>
  <c r="L3087" i="4"/>
  <c r="L3105" i="4"/>
  <c r="M3105" i="4" s="1"/>
  <c r="N3105" i="4" s="1"/>
  <c r="O3105" i="4" s="1"/>
  <c r="P3105" i="4" s="1"/>
  <c r="L3016" i="4"/>
  <c r="L3013" i="4"/>
  <c r="M3013" i="4" s="1"/>
  <c r="N3013" i="4" s="1"/>
  <c r="O3013" i="4" s="1"/>
  <c r="P3013" i="4" s="1"/>
  <c r="L3062" i="4"/>
  <c r="M3062" i="4" s="1"/>
  <c r="N3062" i="4" s="1"/>
  <c r="O3062" i="4" s="1"/>
  <c r="P3062" i="4" s="1"/>
  <c r="L3051" i="4"/>
  <c r="M3051" i="4" s="1"/>
  <c r="N3051" i="4" s="1"/>
  <c r="O3051" i="4" s="1"/>
  <c r="P3051" i="4" s="1"/>
  <c r="L3145" i="4"/>
  <c r="L3211" i="4"/>
  <c r="M3211" i="4" s="1"/>
  <c r="N3211" i="4" s="1"/>
  <c r="O3211" i="4" s="1"/>
  <c r="P3211" i="4" s="1"/>
  <c r="L100" i="4"/>
  <c r="L160" i="4"/>
  <c r="M160" i="4" s="1"/>
  <c r="N160" i="4" s="1"/>
  <c r="O160" i="4" s="1"/>
  <c r="P160" i="4" s="1"/>
  <c r="L21" i="4"/>
  <c r="L325" i="4"/>
  <c r="L412" i="4"/>
  <c r="L125" i="4"/>
  <c r="L276" i="4"/>
  <c r="L478" i="4"/>
  <c r="L319" i="4"/>
  <c r="L112" i="4"/>
  <c r="M112" i="4" s="1"/>
  <c r="N112" i="4" s="1"/>
  <c r="O112" i="4" s="1"/>
  <c r="P112" i="4" s="1"/>
  <c r="L16" i="4"/>
  <c r="M16" i="4" s="1"/>
  <c r="L1235" i="4"/>
  <c r="M1235" i="4" s="1"/>
  <c r="N1235" i="4" s="1"/>
  <c r="O1235" i="4" s="1"/>
  <c r="P1235" i="4" s="1"/>
  <c r="U1235" i="4" s="1"/>
  <c r="L1265" i="4"/>
  <c r="L1347" i="4"/>
  <c r="L1549" i="4"/>
  <c r="L1599" i="4"/>
  <c r="L2073" i="4"/>
  <c r="M2073" i="4" s="1"/>
  <c r="N2073" i="4" s="1"/>
  <c r="O2073" i="4" s="1"/>
  <c r="P2073" i="4" s="1"/>
  <c r="L2001" i="4"/>
  <c r="M2001" i="4" s="1"/>
  <c r="N2001" i="4" s="1"/>
  <c r="O2001" i="4" s="1"/>
  <c r="P2001" i="4" s="1"/>
  <c r="L1921" i="4"/>
  <c r="L2063" i="4"/>
  <c r="L2100" i="4"/>
  <c r="M2100" i="4" s="1"/>
  <c r="N2100" i="4" s="1"/>
  <c r="O2100" i="4" s="1"/>
  <c r="P2100" i="4" s="1"/>
  <c r="L2189" i="4"/>
  <c r="M2189" i="4" s="1"/>
  <c r="N2189" i="4" s="1"/>
  <c r="O2189" i="4" s="1"/>
  <c r="P2189" i="4" s="1"/>
  <c r="L2571" i="4"/>
  <c r="M2571" i="4" s="1"/>
  <c r="N2571" i="4" s="1"/>
  <c r="O2571" i="4" s="1"/>
  <c r="P2571" i="4" s="1"/>
  <c r="L2516" i="4"/>
  <c r="M2516" i="4" s="1"/>
  <c r="N2516" i="4" s="1"/>
  <c r="O2516" i="4" s="1"/>
  <c r="P2516" i="4" s="1"/>
  <c r="U2516" i="4" s="1"/>
  <c r="L1686" i="4"/>
  <c r="L1451" i="4"/>
  <c r="M1451" i="4" s="1"/>
  <c r="N1451" i="4" s="1"/>
  <c r="O1451" i="4" s="1"/>
  <c r="P1451" i="4" s="1"/>
  <c r="U1451" i="4" s="1"/>
  <c r="L1698" i="4"/>
  <c r="M1698" i="4" s="1"/>
  <c r="N1698" i="4" s="1"/>
  <c r="O1698" i="4" s="1"/>
  <c r="P1698" i="4" s="1"/>
  <c r="L2010" i="4"/>
  <c r="M2010" i="4" s="1"/>
  <c r="N2010" i="4" s="1"/>
  <c r="O2010" i="4" s="1"/>
  <c r="P2010" i="4" s="1"/>
  <c r="L1816" i="4"/>
  <c r="L2119" i="4"/>
  <c r="L2198" i="4"/>
  <c r="M2198" i="4" s="1"/>
  <c r="N2198" i="4" s="1"/>
  <c r="O2198" i="4" s="1"/>
  <c r="P2198" i="4" s="1"/>
  <c r="L2221" i="4"/>
  <c r="L2444" i="4"/>
  <c r="M2444" i="4" s="1"/>
  <c r="N2444" i="4" s="1"/>
  <c r="O2444" i="4" s="1"/>
  <c r="P2444" i="4" s="1"/>
  <c r="L2522" i="4"/>
  <c r="L2335" i="4"/>
  <c r="L2545" i="4"/>
  <c r="M2545" i="4" s="1"/>
  <c r="N2545" i="4" s="1"/>
  <c r="O2545" i="4" s="1"/>
  <c r="P2545" i="4" s="1"/>
  <c r="L2825" i="4"/>
  <c r="L3036" i="4"/>
  <c r="L3119" i="4"/>
  <c r="M3119" i="4" s="1"/>
  <c r="N3119" i="4" s="1"/>
  <c r="O3119" i="4" s="1"/>
  <c r="P3119" i="4" s="1"/>
  <c r="L501" i="4"/>
  <c r="M501" i="4" s="1"/>
  <c r="N501" i="4" s="1"/>
  <c r="O501" i="4" s="1"/>
  <c r="P501" i="4" s="1"/>
  <c r="L1849" i="4"/>
  <c r="L1840" i="4"/>
  <c r="L2016" i="4"/>
  <c r="M2016" i="4" s="1"/>
  <c r="N2016" i="4" s="1"/>
  <c r="O2016" i="4" s="1"/>
  <c r="P2016" i="4" s="1"/>
  <c r="L2072" i="4"/>
  <c r="L2118" i="4"/>
  <c r="L2202" i="4"/>
  <c r="M2202" i="4" s="1"/>
  <c r="N2202" i="4" s="1"/>
  <c r="O2202" i="4" s="1"/>
  <c r="P2202" i="4" s="1"/>
  <c r="L1950" i="4"/>
  <c r="M1950" i="4" s="1"/>
  <c r="N1950" i="4" s="1"/>
  <c r="O1950" i="4" s="1"/>
  <c r="P1950" i="4" s="1"/>
  <c r="U1950" i="4" s="1"/>
  <c r="L2216" i="4"/>
  <c r="M2216" i="4" s="1"/>
  <c r="N2216" i="4" s="1"/>
  <c r="O2216" i="4" s="1"/>
  <c r="P2216" i="4" s="1"/>
  <c r="L2383" i="4"/>
  <c r="L2286" i="4"/>
  <c r="M2286" i="4" s="1"/>
  <c r="N2286" i="4" s="1"/>
  <c r="O2286" i="4" s="1"/>
  <c r="P2286" i="4" s="1"/>
  <c r="U2286" i="4" s="1"/>
  <c r="L2371" i="4"/>
  <c r="M2371" i="4" s="1"/>
  <c r="N2371" i="4" s="1"/>
  <c r="O2371" i="4" s="1"/>
  <c r="P2371" i="4" s="1"/>
  <c r="L2215" i="4"/>
  <c r="M2215" i="4" s="1"/>
  <c r="N2215" i="4" s="1"/>
  <c r="O2215" i="4" s="1"/>
  <c r="P2215" i="4" s="1"/>
  <c r="L2032" i="4"/>
  <c r="L2164" i="4"/>
  <c r="L2408" i="4"/>
  <c r="M2408" i="4" s="1"/>
  <c r="N2408" i="4" s="1"/>
  <c r="O2408" i="4" s="1"/>
  <c r="P2408" i="4" s="1"/>
  <c r="L2302" i="4"/>
  <c r="L2268" i="4"/>
  <c r="L2581" i="4"/>
  <c r="L2547" i="4"/>
  <c r="L2357" i="4"/>
  <c r="M2357" i="4" s="1"/>
  <c r="N2357" i="4" s="1"/>
  <c r="O2357" i="4" s="1"/>
  <c r="P2357" i="4" s="1"/>
  <c r="L2596" i="4"/>
  <c r="L2564" i="4"/>
  <c r="M2564" i="4" s="1"/>
  <c r="N2564" i="4" s="1"/>
  <c r="O2564" i="4" s="1"/>
  <c r="P2564" i="4" s="1"/>
  <c r="L2738" i="4"/>
  <c r="M2738" i="4" s="1"/>
  <c r="N2738" i="4" s="1"/>
  <c r="O2738" i="4" s="1"/>
  <c r="P2738" i="4" s="1"/>
  <c r="L2416" i="4"/>
  <c r="M2416" i="4" s="1"/>
  <c r="N2416" i="4" s="1"/>
  <c r="O2416" i="4" s="1"/>
  <c r="P2416" i="4" s="1"/>
  <c r="L2625" i="4"/>
  <c r="L2620" i="4"/>
  <c r="L2605" i="4"/>
  <c r="M2605" i="4" s="1"/>
  <c r="N2605" i="4" s="1"/>
  <c r="O2605" i="4" s="1"/>
  <c r="P2605" i="4" s="1"/>
  <c r="L2607" i="4"/>
  <c r="L2399" i="4"/>
  <c r="L2714" i="4"/>
  <c r="M2714" i="4" s="1"/>
  <c r="N2714" i="4" s="1"/>
  <c r="O2714" i="4" s="1"/>
  <c r="P2714" i="4" s="1"/>
  <c r="L2567" i="4"/>
  <c r="M2567" i="4" s="1"/>
  <c r="N2567" i="4" s="1"/>
  <c r="O2567" i="4" s="1"/>
  <c r="P2567" i="4" s="1"/>
  <c r="L2367" i="4"/>
  <c r="M2367" i="4" s="1"/>
  <c r="N2367" i="4" s="1"/>
  <c r="O2367" i="4" s="1"/>
  <c r="P2367" i="4" s="1"/>
  <c r="L2511" i="4"/>
  <c r="L2710" i="4"/>
  <c r="L2597" i="4"/>
  <c r="M2597" i="4" s="1"/>
  <c r="N2597" i="4" s="1"/>
  <c r="O2597" i="4" s="1"/>
  <c r="P2597" i="4" s="1"/>
  <c r="L2592" i="4"/>
  <c r="M2592" i="4" s="1"/>
  <c r="N2592" i="4" s="1"/>
  <c r="O2592" i="4" s="1"/>
  <c r="P2592" i="4" s="1"/>
  <c r="L2782" i="4"/>
  <c r="L2692" i="4"/>
  <c r="L2765" i="4"/>
  <c r="L2612" i="4"/>
  <c r="L2834" i="4"/>
  <c r="M2834" i="4" s="1"/>
  <c r="N2834" i="4" s="1"/>
  <c r="O2834" i="4" s="1"/>
  <c r="P2834" i="4" s="1"/>
  <c r="L2791" i="4"/>
  <c r="M2791" i="4" s="1"/>
  <c r="N2791" i="4" s="1"/>
  <c r="O2791" i="4" s="1"/>
  <c r="P2791" i="4" s="1"/>
  <c r="L2878" i="4"/>
  <c r="M2878" i="4" s="1"/>
  <c r="N2878" i="4" s="1"/>
  <c r="O2878" i="4" s="1"/>
  <c r="P2878" i="4" s="1"/>
  <c r="L2745" i="4"/>
  <c r="M2745" i="4" s="1"/>
  <c r="N2745" i="4" s="1"/>
  <c r="O2745" i="4" s="1"/>
  <c r="P2745" i="4" s="1"/>
  <c r="L2899" i="4"/>
  <c r="L2891" i="4"/>
  <c r="L2739" i="4"/>
  <c r="M2739" i="4" s="1"/>
  <c r="N2739" i="4" s="1"/>
  <c r="O2739" i="4" s="1"/>
  <c r="P2739" i="4" s="1"/>
  <c r="L2905" i="4"/>
  <c r="M2905" i="4" s="1"/>
  <c r="N2905" i="4" s="1"/>
  <c r="O2905" i="4" s="1"/>
  <c r="P2905" i="4" s="1"/>
  <c r="U2905" i="4" s="1"/>
  <c r="L2872" i="4"/>
  <c r="L2986" i="4"/>
  <c r="L2918" i="4"/>
  <c r="M2918" i="4" s="1"/>
  <c r="N2918" i="4" s="1"/>
  <c r="O2918" i="4" s="1"/>
  <c r="P2918" i="4" s="1"/>
  <c r="L2963" i="4"/>
  <c r="L3019" i="4"/>
  <c r="M3019" i="4" s="1"/>
  <c r="N3019" i="4" s="1"/>
  <c r="O3019" i="4" s="1"/>
  <c r="P3019" i="4" s="1"/>
  <c r="L3014" i="4"/>
  <c r="M3014" i="4" s="1"/>
  <c r="N3014" i="4" s="1"/>
  <c r="O3014" i="4" s="1"/>
  <c r="P3014" i="4" s="1"/>
  <c r="L3080" i="4"/>
  <c r="M3080" i="4" s="1"/>
  <c r="N3080" i="4" s="1"/>
  <c r="O3080" i="4" s="1"/>
  <c r="P3080" i="4" s="1"/>
  <c r="L3050" i="4"/>
  <c r="M3050" i="4" s="1"/>
  <c r="N3050" i="4" s="1"/>
  <c r="O3050" i="4" s="1"/>
  <c r="P3050" i="4" s="1"/>
  <c r="L3060" i="4"/>
  <c r="L3111" i="4"/>
  <c r="M3111" i="4" s="1"/>
  <c r="N3111" i="4" s="1"/>
  <c r="O3111" i="4" s="1"/>
  <c r="P3111" i="4" s="1"/>
  <c r="L3126" i="4"/>
  <c r="M3126" i="4" s="1"/>
  <c r="N3126" i="4" s="1"/>
  <c r="O3126" i="4" s="1"/>
  <c r="P3126" i="4" s="1"/>
  <c r="L3040" i="4"/>
  <c r="M3040" i="4" s="1"/>
  <c r="N3040" i="4" s="1"/>
  <c r="O3040" i="4" s="1"/>
  <c r="P3040" i="4" s="1"/>
  <c r="L3203" i="4"/>
  <c r="L3159" i="4"/>
  <c r="L3207" i="4"/>
  <c r="L1498" i="4"/>
  <c r="L1734" i="4"/>
  <c r="M1734" i="4" s="1"/>
  <c r="N1734" i="4" s="1"/>
  <c r="O1734" i="4" s="1"/>
  <c r="P1734" i="4" s="1"/>
  <c r="L1860" i="4"/>
  <c r="M1860" i="4" s="1"/>
  <c r="N1860" i="4" s="1"/>
  <c r="O1860" i="4" s="1"/>
  <c r="P1860" i="4" s="1"/>
  <c r="L2366" i="4"/>
  <c r="M2366" i="4" s="1"/>
  <c r="N2366" i="4" s="1"/>
  <c r="O2366" i="4" s="1"/>
  <c r="P2366" i="4" s="1"/>
  <c r="L2436" i="4"/>
  <c r="M2436" i="4" s="1"/>
  <c r="N2436" i="4" s="1"/>
  <c r="O2436" i="4" s="1"/>
  <c r="P2436" i="4" s="1"/>
  <c r="L3093" i="4"/>
  <c r="L371" i="4"/>
  <c r="M371" i="4" s="1"/>
  <c r="N371" i="4" s="1"/>
  <c r="O371" i="4" s="1"/>
  <c r="P371" i="4" s="1"/>
  <c r="L637" i="4"/>
  <c r="M637" i="4" s="1"/>
  <c r="N637" i="4" s="1"/>
  <c r="O637" i="4" s="1"/>
  <c r="P637" i="4" s="1"/>
  <c r="L353" i="4"/>
  <c r="M353" i="4" s="1"/>
  <c r="N353" i="4" s="1"/>
  <c r="O353" i="4" s="1"/>
  <c r="P353" i="4" s="1"/>
  <c r="L482" i="4"/>
  <c r="L1104" i="4"/>
  <c r="L1211" i="4"/>
  <c r="M1211" i="4" s="1"/>
  <c r="L1156" i="4"/>
  <c r="L1253" i="4"/>
  <c r="M1253" i="4" s="1"/>
  <c r="N1253" i="4" s="1"/>
  <c r="O1253" i="4" s="1"/>
  <c r="P1253" i="4" s="1"/>
  <c r="L1397" i="4"/>
  <c r="L1271" i="4"/>
  <c r="L1542" i="4"/>
  <c r="M1542" i="4" s="1"/>
  <c r="N1542" i="4" s="1"/>
  <c r="O1542" i="4" s="1"/>
  <c r="P1542" i="4" s="1"/>
  <c r="L2002" i="4"/>
  <c r="L1895" i="4"/>
  <c r="L1930" i="4"/>
  <c r="M1930" i="4" s="1"/>
  <c r="L2264" i="4"/>
  <c r="M2264" i="4" s="1"/>
  <c r="N2264" i="4" s="1"/>
  <c r="O2264" i="4" s="1"/>
  <c r="P2264" i="4" s="1"/>
  <c r="L2300" i="4"/>
  <c r="L2459" i="4"/>
  <c r="L2633" i="4"/>
  <c r="M2633" i="4" s="1"/>
  <c r="N2633" i="4" s="1"/>
  <c r="O2633" i="4" s="1"/>
  <c r="P2633" i="4" s="1"/>
  <c r="M3158" i="4"/>
  <c r="N3158" i="4" s="1"/>
  <c r="O3158" i="4" s="1"/>
  <c r="P3158" i="4" s="1"/>
  <c r="M3110" i="4"/>
  <c r="N3110" i="4" s="1"/>
  <c r="O3110" i="4" s="1"/>
  <c r="P3110" i="4" s="1"/>
  <c r="M3148" i="4"/>
  <c r="N3148" i="4" s="1"/>
  <c r="O3148" i="4" s="1"/>
  <c r="P3148" i="4" s="1"/>
  <c r="M3095" i="4"/>
  <c r="N3095" i="4" s="1"/>
  <c r="O3095" i="4" s="1"/>
  <c r="P3095" i="4" s="1"/>
  <c r="M3112" i="4"/>
  <c r="N3112" i="4" s="1"/>
  <c r="O3112" i="4" s="1"/>
  <c r="P3112" i="4" s="1"/>
  <c r="M2968" i="4"/>
  <c r="N2968" i="4" s="1"/>
  <c r="O2968" i="4" s="1"/>
  <c r="P2968" i="4" s="1"/>
  <c r="M2928" i="4"/>
  <c r="N2928" i="4" s="1"/>
  <c r="O2928" i="4" s="1"/>
  <c r="P2928" i="4" s="1"/>
  <c r="M2931" i="4"/>
  <c r="N2931" i="4" s="1"/>
  <c r="O2931" i="4" s="1"/>
  <c r="P2931" i="4" s="1"/>
  <c r="M2924" i="4"/>
  <c r="N2924" i="4" s="1"/>
  <c r="O2924" i="4" s="1"/>
  <c r="P2924" i="4" s="1"/>
  <c r="M2859" i="4"/>
  <c r="N2859" i="4" s="1"/>
  <c r="O2859" i="4" s="1"/>
  <c r="P2859" i="4" s="1"/>
  <c r="M2858" i="4"/>
  <c r="N2858" i="4" s="1"/>
  <c r="O2858" i="4" s="1"/>
  <c r="P2858" i="4" s="1"/>
  <c r="M2877" i="4"/>
  <c r="N2877" i="4" s="1"/>
  <c r="O2877" i="4" s="1"/>
  <c r="P2877" i="4" s="1"/>
  <c r="M2857" i="4"/>
  <c r="N2857" i="4" s="1"/>
  <c r="O2857" i="4" s="1"/>
  <c r="P2857" i="4" s="1"/>
  <c r="M2762" i="4"/>
  <c r="N2762" i="4" s="1"/>
  <c r="O2762" i="4" s="1"/>
  <c r="P2762" i="4" s="1"/>
  <c r="M2643" i="4"/>
  <c r="N2643" i="4" s="1"/>
  <c r="O2643" i="4" s="1"/>
  <c r="P2643" i="4" s="1"/>
  <c r="M2691" i="4"/>
  <c r="N2691" i="4" s="1"/>
  <c r="O2691" i="4" s="1"/>
  <c r="P2691" i="4" s="1"/>
  <c r="M2448" i="4"/>
  <c r="N2448" i="4" s="1"/>
  <c r="O2448" i="4" s="1"/>
  <c r="P2448" i="4" s="1"/>
  <c r="M2540" i="4"/>
  <c r="N2540" i="4" s="1"/>
  <c r="O2540" i="4" s="1"/>
  <c r="P2540" i="4" s="1"/>
  <c r="M2531" i="4"/>
  <c r="N2531" i="4" s="1"/>
  <c r="O2531" i="4" s="1"/>
  <c r="P2531" i="4" s="1"/>
  <c r="M2595" i="4"/>
  <c r="N2595" i="4" s="1"/>
  <c r="O2595" i="4" s="1"/>
  <c r="P2595" i="4" s="1"/>
  <c r="M2455" i="4"/>
  <c r="N2455" i="4" s="1"/>
  <c r="O2455" i="4" s="1"/>
  <c r="P2455" i="4" s="1"/>
  <c r="M2461" i="4"/>
  <c r="N2461" i="4" s="1"/>
  <c r="O2461" i="4" s="1"/>
  <c r="P2461" i="4" s="1"/>
  <c r="M2349" i="4"/>
  <c r="N2349" i="4" s="1"/>
  <c r="O2349" i="4" s="1"/>
  <c r="P2349" i="4" s="1"/>
  <c r="M2355" i="4"/>
  <c r="N2355" i="4" s="1"/>
  <c r="O2355" i="4" s="1"/>
  <c r="P2355" i="4" s="1"/>
  <c r="M2217" i="4"/>
  <c r="N2217" i="4" s="1"/>
  <c r="O2217" i="4" s="1"/>
  <c r="P2217" i="4" s="1"/>
  <c r="M2292" i="4"/>
  <c r="N2292" i="4" s="1"/>
  <c r="O2292" i="4" s="1"/>
  <c r="P2292" i="4" s="1"/>
  <c r="U2292" i="4" s="1"/>
  <c r="M2279" i="4"/>
  <c r="N2279" i="4" s="1"/>
  <c r="O2279" i="4" s="1"/>
  <c r="P2279" i="4" s="1"/>
  <c r="M2179" i="4"/>
  <c r="N2179" i="4" s="1"/>
  <c r="O2179" i="4" s="1"/>
  <c r="P2179" i="4" s="1"/>
  <c r="M1995" i="4"/>
  <c r="N1995" i="4" s="1"/>
  <c r="O1995" i="4" s="1"/>
  <c r="P1995" i="4" s="1"/>
  <c r="M2171" i="4"/>
  <c r="N2171" i="4" s="1"/>
  <c r="O2171" i="4" s="1"/>
  <c r="P2171" i="4" s="1"/>
  <c r="M2173" i="4"/>
  <c r="N2173" i="4" s="1"/>
  <c r="O2173" i="4" s="1"/>
  <c r="P2173" i="4" s="1"/>
  <c r="M2174" i="4"/>
  <c r="N2174" i="4" s="1"/>
  <c r="O2174" i="4" s="1"/>
  <c r="P2174" i="4" s="1"/>
  <c r="M2536" i="4"/>
  <c r="N2536" i="4" s="1"/>
  <c r="O2536" i="4" s="1"/>
  <c r="P2536" i="4" s="1"/>
  <c r="M2104" i="4"/>
  <c r="N2104" i="4" s="1"/>
  <c r="O2104" i="4" s="1"/>
  <c r="P2104" i="4" s="1"/>
  <c r="M1958" i="4"/>
  <c r="N1958" i="4" s="1"/>
  <c r="O1958" i="4" s="1"/>
  <c r="P1958" i="4" s="1"/>
  <c r="M2109" i="4"/>
  <c r="N2109" i="4" s="1"/>
  <c r="O2109" i="4" s="1"/>
  <c r="P2109" i="4" s="1"/>
  <c r="M2080" i="4"/>
  <c r="N2080" i="4" s="1"/>
  <c r="O2080" i="4" s="1"/>
  <c r="P2080" i="4" s="1"/>
  <c r="M2150" i="4"/>
  <c r="N2150" i="4" s="1"/>
  <c r="O2150" i="4" s="1"/>
  <c r="P2150" i="4" s="1"/>
  <c r="M2040" i="4"/>
  <c r="N2040" i="4" s="1"/>
  <c r="O2040" i="4" s="1"/>
  <c r="P2040" i="4" s="1"/>
  <c r="M1730" i="4"/>
  <c r="N1730" i="4" s="1"/>
  <c r="O1730" i="4" s="1"/>
  <c r="P1730" i="4" s="1"/>
  <c r="M1670" i="4"/>
  <c r="N1670" i="4" s="1"/>
  <c r="O1670" i="4" s="1"/>
  <c r="P1670" i="4" s="1"/>
  <c r="M211" i="4"/>
  <c r="N211" i="4" s="1"/>
  <c r="O211" i="4" s="1"/>
  <c r="P211" i="4" s="1"/>
  <c r="M308" i="4"/>
  <c r="N308" i="4" s="1"/>
  <c r="O308" i="4" s="1"/>
  <c r="P308" i="4" s="1"/>
  <c r="M3193" i="4"/>
  <c r="N3193" i="4" s="1"/>
  <c r="O3193" i="4" s="1"/>
  <c r="P3193" i="4" s="1"/>
  <c r="M3090" i="4"/>
  <c r="N3090" i="4" s="1"/>
  <c r="O3090" i="4" s="1"/>
  <c r="P3090" i="4" s="1"/>
  <c r="M3182" i="4"/>
  <c r="N3182" i="4" s="1"/>
  <c r="O3182" i="4" s="1"/>
  <c r="P3182" i="4" s="1"/>
  <c r="M3135" i="4"/>
  <c r="N3135" i="4" s="1"/>
  <c r="O3135" i="4" s="1"/>
  <c r="P3135" i="4" s="1"/>
  <c r="M3079" i="4"/>
  <c r="N3079" i="4" s="1"/>
  <c r="O3079" i="4" s="1"/>
  <c r="P3079" i="4" s="1"/>
  <c r="M3098" i="4"/>
  <c r="N3098" i="4" s="1"/>
  <c r="O3098" i="4" s="1"/>
  <c r="P3098" i="4" s="1"/>
  <c r="M3092" i="4"/>
  <c r="N3092" i="4" s="1"/>
  <c r="O3092" i="4" s="1"/>
  <c r="P3092" i="4" s="1"/>
  <c r="M3037" i="4"/>
  <c r="N3037" i="4" s="1"/>
  <c r="O3037" i="4" s="1"/>
  <c r="P3037" i="4" s="1"/>
  <c r="M2938" i="4"/>
  <c r="N2938" i="4" s="1"/>
  <c r="O2938" i="4" s="1"/>
  <c r="P2938" i="4" s="1"/>
  <c r="M2939" i="4"/>
  <c r="N2939" i="4" s="1"/>
  <c r="O2939" i="4" s="1"/>
  <c r="P2939" i="4" s="1"/>
  <c r="M2906" i="4"/>
  <c r="N2906" i="4" s="1"/>
  <c r="O2906" i="4" s="1"/>
  <c r="P2906" i="4" s="1"/>
  <c r="M2849" i="4"/>
  <c r="N2849" i="4" s="1"/>
  <c r="O2849" i="4" s="1"/>
  <c r="P2849" i="4" s="1"/>
  <c r="M2837" i="4"/>
  <c r="N2837" i="4" s="1"/>
  <c r="O2837" i="4" s="1"/>
  <c r="P2837" i="4" s="1"/>
  <c r="M2785" i="4"/>
  <c r="N2785" i="4" s="1"/>
  <c r="O2785" i="4" s="1"/>
  <c r="P2785" i="4" s="1"/>
  <c r="M2817" i="4"/>
  <c r="N2817" i="4" s="1"/>
  <c r="O2817" i="4" s="1"/>
  <c r="P2817" i="4" s="1"/>
  <c r="M2676" i="4"/>
  <c r="N2676" i="4" s="1"/>
  <c r="O2676" i="4" s="1"/>
  <c r="P2676" i="4" s="1"/>
  <c r="M2634" i="4"/>
  <c r="N2634" i="4" s="1"/>
  <c r="O2634" i="4" s="1"/>
  <c r="P2634" i="4" s="1"/>
  <c r="M2756" i="4"/>
  <c r="N2756" i="4" s="1"/>
  <c r="O2756" i="4" s="1"/>
  <c r="P2756" i="4" s="1"/>
  <c r="U2756" i="4" s="1"/>
  <c r="M2679" i="4"/>
  <c r="N2679" i="4" s="1"/>
  <c r="O2679" i="4" s="1"/>
  <c r="P2679" i="4" s="1"/>
  <c r="U2679" i="4" s="1"/>
  <c r="M2639" i="4"/>
  <c r="N2639" i="4" s="1"/>
  <c r="O2639" i="4" s="1"/>
  <c r="P2639" i="4" s="1"/>
  <c r="M2325" i="4"/>
  <c r="N2325" i="4" s="1"/>
  <c r="O2325" i="4" s="1"/>
  <c r="P2325" i="4" s="1"/>
  <c r="M2469" i="4"/>
  <c r="N2469" i="4" s="1"/>
  <c r="O2469" i="4" s="1"/>
  <c r="P2469" i="4" s="1"/>
  <c r="M2373" i="4"/>
  <c r="N2373" i="4" s="1"/>
  <c r="O2373" i="4" s="1"/>
  <c r="P2373" i="4" s="1"/>
  <c r="M2037" i="4"/>
  <c r="N2037" i="4" s="1"/>
  <c r="O2037" i="4" s="1"/>
  <c r="P2037" i="4" s="1"/>
  <c r="M2260" i="4"/>
  <c r="N2260" i="4" s="1"/>
  <c r="O2260" i="4" s="1"/>
  <c r="P2260" i="4" s="1"/>
  <c r="M2177" i="4"/>
  <c r="N2177" i="4" s="1"/>
  <c r="O2177" i="4" s="1"/>
  <c r="P2177" i="4" s="1"/>
  <c r="M1762" i="4"/>
  <c r="N1762" i="4" s="1"/>
  <c r="O1762" i="4" s="1"/>
  <c r="P1762" i="4" s="1"/>
  <c r="M1619" i="4"/>
  <c r="N1619" i="4" s="1"/>
  <c r="O1619" i="4" s="1"/>
  <c r="P1619" i="4" s="1"/>
  <c r="M1109" i="4"/>
  <c r="N1109" i="4" s="1"/>
  <c r="O1109" i="4" s="1"/>
  <c r="P1109" i="4" s="1"/>
  <c r="M186" i="4"/>
  <c r="N186" i="4" s="1"/>
  <c r="O186" i="4" s="1"/>
  <c r="P186" i="4" s="1"/>
  <c r="M3186" i="4"/>
  <c r="N3186" i="4" s="1"/>
  <c r="O3186" i="4" s="1"/>
  <c r="P3186" i="4" s="1"/>
  <c r="M3120" i="4"/>
  <c r="N3120" i="4" s="1"/>
  <c r="O3120" i="4" s="1"/>
  <c r="P3120" i="4" s="1"/>
  <c r="M3088" i="4"/>
  <c r="N3088" i="4" s="1"/>
  <c r="O3088" i="4" s="1"/>
  <c r="P3088" i="4" s="1"/>
  <c r="M3108" i="4"/>
  <c r="N3108" i="4" s="1"/>
  <c r="O3108" i="4" s="1"/>
  <c r="P3108" i="4" s="1"/>
  <c r="M2929" i="4"/>
  <c r="N2929" i="4" s="1"/>
  <c r="O2929" i="4" s="1"/>
  <c r="P2929" i="4" s="1"/>
  <c r="M2904" i="4"/>
  <c r="N2904" i="4" s="1"/>
  <c r="O2904" i="4" s="1"/>
  <c r="P2904" i="4" s="1"/>
  <c r="M2912" i="4"/>
  <c r="N2912" i="4" s="1"/>
  <c r="O2912" i="4" s="1"/>
  <c r="P2912" i="4" s="1"/>
  <c r="U2912" i="4" s="1"/>
  <c r="M2795" i="4"/>
  <c r="N2795" i="4" s="1"/>
  <c r="O2795" i="4" s="1"/>
  <c r="P2795" i="4" s="1"/>
  <c r="M2669" i="4"/>
  <c r="N2669" i="4" s="1"/>
  <c r="O2669" i="4" s="1"/>
  <c r="P2669" i="4" s="1"/>
  <c r="M2575" i="4"/>
  <c r="N2575" i="4" s="1"/>
  <c r="O2575" i="4" s="1"/>
  <c r="P2575" i="4" s="1"/>
  <c r="M2667" i="4"/>
  <c r="N2667" i="4" s="1"/>
  <c r="O2667" i="4" s="1"/>
  <c r="P2667" i="4" s="1"/>
  <c r="M2766" i="4"/>
  <c r="N2766" i="4" s="1"/>
  <c r="O2766" i="4" s="1"/>
  <c r="P2766" i="4" s="1"/>
  <c r="M2751" i="4"/>
  <c r="N2751" i="4" s="1"/>
  <c r="O2751" i="4" s="1"/>
  <c r="P2751" i="4" s="1"/>
  <c r="M2781" i="4"/>
  <c r="N2781" i="4" s="1"/>
  <c r="O2781" i="4" s="1"/>
  <c r="P2781" i="4" s="1"/>
  <c r="M2570" i="4"/>
  <c r="N2570" i="4" s="1"/>
  <c r="O2570" i="4" s="1"/>
  <c r="P2570" i="4" s="1"/>
  <c r="M2609" i="4"/>
  <c r="N2609" i="4" s="1"/>
  <c r="O2609" i="4" s="1"/>
  <c r="P2609" i="4" s="1"/>
  <c r="M2437" i="4"/>
  <c r="N2437" i="4" s="1"/>
  <c r="O2437" i="4" s="1"/>
  <c r="P2437" i="4" s="1"/>
  <c r="M2360" i="4"/>
  <c r="N2360" i="4" s="1"/>
  <c r="O2360" i="4" s="1"/>
  <c r="P2360" i="4" s="1"/>
  <c r="M2303" i="4"/>
  <c r="N2303" i="4" s="1"/>
  <c r="O2303" i="4" s="1"/>
  <c r="P2303" i="4" s="1"/>
  <c r="M2358" i="4"/>
  <c r="N2358" i="4" s="1"/>
  <c r="O2358" i="4" s="1"/>
  <c r="P2358" i="4" s="1"/>
  <c r="M2283" i="4"/>
  <c r="N2283" i="4" s="1"/>
  <c r="O2283" i="4" s="1"/>
  <c r="P2283" i="4" s="1"/>
  <c r="M2278" i="4"/>
  <c r="N2278" i="4" s="1"/>
  <c r="O2278" i="4" s="1"/>
  <c r="P2278" i="4" s="1"/>
  <c r="M2389" i="4"/>
  <c r="N2389" i="4" s="1"/>
  <c r="O2389" i="4" s="1"/>
  <c r="P2389" i="4" s="1"/>
  <c r="M2479" i="4"/>
  <c r="N2479" i="4" s="1"/>
  <c r="O2479" i="4" s="1"/>
  <c r="P2479" i="4" s="1"/>
  <c r="M2348" i="4"/>
  <c r="N2348" i="4" s="1"/>
  <c r="O2348" i="4" s="1"/>
  <c r="P2348" i="4" s="1"/>
  <c r="M2147" i="4"/>
  <c r="N2147" i="4" s="1"/>
  <c r="O2147" i="4" s="1"/>
  <c r="P2147" i="4" s="1"/>
  <c r="M1970" i="4"/>
  <c r="N1970" i="4" s="1"/>
  <c r="O1970" i="4" s="1"/>
  <c r="P1970" i="4" s="1"/>
  <c r="M2252" i="4"/>
  <c r="N2252" i="4" s="1"/>
  <c r="O2252" i="4" s="1"/>
  <c r="P2252" i="4" s="1"/>
  <c r="M1419" i="4"/>
  <c r="N1419" i="4" s="1"/>
  <c r="O1419" i="4" s="1"/>
  <c r="P1419" i="4" s="1"/>
  <c r="M1262" i="4"/>
  <c r="N1262" i="4" s="1"/>
  <c r="O1262" i="4" s="1"/>
  <c r="P1262" i="4" s="1"/>
  <c r="M1236" i="4"/>
  <c r="N1236" i="4" s="1"/>
  <c r="O1236" i="4" s="1"/>
  <c r="P1236" i="4" s="1"/>
  <c r="M3181" i="4"/>
  <c r="N3181" i="4" s="1"/>
  <c r="O3181" i="4" s="1"/>
  <c r="P3181" i="4" s="1"/>
  <c r="M3208" i="4"/>
  <c r="N3208" i="4" s="1"/>
  <c r="O3208" i="4" s="1"/>
  <c r="P3208" i="4" s="1"/>
  <c r="M3165" i="4"/>
  <c r="N3165" i="4" s="1"/>
  <c r="O3165" i="4" s="1"/>
  <c r="P3165" i="4" s="1"/>
  <c r="M3154" i="4"/>
  <c r="N3154" i="4" s="1"/>
  <c r="O3154" i="4" s="1"/>
  <c r="P3154" i="4" s="1"/>
  <c r="M3048" i="4"/>
  <c r="N3048" i="4" s="1"/>
  <c r="O3048" i="4" s="1"/>
  <c r="P3048" i="4" s="1"/>
  <c r="M3041" i="4"/>
  <c r="N3041" i="4" s="1"/>
  <c r="O3041" i="4" s="1"/>
  <c r="P3041" i="4" s="1"/>
  <c r="M2993" i="4"/>
  <c r="N2993" i="4" s="1"/>
  <c r="O2993" i="4" s="1"/>
  <c r="P2993" i="4" s="1"/>
  <c r="M2940" i="4"/>
  <c r="N2940" i="4" s="1"/>
  <c r="O2940" i="4" s="1"/>
  <c r="P2940" i="4" s="1"/>
  <c r="M2933" i="4"/>
  <c r="N2933" i="4" s="1"/>
  <c r="O2933" i="4" s="1"/>
  <c r="P2933" i="4" s="1"/>
  <c r="M2916" i="4"/>
  <c r="N2916" i="4" s="1"/>
  <c r="O2916" i="4" s="1"/>
  <c r="P2916" i="4" s="1"/>
  <c r="U2916" i="4" s="1"/>
  <c r="M2844" i="4"/>
  <c r="N2844" i="4" s="1"/>
  <c r="O2844" i="4" s="1"/>
  <c r="P2844" i="4" s="1"/>
  <c r="M2818" i="4"/>
  <c r="N2818" i="4" s="1"/>
  <c r="O2818" i="4" s="1"/>
  <c r="P2818" i="4" s="1"/>
  <c r="U2818" i="4" s="1"/>
  <c r="M2759" i="4"/>
  <c r="N2759" i="4" s="1"/>
  <c r="O2759" i="4" s="1"/>
  <c r="P2759" i="4" s="1"/>
  <c r="M2748" i="4"/>
  <c r="N2748" i="4" s="1"/>
  <c r="O2748" i="4" s="1"/>
  <c r="P2748" i="4" s="1"/>
  <c r="M2763" i="4"/>
  <c r="N2763" i="4" s="1"/>
  <c r="O2763" i="4" s="1"/>
  <c r="P2763" i="4" s="1"/>
  <c r="M2760" i="4"/>
  <c r="N2760" i="4" s="1"/>
  <c r="O2760" i="4" s="1"/>
  <c r="P2760" i="4" s="1"/>
  <c r="M2645" i="4"/>
  <c r="N2645" i="4" s="1"/>
  <c r="O2645" i="4" s="1"/>
  <c r="P2645" i="4" s="1"/>
  <c r="M2488" i="4"/>
  <c r="N2488" i="4" s="1"/>
  <c r="O2488" i="4" s="1"/>
  <c r="P2488" i="4" s="1"/>
  <c r="M2430" i="4"/>
  <c r="N2430" i="4" s="1"/>
  <c r="O2430" i="4" s="1"/>
  <c r="P2430" i="4" s="1"/>
  <c r="M2391" i="4"/>
  <c r="N2391" i="4" s="1"/>
  <c r="O2391" i="4" s="1"/>
  <c r="P2391" i="4" s="1"/>
  <c r="M2270" i="4"/>
  <c r="N2270" i="4" s="1"/>
  <c r="O2270" i="4" s="1"/>
  <c r="P2270" i="4" s="1"/>
  <c r="M2266" i="4"/>
  <c r="N2266" i="4" s="1"/>
  <c r="O2266" i="4" s="1"/>
  <c r="P2266" i="4" s="1"/>
  <c r="U2266" i="4" s="1"/>
  <c r="M2250" i="4"/>
  <c r="N2250" i="4" s="1"/>
  <c r="O2250" i="4" s="1"/>
  <c r="P2250" i="4" s="1"/>
  <c r="M2294" i="4"/>
  <c r="N2294" i="4" s="1"/>
  <c r="O2294" i="4" s="1"/>
  <c r="P2294" i="4" s="1"/>
  <c r="M2402" i="4"/>
  <c r="N2402" i="4" s="1"/>
  <c r="O2402" i="4" s="1"/>
  <c r="P2402" i="4" s="1"/>
  <c r="M2259" i="4"/>
  <c r="N2259" i="4" s="1"/>
  <c r="O2259" i="4" s="1"/>
  <c r="P2259" i="4" s="1"/>
  <c r="M2280" i="4"/>
  <c r="N2280" i="4" s="1"/>
  <c r="O2280" i="4" s="1"/>
  <c r="P2280" i="4" s="1"/>
  <c r="M2117" i="4"/>
  <c r="N2117" i="4" s="1"/>
  <c r="O2117" i="4" s="1"/>
  <c r="P2117" i="4" s="1"/>
  <c r="M2160" i="4"/>
  <c r="N2160" i="4" s="1"/>
  <c r="O2160" i="4" s="1"/>
  <c r="P2160" i="4" s="1"/>
  <c r="M2161" i="4"/>
  <c r="N2161" i="4" s="1"/>
  <c r="O2161" i="4" s="1"/>
  <c r="P2161" i="4" s="1"/>
  <c r="M2163" i="4"/>
  <c r="N2163" i="4" s="1"/>
  <c r="O2163" i="4" s="1"/>
  <c r="P2163" i="4" s="1"/>
  <c r="M2039" i="4"/>
  <c r="N2039" i="4" s="1"/>
  <c r="O2039" i="4" s="1"/>
  <c r="P2039" i="4" s="1"/>
  <c r="M1953" i="4"/>
  <c r="N1953" i="4" s="1"/>
  <c r="O1953" i="4" s="1"/>
  <c r="P1953" i="4" s="1"/>
  <c r="M1863" i="4"/>
  <c r="N1863" i="4" s="1"/>
  <c r="O1863" i="4" s="1"/>
  <c r="P1863" i="4" s="1"/>
  <c r="M1829" i="4"/>
  <c r="N1829" i="4" s="1"/>
  <c r="O1829" i="4" s="1"/>
  <c r="P1829" i="4" s="1"/>
  <c r="M1724" i="4"/>
  <c r="N1724" i="4" s="1"/>
  <c r="O1724" i="4" s="1"/>
  <c r="P1724" i="4" s="1"/>
  <c r="M1695" i="4"/>
  <c r="N1695" i="4" s="1"/>
  <c r="O1695" i="4" s="1"/>
  <c r="P1695" i="4" s="1"/>
  <c r="M1554" i="4"/>
  <c r="N1554" i="4" s="1"/>
  <c r="O1554" i="4" s="1"/>
  <c r="P1554" i="4" s="1"/>
  <c r="M258" i="4"/>
  <c r="N258" i="4" s="1"/>
  <c r="O258" i="4" s="1"/>
  <c r="P258" i="4" s="1"/>
  <c r="M266" i="4"/>
  <c r="N266" i="4" s="1"/>
  <c r="O266" i="4" s="1"/>
  <c r="P266" i="4" s="1"/>
  <c r="M486" i="4"/>
  <c r="N486" i="4" s="1"/>
  <c r="O486" i="4" s="1"/>
  <c r="P486" i="4" s="1"/>
  <c r="M3168" i="4"/>
  <c r="N3168" i="4" s="1"/>
  <c r="O3168" i="4" s="1"/>
  <c r="P3168" i="4" s="1"/>
  <c r="M3187" i="4"/>
  <c r="N3187" i="4" s="1"/>
  <c r="O3187" i="4" s="1"/>
  <c r="P3187" i="4" s="1"/>
  <c r="M3123" i="4"/>
  <c r="N3123" i="4" s="1"/>
  <c r="O3123" i="4" s="1"/>
  <c r="P3123" i="4" s="1"/>
  <c r="M3184" i="4"/>
  <c r="N3184" i="4" s="1"/>
  <c r="O3184" i="4" s="1"/>
  <c r="P3184" i="4" s="1"/>
  <c r="M3100" i="4"/>
  <c r="N3100" i="4" s="1"/>
  <c r="O3100" i="4" s="1"/>
  <c r="P3100" i="4" s="1"/>
  <c r="M3021" i="4"/>
  <c r="N3021" i="4" s="1"/>
  <c r="O3021" i="4" s="1"/>
  <c r="P3021" i="4" s="1"/>
  <c r="M2971" i="4"/>
  <c r="N2971" i="4" s="1"/>
  <c r="O2971" i="4" s="1"/>
  <c r="P2971" i="4" s="1"/>
  <c r="M2921" i="4"/>
  <c r="N2921" i="4" s="1"/>
  <c r="O2921" i="4" s="1"/>
  <c r="P2921" i="4" s="1"/>
  <c r="M2816" i="4"/>
  <c r="N2816" i="4" s="1"/>
  <c r="O2816" i="4" s="1"/>
  <c r="P2816" i="4" s="1"/>
  <c r="M2799" i="4"/>
  <c r="N2799" i="4" s="1"/>
  <c r="O2799" i="4" s="1"/>
  <c r="P2799" i="4" s="1"/>
  <c r="M2646" i="4"/>
  <c r="N2646" i="4" s="1"/>
  <c r="O2646" i="4" s="1"/>
  <c r="P2646" i="4" s="1"/>
  <c r="M2637" i="4"/>
  <c r="N2637" i="4" s="1"/>
  <c r="O2637" i="4" s="1"/>
  <c r="P2637" i="4" s="1"/>
  <c r="M2265" i="4"/>
  <c r="N2265" i="4" s="1"/>
  <c r="O2265" i="4" s="1"/>
  <c r="P2265" i="4" s="1"/>
  <c r="M2374" i="4"/>
  <c r="N2374" i="4" s="1"/>
  <c r="O2374" i="4" s="1"/>
  <c r="P2374" i="4" s="1"/>
  <c r="M2370" i="4"/>
  <c r="N2370" i="4" s="1"/>
  <c r="O2370" i="4" s="1"/>
  <c r="P2370" i="4" s="1"/>
  <c r="M2446" i="4"/>
  <c r="N2446" i="4" s="1"/>
  <c r="O2446" i="4" s="1"/>
  <c r="P2446" i="4" s="1"/>
  <c r="U2446" i="4" s="1"/>
  <c r="M2428" i="4"/>
  <c r="N2428" i="4" s="1"/>
  <c r="O2428" i="4" s="1"/>
  <c r="P2428" i="4" s="1"/>
  <c r="M2248" i="4"/>
  <c r="N2248" i="4" s="1"/>
  <c r="O2248" i="4" s="1"/>
  <c r="P2248" i="4" s="1"/>
  <c r="M2347" i="4"/>
  <c r="N2347" i="4" s="1"/>
  <c r="O2347" i="4" s="1"/>
  <c r="P2347" i="4" s="1"/>
  <c r="M2120" i="4"/>
  <c r="N2120" i="4" s="1"/>
  <c r="O2120" i="4" s="1"/>
  <c r="P2120" i="4" s="1"/>
  <c r="M2135" i="4"/>
  <c r="N2135" i="4" s="1"/>
  <c r="O2135" i="4" s="1"/>
  <c r="P2135" i="4" s="1"/>
  <c r="U2135" i="4" s="1"/>
  <c r="M2151" i="4"/>
  <c r="N2151" i="4" s="1"/>
  <c r="O2151" i="4" s="1"/>
  <c r="P2151" i="4" s="1"/>
  <c r="M2137" i="4"/>
  <c r="N2137" i="4" s="1"/>
  <c r="O2137" i="4" s="1"/>
  <c r="P2137" i="4" s="1"/>
  <c r="M1756" i="4"/>
  <c r="N1756" i="4" s="1"/>
  <c r="O1756" i="4" s="1"/>
  <c r="P1756" i="4" s="1"/>
  <c r="M1526" i="4"/>
  <c r="N1526" i="4" s="1"/>
  <c r="O1526" i="4" s="1"/>
  <c r="P1526" i="4" s="1"/>
  <c r="M1595" i="4"/>
  <c r="N1595" i="4" s="1"/>
  <c r="O1595" i="4" s="1"/>
  <c r="P1595" i="4" s="1"/>
  <c r="M1278" i="4"/>
  <c r="N1278" i="4" s="1"/>
  <c r="O1278" i="4" s="1"/>
  <c r="P1278" i="4" s="1"/>
  <c r="M600" i="4"/>
  <c r="N600" i="4" s="1"/>
  <c r="O600" i="4" s="1"/>
  <c r="P600" i="4" s="1"/>
  <c r="M279" i="4"/>
  <c r="N279" i="4" s="1"/>
  <c r="O279" i="4" s="1"/>
  <c r="P279" i="4" s="1"/>
  <c r="M672" i="4"/>
  <c r="N672" i="4" s="1"/>
  <c r="O672" i="4" s="1"/>
  <c r="P672" i="4" s="1"/>
  <c r="M1081" i="4"/>
  <c r="N1081" i="4" s="1"/>
  <c r="O1081" i="4" s="1"/>
  <c r="P1081" i="4" s="1"/>
  <c r="M3144" i="4"/>
  <c r="N3144" i="4" s="1"/>
  <c r="O3144" i="4" s="1"/>
  <c r="P3144" i="4" s="1"/>
  <c r="M3201" i="4"/>
  <c r="N3201" i="4" s="1"/>
  <c r="O3201" i="4" s="1"/>
  <c r="P3201" i="4" s="1"/>
  <c r="M3202" i="4"/>
  <c r="N3202" i="4" s="1"/>
  <c r="O3202" i="4" s="1"/>
  <c r="P3202" i="4" s="1"/>
  <c r="M3131" i="4"/>
  <c r="N3131" i="4" s="1"/>
  <c r="O3131" i="4" s="1"/>
  <c r="P3131" i="4" s="1"/>
  <c r="M3183" i="4"/>
  <c r="N3183" i="4" s="1"/>
  <c r="O3183" i="4" s="1"/>
  <c r="P3183" i="4" s="1"/>
  <c r="M3191" i="4"/>
  <c r="N3191" i="4" s="1"/>
  <c r="O3191" i="4" s="1"/>
  <c r="P3191" i="4" s="1"/>
  <c r="M3081" i="4"/>
  <c r="N3081" i="4" s="1"/>
  <c r="O3081" i="4" s="1"/>
  <c r="P3081" i="4" s="1"/>
  <c r="M3068" i="4"/>
  <c r="N3068" i="4" s="1"/>
  <c r="O3068" i="4" s="1"/>
  <c r="P3068" i="4" s="1"/>
  <c r="M3052" i="4"/>
  <c r="N3052" i="4" s="1"/>
  <c r="O3052" i="4" s="1"/>
  <c r="P3052" i="4" s="1"/>
  <c r="M3097" i="4"/>
  <c r="N3097" i="4" s="1"/>
  <c r="O3097" i="4" s="1"/>
  <c r="P3097" i="4" s="1"/>
  <c r="M2926" i="4"/>
  <c r="N2926" i="4" s="1"/>
  <c r="O2926" i="4" s="1"/>
  <c r="P2926" i="4" s="1"/>
  <c r="M2894" i="4"/>
  <c r="N2894" i="4" s="1"/>
  <c r="O2894" i="4" s="1"/>
  <c r="P2894" i="4" s="1"/>
  <c r="M2887" i="4"/>
  <c r="N2887" i="4" s="1"/>
  <c r="O2887" i="4" s="1"/>
  <c r="P2887" i="4" s="1"/>
  <c r="M2871" i="4"/>
  <c r="N2871" i="4" s="1"/>
  <c r="O2871" i="4" s="1"/>
  <c r="P2871" i="4" s="1"/>
  <c r="M2835" i="4"/>
  <c r="N2835" i="4" s="1"/>
  <c r="O2835" i="4" s="1"/>
  <c r="P2835" i="4" s="1"/>
  <c r="M2828" i="4"/>
  <c r="N2828" i="4" s="1"/>
  <c r="O2828" i="4" s="1"/>
  <c r="P2828" i="4" s="1"/>
  <c r="M2658" i="4"/>
  <c r="N2658" i="4" s="1"/>
  <c r="O2658" i="4" s="1"/>
  <c r="P2658" i="4" s="1"/>
  <c r="M2610" i="4"/>
  <c r="N2610" i="4" s="1"/>
  <c r="O2610" i="4" s="1"/>
  <c r="P2610" i="4" s="1"/>
  <c r="M2377" i="4"/>
  <c r="N2377" i="4" s="1"/>
  <c r="O2377" i="4" s="1"/>
  <c r="P2377" i="4" s="1"/>
  <c r="M2712" i="4"/>
  <c r="N2712" i="4" s="1"/>
  <c r="O2712" i="4" s="1"/>
  <c r="P2712" i="4" s="1"/>
  <c r="M2356" i="4"/>
  <c r="N2356" i="4" s="1"/>
  <c r="O2356" i="4" s="1"/>
  <c r="P2356" i="4" s="1"/>
  <c r="M2568" i="4"/>
  <c r="N2568" i="4" s="1"/>
  <c r="O2568" i="4" s="1"/>
  <c r="P2568" i="4" s="1"/>
  <c r="M2332" i="4"/>
  <c r="N2332" i="4" s="1"/>
  <c r="O2332" i="4" s="1"/>
  <c r="P2332" i="4" s="1"/>
  <c r="M2172" i="4"/>
  <c r="N2172" i="4" s="1"/>
  <c r="O2172" i="4" s="1"/>
  <c r="P2172" i="4" s="1"/>
  <c r="M2205" i="4"/>
  <c r="N2205" i="4" s="1"/>
  <c r="O2205" i="4" s="1"/>
  <c r="P2205" i="4" s="1"/>
  <c r="M2262" i="4"/>
  <c r="N2262" i="4" s="1"/>
  <c r="O2262" i="4" s="1"/>
  <c r="P2262" i="4" s="1"/>
  <c r="M2253" i="4"/>
  <c r="N2253" i="4" s="1"/>
  <c r="O2253" i="4" s="1"/>
  <c r="P2253" i="4" s="1"/>
  <c r="M2243" i="4"/>
  <c r="N2243" i="4" s="1"/>
  <c r="O2243" i="4" s="1"/>
  <c r="P2243" i="4" s="1"/>
  <c r="M2275" i="4"/>
  <c r="N2275" i="4" s="1"/>
  <c r="O2275" i="4" s="1"/>
  <c r="P2275" i="4" s="1"/>
  <c r="M2212" i="4"/>
  <c r="N2212" i="4" s="1"/>
  <c r="O2212" i="4" s="1"/>
  <c r="P2212" i="4" s="1"/>
  <c r="M2064" i="4"/>
  <c r="N2064" i="4" s="1"/>
  <c r="O2064" i="4" s="1"/>
  <c r="P2064" i="4" s="1"/>
  <c r="M1994" i="4"/>
  <c r="N1994" i="4" s="1"/>
  <c r="O1994" i="4" s="1"/>
  <c r="P1994" i="4" s="1"/>
  <c r="M2081" i="4"/>
  <c r="N2081" i="4" s="1"/>
  <c r="O2081" i="4" s="1"/>
  <c r="P2081" i="4" s="1"/>
  <c r="M1833" i="4"/>
  <c r="N1833" i="4" s="1"/>
  <c r="O1833" i="4" s="1"/>
  <c r="P1833" i="4" s="1"/>
  <c r="M1752" i="4"/>
  <c r="N1752" i="4" s="1"/>
  <c r="O1752" i="4" s="1"/>
  <c r="P1752" i="4" s="1"/>
  <c r="U1752" i="4" s="1"/>
  <c r="M3174" i="4"/>
  <c r="N3174" i="4" s="1"/>
  <c r="O3174" i="4" s="1"/>
  <c r="P3174" i="4" s="1"/>
  <c r="M3180" i="4"/>
  <c r="N3180" i="4" s="1"/>
  <c r="O3180" i="4" s="1"/>
  <c r="P3180" i="4" s="1"/>
  <c r="M3074" i="4"/>
  <c r="N3074" i="4" s="1"/>
  <c r="O3074" i="4" s="1"/>
  <c r="P3074" i="4" s="1"/>
  <c r="M3047" i="4"/>
  <c r="N3047" i="4" s="1"/>
  <c r="O3047" i="4" s="1"/>
  <c r="P3047" i="4" s="1"/>
  <c r="M2996" i="4"/>
  <c r="N2996" i="4" s="1"/>
  <c r="O2996" i="4" s="1"/>
  <c r="P2996" i="4" s="1"/>
  <c r="M3007" i="4"/>
  <c r="N3007" i="4" s="1"/>
  <c r="O3007" i="4" s="1"/>
  <c r="P3007" i="4" s="1"/>
  <c r="M2973" i="4"/>
  <c r="N2973" i="4" s="1"/>
  <c r="O2973" i="4" s="1"/>
  <c r="P2973" i="4" s="1"/>
  <c r="M2922" i="4"/>
  <c r="N2922" i="4" s="1"/>
  <c r="O2922" i="4" s="1"/>
  <c r="P2922" i="4" s="1"/>
  <c r="M2934" i="4"/>
  <c r="N2934" i="4" s="1"/>
  <c r="O2934" i="4" s="1"/>
  <c r="P2934" i="4" s="1"/>
  <c r="M2919" i="4"/>
  <c r="N2919" i="4" s="1"/>
  <c r="O2919" i="4" s="1"/>
  <c r="P2919" i="4" s="1"/>
  <c r="M2907" i="4"/>
  <c r="N2907" i="4" s="1"/>
  <c r="O2907" i="4" s="1"/>
  <c r="P2907" i="4" s="1"/>
  <c r="M2846" i="4"/>
  <c r="N2846" i="4" s="1"/>
  <c r="O2846" i="4" s="1"/>
  <c r="P2846" i="4" s="1"/>
  <c r="M2870" i="4"/>
  <c r="N2870" i="4" s="1"/>
  <c r="O2870" i="4" s="1"/>
  <c r="P2870" i="4" s="1"/>
  <c r="M2783" i="4"/>
  <c r="N2783" i="4" s="1"/>
  <c r="O2783" i="4" s="1"/>
  <c r="P2783" i="4" s="1"/>
  <c r="M2843" i="4"/>
  <c r="N2843" i="4" s="1"/>
  <c r="O2843" i="4" s="1"/>
  <c r="P2843" i="4" s="1"/>
  <c r="M2590" i="4"/>
  <c r="N2590" i="4" s="1"/>
  <c r="O2590" i="4" s="1"/>
  <c r="P2590" i="4" s="1"/>
  <c r="M2704" i="4"/>
  <c r="N2704" i="4" s="1"/>
  <c r="O2704" i="4" s="1"/>
  <c r="P2704" i="4" s="1"/>
  <c r="M2584" i="4"/>
  <c r="N2584" i="4" s="1"/>
  <c r="O2584" i="4" s="1"/>
  <c r="P2584" i="4" s="1"/>
  <c r="M2519" i="4"/>
  <c r="N2519" i="4" s="1"/>
  <c r="O2519" i="4" s="1"/>
  <c r="P2519" i="4" s="1"/>
  <c r="M2550" i="4"/>
  <c r="N2550" i="4" s="1"/>
  <c r="O2550" i="4" s="1"/>
  <c r="P2550" i="4" s="1"/>
  <c r="M2500" i="4"/>
  <c r="N2500" i="4" s="1"/>
  <c r="O2500" i="4" s="1"/>
  <c r="P2500" i="4" s="1"/>
  <c r="M2423" i="4"/>
  <c r="N2423" i="4" s="1"/>
  <c r="O2423" i="4" s="1"/>
  <c r="P2423" i="4" s="1"/>
  <c r="M2546" i="4"/>
  <c r="N2546" i="4" s="1"/>
  <c r="O2546" i="4" s="1"/>
  <c r="P2546" i="4" s="1"/>
  <c r="M2553" i="4"/>
  <c r="N2553" i="4" s="1"/>
  <c r="O2553" i="4" s="1"/>
  <c r="P2553" i="4" s="1"/>
  <c r="M2394" i="4"/>
  <c r="N2394" i="4" s="1"/>
  <c r="O2394" i="4" s="1"/>
  <c r="P2394" i="4" s="1"/>
  <c r="M2311" i="4"/>
  <c r="N2311" i="4" s="1"/>
  <c r="O2311" i="4" s="1"/>
  <c r="P2311" i="4" s="1"/>
  <c r="M2442" i="4"/>
  <c r="N2442" i="4" s="1"/>
  <c r="O2442" i="4" s="1"/>
  <c r="P2442" i="4" s="1"/>
  <c r="U2442" i="4" s="1"/>
  <c r="M2277" i="4"/>
  <c r="N2277" i="4" s="1"/>
  <c r="O2277" i="4" s="1"/>
  <c r="P2277" i="4" s="1"/>
  <c r="M2235" i="4"/>
  <c r="N2235" i="4" s="1"/>
  <c r="O2235" i="4" s="1"/>
  <c r="P2235" i="4" s="1"/>
  <c r="U2235" i="4" s="1"/>
  <c r="M2254" i="4"/>
  <c r="N2254" i="4" s="1"/>
  <c r="O2254" i="4" s="1"/>
  <c r="P2254" i="4" s="1"/>
  <c r="U2254" i="4" s="1"/>
  <c r="M2018" i="4"/>
  <c r="N2018" i="4" s="1"/>
  <c r="O2018" i="4" s="1"/>
  <c r="P2018" i="4" s="1"/>
  <c r="M2108" i="4"/>
  <c r="N2108" i="4" s="1"/>
  <c r="O2108" i="4" s="1"/>
  <c r="P2108" i="4" s="1"/>
  <c r="M2195" i="4"/>
  <c r="N2195" i="4" s="1"/>
  <c r="O2195" i="4" s="1"/>
  <c r="P2195" i="4" s="1"/>
  <c r="M2208" i="4"/>
  <c r="N2208" i="4" s="1"/>
  <c r="O2208" i="4" s="1"/>
  <c r="P2208" i="4" s="1"/>
  <c r="M2132" i="4"/>
  <c r="N2132" i="4" s="1"/>
  <c r="O2132" i="4" s="1"/>
  <c r="P2132" i="4" s="1"/>
  <c r="M2007" i="4"/>
  <c r="N2007" i="4" s="1"/>
  <c r="O2007" i="4" s="1"/>
  <c r="P2007" i="4" s="1"/>
  <c r="M1717" i="4"/>
  <c r="N1717" i="4" s="1"/>
  <c r="O1717" i="4" s="1"/>
  <c r="P1717" i="4" s="1"/>
  <c r="M3204" i="4"/>
  <c r="N3204" i="4" s="1"/>
  <c r="O3204" i="4" s="1"/>
  <c r="P3204" i="4" s="1"/>
  <c r="M3053" i="4"/>
  <c r="N3053" i="4" s="1"/>
  <c r="O3053" i="4" s="1"/>
  <c r="P3053" i="4" s="1"/>
  <c r="M3167" i="4"/>
  <c r="N3167" i="4" s="1"/>
  <c r="O3167" i="4" s="1"/>
  <c r="P3167" i="4" s="1"/>
  <c r="M3101" i="4"/>
  <c r="N3101" i="4" s="1"/>
  <c r="O3101" i="4" s="1"/>
  <c r="P3101" i="4" s="1"/>
  <c r="M3010" i="4"/>
  <c r="N3010" i="4" s="1"/>
  <c r="O3010" i="4" s="1"/>
  <c r="P3010" i="4" s="1"/>
  <c r="U3010" i="4" s="1"/>
  <c r="M3002" i="4"/>
  <c r="N3002" i="4" s="1"/>
  <c r="O3002" i="4" s="1"/>
  <c r="P3002" i="4" s="1"/>
  <c r="M2913" i="4"/>
  <c r="N2913" i="4" s="1"/>
  <c r="O2913" i="4" s="1"/>
  <c r="P2913" i="4" s="1"/>
  <c r="M2721" i="4"/>
  <c r="N2721" i="4" s="1"/>
  <c r="O2721" i="4" s="1"/>
  <c r="P2721" i="4" s="1"/>
  <c r="M2830" i="4"/>
  <c r="N2830" i="4" s="1"/>
  <c r="O2830" i="4" s="1"/>
  <c r="P2830" i="4" s="1"/>
  <c r="M2787" i="4"/>
  <c r="N2787" i="4" s="1"/>
  <c r="O2787" i="4" s="1"/>
  <c r="P2787" i="4" s="1"/>
  <c r="M2778" i="4"/>
  <c r="N2778" i="4" s="1"/>
  <c r="O2778" i="4" s="1"/>
  <c r="P2778" i="4" s="1"/>
  <c r="M2737" i="4"/>
  <c r="N2737" i="4" s="1"/>
  <c r="O2737" i="4" s="1"/>
  <c r="P2737" i="4" s="1"/>
  <c r="M2771" i="4"/>
  <c r="N2771" i="4" s="1"/>
  <c r="O2771" i="4" s="1"/>
  <c r="P2771" i="4" s="1"/>
  <c r="M2807" i="4"/>
  <c r="N2807" i="4" s="1"/>
  <c r="O2807" i="4" s="1"/>
  <c r="P2807" i="4" s="1"/>
  <c r="M2563" i="4"/>
  <c r="N2563" i="4" s="1"/>
  <c r="O2563" i="4" s="1"/>
  <c r="P2563" i="4" s="1"/>
  <c r="M2703" i="4"/>
  <c r="N2703" i="4" s="1"/>
  <c r="O2703" i="4" s="1"/>
  <c r="P2703" i="4" s="1"/>
  <c r="U2703" i="4" s="1"/>
  <c r="M2732" i="4"/>
  <c r="N2732" i="4" s="1"/>
  <c r="O2732" i="4" s="1"/>
  <c r="P2732" i="4" s="1"/>
  <c r="M2497" i="4"/>
  <c r="N2497" i="4" s="1"/>
  <c r="O2497" i="4" s="1"/>
  <c r="P2497" i="4" s="1"/>
  <c r="M2493" i="4"/>
  <c r="N2493" i="4" s="1"/>
  <c r="O2493" i="4" s="1"/>
  <c r="P2493" i="4" s="1"/>
  <c r="M2583" i="4"/>
  <c r="N2583" i="4" s="1"/>
  <c r="O2583" i="4" s="1"/>
  <c r="P2583" i="4" s="1"/>
  <c r="M2618" i="4"/>
  <c r="N2618" i="4" s="1"/>
  <c r="O2618" i="4" s="1"/>
  <c r="P2618" i="4" s="1"/>
  <c r="U2618" i="4" s="1"/>
  <c r="M2321" i="4"/>
  <c r="N2321" i="4" s="1"/>
  <c r="O2321" i="4" s="1"/>
  <c r="P2321" i="4" s="1"/>
  <c r="M2642" i="4"/>
  <c r="N2642" i="4" s="1"/>
  <c r="O2642" i="4" s="1"/>
  <c r="P2642" i="4" s="1"/>
  <c r="M2503" i="4"/>
  <c r="N2503" i="4" s="1"/>
  <c r="O2503" i="4" s="1"/>
  <c r="P2503" i="4" s="1"/>
  <c r="M2447" i="4"/>
  <c r="N2447" i="4" s="1"/>
  <c r="O2447" i="4" s="1"/>
  <c r="P2447" i="4" s="1"/>
  <c r="M2413" i="4"/>
  <c r="N2413" i="4" s="1"/>
  <c r="O2413" i="4" s="1"/>
  <c r="P2413" i="4" s="1"/>
  <c r="M2472" i="4"/>
  <c r="N2472" i="4" s="1"/>
  <c r="O2472" i="4" s="1"/>
  <c r="P2472" i="4" s="1"/>
  <c r="M2242" i="4"/>
  <c r="N2242" i="4" s="1"/>
  <c r="O2242" i="4" s="1"/>
  <c r="P2242" i="4" s="1"/>
  <c r="M2331" i="4"/>
  <c r="N2331" i="4" s="1"/>
  <c r="O2331" i="4" s="1"/>
  <c r="P2331" i="4" s="1"/>
  <c r="M2315" i="4"/>
  <c r="N2315" i="4" s="1"/>
  <c r="O2315" i="4" s="1"/>
  <c r="P2315" i="4" s="1"/>
  <c r="M2066" i="4"/>
  <c r="N2066" i="4" s="1"/>
  <c r="O2066" i="4" s="1"/>
  <c r="P2066" i="4" s="1"/>
  <c r="U2066" i="4" s="1"/>
  <c r="M1618" i="4"/>
  <c r="N1618" i="4" s="1"/>
  <c r="O1618" i="4" s="1"/>
  <c r="P1618" i="4" s="1"/>
  <c r="M1579" i="4"/>
  <c r="N1579" i="4" s="1"/>
  <c r="O1579" i="4" s="1"/>
  <c r="P1579" i="4" s="1"/>
  <c r="M732" i="4"/>
  <c r="N732" i="4" s="1"/>
  <c r="O732" i="4" s="1"/>
  <c r="P732" i="4" s="1"/>
  <c r="M654" i="4"/>
  <c r="N654" i="4" s="1"/>
  <c r="O654" i="4" s="1"/>
  <c r="P654" i="4" s="1"/>
  <c r="M116" i="4"/>
  <c r="N116" i="4" s="1"/>
  <c r="O116" i="4" s="1"/>
  <c r="P116" i="4" s="1"/>
  <c r="M3170" i="4"/>
  <c r="N3170" i="4" s="1"/>
  <c r="O3170" i="4" s="1"/>
  <c r="P3170" i="4" s="1"/>
  <c r="M3199" i="4"/>
  <c r="N3199" i="4" s="1"/>
  <c r="O3199" i="4" s="1"/>
  <c r="P3199" i="4" s="1"/>
  <c r="M3149" i="4"/>
  <c r="N3149" i="4" s="1"/>
  <c r="O3149" i="4" s="1"/>
  <c r="P3149" i="4" s="1"/>
  <c r="M3156" i="4"/>
  <c r="N3156" i="4" s="1"/>
  <c r="O3156" i="4" s="1"/>
  <c r="P3156" i="4" s="1"/>
  <c r="M3195" i="4"/>
  <c r="N3195" i="4" s="1"/>
  <c r="O3195" i="4" s="1"/>
  <c r="P3195" i="4" s="1"/>
  <c r="M3214" i="4"/>
  <c r="N3214" i="4" s="1"/>
  <c r="O3214" i="4" s="1"/>
  <c r="P3214" i="4" s="1"/>
  <c r="M3094" i="4"/>
  <c r="N3094" i="4" s="1"/>
  <c r="O3094" i="4" s="1"/>
  <c r="P3094" i="4" s="1"/>
  <c r="M3015" i="4"/>
  <c r="N3015" i="4" s="1"/>
  <c r="O3015" i="4" s="1"/>
  <c r="P3015" i="4" s="1"/>
  <c r="M3017" i="4"/>
  <c r="N3017" i="4" s="1"/>
  <c r="O3017" i="4" s="1"/>
  <c r="P3017" i="4" s="1"/>
  <c r="M3070" i="4"/>
  <c r="N3070" i="4" s="1"/>
  <c r="O3070" i="4" s="1"/>
  <c r="P3070" i="4" s="1"/>
  <c r="M2917" i="4"/>
  <c r="N2917" i="4" s="1"/>
  <c r="O2917" i="4" s="1"/>
  <c r="P2917" i="4" s="1"/>
  <c r="M2942" i="4"/>
  <c r="N2942" i="4" s="1"/>
  <c r="O2942" i="4" s="1"/>
  <c r="P2942" i="4" s="1"/>
  <c r="M2806" i="4"/>
  <c r="N2806" i="4"/>
  <c r="O2806" i="4" s="1"/>
  <c r="P2806" i="4" s="1"/>
  <c r="M2742" i="4"/>
  <c r="N2742" i="4" s="1"/>
  <c r="O2742" i="4" s="1"/>
  <c r="P2742" i="4" s="1"/>
  <c r="U2742" i="4" s="1"/>
  <c r="M2588" i="4"/>
  <c r="N2588" i="4" s="1"/>
  <c r="O2588" i="4" s="1"/>
  <c r="P2588" i="4" s="1"/>
  <c r="U2588" i="4" s="1"/>
  <c r="M2767" i="4"/>
  <c r="N2767" i="4" s="1"/>
  <c r="O2767" i="4" s="1"/>
  <c r="P2767" i="4" s="1"/>
  <c r="M2602" i="4"/>
  <c r="N2602" i="4" s="1"/>
  <c r="O2602" i="4" s="1"/>
  <c r="P2602" i="4" s="1"/>
  <c r="M2486" i="4"/>
  <c r="N2486" i="4" s="1"/>
  <c r="O2486" i="4" s="1"/>
  <c r="P2486" i="4" s="1"/>
  <c r="M2566" i="4"/>
  <c r="N2566" i="4" s="1"/>
  <c r="O2566" i="4" s="1"/>
  <c r="P2566" i="4" s="1"/>
  <c r="M2337" i="4"/>
  <c r="N2337" i="4" s="1"/>
  <c r="O2337" i="4" s="1"/>
  <c r="P2337" i="4" s="1"/>
  <c r="M2468" i="4"/>
  <c r="N2468" i="4" s="1"/>
  <c r="O2468" i="4" s="1"/>
  <c r="P2468" i="4" s="1"/>
  <c r="M2412" i="4"/>
  <c r="N2412" i="4" s="1"/>
  <c r="O2412" i="4" s="1"/>
  <c r="P2412" i="4" s="1"/>
  <c r="M2193" i="4"/>
  <c r="N2193" i="4" s="1"/>
  <c r="O2193" i="4" s="1"/>
  <c r="P2193" i="4" s="1"/>
  <c r="M2258" i="4"/>
  <c r="N2258" i="4" s="1"/>
  <c r="O2258" i="4" s="1"/>
  <c r="P2258" i="4" s="1"/>
  <c r="M2319" i="4"/>
  <c r="N2319" i="4" s="1"/>
  <c r="O2319" i="4" s="1"/>
  <c r="P2319" i="4" s="1"/>
  <c r="M2148" i="4"/>
  <c r="N2148" i="4" s="1"/>
  <c r="O2148" i="4" s="1"/>
  <c r="P2148" i="4" s="1"/>
  <c r="M2182" i="4"/>
  <c r="N2182" i="4" s="1"/>
  <c r="O2182" i="4" s="1"/>
  <c r="P2182" i="4" s="1"/>
  <c r="M2157" i="4"/>
  <c r="N2157" i="4" s="1"/>
  <c r="O2157" i="4" s="1"/>
  <c r="P2157" i="4" s="1"/>
  <c r="M2186" i="4"/>
  <c r="N2186" i="4" s="1"/>
  <c r="O2186" i="4" s="1"/>
  <c r="P2186" i="4" s="1"/>
  <c r="M2043" i="4"/>
  <c r="N2043" i="4" s="1"/>
  <c r="O2043" i="4" s="1"/>
  <c r="P2043" i="4" s="1"/>
  <c r="M2000" i="4"/>
  <c r="N2000" i="4" s="1"/>
  <c r="O2000" i="4" s="1"/>
  <c r="P2000" i="4" s="1"/>
  <c r="M1988" i="4"/>
  <c r="N1988" i="4" s="1"/>
  <c r="O1988" i="4" s="1"/>
  <c r="P1988" i="4" s="1"/>
  <c r="M1726" i="4"/>
  <c r="N1726" i="4" s="1"/>
  <c r="O1726" i="4" s="1"/>
  <c r="P1726" i="4" s="1"/>
  <c r="M3185" i="4"/>
  <c r="N3185" i="4" s="1"/>
  <c r="O3185" i="4" s="1"/>
  <c r="P3185" i="4" s="1"/>
  <c r="M3161" i="4"/>
  <c r="N3161" i="4" s="1"/>
  <c r="O3161" i="4" s="1"/>
  <c r="P3161" i="4" s="1"/>
  <c r="M3102" i="4"/>
  <c r="N3102" i="4" s="1"/>
  <c r="O3102" i="4" s="1"/>
  <c r="P3102" i="4" s="1"/>
  <c r="M3118" i="4"/>
  <c r="N3118" i="4" s="1"/>
  <c r="O3118" i="4" s="1"/>
  <c r="P3118" i="4" s="1"/>
  <c r="M3179" i="4"/>
  <c r="N3179" i="4" s="1"/>
  <c r="O3179" i="4" s="1"/>
  <c r="P3179" i="4" s="1"/>
  <c r="M3197" i="4"/>
  <c r="N3197" i="4" s="1"/>
  <c r="O3197" i="4" s="1"/>
  <c r="P3197" i="4" s="1"/>
  <c r="M3160" i="4"/>
  <c r="N3160" i="4" s="1"/>
  <c r="O3160" i="4" s="1"/>
  <c r="P3160" i="4" s="1"/>
  <c r="M3031" i="4"/>
  <c r="N3031" i="4" s="1"/>
  <c r="O3031" i="4" s="1"/>
  <c r="P3031" i="4" s="1"/>
  <c r="M3005" i="4"/>
  <c r="N3005" i="4" s="1"/>
  <c r="O3005" i="4" s="1"/>
  <c r="P3005" i="4" s="1"/>
  <c r="M2976" i="4"/>
  <c r="N2976" i="4" s="1"/>
  <c r="O2976" i="4" s="1"/>
  <c r="P2976" i="4" s="1"/>
  <c r="M2900" i="4"/>
  <c r="N2900" i="4" s="1"/>
  <c r="O2900" i="4" s="1"/>
  <c r="P2900" i="4" s="1"/>
  <c r="M2910" i="4"/>
  <c r="N2910" i="4" s="1"/>
  <c r="O2910" i="4" s="1"/>
  <c r="P2910" i="4" s="1"/>
  <c r="M2864" i="4"/>
  <c r="N2864" i="4" s="1"/>
  <c r="O2864" i="4" s="1"/>
  <c r="P2864" i="4" s="1"/>
  <c r="M2802" i="4"/>
  <c r="N2802" i="4" s="1"/>
  <c r="O2802" i="4" s="1"/>
  <c r="P2802" i="4" s="1"/>
  <c r="M2670" i="4"/>
  <c r="N2670" i="4" s="1"/>
  <c r="O2670" i="4" s="1"/>
  <c r="P2670" i="4" s="1"/>
  <c r="M2696" i="4"/>
  <c r="N2696" i="4" s="1"/>
  <c r="O2696" i="4" s="1"/>
  <c r="P2696" i="4" s="1"/>
  <c r="M2733" i="4"/>
  <c r="N2733" i="4" s="1"/>
  <c r="O2733" i="4" s="1"/>
  <c r="P2733" i="4" s="1"/>
  <c r="M2694" i="4"/>
  <c r="N2694" i="4" s="1"/>
  <c r="O2694" i="4" s="1"/>
  <c r="P2694" i="4" s="1"/>
  <c r="M2730" i="4"/>
  <c r="N2730" i="4" s="1"/>
  <c r="O2730" i="4" s="1"/>
  <c r="P2730" i="4" s="1"/>
  <c r="U2730" i="4" s="1"/>
  <c r="M2729" i="4"/>
  <c r="N2729" i="4" s="1"/>
  <c r="O2729" i="4" s="1"/>
  <c r="P2729" i="4" s="1"/>
  <c r="U2729" i="4" s="1"/>
  <c r="M2644" i="4"/>
  <c r="N2644" i="4" s="1"/>
  <c r="O2644" i="4" s="1"/>
  <c r="P2644" i="4" s="1"/>
  <c r="U2644" i="4" s="1"/>
  <c r="M2514" i="4"/>
  <c r="N2514" i="4" s="1"/>
  <c r="O2514" i="4" s="1"/>
  <c r="P2514" i="4" s="1"/>
  <c r="M2238" i="4"/>
  <c r="N2238" i="4" s="1"/>
  <c r="O2238" i="4" s="1"/>
  <c r="P2238" i="4" s="1"/>
  <c r="M2387" i="4"/>
  <c r="N2387" i="4" s="1"/>
  <c r="O2387" i="4" s="1"/>
  <c r="P2387" i="4" s="1"/>
  <c r="M2425" i="4"/>
  <c r="N2425" i="4" s="1"/>
  <c r="O2425" i="4" s="1"/>
  <c r="P2425" i="4" s="1"/>
  <c r="M2229" i="4"/>
  <c r="N2229" i="4" s="1"/>
  <c r="O2229" i="4" s="1"/>
  <c r="P2229" i="4" s="1"/>
  <c r="U2229" i="4" s="1"/>
  <c r="M2222" i="4"/>
  <c r="N2222" i="4" s="1"/>
  <c r="O2222" i="4" s="1"/>
  <c r="P2222" i="4" s="1"/>
  <c r="M2339" i="4"/>
  <c r="N2339" i="4" s="1"/>
  <c r="O2339" i="4" s="1"/>
  <c r="P2339" i="4" s="1"/>
  <c r="M2304" i="4"/>
  <c r="N2304" i="4" s="1"/>
  <c r="O2304" i="4" s="1"/>
  <c r="P2304" i="4" s="1"/>
  <c r="M2158" i="4"/>
  <c r="N2158" i="4" s="1"/>
  <c r="O2158" i="4" s="1"/>
  <c r="P2158" i="4" s="1"/>
  <c r="M1853" i="4"/>
  <c r="N1853" i="4" s="1"/>
  <c r="O1853" i="4" s="1"/>
  <c r="P1853" i="4" s="1"/>
  <c r="M2009" i="4"/>
  <c r="N2009" i="4" s="1"/>
  <c r="O2009" i="4" s="1"/>
  <c r="P2009" i="4" s="1"/>
  <c r="M1616" i="4"/>
  <c r="N1616" i="4" s="1"/>
  <c r="O1616" i="4" s="1"/>
  <c r="P1616" i="4" s="1"/>
  <c r="M1597" i="4"/>
  <c r="N1597" i="4" s="1"/>
  <c r="O1597" i="4" s="1"/>
  <c r="P1597" i="4" s="1"/>
  <c r="M1031" i="4"/>
  <c r="N1031" i="4" s="1"/>
  <c r="O1031" i="4" s="1"/>
  <c r="P1031" i="4" s="1"/>
  <c r="M1112" i="4"/>
  <c r="N1112" i="4" s="1"/>
  <c r="O1112" i="4" s="1"/>
  <c r="P1112" i="4" s="1"/>
  <c r="M187" i="4"/>
  <c r="N187" i="4" s="1"/>
  <c r="O187" i="4" s="1"/>
  <c r="P187" i="4" s="1"/>
  <c r="M3200" i="4"/>
  <c r="N3200" i="4" s="1"/>
  <c r="O3200" i="4" s="1"/>
  <c r="P3200" i="4" s="1"/>
  <c r="M3142" i="4"/>
  <c r="N3142" i="4" s="1"/>
  <c r="O3142" i="4" s="1"/>
  <c r="P3142" i="4" s="1"/>
  <c r="M3212" i="4"/>
  <c r="N3212" i="4" s="1"/>
  <c r="O3212" i="4" s="1"/>
  <c r="P3212" i="4" s="1"/>
  <c r="M3089" i="4"/>
  <c r="N3089" i="4"/>
  <c r="O3089" i="4" s="1"/>
  <c r="P3089" i="4" s="1"/>
  <c r="M3206" i="4"/>
  <c r="N3206" i="4" s="1"/>
  <c r="O3206" i="4" s="1"/>
  <c r="P3206" i="4" s="1"/>
  <c r="M3189" i="4"/>
  <c r="N3189" i="4" s="1"/>
  <c r="O3189" i="4" s="1"/>
  <c r="P3189" i="4" s="1"/>
  <c r="M3104" i="4"/>
  <c r="N3104" i="4" s="1"/>
  <c r="O3104" i="4" s="1"/>
  <c r="P3104" i="4" s="1"/>
  <c r="M3035" i="4"/>
  <c r="N3035" i="4" s="1"/>
  <c r="O3035" i="4" s="1"/>
  <c r="P3035" i="4" s="1"/>
  <c r="M2995" i="4"/>
  <c r="N2995" i="4" s="1"/>
  <c r="O2995" i="4" s="1"/>
  <c r="P2995" i="4" s="1"/>
  <c r="M2972" i="4"/>
  <c r="N2972" i="4" s="1"/>
  <c r="O2972" i="4" s="1"/>
  <c r="P2972" i="4" s="1"/>
  <c r="M2902" i="4"/>
  <c r="N2902" i="4" s="1"/>
  <c r="O2902" i="4" s="1"/>
  <c r="P2902" i="4" s="1"/>
  <c r="M2875" i="4"/>
  <c r="N2875" i="4" s="1"/>
  <c r="O2875" i="4" s="1"/>
  <c r="P2875" i="4" s="1"/>
  <c r="M2883" i="4"/>
  <c r="N2883" i="4" s="1"/>
  <c r="O2883" i="4" s="1"/>
  <c r="P2883" i="4" s="1"/>
  <c r="M2749" i="4"/>
  <c r="N2749" i="4" s="1"/>
  <c r="O2749" i="4" s="1"/>
  <c r="P2749" i="4" s="1"/>
  <c r="U2749" i="4" s="1"/>
  <c r="M2914" i="4"/>
  <c r="N2914" i="4" s="1"/>
  <c r="O2914" i="4" s="1"/>
  <c r="P2914" i="4" s="1"/>
  <c r="M2840" i="4"/>
  <c r="N2840" i="4" s="1"/>
  <c r="O2840" i="4" s="1"/>
  <c r="P2840" i="4" s="1"/>
  <c r="M2774" i="4"/>
  <c r="N2774" i="4" s="1"/>
  <c r="O2774" i="4" s="1"/>
  <c r="P2774" i="4" s="1"/>
  <c r="U2774" i="4" s="1"/>
  <c r="M2775" i="4"/>
  <c r="N2775" i="4" s="1"/>
  <c r="O2775" i="4" s="1"/>
  <c r="P2775" i="4" s="1"/>
  <c r="M2622" i="4"/>
  <c r="N2622" i="4" s="1"/>
  <c r="O2622" i="4" s="1"/>
  <c r="P2622" i="4" s="1"/>
  <c r="M2713" i="4"/>
  <c r="N2713" i="4" s="1"/>
  <c r="O2713" i="4" s="1"/>
  <c r="P2713" i="4" s="1"/>
  <c r="M2651" i="4"/>
  <c r="N2651" i="4" s="1"/>
  <c r="O2651" i="4" s="1"/>
  <c r="P2651" i="4" s="1"/>
  <c r="M2736" i="4"/>
  <c r="N2736" i="4" s="1"/>
  <c r="O2736" i="4" s="1"/>
  <c r="P2736" i="4" s="1"/>
  <c r="U2736" i="4" s="1"/>
  <c r="M2724" i="4"/>
  <c r="N2724" i="4" s="1"/>
  <c r="O2724" i="4" s="1"/>
  <c r="P2724" i="4" s="1"/>
  <c r="M2548" i="4"/>
  <c r="N2548" i="4" s="1"/>
  <c r="O2548" i="4" s="1"/>
  <c r="P2548" i="4" s="1"/>
  <c r="M2449" i="4"/>
  <c r="N2449" i="4" s="1"/>
  <c r="O2449" i="4" s="1"/>
  <c r="P2449" i="4" s="1"/>
  <c r="M2537" i="4"/>
  <c r="N2537" i="4" s="1"/>
  <c r="O2537" i="4" s="1"/>
  <c r="P2537" i="4" s="1"/>
  <c r="M2464" i="4"/>
  <c r="N2464" i="4" s="1"/>
  <c r="O2464" i="4" s="1"/>
  <c r="P2464" i="4" s="1"/>
  <c r="M2382" i="4"/>
  <c r="N2382" i="4" s="1"/>
  <c r="O2382" i="4" s="1"/>
  <c r="P2382" i="4" s="1"/>
  <c r="M2490" i="4"/>
  <c r="N2490" i="4" s="1"/>
  <c r="O2490" i="4" s="1"/>
  <c r="P2490" i="4" s="1"/>
  <c r="M2538" i="4"/>
  <c r="N2538" i="4" s="1"/>
  <c r="O2538" i="4" s="1"/>
  <c r="P2538" i="4" s="1"/>
  <c r="M2419" i="4"/>
  <c r="N2419" i="4" s="1"/>
  <c r="O2419" i="4" s="1"/>
  <c r="P2419" i="4" s="1"/>
  <c r="M2470" i="4"/>
  <c r="N2470" i="4" s="1"/>
  <c r="O2470" i="4" s="1"/>
  <c r="P2470" i="4" s="1"/>
  <c r="M2421" i="4"/>
  <c r="N2421" i="4" s="1"/>
  <c r="O2421" i="4" s="1"/>
  <c r="P2421" i="4" s="1"/>
  <c r="M2410" i="4"/>
  <c r="N2410" i="4" s="1"/>
  <c r="O2410" i="4" s="1"/>
  <c r="P2410" i="4" s="1"/>
  <c r="U2410" i="4" s="1"/>
  <c r="M2228" i="4"/>
  <c r="N2228" i="4" s="1"/>
  <c r="O2228" i="4" s="1"/>
  <c r="P2228" i="4" s="1"/>
  <c r="M2308" i="4"/>
  <c r="N2308" i="4" s="1"/>
  <c r="O2308" i="4" s="1"/>
  <c r="P2308" i="4" s="1"/>
  <c r="M2295" i="4"/>
  <c r="N2295" i="4" s="1"/>
  <c r="O2295" i="4" s="1"/>
  <c r="P2295" i="4" s="1"/>
  <c r="M2199" i="4"/>
  <c r="N2199" i="4" s="1"/>
  <c r="O2199" i="4" s="1"/>
  <c r="P2199" i="4" s="1"/>
  <c r="M2184" i="4"/>
  <c r="N2184" i="4" s="1"/>
  <c r="O2184" i="4" s="1"/>
  <c r="P2184" i="4" s="1"/>
  <c r="M2053" i="4"/>
  <c r="N2053" i="4" s="1"/>
  <c r="O2053" i="4" s="1"/>
  <c r="P2053" i="4" s="1"/>
  <c r="M1886" i="4"/>
  <c r="N1886" i="4" s="1"/>
  <c r="O1886" i="4" s="1"/>
  <c r="P1886" i="4" s="1"/>
  <c r="M1838" i="4"/>
  <c r="N1838" i="4" s="1"/>
  <c r="O1838" i="4" s="1"/>
  <c r="P1838" i="4" s="1"/>
  <c r="M1214" i="4"/>
  <c r="N1214" i="4" s="1"/>
  <c r="O1214" i="4" s="1"/>
  <c r="P1214" i="4" s="1"/>
  <c r="M432" i="4"/>
  <c r="N432" i="4" s="1"/>
  <c r="O432" i="4" s="1"/>
  <c r="P432" i="4" s="1"/>
  <c r="M3172" i="4"/>
  <c r="N3172" i="4" s="1"/>
  <c r="O3172" i="4" s="1"/>
  <c r="P3172" i="4" s="1"/>
  <c r="M3196" i="4"/>
  <c r="N3196" i="4" s="1"/>
  <c r="O3196" i="4" s="1"/>
  <c r="P3196" i="4" s="1"/>
  <c r="M3139" i="4"/>
  <c r="N3139" i="4" s="1"/>
  <c r="O3139" i="4" s="1"/>
  <c r="P3139" i="4" s="1"/>
  <c r="M3096" i="4"/>
  <c r="N3096" i="4" s="1"/>
  <c r="O3096" i="4" s="1"/>
  <c r="P3096" i="4" s="1"/>
  <c r="M3116" i="4"/>
  <c r="N3116" i="4" s="1"/>
  <c r="O3116" i="4" s="1"/>
  <c r="P3116" i="4" s="1"/>
  <c r="M3114" i="4"/>
  <c r="N3114" i="4" s="1"/>
  <c r="O3114" i="4" s="1"/>
  <c r="P3114" i="4" s="1"/>
  <c r="M3176" i="4"/>
  <c r="N3176" i="4" s="1"/>
  <c r="O3176" i="4" s="1"/>
  <c r="P3176" i="4" s="1"/>
  <c r="M3137" i="4"/>
  <c r="N3137" i="4" s="1"/>
  <c r="O3137" i="4" s="1"/>
  <c r="P3137" i="4" s="1"/>
  <c r="M3150" i="4"/>
  <c r="N3150" i="4" s="1"/>
  <c r="O3150" i="4" s="1"/>
  <c r="P3150" i="4" s="1"/>
  <c r="M3091" i="4"/>
  <c r="N3091" i="4" s="1"/>
  <c r="O3091" i="4" s="1"/>
  <c r="P3091" i="4" s="1"/>
  <c r="M3027" i="4"/>
  <c r="N3027" i="4" s="1"/>
  <c r="O3027" i="4" s="1"/>
  <c r="P3027" i="4" s="1"/>
  <c r="M2982" i="4"/>
  <c r="N2982" i="4" s="1"/>
  <c r="O2982" i="4" s="1"/>
  <c r="P2982" i="4" s="1"/>
  <c r="M2954" i="4"/>
  <c r="N2954" i="4" s="1"/>
  <c r="O2954" i="4" s="1"/>
  <c r="P2954" i="4" s="1"/>
  <c r="M2955" i="4"/>
  <c r="N2955" i="4" s="1"/>
  <c r="O2955" i="4" s="1"/>
  <c r="P2955" i="4" s="1"/>
  <c r="M2943" i="4"/>
  <c r="N2943" i="4" s="1"/>
  <c r="O2943" i="4" s="1"/>
  <c r="P2943" i="4" s="1"/>
  <c r="M2901" i="4"/>
  <c r="N2901" i="4" s="1"/>
  <c r="O2901" i="4" s="1"/>
  <c r="P2901" i="4" s="1"/>
  <c r="M2823" i="4"/>
  <c r="N2823" i="4" s="1"/>
  <c r="O2823" i="4" s="1"/>
  <c r="P2823" i="4" s="1"/>
  <c r="M2951" i="4"/>
  <c r="N2951" i="4" s="1"/>
  <c r="O2951" i="4" s="1"/>
  <c r="P2951" i="4" s="1"/>
  <c r="M2882" i="4"/>
  <c r="N2882" i="4" s="1"/>
  <c r="O2882" i="4" s="1"/>
  <c r="P2882" i="4" s="1"/>
  <c r="M2868" i="4"/>
  <c r="N2868" i="4" s="1"/>
  <c r="O2868" i="4" s="1"/>
  <c r="P2868" i="4" s="1"/>
  <c r="M2865" i="4"/>
  <c r="N2865" i="4" s="1"/>
  <c r="O2865" i="4" s="1"/>
  <c r="P2865" i="4" s="1"/>
  <c r="M2897" i="4"/>
  <c r="N2897" i="4" s="1"/>
  <c r="O2897" i="4" s="1"/>
  <c r="P2897" i="4" s="1"/>
  <c r="M2898" i="4"/>
  <c r="N2898" i="4" s="1"/>
  <c r="O2898" i="4" s="1"/>
  <c r="P2898" i="4" s="1"/>
  <c r="M2797" i="4"/>
  <c r="N2797" i="4" s="1"/>
  <c r="O2797" i="4" s="1"/>
  <c r="P2797" i="4" s="1"/>
  <c r="M2811" i="4"/>
  <c r="N2811" i="4" s="1"/>
  <c r="O2811" i="4" s="1"/>
  <c r="P2811" i="4" s="1"/>
  <c r="M2761" i="4"/>
  <c r="N2761" i="4" s="1"/>
  <c r="O2761" i="4" s="1"/>
  <c r="P2761" i="4" s="1"/>
  <c r="M2701" i="4"/>
  <c r="N2701" i="4" s="1"/>
  <c r="O2701" i="4" s="1"/>
  <c r="P2701" i="4" s="1"/>
  <c r="M2720" i="4"/>
  <c r="N2720" i="4" s="1"/>
  <c r="O2720" i="4" s="1"/>
  <c r="P2720" i="4" s="1"/>
  <c r="M2715" i="4"/>
  <c r="N2715" i="4" s="1"/>
  <c r="O2715" i="4" s="1"/>
  <c r="P2715" i="4" s="1"/>
  <c r="M2401" i="4"/>
  <c r="N2401" i="4" s="1"/>
  <c r="O2401" i="4" s="1"/>
  <c r="P2401" i="4" s="1"/>
  <c r="U2401" i="4" s="1"/>
  <c r="M2599" i="4"/>
  <c r="N2599" i="4" s="1"/>
  <c r="O2599" i="4" s="1"/>
  <c r="P2599" i="4" s="1"/>
  <c r="U2599" i="4" s="1"/>
  <c r="M2543" i="4"/>
  <c r="N2543" i="4" s="1"/>
  <c r="O2543" i="4" s="1"/>
  <c r="P2543" i="4" s="1"/>
  <c r="M2702" i="4"/>
  <c r="N2702" i="4" s="1"/>
  <c r="O2702" i="4" s="1"/>
  <c r="P2702" i="4" s="1"/>
  <c r="U2702" i="4" s="1"/>
  <c r="M2611" i="4"/>
  <c r="N2611" i="4" s="1"/>
  <c r="O2611" i="4" s="1"/>
  <c r="P2611" i="4" s="1"/>
  <c r="M2528" i="4"/>
  <c r="N2528" i="4" s="1"/>
  <c r="O2528" i="4" s="1"/>
  <c r="P2528" i="4" s="1"/>
  <c r="U2528" i="4" s="1"/>
  <c r="M2364" i="4"/>
  <c r="N2364" i="4" s="1"/>
  <c r="O2364" i="4" s="1"/>
  <c r="P2364" i="4" s="1"/>
  <c r="M2439" i="4"/>
  <c r="N2439" i="4" s="1"/>
  <c r="O2439" i="4" s="1"/>
  <c r="P2439" i="4" s="1"/>
  <c r="M2471" i="4"/>
  <c r="N2471" i="4" s="1"/>
  <c r="O2471" i="4" s="1"/>
  <c r="P2471" i="4" s="1"/>
  <c r="M2420" i="4"/>
  <c r="N2420" i="4" s="1"/>
  <c r="O2420" i="4" s="1"/>
  <c r="P2420" i="4" s="1"/>
  <c r="M2206" i="4"/>
  <c r="N2206" i="4" s="1"/>
  <c r="O2206" i="4" s="1"/>
  <c r="P2206" i="4" s="1"/>
  <c r="M2210" i="4"/>
  <c r="N2210" i="4" s="1"/>
  <c r="O2210" i="4" s="1"/>
  <c r="P2210" i="4" s="1"/>
  <c r="M2224" i="4"/>
  <c r="N2224" i="4" s="1"/>
  <c r="O2224" i="4" s="1"/>
  <c r="P2224" i="4" s="1"/>
  <c r="M2175" i="4"/>
  <c r="N2175" i="4" s="1"/>
  <c r="O2175" i="4" s="1"/>
  <c r="P2175" i="4" s="1"/>
  <c r="M1877" i="4"/>
  <c r="N1877" i="4" s="1"/>
  <c r="O1877" i="4" s="1"/>
  <c r="P1877" i="4" s="1"/>
  <c r="M1788" i="4"/>
  <c r="N1788" i="4" s="1"/>
  <c r="O1788" i="4" s="1"/>
  <c r="P1788" i="4" s="1"/>
  <c r="M1761" i="4"/>
  <c r="N1761" i="4" s="1"/>
  <c r="O1761" i="4" s="1"/>
  <c r="P1761" i="4" s="1"/>
  <c r="M1520" i="4"/>
  <c r="N1520" i="4" s="1"/>
  <c r="O1520" i="4" s="1"/>
  <c r="P1520" i="4" s="1"/>
  <c r="M1414" i="4"/>
  <c r="N1414" i="4" s="1"/>
  <c r="O1414" i="4" s="1"/>
  <c r="P1414" i="4" s="1"/>
  <c r="M936" i="4"/>
  <c r="N936" i="4" s="1"/>
  <c r="O936" i="4" s="1"/>
  <c r="P936" i="4" s="1"/>
  <c r="M2629" i="4"/>
  <c r="N2629" i="4" s="1"/>
  <c r="O2629" i="4" s="1"/>
  <c r="P2629" i="4" s="1"/>
  <c r="U2629" i="4" s="1"/>
  <c r="M2664" i="4"/>
  <c r="N2664" i="4" s="1"/>
  <c r="O2664" i="4" s="1"/>
  <c r="P2664" i="4" s="1"/>
  <c r="U2664" i="4" s="1"/>
  <c r="M2333" i="4"/>
  <c r="N2333" i="4" s="1"/>
  <c r="O2333" i="4" s="1"/>
  <c r="P2333" i="4" s="1"/>
  <c r="M2524" i="4"/>
  <c r="N2524" i="4" s="1"/>
  <c r="O2524" i="4" s="1"/>
  <c r="P2524" i="4" s="1"/>
  <c r="M2415" i="4"/>
  <c r="N2415" i="4" s="1"/>
  <c r="O2415" i="4" s="1"/>
  <c r="P2415" i="4" s="1"/>
  <c r="M2328" i="4"/>
  <c r="N2328" i="4" s="1"/>
  <c r="O2328" i="4" s="1"/>
  <c r="P2328" i="4" s="1"/>
  <c r="M2314" i="4"/>
  <c r="N2314" i="4" s="1"/>
  <c r="O2314" i="4" s="1"/>
  <c r="P2314" i="4" s="1"/>
  <c r="M2287" i="4"/>
  <c r="N2287" i="4" s="1"/>
  <c r="O2287" i="4" s="1"/>
  <c r="P2287" i="4" s="1"/>
  <c r="M2155" i="4"/>
  <c r="N2155" i="4" s="1"/>
  <c r="O2155" i="4" s="1"/>
  <c r="P2155" i="4" s="1"/>
  <c r="M2154" i="4"/>
  <c r="N2154" i="4" s="1"/>
  <c r="O2154" i="4" s="1"/>
  <c r="P2154" i="4" s="1"/>
  <c r="M2074" i="4"/>
  <c r="N2074" i="4" s="1"/>
  <c r="O2074" i="4" s="1"/>
  <c r="P2074" i="4" s="1"/>
  <c r="U2074" i="4" s="1"/>
  <c r="M2129" i="4"/>
  <c r="N2129" i="4" s="1"/>
  <c r="O2129" i="4" s="1"/>
  <c r="P2129" i="4" s="1"/>
  <c r="M2083" i="4"/>
  <c r="N2083" i="4" s="1"/>
  <c r="O2083" i="4" s="1"/>
  <c r="P2083" i="4" s="1"/>
  <c r="M1898" i="4"/>
  <c r="N1898" i="4" s="1"/>
  <c r="O1898" i="4" s="1"/>
  <c r="P1898" i="4" s="1"/>
  <c r="M1934" i="4"/>
  <c r="N1934" i="4" s="1"/>
  <c r="O1934" i="4" s="1"/>
  <c r="P1934" i="4" s="1"/>
  <c r="M1867" i="4"/>
  <c r="N1867" i="4" s="1"/>
  <c r="O1867" i="4" s="1"/>
  <c r="P1867" i="4" s="1"/>
  <c r="U1867" i="4" s="1"/>
  <c r="M1945" i="4"/>
  <c r="N1945" i="4" s="1"/>
  <c r="O1945" i="4" s="1"/>
  <c r="P1945" i="4" s="1"/>
  <c r="N1900" i="4"/>
  <c r="O1900" i="4" s="1"/>
  <c r="P1900" i="4" s="1"/>
  <c r="M1900" i="4"/>
  <c r="M1872" i="4"/>
  <c r="N1872" i="4" s="1"/>
  <c r="O1872" i="4" s="1"/>
  <c r="P1872" i="4" s="1"/>
  <c r="M1947" i="4"/>
  <c r="N1947" i="4" s="1"/>
  <c r="O1947" i="4" s="1"/>
  <c r="P1947" i="4" s="1"/>
  <c r="M1889" i="4"/>
  <c r="N1889" i="4" s="1"/>
  <c r="O1889" i="4" s="1"/>
  <c r="P1889" i="4" s="1"/>
  <c r="M1987" i="4"/>
  <c r="N1987" i="4" s="1"/>
  <c r="O1987" i="4" s="1"/>
  <c r="P1987" i="4" s="1"/>
  <c r="M1754" i="4"/>
  <c r="N1754" i="4" s="1"/>
  <c r="O1754" i="4" s="1"/>
  <c r="P1754" i="4" s="1"/>
  <c r="M1760" i="4"/>
  <c r="N1760" i="4" s="1"/>
  <c r="O1760" i="4" s="1"/>
  <c r="P1760" i="4" s="1"/>
  <c r="M1615" i="4"/>
  <c r="N1615" i="4" s="1"/>
  <c r="O1615" i="4" s="1"/>
  <c r="P1615" i="4" s="1"/>
  <c r="M1737" i="4"/>
  <c r="N1737" i="4" s="1"/>
  <c r="O1737" i="4" s="1"/>
  <c r="P1737" i="4" s="1"/>
  <c r="M1600" i="4"/>
  <c r="N1600" i="4" s="1"/>
  <c r="O1600" i="4" s="1"/>
  <c r="P1600" i="4" s="1"/>
  <c r="M1533" i="4"/>
  <c r="N1533" i="4" s="1"/>
  <c r="O1533" i="4" s="1"/>
  <c r="P1533" i="4" s="1"/>
  <c r="M1589" i="4"/>
  <c r="N1589" i="4" s="1"/>
  <c r="O1589" i="4" s="1"/>
  <c r="P1589" i="4" s="1"/>
  <c r="M1541" i="4"/>
  <c r="N1541" i="4" s="1"/>
  <c r="O1541" i="4" s="1"/>
  <c r="P1541" i="4" s="1"/>
  <c r="M1427" i="4"/>
  <c r="N1427" i="4" s="1"/>
  <c r="O1427" i="4" s="1"/>
  <c r="P1427" i="4" s="1"/>
  <c r="M1483" i="4"/>
  <c r="N1483" i="4" s="1"/>
  <c r="O1483" i="4" s="1"/>
  <c r="P1483" i="4" s="1"/>
  <c r="M1763" i="4"/>
  <c r="N1763" i="4" s="1"/>
  <c r="O1763" i="4" s="1"/>
  <c r="P1763" i="4" s="1"/>
  <c r="U1763" i="4" s="1"/>
  <c r="M1043" i="4"/>
  <c r="N1043" i="4" s="1"/>
  <c r="O1043" i="4" s="1"/>
  <c r="P1043" i="4" s="1"/>
  <c r="M1292" i="4"/>
  <c r="N1292" i="4" s="1"/>
  <c r="O1292" i="4" s="1"/>
  <c r="P1292" i="4" s="1"/>
  <c r="M1313" i="4"/>
  <c r="N1313" i="4" s="1"/>
  <c r="O1313" i="4" s="1"/>
  <c r="P1313" i="4" s="1"/>
  <c r="M1370" i="4"/>
  <c r="N1370" i="4" s="1"/>
  <c r="O1370" i="4" s="1"/>
  <c r="P1370" i="4" s="1"/>
  <c r="M1232" i="4"/>
  <c r="N1232" i="4" s="1"/>
  <c r="O1232" i="4" s="1"/>
  <c r="P1232" i="4" s="1"/>
  <c r="M923" i="4"/>
  <c r="N923" i="4" s="1"/>
  <c r="O923" i="4" s="1"/>
  <c r="P923" i="4" s="1"/>
  <c r="M1001" i="4"/>
  <c r="N1001" i="4" s="1"/>
  <c r="O1001" i="4" s="1"/>
  <c r="P1001" i="4" s="1"/>
  <c r="M881" i="4"/>
  <c r="N881" i="4" s="1"/>
  <c r="O881" i="4" s="1"/>
  <c r="P881" i="4" s="1"/>
  <c r="M1122" i="4"/>
  <c r="N1122" i="4" s="1"/>
  <c r="O1122" i="4" s="1"/>
  <c r="P1122" i="4" s="1"/>
  <c r="M588" i="4"/>
  <c r="N588" i="4" s="1"/>
  <c r="O588" i="4" s="1"/>
  <c r="P588" i="4" s="1"/>
  <c r="M985" i="4"/>
  <c r="N985" i="4" s="1"/>
  <c r="O985" i="4" s="1"/>
  <c r="P985" i="4" s="1"/>
  <c r="M890" i="4"/>
  <c r="N890" i="4" s="1"/>
  <c r="O890" i="4" s="1"/>
  <c r="P890" i="4" s="1"/>
  <c r="M254" i="4"/>
  <c r="N254" i="4" s="1"/>
  <c r="O254" i="4" s="1"/>
  <c r="P254" i="4" s="1"/>
  <c r="M380" i="4"/>
  <c r="N380" i="4" s="1"/>
  <c r="O380" i="4" s="1"/>
  <c r="P380" i="4" s="1"/>
  <c r="M504" i="4"/>
  <c r="N504" i="4" s="1"/>
  <c r="O504" i="4" s="1"/>
  <c r="P504" i="4" s="1"/>
  <c r="M404" i="4"/>
  <c r="N404" i="4" s="1"/>
  <c r="O404" i="4" s="1"/>
  <c r="P404" i="4" s="1"/>
  <c r="M196" i="4"/>
  <c r="N196" i="4" s="1"/>
  <c r="O196" i="4" s="1"/>
  <c r="P196" i="4" s="1"/>
  <c r="M27" i="4"/>
  <c r="N27" i="4" s="1"/>
  <c r="O27" i="4" s="1"/>
  <c r="P27" i="4" s="1"/>
  <c r="M89" i="4"/>
  <c r="N89" i="4" s="1"/>
  <c r="O89" i="4" s="1"/>
  <c r="P89" i="4" s="1"/>
  <c r="M262" i="4"/>
  <c r="N262" i="4" s="1"/>
  <c r="O262" i="4" s="1"/>
  <c r="P262" i="4" s="1"/>
  <c r="M221" i="4"/>
  <c r="N221" i="4" s="1"/>
  <c r="O221" i="4" s="1"/>
  <c r="P221" i="4" s="1"/>
  <c r="M565" i="4"/>
  <c r="N565" i="4" s="1"/>
  <c r="O565" i="4" s="1"/>
  <c r="P565" i="4" s="1"/>
  <c r="M74" i="4"/>
  <c r="N74" i="4" s="1"/>
  <c r="O74" i="4" s="1"/>
  <c r="P74" i="4" s="1"/>
  <c r="M243" i="4"/>
  <c r="N243" i="4" s="1"/>
  <c r="O243" i="4" s="1"/>
  <c r="P243" i="4" s="1"/>
  <c r="M135" i="4"/>
  <c r="N135" i="4" s="1"/>
  <c r="O135" i="4" s="1"/>
  <c r="P135" i="4" s="1"/>
  <c r="M313" i="4"/>
  <c r="N313" i="4" s="1"/>
  <c r="O313" i="4" s="1"/>
  <c r="P313" i="4" s="1"/>
  <c r="M362" i="4"/>
  <c r="N362" i="4" s="1"/>
  <c r="O362" i="4" s="1"/>
  <c r="P362" i="4" s="1"/>
  <c r="M194" i="4"/>
  <c r="N194" i="4" s="1"/>
  <c r="O194" i="4" s="1"/>
  <c r="P194" i="4" s="1"/>
  <c r="M720" i="4"/>
  <c r="N720" i="4" s="1"/>
  <c r="O720" i="4" s="1"/>
  <c r="P720" i="4" s="1"/>
  <c r="M333" i="4"/>
  <c r="N333" i="4" s="1"/>
  <c r="O333" i="4" s="1"/>
  <c r="P333" i="4" s="1"/>
  <c r="M798" i="4"/>
  <c r="N798" i="4" s="1"/>
  <c r="O798" i="4" s="1"/>
  <c r="P798" i="4" s="1"/>
  <c r="M208" i="4"/>
  <c r="N208" i="4" s="1"/>
  <c r="O208" i="4" s="1"/>
  <c r="P208" i="4" s="1"/>
  <c r="M982" i="4"/>
  <c r="N982" i="4" s="1"/>
  <c r="O982" i="4" s="1"/>
  <c r="P982" i="4" s="1"/>
  <c r="M1160" i="4"/>
  <c r="N1160" i="4" s="1"/>
  <c r="O1160" i="4" s="1"/>
  <c r="P1160" i="4" s="1"/>
  <c r="M1103" i="4"/>
  <c r="N1103" i="4" s="1"/>
  <c r="O1103" i="4" s="1"/>
  <c r="P1103" i="4" s="1"/>
  <c r="M1305" i="4"/>
  <c r="N1305" i="4" s="1"/>
  <c r="O1305" i="4" s="1"/>
  <c r="P1305" i="4" s="1"/>
  <c r="M1315" i="4"/>
  <c r="N1315" i="4" s="1"/>
  <c r="O1315" i="4" s="1"/>
  <c r="P1315" i="4" s="1"/>
  <c r="M68" i="4"/>
  <c r="N68" i="4" s="1"/>
  <c r="O68" i="4" s="1"/>
  <c r="P68" i="4" s="1"/>
  <c r="M24" i="4"/>
  <c r="N24" i="4" s="1"/>
  <c r="O24" i="4" s="1"/>
  <c r="P24" i="4" s="1"/>
  <c r="M285" i="4"/>
  <c r="N285" i="4" s="1"/>
  <c r="O285" i="4" s="1"/>
  <c r="P285" i="4" s="1"/>
  <c r="M360" i="4"/>
  <c r="N360" i="4" s="1"/>
  <c r="O360" i="4" s="1"/>
  <c r="P360" i="4" s="1"/>
  <c r="M593" i="4"/>
  <c r="N593" i="4" s="1"/>
  <c r="O593" i="4" s="1"/>
  <c r="P593" i="4" s="1"/>
  <c r="M101" i="4"/>
  <c r="N101" i="4" s="1"/>
  <c r="O101" i="4" s="1"/>
  <c r="P101" i="4" s="1"/>
  <c r="M767" i="4"/>
  <c r="N767" i="4" s="1"/>
  <c r="O767" i="4" s="1"/>
  <c r="P767" i="4" s="1"/>
  <c r="M267" i="4"/>
  <c r="N267" i="4" s="1"/>
  <c r="O267" i="4" s="1"/>
  <c r="P267" i="4" s="1"/>
  <c r="M71" i="4"/>
  <c r="N71" i="4" s="1"/>
  <c r="O71" i="4" s="1"/>
  <c r="P71" i="4" s="1"/>
  <c r="M384" i="4"/>
  <c r="N384" i="4" s="1"/>
  <c r="O384" i="4" s="1"/>
  <c r="P384" i="4" s="1"/>
  <c r="M648" i="4"/>
  <c r="N648" i="4" s="1"/>
  <c r="O648" i="4" s="1"/>
  <c r="P648" i="4" s="1"/>
  <c r="M786" i="4"/>
  <c r="N786" i="4" s="1"/>
  <c r="O786" i="4" s="1"/>
  <c r="P786" i="4" s="1"/>
  <c r="M703" i="4"/>
  <c r="N703" i="4" s="1"/>
  <c r="O703" i="4" s="1"/>
  <c r="P703" i="4" s="1"/>
  <c r="M604" i="4"/>
  <c r="N604" i="4" s="1"/>
  <c r="O604" i="4" s="1"/>
  <c r="P604" i="4" s="1"/>
  <c r="M741" i="4"/>
  <c r="M884" i="4"/>
  <c r="N884" i="4" s="1"/>
  <c r="O884" i="4" s="1"/>
  <c r="P884" i="4" s="1"/>
  <c r="M233" i="4"/>
  <c r="N233" i="4" s="1"/>
  <c r="O233" i="4" s="1"/>
  <c r="P233" i="4" s="1"/>
  <c r="M491" i="4"/>
  <c r="N491" i="4" s="1"/>
  <c r="O491" i="4" s="1"/>
  <c r="P491" i="4" s="1"/>
  <c r="M818" i="4"/>
  <c r="N818" i="4" s="1"/>
  <c r="O818" i="4" s="1"/>
  <c r="P818" i="4" s="1"/>
  <c r="M650" i="4"/>
  <c r="N650" i="4" s="1"/>
  <c r="O650" i="4" s="1"/>
  <c r="P650" i="4" s="1"/>
  <c r="M1151" i="4"/>
  <c r="N1151" i="4" s="1"/>
  <c r="O1151" i="4" s="1"/>
  <c r="P1151" i="4" s="1"/>
  <c r="M1168" i="4"/>
  <c r="M1155" i="4"/>
  <c r="N1155" i="4" s="1"/>
  <c r="O1155" i="4" s="1"/>
  <c r="P1155" i="4" s="1"/>
  <c r="M1381" i="4"/>
  <c r="N1381" i="4" s="1"/>
  <c r="O1381" i="4" s="1"/>
  <c r="P1381" i="4" s="1"/>
  <c r="M1086" i="4"/>
  <c r="N1086" i="4" s="1"/>
  <c r="O1086" i="4" s="1"/>
  <c r="P1086" i="4" s="1"/>
  <c r="M1181" i="4"/>
  <c r="N1181" i="4" s="1"/>
  <c r="O1181" i="4" s="1"/>
  <c r="P1181" i="4" s="1"/>
  <c r="M1197" i="4"/>
  <c r="M1294" i="4"/>
  <c r="N1294" i="4" s="1"/>
  <c r="O1294" i="4" s="1"/>
  <c r="P1294" i="4" s="1"/>
  <c r="M1332" i="4"/>
  <c r="N1332" i="4" s="1"/>
  <c r="O1332" i="4" s="1"/>
  <c r="P1332" i="4" s="1"/>
  <c r="M1413" i="4"/>
  <c r="N1413" i="4" s="1"/>
  <c r="O1413" i="4" s="1"/>
  <c r="P1413" i="4" s="1"/>
  <c r="M1288" i="4"/>
  <c r="N1288" i="4" s="1"/>
  <c r="O1288" i="4" s="1"/>
  <c r="P1288" i="4" s="1"/>
  <c r="M1458" i="4"/>
  <c r="N1458" i="4" s="1"/>
  <c r="O1458" i="4" s="1"/>
  <c r="P1458" i="4" s="1"/>
  <c r="M937" i="4"/>
  <c r="N937" i="4" s="1"/>
  <c r="O937" i="4" s="1"/>
  <c r="P937" i="4" s="1"/>
  <c r="M1358" i="4"/>
  <c r="N1358" i="4" s="1"/>
  <c r="O1358" i="4" s="1"/>
  <c r="P1358" i="4" s="1"/>
  <c r="M1543" i="4"/>
  <c r="N1543" i="4" s="1"/>
  <c r="O1543" i="4" s="1"/>
  <c r="P1543" i="4" s="1"/>
  <c r="U1543" i="4" s="1"/>
  <c r="M1400" i="4"/>
  <c r="N1400" i="4" s="1"/>
  <c r="O1400" i="4" s="1"/>
  <c r="P1400" i="4" s="1"/>
  <c r="M1581" i="4"/>
  <c r="N1581" i="4" s="1"/>
  <c r="O1581" i="4" s="1"/>
  <c r="P1581" i="4" s="1"/>
  <c r="M1976" i="4"/>
  <c r="N1976" i="4" s="1"/>
  <c r="O1976" i="4" s="1"/>
  <c r="P1976" i="4" s="1"/>
  <c r="M1901" i="4"/>
  <c r="N1901" i="4" s="1"/>
  <c r="O1901" i="4" s="1"/>
  <c r="P1901" i="4" s="1"/>
  <c r="M1789" i="4"/>
  <c r="N1789" i="4" s="1"/>
  <c r="O1789" i="4" s="1"/>
  <c r="P1789" i="4" s="1"/>
  <c r="M1914" i="4"/>
  <c r="N1914" i="4" s="1"/>
  <c r="O1914" i="4" s="1"/>
  <c r="P1914" i="4" s="1"/>
  <c r="M2060" i="4"/>
  <c r="N2060" i="4" s="1"/>
  <c r="O2060" i="4" s="1"/>
  <c r="P2060" i="4" s="1"/>
  <c r="M1980" i="4"/>
  <c r="N1980" i="4" s="1"/>
  <c r="O1980" i="4" s="1"/>
  <c r="P1980" i="4" s="1"/>
  <c r="M1917" i="4"/>
  <c r="N1917" i="4" s="1"/>
  <c r="O1917" i="4" s="1"/>
  <c r="P1917" i="4" s="1"/>
  <c r="M2115" i="4"/>
  <c r="N2115" i="4" s="1"/>
  <c r="O2115" i="4" s="1"/>
  <c r="P2115" i="4" s="1"/>
  <c r="U2115" i="4" s="1"/>
  <c r="M1888" i="4"/>
  <c r="N1888" i="4" s="1"/>
  <c r="O1888" i="4" s="1"/>
  <c r="P1888" i="4" s="1"/>
  <c r="M2404" i="4"/>
  <c r="N2404" i="4" s="1"/>
  <c r="O2404" i="4" s="1"/>
  <c r="P2404" i="4" s="1"/>
  <c r="M2324" i="4"/>
  <c r="N2324" i="4" s="1"/>
  <c r="O2324" i="4" s="1"/>
  <c r="P2324" i="4" s="1"/>
  <c r="M2344" i="4"/>
  <c r="N2344" i="4" s="1"/>
  <c r="O2344" i="4" s="1"/>
  <c r="P2344" i="4" s="1"/>
  <c r="M2271" i="4"/>
  <c r="N2271" i="4" s="1"/>
  <c r="O2271" i="4" s="1"/>
  <c r="P2271" i="4" s="1"/>
  <c r="M2293" i="4"/>
  <c r="N2293" i="4" s="1"/>
  <c r="O2293" i="4" s="1"/>
  <c r="P2293" i="4" s="1"/>
  <c r="M2485" i="4"/>
  <c r="N2485" i="4" s="1"/>
  <c r="O2485" i="4" s="1"/>
  <c r="P2485" i="4" s="1"/>
  <c r="M2494" i="4"/>
  <c r="N2494" i="4" s="1"/>
  <c r="O2494" i="4" s="1"/>
  <c r="P2494" i="4" s="1"/>
  <c r="M2578" i="4"/>
  <c r="M2790" i="4"/>
  <c r="N2790" i="4" s="1"/>
  <c r="O2790" i="4" s="1"/>
  <c r="P2790" i="4" s="1"/>
  <c r="U2790" i="4" s="1"/>
  <c r="M2773" i="4"/>
  <c r="N2773" i="4" s="1"/>
  <c r="O2773" i="4" s="1"/>
  <c r="P2773" i="4" s="1"/>
  <c r="M2852" i="4"/>
  <c r="N2852" i="4" s="1"/>
  <c r="O2852" i="4" s="1"/>
  <c r="P2852" i="4" s="1"/>
  <c r="M2863" i="4"/>
  <c r="N2863" i="4" s="1"/>
  <c r="O2863" i="4" s="1"/>
  <c r="P2863" i="4" s="1"/>
  <c r="M3077" i="4"/>
  <c r="N3077" i="4" s="1"/>
  <c r="O3077" i="4" s="1"/>
  <c r="P3077" i="4" s="1"/>
  <c r="M2988" i="4"/>
  <c r="N2988" i="4" s="1"/>
  <c r="O2988" i="4" s="1"/>
  <c r="P2988" i="4" s="1"/>
  <c r="M3087" i="4"/>
  <c r="N3087" i="4" s="1"/>
  <c r="O3087" i="4" s="1"/>
  <c r="P3087" i="4" s="1"/>
  <c r="M3016" i="4"/>
  <c r="N3016" i="4" s="1"/>
  <c r="O3016" i="4" s="1"/>
  <c r="P3016" i="4" s="1"/>
  <c r="M2089" i="4"/>
  <c r="N2089" i="4" s="1"/>
  <c r="O2089" i="4" s="1"/>
  <c r="P2089" i="4" s="1"/>
  <c r="M1852" i="4"/>
  <c r="N1852" i="4" s="1"/>
  <c r="O1852" i="4" s="1"/>
  <c r="P1852" i="4" s="1"/>
  <c r="M1940" i="4"/>
  <c r="N1940" i="4" s="1"/>
  <c r="O1940" i="4" s="1"/>
  <c r="P1940" i="4" s="1"/>
  <c r="M1757" i="4"/>
  <c r="N1757" i="4" s="1"/>
  <c r="O1757" i="4" s="1"/>
  <c r="P1757" i="4" s="1"/>
  <c r="M1935" i="4"/>
  <c r="N1935" i="4" s="1"/>
  <c r="O1935" i="4" s="1"/>
  <c r="P1935" i="4" s="1"/>
  <c r="M1899" i="4"/>
  <c r="N1899" i="4" s="1"/>
  <c r="O1899" i="4" s="1"/>
  <c r="P1899" i="4" s="1"/>
  <c r="M1939" i="4"/>
  <c r="N1939" i="4" s="1"/>
  <c r="O1939" i="4" s="1"/>
  <c r="P1939" i="4" s="1"/>
  <c r="M1755" i="4"/>
  <c r="N1755" i="4" s="1"/>
  <c r="O1755" i="4" s="1"/>
  <c r="P1755" i="4" s="1"/>
  <c r="M1729" i="4"/>
  <c r="N1729" i="4" s="1"/>
  <c r="O1729" i="4" s="1"/>
  <c r="P1729" i="4" s="1"/>
  <c r="M1591" i="4"/>
  <c r="N1591" i="4" s="1"/>
  <c r="O1591" i="4" s="1"/>
  <c r="P1591" i="4" s="1"/>
  <c r="M1732" i="4"/>
  <c r="N1732" i="4" s="1"/>
  <c r="O1732" i="4" s="1"/>
  <c r="P1732" i="4" s="1"/>
  <c r="M1694" i="4"/>
  <c r="N1694" i="4" s="1"/>
  <c r="O1694" i="4" s="1"/>
  <c r="P1694" i="4" s="1"/>
  <c r="M1254" i="4"/>
  <c r="N1254" i="4" s="1"/>
  <c r="O1254" i="4" s="1"/>
  <c r="P1254" i="4" s="1"/>
  <c r="M1623" i="4"/>
  <c r="N1623" i="4" s="1"/>
  <c r="O1623" i="4" s="1"/>
  <c r="P1623" i="4" s="1"/>
  <c r="M1224" i="4"/>
  <c r="N1224" i="4" s="1"/>
  <c r="O1224" i="4" s="1"/>
  <c r="P1224" i="4" s="1"/>
  <c r="M1338" i="4"/>
  <c r="N1338" i="4" s="1"/>
  <c r="O1338" i="4" s="1"/>
  <c r="P1338" i="4" s="1"/>
  <c r="M1612" i="4"/>
  <c r="N1612" i="4" s="1"/>
  <c r="O1612" i="4" s="1"/>
  <c r="P1612" i="4" s="1"/>
  <c r="M1735" i="4"/>
  <c r="N1735" i="4" s="1"/>
  <c r="O1735" i="4" s="1"/>
  <c r="P1735" i="4" s="1"/>
  <c r="M1484" i="4"/>
  <c r="N1484" i="4" s="1"/>
  <c r="O1484" i="4" s="1"/>
  <c r="P1484" i="4" s="1"/>
  <c r="U1484" i="4" s="1"/>
  <c r="M1576" i="4"/>
  <c r="N1576" i="4" s="1"/>
  <c r="O1576" i="4" s="1"/>
  <c r="P1576" i="4" s="1"/>
  <c r="M1594" i="4"/>
  <c r="N1594" i="4" s="1"/>
  <c r="O1594" i="4" s="1"/>
  <c r="P1594" i="4" s="1"/>
  <c r="M1463" i="4"/>
  <c r="N1463" i="4" s="1"/>
  <c r="O1463" i="4" s="1"/>
  <c r="P1463" i="4" s="1"/>
  <c r="M1700" i="4"/>
  <c r="N1700" i="4" s="1"/>
  <c r="O1700" i="4" s="1"/>
  <c r="P1700" i="4" s="1"/>
  <c r="M971" i="4"/>
  <c r="N971" i="4" s="1"/>
  <c r="O971" i="4" s="1"/>
  <c r="P971" i="4" s="1"/>
  <c r="M1993" i="4"/>
  <c r="N1993" i="4" s="1"/>
  <c r="O1993" i="4" s="1"/>
  <c r="P1993" i="4" s="1"/>
  <c r="M965" i="4"/>
  <c r="N965" i="4" s="1"/>
  <c r="O965" i="4" s="1"/>
  <c r="P965" i="4" s="1"/>
  <c r="M1046" i="4"/>
  <c r="N1046" i="4" s="1"/>
  <c r="O1046" i="4" s="1"/>
  <c r="P1046" i="4" s="1"/>
  <c r="M917" i="4"/>
  <c r="N917" i="4" s="1"/>
  <c r="O917" i="4" s="1"/>
  <c r="P917" i="4" s="1"/>
  <c r="M1097" i="4"/>
  <c r="N1097" i="4" s="1"/>
  <c r="O1097" i="4" s="1"/>
  <c r="P1097" i="4" s="1"/>
  <c r="M1489" i="4"/>
  <c r="N1489" i="4" s="1"/>
  <c r="O1489" i="4" s="1"/>
  <c r="P1489" i="4" s="1"/>
  <c r="U1489" i="4" s="1"/>
  <c r="M968" i="4"/>
  <c r="N968" i="4" s="1"/>
  <c r="O968" i="4" s="1"/>
  <c r="P968" i="4" s="1"/>
  <c r="M998" i="4"/>
  <c r="N998" i="4" s="1"/>
  <c r="O998" i="4" s="1"/>
  <c r="P998" i="4" s="1"/>
  <c r="M522" i="4"/>
  <c r="N522" i="4" s="1"/>
  <c r="O522" i="4" s="1"/>
  <c r="P522" i="4" s="1"/>
  <c r="M661" i="4"/>
  <c r="N661" i="4" s="1"/>
  <c r="O661" i="4" s="1"/>
  <c r="P661" i="4" s="1"/>
  <c r="M110" i="4"/>
  <c r="N110" i="4" s="1"/>
  <c r="O110" i="4" s="1"/>
  <c r="P110" i="4" s="1"/>
  <c r="M162" i="4"/>
  <c r="N162" i="4" s="1"/>
  <c r="O162" i="4" s="1"/>
  <c r="P162" i="4" s="1"/>
  <c r="M87" i="4"/>
  <c r="N87" i="4" s="1"/>
  <c r="O87" i="4" s="1"/>
  <c r="P87" i="4" s="1"/>
  <c r="M84" i="4"/>
  <c r="N84" i="4" s="1"/>
  <c r="O84" i="4" s="1"/>
  <c r="P84" i="4" s="1"/>
  <c r="U84" i="4" s="1"/>
  <c r="M318" i="4"/>
  <c r="N318" i="4" s="1"/>
  <c r="O318" i="4" s="1"/>
  <c r="P318" i="4" s="1"/>
  <c r="M492" i="4"/>
  <c r="N492" i="4" s="1"/>
  <c r="O492" i="4" s="1"/>
  <c r="P492" i="4" s="1"/>
  <c r="M342" i="4"/>
  <c r="N342" i="4" s="1"/>
  <c r="O342" i="4" s="1"/>
  <c r="P342" i="4" s="1"/>
  <c r="M165" i="4"/>
  <c r="N165" i="4" s="1"/>
  <c r="O165" i="4" s="1"/>
  <c r="P165" i="4" s="1"/>
  <c r="M594" i="4"/>
  <c r="N594" i="4" s="1"/>
  <c r="O594" i="4" s="1"/>
  <c r="P594" i="4" s="1"/>
  <c r="M701" i="4"/>
  <c r="N701" i="4" s="1"/>
  <c r="O701" i="4" s="1"/>
  <c r="P701" i="4" s="1"/>
  <c r="M756" i="4"/>
  <c r="N756" i="4" s="1"/>
  <c r="O756" i="4" s="1"/>
  <c r="P756" i="4" s="1"/>
  <c r="M142" i="4"/>
  <c r="N142" i="4" s="1"/>
  <c r="O142" i="4" s="1"/>
  <c r="P142" i="4" s="1"/>
  <c r="M1461" i="4"/>
  <c r="N1461" i="4" s="1"/>
  <c r="O1461" i="4" s="1"/>
  <c r="P1461" i="4" s="1"/>
  <c r="L228" i="4"/>
  <c r="L62" i="4"/>
  <c r="L315" i="4"/>
  <c r="M113" i="4"/>
  <c r="N113" i="4" s="1"/>
  <c r="O113" i="4" s="1"/>
  <c r="P113" i="4" s="1"/>
  <c r="M100" i="4"/>
  <c r="M2090" i="4"/>
  <c r="N2090" i="4" s="1"/>
  <c r="O2090" i="4" s="1"/>
  <c r="P2090" i="4" s="1"/>
  <c r="M2146" i="4"/>
  <c r="N2146" i="4" s="1"/>
  <c r="O2146" i="4" s="1"/>
  <c r="P2146" i="4" s="1"/>
  <c r="M1922" i="4"/>
  <c r="N1922" i="4" s="1"/>
  <c r="O1922" i="4" s="1"/>
  <c r="P1922" i="4" s="1"/>
  <c r="M1937" i="4"/>
  <c r="N1937" i="4" s="1"/>
  <c r="O1937" i="4" s="1"/>
  <c r="P1937" i="4" s="1"/>
  <c r="M1856" i="4"/>
  <c r="N1856" i="4" s="1"/>
  <c r="O1856" i="4" s="1"/>
  <c r="P1856" i="4" s="1"/>
  <c r="M1944" i="4"/>
  <c r="N1944" i="4" s="1"/>
  <c r="O1944" i="4" s="1"/>
  <c r="P1944" i="4" s="1"/>
  <c r="U1944" i="4" s="1"/>
  <c r="M1961" i="4"/>
  <c r="N1961" i="4" s="1"/>
  <c r="O1961" i="4" s="1"/>
  <c r="P1961" i="4" s="1"/>
  <c r="M1814" i="4"/>
  <c r="N1814" i="4" s="1"/>
  <c r="O1814" i="4" s="1"/>
  <c r="P1814" i="4" s="1"/>
  <c r="M1936" i="4"/>
  <c r="N1936" i="4" s="1"/>
  <c r="O1936" i="4" s="1"/>
  <c r="P1936" i="4" s="1"/>
  <c r="M1749" i="4"/>
  <c r="N1749" i="4" s="1"/>
  <c r="O1749" i="4" s="1"/>
  <c r="P1749" i="4" s="1"/>
  <c r="U1749" i="4" s="1"/>
  <c r="M1766" i="4"/>
  <c r="N1766" i="4" s="1"/>
  <c r="O1766" i="4" s="1"/>
  <c r="P1766" i="4" s="1"/>
  <c r="M1721" i="4"/>
  <c r="N1721" i="4" s="1"/>
  <c r="O1721" i="4" s="1"/>
  <c r="P1721" i="4" s="1"/>
  <c r="M1685" i="4"/>
  <c r="N1685" i="4" s="1"/>
  <c r="O1685" i="4" s="1"/>
  <c r="P1685" i="4" s="1"/>
  <c r="M1689" i="4"/>
  <c r="N1689" i="4" s="1"/>
  <c r="O1689" i="4" s="1"/>
  <c r="P1689" i="4" s="1"/>
  <c r="M1550" i="4"/>
  <c r="N1550" i="4" s="1"/>
  <c r="O1550" i="4" s="1"/>
  <c r="P1550" i="4" s="1"/>
  <c r="M1574" i="4"/>
  <c r="N1574" i="4" s="1"/>
  <c r="O1574" i="4" s="1"/>
  <c r="P1574" i="4" s="1"/>
  <c r="M1540" i="4"/>
  <c r="N1540" i="4" s="1"/>
  <c r="O1540" i="4" s="1"/>
  <c r="P1540" i="4" s="1"/>
  <c r="M1308" i="4"/>
  <c r="N1308" i="4" s="1"/>
  <c r="O1308" i="4" s="1"/>
  <c r="P1308" i="4" s="1"/>
  <c r="M1545" i="4"/>
  <c r="N1545" i="4" s="1"/>
  <c r="O1545" i="4" s="1"/>
  <c r="P1545" i="4" s="1"/>
  <c r="M1538" i="4"/>
  <c r="N1538" i="4" s="1"/>
  <c r="O1538" i="4" s="1"/>
  <c r="P1538" i="4" s="1"/>
  <c r="U1538" i="4" s="1"/>
  <c r="M1218" i="4"/>
  <c r="N1218" i="4" s="1"/>
  <c r="O1218" i="4" s="1"/>
  <c r="P1218" i="4" s="1"/>
  <c r="M1344" i="4"/>
  <c r="N1344" i="4" s="1"/>
  <c r="O1344" i="4" s="1"/>
  <c r="P1344" i="4" s="1"/>
  <c r="M1720" i="4"/>
  <c r="N1720" i="4" s="1"/>
  <c r="O1720" i="4" s="1"/>
  <c r="P1720" i="4" s="1"/>
  <c r="M1407" i="4"/>
  <c r="N1407" i="4" s="1"/>
  <c r="O1407" i="4" s="1"/>
  <c r="P1407" i="4" s="1"/>
  <c r="M1302" i="4"/>
  <c r="N1302" i="4" s="1"/>
  <c r="O1302" i="4" s="1"/>
  <c r="P1302" i="4" s="1"/>
  <c r="U1302" i="4" s="1"/>
  <c r="M1365" i="4"/>
  <c r="N1365" i="4" s="1"/>
  <c r="O1365" i="4" s="1"/>
  <c r="P1365" i="4" s="1"/>
  <c r="M1480" i="4"/>
  <c r="N1480" i="4" s="1"/>
  <c r="O1480" i="4" s="1"/>
  <c r="P1480" i="4" s="1"/>
  <c r="M1382" i="4"/>
  <c r="N1382" i="4" s="1"/>
  <c r="O1382" i="4" s="1"/>
  <c r="P1382" i="4" s="1"/>
  <c r="M1026" i="4"/>
  <c r="N1026" i="4" s="1"/>
  <c r="O1026" i="4" s="1"/>
  <c r="P1026" i="4" s="1"/>
  <c r="M869" i="4"/>
  <c r="N869" i="4" s="1"/>
  <c r="O869" i="4" s="1"/>
  <c r="P869" i="4" s="1"/>
  <c r="M908" i="4"/>
  <c r="N908" i="4" s="1"/>
  <c r="O908" i="4" s="1"/>
  <c r="P908" i="4" s="1"/>
  <c r="M765" i="4"/>
  <c r="N765" i="4" s="1"/>
  <c r="O765" i="4" s="1"/>
  <c r="P765" i="4" s="1"/>
  <c r="M98" i="4"/>
  <c r="N98" i="4" s="1"/>
  <c r="O98" i="4" s="1"/>
  <c r="P98" i="4" s="1"/>
  <c r="M103" i="4"/>
  <c r="N103" i="4" s="1"/>
  <c r="O103" i="4" s="1"/>
  <c r="P103" i="4" s="1"/>
  <c r="M518" i="4"/>
  <c r="N518" i="4" s="1"/>
  <c r="O518" i="4" s="1"/>
  <c r="P518" i="4" s="1"/>
  <c r="M34" i="4"/>
  <c r="N34" i="4" s="1"/>
  <c r="O34" i="4" s="1"/>
  <c r="P34" i="4" s="1"/>
  <c r="M265" i="4"/>
  <c r="N265" i="4" s="1"/>
  <c r="O265" i="4" s="1"/>
  <c r="P265" i="4" s="1"/>
  <c r="M336" i="4"/>
  <c r="N336" i="4" s="1"/>
  <c r="O336" i="4" s="1"/>
  <c r="P336" i="4" s="1"/>
  <c r="M200" i="4"/>
  <c r="N200" i="4" s="1"/>
  <c r="O200" i="4" s="1"/>
  <c r="P200" i="4" s="1"/>
  <c r="M175" i="4"/>
  <c r="N175" i="4" s="1"/>
  <c r="O175" i="4" s="1"/>
  <c r="P175" i="4" s="1"/>
  <c r="M232" i="4"/>
  <c r="N232" i="4" s="1"/>
  <c r="O232" i="4" s="1"/>
  <c r="P232" i="4" s="1"/>
  <c r="M154" i="4"/>
  <c r="N154" i="4" s="1"/>
  <c r="O154" i="4" s="1"/>
  <c r="P154" i="4" s="1"/>
  <c r="M298" i="4"/>
  <c r="N298" i="4" s="1"/>
  <c r="O298" i="4" s="1"/>
  <c r="P298" i="4" s="1"/>
  <c r="M947" i="4"/>
  <c r="N947" i="4" s="1"/>
  <c r="O947" i="4" s="1"/>
  <c r="P947" i="4" s="1"/>
  <c r="M1037" i="4"/>
  <c r="N1037" i="4" s="1"/>
  <c r="O1037" i="4" s="1"/>
  <c r="P1037" i="4" s="1"/>
  <c r="M882" i="4"/>
  <c r="N882" i="4" s="1"/>
  <c r="O882" i="4" s="1"/>
  <c r="P882" i="4" s="1"/>
  <c r="M21" i="4"/>
  <c r="L300" i="4"/>
  <c r="M125" i="4"/>
  <c r="N125" i="4" s="1"/>
  <c r="O125" i="4" s="1"/>
  <c r="P125" i="4" s="1"/>
  <c r="M120" i="4"/>
  <c r="N120" i="4" s="1"/>
  <c r="O120" i="4" s="1"/>
  <c r="P120" i="4" s="1"/>
  <c r="M20" i="4"/>
  <c r="N20" i="4" s="1"/>
  <c r="O20" i="4" s="1"/>
  <c r="P20" i="4" s="1"/>
  <c r="M1923" i="4"/>
  <c r="N1923" i="4" s="1"/>
  <c r="O1923" i="4" s="1"/>
  <c r="P1923" i="4" s="1"/>
  <c r="M1851" i="4"/>
  <c r="N1851" i="4" s="1"/>
  <c r="O1851" i="4" s="1"/>
  <c r="P1851" i="4" s="1"/>
  <c r="M2033" i="4"/>
  <c r="N2033" i="4" s="1"/>
  <c r="O2033" i="4" s="1"/>
  <c r="P2033" i="4" s="1"/>
  <c r="M1847" i="4"/>
  <c r="N1847" i="4" s="1"/>
  <c r="O1847" i="4" s="1"/>
  <c r="P1847" i="4" s="1"/>
  <c r="U1847" i="4" s="1"/>
  <c r="M1862" i="4"/>
  <c r="N1862" i="4" s="1"/>
  <c r="O1862" i="4" s="1"/>
  <c r="P1862" i="4" s="1"/>
  <c r="M1798" i="4"/>
  <c r="N1798" i="4" s="1"/>
  <c r="O1798" i="4" s="1"/>
  <c r="P1798" i="4" s="1"/>
  <c r="M1448" i="4"/>
  <c r="N1448" i="4" s="1"/>
  <c r="O1448" i="4" s="1"/>
  <c r="P1448" i="4" s="1"/>
  <c r="M1669" i="4"/>
  <c r="N1669" i="4" s="1"/>
  <c r="O1669" i="4" s="1"/>
  <c r="P1669" i="4" s="1"/>
  <c r="M1684" i="4"/>
  <c r="N1684" i="4" s="1"/>
  <c r="O1684" i="4" s="1"/>
  <c r="P1684" i="4" s="1"/>
  <c r="M1822" i="4"/>
  <c r="N1822" i="4" s="1"/>
  <c r="O1822" i="4" s="1"/>
  <c r="P1822" i="4" s="1"/>
  <c r="M1688" i="4"/>
  <c r="N1688" i="4" s="1"/>
  <c r="O1688" i="4" s="1"/>
  <c r="P1688" i="4" s="1"/>
  <c r="M1508" i="4"/>
  <c r="N1508" i="4" s="1"/>
  <c r="O1508" i="4" s="1"/>
  <c r="P1508" i="4" s="1"/>
  <c r="M1687" i="4"/>
  <c r="N1687" i="4" s="1"/>
  <c r="O1687" i="4" s="1"/>
  <c r="P1687" i="4" s="1"/>
  <c r="U1687" i="4" s="1"/>
  <c r="M1682" i="4"/>
  <c r="N1682" i="4" s="1"/>
  <c r="O1682" i="4" s="1"/>
  <c r="P1682" i="4" s="1"/>
  <c r="M1571" i="4"/>
  <c r="N1571" i="4" s="1"/>
  <c r="O1571" i="4" s="1"/>
  <c r="P1571" i="4" s="1"/>
  <c r="M1502" i="4"/>
  <c r="N1502" i="4" s="1"/>
  <c r="O1502" i="4" s="1"/>
  <c r="P1502" i="4" s="1"/>
  <c r="M1368" i="4"/>
  <c r="N1368" i="4" s="1"/>
  <c r="O1368" i="4" s="1"/>
  <c r="P1368" i="4" s="1"/>
  <c r="M1466" i="4"/>
  <c r="N1466" i="4" s="1"/>
  <c r="O1466" i="4" s="1"/>
  <c r="P1466" i="4" s="1"/>
  <c r="M1519" i="4"/>
  <c r="N1519" i="4" s="1"/>
  <c r="O1519" i="4" s="1"/>
  <c r="P1519" i="4" s="1"/>
  <c r="M1560" i="4"/>
  <c r="N1560" i="4" s="1"/>
  <c r="O1560" i="4" s="1"/>
  <c r="P1560" i="4" s="1"/>
  <c r="M1716" i="4"/>
  <c r="N1716" i="4" s="1"/>
  <c r="O1716" i="4" s="1"/>
  <c r="P1716" i="4" s="1"/>
  <c r="M1577" i="4"/>
  <c r="N1577" i="4" s="1"/>
  <c r="O1577" i="4" s="1"/>
  <c r="P1577" i="4" s="1"/>
  <c r="M1665" i="4"/>
  <c r="N1665" i="4" s="1"/>
  <c r="O1665" i="4" s="1"/>
  <c r="P1665" i="4" s="1"/>
  <c r="M1477" i="4"/>
  <c r="N1477" i="4" s="1"/>
  <c r="O1477" i="4" s="1"/>
  <c r="P1477" i="4" s="1"/>
  <c r="M1257" i="4"/>
  <c r="N1257" i="4" s="1"/>
  <c r="O1257" i="4" s="1"/>
  <c r="P1257" i="4" s="1"/>
  <c r="M1487" i="4"/>
  <c r="N1487" i="4" s="1"/>
  <c r="O1487" i="4" s="1"/>
  <c r="P1487" i="4" s="1"/>
  <c r="M1552" i="4"/>
  <c r="N1552" i="4" s="1"/>
  <c r="O1552" i="4" s="1"/>
  <c r="P1552" i="4" s="1"/>
  <c r="M1121" i="4"/>
  <c r="N1121" i="4" s="1"/>
  <c r="O1121" i="4" s="1"/>
  <c r="P1121" i="4" s="1"/>
  <c r="M1341" i="4"/>
  <c r="N1341" i="4" s="1"/>
  <c r="O1341" i="4" s="1"/>
  <c r="P1341" i="4" s="1"/>
  <c r="M1102" i="4"/>
  <c r="N1102" i="4" s="1"/>
  <c r="O1102" i="4" s="1"/>
  <c r="P1102" i="4" s="1"/>
  <c r="M1014" i="4"/>
  <c r="N1014" i="4" s="1"/>
  <c r="O1014" i="4" s="1"/>
  <c r="P1014" i="4" s="1"/>
  <c r="M1054" i="4"/>
  <c r="N1054" i="4" s="1"/>
  <c r="O1054" i="4" s="1"/>
  <c r="P1054" i="4" s="1"/>
  <c r="M837" i="4"/>
  <c r="N837" i="4" s="1"/>
  <c r="O837" i="4" s="1"/>
  <c r="P837" i="4" s="1"/>
  <c r="M668" i="4"/>
  <c r="N668" i="4" s="1"/>
  <c r="O668" i="4" s="1"/>
  <c r="P668" i="4" s="1"/>
  <c r="M690" i="4"/>
  <c r="N690" i="4" s="1"/>
  <c r="O690" i="4" s="1"/>
  <c r="P690" i="4" s="1"/>
  <c r="U690" i="4" s="1"/>
  <c r="M151" i="4"/>
  <c r="N151" i="4" s="1"/>
  <c r="O151" i="4" s="1"/>
  <c r="P151" i="4" s="1"/>
  <c r="M31" i="4"/>
  <c r="N31" i="4" s="1"/>
  <c r="O31" i="4" s="1"/>
  <c r="P31" i="4" s="1"/>
  <c r="M326" i="4"/>
  <c r="N326" i="4" s="1"/>
  <c r="O326" i="4" s="1"/>
  <c r="P326" i="4" s="1"/>
  <c r="M201" i="4"/>
  <c r="N201" i="4" s="1"/>
  <c r="O201" i="4" s="1"/>
  <c r="P201" i="4" s="1"/>
  <c r="M241" i="4"/>
  <c r="N241" i="4" s="1"/>
  <c r="O241" i="4" s="1"/>
  <c r="P241" i="4" s="1"/>
  <c r="M531" i="4"/>
  <c r="N531" i="4" s="1"/>
  <c r="O531" i="4" s="1"/>
  <c r="P531" i="4" s="1"/>
  <c r="M824" i="4"/>
  <c r="N824" i="4" s="1"/>
  <c r="O824" i="4" s="1"/>
  <c r="P824" i="4" s="1"/>
  <c r="M180" i="4"/>
  <c r="N180" i="4" s="1"/>
  <c r="O180" i="4" s="1"/>
  <c r="P180" i="4" s="1"/>
  <c r="M950" i="4"/>
  <c r="N950" i="4" s="1"/>
  <c r="O950" i="4" s="1"/>
  <c r="P950" i="4" s="1"/>
  <c r="M980" i="4"/>
  <c r="N980" i="4" s="1"/>
  <c r="O980" i="4" s="1"/>
  <c r="P980" i="4" s="1"/>
  <c r="M976" i="4"/>
  <c r="N976" i="4" s="1"/>
  <c r="O976" i="4" s="1"/>
  <c r="P976" i="4" s="1"/>
  <c r="M1223" i="4"/>
  <c r="N1223" i="4" s="1"/>
  <c r="O1223" i="4" s="1"/>
  <c r="P1223" i="4" s="1"/>
  <c r="M1329" i="4"/>
  <c r="N1329" i="4" s="1"/>
  <c r="O1329" i="4" s="1"/>
  <c r="P1329" i="4" s="1"/>
  <c r="M1385" i="4"/>
  <c r="N1385" i="4" s="1"/>
  <c r="O1385" i="4" s="1"/>
  <c r="P1385" i="4" s="1"/>
  <c r="M1436" i="4"/>
  <c r="N1436" i="4" s="1"/>
  <c r="O1436" i="4" s="1"/>
  <c r="P1436" i="4" s="1"/>
  <c r="M477" i="4"/>
  <c r="M413" i="4"/>
  <c r="N413" i="4" s="1"/>
  <c r="O413" i="4" s="1"/>
  <c r="P413" i="4" s="1"/>
  <c r="M2431" i="4"/>
  <c r="N2431" i="4" s="1"/>
  <c r="O2431" i="4" s="1"/>
  <c r="P2431" i="4" s="1"/>
  <c r="M2577" i="4"/>
  <c r="N2577" i="4" s="1"/>
  <c r="O2577" i="4" s="1"/>
  <c r="P2577" i="4" s="1"/>
  <c r="M2586" i="4"/>
  <c r="N2586" i="4" s="1"/>
  <c r="O2586" i="4" s="1"/>
  <c r="P2586" i="4" s="1"/>
  <c r="U2586" i="4" s="1"/>
  <c r="M2560" i="4"/>
  <c r="N2560" i="4" s="1"/>
  <c r="O2560" i="4" s="1"/>
  <c r="P2560" i="4" s="1"/>
  <c r="M2615" i="4"/>
  <c r="N2615" i="4" s="1"/>
  <c r="O2615" i="4" s="1"/>
  <c r="P2615" i="4" s="1"/>
  <c r="M2457" i="4"/>
  <c r="N2457" i="4" s="1"/>
  <c r="O2457" i="4" s="1"/>
  <c r="P2457" i="4" s="1"/>
  <c r="M2544" i="4"/>
  <c r="N2544" i="4" s="1"/>
  <c r="O2544" i="4" s="1"/>
  <c r="P2544" i="4" s="1"/>
  <c r="M2380" i="4"/>
  <c r="N2380" i="4" s="1"/>
  <c r="O2380" i="4" s="1"/>
  <c r="P2380" i="4" s="1"/>
  <c r="U2380" i="4" s="1"/>
  <c r="M2298" i="4"/>
  <c r="N2298" i="4" s="1"/>
  <c r="O2298" i="4" s="1"/>
  <c r="P2298" i="4" s="1"/>
  <c r="M2427" i="4"/>
  <c r="N2427" i="4" s="1"/>
  <c r="O2427" i="4" s="1"/>
  <c r="P2427" i="4" s="1"/>
  <c r="M2386" i="4"/>
  <c r="N2386" i="4" s="1"/>
  <c r="O2386" i="4" s="1"/>
  <c r="P2386" i="4" s="1"/>
  <c r="U2386" i="4" s="1"/>
  <c r="M2396" i="4"/>
  <c r="N2396" i="4" s="1"/>
  <c r="O2396" i="4" s="1"/>
  <c r="P2396" i="4" s="1"/>
  <c r="M2102" i="4"/>
  <c r="N2102" i="4" s="1"/>
  <c r="O2102" i="4" s="1"/>
  <c r="P2102" i="4" s="1"/>
  <c r="M2312" i="4"/>
  <c r="N2312" i="4" s="1"/>
  <c r="O2312" i="4" s="1"/>
  <c r="P2312" i="4" s="1"/>
  <c r="M2246" i="4"/>
  <c r="N2246" i="4" s="1"/>
  <c r="O2246" i="4" s="1"/>
  <c r="P2246" i="4" s="1"/>
  <c r="M2067" i="4"/>
  <c r="N2067" i="4" s="1"/>
  <c r="O2067" i="4" s="1"/>
  <c r="P2067" i="4" s="1"/>
  <c r="M1946" i="4"/>
  <c r="N1946" i="4" s="1"/>
  <c r="O1946" i="4" s="1"/>
  <c r="P1946" i="4" s="1"/>
  <c r="M2121" i="4"/>
  <c r="N2121" i="4" s="1"/>
  <c r="O2121" i="4" s="1"/>
  <c r="P2121" i="4" s="1"/>
  <c r="U2121" i="4" s="1"/>
  <c r="M1910" i="4"/>
  <c r="N1910" i="4" s="1"/>
  <c r="O1910" i="4" s="1"/>
  <c r="P1910" i="4" s="1"/>
  <c r="M2042" i="4"/>
  <c r="N2042" i="4" s="1"/>
  <c r="O2042" i="4" s="1"/>
  <c r="P2042" i="4" s="1"/>
  <c r="M1996" i="4"/>
  <c r="N1996" i="4" s="1"/>
  <c r="O1996" i="4" s="1"/>
  <c r="P1996" i="4" s="1"/>
  <c r="M1969" i="4"/>
  <c r="N1969" i="4" s="1"/>
  <c r="O1969" i="4" s="1"/>
  <c r="P1969" i="4" s="1"/>
  <c r="M1966" i="4"/>
  <c r="N1966" i="4" s="1"/>
  <c r="O1966" i="4" s="1"/>
  <c r="P1966" i="4" s="1"/>
  <c r="M1828" i="4"/>
  <c r="N1828" i="4" s="1"/>
  <c r="O1828" i="4" s="1"/>
  <c r="P1828" i="4" s="1"/>
  <c r="M1796" i="4"/>
  <c r="N1796" i="4" s="1"/>
  <c r="O1796" i="4" s="1"/>
  <c r="P1796" i="4" s="1"/>
  <c r="M1802" i="4"/>
  <c r="N1802" i="4" s="1"/>
  <c r="O1802" i="4" s="1"/>
  <c r="P1802" i="4" s="1"/>
  <c r="M1679" i="4"/>
  <c r="N1679" i="4" s="1"/>
  <c r="O1679" i="4" s="1"/>
  <c r="P1679" i="4" s="1"/>
  <c r="M1398" i="4"/>
  <c r="N1398" i="4" s="1"/>
  <c r="O1398" i="4" s="1"/>
  <c r="P1398" i="4" s="1"/>
  <c r="M1182" i="4"/>
  <c r="N1182" i="4" s="1"/>
  <c r="O1182" i="4" s="1"/>
  <c r="P1182" i="4" s="1"/>
  <c r="M1609" i="4"/>
  <c r="N1609" i="4" s="1"/>
  <c r="O1609" i="4" s="1"/>
  <c r="P1609" i="4" s="1"/>
  <c r="U1609" i="4" s="1"/>
  <c r="M1499" i="4"/>
  <c r="N1499" i="4" s="1"/>
  <c r="O1499" i="4" s="1"/>
  <c r="P1499" i="4" s="1"/>
  <c r="M1557" i="4"/>
  <c r="N1557" i="4" s="1"/>
  <c r="O1557" i="4" s="1"/>
  <c r="P1557" i="4" s="1"/>
  <c r="M1657" i="4"/>
  <c r="N1657" i="4" s="1"/>
  <c r="O1657" i="4" s="1"/>
  <c r="P1657" i="4" s="1"/>
  <c r="M1412" i="4"/>
  <c r="N1412" i="4" s="1"/>
  <c r="O1412" i="4" s="1"/>
  <c r="P1412" i="4" s="1"/>
  <c r="M1284" i="4"/>
  <c r="N1284" i="4" s="1"/>
  <c r="O1284" i="4" s="1"/>
  <c r="P1284" i="4" s="1"/>
  <c r="M899" i="4"/>
  <c r="N899" i="4" s="1"/>
  <c r="O899" i="4" s="1"/>
  <c r="P899" i="4" s="1"/>
  <c r="M1221" i="4"/>
  <c r="N1221" i="4" s="1"/>
  <c r="O1221" i="4" s="1"/>
  <c r="P1221" i="4" s="1"/>
  <c r="M1337" i="4"/>
  <c r="N1337" i="4"/>
  <c r="O1337" i="4" s="1"/>
  <c r="P1337" i="4" s="1"/>
  <c r="M1399" i="4"/>
  <c r="N1399" i="4" s="1"/>
  <c r="O1399" i="4" s="1"/>
  <c r="P1399" i="4" s="1"/>
  <c r="M1525" i="4"/>
  <c r="N1525" i="4" s="1"/>
  <c r="O1525" i="4" s="1"/>
  <c r="P1525" i="4" s="1"/>
  <c r="M1206" i="4"/>
  <c r="N1206" i="4" s="1"/>
  <c r="O1206" i="4" s="1"/>
  <c r="P1206" i="4" s="1"/>
  <c r="M1021" i="4"/>
  <c r="N1021" i="4" s="1"/>
  <c r="O1021" i="4" s="1"/>
  <c r="P1021" i="4" s="1"/>
  <c r="M1145" i="4"/>
  <c r="N1145" i="4" s="1"/>
  <c r="O1145" i="4" s="1"/>
  <c r="P1145" i="4" s="1"/>
  <c r="M863" i="4"/>
  <c r="N863" i="4" s="1"/>
  <c r="O863" i="4" s="1"/>
  <c r="P863" i="4" s="1"/>
  <c r="M929" i="4"/>
  <c r="N929" i="4" s="1"/>
  <c r="O929" i="4" s="1"/>
  <c r="P929" i="4" s="1"/>
  <c r="M570" i="4"/>
  <c r="N570" i="4" s="1"/>
  <c r="O570" i="4" s="1"/>
  <c r="P570" i="4" s="1"/>
  <c r="M641" i="4"/>
  <c r="N641" i="4" s="1"/>
  <c r="O641" i="4" s="1"/>
  <c r="P641" i="4" s="1"/>
  <c r="M437" i="4"/>
  <c r="N437" i="4" s="1"/>
  <c r="O437" i="4" s="1"/>
  <c r="P437" i="4" s="1"/>
  <c r="M82" i="4"/>
  <c r="N82" i="4" s="1"/>
  <c r="O82" i="4" s="1"/>
  <c r="P82" i="4" s="1"/>
  <c r="M15" i="4"/>
  <c r="N15" i="4" s="1"/>
  <c r="O15" i="4" s="1"/>
  <c r="P15" i="4" s="1"/>
  <c r="M293" i="4"/>
  <c r="N293" i="4" s="1"/>
  <c r="O293" i="4" s="1"/>
  <c r="P293" i="4" s="1"/>
  <c r="M387" i="4"/>
  <c r="N387" i="4" s="1"/>
  <c r="O387" i="4" s="1"/>
  <c r="P387" i="4" s="1"/>
  <c r="M390" i="4"/>
  <c r="N390" i="4" s="1"/>
  <c r="O390" i="4" s="1"/>
  <c r="P390" i="4" s="1"/>
  <c r="U390" i="4" s="1"/>
  <c r="M552" i="4"/>
  <c r="N552" i="4" s="1"/>
  <c r="O552" i="4" s="1"/>
  <c r="P552" i="4" s="1"/>
  <c r="M645" i="4"/>
  <c r="N645" i="4" s="1"/>
  <c r="O645" i="4" s="1"/>
  <c r="P645" i="4" s="1"/>
  <c r="U645" i="4" s="1"/>
  <c r="M322" i="4"/>
  <c r="N322" i="4" s="1"/>
  <c r="O322" i="4" s="1"/>
  <c r="P322" i="4" s="1"/>
  <c r="M1138" i="4"/>
  <c r="N1138" i="4" s="1"/>
  <c r="O1138" i="4" s="1"/>
  <c r="P1138" i="4" s="1"/>
  <c r="M1220" i="4"/>
  <c r="N1220" i="4" s="1"/>
  <c r="O1220" i="4" s="1"/>
  <c r="P1220" i="4" s="1"/>
  <c r="M1611" i="4"/>
  <c r="N1611" i="4" s="1"/>
  <c r="O1611" i="4" s="1"/>
  <c r="P1611" i="4" s="1"/>
  <c r="M1608" i="4"/>
  <c r="N1608" i="4" s="1"/>
  <c r="O1608" i="4" s="1"/>
  <c r="P1608" i="4" s="1"/>
  <c r="M1671" i="4"/>
  <c r="N1671" i="4" s="1"/>
  <c r="O1671" i="4" s="1"/>
  <c r="P1671" i="4" s="1"/>
  <c r="M1593" i="4"/>
  <c r="N1593" i="4" s="1"/>
  <c r="O1593" i="4" s="1"/>
  <c r="P1593" i="4" s="1"/>
  <c r="M264" i="4"/>
  <c r="N264" i="4" s="1"/>
  <c r="O264" i="4" s="1"/>
  <c r="P264" i="4" s="1"/>
  <c r="M222" i="4"/>
  <c r="N222" i="4" s="1"/>
  <c r="O222" i="4" s="1"/>
  <c r="P222" i="4" s="1"/>
  <c r="M144" i="4"/>
  <c r="N144" i="4" s="1"/>
  <c r="O144" i="4" s="1"/>
  <c r="P144" i="4" s="1"/>
  <c r="M99" i="4"/>
  <c r="N99" i="4" s="1"/>
  <c r="O99" i="4" s="1"/>
  <c r="P99" i="4" s="1"/>
  <c r="M505" i="4"/>
  <c r="N505" i="4" s="1"/>
  <c r="O505" i="4" s="1"/>
  <c r="P505" i="4" s="1"/>
  <c r="U505" i="4" s="1"/>
  <c r="M513" i="4"/>
  <c r="N513" i="4" s="1"/>
  <c r="O513" i="4" s="1"/>
  <c r="P513" i="4" s="1"/>
  <c r="M119" i="4"/>
  <c r="N119" i="4" s="1"/>
  <c r="O119" i="4" s="1"/>
  <c r="P119" i="4" s="1"/>
  <c r="M137" i="4"/>
  <c r="N137" i="4" s="1"/>
  <c r="O137" i="4" s="1"/>
  <c r="P137" i="4" s="1"/>
  <c r="L281" i="4"/>
  <c r="M425" i="4"/>
  <c r="N425" i="4" s="1"/>
  <c r="O425" i="4" s="1"/>
  <c r="P425" i="4" s="1"/>
  <c r="M128" i="4"/>
  <c r="N128" i="4" s="1"/>
  <c r="O128" i="4" s="1"/>
  <c r="P128" i="4" s="1"/>
  <c r="M2006" i="4"/>
  <c r="N2006" i="4" s="1"/>
  <c r="O2006" i="4" s="1"/>
  <c r="P2006" i="4" s="1"/>
  <c r="M1943" i="4"/>
  <c r="N1943" i="4" s="1"/>
  <c r="O1943" i="4" s="1"/>
  <c r="P1943" i="4" s="1"/>
  <c r="M1904" i="4"/>
  <c r="N1904" i="4" s="1"/>
  <c r="O1904" i="4" s="1"/>
  <c r="P1904" i="4" s="1"/>
  <c r="M1959" i="4"/>
  <c r="N1959" i="4" s="1"/>
  <c r="O1959" i="4" s="1"/>
  <c r="P1959" i="4" s="1"/>
  <c r="M1836" i="4"/>
  <c r="N1836" i="4" s="1"/>
  <c r="O1836" i="4" s="1"/>
  <c r="P1836" i="4" s="1"/>
  <c r="M2021" i="4"/>
  <c r="N2021" i="4" s="1"/>
  <c r="O2021" i="4" s="1"/>
  <c r="P2021" i="4" s="1"/>
  <c r="M1912" i="4"/>
  <c r="N1912" i="4" s="1"/>
  <c r="O1912" i="4" s="1"/>
  <c r="P1912" i="4" s="1"/>
  <c r="M1634" i="4"/>
  <c r="N1634" i="4" s="1"/>
  <c r="O1634" i="4" s="1"/>
  <c r="P1634" i="4" s="1"/>
  <c r="M1928" i="4"/>
  <c r="N1928" i="4" s="1"/>
  <c r="O1928" i="4" s="1"/>
  <c r="P1928" i="4" s="1"/>
  <c r="M1875" i="4"/>
  <c r="N1875" i="4" s="1"/>
  <c r="O1875" i="4" s="1"/>
  <c r="P1875" i="4" s="1"/>
  <c r="M2015" i="4"/>
  <c r="N2015" i="4" s="1"/>
  <c r="O2015" i="4" s="1"/>
  <c r="P2015" i="4" s="1"/>
  <c r="M1792" i="4"/>
  <c r="N1792" i="4" s="1"/>
  <c r="O1792" i="4" s="1"/>
  <c r="P1792" i="4" s="1"/>
  <c r="M1607" i="4"/>
  <c r="N1607" i="4" s="1"/>
  <c r="O1607" i="4" s="1"/>
  <c r="P1607" i="4" s="1"/>
  <c r="M1983" i="4"/>
  <c r="N1983" i="4" s="1"/>
  <c r="O1983" i="4" s="1"/>
  <c r="P1983" i="4" s="1"/>
  <c r="M1948" i="4"/>
  <c r="N1948" i="4" s="1"/>
  <c r="O1948" i="4" s="1"/>
  <c r="P1948" i="4" s="1"/>
  <c r="M1751" i="4"/>
  <c r="N1751" i="4" s="1"/>
  <c r="O1751" i="4" s="1"/>
  <c r="P1751" i="4" s="1"/>
  <c r="M1672" i="4"/>
  <c r="N1672" i="4" s="1"/>
  <c r="O1672" i="4" s="1"/>
  <c r="P1672" i="4" s="1"/>
  <c r="M1570" i="4"/>
  <c r="N1570" i="4" s="1"/>
  <c r="O1570" i="4" s="1"/>
  <c r="P1570" i="4" s="1"/>
  <c r="M1834" i="4"/>
  <c r="N1834" i="4" s="1"/>
  <c r="O1834" i="4" s="1"/>
  <c r="P1834" i="4" s="1"/>
  <c r="M1680" i="4"/>
  <c r="N1680" i="4" s="1"/>
  <c r="O1680" i="4" s="1"/>
  <c r="P1680" i="4" s="1"/>
  <c r="M1544" i="4"/>
  <c r="N1544" i="4" s="1"/>
  <c r="O1544" i="4" s="1"/>
  <c r="P1544" i="4" s="1"/>
  <c r="M1514" i="4"/>
  <c r="N1514" i="4" s="1"/>
  <c r="O1514" i="4" s="1"/>
  <c r="P1514" i="4" s="1"/>
  <c r="M1266" i="4"/>
  <c r="N1266" i="4" s="1"/>
  <c r="O1266" i="4" s="1"/>
  <c r="P1266" i="4" s="1"/>
  <c r="U1266" i="4" s="1"/>
  <c r="M1630" i="4"/>
  <c r="N1630" i="4" s="1"/>
  <c r="O1630" i="4" s="1"/>
  <c r="P1630" i="4" s="1"/>
  <c r="M1380" i="4"/>
  <c r="N1380" i="4" s="1"/>
  <c r="O1380" i="4" s="1"/>
  <c r="P1380" i="4" s="1"/>
  <c r="M1473" i="4"/>
  <c r="N1473" i="4" s="1"/>
  <c r="O1473" i="4" s="1"/>
  <c r="P1473" i="4" s="1"/>
  <c r="M1546" i="4"/>
  <c r="N1546" i="4" s="1"/>
  <c r="O1546" i="4" s="1"/>
  <c r="P1546" i="4" s="1"/>
  <c r="M1649" i="4"/>
  <c r="N1649" i="4" s="1"/>
  <c r="O1649" i="4" s="1"/>
  <c r="P1649" i="4" s="1"/>
  <c r="M1386" i="4"/>
  <c r="N1386" i="4" s="1"/>
  <c r="O1386" i="4" s="1"/>
  <c r="P1386" i="4" s="1"/>
  <c r="M1467" i="4"/>
  <c r="N1467" i="4" s="1"/>
  <c r="O1467" i="4" s="1"/>
  <c r="P1467" i="4" s="1"/>
  <c r="M1389" i="4"/>
  <c r="N1389" i="4" s="1"/>
  <c r="O1389" i="4" s="1"/>
  <c r="P1389" i="4" s="1"/>
  <c r="M1079" i="4"/>
  <c r="N1079" i="4" s="1"/>
  <c r="O1079" i="4" s="1"/>
  <c r="P1079" i="4" s="1"/>
  <c r="M1016" i="4"/>
  <c r="N1016" i="4" s="1"/>
  <c r="O1016" i="4" s="1"/>
  <c r="P1016" i="4" s="1"/>
  <c r="M1015" i="4"/>
  <c r="N1015" i="4" s="1"/>
  <c r="O1015" i="4" s="1"/>
  <c r="P1015" i="4" s="1"/>
  <c r="M1263" i="4"/>
  <c r="N1263" i="4" s="1"/>
  <c r="O1263" i="4" s="1"/>
  <c r="P1263" i="4" s="1"/>
  <c r="M762" i="4"/>
  <c r="N762" i="4" s="1"/>
  <c r="O762" i="4" s="1"/>
  <c r="P762" i="4" s="1"/>
  <c r="M1154" i="4"/>
  <c r="N1154" i="4" s="1"/>
  <c r="O1154" i="4" s="1"/>
  <c r="P1154" i="4" s="1"/>
  <c r="U1154" i="4" s="1"/>
  <c r="M1434" i="4"/>
  <c r="N1434" i="4" s="1"/>
  <c r="O1434" i="4" s="1"/>
  <c r="P1434" i="4" s="1"/>
  <c r="U1434" i="4" s="1"/>
  <c r="M810" i="4"/>
  <c r="N810" i="4" s="1"/>
  <c r="O810" i="4" s="1"/>
  <c r="P810" i="4" s="1"/>
  <c r="M1080" i="4"/>
  <c r="N1080" i="4" s="1"/>
  <c r="O1080" i="4" s="1"/>
  <c r="P1080" i="4" s="1"/>
  <c r="M558" i="4"/>
  <c r="N558" i="4" s="1"/>
  <c r="O558" i="4" s="1"/>
  <c r="P558" i="4" s="1"/>
  <c r="M928" i="4"/>
  <c r="N928" i="4" s="1"/>
  <c r="O928" i="4" s="1"/>
  <c r="P928" i="4" s="1"/>
  <c r="M632" i="4"/>
  <c r="N632" i="4" s="1"/>
  <c r="O632" i="4" s="1"/>
  <c r="P632" i="4" s="1"/>
  <c r="M344" i="4"/>
  <c r="N344" i="4" s="1"/>
  <c r="O344" i="4" s="1"/>
  <c r="P344" i="4" s="1"/>
  <c r="M75" i="4"/>
  <c r="N75" i="4" s="1"/>
  <c r="O75" i="4" s="1"/>
  <c r="P75" i="4" s="1"/>
  <c r="M192" i="4"/>
  <c r="N192" i="4" s="1"/>
  <c r="O192" i="4" s="1"/>
  <c r="P192" i="4" s="1"/>
  <c r="M122" i="4"/>
  <c r="N122" i="4" s="1"/>
  <c r="O122" i="4" s="1"/>
  <c r="P122" i="4" s="1"/>
  <c r="M106" i="4"/>
  <c r="N106" i="4" s="1"/>
  <c r="O106" i="4" s="1"/>
  <c r="P106" i="4" s="1"/>
  <c r="M33" i="4"/>
  <c r="N33" i="4" s="1"/>
  <c r="O33" i="4" s="1"/>
  <c r="P33" i="4" s="1"/>
  <c r="M176" i="4"/>
  <c r="N176" i="4" s="1"/>
  <c r="O176" i="4" s="1"/>
  <c r="P176" i="4" s="1"/>
  <c r="U176" i="4" s="1"/>
  <c r="M96" i="4"/>
  <c r="N96" i="4" s="1"/>
  <c r="O96" i="4" s="1"/>
  <c r="P96" i="4" s="1"/>
  <c r="M17" i="4"/>
  <c r="N17" i="4" s="1"/>
  <c r="O17" i="4" s="1"/>
  <c r="P17" i="4" s="1"/>
  <c r="M497" i="4"/>
  <c r="N497" i="4" s="1"/>
  <c r="O497" i="4" s="1"/>
  <c r="P497" i="4" s="1"/>
  <c r="M462" i="4"/>
  <c r="N462" i="4" s="1"/>
  <c r="O462" i="4" s="1"/>
  <c r="P462" i="4" s="1"/>
  <c r="M149" i="4"/>
  <c r="N149" i="4" s="1"/>
  <c r="O149" i="4" s="1"/>
  <c r="P149" i="4" s="1"/>
  <c r="M459" i="4"/>
  <c r="N459" i="4" s="1"/>
  <c r="O459" i="4" s="1"/>
  <c r="P459" i="4" s="1"/>
  <c r="M88" i="4"/>
  <c r="N88" i="4" s="1"/>
  <c r="O88" i="4" s="1"/>
  <c r="P88" i="4" s="1"/>
  <c r="M2297" i="4"/>
  <c r="N2297" i="4" s="1"/>
  <c r="O2297" i="4" s="1"/>
  <c r="P2297" i="4" s="1"/>
  <c r="M2214" i="4"/>
  <c r="N2214" i="4" s="1"/>
  <c r="O2214" i="4" s="1"/>
  <c r="P2214" i="4" s="1"/>
  <c r="U2214" i="4" s="1"/>
  <c r="M2232" i="4"/>
  <c r="N2232" i="4" s="1"/>
  <c r="O2232" i="4" s="1"/>
  <c r="P2232" i="4" s="1"/>
  <c r="M2192" i="4"/>
  <c r="N2192" i="4" s="1"/>
  <c r="O2192" i="4" s="1"/>
  <c r="P2192" i="4" s="1"/>
  <c r="M1982" i="4"/>
  <c r="N1982" i="4" s="1"/>
  <c r="O1982" i="4" s="1"/>
  <c r="P1982" i="4" s="1"/>
  <c r="M2057" i="4"/>
  <c r="N2057" i="4" s="1"/>
  <c r="O2057" i="4" s="1"/>
  <c r="P2057" i="4" s="1"/>
  <c r="M2030" i="4"/>
  <c r="N2030" i="4" s="1"/>
  <c r="O2030" i="4" s="1"/>
  <c r="P2030" i="4" s="1"/>
  <c r="M2183" i="4"/>
  <c r="N2183" i="4" s="1"/>
  <c r="O2183" i="4" s="1"/>
  <c r="P2183" i="4" s="1"/>
  <c r="M2084" i="4"/>
  <c r="N2084" i="4" s="1"/>
  <c r="O2084" i="4" s="1"/>
  <c r="P2084" i="4" s="1"/>
  <c r="M2028" i="4"/>
  <c r="N2028" i="4" s="1"/>
  <c r="O2028" i="4" s="1"/>
  <c r="P2028" i="4" s="1"/>
  <c r="M1908" i="4"/>
  <c r="N1908" i="4" s="1"/>
  <c r="O1908" i="4" s="1"/>
  <c r="P1908" i="4" s="1"/>
  <c r="M1857" i="4"/>
  <c r="N1857" i="4" s="1"/>
  <c r="O1857" i="4" s="1"/>
  <c r="P1857" i="4" s="1"/>
  <c r="M1835" i="4"/>
  <c r="N1835" i="4" s="1"/>
  <c r="O1835" i="4" s="1"/>
  <c r="P1835" i="4" s="1"/>
  <c r="M1954" i="4"/>
  <c r="N1954" i="4" s="1"/>
  <c r="O1954" i="4" s="1"/>
  <c r="P1954" i="4" s="1"/>
  <c r="M1911" i="4"/>
  <c r="N1911" i="4" s="1"/>
  <c r="O1911" i="4" s="1"/>
  <c r="P1911" i="4" s="1"/>
  <c r="M1598" i="4"/>
  <c r="N1598" i="4" s="1"/>
  <c r="O1598" i="4" s="1"/>
  <c r="P1598" i="4" s="1"/>
  <c r="U1598" i="4" s="1"/>
  <c r="M1808" i="4"/>
  <c r="N1808" i="4" s="1"/>
  <c r="O1808" i="4" s="1"/>
  <c r="P1808" i="4" s="1"/>
  <c r="M1841" i="4"/>
  <c r="N1841" i="4" s="1"/>
  <c r="O1841" i="4" s="1"/>
  <c r="P1841" i="4" s="1"/>
  <c r="M1647" i="4"/>
  <c r="N1647" i="4" s="1"/>
  <c r="O1647" i="4" s="1"/>
  <c r="P1647" i="4" s="1"/>
  <c r="M1496" i="4"/>
  <c r="N1496" i="4" s="1"/>
  <c r="O1496" i="4" s="1"/>
  <c r="P1496" i="4" s="1"/>
  <c r="M1551" i="4"/>
  <c r="N1551" i="4" s="1"/>
  <c r="O1551" i="4" s="1"/>
  <c r="P1551" i="4" s="1"/>
  <c r="M1454" i="4"/>
  <c r="N1454" i="4" s="1"/>
  <c r="O1454" i="4" s="1"/>
  <c r="P1454" i="4" s="1"/>
  <c r="M1350" i="4"/>
  <c r="N1350" i="4" s="1"/>
  <c r="O1350" i="4" s="1"/>
  <c r="P1350" i="4" s="1"/>
  <c r="M1583" i="4"/>
  <c r="N1583" i="4" s="1"/>
  <c r="O1583" i="4" s="1"/>
  <c r="P1583" i="4" s="1"/>
  <c r="M1392" i="4"/>
  <c r="N1392" i="4" s="1"/>
  <c r="O1392" i="4" s="1"/>
  <c r="P1392" i="4" s="1"/>
  <c r="M1648" i="4"/>
  <c r="N1648" i="4" s="1"/>
  <c r="O1648" i="4" s="1"/>
  <c r="P1648" i="4" s="1"/>
  <c r="M1654" i="4"/>
  <c r="N1654" i="4" s="1"/>
  <c r="O1654" i="4" s="1"/>
  <c r="P1654" i="4" s="1"/>
  <c r="M1190" i="4"/>
  <c r="N1190" i="4" s="1"/>
  <c r="O1190" i="4" s="1"/>
  <c r="P1190" i="4" s="1"/>
  <c r="M1317" i="4"/>
  <c r="N1317" i="4" s="1"/>
  <c r="O1317" i="4" s="1"/>
  <c r="P1317" i="4" s="1"/>
  <c r="M1287" i="4"/>
  <c r="N1287" i="4" s="1"/>
  <c r="O1287" i="4" s="1"/>
  <c r="P1287" i="4" s="1"/>
  <c r="M1404" i="4"/>
  <c r="N1404" i="4" s="1"/>
  <c r="O1404" i="4" s="1"/>
  <c r="P1404" i="4" s="1"/>
  <c r="M1485" i="4"/>
  <c r="N1485" i="4" s="1"/>
  <c r="O1485" i="4" s="1"/>
  <c r="P1485" i="4" s="1"/>
  <c r="M1472" i="4"/>
  <c r="N1472" i="4" s="1"/>
  <c r="O1472" i="4" s="1"/>
  <c r="P1472" i="4" s="1"/>
  <c r="M1242" i="4"/>
  <c r="N1242" i="4" s="1"/>
  <c r="O1242" i="4" s="1"/>
  <c r="P1242" i="4" s="1"/>
  <c r="M1356" i="4"/>
  <c r="N1356" i="4" s="1"/>
  <c r="O1356" i="4" s="1"/>
  <c r="P1356" i="4" s="1"/>
  <c r="U1356" i="4" s="1"/>
  <c r="M1010" i="4"/>
  <c r="N1010" i="4" s="1"/>
  <c r="O1010" i="4" s="1"/>
  <c r="P1010" i="4" s="1"/>
  <c r="U1010" i="4" s="1"/>
  <c r="M1319" i="4"/>
  <c r="N1319" i="4" s="1"/>
  <c r="O1319" i="4" s="1"/>
  <c r="P1319" i="4" s="1"/>
  <c r="M938" i="4"/>
  <c r="N938" i="4" s="1"/>
  <c r="O938" i="4" s="1"/>
  <c r="P938" i="4" s="1"/>
  <c r="U938" i="4" s="1"/>
  <c r="M1261" i="4"/>
  <c r="N1261" i="4" s="1"/>
  <c r="O1261" i="4" s="1"/>
  <c r="P1261" i="4" s="1"/>
  <c r="U1261" i="4" s="1"/>
  <c r="M1127" i="4"/>
  <c r="N1127" i="4" s="1"/>
  <c r="O1127" i="4" s="1"/>
  <c r="P1127" i="4" s="1"/>
  <c r="M684" i="4"/>
  <c r="N684" i="4" s="1"/>
  <c r="O684" i="4" s="1"/>
  <c r="P684" i="4" s="1"/>
  <c r="U684" i="4" s="1"/>
  <c r="M852" i="4"/>
  <c r="N852" i="4" s="1"/>
  <c r="O852" i="4" s="1"/>
  <c r="P852" i="4" s="1"/>
  <c r="M564" i="4"/>
  <c r="N564" i="4" s="1"/>
  <c r="O564" i="4" s="1"/>
  <c r="P564" i="4" s="1"/>
  <c r="M764" i="4"/>
  <c r="N764" i="4" s="1"/>
  <c r="O764" i="4" s="1"/>
  <c r="P764" i="4" s="1"/>
  <c r="M680" i="4"/>
  <c r="N680" i="4" s="1"/>
  <c r="O680" i="4" s="1"/>
  <c r="P680" i="4" s="1"/>
  <c r="M117" i="4"/>
  <c r="N117" i="4" s="1"/>
  <c r="O117" i="4" s="1"/>
  <c r="P117" i="4" s="1"/>
  <c r="M213" i="4"/>
  <c r="N213" i="4" s="1"/>
  <c r="O213" i="4" s="1"/>
  <c r="P213" i="4" s="1"/>
  <c r="M72" i="4"/>
  <c r="N72" i="4" s="1"/>
  <c r="O72" i="4" s="1"/>
  <c r="P72" i="4" s="1"/>
  <c r="M50" i="4"/>
  <c r="N50" i="4" s="1"/>
  <c r="O50" i="4" s="1"/>
  <c r="P50" i="4" s="1"/>
  <c r="M388" i="4"/>
  <c r="N388" i="4" s="1"/>
  <c r="O388" i="4" s="1"/>
  <c r="P388" i="4" s="1"/>
  <c r="M290" i="4"/>
  <c r="N290" i="4" s="1"/>
  <c r="O290" i="4" s="1"/>
  <c r="P290" i="4" s="1"/>
  <c r="M563" i="4"/>
  <c r="N563" i="4" s="1"/>
  <c r="O563" i="4" s="1"/>
  <c r="P563" i="4" s="1"/>
  <c r="M410" i="4"/>
  <c r="N410" i="4" s="1"/>
  <c r="O410" i="4" s="1"/>
  <c r="P410" i="4" s="1"/>
  <c r="M557" i="4"/>
  <c r="N557" i="4" s="1"/>
  <c r="O557" i="4" s="1"/>
  <c r="P557" i="4" s="1"/>
  <c r="M386" i="4"/>
  <c r="N386" i="4" s="1"/>
  <c r="O386" i="4" s="1"/>
  <c r="P386" i="4" s="1"/>
  <c r="U386" i="4" s="1"/>
  <c r="M468" i="4"/>
  <c r="N468" i="4" s="1"/>
  <c r="O468" i="4" s="1"/>
  <c r="P468" i="4" s="1"/>
  <c r="M247" i="4"/>
  <c r="N247" i="4" s="1"/>
  <c r="O247" i="4" s="1"/>
  <c r="P247" i="4" s="1"/>
  <c r="M629" i="4"/>
  <c r="N629" i="4" s="1"/>
  <c r="O629" i="4" s="1"/>
  <c r="P629" i="4" s="1"/>
  <c r="M597" i="4"/>
  <c r="N597" i="4" s="1"/>
  <c r="O597" i="4" s="1"/>
  <c r="P597" i="4" s="1"/>
  <c r="M202" i="4"/>
  <c r="N202" i="4" s="1"/>
  <c r="O202" i="4" s="1"/>
  <c r="P202" i="4" s="1"/>
  <c r="M895" i="4"/>
  <c r="N895" i="4" s="1"/>
  <c r="O895" i="4" s="1"/>
  <c r="P895" i="4" s="1"/>
  <c r="M800" i="4"/>
  <c r="N800" i="4" s="1"/>
  <c r="O800" i="4" s="1"/>
  <c r="P800" i="4" s="1"/>
  <c r="M875" i="4"/>
  <c r="N875" i="4" s="1"/>
  <c r="O875" i="4" s="1"/>
  <c r="P875" i="4" s="1"/>
  <c r="M1277" i="4"/>
  <c r="N1277" i="4" s="1"/>
  <c r="O1277" i="4" s="1"/>
  <c r="P1277" i="4" s="1"/>
  <c r="M1349" i="4"/>
  <c r="N1349" i="4" s="1"/>
  <c r="O1349" i="4" s="1"/>
  <c r="P1349" i="4" s="1"/>
  <c r="M1178" i="4"/>
  <c r="N1178" i="4" s="1"/>
  <c r="O1178" i="4" s="1"/>
  <c r="P1178" i="4" s="1"/>
  <c r="M1490" i="4"/>
  <c r="N1490" i="4" s="1"/>
  <c r="O1490" i="4" s="1"/>
  <c r="P1490" i="4" s="1"/>
  <c r="M1492" i="4"/>
  <c r="N1492" i="4" s="1"/>
  <c r="O1492" i="4" s="1"/>
  <c r="P1492" i="4" s="1"/>
  <c r="M1387" i="4"/>
  <c r="N1387" i="4" s="1"/>
  <c r="O1387" i="4" s="1"/>
  <c r="P1387" i="4" s="1"/>
  <c r="M1582" i="4"/>
  <c r="N1582" i="4" s="1"/>
  <c r="O1582" i="4" s="1"/>
  <c r="P1582" i="4" s="1"/>
  <c r="M1738" i="4"/>
  <c r="N1738" i="4" s="1"/>
  <c r="O1738" i="4" s="1"/>
  <c r="P1738" i="4" s="1"/>
  <c r="M1876" i="4"/>
  <c r="N1876" i="4" s="1"/>
  <c r="O1876" i="4" s="1"/>
  <c r="P1876" i="4" s="1"/>
  <c r="M2153" i="4"/>
  <c r="N2153" i="4" s="1"/>
  <c r="O2153" i="4" s="1"/>
  <c r="P2153" i="4" s="1"/>
  <c r="M2289" i="4"/>
  <c r="N2289" i="4" s="1"/>
  <c r="O2289" i="4" s="1"/>
  <c r="P2289" i="4" s="1"/>
  <c r="M2509" i="4"/>
  <c r="N2509" i="4" s="1"/>
  <c r="O2509" i="4" s="1"/>
  <c r="P2509" i="4" s="1"/>
  <c r="M2803" i="4"/>
  <c r="N2803" i="4" s="1"/>
  <c r="O2803" i="4" s="1"/>
  <c r="P2803" i="4" s="1"/>
  <c r="M2983" i="4"/>
  <c r="N2983" i="4" s="1"/>
  <c r="O2983" i="4" s="1"/>
  <c r="P2983" i="4" s="1"/>
  <c r="U2983" i="4" s="1"/>
  <c r="M553" i="4"/>
  <c r="N553" i="4" s="1"/>
  <c r="O553" i="4" s="1"/>
  <c r="P553" i="4" s="1"/>
  <c r="M216" i="4"/>
  <c r="N216" i="4" s="1"/>
  <c r="O216" i="4" s="1"/>
  <c r="P216" i="4" s="1"/>
  <c r="M473" i="4"/>
  <c r="N473" i="4" s="1"/>
  <c r="O473" i="4" s="1"/>
  <c r="P473" i="4" s="1"/>
  <c r="L161" i="4"/>
  <c r="M527" i="4"/>
  <c r="N527" i="4" s="1"/>
  <c r="O527" i="4" s="1"/>
  <c r="P527" i="4" s="1"/>
  <c r="M61" i="4"/>
  <c r="N61" i="4" s="1"/>
  <c r="O61" i="4" s="1"/>
  <c r="P61" i="4" s="1"/>
  <c r="M2111" i="4"/>
  <c r="N2111" i="4" s="1"/>
  <c r="O2111" i="4" s="1"/>
  <c r="P2111" i="4" s="1"/>
  <c r="U2111" i="4" s="1"/>
  <c r="M1887" i="4"/>
  <c r="N1887" i="4" s="1"/>
  <c r="O1887" i="4" s="1"/>
  <c r="P1887" i="4" s="1"/>
  <c r="U1887" i="4" s="1"/>
  <c r="M1925" i="4"/>
  <c r="N1925" i="4" s="1"/>
  <c r="O1925" i="4" s="1"/>
  <c r="P1925" i="4" s="1"/>
  <c r="M1586" i="4"/>
  <c r="N1586" i="4" s="1"/>
  <c r="O1586" i="4" s="1"/>
  <c r="P1586" i="4" s="1"/>
  <c r="M1810" i="4"/>
  <c r="N1810" i="4" s="1"/>
  <c r="O1810" i="4" s="1"/>
  <c r="P1810" i="4" s="1"/>
  <c r="M1736" i="4"/>
  <c r="N1736" i="4" s="1"/>
  <c r="O1736" i="4" s="1"/>
  <c r="P1736" i="4" s="1"/>
  <c r="M1775" i="4"/>
  <c r="N1775" i="4" s="1"/>
  <c r="O1775" i="4" s="1"/>
  <c r="P1775" i="4" s="1"/>
  <c r="U1775" i="4" s="1"/>
  <c r="M1768" i="4"/>
  <c r="N1768" i="4" s="1"/>
  <c r="O1768" i="4" s="1"/>
  <c r="P1768" i="4" s="1"/>
  <c r="M1744" i="4"/>
  <c r="N1744" i="4" s="1"/>
  <c r="O1744" i="4" s="1"/>
  <c r="P1744" i="4" s="1"/>
  <c r="M1725" i="4"/>
  <c r="N1725" i="4" s="1"/>
  <c r="O1725" i="4" s="1"/>
  <c r="P1725" i="4" s="1"/>
  <c r="M1561" i="4"/>
  <c r="N1561" i="4" s="1"/>
  <c r="O1561" i="4" s="1"/>
  <c r="P1561" i="4" s="1"/>
  <c r="M1696" i="4"/>
  <c r="N1696" i="4" s="1"/>
  <c r="O1696" i="4" s="1"/>
  <c r="P1696" i="4" s="1"/>
  <c r="M1667" i="4"/>
  <c r="N1667" i="4" s="1"/>
  <c r="O1667" i="4" s="1"/>
  <c r="P1667" i="4" s="1"/>
  <c r="U1667" i="4" s="1"/>
  <c r="M1587" i="4"/>
  <c r="N1587" i="4" s="1"/>
  <c r="O1587" i="4" s="1"/>
  <c r="P1587" i="4" s="1"/>
  <c r="M1429" i="4"/>
  <c r="N1429" i="4" s="1"/>
  <c r="O1429" i="4" s="1"/>
  <c r="P1429" i="4" s="1"/>
  <c r="M1535" i="4"/>
  <c r="N1535" i="4" s="1"/>
  <c r="O1535" i="4" s="1"/>
  <c r="P1535" i="4" s="1"/>
  <c r="M1268" i="4"/>
  <c r="N1268" i="4" s="1"/>
  <c r="O1268" i="4" s="1"/>
  <c r="P1268" i="4" s="1"/>
  <c r="M1367" i="4"/>
  <c r="N1367" i="4" s="1"/>
  <c r="O1367" i="4" s="1"/>
  <c r="P1367" i="4" s="1"/>
  <c r="M1516" i="4"/>
  <c r="N1516" i="4" s="1"/>
  <c r="O1516" i="4" s="1"/>
  <c r="P1516" i="4" s="1"/>
  <c r="M1200" i="4"/>
  <c r="N1200" i="4" s="1"/>
  <c r="O1200" i="4" s="1"/>
  <c r="P1200" i="4" s="1"/>
  <c r="M1345" i="4"/>
  <c r="N1345" i="4" s="1"/>
  <c r="O1345" i="4" s="1"/>
  <c r="P1345" i="4" s="1"/>
  <c r="M1088" i="4"/>
  <c r="N1088" i="4" s="1"/>
  <c r="O1088" i="4" s="1"/>
  <c r="P1088" i="4" s="1"/>
  <c r="M935" i="4"/>
  <c r="N935" i="4" s="1"/>
  <c r="O935" i="4" s="1"/>
  <c r="P935" i="4" s="1"/>
  <c r="M774" i="4"/>
  <c r="N774" i="4" s="1"/>
  <c r="O774" i="4" s="1"/>
  <c r="P774" i="4" s="1"/>
  <c r="U774" i="4" s="1"/>
  <c r="M914" i="4"/>
  <c r="N914" i="4" s="1"/>
  <c r="O914" i="4" s="1"/>
  <c r="P914" i="4" s="1"/>
  <c r="M708" i="4"/>
  <c r="N708" i="4" s="1"/>
  <c r="O708" i="4" s="1"/>
  <c r="P708" i="4" s="1"/>
  <c r="M141" i="4"/>
  <c r="N141" i="4" s="1"/>
  <c r="O141" i="4" s="1"/>
  <c r="P141" i="4" s="1"/>
  <c r="M627" i="4"/>
  <c r="N627" i="4" s="1"/>
  <c r="O627" i="4" s="1"/>
  <c r="P627" i="4" s="1"/>
  <c r="M827" i="4"/>
  <c r="N827" i="4" s="1"/>
  <c r="O827" i="4" s="1"/>
  <c r="P827" i="4" s="1"/>
  <c r="M219" i="4"/>
  <c r="N219" i="4" s="1"/>
  <c r="O219" i="4" s="1"/>
  <c r="P219" i="4" s="1"/>
  <c r="M63" i="4"/>
  <c r="N63" i="4" s="1"/>
  <c r="O63" i="4" s="1"/>
  <c r="P63" i="4" s="1"/>
  <c r="M177" i="4"/>
  <c r="N177" i="4" s="1"/>
  <c r="O177" i="4" s="1"/>
  <c r="P177" i="4" s="1"/>
  <c r="M372" i="4"/>
  <c r="N372" i="4" s="1"/>
  <c r="O372" i="4" s="1"/>
  <c r="P372" i="4" s="1"/>
  <c r="M284" i="4"/>
  <c r="N284" i="4" s="1"/>
  <c r="O284" i="4" s="1"/>
  <c r="P284" i="4" s="1"/>
  <c r="M581" i="4"/>
  <c r="N581" i="4" s="1"/>
  <c r="O581" i="4" s="1"/>
  <c r="P581" i="4" s="1"/>
  <c r="M725" i="4"/>
  <c r="N725" i="4" s="1"/>
  <c r="O725" i="4" s="1"/>
  <c r="P725" i="4" s="1"/>
  <c r="M214" i="4"/>
  <c r="N214" i="4" s="1"/>
  <c r="O214" i="4" s="1"/>
  <c r="P214" i="4" s="1"/>
  <c r="M1049" i="4"/>
  <c r="N1049" i="4" s="1"/>
  <c r="O1049" i="4" s="1"/>
  <c r="P1049" i="4" s="1"/>
  <c r="M1362" i="4"/>
  <c r="N1362" i="4" s="1"/>
  <c r="O1362" i="4" s="1"/>
  <c r="P1362" i="4" s="1"/>
  <c r="M93" i="4"/>
  <c r="N93" i="4" s="1"/>
  <c r="O93" i="4" s="1"/>
  <c r="P93" i="4" s="1"/>
  <c r="M41" i="4"/>
  <c r="N41" i="4" s="1"/>
  <c r="O41" i="4" s="1"/>
  <c r="P41" i="4" s="1"/>
  <c r="M158" i="4"/>
  <c r="M153" i="4"/>
  <c r="N153" i="4" s="1"/>
  <c r="O153" i="4" s="1"/>
  <c r="P153" i="4" s="1"/>
  <c r="M244" i="4"/>
  <c r="N244" i="4" s="1"/>
  <c r="O244" i="4" s="1"/>
  <c r="P244" i="4" s="1"/>
  <c r="M1572" i="4"/>
  <c r="N1572" i="4" s="1"/>
  <c r="O1572" i="4" s="1"/>
  <c r="P1572" i="4" s="1"/>
  <c r="M1569" i="4"/>
  <c r="N1569" i="4" s="1"/>
  <c r="O1569" i="4" s="1"/>
  <c r="P1569" i="4" s="1"/>
  <c r="U1569" i="4" s="1"/>
  <c r="M1290" i="4"/>
  <c r="N1290" i="4" s="1"/>
  <c r="O1290" i="4" s="1"/>
  <c r="P1290" i="4" s="1"/>
  <c r="M1424" i="4"/>
  <c r="N1424" i="4" s="1"/>
  <c r="O1424" i="4" s="1"/>
  <c r="P1424" i="4" s="1"/>
  <c r="M1447" i="4"/>
  <c r="N1447" i="4" s="1"/>
  <c r="O1447" i="4" s="1"/>
  <c r="P1447" i="4" s="1"/>
  <c r="M1267" i="4"/>
  <c r="N1267" i="4" s="1"/>
  <c r="O1267" i="4" s="1"/>
  <c r="P1267" i="4" s="1"/>
  <c r="M1170" i="4"/>
  <c r="N1170" i="4" s="1"/>
  <c r="O1170" i="4" s="1"/>
  <c r="P1170" i="4" s="1"/>
  <c r="U1170" i="4" s="1"/>
  <c r="M1226" i="4"/>
  <c r="N1226" i="4" s="1"/>
  <c r="O1226" i="4" s="1"/>
  <c r="P1226" i="4" s="1"/>
  <c r="M1007" i="4"/>
  <c r="N1007" i="4" s="1"/>
  <c r="O1007" i="4" s="1"/>
  <c r="P1007" i="4" s="1"/>
  <c r="M994" i="4"/>
  <c r="N994" i="4" s="1"/>
  <c r="O994" i="4" s="1"/>
  <c r="P994" i="4" s="1"/>
  <c r="M983" i="4"/>
  <c r="N983" i="4" s="1"/>
  <c r="O983" i="4" s="1"/>
  <c r="P983" i="4" s="1"/>
  <c r="M953" i="4"/>
  <c r="N953" i="4" s="1"/>
  <c r="O953" i="4" s="1"/>
  <c r="P953" i="4" s="1"/>
  <c r="M905" i="4"/>
  <c r="N905" i="4" s="1"/>
  <c r="O905" i="4" s="1"/>
  <c r="P905" i="4" s="1"/>
  <c r="M1025" i="4"/>
  <c r="N1025" i="4" s="1"/>
  <c r="O1025" i="4" s="1"/>
  <c r="P1025" i="4" s="1"/>
  <c r="M321" i="4"/>
  <c r="N321" i="4" s="1"/>
  <c r="O321" i="4" s="1"/>
  <c r="P321" i="4" s="1"/>
  <c r="M751" i="4"/>
  <c r="N751" i="4" s="1"/>
  <c r="O751" i="4" s="1"/>
  <c r="P751" i="4" s="1"/>
  <c r="M150" i="4"/>
  <c r="N150" i="4" s="1"/>
  <c r="O150" i="4" s="1"/>
  <c r="P150" i="4" s="1"/>
  <c r="M713" i="4"/>
  <c r="N713" i="4"/>
  <c r="O713" i="4" s="1"/>
  <c r="P713" i="4" s="1"/>
  <c r="M456" i="4"/>
  <c r="N456" i="4" s="1"/>
  <c r="O456" i="4" s="1"/>
  <c r="P456" i="4" s="1"/>
  <c r="M207" i="4"/>
  <c r="N207" i="4" s="1"/>
  <c r="O207" i="4" s="1"/>
  <c r="P207" i="4" s="1"/>
  <c r="U207" i="4" s="1"/>
  <c r="M217" i="4"/>
  <c r="N217" i="4" s="1"/>
  <c r="O217" i="4" s="1"/>
  <c r="P217" i="4" s="1"/>
  <c r="M159" i="4"/>
  <c r="N159" i="4" s="1"/>
  <c r="O159" i="4" s="1"/>
  <c r="P159" i="4" s="1"/>
  <c r="M303" i="4"/>
  <c r="N303" i="4" s="1"/>
  <c r="O303" i="4" s="1"/>
  <c r="P303" i="4" s="1"/>
  <c r="M81" i="4"/>
  <c r="N81" i="4" s="1"/>
  <c r="O81" i="4" s="1"/>
  <c r="P81" i="4" s="1"/>
  <c r="M226" i="4"/>
  <c r="N226" i="4" s="1"/>
  <c r="O226" i="4" s="1"/>
  <c r="P226" i="4" s="1"/>
  <c r="M370" i="4"/>
  <c r="N370" i="4" s="1"/>
  <c r="O370" i="4" s="1"/>
  <c r="P370" i="4" s="1"/>
  <c r="M898" i="4"/>
  <c r="N898" i="4" s="1"/>
  <c r="O898" i="4" s="1"/>
  <c r="P898" i="4" s="1"/>
  <c r="M954" i="4"/>
  <c r="N954" i="4" s="1"/>
  <c r="O954" i="4" s="1"/>
  <c r="P954" i="4" s="1"/>
  <c r="M1098" i="4"/>
  <c r="N1098" i="4"/>
  <c r="O1098" i="4" s="1"/>
  <c r="P1098" i="4" s="1"/>
  <c r="M1697" i="4"/>
  <c r="N1697" i="4" s="1"/>
  <c r="O1697" i="4" s="1"/>
  <c r="P1697" i="4" s="1"/>
  <c r="U1697" i="4" s="1"/>
  <c r="M1778" i="4"/>
  <c r="N1778" i="4" s="1"/>
  <c r="O1778" i="4" s="1"/>
  <c r="P1778" i="4" s="1"/>
  <c r="M1831" i="4"/>
  <c r="N1831" i="4" s="1"/>
  <c r="O1831" i="4" s="1"/>
  <c r="P1831" i="4" s="1"/>
  <c r="M392" i="4"/>
  <c r="N392" i="4" s="1"/>
  <c r="O392" i="4" s="1"/>
  <c r="P392" i="4" s="1"/>
  <c r="M640" i="4"/>
  <c r="N640" i="4" s="1"/>
  <c r="O640" i="4" s="1"/>
  <c r="P640" i="4" s="1"/>
  <c r="M402" i="4"/>
  <c r="N402" i="4" s="1"/>
  <c r="O402" i="4" s="1"/>
  <c r="P402" i="4" s="1"/>
  <c r="M673" i="4"/>
  <c r="N673" i="4" s="1"/>
  <c r="O673" i="4" s="1"/>
  <c r="P673" i="4" s="1"/>
  <c r="L484" i="4"/>
  <c r="M53" i="4"/>
  <c r="N53" i="4" s="1"/>
  <c r="O53" i="4" s="1"/>
  <c r="P53" i="4" s="1"/>
  <c r="M199" i="4"/>
  <c r="N199" i="4" s="1"/>
  <c r="O199" i="4" s="1"/>
  <c r="P199" i="4" s="1"/>
  <c r="M688" i="4"/>
  <c r="N688" i="4" s="1"/>
  <c r="O688" i="4" s="1"/>
  <c r="P688" i="4" s="1"/>
  <c r="L373" i="4"/>
  <c r="M547" i="4"/>
  <c r="N547" i="4" s="1"/>
  <c r="O547" i="4" s="1"/>
  <c r="P547" i="4" s="1"/>
  <c r="M282" i="4"/>
  <c r="N282" i="4" s="1"/>
  <c r="O282" i="4" s="1"/>
  <c r="P282" i="4" s="1"/>
  <c r="M540" i="4"/>
  <c r="N540" i="4" s="1"/>
  <c r="O540" i="4" s="1"/>
  <c r="P540" i="4" s="1"/>
  <c r="U540" i="4" s="1"/>
  <c r="M195" i="4"/>
  <c r="N195" i="4" s="1"/>
  <c r="O195" i="4" s="1"/>
  <c r="P195" i="4" s="1"/>
  <c r="M1095" i="4"/>
  <c r="N1095" i="4" s="1"/>
  <c r="O1095" i="4" s="1"/>
  <c r="P1095" i="4" s="1"/>
  <c r="M727" i="4"/>
  <c r="N727" i="4" s="1"/>
  <c r="O727" i="4" s="1"/>
  <c r="P727" i="4" s="1"/>
  <c r="M755" i="4"/>
  <c r="N755" i="4" s="1"/>
  <c r="O755" i="4" s="1"/>
  <c r="P755" i="4" s="1"/>
  <c r="M203" i="4"/>
  <c r="N203" i="4" s="1"/>
  <c r="O203" i="4" s="1"/>
  <c r="P203" i="4" s="1"/>
  <c r="M347" i="4"/>
  <c r="N347" i="4" s="1"/>
  <c r="O347" i="4" s="1"/>
  <c r="P347" i="4" s="1"/>
  <c r="M470" i="4"/>
  <c r="N470" i="4" s="1"/>
  <c r="O470" i="4" s="1"/>
  <c r="P470" i="4" s="1"/>
  <c r="M636" i="4"/>
  <c r="N636" i="4" s="1"/>
  <c r="O636" i="4" s="1"/>
  <c r="P636" i="4" s="1"/>
  <c r="M916" i="4"/>
  <c r="N916" i="4" s="1"/>
  <c r="O916" i="4" s="1"/>
  <c r="P916" i="4" s="1"/>
  <c r="M956" i="4"/>
  <c r="N956" i="4" s="1"/>
  <c r="O956" i="4" s="1"/>
  <c r="P956" i="4" s="1"/>
  <c r="M689" i="4"/>
  <c r="N689" i="4" s="1"/>
  <c r="O689" i="4" s="1"/>
  <c r="P689" i="4" s="1"/>
  <c r="M185" i="4"/>
  <c r="N185" i="4" s="1"/>
  <c r="O185" i="4" s="1"/>
  <c r="P185" i="4" s="1"/>
  <c r="L329" i="4"/>
  <c r="L463" i="4"/>
  <c r="M610" i="4"/>
  <c r="N610" i="4" s="1"/>
  <c r="O610" i="4" s="1"/>
  <c r="P610" i="4" s="1"/>
  <c r="M769" i="4"/>
  <c r="N769" i="4" s="1"/>
  <c r="O769" i="4" s="1"/>
  <c r="P769" i="4" s="1"/>
  <c r="M846" i="4"/>
  <c r="N846" i="4" s="1"/>
  <c r="O846" i="4" s="1"/>
  <c r="P846" i="4" s="1"/>
  <c r="M602" i="4"/>
  <c r="N602" i="4" s="1"/>
  <c r="O602" i="4" s="1"/>
  <c r="P602" i="4" s="1"/>
  <c r="M746" i="4"/>
  <c r="N746" i="4" s="1"/>
  <c r="O746" i="4" s="1"/>
  <c r="P746" i="4" s="1"/>
  <c r="M897" i="4"/>
  <c r="N897" i="4" s="1"/>
  <c r="O897" i="4" s="1"/>
  <c r="P897" i="4" s="1"/>
  <c r="M1094" i="4"/>
  <c r="N1094" i="4" s="1"/>
  <c r="O1094" i="4" s="1"/>
  <c r="P1094" i="4" s="1"/>
  <c r="M512" i="4"/>
  <c r="N512" i="4" s="1"/>
  <c r="O512" i="4" s="1"/>
  <c r="P512" i="4" s="1"/>
  <c r="L1100" i="4"/>
  <c r="M1004" i="4"/>
  <c r="N1004" i="4" s="1"/>
  <c r="O1004" i="4" s="1"/>
  <c r="P1004" i="4" s="1"/>
  <c r="M1195" i="4"/>
  <c r="N1195" i="4" s="1"/>
  <c r="O1195" i="4" s="1"/>
  <c r="P1195" i="4" s="1"/>
  <c r="M1142" i="4"/>
  <c r="N1142" i="4" s="1"/>
  <c r="O1142" i="4" s="1"/>
  <c r="P1142" i="4" s="1"/>
  <c r="M1444" i="4"/>
  <c r="N1444" i="4" s="1"/>
  <c r="O1444" i="4" s="1"/>
  <c r="P1444" i="4" s="1"/>
  <c r="M1336" i="4"/>
  <c r="N1336" i="4" s="1"/>
  <c r="O1336" i="4" s="1"/>
  <c r="P1336" i="4" s="1"/>
  <c r="L1173" i="4"/>
  <c r="M1369" i="4"/>
  <c r="N1369" i="4" s="1"/>
  <c r="O1369" i="4" s="1"/>
  <c r="P1369" i="4" s="1"/>
  <c r="U1369" i="4" s="1"/>
  <c r="M1270" i="4"/>
  <c r="N1270" i="4" s="1"/>
  <c r="O1270" i="4" s="1"/>
  <c r="P1270" i="4" s="1"/>
  <c r="M1372" i="4"/>
  <c r="N1372" i="4" s="1"/>
  <c r="O1372" i="4" s="1"/>
  <c r="P1372" i="4" s="1"/>
  <c r="M1509" i="4"/>
  <c r="N1509" i="4" s="1"/>
  <c r="O1509" i="4" s="1"/>
  <c r="P1509" i="4" s="1"/>
  <c r="M1246" i="4"/>
  <c r="N1246" i="4" s="1"/>
  <c r="O1246" i="4" s="1"/>
  <c r="P1246" i="4" s="1"/>
  <c r="M1411" i="4"/>
  <c r="N1411" i="4" s="1"/>
  <c r="O1411" i="4" s="1"/>
  <c r="P1411" i="4" s="1"/>
  <c r="M889" i="4"/>
  <c r="N889" i="4" s="1"/>
  <c r="O889" i="4" s="1"/>
  <c r="P889" i="4" s="1"/>
  <c r="M1527" i="4"/>
  <c r="N1527" i="4" s="1"/>
  <c r="O1527" i="4" s="1"/>
  <c r="P1527" i="4" s="1"/>
  <c r="M1515" i="4"/>
  <c r="N1515" i="4" s="1"/>
  <c r="O1515" i="4" s="1"/>
  <c r="P1515" i="4" s="1"/>
  <c r="M1601" i="4"/>
  <c r="N1601" i="4" s="1"/>
  <c r="O1601" i="4" s="1"/>
  <c r="P1601" i="4" s="1"/>
  <c r="M1651" i="4"/>
  <c r="N1651" i="4" s="1"/>
  <c r="O1651" i="4" s="1"/>
  <c r="P1651" i="4" s="1"/>
  <c r="M1614" i="4"/>
  <c r="N1614" i="4" s="1"/>
  <c r="O1614" i="4" s="1"/>
  <c r="P1614" i="4" s="1"/>
  <c r="L1352" i="4"/>
  <c r="M1830" i="4"/>
  <c r="N1830" i="4" s="1"/>
  <c r="O1830" i="4" s="1"/>
  <c r="P1830" i="4" s="1"/>
  <c r="M1486" i="4"/>
  <c r="N1486" i="4" s="1"/>
  <c r="O1486" i="4" s="1"/>
  <c r="P1486" i="4" s="1"/>
  <c r="M1869" i="4"/>
  <c r="N1869" i="4" s="1"/>
  <c r="O1869" i="4" s="1"/>
  <c r="P1869" i="4" s="1"/>
  <c r="M2103" i="4"/>
  <c r="N2103" i="4" s="1"/>
  <c r="O2103" i="4" s="1"/>
  <c r="P2103" i="4" s="1"/>
  <c r="M1974" i="4"/>
  <c r="N1974" i="4" s="1"/>
  <c r="O1974" i="4" s="1"/>
  <c r="P1974" i="4" s="1"/>
  <c r="M1883" i="4"/>
  <c r="N1883" i="4" s="1"/>
  <c r="O1883" i="4" s="1"/>
  <c r="P1883" i="4" s="1"/>
  <c r="M1861" i="4"/>
  <c r="N1861" i="4" s="1"/>
  <c r="O1861" i="4" s="1"/>
  <c r="P1861" i="4" s="1"/>
  <c r="M2180" i="4"/>
  <c r="N2180" i="4" s="1"/>
  <c r="O2180" i="4" s="1"/>
  <c r="P2180" i="4" s="1"/>
  <c r="M1849" i="4"/>
  <c r="N1849" i="4" s="1"/>
  <c r="O1849" i="4" s="1"/>
  <c r="P1849" i="4" s="1"/>
  <c r="U1849" i="4" s="1"/>
  <c r="M1840" i="4"/>
  <c r="N1840" i="4" s="1"/>
  <c r="O1840" i="4" s="1"/>
  <c r="P1840" i="4" s="1"/>
  <c r="M2072" i="4"/>
  <c r="N2072" i="4" s="1"/>
  <c r="O2072" i="4" s="1"/>
  <c r="P2072" i="4" s="1"/>
  <c r="M2383" i="4"/>
  <c r="N2383" i="4" s="1"/>
  <c r="O2383" i="4" s="1"/>
  <c r="P2383" i="4" s="1"/>
  <c r="M2032" i="4"/>
  <c r="N2032" i="4" s="1"/>
  <c r="O2032" i="4" s="1"/>
  <c r="P2032" i="4" s="1"/>
  <c r="M2164" i="4"/>
  <c r="N2164" i="4" s="1"/>
  <c r="O2164" i="4" s="1"/>
  <c r="P2164" i="4" s="1"/>
  <c r="M2302" i="4"/>
  <c r="N2302" i="4" s="1"/>
  <c r="O2302" i="4" s="1"/>
  <c r="P2302" i="4" s="1"/>
  <c r="M2581" i="4"/>
  <c r="N2581" i="4" s="1"/>
  <c r="O2581" i="4" s="1"/>
  <c r="P2581" i="4" s="1"/>
  <c r="M2547" i="4"/>
  <c r="N2547" i="4" s="1"/>
  <c r="O2547" i="4" s="1"/>
  <c r="P2547" i="4" s="1"/>
  <c r="M2596" i="4"/>
  <c r="N2596" i="4" s="1"/>
  <c r="O2596" i="4" s="1"/>
  <c r="P2596" i="4" s="1"/>
  <c r="L2392" i="4"/>
  <c r="M2625" i="4"/>
  <c r="N2625" i="4" s="1"/>
  <c r="O2625" i="4" s="1"/>
  <c r="P2625" i="4" s="1"/>
  <c r="M2620" i="4"/>
  <c r="N2620" i="4" s="1"/>
  <c r="O2620" i="4" s="1"/>
  <c r="P2620" i="4" s="1"/>
  <c r="U2620" i="4" s="1"/>
  <c r="M2607" i="4"/>
  <c r="N2607" i="4" s="1"/>
  <c r="O2607" i="4" s="1"/>
  <c r="P2607" i="4" s="1"/>
  <c r="L2219" i="4"/>
  <c r="M2511" i="4"/>
  <c r="N2511" i="4" s="1"/>
  <c r="O2511" i="4" s="1"/>
  <c r="P2511" i="4" s="1"/>
  <c r="M2710" i="4"/>
  <c r="N2710" i="4" s="1"/>
  <c r="O2710" i="4" s="1"/>
  <c r="P2710" i="4" s="1"/>
  <c r="M2782" i="4"/>
  <c r="N2782" i="4" s="1"/>
  <c r="O2782" i="4" s="1"/>
  <c r="P2782" i="4" s="1"/>
  <c r="M2692" i="4"/>
  <c r="N2692" i="4" s="1"/>
  <c r="O2692" i="4" s="1"/>
  <c r="P2692" i="4" s="1"/>
  <c r="M2765" i="4"/>
  <c r="N2765" i="4" s="1"/>
  <c r="O2765" i="4" s="1"/>
  <c r="P2765" i="4" s="1"/>
  <c r="M2612" i="4"/>
  <c r="N2612" i="4" s="1"/>
  <c r="O2612" i="4" s="1"/>
  <c r="P2612" i="4" s="1"/>
  <c r="L2827" i="4"/>
  <c r="M2899" i="4"/>
  <c r="N2899" i="4" s="1"/>
  <c r="O2899" i="4" s="1"/>
  <c r="P2899" i="4" s="1"/>
  <c r="M2891" i="4"/>
  <c r="N2891" i="4" s="1"/>
  <c r="O2891" i="4" s="1"/>
  <c r="P2891" i="4" s="1"/>
  <c r="L2953" i="4"/>
  <c r="M2872" i="4"/>
  <c r="N2872" i="4" s="1"/>
  <c r="O2872" i="4" s="1"/>
  <c r="P2872" i="4" s="1"/>
  <c r="M2986" i="4"/>
  <c r="N2986" i="4" s="1"/>
  <c r="O2986" i="4" s="1"/>
  <c r="P2986" i="4" s="1"/>
  <c r="M2963" i="4"/>
  <c r="N2963" i="4" s="1"/>
  <c r="O2963" i="4" s="1"/>
  <c r="P2963" i="4" s="1"/>
  <c r="U2963" i="4" s="1"/>
  <c r="L3043" i="4"/>
  <c r="L3029" i="4"/>
  <c r="M3060" i="4"/>
  <c r="N3060" i="4" s="1"/>
  <c r="O3060" i="4" s="1"/>
  <c r="P3060" i="4" s="1"/>
  <c r="M3203" i="4"/>
  <c r="N3203" i="4" s="1"/>
  <c r="O3203" i="4" s="1"/>
  <c r="P3203" i="4" s="1"/>
  <c r="M3159" i="4"/>
  <c r="N3159" i="4" s="1"/>
  <c r="O3159" i="4" s="1"/>
  <c r="P3159" i="4" s="1"/>
  <c r="M1850" i="4"/>
  <c r="N1850" i="4" s="1"/>
  <c r="O1850" i="4" s="1"/>
  <c r="P1850" i="4" s="1"/>
  <c r="M2107" i="4"/>
  <c r="N2107" i="4" s="1"/>
  <c r="O2107" i="4" s="1"/>
  <c r="P2107" i="4" s="1"/>
  <c r="M1916" i="4"/>
  <c r="N1916" i="4" s="1"/>
  <c r="O1916" i="4" s="1"/>
  <c r="P1916" i="4" s="1"/>
  <c r="M1991" i="4"/>
  <c r="N1991" i="4" s="1"/>
  <c r="O1991" i="4" s="1"/>
  <c r="P1991" i="4" s="1"/>
  <c r="M1790" i="4"/>
  <c r="N1790" i="4" s="1"/>
  <c r="O1790" i="4" s="1"/>
  <c r="P1790" i="4" s="1"/>
  <c r="M1821" i="4"/>
  <c r="N1821" i="4" s="1"/>
  <c r="O1821" i="4" s="1"/>
  <c r="P1821" i="4" s="1"/>
  <c r="M1753" i="4"/>
  <c r="N1753" i="4" s="1"/>
  <c r="O1753" i="4" s="1"/>
  <c r="P1753" i="4" s="1"/>
  <c r="M1296" i="4"/>
  <c r="N1296" i="4" s="1"/>
  <c r="O1296" i="4" s="1"/>
  <c r="P1296" i="4" s="1"/>
  <c r="M1430" i="4"/>
  <c r="N1430" i="4" s="1"/>
  <c r="O1430" i="4" s="1"/>
  <c r="P1430" i="4" s="1"/>
  <c r="M1320" i="4"/>
  <c r="N1320" i="4" s="1"/>
  <c r="O1320" i="4" s="1"/>
  <c r="P1320" i="4" s="1"/>
  <c r="M1624" i="4"/>
  <c r="N1624" i="4" s="1"/>
  <c r="O1624" i="4" s="1"/>
  <c r="P1624" i="4" s="1"/>
  <c r="M1661" i="4"/>
  <c r="N1661" i="4" s="1"/>
  <c r="O1661" i="4" s="1"/>
  <c r="P1661" i="4" s="1"/>
  <c r="M1272" i="4"/>
  <c r="N1272" i="4" s="1"/>
  <c r="O1272" i="4" s="1"/>
  <c r="P1272" i="4" s="1"/>
  <c r="M1314" i="4"/>
  <c r="N1314" i="4" s="1"/>
  <c r="O1314" i="4" s="1"/>
  <c r="P1314" i="4" s="1"/>
  <c r="M1547" i="4"/>
  <c r="N1547" i="4" s="1"/>
  <c r="O1547" i="4" s="1"/>
  <c r="P1547" i="4" s="1"/>
  <c r="M1260" i="4"/>
  <c r="N1260" i="4" s="1"/>
  <c r="O1260" i="4" s="1"/>
  <c r="P1260" i="4" s="1"/>
  <c r="U1260" i="4" s="1"/>
  <c r="M1205" i="4"/>
  <c r="N1205" i="4" s="1"/>
  <c r="O1205" i="4" s="1"/>
  <c r="P1205" i="4" s="1"/>
  <c r="M1359" i="4"/>
  <c r="N1359" i="4" s="1"/>
  <c r="O1359" i="4" s="1"/>
  <c r="P1359" i="4" s="1"/>
  <c r="M1468" i="4"/>
  <c r="N1468" i="4" s="1"/>
  <c r="O1468" i="4" s="1"/>
  <c r="P1468" i="4" s="1"/>
  <c r="M1339" i="4"/>
  <c r="N1339" i="4" s="1"/>
  <c r="O1339" i="4" s="1"/>
  <c r="P1339" i="4" s="1"/>
  <c r="M1298" i="4"/>
  <c r="N1298" i="4" s="1"/>
  <c r="O1298" i="4" s="1"/>
  <c r="P1298" i="4" s="1"/>
  <c r="M1067" i="4"/>
  <c r="N1067" i="4" s="1"/>
  <c r="O1067" i="4" s="1"/>
  <c r="P1067" i="4" s="1"/>
  <c r="M848" i="4"/>
  <c r="N848" i="4" s="1"/>
  <c r="O848" i="4" s="1"/>
  <c r="P848" i="4" s="1"/>
  <c r="U848" i="4" s="1"/>
  <c r="M1020" i="4"/>
  <c r="N1020" i="4" s="1"/>
  <c r="O1020" i="4" s="1"/>
  <c r="P1020" i="4" s="1"/>
  <c r="M893" i="4"/>
  <c r="N893" i="4" s="1"/>
  <c r="O893" i="4" s="1"/>
  <c r="P893" i="4" s="1"/>
  <c r="M702" i="4"/>
  <c r="N702" i="4" s="1"/>
  <c r="O702" i="4" s="1"/>
  <c r="P702" i="4" s="1"/>
  <c r="M642" i="4"/>
  <c r="N642" i="4" s="1"/>
  <c r="O642" i="4" s="1"/>
  <c r="P642" i="4" s="1"/>
  <c r="M834" i="4"/>
  <c r="N834" i="4" s="1"/>
  <c r="O834" i="4" s="1"/>
  <c r="P834" i="4" s="1"/>
  <c r="M1152" i="4"/>
  <c r="N1152" i="4" s="1"/>
  <c r="O1152" i="4" s="1"/>
  <c r="P1152" i="4" s="1"/>
  <c r="U1152" i="4" s="1"/>
  <c r="M255" i="4"/>
  <c r="N255" i="4" s="1"/>
  <c r="O255" i="4" s="1"/>
  <c r="P255" i="4" s="1"/>
  <c r="M291" i="4"/>
  <c r="N291" i="4" s="1"/>
  <c r="O291" i="4" s="1"/>
  <c r="P291" i="4" s="1"/>
  <c r="U291" i="4" s="1"/>
  <c r="M297" i="4"/>
  <c r="N297" i="4" s="1"/>
  <c r="O297" i="4" s="1"/>
  <c r="P297" i="4" s="1"/>
  <c r="M129" i="4"/>
  <c r="N129" i="4" s="1"/>
  <c r="O129" i="4" s="1"/>
  <c r="P129" i="4" s="1"/>
  <c r="M44" i="4"/>
  <c r="N44" i="4"/>
  <c r="O44" i="4" s="1"/>
  <c r="P44" i="4" s="1"/>
  <c r="M145" i="4"/>
  <c r="N145" i="4" s="1"/>
  <c r="O145" i="4" s="1"/>
  <c r="P145" i="4" s="1"/>
  <c r="M156" i="4"/>
  <c r="N156" i="4" s="1"/>
  <c r="O156" i="4" s="1"/>
  <c r="P156" i="4" s="1"/>
  <c r="M476" i="4"/>
  <c r="N476" i="4" s="1"/>
  <c r="O476" i="4" s="1"/>
  <c r="P476" i="4" s="1"/>
  <c r="M615" i="4"/>
  <c r="N615" i="4" s="1"/>
  <c r="O615" i="4" s="1"/>
  <c r="P615" i="4" s="1"/>
  <c r="U615" i="4" s="1"/>
  <c r="M169" i="4"/>
  <c r="N169" i="4" s="1"/>
  <c r="O169" i="4" s="1"/>
  <c r="P169" i="4" s="1"/>
  <c r="M516" i="4"/>
  <c r="N516" i="4" s="1"/>
  <c r="O516" i="4" s="1"/>
  <c r="P516" i="4" s="1"/>
  <c r="M294" i="4"/>
  <c r="N294" i="4" s="1"/>
  <c r="O294" i="4" s="1"/>
  <c r="P294" i="4" s="1"/>
  <c r="M172" i="4"/>
  <c r="N172" i="4" s="1"/>
  <c r="O172" i="4" s="1"/>
  <c r="P172" i="4" s="1"/>
  <c r="M699" i="4"/>
  <c r="N699" i="4" s="1"/>
  <c r="O699" i="4" s="1"/>
  <c r="P699" i="4" s="1"/>
  <c r="U699" i="4" s="1"/>
  <c r="M238" i="4"/>
  <c r="N238" i="4" s="1"/>
  <c r="O238" i="4" s="1"/>
  <c r="P238" i="4" s="1"/>
  <c r="U238" i="4" s="1"/>
  <c r="M1377" i="4"/>
  <c r="N1377" i="4" s="1"/>
  <c r="O1377" i="4" s="1"/>
  <c r="P1377" i="4" s="1"/>
  <c r="M1691" i="4"/>
  <c r="N1691" i="4" s="1"/>
  <c r="O1691" i="4" s="1"/>
  <c r="P1691" i="4" s="1"/>
  <c r="M1596" i="4"/>
  <c r="N1596" i="4" s="1"/>
  <c r="O1596" i="4" s="1"/>
  <c r="P1596" i="4" s="1"/>
  <c r="M1919" i="4"/>
  <c r="N1919" i="4" s="1"/>
  <c r="O1919" i="4" s="1"/>
  <c r="P1919" i="4" s="1"/>
  <c r="U1919" i="4" s="1"/>
  <c r="M1653" i="4"/>
  <c r="N1653" i="4" s="1"/>
  <c r="O1653" i="4" s="1"/>
  <c r="P1653" i="4" s="1"/>
  <c r="L210" i="4"/>
  <c r="L35" i="4"/>
  <c r="M215" i="4"/>
  <c r="N215" i="4" s="1"/>
  <c r="O215" i="4" s="1"/>
  <c r="P215" i="4" s="1"/>
  <c r="M197" i="4"/>
  <c r="N197" i="4" s="1"/>
  <c r="O197" i="4" s="1"/>
  <c r="P197" i="4" s="1"/>
  <c r="M341" i="4"/>
  <c r="N341" i="4" s="1"/>
  <c r="O341" i="4" s="1"/>
  <c r="P341" i="4" s="1"/>
  <c r="M80" i="4"/>
  <c r="N80" i="4" s="1"/>
  <c r="O80" i="4" s="1"/>
  <c r="P80" i="4" s="1"/>
  <c r="U80" i="4" s="1"/>
  <c r="M92" i="4"/>
  <c r="N92" i="4" s="1"/>
  <c r="O92" i="4" s="1"/>
  <c r="P92" i="4" s="1"/>
  <c r="M234" i="4"/>
  <c r="N234" i="4" s="1"/>
  <c r="O234" i="4" s="1"/>
  <c r="P234" i="4" s="1"/>
  <c r="M140" i="4"/>
  <c r="N140" i="4" s="1"/>
  <c r="O140" i="4" s="1"/>
  <c r="P140" i="4" s="1"/>
  <c r="M2635" i="4"/>
  <c r="N2635" i="4" s="1"/>
  <c r="O2635" i="4" s="1"/>
  <c r="P2635" i="4" s="1"/>
  <c r="M2466" i="4"/>
  <c r="N2466" i="4" s="1"/>
  <c r="O2466" i="4" s="1"/>
  <c r="P2466" i="4" s="1"/>
  <c r="M2734" i="4"/>
  <c r="N2734" i="4" s="1"/>
  <c r="O2734" i="4" s="1"/>
  <c r="P2734" i="4" s="1"/>
  <c r="M2433" i="4"/>
  <c r="N2433" i="4" s="1"/>
  <c r="O2433" i="4" s="1"/>
  <c r="P2433" i="4" s="1"/>
  <c r="M2473" i="4"/>
  <c r="N2473" i="4" s="1"/>
  <c r="O2473" i="4" s="1"/>
  <c r="P2473" i="4" s="1"/>
  <c r="M2498" i="4"/>
  <c r="N2498" i="4" s="1"/>
  <c r="O2498" i="4" s="1"/>
  <c r="P2498" i="4" s="1"/>
  <c r="M2491" i="4"/>
  <c r="N2491" i="4" s="1"/>
  <c r="O2491" i="4" s="1"/>
  <c r="P2491" i="4" s="1"/>
  <c r="M2445" i="4"/>
  <c r="N2445" i="4" s="1"/>
  <c r="O2445" i="4" s="1"/>
  <c r="P2445" i="4" s="1"/>
  <c r="M2641" i="4"/>
  <c r="N2641" i="4" s="1"/>
  <c r="O2641" i="4" s="1"/>
  <c r="P2641" i="4" s="1"/>
  <c r="M2239" i="4"/>
  <c r="N2239" i="4" s="1"/>
  <c r="O2239" i="4" s="1"/>
  <c r="P2239" i="4" s="1"/>
  <c r="M2220" i="4"/>
  <c r="N2220" i="4" s="1"/>
  <c r="O2220" i="4" s="1"/>
  <c r="P2220" i="4" s="1"/>
  <c r="M2336" i="4"/>
  <c r="N2336" i="4" s="1"/>
  <c r="O2336" i="4" s="1"/>
  <c r="P2336" i="4" s="1"/>
  <c r="U2336" i="4" s="1"/>
  <c r="M2181" i="4"/>
  <c r="N2181" i="4" s="1"/>
  <c r="O2181" i="4" s="1"/>
  <c r="P2181" i="4" s="1"/>
  <c r="M2167" i="4"/>
  <c r="N2167" i="4" s="1"/>
  <c r="O2167" i="4" s="1"/>
  <c r="P2167" i="4" s="1"/>
  <c r="M1941" i="4"/>
  <c r="N1941" i="4" s="1"/>
  <c r="O1941" i="4" s="1"/>
  <c r="P1941" i="4" s="1"/>
  <c r="M1999" i="4"/>
  <c r="N1999" i="4" s="1"/>
  <c r="O1999" i="4" s="1"/>
  <c r="P1999" i="4" s="1"/>
  <c r="M2149" i="4"/>
  <c r="N2149" i="4" s="1"/>
  <c r="O2149" i="4" s="1"/>
  <c r="P2149" i="4" s="1"/>
  <c r="M2029" i="4"/>
  <c r="N2029" i="4" s="1"/>
  <c r="O2029" i="4" s="1"/>
  <c r="P2029" i="4" s="1"/>
  <c r="M1960" i="4"/>
  <c r="N1960" i="4" s="1"/>
  <c r="O1960" i="4" s="1"/>
  <c r="P1960" i="4" s="1"/>
  <c r="M2048" i="4"/>
  <c r="N2048" i="4" s="1"/>
  <c r="O2048" i="4" s="1"/>
  <c r="P2048" i="4" s="1"/>
  <c r="M1880" i="4"/>
  <c r="N1880" i="4" s="1"/>
  <c r="O1880" i="4" s="1"/>
  <c r="P1880" i="4" s="1"/>
  <c r="M1957" i="4"/>
  <c r="N1957" i="4" s="1"/>
  <c r="O1957" i="4" s="1"/>
  <c r="P1957" i="4" s="1"/>
  <c r="M1984" i="4"/>
  <c r="N1984" i="4" s="1"/>
  <c r="O1984" i="4" s="1"/>
  <c r="P1984" i="4" s="1"/>
  <c r="M1759" i="4"/>
  <c r="N1759" i="4" s="1"/>
  <c r="O1759" i="4" s="1"/>
  <c r="P1759" i="4" s="1"/>
  <c r="M1967" i="4"/>
  <c r="N1967" i="4" s="1"/>
  <c r="O1967" i="4" s="1"/>
  <c r="P1967" i="4" s="1"/>
  <c r="M1800" i="4"/>
  <c r="N1800" i="4" s="1"/>
  <c r="O1800" i="4" s="1"/>
  <c r="P1800" i="4" s="1"/>
  <c r="M1764" i="4"/>
  <c r="N1764" i="4" s="1"/>
  <c r="O1764" i="4" s="1"/>
  <c r="P1764" i="4" s="1"/>
  <c r="M1532" i="4"/>
  <c r="N1532" i="4" s="1"/>
  <c r="O1532" i="4" s="1"/>
  <c r="P1532" i="4" s="1"/>
  <c r="M1750" i="4"/>
  <c r="N1750" i="4" s="1"/>
  <c r="O1750" i="4" s="1"/>
  <c r="P1750" i="4" s="1"/>
  <c r="M1578" i="4"/>
  <c r="N1578" i="4" s="1"/>
  <c r="O1578" i="4" s="1"/>
  <c r="P1578" i="4" s="1"/>
  <c r="M1747" i="4"/>
  <c r="N1747" i="4" s="1"/>
  <c r="O1747" i="4" s="1"/>
  <c r="P1747" i="4" s="1"/>
  <c r="M1610" i="4"/>
  <c r="N1610" i="4" s="1"/>
  <c r="O1610" i="4" s="1"/>
  <c r="P1610" i="4" s="1"/>
  <c r="U1610" i="4" s="1"/>
  <c r="M1592" i="4"/>
  <c r="N1592" i="4" s="1"/>
  <c r="O1592" i="4" s="1"/>
  <c r="P1592" i="4" s="1"/>
  <c r="M1613" i="4"/>
  <c r="N1613" i="4" s="1"/>
  <c r="O1613" i="4" s="1"/>
  <c r="P1613" i="4" s="1"/>
  <c r="M1432" i="4"/>
  <c r="N1432" i="4" s="1"/>
  <c r="O1432" i="4" s="1"/>
  <c r="P1432" i="4" s="1"/>
  <c r="M1504" i="4"/>
  <c r="N1504" i="4" s="1"/>
  <c r="O1504" i="4" s="1"/>
  <c r="P1504" i="4" s="1"/>
  <c r="M1573" i="4"/>
  <c r="N1573" i="4" s="1"/>
  <c r="O1573" i="4" s="1"/>
  <c r="P1573" i="4" s="1"/>
  <c r="M1438" i="4"/>
  <c r="N1438" i="4" s="1"/>
  <c r="O1438" i="4" s="1"/>
  <c r="P1438" i="4" s="1"/>
  <c r="M1185" i="4"/>
  <c r="N1185" i="4" s="1"/>
  <c r="O1185" i="4" s="1"/>
  <c r="P1185" i="4" s="1"/>
  <c r="U1185" i="4" s="1"/>
  <c r="M1479" i="4"/>
  <c r="N1479" i="4" s="1"/>
  <c r="O1479" i="4" s="1"/>
  <c r="P1479" i="4" s="1"/>
  <c r="M1212" i="4"/>
  <c r="N1212" i="4" s="1"/>
  <c r="O1212" i="4" s="1"/>
  <c r="P1212" i="4" s="1"/>
  <c r="M959" i="4"/>
  <c r="N959" i="4" s="1"/>
  <c r="O959" i="4" s="1"/>
  <c r="P959" i="4" s="1"/>
  <c r="M1087" i="4"/>
  <c r="N1087" i="4" s="1"/>
  <c r="O1087" i="4" s="1"/>
  <c r="P1087" i="4" s="1"/>
  <c r="M887" i="4"/>
  <c r="N887" i="4" s="1"/>
  <c r="O887" i="4" s="1"/>
  <c r="P887" i="4" s="1"/>
  <c r="M696" i="4"/>
  <c r="N696" i="4" s="1"/>
  <c r="O696" i="4" s="1"/>
  <c r="P696" i="4" s="1"/>
  <c r="M878" i="4"/>
  <c r="N878" i="4" s="1"/>
  <c r="O878" i="4" s="1"/>
  <c r="P878" i="4" s="1"/>
  <c r="U878" i="4" s="1"/>
  <c r="M351" i="4"/>
  <c r="N351" i="4" s="1"/>
  <c r="O351" i="4" s="1"/>
  <c r="P351" i="4" s="1"/>
  <c r="M685" i="4"/>
  <c r="N685" i="4" s="1"/>
  <c r="O685" i="4" s="1"/>
  <c r="P685" i="4" s="1"/>
  <c r="U685" i="4" s="1"/>
  <c r="M546" i="4"/>
  <c r="N546" i="4" s="1"/>
  <c r="O546" i="4" s="1"/>
  <c r="P546" i="4" s="1"/>
  <c r="M183" i="4"/>
  <c r="N183" i="4" s="1"/>
  <c r="O183" i="4" s="1"/>
  <c r="P183" i="4" s="1"/>
  <c r="M91" i="4"/>
  <c r="N91" i="4" s="1"/>
  <c r="O91" i="4" s="1"/>
  <c r="P91" i="4" s="1"/>
  <c r="U91" i="4" s="1"/>
  <c r="M19" i="4"/>
  <c r="N19" i="4" s="1"/>
  <c r="O19" i="4" s="1"/>
  <c r="P19" i="4" s="1"/>
  <c r="M155" i="4"/>
  <c r="N155" i="4" s="1"/>
  <c r="O155" i="4" s="1"/>
  <c r="P155" i="4" s="1"/>
  <c r="M56" i="4"/>
  <c r="N56" i="4" s="1"/>
  <c r="O56" i="4" s="1"/>
  <c r="P56" i="4" s="1"/>
  <c r="M409" i="4"/>
  <c r="N409" i="4" s="1"/>
  <c r="O409" i="4" s="1"/>
  <c r="P409" i="4" s="1"/>
  <c r="M483" i="4"/>
  <c r="N483" i="4" s="1"/>
  <c r="O483" i="4" s="1"/>
  <c r="P483" i="4" s="1"/>
  <c r="U483" i="4" s="1"/>
  <c r="M488" i="4"/>
  <c r="N488" i="4" s="1"/>
  <c r="O488" i="4" s="1"/>
  <c r="P488" i="4" s="1"/>
  <c r="M611" i="4"/>
  <c r="N611" i="4" s="1"/>
  <c r="O611" i="4" s="1"/>
  <c r="P611" i="4" s="1"/>
  <c r="U611" i="4" s="1"/>
  <c r="M22" i="4"/>
  <c r="N22" i="4" s="1"/>
  <c r="O22" i="4" s="1"/>
  <c r="P22" i="4" s="1"/>
  <c r="M174" i="4"/>
  <c r="N174" i="4" s="1"/>
  <c r="O174" i="4" s="1"/>
  <c r="P174" i="4" s="1"/>
  <c r="U174" i="4" s="1"/>
  <c r="M539" i="4"/>
  <c r="N539" i="4" s="1"/>
  <c r="O539" i="4" s="1"/>
  <c r="P539" i="4" s="1"/>
  <c r="M620" i="4"/>
  <c r="N620" i="4" s="1"/>
  <c r="O620" i="4" s="1"/>
  <c r="P620" i="4" s="1"/>
  <c r="M393" i="4"/>
  <c r="N393" i="4" s="1"/>
  <c r="O393" i="4" s="1"/>
  <c r="P393" i="4" s="1"/>
  <c r="M520" i="4"/>
  <c r="N520" i="4" s="1"/>
  <c r="O520" i="4" s="1"/>
  <c r="P520" i="4" s="1"/>
  <c r="M687" i="4"/>
  <c r="N687" i="4" s="1"/>
  <c r="O687" i="4" s="1"/>
  <c r="P687" i="4" s="1"/>
  <c r="U687" i="4" s="1"/>
  <c r="M299" i="4"/>
  <c r="N299" i="4" s="1"/>
  <c r="O299" i="4" s="1"/>
  <c r="P299" i="4" s="1"/>
  <c r="M438" i="4"/>
  <c r="N438" i="4" s="1"/>
  <c r="O438" i="4" s="1"/>
  <c r="P438" i="4" s="1"/>
  <c r="M105" i="4"/>
  <c r="N105" i="4" s="1"/>
  <c r="O105" i="4" s="1"/>
  <c r="P105" i="4" s="1"/>
  <c r="M9" i="4"/>
  <c r="N9" i="4" s="1"/>
  <c r="O9" i="4" s="1"/>
  <c r="P9" i="4" s="1"/>
  <c r="M309" i="4"/>
  <c r="N309" i="4" s="1"/>
  <c r="O309" i="4" s="1"/>
  <c r="P309" i="4" s="1"/>
  <c r="M723" i="4"/>
  <c r="N723" i="4" s="1"/>
  <c r="O723" i="4" s="1"/>
  <c r="P723" i="4" s="1"/>
  <c r="U723" i="4" s="1"/>
  <c r="M726" i="4"/>
  <c r="N726" i="4" s="1"/>
  <c r="O726" i="4" s="1"/>
  <c r="P726" i="4" s="1"/>
  <c r="M394" i="4"/>
  <c r="N394" i="4" s="1"/>
  <c r="O394" i="4" s="1"/>
  <c r="P394" i="4" s="1"/>
  <c r="M955" i="4"/>
  <c r="N955" i="4" s="1"/>
  <c r="O955" i="4" s="1"/>
  <c r="P955" i="4" s="1"/>
  <c r="M1091" i="4"/>
  <c r="N1091" i="4" s="1"/>
  <c r="O1091" i="4" s="1"/>
  <c r="P1091" i="4" s="1"/>
  <c r="M941" i="4"/>
  <c r="N941" i="4" s="1"/>
  <c r="O941" i="4" s="1"/>
  <c r="P941" i="4" s="1"/>
  <c r="M946" i="4"/>
  <c r="N946" i="4" s="1"/>
  <c r="O946" i="4" s="1"/>
  <c r="P946" i="4" s="1"/>
  <c r="M1108" i="4"/>
  <c r="N1108" i="4" s="1"/>
  <c r="O1108" i="4" s="1"/>
  <c r="P1108" i="4" s="1"/>
  <c r="M1055" i="4"/>
  <c r="N1055" i="4" s="1"/>
  <c r="O1055" i="4" s="1"/>
  <c r="P1055" i="4" s="1"/>
  <c r="M625" i="4"/>
  <c r="N625" i="4" s="1"/>
  <c r="O625" i="4" s="1"/>
  <c r="P625" i="4" s="1"/>
  <c r="M797" i="4"/>
  <c r="N797" i="4" s="1"/>
  <c r="O797" i="4" s="1"/>
  <c r="P797" i="4" s="1"/>
  <c r="M1248" i="4"/>
  <c r="N1248" i="4" s="1"/>
  <c r="O1248" i="4" s="1"/>
  <c r="P1248" i="4" s="1"/>
  <c r="U1248" i="4" s="1"/>
  <c r="M1066" i="4"/>
  <c r="N1066" i="4" s="1"/>
  <c r="O1066" i="4" s="1"/>
  <c r="P1066" i="4" s="1"/>
  <c r="M1163" i="4"/>
  <c r="N1163" i="4" s="1"/>
  <c r="O1163" i="4" s="1"/>
  <c r="P1163" i="4" s="1"/>
  <c r="M876" i="4"/>
  <c r="N876" i="4" s="1"/>
  <c r="O876" i="4" s="1"/>
  <c r="P876" i="4" s="1"/>
  <c r="M1164" i="4"/>
  <c r="N1164" i="4" s="1"/>
  <c r="O1164" i="4" s="1"/>
  <c r="P1164" i="4" s="1"/>
  <c r="M1322" i="4"/>
  <c r="N1322" i="4" s="1"/>
  <c r="O1322" i="4" s="1"/>
  <c r="P1322" i="4" s="1"/>
  <c r="M978" i="4"/>
  <c r="N978" i="4" s="1"/>
  <c r="O978" i="4" s="1"/>
  <c r="P978" i="4" s="1"/>
  <c r="M1273" i="4"/>
  <c r="N1273" i="4" s="1"/>
  <c r="O1273" i="4" s="1"/>
  <c r="P1273" i="4" s="1"/>
  <c r="M2005" i="4"/>
  <c r="N2005" i="4" s="1"/>
  <c r="O2005" i="4" s="1"/>
  <c r="P2005" i="4" s="1"/>
  <c r="M2045" i="4"/>
  <c r="N2045" i="4" s="1"/>
  <c r="O2045" i="4" s="1"/>
  <c r="P2045" i="4" s="1"/>
  <c r="M2017" i="4"/>
  <c r="N2017" i="4" s="1"/>
  <c r="O2017" i="4" s="1"/>
  <c r="P2017" i="4" s="1"/>
  <c r="M2288" i="4"/>
  <c r="N2288" i="4" s="1"/>
  <c r="O2288" i="4" s="1"/>
  <c r="P2288" i="4" s="1"/>
  <c r="M2309" i="4"/>
  <c r="N2309" i="4" s="1"/>
  <c r="O2309" i="4" s="1"/>
  <c r="P2309" i="4" s="1"/>
  <c r="M288" i="4"/>
  <c r="N288" i="4" s="1"/>
  <c r="O288" i="4" s="1"/>
  <c r="P288" i="4" s="1"/>
  <c r="M77" i="4"/>
  <c r="N77" i="4" s="1"/>
  <c r="O77" i="4" s="1"/>
  <c r="P77" i="4" s="1"/>
  <c r="M224" i="4"/>
  <c r="N224" i="4" s="1"/>
  <c r="O224" i="4" s="1"/>
  <c r="P224" i="4" s="1"/>
  <c r="M398" i="4"/>
  <c r="N398" i="4" s="1"/>
  <c r="O398" i="4" s="1"/>
  <c r="P398" i="4" s="1"/>
  <c r="M418" i="4"/>
  <c r="N418" i="4" s="1"/>
  <c r="O418" i="4" s="1"/>
  <c r="P418" i="4" s="1"/>
  <c r="M47" i="4"/>
  <c r="N47" i="4" s="1"/>
  <c r="O47" i="4" s="1"/>
  <c r="P47" i="4" s="1"/>
  <c r="M188" i="4"/>
  <c r="N188" i="4" s="1"/>
  <c r="O188" i="4" s="1"/>
  <c r="P188" i="4" s="1"/>
  <c r="M482" i="4"/>
  <c r="N482" i="4" s="1"/>
  <c r="O482" i="4" s="1"/>
  <c r="P482" i="4" s="1"/>
  <c r="M164" i="4"/>
  <c r="N164" i="4" s="1"/>
  <c r="O164" i="4" s="1"/>
  <c r="P164" i="4" s="1"/>
  <c r="M94" i="4"/>
  <c r="N94" i="4" s="1"/>
  <c r="O94" i="4" s="1"/>
  <c r="P94" i="4" s="1"/>
  <c r="M28" i="4"/>
  <c r="N28" i="4" s="1"/>
  <c r="O28" i="4" s="1"/>
  <c r="P28" i="4" s="1"/>
  <c r="M907" i="4"/>
  <c r="N907" i="4" s="1"/>
  <c r="O907" i="4" s="1"/>
  <c r="P907" i="4" s="1"/>
  <c r="M1117" i="4"/>
  <c r="N1117" i="4" s="1"/>
  <c r="O1117" i="4" s="1"/>
  <c r="P1117" i="4" s="1"/>
  <c r="M819" i="4"/>
  <c r="N819" i="4" s="1"/>
  <c r="O819" i="4" s="1"/>
  <c r="P819" i="4" s="1"/>
  <c r="M1073" i="4"/>
  <c r="N1073" i="4" s="1"/>
  <c r="O1073" i="4" s="1"/>
  <c r="P1073" i="4" s="1"/>
  <c r="M678" i="4"/>
  <c r="N678" i="4" s="1"/>
  <c r="O678" i="4" s="1"/>
  <c r="P678" i="4" s="1"/>
  <c r="M683" i="4"/>
  <c r="N683" i="4" s="1"/>
  <c r="O683" i="4" s="1"/>
  <c r="P683" i="4" s="1"/>
  <c r="U683" i="4" s="1"/>
  <c r="M601" i="4"/>
  <c r="N601" i="4" s="1"/>
  <c r="O601" i="4" s="1"/>
  <c r="P601" i="4" s="1"/>
  <c r="M675" i="4"/>
  <c r="N675" i="4" s="1"/>
  <c r="O675" i="4" s="1"/>
  <c r="P675" i="4" s="1"/>
  <c r="M804" i="4"/>
  <c r="N804" i="4" s="1"/>
  <c r="O804" i="4" s="1"/>
  <c r="P804" i="4" s="1"/>
  <c r="M474" i="4"/>
  <c r="N474" i="4" s="1"/>
  <c r="O474" i="4" s="1"/>
  <c r="P474" i="4" s="1"/>
  <c r="M854" i="4"/>
  <c r="N854" i="4" s="1"/>
  <c r="O854" i="4" s="1"/>
  <c r="P854" i="4" s="1"/>
  <c r="M651" i="4"/>
  <c r="N651" i="4" s="1"/>
  <c r="O651" i="4" s="1"/>
  <c r="P651" i="4" s="1"/>
  <c r="M920" i="4"/>
  <c r="N920" i="4" s="1"/>
  <c r="O920" i="4" s="1"/>
  <c r="P920" i="4" s="1"/>
  <c r="M417" i="4"/>
  <c r="N417" i="4" s="1"/>
  <c r="O417" i="4" s="1"/>
  <c r="P417" i="4" s="1"/>
  <c r="M831" i="4"/>
  <c r="N831" i="4" s="1"/>
  <c r="O831" i="4" s="1"/>
  <c r="P831" i="4" s="1"/>
  <c r="U831" i="4" s="1"/>
  <c r="M86" i="4"/>
  <c r="N86" i="4" s="1"/>
  <c r="O86" i="4" s="1"/>
  <c r="P86" i="4" s="1"/>
  <c r="M69" i="4"/>
  <c r="N69" i="4" s="1"/>
  <c r="O69" i="4" s="1"/>
  <c r="P69" i="4" s="1"/>
  <c r="M545" i="4"/>
  <c r="N545" i="4" s="1"/>
  <c r="O545" i="4" s="1"/>
  <c r="P545" i="4" s="1"/>
  <c r="M229" i="4"/>
  <c r="N229" i="4" s="1"/>
  <c r="O229" i="4" s="1"/>
  <c r="P229" i="4" s="1"/>
  <c r="L78" i="4"/>
  <c r="L1107" i="4"/>
  <c r="L424" i="4"/>
  <c r="L422" i="4"/>
  <c r="M693" i="4"/>
  <c r="N693" i="4" s="1"/>
  <c r="O693" i="4" s="1"/>
  <c r="P693" i="4" s="1"/>
  <c r="M340" i="4"/>
  <c r="N340" i="4" s="1"/>
  <c r="O340" i="4" s="1"/>
  <c r="P340" i="4" s="1"/>
  <c r="L496" i="4"/>
  <c r="M204" i="4"/>
  <c r="N204" i="4" s="1"/>
  <c r="O204" i="4" s="1"/>
  <c r="P204" i="4" s="1"/>
  <c r="L400" i="4"/>
  <c r="M378" i="4"/>
  <c r="N378" i="4" s="1"/>
  <c r="O378" i="4" s="1"/>
  <c r="P378" i="4" s="1"/>
  <c r="U378" i="4" s="1"/>
  <c r="L777" i="4"/>
  <c r="L616" i="4"/>
  <c r="L168" i="4"/>
  <c r="L364" i="4"/>
  <c r="L838" i="4"/>
  <c r="L359" i="4"/>
  <c r="L487" i="4"/>
  <c r="L646" i="4"/>
  <c r="L634" i="4"/>
  <c r="L793" i="4"/>
  <c r="L721" i="4"/>
  <c r="L622" i="4"/>
  <c r="L605" i="4"/>
  <c r="L855" i="4"/>
  <c r="L934" i="4"/>
  <c r="L614" i="4"/>
  <c r="L758" i="4"/>
  <c r="M951" i="4"/>
  <c r="N951" i="4" s="1"/>
  <c r="O951" i="4" s="1"/>
  <c r="P951" i="4" s="1"/>
  <c r="L1110" i="4"/>
  <c r="L803" i="4"/>
  <c r="L1024" i="4"/>
  <c r="L1203" i="4"/>
  <c r="L1029" i="4"/>
  <c r="L1580" i="4"/>
  <c r="L1243" i="4"/>
  <c r="L1162" i="4"/>
  <c r="L1455" i="4"/>
  <c r="L1431" i="4"/>
  <c r="L1039" i="4"/>
  <c r="L1275" i="4"/>
  <c r="L1446" i="4"/>
  <c r="L1537" i="4"/>
  <c r="L1711" i="4"/>
  <c r="L1251" i="4"/>
  <c r="L1423" i="4"/>
  <c r="L901" i="4"/>
  <c r="L1045" i="4"/>
  <c r="L1204" i="4"/>
  <c r="L1373" i="4"/>
  <c r="L1770" i="4"/>
  <c r="L1553" i="4"/>
  <c r="L1668" i="4"/>
  <c r="M1746" i="4"/>
  <c r="N1746" i="4" s="1"/>
  <c r="O1746" i="4" s="1"/>
  <c r="P1746" i="4" s="1"/>
  <c r="L1562" i="4"/>
  <c r="L1675" i="4"/>
  <c r="L1715" i="4"/>
  <c r="M1498" i="4"/>
  <c r="N1498" i="4" s="1"/>
  <c r="O1498" i="4" s="1"/>
  <c r="P1498" i="4" s="1"/>
  <c r="L1643" i="4"/>
  <c r="L1955" i="4"/>
  <c r="L1832" i="4"/>
  <c r="L2170" i="4"/>
  <c r="L1890" i="4"/>
  <c r="L1913" i="4"/>
  <c r="L1893" i="4"/>
  <c r="L2197" i="4"/>
  <c r="L1588" i="4"/>
  <c r="L1881" i="4"/>
  <c r="L2059" i="4"/>
  <c r="L2141" i="4"/>
  <c r="L2075" i="4"/>
  <c r="L2123" i="4"/>
  <c r="L1844" i="4"/>
  <c r="L1952" i="4"/>
  <c r="L2044" i="4"/>
  <c r="L2166" i="4"/>
  <c r="L2477" i="4"/>
  <c r="L2330" i="4"/>
  <c r="L2284" i="4"/>
  <c r="L2426" i="4"/>
  <c r="L2305" i="4"/>
  <c r="L2290" i="4"/>
  <c r="L2225" i="4"/>
  <c r="L2626" i="4"/>
  <c r="L2376" i="4"/>
  <c r="L2397" i="4"/>
  <c r="L2481" i="4"/>
  <c r="L2454" i="4"/>
  <c r="L2640" i="4"/>
  <c r="L2489" i="4"/>
  <c r="L2231" i="4"/>
  <c r="L2554" i="4"/>
  <c r="L2716" i="4"/>
  <c r="L2379" i="4"/>
  <c r="L2523" i="4"/>
  <c r="L2565" i="4"/>
  <c r="L2789" i="4"/>
  <c r="L2624" i="4"/>
  <c r="L2839" i="4"/>
  <c r="L2808" i="4"/>
  <c r="L2888" i="4"/>
  <c r="L2845" i="4"/>
  <c r="L2796" i="4"/>
  <c r="L2903" i="4"/>
  <c r="L2893" i="4"/>
  <c r="L2876" i="4"/>
  <c r="L2861" i="4"/>
  <c r="L2960" i="4"/>
  <c r="L2961" i="4"/>
  <c r="L2884" i="4"/>
  <c r="L2930" i="4"/>
  <c r="L2965" i="4"/>
  <c r="M3093" i="4"/>
  <c r="N3093" i="4" s="1"/>
  <c r="O3093" i="4" s="1"/>
  <c r="P3093" i="4" s="1"/>
  <c r="L3064" i="4"/>
  <c r="L3049" i="4"/>
  <c r="L3075" i="4"/>
  <c r="L3063" i="4"/>
  <c r="L3067" i="4"/>
  <c r="L3134" i="4"/>
  <c r="L3042" i="4"/>
  <c r="L3173" i="4"/>
  <c r="L3209" i="4"/>
  <c r="M752" i="4"/>
  <c r="N752" i="4" s="1"/>
  <c r="O752" i="4" s="1"/>
  <c r="P752" i="4" s="1"/>
  <c r="M789" i="4"/>
  <c r="N789" i="4" s="1"/>
  <c r="O789" i="4" s="1"/>
  <c r="P789" i="4" s="1"/>
  <c r="M697" i="4"/>
  <c r="N697" i="4" s="1"/>
  <c r="O697" i="4" s="1"/>
  <c r="P697" i="4" s="1"/>
  <c r="M555" i="4"/>
  <c r="N555" i="4" s="1"/>
  <c r="O555" i="4" s="1"/>
  <c r="P555" i="4" s="1"/>
  <c r="M759" i="4"/>
  <c r="N759" i="4" s="1"/>
  <c r="O759" i="4" s="1"/>
  <c r="P759" i="4" s="1"/>
  <c r="M45" i="4"/>
  <c r="N45" i="4" s="1"/>
  <c r="O45" i="4" s="1"/>
  <c r="P45" i="4" s="1"/>
  <c r="M10" i="4"/>
  <c r="N10" i="4" s="1"/>
  <c r="O10" i="4" s="1"/>
  <c r="P10" i="4" s="1"/>
  <c r="M51" i="4"/>
  <c r="N51" i="4" s="1"/>
  <c r="O51" i="4" s="1"/>
  <c r="P51" i="4" s="1"/>
  <c r="M403" i="4"/>
  <c r="N403" i="4" s="1"/>
  <c r="O403" i="4" s="1"/>
  <c r="P403" i="4" s="1"/>
  <c r="L97" i="4"/>
  <c r="M556" i="4"/>
  <c r="N556" i="4" s="1"/>
  <c r="O556" i="4" s="1"/>
  <c r="P556" i="4" s="1"/>
  <c r="M381" i="4"/>
  <c r="N381" i="4" s="1"/>
  <c r="O381" i="4" s="1"/>
  <c r="P381" i="4" s="1"/>
  <c r="U381" i="4" s="1"/>
  <c r="L385" i="4"/>
  <c r="L134" i="4"/>
  <c r="L442" i="4"/>
  <c r="L515" i="4"/>
  <c r="L447" i="4"/>
  <c r="L653" i="4"/>
  <c r="L583" i="4"/>
  <c r="L742" i="4"/>
  <c r="L748" i="4"/>
  <c r="L639" i="4"/>
  <c r="L808" i="4"/>
  <c r="L1078" i="4"/>
  <c r="L209" i="4"/>
  <c r="L467" i="4"/>
  <c r="L794" i="4"/>
  <c r="L861" i="4"/>
  <c r="L626" i="4"/>
  <c r="L796" i="4"/>
  <c r="L972" i="4"/>
  <c r="L891" i="4"/>
  <c r="M1104" i="4"/>
  <c r="N1104" i="4" s="1"/>
  <c r="O1104" i="4" s="1"/>
  <c r="P1104" i="4" s="1"/>
  <c r="L1119" i="4"/>
  <c r="L805" i="4"/>
  <c r="L1120" i="4"/>
  <c r="L1034" i="4"/>
  <c r="L1207" i="4"/>
  <c r="M1156" i="4"/>
  <c r="N1156" i="4" s="1"/>
  <c r="O1156" i="4" s="1"/>
  <c r="P1156" i="4" s="1"/>
  <c r="L1174" i="4"/>
  <c r="L1361" i="4"/>
  <c r="L1441" i="4"/>
  <c r="L1225" i="4"/>
  <c r="L1384" i="4"/>
  <c r="L1465" i="4"/>
  <c r="M1397" i="4"/>
  <c r="N1397" i="4" s="1"/>
  <c r="O1397" i="4" s="1"/>
  <c r="P1397" i="4" s="1"/>
  <c r="M1271" i="4"/>
  <c r="N1271" i="4" s="1"/>
  <c r="O1271" i="4" s="1"/>
  <c r="P1271" i="4" s="1"/>
  <c r="L1057" i="4"/>
  <c r="L1209" i="4"/>
  <c r="L1405" i="4"/>
  <c r="L1530" i="4"/>
  <c r="L1518" i="4"/>
  <c r="L1568" i="4"/>
  <c r="L1631" i="4"/>
  <c r="L1376" i="4"/>
  <c r="L1456" i="4"/>
  <c r="L1564" i="4"/>
  <c r="L1701" i="4"/>
  <c r="L1678" i="4"/>
  <c r="L1926" i="4"/>
  <c r="L1859" i="4"/>
  <c r="L1843" i="4"/>
  <c r="L1590" i="4"/>
  <c r="M2002" i="4"/>
  <c r="N2002" i="4" s="1"/>
  <c r="O2002" i="4" s="1"/>
  <c r="P2002" i="4" s="1"/>
  <c r="L2086" i="4"/>
  <c r="M1895" i="4"/>
  <c r="N1895" i="4" s="1"/>
  <c r="O1895" i="4" s="1"/>
  <c r="P1895" i="4" s="1"/>
  <c r="L2099" i="4"/>
  <c r="L2091" i="4"/>
  <c r="L1864" i="4"/>
  <c r="L2034" i="4"/>
  <c r="L2245" i="4"/>
  <c r="L2196" i="4"/>
  <c r="L2112" i="4"/>
  <c r="L2168" i="4"/>
  <c r="L2342" i="4"/>
  <c r="L2350" i="4"/>
  <c r="L2440" i="4"/>
  <c r="M2300" i="4"/>
  <c r="N2300" i="4" s="1"/>
  <c r="O2300" i="4" s="1"/>
  <c r="P2300" i="4" s="1"/>
  <c r="L2512" i="4"/>
  <c r="L2230" i="4"/>
  <c r="M2459" i="4"/>
  <c r="N2459" i="4" s="1"/>
  <c r="O2459" i="4" s="1"/>
  <c r="P2459" i="4" s="1"/>
  <c r="L2384" i="4"/>
  <c r="L2406" i="4"/>
  <c r="L2659" i="4"/>
  <c r="L2657" i="4"/>
  <c r="L2504" i="4"/>
  <c r="L2630" i="4"/>
  <c r="L2405" i="4"/>
  <c r="L2562" i="4"/>
  <c r="L2600" i="4"/>
  <c r="L2541" i="4"/>
  <c r="L2608" i="4"/>
  <c r="L2619" i="4"/>
  <c r="L2800" i="4"/>
  <c r="L2792" i="4"/>
  <c r="L2636" i="4"/>
  <c r="L2726" i="4"/>
  <c r="L2850" i="4"/>
  <c r="L2920" i="4"/>
  <c r="L2967" i="4"/>
  <c r="L3099" i="4"/>
  <c r="L3057" i="4"/>
  <c r="L3028" i="4"/>
  <c r="L3083" i="4"/>
  <c r="L3078" i="4"/>
  <c r="L3044" i="4"/>
  <c r="L3175" i="4"/>
  <c r="L551" i="4"/>
  <c r="M1009" i="4"/>
  <c r="N1009" i="4" s="1"/>
  <c r="O1009" i="4" s="1"/>
  <c r="P1009" i="4" s="1"/>
  <c r="M913" i="4"/>
  <c r="N913" i="4" s="1"/>
  <c r="O913" i="4" s="1"/>
  <c r="P913" i="4" s="1"/>
  <c r="M576" i="4"/>
  <c r="N576" i="4" s="1"/>
  <c r="O576" i="4" s="1"/>
  <c r="P576" i="4" s="1"/>
  <c r="M857" i="4"/>
  <c r="N857" i="4" s="1"/>
  <c r="O857" i="4" s="1"/>
  <c r="P857" i="4" s="1"/>
  <c r="M503" i="4"/>
  <c r="N503" i="4" s="1"/>
  <c r="O503" i="4" s="1"/>
  <c r="P503" i="4" s="1"/>
  <c r="M1132" i="4"/>
  <c r="N1132" i="4" s="1"/>
  <c r="O1132" i="4" s="1"/>
  <c r="P1132" i="4" s="1"/>
  <c r="M674" i="4"/>
  <c r="N674" i="4" s="1"/>
  <c r="O674" i="4" s="1"/>
  <c r="P674" i="4" s="1"/>
  <c r="M608" i="4"/>
  <c r="N608" i="4" s="1"/>
  <c r="O608" i="4" s="1"/>
  <c r="P608" i="4" s="1"/>
  <c r="M832" i="4"/>
  <c r="N832" i="4" s="1"/>
  <c r="O832" i="4" s="1"/>
  <c r="P832" i="4" s="1"/>
  <c r="U832" i="4" s="1"/>
  <c r="M635" i="4"/>
  <c r="N635" i="4" s="1"/>
  <c r="O635" i="4" s="1"/>
  <c r="P635" i="4" s="1"/>
  <c r="M603" i="4"/>
  <c r="N603" i="4" s="1"/>
  <c r="O603" i="4" s="1"/>
  <c r="P603" i="4" s="1"/>
  <c r="M791" i="4"/>
  <c r="N791" i="4" s="1"/>
  <c r="O791" i="4" s="1"/>
  <c r="P791" i="4" s="1"/>
  <c r="M692" i="4"/>
  <c r="N692" i="4" s="1"/>
  <c r="O692" i="4" s="1"/>
  <c r="P692" i="4" s="1"/>
  <c r="M356" i="4"/>
  <c r="N356" i="4" s="1"/>
  <c r="O356" i="4" s="1"/>
  <c r="P356" i="4" s="1"/>
  <c r="M7" i="4"/>
  <c r="N7" i="4" s="1"/>
  <c r="O7" i="4" s="1"/>
  <c r="P7" i="4" s="1"/>
  <c r="M39" i="4"/>
  <c r="N39" i="4" s="1"/>
  <c r="O39" i="4" s="1"/>
  <c r="P39" i="4" s="1"/>
  <c r="M259" i="4"/>
  <c r="N259" i="4" s="1"/>
  <c r="O259" i="4" s="1"/>
  <c r="P259" i="4" s="1"/>
  <c r="M223" i="4"/>
  <c r="N223" i="4" s="1"/>
  <c r="O223" i="4" s="1"/>
  <c r="P223" i="4" s="1"/>
  <c r="M561" i="4"/>
  <c r="N561" i="4" s="1"/>
  <c r="O561" i="4" s="1"/>
  <c r="P561" i="4" s="1"/>
  <c r="L280" i="4"/>
  <c r="L439" i="4"/>
  <c r="L278" i="4"/>
  <c r="L445" i="4"/>
  <c r="L737" i="4"/>
  <c r="M355" i="4"/>
  <c r="N355" i="4" s="1"/>
  <c r="O355" i="4" s="1"/>
  <c r="P355" i="4" s="1"/>
  <c r="L256" i="4"/>
  <c r="L415" i="4"/>
  <c r="L782" i="4"/>
  <c r="L430" i="4"/>
  <c r="L573" i="4"/>
  <c r="L862" i="4"/>
  <c r="L760" i="4"/>
  <c r="L59" i="4"/>
  <c r="L220" i="4"/>
  <c r="L643" i="4"/>
  <c r="L783" i="4"/>
  <c r="L892" i="4"/>
  <c r="L239" i="4"/>
  <c r="L671" i="4"/>
  <c r="L659" i="4"/>
  <c r="L811" i="4"/>
  <c r="L577" i="4"/>
  <c r="L821" i="4"/>
  <c r="L667" i="4"/>
  <c r="L815" i="4"/>
  <c r="L912" i="4"/>
  <c r="M1062" i="4"/>
  <c r="N1062" i="4" s="1"/>
  <c r="O1062" i="4" s="1"/>
  <c r="P1062" i="4" s="1"/>
  <c r="L966" i="4"/>
  <c r="L494" i="4"/>
  <c r="L638" i="4"/>
  <c r="M981" i="4"/>
  <c r="N981" i="4" s="1"/>
  <c r="O981" i="4" s="1"/>
  <c r="P981" i="4" s="1"/>
  <c r="L879" i="4"/>
  <c r="L1114" i="4"/>
  <c r="L894" i="4"/>
  <c r="L1146" i="4"/>
  <c r="M1124" i="4"/>
  <c r="N1124" i="4" s="1"/>
  <c r="O1124" i="4" s="1"/>
  <c r="P1124" i="4" s="1"/>
  <c r="L1324" i="4"/>
  <c r="L1219" i="4"/>
  <c r="L1018" i="4"/>
  <c r="L1201" i="4"/>
  <c r="L1497" i="4"/>
  <c r="L1393" i="4"/>
  <c r="L1445" i="4"/>
  <c r="L919" i="4"/>
  <c r="L1063" i="4"/>
  <c r="L1410" i="4"/>
  <c r="M1779" i="4"/>
  <c r="N1779" i="4" s="1"/>
  <c r="O1779" i="4" s="1"/>
  <c r="P1779" i="4" s="1"/>
  <c r="U1779" i="4" s="1"/>
  <c r="L1402" i="4"/>
  <c r="L1440" i="4"/>
  <c r="L925" i="4"/>
  <c r="L1069" i="4"/>
  <c r="L1417" i="4"/>
  <c r="L1202" i="4"/>
  <c r="L1523" i="4"/>
  <c r="L1629" i="4"/>
  <c r="L1699" i="4"/>
  <c r="L1641" i="4"/>
  <c r="L1244" i="4"/>
  <c r="L1388" i="4"/>
  <c r="L1522" i="4"/>
  <c r="L1962" i="4"/>
  <c r="L1842" i="4"/>
  <c r="L1871" i="4"/>
  <c r="L1870" i="4"/>
  <c r="L2031" i="4"/>
  <c r="L1894" i="4"/>
  <c r="L2024" i="4"/>
  <c r="L1885" i="4"/>
  <c r="L1998" i="4"/>
  <c r="L1891" i="4"/>
  <c r="L2178" i="4"/>
  <c r="M2077" i="4"/>
  <c r="N2077" i="4" s="1"/>
  <c r="O2077" i="4" s="1"/>
  <c r="P2077" i="4" s="1"/>
  <c r="L2097" i="4"/>
  <c r="L2139" i="4"/>
  <c r="L2004" i="4"/>
  <c r="M2023" i="4"/>
  <c r="N2023" i="4" s="1"/>
  <c r="O2023" i="4" s="1"/>
  <c r="P2023" i="4" s="1"/>
  <c r="M2046" i="4"/>
  <c r="N2046" i="4" s="1"/>
  <c r="O2046" i="4" s="1"/>
  <c r="P2046" i="4" s="1"/>
  <c r="L2213" i="4"/>
  <c r="L2124" i="4"/>
  <c r="L2227" i="4"/>
  <c r="L2450" i="4"/>
  <c r="L2068" i="4"/>
  <c r="L2185" i="4"/>
  <c r="L2310" i="4"/>
  <c r="L2353" i="4"/>
  <c r="L2441" i="4"/>
  <c r="L2317" i="4"/>
  <c r="L2318" i="4"/>
  <c r="L2424" i="4"/>
  <c r="L2527" i="4"/>
  <c r="L2663" i="4"/>
  <c r="L2718" i="4"/>
  <c r="M2647" i="4"/>
  <c r="N2647" i="4" s="1"/>
  <c r="O2647" i="4" s="1"/>
  <c r="P2647" i="4" s="1"/>
  <c r="L2638" i="4"/>
  <c r="L2255" i="4"/>
  <c r="L2407" i="4"/>
  <c r="L2603" i="4"/>
  <c r="M2558" i="4"/>
  <c r="N2558" i="4" s="1"/>
  <c r="O2558" i="4" s="1"/>
  <c r="P2558" i="4" s="1"/>
  <c r="M2627" i="4"/>
  <c r="N2627" i="4" s="1"/>
  <c r="O2627" i="4" s="1"/>
  <c r="P2627" i="4" s="1"/>
  <c r="U2627" i="4" s="1"/>
  <c r="L2655" i="4"/>
  <c r="L2613" i="4"/>
  <c r="L2589" i="4"/>
  <c r="L2727" i="4"/>
  <c r="L2648" i="4"/>
  <c r="L2776" i="4"/>
  <c r="L2728" i="4"/>
  <c r="L2826" i="4"/>
  <c r="L2810" i="4"/>
  <c r="L2855" i="4"/>
  <c r="L2853" i="4"/>
  <c r="L2935" i="4"/>
  <c r="L2911" i="4"/>
  <c r="L2885" i="4"/>
  <c r="L2925" i="4"/>
  <c r="L3011" i="4"/>
  <c r="L2984" i="4"/>
  <c r="L3004" i="4"/>
  <c r="L3117" i="4"/>
  <c r="L3056" i="4"/>
  <c r="L3046" i="4"/>
  <c r="L3129" i="4"/>
  <c r="L3205" i="4"/>
  <c r="L3177" i="4"/>
  <c r="M500" i="4"/>
  <c r="N500" i="4" s="1"/>
  <c r="O500" i="4" s="1"/>
  <c r="P500" i="4" s="1"/>
  <c r="L509" i="4"/>
  <c r="L49" i="4"/>
  <c r="M67" i="4"/>
  <c r="N67" i="4" s="1"/>
  <c r="O67" i="4" s="1"/>
  <c r="P67" i="4" s="1"/>
  <c r="M3152" i="4"/>
  <c r="N3152" i="4" s="1"/>
  <c r="O3152" i="4" s="1"/>
  <c r="P3152" i="4" s="1"/>
  <c r="M3178" i="4"/>
  <c r="N3178" i="4" s="1"/>
  <c r="O3178" i="4" s="1"/>
  <c r="P3178" i="4" s="1"/>
  <c r="M3106" i="4"/>
  <c r="N3106" i="4" s="1"/>
  <c r="O3106" i="4" s="1"/>
  <c r="P3106" i="4" s="1"/>
  <c r="M3125" i="4"/>
  <c r="N3125" i="4" s="1"/>
  <c r="O3125" i="4" s="1"/>
  <c r="P3125" i="4" s="1"/>
  <c r="M3163" i="4"/>
  <c r="N3163" i="4" s="1"/>
  <c r="O3163" i="4" s="1"/>
  <c r="P3163" i="4" s="1"/>
  <c r="M3166" i="4"/>
  <c r="N3166" i="4" s="1"/>
  <c r="O3166" i="4" s="1"/>
  <c r="P3166" i="4" s="1"/>
  <c r="M2927" i="4"/>
  <c r="N2927" i="4" s="1"/>
  <c r="O2927" i="4" s="1"/>
  <c r="P2927" i="4" s="1"/>
  <c r="M2880" i="4"/>
  <c r="N2880" i="4" s="1"/>
  <c r="O2880" i="4" s="1"/>
  <c r="P2880" i="4" s="1"/>
  <c r="M2873" i="4"/>
  <c r="N2873" i="4" s="1"/>
  <c r="O2873" i="4" s="1"/>
  <c r="P2873" i="4" s="1"/>
  <c r="M2805" i="4"/>
  <c r="N2805" i="4" s="1"/>
  <c r="O2805" i="4" s="1"/>
  <c r="P2805" i="4" s="1"/>
  <c r="U2805" i="4" s="1"/>
  <c r="M2798" i="4"/>
  <c r="N2798" i="4" s="1"/>
  <c r="O2798" i="4" s="1"/>
  <c r="P2798" i="4" s="1"/>
  <c r="M2711" i="4"/>
  <c r="N2711" i="4" s="1"/>
  <c r="O2711" i="4" s="1"/>
  <c r="P2711" i="4" s="1"/>
  <c r="M2809" i="4"/>
  <c r="N2809" i="4" s="1"/>
  <c r="O2809" i="4" s="1"/>
  <c r="P2809" i="4" s="1"/>
  <c r="M2682" i="4"/>
  <c r="N2682" i="4" s="1"/>
  <c r="O2682" i="4" s="1"/>
  <c r="P2682" i="4" s="1"/>
  <c r="M2510" i="4"/>
  <c r="N2510" i="4" s="1"/>
  <c r="O2510" i="4" s="1"/>
  <c r="P2510" i="4" s="1"/>
  <c r="M2717" i="4"/>
  <c r="N2717" i="4" s="1"/>
  <c r="O2717" i="4" s="1"/>
  <c r="P2717" i="4" s="1"/>
  <c r="M2521" i="4"/>
  <c r="N2521" i="4" s="1"/>
  <c r="O2521" i="4" s="1"/>
  <c r="P2521" i="4" s="1"/>
  <c r="M2484" i="4"/>
  <c r="N2484" i="4" s="1"/>
  <c r="O2484" i="4" s="1"/>
  <c r="P2484" i="4" s="1"/>
  <c r="M2244" i="4"/>
  <c r="N2244" i="4" s="1"/>
  <c r="O2244" i="4" s="1"/>
  <c r="P2244" i="4" s="1"/>
  <c r="M2495" i="4"/>
  <c r="N2495" i="4" s="1"/>
  <c r="O2495" i="4" s="1"/>
  <c r="P2495" i="4" s="1"/>
  <c r="M2378" i="4"/>
  <c r="N2378" i="4" s="1"/>
  <c r="O2378" i="4" s="1"/>
  <c r="P2378" i="4" s="1"/>
  <c r="M2365" i="4"/>
  <c r="N2365" i="4" s="1"/>
  <c r="O2365" i="4" s="1"/>
  <c r="P2365" i="4" s="1"/>
  <c r="M2256" i="4"/>
  <c r="N2256" i="4" s="1"/>
  <c r="O2256" i="4" s="1"/>
  <c r="P2256" i="4" s="1"/>
  <c r="U2256" i="4" s="1"/>
  <c r="M2241" i="4"/>
  <c r="N2241" i="4" s="1"/>
  <c r="O2241" i="4" s="1"/>
  <c r="P2241" i="4" s="1"/>
  <c r="U2241" i="4" s="1"/>
  <c r="M2274" i="4"/>
  <c r="N2274" i="4" s="1"/>
  <c r="O2274" i="4" s="1"/>
  <c r="P2274" i="4" s="1"/>
  <c r="M2422" i="4"/>
  <c r="N2422" i="4" s="1"/>
  <c r="O2422" i="4" s="1"/>
  <c r="P2422" i="4" s="1"/>
  <c r="M2169" i="4"/>
  <c r="N2169" i="4" s="1"/>
  <c r="O2169" i="4" s="1"/>
  <c r="P2169" i="4" s="1"/>
  <c r="M2078" i="4"/>
  <c r="N2078" i="4" s="1"/>
  <c r="O2078" i="4" s="1"/>
  <c r="P2078" i="4" s="1"/>
  <c r="M2156" i="4"/>
  <c r="N2156" i="4" s="1"/>
  <c r="O2156" i="4" s="1"/>
  <c r="P2156" i="4" s="1"/>
  <c r="M1949" i="4"/>
  <c r="N1949" i="4" s="1"/>
  <c r="O1949" i="4" s="1"/>
  <c r="P1949" i="4" s="1"/>
  <c r="M1997" i="4"/>
  <c r="N1997" i="4" s="1"/>
  <c r="O1997" i="4" s="1"/>
  <c r="P1997" i="4" s="1"/>
  <c r="M2098" i="4"/>
  <c r="N2098" i="4" s="1"/>
  <c r="O2098" i="4" s="1"/>
  <c r="P2098" i="4" s="1"/>
  <c r="M1897" i="4"/>
  <c r="N1897" i="4" s="1"/>
  <c r="O1897" i="4" s="1"/>
  <c r="P1897" i="4" s="1"/>
  <c r="M1826" i="4"/>
  <c r="N1826" i="4" s="1"/>
  <c r="O1826" i="4" s="1"/>
  <c r="P1826" i="4" s="1"/>
  <c r="M1658" i="4"/>
  <c r="N1658" i="4" s="1"/>
  <c r="O1658" i="4" s="1"/>
  <c r="P1658" i="4" s="1"/>
  <c r="M1622" i="4"/>
  <c r="N1622" i="4" s="1"/>
  <c r="O1622" i="4" s="1"/>
  <c r="P1622" i="4" s="1"/>
  <c r="M1326" i="4"/>
  <c r="N1326" i="4" s="1"/>
  <c r="O1326" i="4" s="1"/>
  <c r="P1326" i="4" s="1"/>
  <c r="M1478" i="4"/>
  <c r="N1478" i="4" s="1"/>
  <c r="O1478" i="4" s="1"/>
  <c r="P1478" i="4" s="1"/>
  <c r="M1559" i="4"/>
  <c r="N1559" i="4" s="1"/>
  <c r="O1559" i="4" s="1"/>
  <c r="P1559" i="4" s="1"/>
  <c r="M1702" i="4"/>
  <c r="N1702" i="4" s="1"/>
  <c r="O1702" i="4" s="1"/>
  <c r="P1702" i="4" s="1"/>
  <c r="M1677" i="4"/>
  <c r="N1677" i="4" s="1"/>
  <c r="O1677" i="4" s="1"/>
  <c r="P1677" i="4" s="1"/>
  <c r="M888" i="4"/>
  <c r="N888" i="4" s="1"/>
  <c r="O888" i="4" s="1"/>
  <c r="P888" i="4" s="1"/>
  <c r="M401" i="4"/>
  <c r="N401" i="4" s="1"/>
  <c r="O401" i="4" s="1"/>
  <c r="P401" i="4" s="1"/>
  <c r="M253" i="4"/>
  <c r="N253" i="4" s="1"/>
  <c r="O253" i="4" s="1"/>
  <c r="P253" i="4" s="1"/>
  <c r="M79" i="4"/>
  <c r="N79" i="4" s="1"/>
  <c r="O79" i="4" s="1"/>
  <c r="P79" i="4" s="1"/>
  <c r="L85" i="4"/>
  <c r="L66" i="4"/>
  <c r="M465" i="4"/>
  <c r="N465" i="4" s="1"/>
  <c r="O465" i="4" s="1"/>
  <c r="P465" i="4" s="1"/>
  <c r="U465" i="4" s="1"/>
  <c r="M363" i="4"/>
  <c r="N363" i="4" s="1"/>
  <c r="O363" i="4" s="1"/>
  <c r="P363" i="4" s="1"/>
  <c r="L182" i="4"/>
  <c r="L166" i="4"/>
  <c r="L90" i="4"/>
  <c r="L18" i="4"/>
  <c r="L295" i="4"/>
  <c r="L511" i="4"/>
  <c r="L271" i="4"/>
  <c r="L443" i="4"/>
  <c r="L441" i="4"/>
  <c r="L780" i="4"/>
  <c r="L302" i="4"/>
  <c r="L83" i="4"/>
  <c r="L235" i="4"/>
  <c r="L658" i="4"/>
  <c r="L1136" i="4"/>
  <c r="L263" i="4"/>
  <c r="L407" i="4"/>
  <c r="L609" i="4"/>
  <c r="L833" i="4"/>
  <c r="L592" i="4"/>
  <c r="L761" i="4"/>
  <c r="L945" i="4"/>
  <c r="L657" i="4"/>
  <c r="L842" i="4"/>
  <c r="M245" i="4"/>
  <c r="N245" i="4" s="1"/>
  <c r="O245" i="4" s="1"/>
  <c r="P245" i="4" s="1"/>
  <c r="L389" i="4"/>
  <c r="L523" i="4"/>
  <c r="L682" i="4"/>
  <c r="L924" i="4"/>
  <c r="L1116" i="4"/>
  <c r="L1012" i="4"/>
  <c r="L662" i="4"/>
  <c r="L1002" i="4"/>
  <c r="L992" i="4"/>
  <c r="L1150" i="4"/>
  <c r="L1217" i="4"/>
  <c r="L572" i="4"/>
  <c r="L716" i="4"/>
  <c r="L870" i="4"/>
  <c r="L1171" i="4"/>
  <c r="L1076" i="4"/>
  <c r="L1233" i="4"/>
  <c r="L1215" i="4"/>
  <c r="L1216" i="4"/>
  <c r="L874" i="4"/>
  <c r="L1437" i="4"/>
  <c r="L1299" i="4"/>
  <c r="L1475" i="4"/>
  <c r="L1342" i="4"/>
  <c r="L1285" i="4"/>
  <c r="L1416" i="4"/>
  <c r="L1258" i="4"/>
  <c r="L1481" i="4"/>
  <c r="L1318" i="4"/>
  <c r="L1433" i="4"/>
  <c r="L1621" i="4"/>
  <c r="L1529" i="4"/>
  <c r="L1709" i="4"/>
  <c r="L1769" i="4"/>
  <c r="L1739" i="4"/>
  <c r="L1791" i="4"/>
  <c r="L1823" i="4"/>
  <c r="L1806" i="4"/>
  <c r="L1906" i="4"/>
  <c r="L1973" i="4"/>
  <c r="L1645" i="4"/>
  <c r="L1799" i="4"/>
  <c r="L1884" i="4"/>
  <c r="L1981" i="4"/>
  <c r="L1636" i="4"/>
  <c r="L1780" i="4"/>
  <c r="L2126" i="4"/>
  <c r="L2052" i="4"/>
  <c r="L2050" i="4"/>
  <c r="L2110" i="4"/>
  <c r="L2143" i="4"/>
  <c r="L2187" i="4"/>
  <c r="L2282" i="4"/>
  <c r="L2418" i="4"/>
  <c r="L2346" i="4"/>
  <c r="L2359" i="4"/>
  <c r="L2329" i="4"/>
  <c r="L2281" i="4"/>
  <c r="L2649" i="4"/>
  <c r="L2432" i="4"/>
  <c r="L2508" i="4"/>
  <c r="L2534" i="4"/>
  <c r="L2551" i="4"/>
  <c r="L2731" i="4"/>
  <c r="L2162" i="4"/>
  <c r="L2443" i="4"/>
  <c r="L2719" i="4"/>
  <c r="L2653" i="4"/>
  <c r="L2460" i="4"/>
  <c r="L2501" i="4"/>
  <c r="L2593" i="4"/>
  <c r="L2725" i="4"/>
  <c r="L2574" i="4"/>
  <c r="L2688" i="4"/>
  <c r="L2671" i="4"/>
  <c r="L2617" i="4"/>
  <c r="L2793" i="4"/>
  <c r="L2784" i="4"/>
  <c r="L2672" i="4"/>
  <c r="L2842" i="4"/>
  <c r="L2777" i="4"/>
  <c r="L2814" i="4"/>
  <c r="L2869" i="4"/>
  <c r="L2886" i="4"/>
  <c r="L2896" i="4"/>
  <c r="L2948" i="4"/>
  <c r="L2945" i="4"/>
  <c r="L2978" i="4"/>
  <c r="L2989" i="4"/>
  <c r="L2998" i="4"/>
  <c r="L3000" i="4"/>
  <c r="L3022" i="4"/>
  <c r="L3025" i="4"/>
  <c r="L3082" i="4"/>
  <c r="L3153" i="4"/>
  <c r="L3213" i="4"/>
  <c r="M2027" i="4"/>
  <c r="N2027" i="4" s="1"/>
  <c r="O2027" i="4" s="1"/>
  <c r="P2027" i="4" s="1"/>
  <c r="M1457" i="4"/>
  <c r="N1457" i="4" s="1"/>
  <c r="O1457" i="4" s="1"/>
  <c r="P1457" i="4" s="1"/>
  <c r="M1453" i="4"/>
  <c r="N1453" i="4" s="1"/>
  <c r="O1453" i="4" s="1"/>
  <c r="P1453" i="4" s="1"/>
  <c r="M1340" i="4"/>
  <c r="N1340" i="4" s="1"/>
  <c r="O1340" i="4" s="1"/>
  <c r="P1340" i="4" s="1"/>
  <c r="M1335" i="4"/>
  <c r="N1335" i="4" s="1"/>
  <c r="O1335" i="4" s="1"/>
  <c r="P1335" i="4" s="1"/>
  <c r="U1335" i="4" s="1"/>
  <c r="M989" i="4"/>
  <c r="N989" i="4" s="1"/>
  <c r="O989" i="4" s="1"/>
  <c r="P989" i="4" s="1"/>
  <c r="M943" i="4"/>
  <c r="N943" i="4" s="1"/>
  <c r="O943" i="4" s="1"/>
  <c r="P943" i="4" s="1"/>
  <c r="M1250" i="4"/>
  <c r="N1250" i="4" s="1"/>
  <c r="O1250" i="4" s="1"/>
  <c r="P1250" i="4" s="1"/>
  <c r="M1230" i="4"/>
  <c r="N1230" i="4" s="1"/>
  <c r="O1230" i="4" s="1"/>
  <c r="P1230" i="4" s="1"/>
  <c r="U1230" i="4" s="1"/>
  <c r="M1093" i="4"/>
  <c r="N1093" i="4" s="1"/>
  <c r="O1093" i="4" s="1"/>
  <c r="P1093" i="4" s="1"/>
  <c r="M1133" i="4"/>
  <c r="N1133" i="4" s="1"/>
  <c r="O1133" i="4" s="1"/>
  <c r="P1133" i="4" s="1"/>
  <c r="M958" i="4"/>
  <c r="N958" i="4" s="1"/>
  <c r="O958" i="4" s="1"/>
  <c r="P958" i="4" s="1"/>
  <c r="M871" i="4"/>
  <c r="N871" i="4" s="1"/>
  <c r="O871" i="4" s="1"/>
  <c r="P871" i="4" s="1"/>
  <c r="M835" i="4"/>
  <c r="N835" i="4" s="1"/>
  <c r="O835" i="4" s="1"/>
  <c r="P835" i="4" s="1"/>
  <c r="M744" i="4"/>
  <c r="N744" i="4" s="1"/>
  <c r="O744" i="4" s="1"/>
  <c r="P744" i="4" s="1"/>
  <c r="U744" i="4" s="1"/>
  <c r="M988" i="4"/>
  <c r="N988" i="4" s="1"/>
  <c r="O988" i="4" s="1"/>
  <c r="P988" i="4" s="1"/>
  <c r="M828" i="4"/>
  <c r="N828" i="4" s="1"/>
  <c r="O828" i="4" s="1"/>
  <c r="P828" i="4" s="1"/>
  <c r="M825" i="4"/>
  <c r="N825" i="4" s="1"/>
  <c r="O825" i="4" s="1"/>
  <c r="P825" i="4" s="1"/>
  <c r="M1391" i="4"/>
  <c r="N1391" i="4" s="1"/>
  <c r="O1391" i="4" s="1"/>
  <c r="P1391" i="4" s="1"/>
  <c r="M450" i="4"/>
  <c r="N450" i="4" s="1"/>
  <c r="O450" i="4" s="1"/>
  <c r="P450" i="4" s="1"/>
  <c r="M249" i="4"/>
  <c r="N249" i="4" s="1"/>
  <c r="O249" i="4" s="1"/>
  <c r="P249" i="4" s="1"/>
  <c r="M960" i="4"/>
  <c r="N960" i="4" s="1"/>
  <c r="O960" i="4" s="1"/>
  <c r="P960" i="4" s="1"/>
  <c r="M750" i="4"/>
  <c r="N750" i="4" s="1"/>
  <c r="O750" i="4" s="1"/>
  <c r="P750" i="4" s="1"/>
  <c r="U750" i="4" s="1"/>
  <c r="M548" i="4"/>
  <c r="N548" i="4" s="1"/>
  <c r="O548" i="4" s="1"/>
  <c r="P548" i="4" s="1"/>
  <c r="M252" i="4"/>
  <c r="N252" i="4" s="1"/>
  <c r="O252" i="4" s="1"/>
  <c r="P252" i="4" s="1"/>
  <c r="U252" i="4" s="1"/>
  <c r="M147" i="4"/>
  <c r="N147" i="4" s="1"/>
  <c r="O147" i="4" s="1"/>
  <c r="P147" i="4" s="1"/>
  <c r="M73" i="4"/>
  <c r="N73" i="4" s="1"/>
  <c r="O73" i="4" s="1"/>
  <c r="P73" i="4" s="1"/>
  <c r="M32" i="4"/>
  <c r="N32" i="4" s="1"/>
  <c r="O32" i="4" s="1"/>
  <c r="P32" i="4" s="1"/>
  <c r="M26" i="4"/>
  <c r="N26" i="4" s="1"/>
  <c r="O26" i="4" s="1"/>
  <c r="P26" i="4" s="1"/>
  <c r="M25" i="4"/>
  <c r="N25" i="4" s="1"/>
  <c r="O25" i="4" s="1"/>
  <c r="P25" i="4" s="1"/>
  <c r="M606" i="4"/>
  <c r="N606" i="4" s="1"/>
  <c r="O606" i="4" s="1"/>
  <c r="P606" i="4" s="1"/>
  <c r="U606" i="4" s="1"/>
  <c r="L136" i="4"/>
  <c r="R55" i="4"/>
  <c r="M461" i="4"/>
  <c r="N461" i="4" s="1"/>
  <c r="O461" i="4" s="1"/>
  <c r="P461" i="4" s="1"/>
  <c r="M139" i="4"/>
  <c r="N139" i="4" s="1"/>
  <c r="O139" i="4" s="1"/>
  <c r="P139" i="4" s="1"/>
  <c r="L454" i="4"/>
  <c r="M325" i="4"/>
  <c r="N325" i="4" s="1"/>
  <c r="O325" i="4" s="1"/>
  <c r="P325" i="4" s="1"/>
  <c r="M412" i="4"/>
  <c r="N412" i="4" s="1"/>
  <c r="O412" i="4" s="1"/>
  <c r="P412" i="4" s="1"/>
  <c r="M276" i="4"/>
  <c r="N276" i="4" s="1"/>
  <c r="O276" i="4" s="1"/>
  <c r="P276" i="4" s="1"/>
  <c r="L458" i="4"/>
  <c r="L446" i="4"/>
  <c r="L289" i="4"/>
  <c r="M478" i="4"/>
  <c r="N478" i="4" s="1"/>
  <c r="O478" i="4" s="1"/>
  <c r="P478" i="4" s="1"/>
  <c r="L444" i="4"/>
  <c r="M95" i="4"/>
  <c r="N95" i="4" s="1"/>
  <c r="O95" i="4" s="1"/>
  <c r="P95" i="4" s="1"/>
  <c r="L240" i="4"/>
  <c r="L436" i="4"/>
  <c r="L843" i="4"/>
  <c r="L623" i="4"/>
  <c r="L900" i="4"/>
  <c r="L131" i="4"/>
  <c r="L275" i="4"/>
  <c r="L419" i="4"/>
  <c r="L559" i="4"/>
  <c r="L718" i="4"/>
  <c r="L706" i="4"/>
  <c r="L768" i="4"/>
  <c r="L694" i="4"/>
  <c r="L677" i="4"/>
  <c r="L922" i="4"/>
  <c r="L864" i="4"/>
  <c r="L1125" i="4"/>
  <c r="L1023" i="4"/>
  <c r="L1006" i="4"/>
  <c r="L530" i="4"/>
  <c r="L806" i="4"/>
  <c r="L939" i="4"/>
  <c r="L440" i="4"/>
  <c r="L933" i="4"/>
  <c r="L1491" i="4"/>
  <c r="L1101" i="4"/>
  <c r="L1234" i="4"/>
  <c r="L1259" i="4"/>
  <c r="L906" i="4"/>
  <c r="L1065" i="4"/>
  <c r="L1228" i="4"/>
  <c r="L1642" i="4"/>
  <c r="L1494" i="4"/>
  <c r="L1099" i="4"/>
  <c r="M1265" i="4"/>
  <c r="N1265" i="4" s="1"/>
  <c r="O1265" i="4" s="1"/>
  <c r="P1265" i="4" s="1"/>
  <c r="M1347" i="4"/>
  <c r="N1347" i="4" s="1"/>
  <c r="O1347" i="4" s="1"/>
  <c r="P1347" i="4" s="1"/>
  <c r="L1323" i="4"/>
  <c r="L961" i="4"/>
  <c r="L1105" i="4"/>
  <c r="L1276" i="4"/>
  <c r="L1470" i="4"/>
  <c r="L1626" i="4"/>
  <c r="L1604" i="4"/>
  <c r="L1238" i="4"/>
  <c r="L1628" i="4"/>
  <c r="L1617" i="4"/>
  <c r="L1521" i="4"/>
  <c r="M1549" i="4"/>
  <c r="N1549" i="4" s="1"/>
  <c r="O1549" i="4" s="1"/>
  <c r="P1549" i="4" s="1"/>
  <c r="L1280" i="4"/>
  <c r="L1704" i="4"/>
  <c r="L1773" i="4"/>
  <c r="M1599" i="4"/>
  <c r="N1599" i="4" s="1"/>
  <c r="O1599" i="4" s="1"/>
  <c r="P1599" i="4" s="1"/>
  <c r="L1837" i="4"/>
  <c r="L1662" i="4"/>
  <c r="L1938" i="4"/>
  <c r="L1801" i="4"/>
  <c r="L1655" i="4"/>
  <c r="L1803" i="4"/>
  <c r="L1865" i="4"/>
  <c r="L1990" i="4"/>
  <c r="L1927" i="4"/>
  <c r="L1933" i="4"/>
  <c r="M1921" i="4"/>
  <c r="N1921" i="4" s="1"/>
  <c r="O1921" i="4" s="1"/>
  <c r="P1921" i="4" s="1"/>
  <c r="M2063" i="4"/>
  <c r="N2063" i="4" s="1"/>
  <c r="O2063" i="4" s="1"/>
  <c r="P2063" i="4" s="1"/>
  <c r="U2063" i="4" s="1"/>
  <c r="L2138" i="4"/>
  <c r="L2055" i="4"/>
  <c r="L2070" i="4"/>
  <c r="L2106" i="4"/>
  <c r="L2223" i="4"/>
  <c r="L2452" i="4"/>
  <c r="L2414" i="4"/>
  <c r="L2320" i="4"/>
  <c r="L2388" i="4"/>
  <c r="L2273" i="4"/>
  <c r="L2699" i="4"/>
  <c r="L2502" i="4"/>
  <c r="L2453" i="4"/>
  <c r="L2517" i="4"/>
  <c r="L2535" i="4"/>
  <c r="L2556" i="4"/>
  <c r="L2628" i="4"/>
  <c r="L2698" i="4"/>
  <c r="L2559" i="4"/>
  <c r="L2291" i="4"/>
  <c r="L2623" i="4"/>
  <c r="L2632" i="4"/>
  <c r="L2697" i="4"/>
  <c r="L2675" i="4"/>
  <c r="L2661" i="4"/>
  <c r="L2681" i="4"/>
  <c r="L2786" i="4"/>
  <c r="L2684" i="4"/>
  <c r="L2822" i="4"/>
  <c r="L2758" i="4"/>
  <c r="L2779" i="4"/>
  <c r="L2866" i="4"/>
  <c r="L2819" i="4"/>
  <c r="L2874" i="4"/>
  <c r="L2892" i="4"/>
  <c r="L2950" i="4"/>
  <c r="L2908" i="4"/>
  <c r="L2962" i="4"/>
  <c r="L2957" i="4"/>
  <c r="L3001" i="4"/>
  <c r="L3012" i="4"/>
  <c r="L3107" i="4"/>
  <c r="L3069" i="4"/>
  <c r="L3073" i="4"/>
  <c r="L3059" i="4"/>
  <c r="L3155" i="4"/>
  <c r="L121" i="4"/>
  <c r="M1115" i="4"/>
  <c r="N1115" i="4" s="1"/>
  <c r="O1115" i="4" s="1"/>
  <c r="P1115" i="4" s="1"/>
  <c r="M1566" i="4"/>
  <c r="N1566" i="4" s="1"/>
  <c r="O1566" i="4" s="1"/>
  <c r="P1566" i="4" s="1"/>
  <c r="M1443" i="4"/>
  <c r="N1443" i="4" s="1"/>
  <c r="O1443" i="4" s="1"/>
  <c r="P1443" i="4" s="1"/>
  <c r="U1443" i="4" s="1"/>
  <c r="M1334" i="4"/>
  <c r="N1334" i="4" s="1"/>
  <c r="O1334" i="4" s="1"/>
  <c r="P1334" i="4" s="1"/>
  <c r="M1241" i="4"/>
  <c r="N1241" i="4" s="1"/>
  <c r="O1241" i="4" s="1"/>
  <c r="P1241" i="4" s="1"/>
  <c r="M1193" i="4"/>
  <c r="N1193" i="4" s="1"/>
  <c r="O1193" i="4" s="1"/>
  <c r="P1193" i="4" s="1"/>
  <c r="M984" i="4"/>
  <c r="N984" i="4" s="1"/>
  <c r="O984" i="4" s="1"/>
  <c r="P984" i="4" s="1"/>
  <c r="M1247" i="4"/>
  <c r="N1247" i="4" s="1"/>
  <c r="O1247" i="4" s="1"/>
  <c r="P1247" i="4" s="1"/>
  <c r="M1061" i="4"/>
  <c r="N1061" i="4" s="1"/>
  <c r="O1061" i="4" s="1"/>
  <c r="P1061" i="4" s="1"/>
  <c r="U1061" i="4" s="1"/>
  <c r="M1128" i="4"/>
  <c r="N1128" i="4" s="1"/>
  <c r="O1128" i="4" s="1"/>
  <c r="P1128" i="4" s="1"/>
  <c r="U1128" i="4" s="1"/>
  <c r="M1030" i="4"/>
  <c r="N1030" i="4" s="1"/>
  <c r="O1030" i="4" s="1"/>
  <c r="P1030" i="4" s="1"/>
  <c r="M1085" i="4"/>
  <c r="N1085" i="4" s="1"/>
  <c r="O1085" i="4" s="1"/>
  <c r="P1085" i="4" s="1"/>
  <c r="M660" i="4"/>
  <c r="N660" i="4" s="1"/>
  <c r="O660" i="4" s="1"/>
  <c r="P660" i="4" s="1"/>
  <c r="M991" i="4"/>
  <c r="N991" i="4" s="1"/>
  <c r="O991" i="4" s="1"/>
  <c r="P991" i="4" s="1"/>
  <c r="M809" i="4"/>
  <c r="N809" i="4" s="1"/>
  <c r="O809" i="4" s="1"/>
  <c r="P809" i="4" s="1"/>
  <c r="M1511" i="4"/>
  <c r="N1511" i="4" s="1"/>
  <c r="O1511" i="4" s="1"/>
  <c r="P1511" i="4" s="1"/>
  <c r="M817" i="4"/>
  <c r="N817" i="4" s="1"/>
  <c r="O817" i="4" s="1"/>
  <c r="P817" i="4" s="1"/>
  <c r="M990" i="4"/>
  <c r="N990" i="4" s="1"/>
  <c r="O990" i="4" s="1"/>
  <c r="P990" i="4" s="1"/>
  <c r="M856" i="4"/>
  <c r="N856" i="4" s="1"/>
  <c r="O856" i="4" s="1"/>
  <c r="P856" i="4" s="1"/>
  <c r="M709" i="4"/>
  <c r="N709" i="4" s="1"/>
  <c r="O709" i="4" s="1"/>
  <c r="P709" i="4" s="1"/>
  <c r="M579" i="4"/>
  <c r="N579" i="4" s="1"/>
  <c r="O579" i="4" s="1"/>
  <c r="P579" i="4" s="1"/>
  <c r="M763" i="4"/>
  <c r="N763" i="4" s="1"/>
  <c r="O763" i="4" s="1"/>
  <c r="P763" i="4" s="1"/>
  <c r="U763" i="4" s="1"/>
  <c r="M669" i="4"/>
  <c r="N669" i="4" s="1"/>
  <c r="O669" i="4" s="1"/>
  <c r="P669" i="4" s="1"/>
  <c r="M757" i="4"/>
  <c r="N757" i="4" s="1"/>
  <c r="O757" i="4" s="1"/>
  <c r="P757" i="4" s="1"/>
  <c r="U757" i="4" s="1"/>
  <c r="M613" i="4"/>
  <c r="N613" i="4" s="1"/>
  <c r="O613" i="4" s="1"/>
  <c r="P613" i="4" s="1"/>
  <c r="M524" i="4"/>
  <c r="N524" i="4" s="1"/>
  <c r="O524" i="4" s="1"/>
  <c r="P524" i="4" s="1"/>
  <c r="M589" i="4"/>
  <c r="N589" i="4" s="1"/>
  <c r="O589" i="4" s="1"/>
  <c r="P589" i="4" s="1"/>
  <c r="M375" i="4"/>
  <c r="N375" i="4" s="1"/>
  <c r="O375" i="4" s="1"/>
  <c r="P375" i="4" s="1"/>
  <c r="M273" i="4"/>
  <c r="N273" i="4" s="1"/>
  <c r="O273" i="4" s="1"/>
  <c r="P273" i="4" s="1"/>
  <c r="L316" i="4"/>
  <c r="M231" i="4"/>
  <c r="N231" i="4" s="1"/>
  <c r="O231" i="4" s="1"/>
  <c r="P231" i="4" s="1"/>
  <c r="L250" i="4"/>
  <c r="M541" i="4"/>
  <c r="N541" i="4" s="1"/>
  <c r="O541" i="4" s="1"/>
  <c r="P541" i="4" s="1"/>
  <c r="U541" i="4" s="1"/>
  <c r="L218" i="4"/>
  <c r="M58" i="4"/>
  <c r="N58" i="4" s="1"/>
  <c r="O58" i="4" s="1"/>
  <c r="P58" i="4" s="1"/>
  <c r="L320" i="4"/>
  <c r="L330" i="4"/>
  <c r="L550" i="4"/>
  <c r="M127" i="4"/>
  <c r="N127" i="4" s="1"/>
  <c r="O127" i="4" s="1"/>
  <c r="P127" i="4" s="1"/>
  <c r="L296" i="4"/>
  <c r="L301" i="4"/>
  <c r="L481" i="4"/>
  <c r="L568" i="4"/>
  <c r="L490" i="4"/>
  <c r="M133" i="4"/>
  <c r="N133" i="4" s="1"/>
  <c r="O133" i="4" s="1"/>
  <c r="P133" i="4" s="1"/>
  <c r="M475" i="4"/>
  <c r="N475" i="4" s="1"/>
  <c r="O475" i="4" s="1"/>
  <c r="P475" i="4" s="1"/>
  <c r="L479" i="4"/>
  <c r="L655" i="4"/>
  <c r="L909" i="4"/>
  <c r="M807" i="4"/>
  <c r="N807" i="4" s="1"/>
  <c r="O807" i="4" s="1"/>
  <c r="P807" i="4" s="1"/>
  <c r="L143" i="4"/>
  <c r="L287" i="4"/>
  <c r="L431" i="4"/>
  <c r="L711" i="4"/>
  <c r="L617" i="4"/>
  <c r="L772" i="4"/>
  <c r="L1038" i="4"/>
  <c r="L538" i="4"/>
  <c r="M1058" i="4"/>
  <c r="N1058" i="4" s="1"/>
  <c r="O1058" i="4" s="1"/>
  <c r="P1058" i="4" s="1"/>
  <c r="L1044" i="4"/>
  <c r="L542" i="4"/>
  <c r="L686" i="4"/>
  <c r="L1035" i="4"/>
  <c r="L963" i="4"/>
  <c r="L1291" i="4"/>
  <c r="L1222" i="4"/>
  <c r="L1106" i="4"/>
  <c r="L1252" i="4"/>
  <c r="L1282" i="4"/>
  <c r="L1306" i="4"/>
  <c r="L1070" i="4"/>
  <c r="L1237" i="4"/>
  <c r="L1459" i="4"/>
  <c r="L967" i="4"/>
  <c r="L1111" i="4"/>
  <c r="L1464" i="4"/>
  <c r="L1300" i="4"/>
  <c r="L1506" i="4"/>
  <c r="L1281" i="4"/>
  <c r="L1493" i="4"/>
  <c r="L1632" i="4"/>
  <c r="L1627" i="4"/>
  <c r="L1620" i="4"/>
  <c r="L1639" i="4"/>
  <c r="L1650" i="4"/>
  <c r="L1765" i="4"/>
  <c r="L1787" i="4"/>
  <c r="L1705" i="4"/>
  <c r="L1785" i="4"/>
  <c r="L1602" i="4"/>
  <c r="L1745" i="4"/>
  <c r="L1426" i="4"/>
  <c r="M1918" i="4"/>
  <c r="N1918" i="4" s="1"/>
  <c r="O1918" i="4" s="1"/>
  <c r="P1918" i="4" s="1"/>
  <c r="L1664" i="4"/>
  <c r="L1784" i="4"/>
  <c r="L1811" i="4"/>
  <c r="L1659" i="4"/>
  <c r="L1805" i="4"/>
  <c r="L1909" i="4"/>
  <c r="L1882" i="4"/>
  <c r="L2014" i="4"/>
  <c r="L1932" i="4"/>
  <c r="L2035" i="4"/>
  <c r="L2011" i="4"/>
  <c r="L2022" i="4"/>
  <c r="L1660" i="4"/>
  <c r="L1804" i="4"/>
  <c r="L2188" i="4"/>
  <c r="L2071" i="4"/>
  <c r="L2142" i="4"/>
  <c r="L2152" i="4"/>
  <c r="L2369" i="4"/>
  <c r="L2065" i="4"/>
  <c r="L2094" i="4"/>
  <c r="L2209" i="4"/>
  <c r="L2201" i="4"/>
  <c r="L1972" i="4"/>
  <c r="L2116" i="4"/>
  <c r="L2362" i="4"/>
  <c r="L2249" i="4"/>
  <c r="L2343" i="4"/>
  <c r="L2393" i="4"/>
  <c r="L2390" i="4"/>
  <c r="L2341" i="4"/>
  <c r="L2306" i="4"/>
  <c r="L2530" i="4"/>
  <c r="L2307" i="4"/>
  <c r="L2525" i="4"/>
  <c r="L2458" i="4"/>
  <c r="L2662" i="4"/>
  <c r="L2474" i="4"/>
  <c r="L2451" i="4"/>
  <c r="L2656" i="4"/>
  <c r="L2683" i="4"/>
  <c r="L2668" i="4"/>
  <c r="L2650" i="4"/>
  <c r="L2693" i="4"/>
  <c r="L2801" i="4"/>
  <c r="L2747" i="4"/>
  <c r="L2794" i="4"/>
  <c r="L2833" i="4"/>
  <c r="L2723" i="4"/>
  <c r="L2824" i="4"/>
  <c r="L2854" i="4"/>
  <c r="L2936" i="4"/>
  <c r="L3008" i="4"/>
  <c r="L3033" i="4"/>
  <c r="L3026" i="4"/>
  <c r="L2990" i="4"/>
  <c r="L3132" i="4"/>
  <c r="L3085" i="4"/>
  <c r="L3072" i="4"/>
  <c r="L3147" i="4"/>
  <c r="L3121" i="4"/>
  <c r="L3164" i="4"/>
  <c r="M1293" i="4"/>
  <c r="N1293" i="4" s="1"/>
  <c r="O1293" i="4" s="1"/>
  <c r="P1293" i="4" s="1"/>
  <c r="M2019" i="4"/>
  <c r="N2019" i="4" s="1"/>
  <c r="O2019" i="4" s="1"/>
  <c r="P2019" i="4" s="1"/>
  <c r="M1188" i="4"/>
  <c r="N1188" i="4" s="1"/>
  <c r="O1188" i="4" s="1"/>
  <c r="P1188" i="4" s="1"/>
  <c r="M1375" i="4"/>
  <c r="N1375" i="4" s="1"/>
  <c r="O1375" i="4" s="1"/>
  <c r="P1375" i="4" s="1"/>
  <c r="M979" i="4"/>
  <c r="N979" i="4" s="1"/>
  <c r="O979" i="4" s="1"/>
  <c r="P979" i="4" s="1"/>
  <c r="M948" i="4"/>
  <c r="N948" i="4" s="1"/>
  <c r="O948" i="4" s="1"/>
  <c r="P948" i="4" s="1"/>
  <c r="M1157" i="4"/>
  <c r="N1157" i="4" s="1"/>
  <c r="O1157" i="4" s="1"/>
  <c r="P1157" i="4" s="1"/>
  <c r="U1157" i="4" s="1"/>
  <c r="M1056" i="4"/>
  <c r="N1056" i="4" s="1"/>
  <c r="O1056" i="4" s="1"/>
  <c r="P1056" i="4" s="1"/>
  <c r="M1187" i="4"/>
  <c r="N1187" i="4" s="1"/>
  <c r="O1187" i="4" s="1"/>
  <c r="P1187" i="4" s="1"/>
  <c r="M1123" i="4"/>
  <c r="N1123" i="4" s="1"/>
  <c r="O1123" i="4" s="1"/>
  <c r="P1123" i="4" s="1"/>
  <c r="M1140" i="4"/>
  <c r="N1140" i="4" s="1"/>
  <c r="O1140" i="4" s="1"/>
  <c r="P1140" i="4" s="1"/>
  <c r="U1140" i="4" s="1"/>
  <c r="M1159" i="4"/>
  <c r="N1159" i="4" s="1"/>
  <c r="O1159" i="4" s="1"/>
  <c r="P1159" i="4" s="1"/>
  <c r="M1279" i="4"/>
  <c r="N1279" i="4" s="1"/>
  <c r="O1279" i="4" s="1"/>
  <c r="P1279" i="4" s="1"/>
  <c r="M1189" i="4"/>
  <c r="N1189" i="4" s="1"/>
  <c r="O1189" i="4" s="1"/>
  <c r="P1189" i="4" s="1"/>
  <c r="M1092" i="4"/>
  <c r="N1092" i="4" s="1"/>
  <c r="O1092" i="4" s="1"/>
  <c r="P1092" i="4" s="1"/>
  <c r="M1199" i="4"/>
  <c r="N1199" i="4" s="1"/>
  <c r="O1199" i="4" s="1"/>
  <c r="P1199" i="4" s="1"/>
  <c r="M877" i="4"/>
  <c r="N877" i="4" s="1"/>
  <c r="O877" i="4" s="1"/>
  <c r="P877" i="4" s="1"/>
  <c r="M480" i="4"/>
  <c r="N480" i="4" s="1"/>
  <c r="O480" i="4" s="1"/>
  <c r="P480" i="4" s="1"/>
  <c r="M858" i="4"/>
  <c r="N858" i="4" s="1"/>
  <c r="O858" i="4" s="1"/>
  <c r="P858" i="4" s="1"/>
  <c r="M850" i="4"/>
  <c r="N850" i="4" s="1"/>
  <c r="O850" i="4" s="1"/>
  <c r="P850" i="4" s="1"/>
  <c r="U850" i="4" s="1"/>
  <c r="M735" i="4"/>
  <c r="N735" i="4" s="1"/>
  <c r="O735" i="4" s="1"/>
  <c r="P735" i="4" s="1"/>
  <c r="M859" i="4"/>
  <c r="N859" i="4" s="1"/>
  <c r="O859" i="4" s="1"/>
  <c r="P859" i="4" s="1"/>
  <c r="M528" i="4"/>
  <c r="N528" i="4" s="1"/>
  <c r="O528" i="4" s="1"/>
  <c r="P528" i="4" s="1"/>
  <c r="M423" i="4"/>
  <c r="N423" i="4" s="1"/>
  <c r="O423" i="4" s="1"/>
  <c r="P423" i="4" s="1"/>
  <c r="M738" i="4"/>
  <c r="N738" i="4" s="1"/>
  <c r="O738" i="4" s="1"/>
  <c r="P738" i="4" s="1"/>
  <c r="M607" i="4"/>
  <c r="N607" i="4" s="1"/>
  <c r="O607" i="4" s="1"/>
  <c r="P607" i="4" s="1"/>
  <c r="M242" i="4"/>
  <c r="N242" i="4" s="1"/>
  <c r="O242" i="4" s="1"/>
  <c r="P242" i="4" s="1"/>
  <c r="M189" i="4"/>
  <c r="N189" i="4" s="1"/>
  <c r="O189" i="4" s="1"/>
  <c r="P189" i="4" s="1"/>
  <c r="M104" i="4"/>
  <c r="N104" i="4" s="1"/>
  <c r="O104" i="4" s="1"/>
  <c r="P104" i="4" s="1"/>
  <c r="M305" i="4"/>
  <c r="N305" i="4" s="1"/>
  <c r="O305" i="4" s="1"/>
  <c r="P305" i="4" s="1"/>
  <c r="L198" i="4"/>
  <c r="M337" i="4"/>
  <c r="N337" i="4" s="1"/>
  <c r="O337" i="4" s="1"/>
  <c r="P337" i="4" s="1"/>
  <c r="M123" i="4"/>
  <c r="N123" i="4" s="1"/>
  <c r="O123" i="4" s="1"/>
  <c r="P123" i="4" s="1"/>
  <c r="M451" i="4"/>
  <c r="N451" i="4" s="1"/>
  <c r="O451" i="4" s="1"/>
  <c r="P451" i="4" s="1"/>
  <c r="M428" i="4"/>
  <c r="N428" i="4" s="1"/>
  <c r="O428" i="4" s="1"/>
  <c r="P428" i="4" s="1"/>
  <c r="U428" i="4" s="1"/>
  <c r="M70" i="4"/>
  <c r="N70" i="4" s="1"/>
  <c r="O70" i="4" s="1"/>
  <c r="P70" i="4" s="1"/>
  <c r="L434" i="4"/>
  <c r="L352" i="4"/>
  <c r="L472" i="4"/>
  <c r="L427" i="4"/>
  <c r="M5" i="4"/>
  <c r="N5" i="4" s="1"/>
  <c r="O5" i="4" s="1"/>
  <c r="P5" i="4" s="1"/>
  <c r="M132" i="4"/>
  <c r="N132" i="4" s="1"/>
  <c r="O132" i="4" s="1"/>
  <c r="P132" i="4" s="1"/>
  <c r="U132" i="4" s="1"/>
  <c r="L328" i="4"/>
  <c r="L508" i="4"/>
  <c r="L306" i="4"/>
  <c r="M489" i="4"/>
  <c r="N489" i="4" s="1"/>
  <c r="O489" i="4" s="1"/>
  <c r="P489" i="4" s="1"/>
  <c r="L138" i="4"/>
  <c r="L52" i="4"/>
  <c r="L354" i="4"/>
  <c r="L292" i="4"/>
  <c r="L910" i="4"/>
  <c r="L715" i="4"/>
  <c r="L460" i="4"/>
  <c r="L574" i="4"/>
  <c r="L743" i="4"/>
  <c r="L840" i="4"/>
  <c r="L649" i="4"/>
  <c r="L1064" i="4"/>
  <c r="L543" i="4"/>
  <c r="L739" i="4"/>
  <c r="L970" i="4"/>
  <c r="L1053" i="4"/>
  <c r="L554" i="4"/>
  <c r="L698" i="4"/>
  <c r="L1040" i="4"/>
  <c r="L1060" i="4"/>
  <c r="L942" i="4"/>
  <c r="M1311" i="4"/>
  <c r="N1311" i="4" s="1"/>
  <c r="O1311" i="4" s="1"/>
  <c r="P1311" i="4" s="1"/>
  <c r="L1042" i="4"/>
  <c r="L969" i="4"/>
  <c r="L1239" i="4"/>
  <c r="L1210" i="4"/>
  <c r="L952" i="4"/>
  <c r="L957" i="4"/>
  <c r="L1309" i="4"/>
  <c r="L1354" i="4"/>
  <c r="L1307" i="4"/>
  <c r="L921" i="4"/>
  <c r="L1090" i="4"/>
  <c r="L1269" i="4"/>
  <c r="L1710" i="4"/>
  <c r="L1638" i="4"/>
  <c r="L1476" i="4"/>
  <c r="L1129" i="4"/>
  <c r="L1301" i="4"/>
  <c r="L1637" i="4"/>
  <c r="L1633" i="4"/>
  <c r="L1536" i="4"/>
  <c r="L1304" i="4"/>
  <c r="L1482" i="4"/>
  <c r="L1707" i="4"/>
  <c r="L1794" i="4"/>
  <c r="L1758" i="4"/>
  <c r="L1748" i="4"/>
  <c r="L1563" i="4"/>
  <c r="L1676" i="4"/>
  <c r="L1666" i="4"/>
  <c r="L1786" i="4"/>
  <c r="L1854" i="4"/>
  <c r="L1815" i="4"/>
  <c r="L1807" i="4"/>
  <c r="L1929" i="4"/>
  <c r="L1902" i="4"/>
  <c r="L1963" i="4"/>
  <c r="L1873" i="4"/>
  <c r="L2062" i="4"/>
  <c r="L2105" i="4"/>
  <c r="L1964" i="4"/>
  <c r="L1818" i="4"/>
  <c r="L1968" i="4"/>
  <c r="L2087" i="4"/>
  <c r="L2159" i="4"/>
  <c r="L2144" i="4"/>
  <c r="L2061" i="4"/>
  <c r="L2082" i="4"/>
  <c r="L2113" i="4"/>
  <c r="L2114" i="4"/>
  <c r="L2128" i="4"/>
  <c r="L2257" i="4"/>
  <c r="L2233" i="4"/>
  <c r="L2354" i="4"/>
  <c r="L2395" i="4"/>
  <c r="L2375" i="4"/>
  <c r="L2334" i="4"/>
  <c r="L2438" i="4"/>
  <c r="L2513" i="4"/>
  <c r="L2323" i="4"/>
  <c r="L2576" i="4"/>
  <c r="L2526" i="4"/>
  <c r="L2585" i="4"/>
  <c r="L2476" i="4"/>
  <c r="L2689" i="4"/>
  <c r="L2752" i="4"/>
  <c r="L2463" i="4"/>
  <c r="L2666" i="4"/>
  <c r="L2700" i="4"/>
  <c r="L2680" i="4"/>
  <c r="L2707" i="4"/>
  <c r="L2652" i="4"/>
  <c r="L2744" i="4"/>
  <c r="L2709" i="4"/>
  <c r="L2821" i="4"/>
  <c r="L2831" i="4"/>
  <c r="L2923" i="4"/>
  <c r="L2949" i="4"/>
  <c r="L2944" i="4"/>
  <c r="L2915" i="4"/>
  <c r="L2958" i="4"/>
  <c r="L2977" i="4"/>
  <c r="L3024" i="4"/>
  <c r="L3045" i="4"/>
  <c r="L3018" i="4"/>
  <c r="L3032" i="4"/>
  <c r="L3103" i="4"/>
  <c r="L3128" i="4"/>
  <c r="L3136" i="4"/>
  <c r="L3171" i="4"/>
  <c r="L30" i="4"/>
  <c r="M1327" i="4"/>
  <c r="N1327" i="4" s="1"/>
  <c r="O1327" i="4" s="1"/>
  <c r="P1327" i="4" s="1"/>
  <c r="M1606" i="4"/>
  <c r="N1606" i="4" s="1"/>
  <c r="O1606" i="4" s="1"/>
  <c r="P1606" i="4" s="1"/>
  <c r="M1364" i="4"/>
  <c r="N1364" i="4" s="1"/>
  <c r="O1364" i="4" s="1"/>
  <c r="P1364" i="4" s="1"/>
  <c r="M1297" i="4"/>
  <c r="N1297" i="4" s="1"/>
  <c r="O1297" i="4" s="1"/>
  <c r="P1297" i="4" s="1"/>
  <c r="U1297" i="4" s="1"/>
  <c r="M1528" i="4"/>
  <c r="N1528" i="4" s="1"/>
  <c r="O1528" i="4" s="1"/>
  <c r="P1528" i="4" s="1"/>
  <c r="M1374" i="4"/>
  <c r="N1374" i="4" s="1"/>
  <c r="O1374" i="4" s="1"/>
  <c r="P1374" i="4" s="1"/>
  <c r="M977" i="4"/>
  <c r="N977" i="4" s="1"/>
  <c r="O977" i="4" s="1"/>
  <c r="P977" i="4" s="1"/>
  <c r="M1303" i="4"/>
  <c r="N1303" i="4" s="1"/>
  <c r="O1303" i="4" s="1"/>
  <c r="P1303" i="4" s="1"/>
  <c r="M1176" i="4"/>
  <c r="N1176" i="4" s="1"/>
  <c r="O1176" i="4" s="1"/>
  <c r="P1176" i="4" s="1"/>
  <c r="U1176" i="4" s="1"/>
  <c r="M1231" i="4"/>
  <c r="N1231" i="4" s="1"/>
  <c r="O1231" i="4" s="1"/>
  <c r="P1231" i="4" s="1"/>
  <c r="M974" i="4"/>
  <c r="N974" i="4" s="1"/>
  <c r="O974" i="4" s="1"/>
  <c r="P974" i="4" s="1"/>
  <c r="M1165" i="4"/>
  <c r="N1165" i="4" s="1"/>
  <c r="O1165" i="4" s="1"/>
  <c r="P1165" i="4" s="1"/>
  <c r="M886" i="4"/>
  <c r="N886" i="4" s="1"/>
  <c r="O886" i="4" s="1"/>
  <c r="P886" i="4" s="1"/>
  <c r="M1501" i="4"/>
  <c r="N1501" i="4" s="1"/>
  <c r="O1501" i="4" s="1"/>
  <c r="P1501" i="4" s="1"/>
  <c r="M1051" i="4"/>
  <c r="N1051" i="4" s="1"/>
  <c r="O1051" i="4" s="1"/>
  <c r="P1051" i="4" s="1"/>
  <c r="M1191" i="4"/>
  <c r="N1191" i="4" s="1"/>
  <c r="O1191" i="4" s="1"/>
  <c r="P1191" i="4" s="1"/>
  <c r="M866" i="4"/>
  <c r="N866" i="4" s="1"/>
  <c r="O866" i="4" s="1"/>
  <c r="P866" i="4" s="1"/>
  <c r="M1118" i="4"/>
  <c r="N1118" i="4" s="1"/>
  <c r="O1118" i="4" s="1"/>
  <c r="P1118" i="4" s="1"/>
  <c r="M1139" i="4"/>
  <c r="N1139" i="4" s="1"/>
  <c r="O1139" i="4" s="1"/>
  <c r="P1139" i="4" s="1"/>
  <c r="M1036" i="4"/>
  <c r="N1036" i="4" s="1"/>
  <c r="O1036" i="4" s="1"/>
  <c r="P1036" i="4" s="1"/>
  <c r="M1351" i="4"/>
  <c r="N1351" i="4" s="1"/>
  <c r="O1351" i="4" s="1"/>
  <c r="P1351" i="4" s="1"/>
  <c r="M944" i="4"/>
  <c r="N944" i="4" s="1"/>
  <c r="O944" i="4" s="1"/>
  <c r="P944" i="4" s="1"/>
  <c r="M630" i="4"/>
  <c r="N630" i="4" s="1"/>
  <c r="O630" i="4" s="1"/>
  <c r="P630" i="4" s="1"/>
  <c r="M714" i="4"/>
  <c r="N714" i="4" s="1"/>
  <c r="O714" i="4" s="1"/>
  <c r="P714" i="4" s="1"/>
  <c r="M860" i="4"/>
  <c r="N860" i="4" s="1"/>
  <c r="O860" i="4" s="1"/>
  <c r="P860" i="4" s="1"/>
  <c r="M949" i="4"/>
  <c r="N949" i="4" s="1"/>
  <c r="O949" i="4" s="1"/>
  <c r="P949" i="4" s="1"/>
  <c r="M1346" i="4"/>
  <c r="N1346" i="4" s="1"/>
  <c r="O1346" i="4" s="1"/>
  <c r="P1346" i="4" s="1"/>
  <c r="M1126" i="4"/>
  <c r="N1126" i="4" s="1"/>
  <c r="O1126" i="4" s="1"/>
  <c r="P1126" i="4" s="1"/>
  <c r="M771" i="4"/>
  <c r="N771" i="4" s="1"/>
  <c r="O771" i="4" s="1"/>
  <c r="P771" i="4" s="1"/>
  <c r="M357" i="4"/>
  <c r="N357" i="4" s="1"/>
  <c r="O357" i="4" s="1"/>
  <c r="P357" i="4" s="1"/>
  <c r="M399" i="4"/>
  <c r="N399" i="4" s="1"/>
  <c r="O399" i="4" s="1"/>
  <c r="P399" i="4" s="1"/>
  <c r="M591" i="4"/>
  <c r="N591" i="4" s="1"/>
  <c r="O591" i="4" s="1"/>
  <c r="P591" i="4" s="1"/>
  <c r="M529" i="4"/>
  <c r="N529" i="4" s="1"/>
  <c r="O529" i="4" s="1"/>
  <c r="P529" i="4" s="1"/>
  <c r="M369" i="4"/>
  <c r="N369" i="4" s="1"/>
  <c r="O369" i="4" s="1"/>
  <c r="P369" i="4" s="1"/>
  <c r="M740" i="4"/>
  <c r="N740" i="4" s="1"/>
  <c r="O740" i="4" s="1"/>
  <c r="P740" i="4" s="1"/>
  <c r="M666" i="4"/>
  <c r="N666" i="4" s="1"/>
  <c r="O666" i="4" s="1"/>
  <c r="P666" i="4" s="1"/>
  <c r="M719" i="4"/>
  <c r="N719" i="4" s="1"/>
  <c r="O719" i="4" s="1"/>
  <c r="P719" i="4" s="1"/>
  <c r="M707" i="4"/>
  <c r="N707" i="4" s="1"/>
  <c r="O707" i="4" s="1"/>
  <c r="P707" i="4" s="1"/>
  <c r="M519" i="4"/>
  <c r="N519" i="4" s="1"/>
  <c r="O519" i="4" s="1"/>
  <c r="P519" i="4" s="1"/>
  <c r="M376" i="4"/>
  <c r="N376" i="4" s="1"/>
  <c r="O376" i="4" s="1"/>
  <c r="P376" i="4" s="1"/>
  <c r="L193" i="4"/>
  <c r="M416" i="4"/>
  <c r="N416" i="4" s="1"/>
  <c r="O416" i="4" s="1"/>
  <c r="P416" i="4" s="1"/>
  <c r="M212" i="4"/>
  <c r="N212" i="4" s="1"/>
  <c r="O212" i="4" s="1"/>
  <c r="P212" i="4" s="1"/>
  <c r="U212" i="4" s="1"/>
  <c r="L12" i="4"/>
  <c r="M334" i="4"/>
  <c r="N334" i="4" s="1"/>
  <c r="O334" i="4" s="1"/>
  <c r="P334" i="4" s="1"/>
  <c r="M260" i="4"/>
  <c r="N260" i="4" s="1"/>
  <c r="O260" i="4" s="1"/>
  <c r="P260" i="4" s="1"/>
  <c r="L181" i="4"/>
  <c r="L118" i="4"/>
  <c r="L46" i="4"/>
  <c r="L152" i="4"/>
  <c r="M621" i="4"/>
  <c r="N621" i="4" s="1"/>
  <c r="O621" i="4" s="1"/>
  <c r="P621" i="4" s="1"/>
  <c r="U621" i="4" s="1"/>
  <c r="L544" i="4"/>
  <c r="L374" i="4"/>
  <c r="L126" i="4"/>
  <c r="L930" i="4"/>
  <c r="L670" i="4"/>
  <c r="L1059" i="4"/>
  <c r="L813" i="4"/>
  <c r="L167" i="4"/>
  <c r="L847" i="4"/>
  <c r="L676" i="4"/>
  <c r="L1047" i="4"/>
  <c r="L775" i="4"/>
  <c r="L849" i="4"/>
  <c r="M781" i="4"/>
  <c r="N781" i="4" s="1"/>
  <c r="O781" i="4" s="1"/>
  <c r="P781" i="4" s="1"/>
  <c r="L724" i="4"/>
  <c r="L1130" i="4"/>
  <c r="L1000" i="4"/>
  <c r="L868" i="4"/>
  <c r="L1068" i="4"/>
  <c r="L566" i="4"/>
  <c r="L710" i="4"/>
  <c r="L1072" i="4"/>
  <c r="L785" i="4"/>
  <c r="L1032" i="4"/>
  <c r="L1143" i="4"/>
  <c r="L962" i="4"/>
  <c r="L1158" i="4"/>
  <c r="L1331" i="4"/>
  <c r="L926" i="4"/>
  <c r="L1363" i="4"/>
  <c r="L1289" i="4"/>
  <c r="L1366" i="4"/>
  <c r="L1603" i="4"/>
  <c r="L1135" i="4"/>
  <c r="L1312" i="4"/>
  <c r="L1495" i="4"/>
  <c r="L1325" i="4"/>
  <c r="L1439" i="4"/>
  <c r="L1500" i="4"/>
  <c r="L1360" i="4"/>
  <c r="L853" i="4"/>
  <c r="L997" i="4"/>
  <c r="L1141" i="4"/>
  <c r="L1333" i="4"/>
  <c r="L1512" i="4"/>
  <c r="L1674" i="4"/>
  <c r="L1274" i="4"/>
  <c r="L1408" i="4"/>
  <c r="L1172" i="4"/>
  <c r="L1316" i="4"/>
  <c r="L1712" i="4"/>
  <c r="L1795" i="4"/>
  <c r="L1776" i="4"/>
  <c r="L1450" i="4"/>
  <c r="L1565" i="4"/>
  <c r="L1692" i="4"/>
  <c r="L1819" i="4"/>
  <c r="L1931" i="4"/>
  <c r="L1827" i="4"/>
  <c r="L1663" i="4"/>
  <c r="L1809" i="4"/>
  <c r="L1965" i="4"/>
  <c r="L1986" i="4"/>
  <c r="L1907" i="4"/>
  <c r="L1905" i="4"/>
  <c r="L1978" i="4"/>
  <c r="L1820" i="4"/>
  <c r="L1985" i="4"/>
  <c r="L2093" i="4"/>
  <c r="L2176" i="4"/>
  <c r="L2190" i="4"/>
  <c r="L1992" i="4"/>
  <c r="L2051" i="4"/>
  <c r="L2085" i="4"/>
  <c r="L2095" i="4"/>
  <c r="L2130" i="4"/>
  <c r="L2251" i="4"/>
  <c r="L2140" i="4"/>
  <c r="L2368" i="4"/>
  <c r="L2263" i="4"/>
  <c r="L2338" i="4"/>
  <c r="L2482" i="4"/>
  <c r="L2322" i="4"/>
  <c r="L2520" i="4"/>
  <c r="L2411" i="4"/>
  <c r="L2539" i="4"/>
  <c r="L2465" i="4"/>
  <c r="L2706" i="4"/>
  <c r="L2327" i="4"/>
  <c r="L2478" i="4"/>
  <c r="L2569" i="4"/>
  <c r="L2722" i="4"/>
  <c r="L2475" i="4"/>
  <c r="L2686" i="4"/>
  <c r="L2533" i="4"/>
  <c r="L2705" i="4"/>
  <c r="L2654" i="4"/>
  <c r="L2753" i="4"/>
  <c r="L2804" i="4"/>
  <c r="L2770" i="4"/>
  <c r="L2772" i="4"/>
  <c r="L2851" i="4"/>
  <c r="L2836" i="4"/>
  <c r="L2946" i="4"/>
  <c r="L2959" i="4"/>
  <c r="L2975" i="4"/>
  <c r="L2970" i="4"/>
  <c r="L2992" i="4"/>
  <c r="L2980" i="4"/>
  <c r="L3065" i="4"/>
  <c r="L2979" i="4"/>
  <c r="L3055" i="4"/>
  <c r="L2985" i="4"/>
  <c r="L2987" i="4"/>
  <c r="L3030" i="4"/>
  <c r="L3034" i="4"/>
  <c r="L3169" i="4"/>
  <c r="L3138" i="4"/>
  <c r="L3190" i="4"/>
  <c r="M108" i="4"/>
  <c r="N108" i="4" s="1"/>
  <c r="O108" i="4" s="1"/>
  <c r="P108" i="4" s="1"/>
  <c r="M42" i="4"/>
  <c r="N42" i="4" s="1"/>
  <c r="O42" i="4" s="1"/>
  <c r="P42" i="4" s="1"/>
  <c r="L514" i="4"/>
  <c r="M932" i="4"/>
  <c r="N932" i="4" s="1"/>
  <c r="O932" i="4" s="1"/>
  <c r="P932" i="4" s="1"/>
  <c r="M1245" i="4"/>
  <c r="N1245" i="4" s="1"/>
  <c r="O1245" i="4" s="1"/>
  <c r="P1245" i="4" s="1"/>
  <c r="M647" i="4"/>
  <c r="N647" i="4" s="1"/>
  <c r="O647" i="4" s="1"/>
  <c r="P647" i="4" s="1"/>
  <c r="M327" i="4"/>
  <c r="N327" i="4" s="1"/>
  <c r="O327" i="4" s="1"/>
  <c r="P327" i="4" s="1"/>
  <c r="M510" i="4"/>
  <c r="N510" i="4" s="1"/>
  <c r="O510" i="4" s="1"/>
  <c r="P510" i="4" s="1"/>
  <c r="U510" i="4" s="1"/>
  <c r="M339" i="4"/>
  <c r="N339" i="4" s="1"/>
  <c r="O339" i="4" s="1"/>
  <c r="P339" i="4" s="1"/>
  <c r="M170" i="4"/>
  <c r="N170" i="4" s="1"/>
  <c r="O170" i="4" s="1"/>
  <c r="P170" i="4" s="1"/>
  <c r="R8" i="4"/>
  <c r="M331" i="4"/>
  <c r="N331" i="4" s="1"/>
  <c r="O331" i="4" s="1"/>
  <c r="P331" i="4" s="1"/>
  <c r="M464" i="4"/>
  <c r="N464" i="4" s="1"/>
  <c r="O464" i="4" s="1"/>
  <c r="P464" i="4" s="1"/>
  <c r="M485" i="4"/>
  <c r="N485" i="4" s="1"/>
  <c r="O485" i="4" s="1"/>
  <c r="P485" i="4" s="1"/>
  <c r="M270" i="4"/>
  <c r="N270" i="4" s="1"/>
  <c r="O270" i="4" s="1"/>
  <c r="P270" i="4" s="1"/>
  <c r="M237" i="4"/>
  <c r="N237" i="4" s="1"/>
  <c r="O237" i="4" s="1"/>
  <c r="P237" i="4" s="1"/>
  <c r="M246" i="4"/>
  <c r="N246" i="4" s="1"/>
  <c r="O246" i="4" s="1"/>
  <c r="P246" i="4" s="1"/>
  <c r="M115" i="4"/>
  <c r="N115" i="4" s="1"/>
  <c r="O115" i="4" s="1"/>
  <c r="P115" i="4" s="1"/>
  <c r="L43" i="4"/>
  <c r="L766" i="4"/>
  <c r="L367" i="4"/>
  <c r="L526" i="4"/>
  <c r="L283" i="4"/>
  <c r="M29" i="4"/>
  <c r="N29" i="4" s="1"/>
  <c r="O29" i="4" s="1"/>
  <c r="P29" i="4" s="1"/>
  <c r="L184" i="4"/>
  <c r="L343" i="4"/>
  <c r="L567" i="4"/>
  <c r="L525" i="4"/>
  <c r="L124" i="4"/>
  <c r="L426" i="4"/>
  <c r="L148" i="4"/>
  <c r="L307" i="4"/>
  <c r="L537" i="4"/>
  <c r="L940" i="4"/>
  <c r="L571" i="4"/>
  <c r="L730" i="4"/>
  <c r="L816" i="4"/>
  <c r="M323" i="4"/>
  <c r="N323" i="4" s="1"/>
  <c r="O323" i="4" s="1"/>
  <c r="P323" i="4" s="1"/>
  <c r="L466" i="4"/>
  <c r="L599" i="4"/>
  <c r="L681" i="4"/>
  <c r="L587" i="4"/>
  <c r="M784" i="4"/>
  <c r="N784" i="4" s="1"/>
  <c r="O784" i="4" s="1"/>
  <c r="P784" i="4" s="1"/>
  <c r="L880" i="4"/>
  <c r="L664" i="4"/>
  <c r="L1022" i="4"/>
  <c r="L729" i="4"/>
  <c r="L449" i="4"/>
  <c r="L595" i="4"/>
  <c r="M754" i="4"/>
  <c r="N754" i="4" s="1"/>
  <c r="O754" i="4" s="1"/>
  <c r="P754" i="4" s="1"/>
  <c r="L1186" i="4"/>
  <c r="L1005" i="4"/>
  <c r="L1074" i="4"/>
  <c r="L578" i="4"/>
  <c r="L722" i="4"/>
  <c r="L1113" i="4"/>
  <c r="L1008" i="4"/>
  <c r="L873" i="4"/>
  <c r="L1077" i="4"/>
  <c r="M795" i="4"/>
  <c r="N795" i="4" s="1"/>
  <c r="O795" i="4" s="1"/>
  <c r="P795" i="4" s="1"/>
  <c r="U795" i="4" s="1"/>
  <c r="M1083" i="4"/>
  <c r="N1083" i="4" s="1"/>
  <c r="O1083" i="4" s="1"/>
  <c r="P1083" i="4" s="1"/>
  <c r="L1249" i="4"/>
  <c r="L1396" i="4"/>
  <c r="L1148" i="4"/>
  <c r="L1452" i="4"/>
  <c r="L1403" i="4"/>
  <c r="L1378" i="4"/>
  <c r="L1383" i="4"/>
  <c r="L1321" i="4"/>
  <c r="L1371" i="4"/>
  <c r="L1003" i="4"/>
  <c r="L1147" i="4"/>
  <c r="L1517" i="4"/>
  <c r="L1330" i="4"/>
  <c r="L1390" i="4"/>
  <c r="L865" i="4"/>
  <c r="L1153" i="4"/>
  <c r="M1686" i="4"/>
  <c r="N1686" i="4" s="1"/>
  <c r="O1686" i="4" s="1"/>
  <c r="P1686" i="4" s="1"/>
  <c r="L1693" i="4"/>
  <c r="L1286" i="4"/>
  <c r="L1575" i="4"/>
  <c r="L1184" i="4"/>
  <c r="L1328" i="4"/>
  <c r="L1507" i="4"/>
  <c r="L1722" i="4"/>
  <c r="L1777" i="4"/>
  <c r="L1771" i="4"/>
  <c r="L1782" i="4"/>
  <c r="L1462" i="4"/>
  <c r="L1567" i="4"/>
  <c r="L1772" i="4"/>
  <c r="L1727" i="4"/>
  <c r="L1824" i="4"/>
  <c r="L1825" i="4"/>
  <c r="L1989" i="4"/>
  <c r="L2013" i="4"/>
  <c r="L1845" i="4"/>
  <c r="L1858" i="4"/>
  <c r="L2079" i="4"/>
  <c r="L2038" i="4"/>
  <c r="M1816" i="4"/>
  <c r="N1816" i="4" s="1"/>
  <c r="O1816" i="4" s="1"/>
  <c r="P1816" i="4" s="1"/>
  <c r="L2058" i="4"/>
  <c r="M2119" i="4"/>
  <c r="N2119" i="4" s="1"/>
  <c r="O2119" i="4" s="1"/>
  <c r="P2119" i="4" s="1"/>
  <c r="L2299" i="4"/>
  <c r="L2381" i="4"/>
  <c r="L2008" i="4"/>
  <c r="L2269" i="4"/>
  <c r="L2247" i="4"/>
  <c r="M2221" i="4"/>
  <c r="N2221" i="4" s="1"/>
  <c r="O2221" i="4" s="1"/>
  <c r="P2221" i="4" s="1"/>
  <c r="L2483" i="4"/>
  <c r="L2345" i="4"/>
  <c r="M2522" i="4"/>
  <c r="N2522" i="4" s="1"/>
  <c r="O2522" i="4" s="1"/>
  <c r="P2522" i="4" s="1"/>
  <c r="U2522" i="4" s="1"/>
  <c r="M2335" i="4"/>
  <c r="N2335" i="4" s="1"/>
  <c r="O2335" i="4" s="1"/>
  <c r="P2335" i="4" s="1"/>
  <c r="L2529" i="4"/>
  <c r="L2456" i="4"/>
  <c r="L2417" i="4"/>
  <c r="L2678" i="4"/>
  <c r="L2218" i="4"/>
  <c r="L2398" i="4"/>
  <c r="L2579" i="4"/>
  <c r="L2515" i="4"/>
  <c r="L2429" i="4"/>
  <c r="L2480" i="4"/>
  <c r="L2673" i="4"/>
  <c r="L2740" i="4"/>
  <c r="L2487" i="4"/>
  <c r="L2552" i="4"/>
  <c r="L2754" i="4"/>
  <c r="L2677" i="4"/>
  <c r="L2815" i="4"/>
  <c r="L2829" i="4"/>
  <c r="L2856" i="4"/>
  <c r="L2838" i="4"/>
  <c r="L2741" i="4"/>
  <c r="L2867" i="4"/>
  <c r="L2881" i="4"/>
  <c r="L2879" i="4"/>
  <c r="M2825" i="4"/>
  <c r="N2825" i="4" s="1"/>
  <c r="O2825" i="4" s="1"/>
  <c r="P2825" i="4" s="1"/>
  <c r="L2932" i="4"/>
  <c r="L2848" i="4"/>
  <c r="L2994" i="4"/>
  <c r="L2974" i="4"/>
  <c r="L2981" i="4"/>
  <c r="L3066" i="4"/>
  <c r="L2991" i="4"/>
  <c r="L3109" i="4"/>
  <c r="L3039" i="4"/>
  <c r="L2997" i="4"/>
  <c r="L2999" i="4"/>
  <c r="L3188" i="4"/>
  <c r="L3054" i="4"/>
  <c r="L3113" i="4"/>
  <c r="M3036" i="4"/>
  <c r="N3036" i="4" s="1"/>
  <c r="O3036" i="4" s="1"/>
  <c r="P3036" i="4" s="1"/>
  <c r="L3140" i="4"/>
  <c r="L3192" i="4"/>
  <c r="M3141" i="4"/>
  <c r="N3141" i="4" s="1"/>
  <c r="O3141" i="4" s="1"/>
  <c r="P3141" i="4" s="1"/>
  <c r="M3198" i="4"/>
  <c r="N3198" i="4" s="1"/>
  <c r="O3198" i="4" s="1"/>
  <c r="P3198" i="4" s="1"/>
  <c r="M3146" i="4"/>
  <c r="N3146" i="4" s="1"/>
  <c r="O3146" i="4" s="1"/>
  <c r="P3146" i="4" s="1"/>
  <c r="M3122" i="4"/>
  <c r="N3122" i="4" s="1"/>
  <c r="O3122" i="4" s="1"/>
  <c r="P3122" i="4" s="1"/>
  <c r="M3058" i="4"/>
  <c r="N3058" i="4" s="1"/>
  <c r="O3058" i="4" s="1"/>
  <c r="P3058" i="4" s="1"/>
  <c r="M3006" i="4"/>
  <c r="N3006" i="4" s="1"/>
  <c r="O3006" i="4" s="1"/>
  <c r="P3006" i="4" s="1"/>
  <c r="M2966" i="4"/>
  <c r="N2966" i="4" s="1"/>
  <c r="O2966" i="4" s="1"/>
  <c r="P2966" i="4" s="1"/>
  <c r="M2909" i="4"/>
  <c r="N2909" i="4" s="1"/>
  <c r="O2909" i="4" s="1"/>
  <c r="P2909" i="4" s="1"/>
  <c r="U2909" i="4" s="1"/>
  <c r="M2895" i="4"/>
  <c r="N2895" i="4" s="1"/>
  <c r="O2895" i="4" s="1"/>
  <c r="P2895" i="4" s="1"/>
  <c r="M2847" i="4"/>
  <c r="N2847" i="4" s="1"/>
  <c r="O2847" i="4" s="1"/>
  <c r="P2847" i="4" s="1"/>
  <c r="M2769" i="4"/>
  <c r="N2769" i="4" s="1"/>
  <c r="O2769" i="4" s="1"/>
  <c r="P2769" i="4" s="1"/>
  <c r="M2750" i="4"/>
  <c r="N2750" i="4" s="1"/>
  <c r="O2750" i="4" s="1"/>
  <c r="P2750" i="4" s="1"/>
  <c r="M2604" i="4"/>
  <c r="N2604" i="4" s="1"/>
  <c r="O2604" i="4" s="1"/>
  <c r="P2604" i="4" s="1"/>
  <c r="M2505" i="4"/>
  <c r="N2505" i="4" s="1"/>
  <c r="O2505" i="4" s="1"/>
  <c r="P2505" i="4" s="1"/>
  <c r="M2621" i="4"/>
  <c r="N2621" i="4" s="1"/>
  <c r="O2621" i="4" s="1"/>
  <c r="P2621" i="4" s="1"/>
  <c r="M2492" i="4"/>
  <c r="N2492" i="4" s="1"/>
  <c r="O2492" i="4" s="1"/>
  <c r="P2492" i="4" s="1"/>
  <c r="M2687" i="4"/>
  <c r="N2687" i="4" s="1"/>
  <c r="O2687" i="4" s="1"/>
  <c r="P2687" i="4" s="1"/>
  <c r="M2434" i="4"/>
  <c r="N2434" i="4" s="1"/>
  <c r="O2434" i="4" s="1"/>
  <c r="P2434" i="4" s="1"/>
  <c r="M2496" i="4"/>
  <c r="N2496" i="4" s="1"/>
  <c r="O2496" i="4" s="1"/>
  <c r="P2496" i="4" s="1"/>
  <c r="M2207" i="4"/>
  <c r="N2207" i="4" s="1"/>
  <c r="O2207" i="4" s="1"/>
  <c r="P2207" i="4" s="1"/>
  <c r="M2240" i="4"/>
  <c r="N2240" i="4" s="1"/>
  <c r="O2240" i="4" s="1"/>
  <c r="P2240" i="4" s="1"/>
  <c r="M2301" i="4"/>
  <c r="N2301" i="4" s="1"/>
  <c r="O2301" i="4" s="1"/>
  <c r="P2301" i="4" s="1"/>
  <c r="M2204" i="4"/>
  <c r="N2204" i="4" s="1"/>
  <c r="O2204" i="4" s="1"/>
  <c r="P2204" i="4" s="1"/>
  <c r="M2191" i="4"/>
  <c r="N2191" i="4" s="1"/>
  <c r="O2191" i="4" s="1"/>
  <c r="P2191" i="4" s="1"/>
  <c r="M2134" i="4"/>
  <c r="N2134" i="4" s="1"/>
  <c r="O2134" i="4" s="1"/>
  <c r="P2134" i="4" s="1"/>
  <c r="M2234" i="4"/>
  <c r="N2234" i="4" s="1"/>
  <c r="O2234" i="4" s="1"/>
  <c r="P2234" i="4" s="1"/>
  <c r="M2237" i="4"/>
  <c r="N2237" i="4" s="1"/>
  <c r="O2237" i="4" s="1"/>
  <c r="P2237" i="4" s="1"/>
  <c r="M2047" i="4"/>
  <c r="N2047" i="4" s="1"/>
  <c r="O2047" i="4" s="1"/>
  <c r="P2047" i="4" s="1"/>
  <c r="M2096" i="4"/>
  <c r="N2096" i="4" s="1"/>
  <c r="O2096" i="4" s="1"/>
  <c r="P2096" i="4" s="1"/>
  <c r="M2127" i="4"/>
  <c r="N2127" i="4" s="1"/>
  <c r="O2127" i="4" s="1"/>
  <c r="P2127" i="4" s="1"/>
  <c r="M2069" i="4"/>
  <c r="N2069" i="4" s="1"/>
  <c r="O2069" i="4" s="1"/>
  <c r="P2069" i="4" s="1"/>
  <c r="M1951" i="4"/>
  <c r="N1951" i="4" s="1"/>
  <c r="O1951" i="4" s="1"/>
  <c r="P1951" i="4" s="1"/>
  <c r="M2088" i="4"/>
  <c r="N2088" i="4" s="1"/>
  <c r="O2088" i="4" s="1"/>
  <c r="P2088" i="4" s="1"/>
  <c r="M2092" i="4"/>
  <c r="N2092" i="4" s="1"/>
  <c r="O2092" i="4" s="1"/>
  <c r="P2092" i="4" s="1"/>
  <c r="M1868" i="4"/>
  <c r="N1868" i="4" s="1"/>
  <c r="O1868" i="4" s="1"/>
  <c r="P1868" i="4" s="1"/>
  <c r="M1977" i="4"/>
  <c r="N1977" i="4" s="1"/>
  <c r="O1977" i="4" s="1"/>
  <c r="P1977" i="4" s="1"/>
  <c r="M1892" i="4"/>
  <c r="N1892" i="4" s="1"/>
  <c r="O1892" i="4" s="1"/>
  <c r="P1892" i="4" s="1"/>
  <c r="M1924" i="4"/>
  <c r="N1924" i="4" s="1"/>
  <c r="O1924" i="4" s="1"/>
  <c r="P1924" i="4" s="1"/>
  <c r="M1741" i="4"/>
  <c r="N1741" i="4" s="1"/>
  <c r="O1741" i="4" s="1"/>
  <c r="P1741" i="4" s="1"/>
  <c r="M1723" i="4"/>
  <c r="N1723" i="4" s="1"/>
  <c r="O1723" i="4" s="1"/>
  <c r="P1723" i="4" s="1"/>
  <c r="M1646" i="4"/>
  <c r="N1646" i="4" s="1"/>
  <c r="O1646" i="4" s="1"/>
  <c r="P1646" i="4" s="1"/>
  <c r="M1903" i="4"/>
  <c r="N1903" i="4" s="1"/>
  <c r="O1903" i="4" s="1"/>
  <c r="P1903" i="4" s="1"/>
  <c r="M1813" i="4"/>
  <c r="N1813" i="4" s="1"/>
  <c r="O1813" i="4" s="1"/>
  <c r="P1813" i="4" s="1"/>
  <c r="M1605" i="4"/>
  <c r="N1605" i="4" s="1"/>
  <c r="O1605" i="4" s="1"/>
  <c r="P1605" i="4" s="1"/>
  <c r="M1422" i="4"/>
  <c r="N1422" i="4" s="1"/>
  <c r="O1422" i="4" s="1"/>
  <c r="P1422" i="4" s="1"/>
  <c r="M1644" i="4"/>
  <c r="N1644" i="4" s="1"/>
  <c r="O1644" i="4" s="1"/>
  <c r="P1644" i="4" s="1"/>
  <c r="M596" i="4"/>
  <c r="N596" i="4" s="1"/>
  <c r="O596" i="4" s="1"/>
  <c r="P596" i="4" s="1"/>
  <c r="M493" i="4"/>
  <c r="N493" i="4" s="1"/>
  <c r="O493" i="4" s="1"/>
  <c r="P493" i="4" s="1"/>
  <c r="U493" i="4" s="1"/>
  <c r="M54" i="4"/>
  <c r="N54" i="4" s="1"/>
  <c r="O54" i="4" s="1"/>
  <c r="P54" i="4" s="1"/>
  <c r="M14" i="4"/>
  <c r="N14" i="4" s="1"/>
  <c r="O14" i="4" s="1"/>
  <c r="P14" i="4" s="1"/>
  <c r="M414" i="4"/>
  <c r="N414" i="4" s="1"/>
  <c r="O414" i="4" s="1"/>
  <c r="P414" i="4" s="1"/>
  <c r="M111" i="4"/>
  <c r="N111" i="4" s="1"/>
  <c r="O111" i="4" s="1"/>
  <c r="P111" i="4" s="1"/>
  <c r="L157" i="4"/>
  <c r="L146" i="4"/>
  <c r="M269" i="4"/>
  <c r="N269" i="4" s="1"/>
  <c r="O269" i="4" s="1"/>
  <c r="P269" i="4" s="1"/>
  <c r="L109" i="4"/>
  <c r="L37" i="4"/>
  <c r="L628" i="4"/>
  <c r="L397" i="4"/>
  <c r="L633" i="4"/>
  <c r="L348" i="4"/>
  <c r="L535" i="4"/>
  <c r="L665" i="4"/>
  <c r="L361" i="4"/>
  <c r="L700" i="4"/>
  <c r="L391" i="4"/>
  <c r="L277" i="4"/>
  <c r="M11" i="4"/>
  <c r="N11" i="4" s="1"/>
  <c r="O11" i="4" s="1"/>
  <c r="P11" i="4" s="1"/>
  <c r="M312" i="4"/>
  <c r="N312" i="4" s="1"/>
  <c r="O312" i="4" s="1"/>
  <c r="P312" i="4" s="1"/>
  <c r="U312" i="4" s="1"/>
  <c r="L695" i="4"/>
  <c r="L335" i="4"/>
  <c r="L631" i="4"/>
  <c r="L903" i="4"/>
  <c r="L619" i="4"/>
  <c r="L787" i="4"/>
  <c r="L927" i="4"/>
  <c r="L580" i="4"/>
  <c r="L749" i="4"/>
  <c r="L173" i="4"/>
  <c r="L317" i="4"/>
  <c r="L844" i="4"/>
  <c r="L1017" i="4"/>
  <c r="L904" i="4"/>
  <c r="L1131" i="4"/>
  <c r="L590" i="4"/>
  <c r="L734" i="4"/>
  <c r="L1198" i="4"/>
  <c r="L1089" i="4"/>
  <c r="L644" i="4"/>
  <c r="L799" i="4"/>
  <c r="L1084" i="4"/>
  <c r="L999" i="4"/>
  <c r="L1169" i="4"/>
  <c r="L1409" i="4"/>
  <c r="L1177" i="4"/>
  <c r="L1379" i="4"/>
  <c r="L776" i="4"/>
  <c r="L1137" i="4"/>
  <c r="L1428" i="4"/>
  <c r="L1719" i="4"/>
  <c r="L1435" i="4"/>
  <c r="L1488" i="4"/>
  <c r="L1505" i="4"/>
  <c r="L1395" i="4"/>
  <c r="L1348" i="4"/>
  <c r="L1713" i="4"/>
  <c r="L1714" i="4"/>
  <c r="L1471" i="4"/>
  <c r="L1635" i="4"/>
  <c r="L1196" i="4"/>
  <c r="L1539" i="4"/>
  <c r="L1740" i="4"/>
  <c r="L1556" i="4"/>
  <c r="L1625" i="4"/>
  <c r="L1781" i="4"/>
  <c r="L1474" i="4"/>
  <c r="L1783" i="4"/>
  <c r="L1731" i="4"/>
  <c r="L1728" i="4"/>
  <c r="L1866" i="4"/>
  <c r="L2041" i="4"/>
  <c r="L1956" i="4"/>
  <c r="L1942" i="4"/>
  <c r="L2026" i="4"/>
  <c r="L1915" i="4"/>
  <c r="L1878" i="4"/>
  <c r="L2049" i="4"/>
  <c r="L2133" i="4"/>
  <c r="L1708" i="4"/>
  <c r="L1839" i="4"/>
  <c r="L2003" i="4"/>
  <c r="L2101" i="4"/>
  <c r="L2276" i="4"/>
  <c r="L2363" i="4"/>
  <c r="L2385" i="4"/>
  <c r="L2020" i="4"/>
  <c r="L2226" i="4"/>
  <c r="L2203" i="4"/>
  <c r="L2518" i="4"/>
  <c r="L2352" i="4"/>
  <c r="L2340" i="4"/>
  <c r="L2591" i="4"/>
  <c r="L2532" i="4"/>
  <c r="L2665" i="4"/>
  <c r="L2598" i="4"/>
  <c r="L2614" i="4"/>
  <c r="L2572" i="4"/>
  <c r="L2606" i="4"/>
  <c r="L2351" i="4"/>
  <c r="L2708" i="4"/>
  <c r="L2499" i="4"/>
  <c r="L2695" i="4"/>
  <c r="L2557" i="4"/>
  <c r="L2582" i="4"/>
  <c r="L2580" i="4"/>
  <c r="L2764" i="4"/>
  <c r="L2780" i="4"/>
  <c r="L2813" i="4"/>
  <c r="L2820" i="4"/>
  <c r="L2788" i="4"/>
  <c r="L2862" i="4"/>
  <c r="L2841" i="4"/>
  <c r="L2743" i="4"/>
  <c r="L2890" i="4"/>
  <c r="L2941" i="4"/>
  <c r="L2947" i="4"/>
  <c r="L2937" i="4"/>
  <c r="L2860" i="4"/>
  <c r="L2956" i="4"/>
  <c r="L3071" i="4"/>
  <c r="L3003" i="4"/>
  <c r="L3151" i="4"/>
  <c r="L3009" i="4"/>
  <c r="L3023" i="4"/>
  <c r="L3020" i="4"/>
  <c r="L3061" i="4"/>
  <c r="L3115" i="4"/>
  <c r="L3038" i="4"/>
  <c r="L3127" i="4"/>
  <c r="L3162" i="4"/>
  <c r="L3143" i="4"/>
  <c r="L3157" i="4"/>
  <c r="L3194" i="4"/>
  <c r="L102" i="4"/>
  <c r="L532" i="4"/>
  <c r="U1389" i="4" l="1"/>
  <c r="R1389" i="4"/>
  <c r="M1817" i="4"/>
  <c r="N1817" i="4" s="1"/>
  <c r="O1817" i="4" s="1"/>
  <c r="P1817" i="4" s="1"/>
  <c r="N368" i="4"/>
  <c r="O368" i="4" s="1"/>
  <c r="P368" i="4" s="1"/>
  <c r="U368" i="4" s="1"/>
  <c r="N1930" i="4"/>
  <c r="O1930" i="4" s="1"/>
  <c r="P1930" i="4" s="1"/>
  <c r="U1930" i="4" s="1"/>
  <c r="N338" i="4"/>
  <c r="O338" i="4" s="1"/>
  <c r="P338" i="4" s="1"/>
  <c r="U1623" i="4"/>
  <c r="R1623" i="4"/>
  <c r="U1031" i="4"/>
  <c r="R1031" i="4"/>
  <c r="U2366" i="4"/>
  <c r="R2366" i="4"/>
  <c r="U219" i="4"/>
  <c r="R219" i="4"/>
  <c r="U217" i="4"/>
  <c r="R217" i="4"/>
  <c r="U2402" i="4"/>
  <c r="R2402" i="4"/>
  <c r="N158" i="4"/>
  <c r="O158" i="4" s="1"/>
  <c r="P158" i="4" s="1"/>
  <c r="U158" i="4" s="1"/>
  <c r="U1469" i="4"/>
  <c r="R1469" i="4"/>
  <c r="U594" i="4"/>
  <c r="R594" i="4"/>
  <c r="U309" i="4"/>
  <c r="R309" i="4"/>
  <c r="U2373" i="4"/>
  <c r="R2373" i="4"/>
  <c r="U822" i="4"/>
  <c r="R822" i="4"/>
  <c r="U384" i="4"/>
  <c r="R384" i="4"/>
  <c r="U733" i="4"/>
  <c r="R733" i="4"/>
  <c r="N1211" i="4"/>
  <c r="O1211" i="4" s="1"/>
  <c r="P1211" i="4" s="1"/>
  <c r="M896" i="4"/>
  <c r="N896" i="4" s="1"/>
  <c r="O896" i="4" s="1"/>
  <c r="P896" i="4" s="1"/>
  <c r="N2578" i="4"/>
  <c r="O2578" i="4" s="1"/>
  <c r="P2578" i="4" s="1"/>
  <c r="N1197" i="4"/>
  <c r="O1197" i="4" s="1"/>
  <c r="P1197" i="4" s="1"/>
  <c r="R541" i="4"/>
  <c r="R2768" i="4"/>
  <c r="R252" i="4"/>
  <c r="R2241" i="4"/>
  <c r="N1134" i="4"/>
  <c r="O1134" i="4" s="1"/>
  <c r="P1134" i="4" s="1"/>
  <c r="R1134" i="4" s="1"/>
  <c r="M3207" i="4"/>
  <c r="N3207" i="4" s="1"/>
  <c r="O3207" i="4" s="1"/>
  <c r="P3207" i="4" s="1"/>
  <c r="N225" i="4"/>
  <c r="O225" i="4" s="1"/>
  <c r="P225" i="4" s="1"/>
  <c r="N21" i="4"/>
  <c r="O21" i="4" s="1"/>
  <c r="P21" i="4" s="1"/>
  <c r="M411" i="4"/>
  <c r="N411" i="4" s="1"/>
  <c r="O411" i="4" s="1"/>
  <c r="P411" i="4" s="1"/>
  <c r="N3084" i="4"/>
  <c r="O3084" i="4" s="1"/>
  <c r="P3084" i="4" s="1"/>
  <c r="N100" i="4"/>
  <c r="O100" i="4" s="1"/>
  <c r="P100" i="4" s="1"/>
  <c r="N477" i="4"/>
  <c r="O477" i="4" s="1"/>
  <c r="P477" i="4" s="1"/>
  <c r="U477" i="4" s="1"/>
  <c r="N1168" i="4"/>
  <c r="O1168" i="4" s="1"/>
  <c r="P1168" i="4" s="1"/>
  <c r="U1168" i="4" s="1"/>
  <c r="N741" i="4"/>
  <c r="O741" i="4" s="1"/>
  <c r="P741" i="4" s="1"/>
  <c r="M2076" i="4"/>
  <c r="N2076" i="4" s="1"/>
  <c r="O2076" i="4" s="1"/>
  <c r="P2076" i="4" s="1"/>
  <c r="R2296" i="4"/>
  <c r="M319" i="4"/>
  <c r="N319" i="4" s="1"/>
  <c r="O319" i="4" s="1"/>
  <c r="P319" i="4" s="1"/>
  <c r="R611" i="4"/>
  <c r="U613" i="4"/>
  <c r="R613" i="4"/>
  <c r="U498" i="4"/>
  <c r="R498" i="4"/>
  <c r="U1444" i="4"/>
  <c r="R1444" i="4"/>
  <c r="U1399" i="4"/>
  <c r="R1399" i="4"/>
  <c r="U2952" i="4"/>
  <c r="R2952" i="4"/>
  <c r="U2929" i="4"/>
  <c r="R2929" i="4"/>
  <c r="U1401" i="4"/>
  <c r="R1401" i="4"/>
  <c r="U286" i="4"/>
  <c r="R286" i="4"/>
  <c r="U435" i="4"/>
  <c r="R435" i="4"/>
  <c r="U6" i="4"/>
  <c r="R6" i="4"/>
  <c r="U1595" i="4"/>
  <c r="R1595" i="4"/>
  <c r="U2160" i="4"/>
  <c r="R2160" i="4"/>
  <c r="U1088" i="4"/>
  <c r="R1088" i="4"/>
  <c r="U2053" i="4"/>
  <c r="R2053" i="4"/>
  <c r="U150" i="4"/>
  <c r="R150" i="4"/>
  <c r="U817" i="4"/>
  <c r="R817" i="4"/>
  <c r="U1974" i="4"/>
  <c r="R1974" i="4"/>
  <c r="U779" i="4"/>
  <c r="R779" i="4"/>
  <c r="U24" i="4"/>
  <c r="R24" i="4"/>
  <c r="U304" i="4"/>
  <c r="R304" i="4"/>
  <c r="U1738" i="4"/>
  <c r="R1738" i="4"/>
  <c r="U814" i="4"/>
  <c r="R814" i="4"/>
  <c r="U33" i="4"/>
  <c r="R33" i="4"/>
  <c r="U206" i="4"/>
  <c r="R206" i="4"/>
  <c r="U2748" i="4"/>
  <c r="R2748" i="4"/>
  <c r="U827" i="4"/>
  <c r="R827" i="4"/>
  <c r="U129" i="4"/>
  <c r="R129" i="4"/>
  <c r="U2803" i="4"/>
  <c r="R2803" i="4"/>
  <c r="U533" i="4"/>
  <c r="R533" i="4"/>
  <c r="U1001" i="4"/>
  <c r="R1001" i="4"/>
  <c r="U2278" i="4"/>
  <c r="R2278" i="4"/>
  <c r="U2622" i="4"/>
  <c r="R2622" i="4"/>
  <c r="U356" i="4"/>
  <c r="R356" i="4"/>
  <c r="U2316" i="4"/>
  <c r="R2316" i="4"/>
  <c r="U601" i="4"/>
  <c r="R601" i="4"/>
  <c r="U2714" i="4"/>
  <c r="R2714" i="4"/>
  <c r="U1447" i="4"/>
  <c r="R1447" i="4"/>
  <c r="U1155" i="4"/>
  <c r="R1155" i="4"/>
  <c r="U135" i="4"/>
  <c r="R135" i="4"/>
  <c r="U890" i="4"/>
  <c r="R890" i="4"/>
  <c r="U2548" i="4"/>
  <c r="R2548" i="4"/>
  <c r="U2238" i="4"/>
  <c r="R2238" i="4"/>
  <c r="U2430" i="4"/>
  <c r="R2430" i="4"/>
  <c r="U2358" i="4"/>
  <c r="R2358" i="4"/>
  <c r="U468" i="4"/>
  <c r="R468" i="4"/>
  <c r="U2469" i="4"/>
  <c r="R2469" i="4"/>
  <c r="U1294" i="4"/>
  <c r="R1294" i="4"/>
  <c r="U1112" i="4"/>
  <c r="R1112" i="4"/>
  <c r="U186" i="4"/>
  <c r="R186" i="4"/>
  <c r="U935" i="4"/>
  <c r="R935" i="4"/>
  <c r="U473" i="4"/>
  <c r="R473" i="4"/>
  <c r="U1671" i="4"/>
  <c r="R1671" i="4"/>
  <c r="U387" i="4"/>
  <c r="R387" i="4"/>
  <c r="U1923" i="4"/>
  <c r="R1923" i="4"/>
  <c r="U756" i="4"/>
  <c r="R756" i="4"/>
  <c r="R683" i="4"/>
  <c r="N2025" i="4"/>
  <c r="O2025" i="4" s="1"/>
  <c r="P2025" i="4" s="1"/>
  <c r="R1543" i="4"/>
  <c r="M2631" i="4"/>
  <c r="N2631" i="4" s="1"/>
  <c r="O2631" i="4" s="1"/>
  <c r="P2631" i="4" s="1"/>
  <c r="R1489" i="4"/>
  <c r="R1919" i="4"/>
  <c r="R1183" i="4"/>
  <c r="R396" i="4"/>
  <c r="M3145" i="4"/>
  <c r="N3145" i="4" s="1"/>
  <c r="O3145" i="4" s="1"/>
  <c r="P3145" i="4" s="1"/>
  <c r="R2588" i="4"/>
  <c r="R2916" i="4"/>
  <c r="M2268" i="4"/>
  <c r="N2268" i="4" s="1"/>
  <c r="O2268" i="4" s="1"/>
  <c r="P2268" i="4" s="1"/>
  <c r="R2268" i="4" s="1"/>
  <c r="R2599" i="4"/>
  <c r="R2749" i="4"/>
  <c r="R717" i="4"/>
  <c r="R212" i="4"/>
  <c r="R1849" i="4"/>
  <c r="N16" i="4"/>
  <c r="O16" i="4" s="1"/>
  <c r="P16" i="4" s="1"/>
  <c r="R174" i="4"/>
  <c r="R690" i="4"/>
  <c r="M2399" i="4"/>
  <c r="N2399" i="4" s="1"/>
  <c r="O2399" i="4" s="1"/>
  <c r="P2399" i="4" s="1"/>
  <c r="R428" i="4"/>
  <c r="M1703" i="4"/>
  <c r="N1703" i="4" s="1"/>
  <c r="O1703" i="4" s="1"/>
  <c r="P1703" i="4" s="1"/>
  <c r="R2679" i="4"/>
  <c r="R1538" i="4"/>
  <c r="R1667" i="4"/>
  <c r="R1434" i="4"/>
  <c r="R1353" i="4"/>
  <c r="R774" i="4"/>
  <c r="R2292" i="4"/>
  <c r="R2235" i="4"/>
  <c r="R368" i="4"/>
  <c r="R1302" i="4"/>
  <c r="R1451" i="4"/>
  <c r="R2380" i="4"/>
  <c r="M2118" i="4"/>
  <c r="N2118" i="4" s="1"/>
  <c r="O2118" i="4" s="1"/>
  <c r="P2118" i="4" s="1"/>
  <c r="R1752" i="4"/>
  <c r="R2729" i="4"/>
  <c r="U1723" i="4"/>
  <c r="R1723" i="4"/>
  <c r="U2769" i="4"/>
  <c r="R2769" i="4"/>
  <c r="U528" i="4"/>
  <c r="R528" i="4"/>
  <c r="U1199" i="4"/>
  <c r="R1199" i="4"/>
  <c r="U1123" i="4"/>
  <c r="R1123" i="4"/>
  <c r="R475" i="4"/>
  <c r="U475" i="4"/>
  <c r="U856" i="4"/>
  <c r="R856" i="4"/>
  <c r="U1241" i="4"/>
  <c r="R1241" i="4"/>
  <c r="U1478" i="4"/>
  <c r="R1478" i="4"/>
  <c r="U2156" i="4"/>
  <c r="R2156" i="4"/>
  <c r="U2682" i="4"/>
  <c r="R2682" i="4"/>
  <c r="U2927" i="4"/>
  <c r="R2927" i="4"/>
  <c r="U1253" i="4"/>
  <c r="R1253" i="4"/>
  <c r="R556" i="4"/>
  <c r="U556" i="4"/>
  <c r="U705" i="4"/>
  <c r="R705" i="4"/>
  <c r="U651" i="4"/>
  <c r="R651" i="4"/>
  <c r="U678" i="4"/>
  <c r="R678" i="4"/>
  <c r="U2309" i="4"/>
  <c r="R2309" i="4"/>
  <c r="R1322" i="4"/>
  <c r="U1322" i="4"/>
  <c r="U1108" i="4"/>
  <c r="R1108" i="4"/>
  <c r="U539" i="4"/>
  <c r="R539" i="4"/>
  <c r="U1750" i="4"/>
  <c r="R1750" i="4"/>
  <c r="R2167" i="4"/>
  <c r="U2167" i="4"/>
  <c r="U140" i="4"/>
  <c r="R140" i="4"/>
  <c r="U1460" i="4"/>
  <c r="R1460" i="4"/>
  <c r="U702" i="4"/>
  <c r="R702" i="4"/>
  <c r="R2872" i="4"/>
  <c r="U2872" i="4"/>
  <c r="U2791" i="4"/>
  <c r="R2791" i="4"/>
  <c r="U2605" i="4"/>
  <c r="R2605" i="4"/>
  <c r="U1527" i="4"/>
  <c r="R1527" i="4"/>
  <c r="R1180" i="4"/>
  <c r="U1180" i="4"/>
  <c r="U1095" i="4"/>
  <c r="R1095" i="4"/>
  <c r="U214" i="4"/>
  <c r="R214" i="4"/>
  <c r="U830" i="4"/>
  <c r="R830" i="4"/>
  <c r="U1654" i="4"/>
  <c r="R1654" i="4"/>
  <c r="U2028" i="4"/>
  <c r="R2028" i="4"/>
  <c r="R521" i="4"/>
  <c r="U521" i="4"/>
  <c r="R1983" i="4"/>
  <c r="U1983" i="4"/>
  <c r="U1836" i="4"/>
  <c r="R1836" i="4"/>
  <c r="R137" i="4"/>
  <c r="U137" i="4"/>
  <c r="U1284" i="4"/>
  <c r="R1284" i="4"/>
  <c r="U1329" i="4"/>
  <c r="R1329" i="4"/>
  <c r="R1368" i="4"/>
  <c r="U1368" i="4"/>
  <c r="U1684" i="4"/>
  <c r="R1684" i="4"/>
  <c r="U200" i="4"/>
  <c r="R200" i="4"/>
  <c r="U2146" i="4"/>
  <c r="R2146" i="4"/>
  <c r="U661" i="4"/>
  <c r="R661" i="4"/>
  <c r="R1939" i="4"/>
  <c r="U1939" i="4"/>
  <c r="U2409" i="4"/>
  <c r="R2409" i="4"/>
  <c r="U2261" i="4"/>
  <c r="R2261" i="4"/>
  <c r="U1980" i="4"/>
  <c r="R1980" i="4"/>
  <c r="U1213" i="4"/>
  <c r="R1213" i="4"/>
  <c r="R802" i="4"/>
  <c r="U802" i="4"/>
  <c r="U598" i="4"/>
  <c r="R598" i="4"/>
  <c r="U1425" i="4"/>
  <c r="R1425" i="4"/>
  <c r="U1889" i="4"/>
  <c r="R1889" i="4"/>
  <c r="U2129" i="4"/>
  <c r="R2129" i="4"/>
  <c r="R2333" i="4"/>
  <c r="U2333" i="4"/>
  <c r="U2420" i="4"/>
  <c r="R2420" i="4"/>
  <c r="U2761" i="4"/>
  <c r="R2761" i="4"/>
  <c r="U2901" i="4"/>
  <c r="R2901" i="4"/>
  <c r="R3176" i="4"/>
  <c r="U3176" i="4"/>
  <c r="U2308" i="4"/>
  <c r="R2308" i="4"/>
  <c r="U2733" i="4"/>
  <c r="R2733" i="4"/>
  <c r="R3214" i="4"/>
  <c r="U3214" i="4"/>
  <c r="U2737" i="4"/>
  <c r="R2737" i="4"/>
  <c r="U2590" i="4"/>
  <c r="R2590" i="4"/>
  <c r="R2205" i="4"/>
  <c r="U2205" i="4"/>
  <c r="R3183" i="4"/>
  <c r="U3183" i="4"/>
  <c r="R1724" i="4"/>
  <c r="U1724" i="4"/>
  <c r="U2280" i="4"/>
  <c r="R2280" i="4"/>
  <c r="U2993" i="4"/>
  <c r="R2993" i="4"/>
  <c r="R2037" i="4"/>
  <c r="U2037" i="4"/>
  <c r="U2634" i="4"/>
  <c r="R2634" i="4"/>
  <c r="R3090" i="4"/>
  <c r="U3090" i="4"/>
  <c r="U2461" i="4"/>
  <c r="R2461" i="4"/>
  <c r="R2349" i="4"/>
  <c r="U2349" i="4"/>
  <c r="U2088" i="4"/>
  <c r="R2088" i="4"/>
  <c r="R2847" i="4"/>
  <c r="U2847" i="4"/>
  <c r="R29" i="4"/>
  <c r="U29" i="4"/>
  <c r="U485" i="4"/>
  <c r="R485" i="4"/>
  <c r="U376" i="4"/>
  <c r="R376" i="4"/>
  <c r="U489" i="4"/>
  <c r="R489" i="4"/>
  <c r="U305" i="4"/>
  <c r="R305" i="4"/>
  <c r="U1343" i="4"/>
  <c r="R1343" i="4"/>
  <c r="U990" i="4"/>
  <c r="R990" i="4"/>
  <c r="U79" i="4"/>
  <c r="R79" i="4"/>
  <c r="U1326" i="4"/>
  <c r="R1326" i="4"/>
  <c r="R2078" i="4"/>
  <c r="U2078" i="4"/>
  <c r="R3166" i="4"/>
  <c r="U3166" i="4"/>
  <c r="R753" i="4"/>
  <c r="U753" i="4"/>
  <c r="U692" i="4"/>
  <c r="R692" i="4"/>
  <c r="U1156" i="4"/>
  <c r="R1156" i="4"/>
  <c r="R229" i="4"/>
  <c r="U229" i="4"/>
  <c r="U854" i="4"/>
  <c r="R854" i="4"/>
  <c r="U1164" i="4"/>
  <c r="R1164" i="4"/>
  <c r="U946" i="4"/>
  <c r="R946" i="4"/>
  <c r="R1504" i="4"/>
  <c r="U1504" i="4"/>
  <c r="U2181" i="4"/>
  <c r="R2181" i="4"/>
  <c r="U516" i="4"/>
  <c r="R516" i="4"/>
  <c r="R1394" i="4"/>
  <c r="U1394" i="4"/>
  <c r="U1661" i="4"/>
  <c r="R1661" i="4"/>
  <c r="U2834" i="4"/>
  <c r="R2834" i="4"/>
  <c r="U2547" i="4"/>
  <c r="R2547" i="4"/>
  <c r="U2072" i="4"/>
  <c r="R2072" i="4"/>
  <c r="R1733" i="4"/>
  <c r="U1733" i="4"/>
  <c r="R1208" i="4"/>
  <c r="U1208" i="4"/>
  <c r="U1509" i="4"/>
  <c r="R1509" i="4"/>
  <c r="U1195" i="4"/>
  <c r="R1195" i="4"/>
  <c r="U897" i="4"/>
  <c r="R897" i="4"/>
  <c r="U585" i="4"/>
  <c r="R585" i="4"/>
  <c r="U549" i="4"/>
  <c r="R549" i="4"/>
  <c r="U48" i="4"/>
  <c r="R48" i="4"/>
  <c r="R117" i="4"/>
  <c r="U117" i="4"/>
  <c r="R1648" i="4"/>
  <c r="U1648" i="4"/>
  <c r="U2297" i="4"/>
  <c r="R2297" i="4"/>
  <c r="U497" i="4"/>
  <c r="R497" i="4"/>
  <c r="U1607" i="4"/>
  <c r="R1607" i="4"/>
  <c r="U119" i="4"/>
  <c r="R119" i="4"/>
  <c r="R1021" i="4"/>
  <c r="U1021" i="4"/>
  <c r="U1412" i="4"/>
  <c r="R1412" i="4"/>
  <c r="U2560" i="4"/>
  <c r="R2560" i="4"/>
  <c r="U40" i="4"/>
  <c r="R40" i="4"/>
  <c r="U1054" i="4"/>
  <c r="R1054" i="4"/>
  <c r="U1502" i="4"/>
  <c r="R1502" i="4"/>
  <c r="R160" i="4"/>
  <c r="U160" i="4"/>
  <c r="R336" i="4"/>
  <c r="U336" i="4"/>
  <c r="R1407" i="4"/>
  <c r="U1407" i="4"/>
  <c r="U165" i="4"/>
  <c r="R165" i="4"/>
  <c r="U1046" i="4"/>
  <c r="R1046" i="4"/>
  <c r="U2089" i="4"/>
  <c r="R2089" i="4"/>
  <c r="R2267" i="4"/>
  <c r="U2267" i="4"/>
  <c r="R2344" i="4"/>
  <c r="U2344" i="4"/>
  <c r="U2060" i="4"/>
  <c r="R2060" i="4"/>
  <c r="U1767" i="4"/>
  <c r="R1767" i="4"/>
  <c r="R1050" i="4"/>
  <c r="U1050" i="4"/>
  <c r="U798" i="4"/>
  <c r="R798" i="4"/>
  <c r="R1947" i="4"/>
  <c r="U1947" i="4"/>
  <c r="R2811" i="4"/>
  <c r="U2811" i="4"/>
  <c r="R2943" i="4"/>
  <c r="U2943" i="4"/>
  <c r="U3114" i="4"/>
  <c r="R3114" i="4"/>
  <c r="U2228" i="4"/>
  <c r="R2228" i="4"/>
  <c r="U2696" i="4"/>
  <c r="R2696" i="4"/>
  <c r="R2486" i="4"/>
  <c r="U2486" i="4"/>
  <c r="R3195" i="4"/>
  <c r="U3195" i="4"/>
  <c r="U2778" i="4"/>
  <c r="R2778" i="4"/>
  <c r="U2843" i="4"/>
  <c r="R2843" i="4"/>
  <c r="R2064" i="4"/>
  <c r="U2064" i="4"/>
  <c r="R2172" i="4"/>
  <c r="U2172" i="4"/>
  <c r="U2658" i="4"/>
  <c r="R2658" i="4"/>
  <c r="U2926" i="4"/>
  <c r="R2926" i="4"/>
  <c r="U672" i="4"/>
  <c r="R672" i="4"/>
  <c r="R3041" i="4"/>
  <c r="U3041" i="4"/>
  <c r="R2609" i="4"/>
  <c r="U2609" i="4"/>
  <c r="R2285" i="4"/>
  <c r="U2285" i="4"/>
  <c r="U2150" i="4"/>
  <c r="R2150" i="4"/>
  <c r="R1995" i="4"/>
  <c r="U1995" i="4"/>
  <c r="U2455" i="4"/>
  <c r="R2455" i="4"/>
  <c r="U2928" i="4"/>
  <c r="R2928" i="4"/>
  <c r="R2134" i="4"/>
  <c r="U2134" i="4"/>
  <c r="U2895" i="4"/>
  <c r="R2895" i="4"/>
  <c r="R13" i="4"/>
  <c r="U13" i="4"/>
  <c r="U1351" i="4"/>
  <c r="R1351" i="4"/>
  <c r="U1293" i="4"/>
  <c r="R1293" i="4"/>
  <c r="U276" i="4"/>
  <c r="R276" i="4"/>
  <c r="U825" i="4"/>
  <c r="R825" i="4"/>
  <c r="U1133" i="4"/>
  <c r="R1133" i="4"/>
  <c r="U253" i="4"/>
  <c r="R253" i="4"/>
  <c r="R1622" i="4"/>
  <c r="U1622" i="4"/>
  <c r="U2169" i="4"/>
  <c r="R2169" i="4"/>
  <c r="U2495" i="4"/>
  <c r="R2495" i="4"/>
  <c r="U791" i="4"/>
  <c r="R791" i="4"/>
  <c r="U2300" i="4"/>
  <c r="R2300" i="4"/>
  <c r="R403" i="4"/>
  <c r="U403" i="4"/>
  <c r="U545" i="4"/>
  <c r="R545" i="4"/>
  <c r="U1073" i="4"/>
  <c r="R1073" i="4"/>
  <c r="U56" i="4"/>
  <c r="R56" i="4"/>
  <c r="U1432" i="4"/>
  <c r="R1432" i="4"/>
  <c r="U65" i="4"/>
  <c r="R65" i="4"/>
  <c r="R169" i="4"/>
  <c r="U169" i="4"/>
  <c r="U1359" i="4"/>
  <c r="R1359" i="4"/>
  <c r="U1991" i="4"/>
  <c r="R1991" i="4"/>
  <c r="R3080" i="4"/>
  <c r="U3080" i="4"/>
  <c r="U2016" i="4"/>
  <c r="R2016" i="4"/>
  <c r="U1920" i="4"/>
  <c r="R1920" i="4"/>
  <c r="R1614" i="4"/>
  <c r="U1614" i="4"/>
  <c r="R1372" i="4"/>
  <c r="U1372" i="4"/>
  <c r="U1227" i="4"/>
  <c r="R1227" i="4"/>
  <c r="U1004" i="4"/>
  <c r="R1004" i="4"/>
  <c r="U885" i="4"/>
  <c r="R885" i="4"/>
  <c r="U1028" i="4"/>
  <c r="R1028" i="4"/>
  <c r="U823" i="4"/>
  <c r="R823" i="4"/>
  <c r="U332" i="4"/>
  <c r="R332" i="4"/>
  <c r="U159" i="4"/>
  <c r="R159" i="4"/>
  <c r="U983" i="4"/>
  <c r="R983" i="4"/>
  <c r="U627" i="4"/>
  <c r="R627" i="4"/>
  <c r="R1345" i="4"/>
  <c r="U1345" i="4"/>
  <c r="U1587" i="4"/>
  <c r="R1587" i="4"/>
  <c r="U911" i="4"/>
  <c r="R911" i="4"/>
  <c r="U1392" i="4"/>
  <c r="R1392" i="4"/>
  <c r="U1841" i="4"/>
  <c r="R1841" i="4"/>
  <c r="R17" i="4"/>
  <c r="U17" i="4"/>
  <c r="U513" i="4"/>
  <c r="R513" i="4"/>
  <c r="R322" i="4"/>
  <c r="U322" i="4"/>
  <c r="U1679" i="4"/>
  <c r="R1679" i="4"/>
  <c r="U1014" i="4"/>
  <c r="R1014" i="4"/>
  <c r="U1477" i="4"/>
  <c r="R1477" i="4"/>
  <c r="U1571" i="4"/>
  <c r="R1571" i="4"/>
  <c r="U882" i="4"/>
  <c r="R882" i="4"/>
  <c r="R265" i="4"/>
  <c r="U265" i="4"/>
  <c r="R1026" i="4"/>
  <c r="U1026" i="4"/>
  <c r="U1720" i="4"/>
  <c r="R1720" i="4"/>
  <c r="R1936" i="4"/>
  <c r="U1936" i="4"/>
  <c r="R3211" i="4"/>
  <c r="U3211" i="4"/>
  <c r="R2988" i="4"/>
  <c r="U2988" i="4"/>
  <c r="U2773" i="4"/>
  <c r="R2773" i="4"/>
  <c r="U2324" i="4"/>
  <c r="R2324" i="4"/>
  <c r="U1914" i="4"/>
  <c r="R1914" i="4"/>
  <c r="U1581" i="4"/>
  <c r="R1581" i="4"/>
  <c r="R836" i="4"/>
  <c r="U836" i="4"/>
  <c r="R691" i="4"/>
  <c r="U691" i="4"/>
  <c r="U420" i="4"/>
  <c r="R420" i="4"/>
  <c r="R333" i="4"/>
  <c r="U333" i="4"/>
  <c r="R1872" i="4"/>
  <c r="U1872" i="4"/>
  <c r="R1761" i="4"/>
  <c r="U1761" i="4"/>
  <c r="U2797" i="4"/>
  <c r="R2797" i="4"/>
  <c r="U2955" i="4"/>
  <c r="R2955" i="4"/>
  <c r="U2122" i="4"/>
  <c r="R2122" i="4"/>
  <c r="U1597" i="4"/>
  <c r="R1597" i="4"/>
  <c r="U2514" i="4"/>
  <c r="R2514" i="4"/>
  <c r="U2735" i="4"/>
  <c r="R2735" i="4"/>
  <c r="U3005" i="4"/>
  <c r="R3005" i="4"/>
  <c r="R2917" i="4"/>
  <c r="U2917" i="4"/>
  <c r="R3156" i="4"/>
  <c r="U3156" i="4"/>
  <c r="U2787" i="4"/>
  <c r="R2787" i="4"/>
  <c r="U2018" i="4"/>
  <c r="R2018" i="4"/>
  <c r="U2394" i="4"/>
  <c r="R2394" i="4"/>
  <c r="U2783" i="4"/>
  <c r="R2783" i="4"/>
  <c r="U3047" i="4"/>
  <c r="R3047" i="4"/>
  <c r="R2332" i="4"/>
  <c r="U2332" i="4"/>
  <c r="R679" i="4"/>
  <c r="U679" i="4"/>
  <c r="U2137" i="4"/>
  <c r="R2137" i="4"/>
  <c r="U2816" i="4"/>
  <c r="R2816" i="4"/>
  <c r="R3187" i="4"/>
  <c r="U3187" i="4"/>
  <c r="R3048" i="4"/>
  <c r="U3048" i="4"/>
  <c r="R2570" i="4"/>
  <c r="U2570" i="4"/>
  <c r="U2938" i="4"/>
  <c r="R2938" i="4"/>
  <c r="U2080" i="4"/>
  <c r="R2080" i="4"/>
  <c r="U2179" i="4"/>
  <c r="R2179" i="4"/>
  <c r="U2595" i="4"/>
  <c r="R2595" i="4"/>
  <c r="U2968" i="4"/>
  <c r="R2968" i="4"/>
  <c r="R414" i="4"/>
  <c r="U414" i="4"/>
  <c r="R1644" i="4"/>
  <c r="U1644" i="4"/>
  <c r="R2237" i="4"/>
  <c r="U2237" i="4"/>
  <c r="U2750" i="4"/>
  <c r="R2750" i="4"/>
  <c r="U3141" i="4"/>
  <c r="R3141" i="4"/>
  <c r="R536" i="4"/>
  <c r="U536" i="4"/>
  <c r="U1606" i="4"/>
  <c r="R1606" i="4"/>
  <c r="U1188" i="4"/>
  <c r="R1188" i="4"/>
  <c r="U1085" i="4"/>
  <c r="R1085" i="4"/>
  <c r="U1193" i="4"/>
  <c r="R1193" i="4"/>
  <c r="U792" i="4"/>
  <c r="R792" i="4"/>
  <c r="R871" i="4"/>
  <c r="U871" i="4"/>
  <c r="U1949" i="4"/>
  <c r="R1949" i="4"/>
  <c r="U2510" i="4"/>
  <c r="R2510" i="4"/>
  <c r="U576" i="4"/>
  <c r="R576" i="4"/>
  <c r="U2459" i="4"/>
  <c r="R2459" i="4"/>
  <c r="U1542" i="4"/>
  <c r="R1542" i="4"/>
  <c r="U920" i="4"/>
  <c r="R920" i="4"/>
  <c r="U1055" i="4"/>
  <c r="R1055" i="4"/>
  <c r="U620" i="4"/>
  <c r="R620" i="4"/>
  <c r="U1578" i="4"/>
  <c r="R1578" i="4"/>
  <c r="U1941" i="4"/>
  <c r="R1941" i="4"/>
  <c r="U642" i="4"/>
  <c r="R642" i="4"/>
  <c r="U2986" i="4"/>
  <c r="R2986" i="4"/>
  <c r="U2710" i="4"/>
  <c r="R2710" i="4"/>
  <c r="R1515" i="4"/>
  <c r="U1515" i="4"/>
  <c r="U1264" i="4"/>
  <c r="R1264" i="4"/>
  <c r="U199" i="4"/>
  <c r="R199" i="4"/>
  <c r="R1778" i="4"/>
  <c r="U1778" i="4"/>
  <c r="U1049" i="4"/>
  <c r="R1049" i="4"/>
  <c r="U1535" i="4"/>
  <c r="R1535" i="4"/>
  <c r="U216" i="4"/>
  <c r="R216" i="4"/>
  <c r="U1349" i="4"/>
  <c r="R1349" i="4"/>
  <c r="U1190" i="4"/>
  <c r="R1190" i="4"/>
  <c r="U1908" i="4"/>
  <c r="R1908" i="4"/>
  <c r="U190" i="4"/>
  <c r="R190" i="4"/>
  <c r="R192" i="4"/>
  <c r="U192" i="4"/>
  <c r="U810" i="4"/>
  <c r="R810" i="4"/>
  <c r="R1630" i="4"/>
  <c r="U1630" i="4"/>
  <c r="U1948" i="4"/>
  <c r="R1948" i="4"/>
  <c r="U2021" i="4"/>
  <c r="R2021" i="4"/>
  <c r="U1138" i="4"/>
  <c r="R1138" i="4"/>
  <c r="U899" i="4"/>
  <c r="R899" i="4"/>
  <c r="U1487" i="4"/>
  <c r="R1487" i="4"/>
  <c r="U1822" i="4"/>
  <c r="R1822" i="4"/>
  <c r="U1851" i="4"/>
  <c r="R1851" i="4"/>
  <c r="U1922" i="4"/>
  <c r="R1922" i="4"/>
  <c r="U110" i="4"/>
  <c r="R110" i="4"/>
  <c r="R2812" i="4"/>
  <c r="U2812" i="4"/>
  <c r="U2755" i="4"/>
  <c r="R2755" i="4"/>
  <c r="U1640" i="4"/>
  <c r="R1640" i="4"/>
  <c r="U1513" i="4"/>
  <c r="R1513" i="4"/>
  <c r="U1071" i="4"/>
  <c r="R1071" i="4"/>
  <c r="U996" i="4"/>
  <c r="R996" i="4"/>
  <c r="U845" i="4"/>
  <c r="R845" i="4"/>
  <c r="R448" i="4"/>
  <c r="U448" i="4"/>
  <c r="R902" i="4"/>
  <c r="U902" i="4"/>
  <c r="R1987" i="4"/>
  <c r="U1987" i="4"/>
  <c r="R2083" i="4"/>
  <c r="U2083" i="4"/>
  <c r="U2524" i="4"/>
  <c r="R2524" i="4"/>
  <c r="U1414" i="4"/>
  <c r="R1414" i="4"/>
  <c r="R2206" i="4"/>
  <c r="U2206" i="4"/>
  <c r="R2701" i="4"/>
  <c r="U2701" i="4"/>
  <c r="U2823" i="4"/>
  <c r="R2823" i="4"/>
  <c r="R3137" i="4"/>
  <c r="U3137" i="4"/>
  <c r="U2295" i="4"/>
  <c r="R2295" i="4"/>
  <c r="R2387" i="4"/>
  <c r="U2387" i="4"/>
  <c r="U2694" i="4"/>
  <c r="R2694" i="4"/>
  <c r="U2182" i="4"/>
  <c r="R2182" i="4"/>
  <c r="U2566" i="4"/>
  <c r="R2566" i="4"/>
  <c r="U3076" i="4"/>
  <c r="R3076" i="4"/>
  <c r="U2472" i="4"/>
  <c r="R2472" i="4"/>
  <c r="U3101" i="4"/>
  <c r="R3101" i="4"/>
  <c r="R2195" i="4"/>
  <c r="U2195" i="4"/>
  <c r="R2311" i="4"/>
  <c r="U2311" i="4"/>
  <c r="R2704" i="4"/>
  <c r="U2704" i="4"/>
  <c r="U1994" i="4"/>
  <c r="R1994" i="4"/>
  <c r="R3191" i="4"/>
  <c r="U3191" i="4"/>
  <c r="U1526" i="4"/>
  <c r="R1526" i="4"/>
  <c r="R3184" i="4"/>
  <c r="U3184" i="4"/>
  <c r="U1695" i="4"/>
  <c r="R1695" i="4"/>
  <c r="U2117" i="4"/>
  <c r="R2117" i="4"/>
  <c r="R2940" i="4"/>
  <c r="U2940" i="4"/>
  <c r="U1236" i="4"/>
  <c r="R1236" i="4"/>
  <c r="U2260" i="4"/>
  <c r="R2260" i="4"/>
  <c r="U54" i="4"/>
  <c r="R54" i="4"/>
  <c r="U2434" i="4"/>
  <c r="R2434" i="4"/>
  <c r="R464" i="4"/>
  <c r="U464" i="4"/>
  <c r="R977" i="4"/>
  <c r="U977" i="4"/>
  <c r="R70" i="4"/>
  <c r="U70" i="4"/>
  <c r="U735" i="4"/>
  <c r="R735" i="4"/>
  <c r="U1056" i="4"/>
  <c r="R1056" i="4"/>
  <c r="U2100" i="4"/>
  <c r="R2100" i="4"/>
  <c r="R412" i="4"/>
  <c r="U412" i="4"/>
  <c r="U828" i="4"/>
  <c r="R828" i="4"/>
  <c r="U1093" i="4"/>
  <c r="R1093" i="4"/>
  <c r="U1457" i="4"/>
  <c r="R1457" i="4"/>
  <c r="U401" i="4"/>
  <c r="R401" i="4"/>
  <c r="U1658" i="4"/>
  <c r="R1658" i="4"/>
  <c r="U2422" i="4"/>
  <c r="R2422" i="4"/>
  <c r="U1062" i="4"/>
  <c r="R1062" i="4"/>
  <c r="U674" i="4"/>
  <c r="R674" i="4"/>
  <c r="U1271" i="4"/>
  <c r="R1271" i="4"/>
  <c r="U69" i="4"/>
  <c r="R69" i="4"/>
  <c r="U819" i="4"/>
  <c r="R819" i="4"/>
  <c r="U353" i="4"/>
  <c r="R353" i="4"/>
  <c r="U2017" i="4"/>
  <c r="R2017" i="4"/>
  <c r="U9" i="4"/>
  <c r="R9" i="4"/>
  <c r="R959" i="4"/>
  <c r="U959" i="4"/>
  <c r="U1613" i="4"/>
  <c r="R1613" i="4"/>
  <c r="U92" i="4"/>
  <c r="R92" i="4"/>
  <c r="U1020" i="4"/>
  <c r="R1020" i="4"/>
  <c r="U1916" i="4"/>
  <c r="R1916" i="4"/>
  <c r="U3203" i="4"/>
  <c r="R3203" i="4"/>
  <c r="U2625" i="4"/>
  <c r="R2625" i="4"/>
  <c r="U1840" i="4"/>
  <c r="R1840" i="4"/>
  <c r="U2131" i="4"/>
  <c r="R2131" i="4"/>
  <c r="U1651" i="4"/>
  <c r="R1651" i="4"/>
  <c r="U1194" i="4"/>
  <c r="R1194" i="4"/>
  <c r="R1336" i="4"/>
  <c r="U1336" i="4"/>
  <c r="R1041" i="4"/>
  <c r="U1041" i="4"/>
  <c r="R636" i="4"/>
  <c r="U636" i="4"/>
  <c r="U673" i="4"/>
  <c r="R673" i="4"/>
  <c r="U581" i="4"/>
  <c r="R581" i="4"/>
  <c r="U61" i="4"/>
  <c r="R61" i="4"/>
  <c r="U875" i="4"/>
  <c r="R875" i="4"/>
  <c r="U290" i="4"/>
  <c r="R290" i="4"/>
  <c r="U1583" i="4"/>
  <c r="R1583" i="4"/>
  <c r="U1808" i="4"/>
  <c r="R1808" i="4"/>
  <c r="U96" i="4"/>
  <c r="R96" i="4"/>
  <c r="R1386" i="4"/>
  <c r="U1386" i="4"/>
  <c r="U1904" i="4"/>
  <c r="R1904" i="4"/>
  <c r="R82" i="4"/>
  <c r="U82" i="4"/>
  <c r="U1657" i="4"/>
  <c r="R1657" i="4"/>
  <c r="U1802" i="4"/>
  <c r="R1802" i="4"/>
  <c r="U976" i="4"/>
  <c r="R976" i="4"/>
  <c r="U201" i="4"/>
  <c r="R201" i="4"/>
  <c r="U1102" i="4"/>
  <c r="R1102" i="4"/>
  <c r="R1665" i="4"/>
  <c r="U1665" i="4"/>
  <c r="U1448" i="4"/>
  <c r="R1448" i="4"/>
  <c r="R34" i="4"/>
  <c r="U34" i="4"/>
  <c r="U1344" i="4"/>
  <c r="R1344" i="4"/>
  <c r="U1814" i="4"/>
  <c r="R1814" i="4"/>
  <c r="U1899" i="4"/>
  <c r="R1899" i="4"/>
  <c r="R3130" i="4"/>
  <c r="U3130" i="4"/>
  <c r="U2746" i="4"/>
  <c r="R2746" i="4"/>
  <c r="U2200" i="4"/>
  <c r="R2200" i="4"/>
  <c r="U1789" i="4"/>
  <c r="R1789" i="4"/>
  <c r="U820" i="4"/>
  <c r="R820" i="4"/>
  <c r="R261" i="4"/>
  <c r="U261" i="4"/>
  <c r="R720" i="4"/>
  <c r="U720" i="4"/>
  <c r="R1589" i="4"/>
  <c r="U1589" i="4"/>
  <c r="U2154" i="4"/>
  <c r="R2154" i="4"/>
  <c r="U2954" i="4"/>
  <c r="R2954" i="4"/>
  <c r="U1616" i="4"/>
  <c r="R1616" i="4"/>
  <c r="R3031" i="4"/>
  <c r="U3031" i="4"/>
  <c r="U1726" i="4"/>
  <c r="R1726" i="4"/>
  <c r="U1618" i="4"/>
  <c r="R1618" i="4"/>
  <c r="U2830" i="4"/>
  <c r="R2830" i="4"/>
  <c r="U2870" i="4"/>
  <c r="R2870" i="4"/>
  <c r="U3074" i="4"/>
  <c r="R3074" i="4"/>
  <c r="U507" i="4"/>
  <c r="R507" i="4"/>
  <c r="U2400" i="4"/>
  <c r="R2400" i="4"/>
  <c r="R3168" i="4"/>
  <c r="U3168" i="4"/>
  <c r="U1863" i="4"/>
  <c r="R1863" i="4"/>
  <c r="U2759" i="4"/>
  <c r="R2759" i="4"/>
  <c r="R3037" i="4"/>
  <c r="U3037" i="4"/>
  <c r="U2109" i="4"/>
  <c r="R2109" i="4"/>
  <c r="R3112" i="4"/>
  <c r="U3112" i="4"/>
  <c r="U1605" i="4"/>
  <c r="R1605" i="4"/>
  <c r="U2966" i="4"/>
  <c r="R2966" i="4"/>
  <c r="U647" i="4"/>
  <c r="R647" i="4"/>
  <c r="U529" i="4"/>
  <c r="R529" i="4"/>
  <c r="U242" i="4"/>
  <c r="R242" i="4"/>
  <c r="U809" i="4"/>
  <c r="R809" i="4"/>
  <c r="U383" i="4"/>
  <c r="R383" i="4"/>
  <c r="R223" i="4"/>
  <c r="U223" i="4"/>
  <c r="R951" i="4"/>
  <c r="U951" i="4"/>
  <c r="U204" i="4"/>
  <c r="R204" i="4"/>
  <c r="U398" i="4"/>
  <c r="R398" i="4"/>
  <c r="U2005" i="4"/>
  <c r="R2005" i="4"/>
  <c r="U955" i="4"/>
  <c r="R955" i="4"/>
  <c r="R438" i="4"/>
  <c r="U438" i="4"/>
  <c r="R1960" i="4"/>
  <c r="U1960" i="4"/>
  <c r="R476" i="4"/>
  <c r="U476" i="4"/>
  <c r="U3019" i="4"/>
  <c r="R3019" i="4"/>
  <c r="U2891" i="4"/>
  <c r="R2891" i="4"/>
  <c r="R2765" i="4"/>
  <c r="U2765" i="4"/>
  <c r="R712" i="4"/>
  <c r="U712" i="4"/>
  <c r="U372" i="4"/>
  <c r="R372" i="4"/>
  <c r="R2030" i="4"/>
  <c r="U2030" i="4"/>
  <c r="U1680" i="4"/>
  <c r="R1680" i="4"/>
  <c r="U1875" i="4"/>
  <c r="R1875" i="4"/>
  <c r="U1943" i="4"/>
  <c r="R1943" i="4"/>
  <c r="U314" i="4"/>
  <c r="R314" i="4"/>
  <c r="U1608" i="4"/>
  <c r="R1608" i="4"/>
  <c r="U1499" i="4"/>
  <c r="R1499" i="4"/>
  <c r="R1828" i="4"/>
  <c r="U1828" i="4"/>
  <c r="U534" i="4"/>
  <c r="R534" i="4"/>
  <c r="U31" i="4"/>
  <c r="R31" i="4"/>
  <c r="U1577" i="4"/>
  <c r="R1577" i="4"/>
  <c r="U947" i="4"/>
  <c r="R947" i="4"/>
  <c r="U1283" i="4"/>
  <c r="R1283" i="4"/>
  <c r="U318" i="4"/>
  <c r="R318" i="4"/>
  <c r="U998" i="4"/>
  <c r="R998" i="4"/>
  <c r="U1735" i="4"/>
  <c r="R1735" i="4"/>
  <c r="U1591" i="4"/>
  <c r="R1591" i="4"/>
  <c r="U2293" i="4"/>
  <c r="R2293" i="4"/>
  <c r="U1888" i="4"/>
  <c r="R1888" i="4"/>
  <c r="U1400" i="4"/>
  <c r="R1400" i="4"/>
  <c r="U1558" i="4"/>
  <c r="R1558" i="4"/>
  <c r="U1449" i="4"/>
  <c r="R1449" i="4"/>
  <c r="U704" i="4"/>
  <c r="R704" i="4"/>
  <c r="U841" i="4"/>
  <c r="R841" i="4"/>
  <c r="R703" i="4"/>
  <c r="U703" i="4"/>
  <c r="U593" i="4"/>
  <c r="R593" i="4"/>
  <c r="R1315" i="4"/>
  <c r="U1315" i="4"/>
  <c r="U565" i="4"/>
  <c r="R565" i="4"/>
  <c r="U254" i="4"/>
  <c r="R254" i="4"/>
  <c r="R1043" i="4"/>
  <c r="U1043" i="4"/>
  <c r="U1600" i="4"/>
  <c r="R1600" i="4"/>
  <c r="R1788" i="4"/>
  <c r="U1788" i="4"/>
  <c r="U2361" i="4"/>
  <c r="R2361" i="4"/>
  <c r="U2897" i="4"/>
  <c r="R2897" i="4"/>
  <c r="U2995" i="4"/>
  <c r="R2995" i="4"/>
  <c r="R3142" i="4"/>
  <c r="U3142" i="4"/>
  <c r="R2222" i="4"/>
  <c r="U2222" i="4"/>
  <c r="U2193" i="4"/>
  <c r="R2193" i="4"/>
  <c r="U2732" i="4"/>
  <c r="R2732" i="4"/>
  <c r="U2546" i="4"/>
  <c r="R2546" i="4"/>
  <c r="U2907" i="4"/>
  <c r="R2907" i="4"/>
  <c r="R3174" i="4"/>
  <c r="U3174" i="4"/>
  <c r="R2356" i="4"/>
  <c r="U2356" i="4"/>
  <c r="R2370" i="4"/>
  <c r="U2370" i="4"/>
  <c r="U2039" i="4"/>
  <c r="R2039" i="4"/>
  <c r="R2294" i="4"/>
  <c r="U2294" i="4"/>
  <c r="R2054" i="4"/>
  <c r="U2054" i="4"/>
  <c r="U2785" i="4"/>
  <c r="R2785" i="4"/>
  <c r="U3098" i="4"/>
  <c r="R3098" i="4"/>
  <c r="U211" i="4"/>
  <c r="R211" i="4"/>
  <c r="R2104" i="4"/>
  <c r="U2104" i="4"/>
  <c r="U2540" i="4"/>
  <c r="R2540" i="4"/>
  <c r="U2279" i="4"/>
  <c r="R2279" i="4"/>
  <c r="R269" i="4"/>
  <c r="U269" i="4"/>
  <c r="U1892" i="4"/>
  <c r="R1892" i="4"/>
  <c r="R2127" i="4"/>
  <c r="U2127" i="4"/>
  <c r="U2687" i="4"/>
  <c r="R2687" i="4"/>
  <c r="U3006" i="4"/>
  <c r="R3006" i="4"/>
  <c r="R2444" i="4"/>
  <c r="U2444" i="4"/>
  <c r="U60" i="4"/>
  <c r="R60" i="4"/>
  <c r="U728" i="4"/>
  <c r="R728" i="4"/>
  <c r="U591" i="4"/>
  <c r="R591" i="4"/>
  <c r="R860" i="4"/>
  <c r="U860" i="4"/>
  <c r="R451" i="4"/>
  <c r="U451" i="4"/>
  <c r="R607" i="4"/>
  <c r="U607" i="4"/>
  <c r="U1247" i="4"/>
  <c r="R1247" i="4"/>
  <c r="R95" i="4"/>
  <c r="U95" i="4"/>
  <c r="U139" i="4"/>
  <c r="R139" i="4"/>
  <c r="R1250" i="4"/>
  <c r="U1250" i="4"/>
  <c r="R245" i="4"/>
  <c r="U245" i="4"/>
  <c r="R1734" i="4"/>
  <c r="U1734" i="4"/>
  <c r="U86" i="4"/>
  <c r="R86" i="4"/>
  <c r="R371" i="4"/>
  <c r="U371" i="4"/>
  <c r="R1742" i="4"/>
  <c r="U1742" i="4"/>
  <c r="U1066" i="4"/>
  <c r="R1066" i="4"/>
  <c r="R394" i="4"/>
  <c r="U394" i="4"/>
  <c r="U299" i="4"/>
  <c r="R299" i="4"/>
  <c r="R2433" i="4"/>
  <c r="U2433" i="4"/>
  <c r="U324" i="4"/>
  <c r="R324" i="4"/>
  <c r="U1850" i="4"/>
  <c r="R1850" i="4"/>
  <c r="U2692" i="4"/>
  <c r="R2692" i="4"/>
  <c r="U2302" i="4"/>
  <c r="R2302" i="4"/>
  <c r="U1548" i="4"/>
  <c r="R1548" i="4"/>
  <c r="U1142" i="4"/>
  <c r="R1142" i="4"/>
  <c r="R547" i="4"/>
  <c r="U547" i="4"/>
  <c r="U898" i="4"/>
  <c r="R898" i="4"/>
  <c r="R177" i="4"/>
  <c r="U177" i="4"/>
  <c r="U1810" i="4"/>
  <c r="R1810" i="4"/>
  <c r="U1387" i="4"/>
  <c r="R1387" i="4"/>
  <c r="U50" i="4"/>
  <c r="R50" i="4"/>
  <c r="U1472" i="4"/>
  <c r="R1472" i="4"/>
  <c r="U1911" i="4"/>
  <c r="R1911" i="4"/>
  <c r="U928" i="4"/>
  <c r="R928" i="4"/>
  <c r="U1263" i="4"/>
  <c r="R1263" i="4"/>
  <c r="R1546" i="4"/>
  <c r="U1546" i="4"/>
  <c r="U1834" i="4"/>
  <c r="R1834" i="4"/>
  <c r="U1611" i="4"/>
  <c r="R1611" i="4"/>
  <c r="U1966" i="4"/>
  <c r="R1966" i="4"/>
  <c r="U2246" i="4"/>
  <c r="R2246" i="4"/>
  <c r="R2431" i="4"/>
  <c r="U2431" i="4"/>
  <c r="R151" i="4"/>
  <c r="U151" i="4"/>
  <c r="U1716" i="4"/>
  <c r="R1716" i="4"/>
  <c r="U1480" i="4"/>
  <c r="R1480" i="4"/>
  <c r="R1461" i="4"/>
  <c r="U1461" i="4"/>
  <c r="U968" i="4"/>
  <c r="R968" i="4"/>
  <c r="U1612" i="4"/>
  <c r="R1612" i="4"/>
  <c r="U2969" i="4"/>
  <c r="R2969" i="4"/>
  <c r="U2690" i="4"/>
  <c r="R2690" i="4"/>
  <c r="U2467" i="4"/>
  <c r="R2467" i="4"/>
  <c r="U1256" i="4"/>
  <c r="R1256" i="4"/>
  <c r="U1240" i="4"/>
  <c r="R1240" i="4"/>
  <c r="R560" i="4"/>
  <c r="U560" i="4"/>
  <c r="U652" i="4"/>
  <c r="R652" i="4"/>
  <c r="U360" i="4"/>
  <c r="R360" i="4"/>
  <c r="U1305" i="4"/>
  <c r="R1305" i="4"/>
  <c r="U1737" i="4"/>
  <c r="R1737" i="4"/>
  <c r="U2287" i="4"/>
  <c r="R2287" i="4"/>
  <c r="U1877" i="4"/>
  <c r="R1877" i="4"/>
  <c r="U2364" i="4"/>
  <c r="R2364" i="4"/>
  <c r="R3027" i="4"/>
  <c r="U3027" i="4"/>
  <c r="U1853" i="4"/>
  <c r="R1853" i="4"/>
  <c r="U2000" i="4"/>
  <c r="R2000" i="4"/>
  <c r="U2642" i="4"/>
  <c r="R2642" i="4"/>
  <c r="U2913" i="4"/>
  <c r="R2913" i="4"/>
  <c r="U1717" i="4"/>
  <c r="R1717" i="4"/>
  <c r="R2423" i="4"/>
  <c r="U2423" i="4"/>
  <c r="U2919" i="4"/>
  <c r="R2919" i="4"/>
  <c r="U2275" i="4"/>
  <c r="R2275" i="4"/>
  <c r="R3052" i="4"/>
  <c r="U3052" i="4"/>
  <c r="U2163" i="4"/>
  <c r="R2163" i="4"/>
  <c r="U2250" i="4"/>
  <c r="R2250" i="4"/>
  <c r="U1970" i="4"/>
  <c r="R1970" i="4"/>
  <c r="R2325" i="4"/>
  <c r="U2325" i="4"/>
  <c r="U2012" i="4"/>
  <c r="R2012" i="4"/>
  <c r="U2448" i="4"/>
  <c r="R2448" i="4"/>
  <c r="R1958" i="4"/>
  <c r="U1958" i="4"/>
  <c r="U2204" i="4"/>
  <c r="R2204" i="4"/>
  <c r="U2492" i="4"/>
  <c r="R2492" i="4"/>
  <c r="R3058" i="4"/>
  <c r="U3058" i="4"/>
  <c r="R1357" i="4"/>
  <c r="U1357" i="4"/>
  <c r="U115" i="4"/>
  <c r="R115" i="4"/>
  <c r="U1245" i="4"/>
  <c r="R1245" i="4"/>
  <c r="U399" i="4"/>
  <c r="R399" i="4"/>
  <c r="U1165" i="4"/>
  <c r="R1165" i="4"/>
  <c r="U1052" i="4"/>
  <c r="R1052" i="4"/>
  <c r="U1279" i="4"/>
  <c r="R1279" i="4"/>
  <c r="U579" i="4"/>
  <c r="R579" i="4"/>
  <c r="U1921" i="4"/>
  <c r="R1921" i="4"/>
  <c r="U32" i="4"/>
  <c r="R32" i="4"/>
  <c r="U960" i="4"/>
  <c r="R960" i="4"/>
  <c r="U943" i="4"/>
  <c r="R943" i="4"/>
  <c r="U1677" i="4"/>
  <c r="R1677" i="4"/>
  <c r="U2077" i="4"/>
  <c r="R2077" i="4"/>
  <c r="U569" i="4"/>
  <c r="R569" i="4"/>
  <c r="R10" i="4"/>
  <c r="U10" i="4"/>
  <c r="R340" i="4"/>
  <c r="U340" i="4"/>
  <c r="R227" i="4"/>
  <c r="U227" i="4"/>
  <c r="U19" i="4"/>
  <c r="R19" i="4"/>
  <c r="U1967" i="4"/>
  <c r="R1967" i="4"/>
  <c r="R2239" i="4"/>
  <c r="U2239" i="4"/>
  <c r="R341" i="4"/>
  <c r="U341" i="4"/>
  <c r="U255" i="4"/>
  <c r="R255" i="4"/>
  <c r="U257" i="4"/>
  <c r="R257" i="4"/>
  <c r="U2782" i="4"/>
  <c r="R2782" i="4"/>
  <c r="R2408" i="4"/>
  <c r="U2408" i="4"/>
  <c r="U2216" i="4"/>
  <c r="R2216" i="4"/>
  <c r="U788" i="4"/>
  <c r="R788" i="4"/>
  <c r="U610" i="4"/>
  <c r="R610" i="4"/>
  <c r="U956" i="4"/>
  <c r="R956" i="4"/>
  <c r="U203" i="4"/>
  <c r="R203" i="4"/>
  <c r="U195" i="4"/>
  <c r="R195" i="4"/>
  <c r="U392" i="4"/>
  <c r="R392" i="4"/>
  <c r="U370" i="4"/>
  <c r="R370" i="4"/>
  <c r="U1226" i="4"/>
  <c r="R1226" i="4"/>
  <c r="R41" i="4"/>
  <c r="U41" i="4"/>
  <c r="R914" i="4"/>
  <c r="U914" i="4"/>
  <c r="U358" i="4"/>
  <c r="R358" i="4"/>
  <c r="R1492" i="4"/>
  <c r="U1492" i="4"/>
  <c r="U1485" i="4"/>
  <c r="R1485" i="4"/>
  <c r="U1954" i="4"/>
  <c r="R1954" i="4"/>
  <c r="U1015" i="4"/>
  <c r="R1015" i="4"/>
  <c r="U1673" i="4"/>
  <c r="R1673" i="4"/>
  <c r="U1969" i="4"/>
  <c r="R1969" i="4"/>
  <c r="U2507" i="4"/>
  <c r="R2507" i="4"/>
  <c r="R1510" i="4"/>
  <c r="U1510" i="4"/>
  <c r="R1560" i="4"/>
  <c r="U1560" i="4"/>
  <c r="R112" i="4"/>
  <c r="U112" i="4"/>
  <c r="U98" i="4"/>
  <c r="R98" i="4"/>
  <c r="U1685" i="4"/>
  <c r="R1685" i="4"/>
  <c r="U1856" i="4"/>
  <c r="R1856" i="4"/>
  <c r="R142" i="4"/>
  <c r="U142" i="4"/>
  <c r="U1700" i="4"/>
  <c r="R1700" i="4"/>
  <c r="U1338" i="4"/>
  <c r="R1338" i="4"/>
  <c r="R3062" i="4"/>
  <c r="U3062" i="4"/>
  <c r="U2506" i="4"/>
  <c r="R2506" i="4"/>
  <c r="U2404" i="4"/>
  <c r="R2404" i="4"/>
  <c r="U1846" i="4"/>
  <c r="R1846" i="4"/>
  <c r="R1075" i="4"/>
  <c r="U1075" i="4"/>
  <c r="U1181" i="4"/>
  <c r="R1181" i="4"/>
  <c r="U1161" i="4"/>
  <c r="R1161" i="4"/>
  <c r="R1011" i="4"/>
  <c r="U1011" i="4"/>
  <c r="U884" i="4"/>
  <c r="R884" i="4"/>
  <c r="R433" i="4"/>
  <c r="U433" i="4"/>
  <c r="U196" i="4"/>
  <c r="R196" i="4"/>
  <c r="U1615" i="4"/>
  <c r="R1615" i="4"/>
  <c r="U2314" i="4"/>
  <c r="R2314" i="4"/>
  <c r="U2175" i="4"/>
  <c r="R2175" i="4"/>
  <c r="R3196" i="4"/>
  <c r="U3196" i="4"/>
  <c r="U2470" i="4"/>
  <c r="R2470" i="4"/>
  <c r="U2914" i="4"/>
  <c r="R2914" i="4"/>
  <c r="U1706" i="4"/>
  <c r="R1706" i="4"/>
  <c r="U3179" i="4"/>
  <c r="R3179" i="4"/>
  <c r="R2043" i="4"/>
  <c r="U2043" i="4"/>
  <c r="U3170" i="4"/>
  <c r="R3170" i="4"/>
  <c r="R2007" i="4"/>
  <c r="U2007" i="4"/>
  <c r="U2500" i="4"/>
  <c r="R2500" i="4"/>
  <c r="R2934" i="4"/>
  <c r="U2934" i="4"/>
  <c r="U2243" i="4"/>
  <c r="R2243" i="4"/>
  <c r="U600" i="4"/>
  <c r="R600" i="4"/>
  <c r="U2313" i="4"/>
  <c r="R2313" i="4"/>
  <c r="U2844" i="4"/>
  <c r="R2844" i="4"/>
  <c r="U2766" i="4"/>
  <c r="R2766" i="4"/>
  <c r="U1619" i="4"/>
  <c r="R1619" i="4"/>
  <c r="R2639" i="4"/>
  <c r="U2639" i="4"/>
  <c r="U2536" i="4"/>
  <c r="R2536" i="4"/>
  <c r="U2217" i="4"/>
  <c r="R2217" i="4"/>
  <c r="U2691" i="4"/>
  <c r="R2691" i="4"/>
  <c r="U596" i="4"/>
  <c r="R596" i="4"/>
  <c r="U2621" i="4"/>
  <c r="R2621" i="4"/>
  <c r="U3122" i="4"/>
  <c r="R3122" i="4"/>
  <c r="R1816" i="4"/>
  <c r="U1816" i="4"/>
  <c r="R1083" i="4"/>
  <c r="U1083" i="4"/>
  <c r="R754" i="4"/>
  <c r="U754" i="4"/>
  <c r="U246" i="4"/>
  <c r="R246" i="4"/>
  <c r="U932" i="4"/>
  <c r="R932" i="4"/>
  <c r="U357" i="4"/>
  <c r="R357" i="4"/>
  <c r="U1118" i="4"/>
  <c r="R1118" i="4"/>
  <c r="U974" i="4"/>
  <c r="R974" i="4"/>
  <c r="U979" i="4"/>
  <c r="R979" i="4"/>
  <c r="U807" i="4"/>
  <c r="R807" i="4"/>
  <c r="U589" i="4"/>
  <c r="R589" i="4"/>
  <c r="R249" i="4"/>
  <c r="U249" i="4"/>
  <c r="U989" i="4"/>
  <c r="R989" i="4"/>
  <c r="U363" i="4"/>
  <c r="R363" i="4"/>
  <c r="R3178" i="4"/>
  <c r="U3178" i="4"/>
  <c r="R872" i="4"/>
  <c r="U872" i="4"/>
  <c r="U45" i="4"/>
  <c r="R45" i="4"/>
  <c r="U693" i="4"/>
  <c r="R693" i="4"/>
  <c r="R2149" i="4"/>
  <c r="U2149" i="4"/>
  <c r="R145" i="4"/>
  <c r="U145" i="4"/>
  <c r="U1298" i="4"/>
  <c r="R1298" i="4"/>
  <c r="R114" i="4"/>
  <c r="U114" i="4"/>
  <c r="R2592" i="4"/>
  <c r="U2592" i="4"/>
  <c r="R2564" i="4"/>
  <c r="U2564" i="4"/>
  <c r="R2164" i="4"/>
  <c r="U2164" i="4"/>
  <c r="U656" i="4"/>
  <c r="R656" i="4"/>
  <c r="U746" i="4"/>
  <c r="R746" i="4"/>
  <c r="R790" i="4"/>
  <c r="U790" i="4"/>
  <c r="U755" i="4"/>
  <c r="R755" i="4"/>
  <c r="U688" i="4"/>
  <c r="R688" i="4"/>
  <c r="U1367" i="4"/>
  <c r="R1367" i="4"/>
  <c r="R1490" i="4"/>
  <c r="U1490" i="4"/>
  <c r="R564" i="4"/>
  <c r="U564" i="4"/>
  <c r="U1404" i="4"/>
  <c r="R1404" i="4"/>
  <c r="U1835" i="4"/>
  <c r="R1835" i="4"/>
  <c r="U1982" i="4"/>
  <c r="R1982" i="4"/>
  <c r="U1016" i="4"/>
  <c r="R1016" i="4"/>
  <c r="U1473" i="4"/>
  <c r="R1473" i="4"/>
  <c r="U1634" i="4"/>
  <c r="R1634" i="4"/>
  <c r="R99" i="4"/>
  <c r="U99" i="4"/>
  <c r="U570" i="4"/>
  <c r="R570" i="4"/>
  <c r="U1996" i="4"/>
  <c r="R1996" i="4"/>
  <c r="U2312" i="4"/>
  <c r="R2312" i="4"/>
  <c r="U2544" i="4"/>
  <c r="R2544" i="4"/>
  <c r="R950" i="4"/>
  <c r="U950" i="4"/>
  <c r="U154" i="4"/>
  <c r="R154" i="4"/>
  <c r="U1545" i="4"/>
  <c r="R1545" i="4"/>
  <c r="R1721" i="4"/>
  <c r="U1721" i="4"/>
  <c r="R3013" i="4"/>
  <c r="U3013" i="4"/>
  <c r="U2757" i="4"/>
  <c r="R2757" i="4"/>
  <c r="R2136" i="4"/>
  <c r="U2136" i="4"/>
  <c r="U1896" i="4"/>
  <c r="R1896" i="4"/>
  <c r="U1656" i="4"/>
  <c r="R1656" i="4"/>
  <c r="U937" i="4"/>
  <c r="R937" i="4"/>
  <c r="R931" i="4"/>
  <c r="U931" i="4"/>
  <c r="R1192" i="4"/>
  <c r="U1192" i="4"/>
  <c r="U964" i="4"/>
  <c r="R964" i="4"/>
  <c r="R915" i="4"/>
  <c r="U915" i="4"/>
  <c r="U251" i="4"/>
  <c r="R251" i="4"/>
  <c r="U274" i="4"/>
  <c r="R274" i="4"/>
  <c r="U313" i="4"/>
  <c r="R313" i="4"/>
  <c r="U404" i="4"/>
  <c r="R404" i="4"/>
  <c r="U1760" i="4"/>
  <c r="R1760" i="4"/>
  <c r="U2328" i="4"/>
  <c r="R2328" i="4"/>
  <c r="U2715" i="4"/>
  <c r="R2715" i="4"/>
  <c r="U2868" i="4"/>
  <c r="R2868" i="4"/>
  <c r="U3172" i="4"/>
  <c r="R3172" i="4"/>
  <c r="R2651" i="4"/>
  <c r="U2651" i="4"/>
  <c r="U2158" i="4"/>
  <c r="R2158" i="4"/>
  <c r="U2186" i="4"/>
  <c r="R2186" i="4"/>
  <c r="U116" i="4"/>
  <c r="R116" i="4"/>
  <c r="R2563" i="4"/>
  <c r="U2563" i="4"/>
  <c r="U2132" i="4"/>
  <c r="R2132" i="4"/>
  <c r="U2550" i="4"/>
  <c r="R2550" i="4"/>
  <c r="U2922" i="4"/>
  <c r="R2922" i="4"/>
  <c r="U2555" i="4"/>
  <c r="R2555" i="4"/>
  <c r="U1278" i="4"/>
  <c r="R1278" i="4"/>
  <c r="R2265" i="4"/>
  <c r="U2265" i="4"/>
  <c r="U2488" i="4"/>
  <c r="R2488" i="4"/>
  <c r="R2303" i="4"/>
  <c r="U2303" i="4"/>
  <c r="R2667" i="4"/>
  <c r="U2667" i="4"/>
  <c r="U1762" i="4"/>
  <c r="R1762" i="4"/>
  <c r="R3135" i="4"/>
  <c r="U3135" i="4"/>
  <c r="R2174" i="4"/>
  <c r="U2174" i="4"/>
  <c r="U2643" i="4"/>
  <c r="R2643" i="4"/>
  <c r="R3148" i="4"/>
  <c r="U3148" i="4"/>
  <c r="U2505" i="4"/>
  <c r="R2505" i="4"/>
  <c r="R3146" i="4"/>
  <c r="U3146" i="4"/>
  <c r="U323" i="4"/>
  <c r="R323" i="4"/>
  <c r="U205" i="4"/>
  <c r="R205" i="4"/>
  <c r="U416" i="4"/>
  <c r="R416" i="4"/>
  <c r="U771" i="4"/>
  <c r="R771" i="4"/>
  <c r="R866" i="4"/>
  <c r="U866" i="4"/>
  <c r="U2594" i="4"/>
  <c r="R2594" i="4"/>
  <c r="U231" i="4"/>
  <c r="R231" i="4"/>
  <c r="U524" i="4"/>
  <c r="R524" i="4"/>
  <c r="U984" i="4"/>
  <c r="R984" i="4"/>
  <c r="R2571" i="4"/>
  <c r="U2571" i="4"/>
  <c r="R2001" i="4"/>
  <c r="U2001" i="4"/>
  <c r="U1599" i="4"/>
  <c r="R1599" i="4"/>
  <c r="R1702" i="4"/>
  <c r="U1702" i="4"/>
  <c r="R2873" i="4"/>
  <c r="U2873" i="4"/>
  <c r="U3152" i="4"/>
  <c r="R3152" i="4"/>
  <c r="U2674" i="4"/>
  <c r="R2674" i="4"/>
  <c r="U736" i="4"/>
  <c r="R736" i="4"/>
  <c r="U355" i="4"/>
  <c r="R355" i="4"/>
  <c r="U2002" i="4"/>
  <c r="R2002" i="4"/>
  <c r="U1104" i="4"/>
  <c r="R1104" i="4"/>
  <c r="U759" i="4"/>
  <c r="R759" i="4"/>
  <c r="R993" i="4"/>
  <c r="U993" i="4"/>
  <c r="U1273" i="4"/>
  <c r="R1273" i="4"/>
  <c r="U797" i="4"/>
  <c r="R797" i="4"/>
  <c r="U520" i="4"/>
  <c r="R520" i="4"/>
  <c r="U488" i="4"/>
  <c r="R488" i="4"/>
  <c r="U1747" i="4"/>
  <c r="R1747" i="4"/>
  <c r="U2641" i="4"/>
  <c r="R2641" i="4"/>
  <c r="R2466" i="4"/>
  <c r="U2466" i="4"/>
  <c r="U1691" i="4"/>
  <c r="R1691" i="4"/>
  <c r="U1753" i="4"/>
  <c r="R1753" i="4"/>
  <c r="U1869" i="4"/>
  <c r="R1869" i="4"/>
  <c r="U1310" i="4"/>
  <c r="R1310" i="4"/>
  <c r="R586" i="4"/>
  <c r="U586" i="4"/>
  <c r="U1725" i="4"/>
  <c r="R1725" i="4"/>
  <c r="U202" i="4"/>
  <c r="R202" i="4"/>
  <c r="U1287" i="4"/>
  <c r="R1287" i="4"/>
  <c r="R1551" i="4"/>
  <c r="U1551" i="4"/>
  <c r="U2192" i="4"/>
  <c r="R2192" i="4"/>
  <c r="R462" i="4"/>
  <c r="U462" i="4"/>
  <c r="U558" i="4"/>
  <c r="R558" i="4"/>
  <c r="U1672" i="4"/>
  <c r="R1672" i="4"/>
  <c r="U144" i="4"/>
  <c r="R144" i="4"/>
  <c r="U929" i="4"/>
  <c r="R929" i="4"/>
  <c r="U1221" i="4"/>
  <c r="R1221" i="4"/>
  <c r="U2042" i="4"/>
  <c r="R2042" i="4"/>
  <c r="U2102" i="4"/>
  <c r="R2102" i="4"/>
  <c r="U180" i="4"/>
  <c r="R180" i="4"/>
  <c r="U1519" i="4"/>
  <c r="R1519" i="4"/>
  <c r="U232" i="4"/>
  <c r="R232" i="4"/>
  <c r="U1308" i="4"/>
  <c r="R1308" i="4"/>
  <c r="R1766" i="4"/>
  <c r="U1766" i="4"/>
  <c r="U1690" i="4"/>
  <c r="R1690" i="4"/>
  <c r="U3016" i="4"/>
  <c r="R3016" i="4"/>
  <c r="U2964" i="4"/>
  <c r="R2964" i="4"/>
  <c r="R2326" i="4"/>
  <c r="U2326" i="4"/>
  <c r="U1975" i="4"/>
  <c r="R1975" i="4"/>
  <c r="U1976" i="4"/>
  <c r="R1976" i="4"/>
  <c r="R1458" i="4"/>
  <c r="U1458" i="4"/>
  <c r="U1086" i="4"/>
  <c r="R1086" i="4"/>
  <c r="U1151" i="4"/>
  <c r="R1151" i="4"/>
  <c r="R786" i="4"/>
  <c r="U786" i="4"/>
  <c r="U267" i="4"/>
  <c r="R267" i="4"/>
  <c r="U575" i="4"/>
  <c r="R575" i="4"/>
  <c r="U1160" i="4"/>
  <c r="R1160" i="4"/>
  <c r="R923" i="4"/>
  <c r="U923" i="4"/>
  <c r="R1934" i="4"/>
  <c r="U1934" i="4"/>
  <c r="U2224" i="4"/>
  <c r="R2224" i="4"/>
  <c r="U2882" i="4"/>
  <c r="R2882" i="4"/>
  <c r="R3150" i="4"/>
  <c r="U3150" i="4"/>
  <c r="U432" i="4"/>
  <c r="R432" i="4"/>
  <c r="U2184" i="4"/>
  <c r="R2184" i="4"/>
  <c r="U2449" i="4"/>
  <c r="R2449" i="4"/>
  <c r="U2910" i="4"/>
  <c r="R2910" i="4"/>
  <c r="U2807" i="4"/>
  <c r="R2807" i="4"/>
  <c r="U2519" i="4"/>
  <c r="R2519" i="4"/>
  <c r="R2973" i="4"/>
  <c r="U2973" i="4"/>
  <c r="U1081" i="4"/>
  <c r="R1081" i="4"/>
  <c r="U2347" i="4"/>
  <c r="R2347" i="4"/>
  <c r="U2637" i="4"/>
  <c r="R2637" i="4"/>
  <c r="U2645" i="4"/>
  <c r="R2645" i="4"/>
  <c r="U2348" i="4"/>
  <c r="R2348" i="4"/>
  <c r="R2575" i="4"/>
  <c r="U2575" i="4"/>
  <c r="R3182" i="4"/>
  <c r="U3182" i="4"/>
  <c r="R3110" i="4"/>
  <c r="U3110" i="4"/>
  <c r="R331" i="4"/>
  <c r="U331" i="4"/>
  <c r="U369" i="4"/>
  <c r="R369" i="4"/>
  <c r="U1374" i="4"/>
  <c r="R1374" i="4"/>
  <c r="U189" i="4"/>
  <c r="R189" i="4"/>
  <c r="U1511" i="4"/>
  <c r="R1511" i="4"/>
  <c r="U325" i="4"/>
  <c r="R325" i="4"/>
  <c r="R25" i="4"/>
  <c r="U25" i="4"/>
  <c r="U2027" i="4"/>
  <c r="R2027" i="4"/>
  <c r="U1826" i="4"/>
  <c r="R1826" i="4"/>
  <c r="U1132" i="4"/>
  <c r="R1132" i="4"/>
  <c r="U1860" i="4"/>
  <c r="R1860" i="4"/>
  <c r="R804" i="4"/>
  <c r="U804" i="4"/>
  <c r="U2045" i="4"/>
  <c r="R2045" i="4"/>
  <c r="U1091" i="4"/>
  <c r="R1091" i="4"/>
  <c r="U105" i="4"/>
  <c r="R105" i="4"/>
  <c r="R1212" i="4"/>
  <c r="U1212" i="4"/>
  <c r="U2048" i="4"/>
  <c r="R2048" i="4"/>
  <c r="U1320" i="4"/>
  <c r="R1320" i="4"/>
  <c r="R3040" i="4"/>
  <c r="U3040" i="4"/>
  <c r="U2739" i="4"/>
  <c r="R2739" i="4"/>
  <c r="R2567" i="4"/>
  <c r="U2567" i="4"/>
  <c r="U1855" i="4"/>
  <c r="R1855" i="4"/>
  <c r="U1033" i="4"/>
  <c r="R1033" i="4"/>
  <c r="U470" i="4"/>
  <c r="R470" i="4"/>
  <c r="U402" i="4"/>
  <c r="R402" i="4"/>
  <c r="U1290" i="4"/>
  <c r="R1290" i="4"/>
  <c r="U153" i="4"/>
  <c r="R153" i="4"/>
  <c r="U284" i="4"/>
  <c r="R284" i="4"/>
  <c r="U1736" i="4"/>
  <c r="R1736" i="4"/>
  <c r="U800" i="4"/>
  <c r="R800" i="4"/>
  <c r="U2183" i="4"/>
  <c r="R2183" i="4"/>
  <c r="U1544" i="4"/>
  <c r="R1544" i="4"/>
  <c r="U2015" i="4"/>
  <c r="R2015" i="4"/>
  <c r="U2125" i="4"/>
  <c r="R2125" i="4"/>
  <c r="U1525" i="4"/>
  <c r="R1525" i="4"/>
  <c r="U1557" i="4"/>
  <c r="R1557" i="4"/>
  <c r="U1796" i="4"/>
  <c r="R1796" i="4"/>
  <c r="U2298" i="4"/>
  <c r="R2298" i="4"/>
  <c r="U471" i="4"/>
  <c r="R471" i="4"/>
  <c r="U326" i="4"/>
  <c r="R326" i="4"/>
  <c r="U1341" i="4"/>
  <c r="R1341" i="4"/>
  <c r="U1421" i="4"/>
  <c r="R1421" i="4"/>
  <c r="U120" i="4"/>
  <c r="R120" i="4"/>
  <c r="R518" i="4"/>
  <c r="U518" i="4"/>
  <c r="U1961" i="4"/>
  <c r="R1961" i="4"/>
  <c r="U492" i="4"/>
  <c r="R492" i="4"/>
  <c r="U1993" i="4"/>
  <c r="R1993" i="4"/>
  <c r="R1732" i="4"/>
  <c r="U1732" i="4"/>
  <c r="U1935" i="4"/>
  <c r="R1935" i="4"/>
  <c r="U2485" i="4"/>
  <c r="R2485" i="4"/>
  <c r="U2145" i="4"/>
  <c r="R2145" i="4"/>
  <c r="U1879" i="4"/>
  <c r="R1879" i="4"/>
  <c r="U1585" i="4"/>
  <c r="R1585" i="4"/>
  <c r="U867" i="4"/>
  <c r="R867" i="4"/>
  <c r="R604" i="4"/>
  <c r="U604" i="4"/>
  <c r="U453" i="4"/>
  <c r="R453" i="4"/>
  <c r="U101" i="4"/>
  <c r="R101" i="4"/>
  <c r="U68" i="4"/>
  <c r="R68" i="4"/>
  <c r="U89" i="4"/>
  <c r="R89" i="4"/>
  <c r="R1122" i="4"/>
  <c r="U1122" i="4"/>
  <c r="U1533" i="4"/>
  <c r="R1533" i="4"/>
  <c r="R3096" i="4"/>
  <c r="U3096" i="4"/>
  <c r="U2972" i="4"/>
  <c r="R2972" i="4"/>
  <c r="R3212" i="4"/>
  <c r="U3212" i="4"/>
  <c r="R3160" i="4"/>
  <c r="U3160" i="4"/>
  <c r="U2258" i="4"/>
  <c r="R2258" i="4"/>
  <c r="U2846" i="4"/>
  <c r="R2846" i="4"/>
  <c r="R3180" i="4"/>
  <c r="U3180" i="4"/>
  <c r="U310" i="4"/>
  <c r="R310" i="4"/>
  <c r="R2151" i="4"/>
  <c r="U2151" i="4"/>
  <c r="R1953" i="4"/>
  <c r="U1953" i="4"/>
  <c r="U2252" i="4"/>
  <c r="R2252" i="4"/>
  <c r="R2904" i="4"/>
  <c r="U2904" i="4"/>
  <c r="R3092" i="4"/>
  <c r="U3092" i="4"/>
  <c r="U111" i="4"/>
  <c r="R111" i="4"/>
  <c r="U2047" i="4"/>
  <c r="R2047" i="4"/>
  <c r="U2240" i="4"/>
  <c r="R2240" i="4"/>
  <c r="U2604" i="4"/>
  <c r="R2604" i="4"/>
  <c r="R3198" i="4"/>
  <c r="U3198" i="4"/>
  <c r="R2825" i="4"/>
  <c r="U2825" i="4"/>
  <c r="U179" i="4"/>
  <c r="R179" i="4"/>
  <c r="R562" i="4"/>
  <c r="U562" i="4"/>
  <c r="U1126" i="4"/>
  <c r="R1126" i="4"/>
  <c r="U660" i="4"/>
  <c r="R660" i="4"/>
  <c r="R478" i="4"/>
  <c r="U478" i="4"/>
  <c r="R2365" i="4"/>
  <c r="U2365" i="4"/>
  <c r="U2717" i="4"/>
  <c r="R2717" i="4"/>
  <c r="U2880" i="4"/>
  <c r="R2880" i="4"/>
  <c r="R3124" i="4"/>
  <c r="U3124" i="4"/>
  <c r="U7" i="4"/>
  <c r="R7" i="4"/>
  <c r="U635" i="4"/>
  <c r="R635" i="4"/>
  <c r="U555" i="4"/>
  <c r="R555" i="4"/>
  <c r="U1498" i="4"/>
  <c r="R1498" i="4"/>
  <c r="U417" i="4"/>
  <c r="R417" i="4"/>
  <c r="U94" i="4"/>
  <c r="R94" i="4"/>
  <c r="U47" i="4"/>
  <c r="R47" i="4"/>
  <c r="R625" i="4"/>
  <c r="U625" i="4"/>
  <c r="U393" i="4"/>
  <c r="R393" i="4"/>
  <c r="U183" i="4"/>
  <c r="R183" i="4"/>
  <c r="U834" i="4"/>
  <c r="R834" i="4"/>
  <c r="U2596" i="4"/>
  <c r="R2596" i="4"/>
  <c r="U2202" i="4"/>
  <c r="R2202" i="4"/>
  <c r="U1584" i="4"/>
  <c r="R1584" i="4"/>
  <c r="U1979" i="4"/>
  <c r="R1979" i="4"/>
  <c r="U185" i="4"/>
  <c r="R185" i="4"/>
  <c r="U282" i="4"/>
  <c r="R282" i="4"/>
  <c r="U1831" i="4"/>
  <c r="R1831" i="4"/>
  <c r="U1362" i="4"/>
  <c r="R1362" i="4"/>
  <c r="U618" i="4"/>
  <c r="R618" i="4"/>
  <c r="U1317" i="4"/>
  <c r="R1317" i="4"/>
  <c r="U2232" i="4"/>
  <c r="R2232" i="4"/>
  <c r="U517" i="4"/>
  <c r="R517" i="4"/>
  <c r="U122" i="4"/>
  <c r="R122" i="4"/>
  <c r="R1080" i="4"/>
  <c r="U1080" i="4"/>
  <c r="U1751" i="4"/>
  <c r="R1751" i="4"/>
  <c r="U425" i="4"/>
  <c r="R425" i="4"/>
  <c r="U222" i="4"/>
  <c r="R222" i="4"/>
  <c r="U863" i="4"/>
  <c r="R863" i="4"/>
  <c r="U2396" i="4"/>
  <c r="R2396" i="4"/>
  <c r="R413" i="4"/>
  <c r="U413" i="4"/>
  <c r="U824" i="4"/>
  <c r="R824" i="4"/>
  <c r="U668" i="4"/>
  <c r="R668" i="4"/>
  <c r="R2033" i="4"/>
  <c r="U2033" i="4"/>
  <c r="U701" i="4"/>
  <c r="R701" i="4"/>
  <c r="R162" i="4"/>
  <c r="U162" i="4"/>
  <c r="U1755" i="4"/>
  <c r="R1755" i="4"/>
  <c r="U2863" i="4"/>
  <c r="R2863" i="4"/>
  <c r="U1652" i="4"/>
  <c r="R1652" i="4"/>
  <c r="R1288" i="4"/>
  <c r="U1288" i="4"/>
  <c r="U1381" i="4"/>
  <c r="R1381" i="4"/>
  <c r="U987" i="4"/>
  <c r="R987" i="4"/>
  <c r="U648" i="4"/>
  <c r="R648" i="4"/>
  <c r="U982" i="4"/>
  <c r="R982" i="4"/>
  <c r="R1232" i="4"/>
  <c r="U1232" i="4"/>
  <c r="U1898" i="4"/>
  <c r="R1898" i="4"/>
  <c r="R2210" i="4"/>
  <c r="U2210" i="4"/>
  <c r="U2951" i="4"/>
  <c r="R2951" i="4"/>
  <c r="U3086" i="4"/>
  <c r="R3086" i="4"/>
  <c r="U2199" i="4"/>
  <c r="R2199" i="4"/>
  <c r="R2587" i="4"/>
  <c r="U2587" i="4"/>
  <c r="U2900" i="4"/>
  <c r="R2900" i="4"/>
  <c r="U3102" i="4"/>
  <c r="R3102" i="4"/>
  <c r="U2337" i="4"/>
  <c r="R2337" i="4"/>
  <c r="R3094" i="4"/>
  <c r="U3094" i="4"/>
  <c r="U2242" i="4"/>
  <c r="R2242" i="4"/>
  <c r="U2584" i="4"/>
  <c r="R2584" i="4"/>
  <c r="R2081" i="4"/>
  <c r="U2081" i="4"/>
  <c r="R2887" i="4"/>
  <c r="U2887" i="4"/>
  <c r="U1144" i="4"/>
  <c r="R1144" i="4"/>
  <c r="R2646" i="4"/>
  <c r="U2646" i="4"/>
  <c r="U1554" i="4"/>
  <c r="R1554" i="4"/>
  <c r="U2270" i="4"/>
  <c r="R2270" i="4"/>
  <c r="U2760" i="4"/>
  <c r="R2760" i="4"/>
  <c r="U2933" i="4"/>
  <c r="R2933" i="4"/>
  <c r="U2669" i="4"/>
  <c r="R2669" i="4"/>
  <c r="R1730" i="4"/>
  <c r="U1730" i="4"/>
  <c r="R2236" i="4"/>
  <c r="U2236" i="4"/>
  <c r="R2924" i="4"/>
  <c r="U2924" i="4"/>
  <c r="R3158" i="4"/>
  <c r="U3158" i="4"/>
  <c r="M3115" i="4"/>
  <c r="N3115" i="4" s="1"/>
  <c r="O3115" i="4" s="1"/>
  <c r="P3115" i="4" s="1"/>
  <c r="M2941" i="4"/>
  <c r="N2941" i="4" s="1"/>
  <c r="O2941" i="4" s="1"/>
  <c r="P2941" i="4" s="1"/>
  <c r="M2557" i="4"/>
  <c r="N2557" i="4" s="1"/>
  <c r="O2557" i="4" s="1"/>
  <c r="P2557" i="4" s="1"/>
  <c r="M2340" i="4"/>
  <c r="N2340" i="4" s="1"/>
  <c r="O2340" i="4" s="1"/>
  <c r="P2340" i="4" s="1"/>
  <c r="M1708" i="4"/>
  <c r="N1708" i="4" s="1"/>
  <c r="O1708" i="4" s="1"/>
  <c r="P1708" i="4" s="1"/>
  <c r="M1783" i="4"/>
  <c r="N1783" i="4" s="1"/>
  <c r="O1783" i="4" s="1"/>
  <c r="P1783" i="4" s="1"/>
  <c r="M1348" i="4"/>
  <c r="N1348" i="4" s="1"/>
  <c r="O1348" i="4" s="1"/>
  <c r="P1348" i="4" s="1"/>
  <c r="M1169" i="4"/>
  <c r="N1169" i="4" s="1"/>
  <c r="O1169" i="4" s="1"/>
  <c r="P1169" i="4" s="1"/>
  <c r="M844" i="4"/>
  <c r="N844" i="4" s="1"/>
  <c r="O844" i="4" s="1"/>
  <c r="P844" i="4" s="1"/>
  <c r="M397" i="4"/>
  <c r="N397" i="4" s="1"/>
  <c r="O397" i="4" s="1"/>
  <c r="P397" i="4" s="1"/>
  <c r="M157" i="4"/>
  <c r="N157" i="4" s="1"/>
  <c r="O157" i="4" s="1"/>
  <c r="P157" i="4" s="1"/>
  <c r="M2974" i="4"/>
  <c r="N2974" i="4" s="1"/>
  <c r="O2974" i="4" s="1"/>
  <c r="P2974" i="4" s="1"/>
  <c r="M2829" i="4"/>
  <c r="N2829" i="4" s="1"/>
  <c r="O2829" i="4" s="1"/>
  <c r="P2829" i="4" s="1"/>
  <c r="M2515" i="4"/>
  <c r="N2515" i="4" s="1"/>
  <c r="O2515" i="4" s="1"/>
  <c r="P2515" i="4" s="1"/>
  <c r="M2345" i="4"/>
  <c r="N2345" i="4" s="1"/>
  <c r="O2345" i="4" s="1"/>
  <c r="P2345" i="4" s="1"/>
  <c r="M2013" i="4"/>
  <c r="N2013" i="4" s="1"/>
  <c r="O2013" i="4" s="1"/>
  <c r="P2013" i="4" s="1"/>
  <c r="M1507" i="4"/>
  <c r="N1507" i="4" s="1"/>
  <c r="O1507" i="4" s="1"/>
  <c r="P1507" i="4" s="1"/>
  <c r="M1153" i="4"/>
  <c r="N1153" i="4" s="1"/>
  <c r="O1153" i="4" s="1"/>
  <c r="P1153" i="4" s="1"/>
  <c r="M1378" i="4"/>
  <c r="N1378" i="4" s="1"/>
  <c r="O1378" i="4" s="1"/>
  <c r="P1378" i="4" s="1"/>
  <c r="M1008" i="4"/>
  <c r="N1008" i="4" s="1"/>
  <c r="O1008" i="4" s="1"/>
  <c r="P1008" i="4" s="1"/>
  <c r="M1022" i="4"/>
  <c r="N1022" i="4" s="1"/>
  <c r="O1022" i="4" s="1"/>
  <c r="P1022" i="4" s="1"/>
  <c r="M514" i="4"/>
  <c r="N514" i="4" s="1"/>
  <c r="O514" i="4" s="1"/>
  <c r="P514" i="4" s="1"/>
  <c r="M3030" i="4"/>
  <c r="N3030" i="4" s="1"/>
  <c r="O3030" i="4" s="1"/>
  <c r="P3030" i="4" s="1"/>
  <c r="M2836" i="4"/>
  <c r="N2836" i="4" s="1"/>
  <c r="O2836" i="4" s="1"/>
  <c r="P2836" i="4" s="1"/>
  <c r="M2569" i="4"/>
  <c r="N2569" i="4" s="1"/>
  <c r="O2569" i="4" s="1"/>
  <c r="P2569" i="4" s="1"/>
  <c r="M2368" i="4"/>
  <c r="N2368" i="4" s="1"/>
  <c r="O2368" i="4" s="1"/>
  <c r="P2368" i="4" s="1"/>
  <c r="M1820" i="4"/>
  <c r="N1820" i="4" s="1"/>
  <c r="O1820" i="4" s="1"/>
  <c r="P1820" i="4" s="1"/>
  <c r="M1565" i="4"/>
  <c r="N1565" i="4" s="1"/>
  <c r="O1565" i="4" s="1"/>
  <c r="P1565" i="4" s="1"/>
  <c r="M1141" i="4"/>
  <c r="N1141" i="4" s="1"/>
  <c r="O1141" i="4" s="1"/>
  <c r="P1141" i="4" s="1"/>
  <c r="M1289" i="4"/>
  <c r="N1289" i="4" s="1"/>
  <c r="O1289" i="4" s="1"/>
  <c r="P1289" i="4" s="1"/>
  <c r="M1068" i="4"/>
  <c r="N1068" i="4" s="1"/>
  <c r="O1068" i="4" s="1"/>
  <c r="P1068" i="4" s="1"/>
  <c r="M152" i="4"/>
  <c r="N152" i="4" s="1"/>
  <c r="O152" i="4" s="1"/>
  <c r="P152" i="4" s="1"/>
  <c r="M12" i="4"/>
  <c r="N12" i="4" s="1"/>
  <c r="O12" i="4" s="1"/>
  <c r="P12" i="4" s="1"/>
  <c r="M3171" i="4"/>
  <c r="N3171" i="4" s="1"/>
  <c r="O3171" i="4" s="1"/>
  <c r="P3171" i="4" s="1"/>
  <c r="M2949" i="4"/>
  <c r="N2949" i="4" s="1"/>
  <c r="O2949" i="4" s="1"/>
  <c r="P2949" i="4" s="1"/>
  <c r="M2752" i="4"/>
  <c r="N2752" i="4" s="1"/>
  <c r="O2752" i="4" s="1"/>
  <c r="P2752" i="4" s="1"/>
  <c r="M2354" i="4"/>
  <c r="N2354" i="4" s="1"/>
  <c r="O2354" i="4" s="1"/>
  <c r="P2354" i="4" s="1"/>
  <c r="M1818" i="4"/>
  <c r="N1818" i="4" s="1"/>
  <c r="O1818" i="4" s="1"/>
  <c r="P1818" i="4" s="1"/>
  <c r="M1666" i="4"/>
  <c r="N1666" i="4" s="1"/>
  <c r="O1666" i="4" s="1"/>
  <c r="P1666" i="4" s="1"/>
  <c r="M1301" i="4"/>
  <c r="N1301" i="4" s="1"/>
  <c r="O1301" i="4" s="1"/>
  <c r="P1301" i="4" s="1"/>
  <c r="M952" i="4"/>
  <c r="N952" i="4" s="1"/>
  <c r="O952" i="4" s="1"/>
  <c r="P952" i="4" s="1"/>
  <c r="M1053" i="4"/>
  <c r="N1053" i="4" s="1"/>
  <c r="O1053" i="4" s="1"/>
  <c r="P1053" i="4" s="1"/>
  <c r="M574" i="4"/>
  <c r="N574" i="4" s="1"/>
  <c r="O574" i="4" s="1"/>
  <c r="P574" i="4" s="1"/>
  <c r="M306" i="4"/>
  <c r="N306" i="4" s="1"/>
  <c r="O306" i="4" s="1"/>
  <c r="P306" i="4" s="1"/>
  <c r="M434" i="4"/>
  <c r="N434" i="4" s="1"/>
  <c r="O434" i="4" s="1"/>
  <c r="P434" i="4" s="1"/>
  <c r="M3085" i="4"/>
  <c r="N3085" i="4" s="1"/>
  <c r="O3085" i="4" s="1"/>
  <c r="P3085" i="4" s="1"/>
  <c r="M2747" i="4"/>
  <c r="N2747" i="4" s="1"/>
  <c r="O2747" i="4" s="1"/>
  <c r="P2747" i="4" s="1"/>
  <c r="M1972" i="4"/>
  <c r="N1972" i="4" s="1"/>
  <c r="O1972" i="4" s="1"/>
  <c r="P1972" i="4" s="1"/>
  <c r="M2022" i="4"/>
  <c r="N2022" i="4" s="1"/>
  <c r="O2022" i="4" s="1"/>
  <c r="P2022" i="4" s="1"/>
  <c r="M1627" i="4"/>
  <c r="N1627" i="4" s="1"/>
  <c r="O1627" i="4" s="1"/>
  <c r="P1627" i="4" s="1"/>
  <c r="M686" i="4"/>
  <c r="N686" i="4" s="1"/>
  <c r="O686" i="4" s="1"/>
  <c r="P686" i="4" s="1"/>
  <c r="M143" i="4"/>
  <c r="N143" i="4" s="1"/>
  <c r="O143" i="4" s="1"/>
  <c r="P143" i="4" s="1"/>
  <c r="M481" i="4"/>
  <c r="N481" i="4" s="1"/>
  <c r="O481" i="4" s="1"/>
  <c r="P481" i="4" s="1"/>
  <c r="M218" i="4"/>
  <c r="N218" i="4" s="1"/>
  <c r="O218" i="4" s="1"/>
  <c r="P218" i="4" s="1"/>
  <c r="M3059" i="4"/>
  <c r="N3059" i="4" s="1"/>
  <c r="O3059" i="4" s="1"/>
  <c r="P3059" i="4" s="1"/>
  <c r="M2819" i="4"/>
  <c r="N2819" i="4" s="1"/>
  <c r="O2819" i="4" s="1"/>
  <c r="P2819" i="4" s="1"/>
  <c r="M2623" i="4"/>
  <c r="N2623" i="4" s="1"/>
  <c r="O2623" i="4" s="1"/>
  <c r="P2623" i="4" s="1"/>
  <c r="M2453" i="4"/>
  <c r="N2453" i="4" s="1"/>
  <c r="O2453" i="4" s="1"/>
  <c r="P2453" i="4" s="1"/>
  <c r="M2070" i="4"/>
  <c r="N2070" i="4" s="1"/>
  <c r="O2070" i="4" s="1"/>
  <c r="P2070" i="4" s="1"/>
  <c r="M1470" i="4"/>
  <c r="N1470" i="4" s="1"/>
  <c r="O1470" i="4" s="1"/>
  <c r="P1470" i="4" s="1"/>
  <c r="M1228" i="4"/>
  <c r="N1228" i="4" s="1"/>
  <c r="O1228" i="4" s="1"/>
  <c r="P1228" i="4" s="1"/>
  <c r="M806" i="4"/>
  <c r="N806" i="4" s="1"/>
  <c r="O806" i="4" s="1"/>
  <c r="P806" i="4" s="1"/>
  <c r="M559" i="4"/>
  <c r="N559" i="4" s="1"/>
  <c r="O559" i="4" s="1"/>
  <c r="P559" i="4" s="1"/>
  <c r="M2978" i="4"/>
  <c r="N2978" i="4" s="1"/>
  <c r="O2978" i="4" s="1"/>
  <c r="P2978" i="4" s="1"/>
  <c r="M2617" i="4"/>
  <c r="N2617" i="4" s="1"/>
  <c r="O2617" i="4" s="1"/>
  <c r="P2617" i="4" s="1"/>
  <c r="M2731" i="4"/>
  <c r="N2731" i="4" s="1"/>
  <c r="O2731" i="4" s="1"/>
  <c r="P2731" i="4" s="1"/>
  <c r="M2187" i="4"/>
  <c r="N2187" i="4" s="1"/>
  <c r="O2187" i="4" s="1"/>
  <c r="P2187" i="4" s="1"/>
  <c r="M1973" i="4"/>
  <c r="N1973" i="4" s="1"/>
  <c r="O1973" i="4" s="1"/>
  <c r="P1973" i="4" s="1"/>
  <c r="M1481" i="4"/>
  <c r="N1481" i="4" s="1"/>
  <c r="O1481" i="4" s="1"/>
  <c r="P1481" i="4" s="1"/>
  <c r="M1076" i="4"/>
  <c r="N1076" i="4" s="1"/>
  <c r="O1076" i="4" s="1"/>
  <c r="P1076" i="4" s="1"/>
  <c r="M924" i="4"/>
  <c r="N924" i="4" s="1"/>
  <c r="O924" i="4" s="1"/>
  <c r="P924" i="4" s="1"/>
  <c r="M609" i="4"/>
  <c r="N609" i="4" s="1"/>
  <c r="O609" i="4" s="1"/>
  <c r="P609" i="4" s="1"/>
  <c r="M511" i="4"/>
  <c r="N511" i="4" s="1"/>
  <c r="O511" i="4" s="1"/>
  <c r="P511" i="4" s="1"/>
  <c r="M66" i="4"/>
  <c r="N66" i="4" s="1"/>
  <c r="O66" i="4" s="1"/>
  <c r="P66" i="4" s="1"/>
  <c r="R1442" i="4"/>
  <c r="R2254" i="4"/>
  <c r="M2853" i="4"/>
  <c r="N2853" i="4" s="1"/>
  <c r="O2853" i="4" s="1"/>
  <c r="P2853" i="4" s="1"/>
  <c r="M2450" i="4"/>
  <c r="N2450" i="4" s="1"/>
  <c r="O2450" i="4" s="1"/>
  <c r="P2450" i="4" s="1"/>
  <c r="M1522" i="4"/>
  <c r="N1522" i="4" s="1"/>
  <c r="O1522" i="4" s="1"/>
  <c r="P1522" i="4" s="1"/>
  <c r="M1497" i="4"/>
  <c r="N1497" i="4" s="1"/>
  <c r="O1497" i="4" s="1"/>
  <c r="P1497" i="4" s="1"/>
  <c r="M894" i="4"/>
  <c r="N894" i="4" s="1"/>
  <c r="O894" i="4" s="1"/>
  <c r="P894" i="4" s="1"/>
  <c r="M667" i="4"/>
  <c r="N667" i="4" s="1"/>
  <c r="O667" i="4" s="1"/>
  <c r="P667" i="4" s="1"/>
  <c r="M760" i="4"/>
  <c r="N760" i="4" s="1"/>
  <c r="O760" i="4" s="1"/>
  <c r="P760" i="4" s="1"/>
  <c r="M439" i="4"/>
  <c r="N439" i="4" s="1"/>
  <c r="O439" i="4" s="1"/>
  <c r="P439" i="4" s="1"/>
  <c r="M3175" i="4"/>
  <c r="N3175" i="4" s="1"/>
  <c r="O3175" i="4" s="1"/>
  <c r="P3175" i="4" s="1"/>
  <c r="M2792" i="4"/>
  <c r="N2792" i="4" s="1"/>
  <c r="O2792" i="4" s="1"/>
  <c r="P2792" i="4" s="1"/>
  <c r="M2342" i="4"/>
  <c r="N2342" i="4" s="1"/>
  <c r="O2342" i="4" s="1"/>
  <c r="P2342" i="4" s="1"/>
  <c r="M1564" i="4"/>
  <c r="N1564" i="4" s="1"/>
  <c r="O1564" i="4" s="1"/>
  <c r="P1564" i="4" s="1"/>
  <c r="M972" i="4"/>
  <c r="N972" i="4" s="1"/>
  <c r="O972" i="4" s="1"/>
  <c r="P972" i="4" s="1"/>
  <c r="M583" i="4"/>
  <c r="N583" i="4" s="1"/>
  <c r="O583" i="4" s="1"/>
  <c r="P583" i="4" s="1"/>
  <c r="R386" i="4"/>
  <c r="M2965" i="4"/>
  <c r="N2965" i="4" s="1"/>
  <c r="O2965" i="4" s="1"/>
  <c r="P2965" i="4" s="1"/>
  <c r="M2808" i="4"/>
  <c r="N2808" i="4" s="1"/>
  <c r="O2808" i="4" s="1"/>
  <c r="P2808" i="4" s="1"/>
  <c r="M2454" i="4"/>
  <c r="N2454" i="4" s="1"/>
  <c r="O2454" i="4" s="1"/>
  <c r="P2454" i="4" s="1"/>
  <c r="M2330" i="4"/>
  <c r="N2330" i="4" s="1"/>
  <c r="O2330" i="4" s="1"/>
  <c r="P2330" i="4" s="1"/>
  <c r="M1881" i="4"/>
  <c r="N1881" i="4" s="1"/>
  <c r="O1881" i="4" s="1"/>
  <c r="P1881" i="4" s="1"/>
  <c r="M1955" i="4"/>
  <c r="N1955" i="4" s="1"/>
  <c r="O1955" i="4" s="1"/>
  <c r="P1955" i="4" s="1"/>
  <c r="M1373" i="4"/>
  <c r="N1373" i="4" s="1"/>
  <c r="O1373" i="4" s="1"/>
  <c r="P1373" i="4" s="1"/>
  <c r="M1455" i="4"/>
  <c r="N1455" i="4" s="1"/>
  <c r="O1455" i="4" s="1"/>
  <c r="P1455" i="4" s="1"/>
  <c r="M359" i="4"/>
  <c r="N359" i="4" s="1"/>
  <c r="O359" i="4" s="1"/>
  <c r="P359" i="4" s="1"/>
  <c r="M400" i="4"/>
  <c r="N400" i="4" s="1"/>
  <c r="O400" i="4" s="1"/>
  <c r="P400" i="4" s="1"/>
  <c r="R493" i="4"/>
  <c r="M35" i="4"/>
  <c r="N35" i="4" s="1"/>
  <c r="O35" i="4" s="1"/>
  <c r="P35" i="4" s="1"/>
  <c r="M3029" i="4"/>
  <c r="N3029" i="4" s="1"/>
  <c r="O3029" i="4" s="1"/>
  <c r="P3029" i="4" s="1"/>
  <c r="M2219" i="4"/>
  <c r="N2219" i="4" s="1"/>
  <c r="O2219" i="4" s="1"/>
  <c r="P2219" i="4" s="1"/>
  <c r="M1100" i="4"/>
  <c r="N1100" i="4" s="1"/>
  <c r="O1100" i="4" s="1"/>
  <c r="P1100" i="4" s="1"/>
  <c r="R832" i="4"/>
  <c r="R1749" i="4"/>
  <c r="R757" i="4"/>
  <c r="R80" i="4"/>
  <c r="R1157" i="4"/>
  <c r="M62" i="4"/>
  <c r="N62" i="4" s="1"/>
  <c r="O62" i="4" s="1"/>
  <c r="P62" i="4" s="1"/>
  <c r="R1598" i="4"/>
  <c r="R2832" i="4"/>
  <c r="R2909" i="4"/>
  <c r="R2790" i="4"/>
  <c r="R2229" i="4"/>
  <c r="R2522" i="4"/>
  <c r="M3072" i="4"/>
  <c r="N3072" i="4" s="1"/>
  <c r="O3072" i="4" s="1"/>
  <c r="P3072" i="4" s="1"/>
  <c r="U2581" i="4"/>
  <c r="R2581" i="4"/>
  <c r="M3061" i="4"/>
  <c r="N3061" i="4" s="1"/>
  <c r="O3061" i="4" s="1"/>
  <c r="P3061" i="4" s="1"/>
  <c r="M2890" i="4"/>
  <c r="N2890" i="4" s="1"/>
  <c r="O2890" i="4" s="1"/>
  <c r="P2890" i="4" s="1"/>
  <c r="M2695" i="4"/>
  <c r="N2695" i="4" s="1"/>
  <c r="O2695" i="4" s="1"/>
  <c r="P2695" i="4" s="1"/>
  <c r="M2352" i="4"/>
  <c r="N2352" i="4" s="1"/>
  <c r="O2352" i="4" s="1"/>
  <c r="P2352" i="4" s="1"/>
  <c r="M2133" i="4"/>
  <c r="N2133" i="4" s="1"/>
  <c r="O2133" i="4" s="1"/>
  <c r="P2133" i="4" s="1"/>
  <c r="M1474" i="4"/>
  <c r="N1474" i="4" s="1"/>
  <c r="O1474" i="4" s="1"/>
  <c r="P1474" i="4" s="1"/>
  <c r="M1395" i="4"/>
  <c r="N1395" i="4" s="1"/>
  <c r="O1395" i="4" s="1"/>
  <c r="P1395" i="4" s="1"/>
  <c r="M999" i="4"/>
  <c r="N999" i="4" s="1"/>
  <c r="O999" i="4" s="1"/>
  <c r="P999" i="4" s="1"/>
  <c r="M317" i="4"/>
  <c r="N317" i="4" s="1"/>
  <c r="O317" i="4" s="1"/>
  <c r="P317" i="4" s="1"/>
  <c r="M628" i="4"/>
  <c r="N628" i="4" s="1"/>
  <c r="O628" i="4" s="1"/>
  <c r="P628" i="4" s="1"/>
  <c r="U1422" i="4"/>
  <c r="R1422" i="4"/>
  <c r="R2736" i="4"/>
  <c r="U3036" i="4"/>
  <c r="R3036" i="4"/>
  <c r="M2994" i="4"/>
  <c r="N2994" i="4" s="1"/>
  <c r="O2994" i="4" s="1"/>
  <c r="P2994" i="4" s="1"/>
  <c r="M2815" i="4"/>
  <c r="N2815" i="4" s="1"/>
  <c r="O2815" i="4" s="1"/>
  <c r="P2815" i="4" s="1"/>
  <c r="M2579" i="4"/>
  <c r="N2579" i="4" s="1"/>
  <c r="O2579" i="4" s="1"/>
  <c r="P2579" i="4" s="1"/>
  <c r="U2119" i="4"/>
  <c r="R2119" i="4"/>
  <c r="M1989" i="4"/>
  <c r="N1989" i="4" s="1"/>
  <c r="O1989" i="4" s="1"/>
  <c r="P1989" i="4" s="1"/>
  <c r="M1328" i="4"/>
  <c r="N1328" i="4" s="1"/>
  <c r="O1328" i="4" s="1"/>
  <c r="P1328" i="4" s="1"/>
  <c r="M865" i="4"/>
  <c r="N865" i="4" s="1"/>
  <c r="O865" i="4" s="1"/>
  <c r="P865" i="4" s="1"/>
  <c r="M1403" i="4"/>
  <c r="N1403" i="4" s="1"/>
  <c r="O1403" i="4" s="1"/>
  <c r="P1403" i="4" s="1"/>
  <c r="M1113" i="4"/>
  <c r="N1113" i="4" s="1"/>
  <c r="O1113" i="4" s="1"/>
  <c r="P1113" i="4" s="1"/>
  <c r="M664" i="4"/>
  <c r="N664" i="4" s="1"/>
  <c r="O664" i="4" s="1"/>
  <c r="P664" i="4" s="1"/>
  <c r="M816" i="4"/>
  <c r="N816" i="4" s="1"/>
  <c r="O816" i="4" s="1"/>
  <c r="P816" i="4" s="1"/>
  <c r="M567" i="4"/>
  <c r="N567" i="4" s="1"/>
  <c r="O567" i="4" s="1"/>
  <c r="P567" i="4" s="1"/>
  <c r="U42" i="4"/>
  <c r="R42" i="4"/>
  <c r="M2987" i="4"/>
  <c r="N2987" i="4" s="1"/>
  <c r="O2987" i="4" s="1"/>
  <c r="P2987" i="4" s="1"/>
  <c r="M2851" i="4"/>
  <c r="N2851" i="4" s="1"/>
  <c r="O2851" i="4" s="1"/>
  <c r="P2851" i="4" s="1"/>
  <c r="M2478" i="4"/>
  <c r="N2478" i="4" s="1"/>
  <c r="O2478" i="4" s="1"/>
  <c r="P2478" i="4" s="1"/>
  <c r="M2140" i="4"/>
  <c r="N2140" i="4" s="1"/>
  <c r="O2140" i="4" s="1"/>
  <c r="P2140" i="4" s="1"/>
  <c r="M1978" i="4"/>
  <c r="N1978" i="4" s="1"/>
  <c r="O1978" i="4" s="1"/>
  <c r="P1978" i="4" s="1"/>
  <c r="M1450" i="4"/>
  <c r="N1450" i="4" s="1"/>
  <c r="O1450" i="4" s="1"/>
  <c r="P1450" i="4" s="1"/>
  <c r="M997" i="4"/>
  <c r="N997" i="4" s="1"/>
  <c r="O997" i="4" s="1"/>
  <c r="P997" i="4" s="1"/>
  <c r="M1363" i="4"/>
  <c r="N1363" i="4" s="1"/>
  <c r="O1363" i="4" s="1"/>
  <c r="P1363" i="4" s="1"/>
  <c r="M868" i="4"/>
  <c r="N868" i="4" s="1"/>
  <c r="O868" i="4" s="1"/>
  <c r="P868" i="4" s="1"/>
  <c r="U311" i="4"/>
  <c r="R311" i="4"/>
  <c r="U740" i="4"/>
  <c r="R740" i="4"/>
  <c r="R630" i="4"/>
  <c r="U630" i="4"/>
  <c r="U1303" i="4"/>
  <c r="R1303" i="4"/>
  <c r="U1364" i="4"/>
  <c r="R1364" i="4"/>
  <c r="M3136" i="4"/>
  <c r="N3136" i="4" s="1"/>
  <c r="O3136" i="4" s="1"/>
  <c r="P3136" i="4" s="1"/>
  <c r="M2923" i="4"/>
  <c r="N2923" i="4" s="1"/>
  <c r="O2923" i="4" s="1"/>
  <c r="P2923" i="4" s="1"/>
  <c r="M2689" i="4"/>
  <c r="N2689" i="4" s="1"/>
  <c r="O2689" i="4" s="1"/>
  <c r="P2689" i="4" s="1"/>
  <c r="M2233" i="4"/>
  <c r="N2233" i="4" s="1"/>
  <c r="O2233" i="4" s="1"/>
  <c r="P2233" i="4" s="1"/>
  <c r="M1964" i="4"/>
  <c r="N1964" i="4" s="1"/>
  <c r="O1964" i="4" s="1"/>
  <c r="P1964" i="4" s="1"/>
  <c r="M1676" i="4"/>
  <c r="N1676" i="4" s="1"/>
  <c r="O1676" i="4" s="1"/>
  <c r="P1676" i="4" s="1"/>
  <c r="M1129" i="4"/>
  <c r="N1129" i="4" s="1"/>
  <c r="O1129" i="4" s="1"/>
  <c r="P1129" i="4" s="1"/>
  <c r="M1210" i="4"/>
  <c r="N1210" i="4" s="1"/>
  <c r="O1210" i="4" s="1"/>
  <c r="P1210" i="4" s="1"/>
  <c r="M970" i="4"/>
  <c r="N970" i="4" s="1"/>
  <c r="O970" i="4" s="1"/>
  <c r="P970" i="4" s="1"/>
  <c r="M460" i="4"/>
  <c r="N460" i="4" s="1"/>
  <c r="O460" i="4" s="1"/>
  <c r="P460" i="4" s="1"/>
  <c r="M508" i="4"/>
  <c r="N508" i="4" s="1"/>
  <c r="O508" i="4" s="1"/>
  <c r="P508" i="4" s="1"/>
  <c r="M198" i="4"/>
  <c r="N198" i="4" s="1"/>
  <c r="O198" i="4" s="1"/>
  <c r="P198" i="4" s="1"/>
  <c r="U738" i="4"/>
  <c r="R738" i="4"/>
  <c r="U1092" i="4"/>
  <c r="R1092" i="4"/>
  <c r="M3132" i="4"/>
  <c r="N3132" i="4" s="1"/>
  <c r="O3132" i="4" s="1"/>
  <c r="P3132" i="4" s="1"/>
  <c r="M2801" i="4"/>
  <c r="N2801" i="4" s="1"/>
  <c r="O2801" i="4" s="1"/>
  <c r="P2801" i="4" s="1"/>
  <c r="M2201" i="4"/>
  <c r="N2201" i="4" s="1"/>
  <c r="O2201" i="4" s="1"/>
  <c r="P2201" i="4" s="1"/>
  <c r="M2011" i="4"/>
  <c r="N2011" i="4" s="1"/>
  <c r="O2011" i="4" s="1"/>
  <c r="P2011" i="4" s="1"/>
  <c r="U1918" i="4"/>
  <c r="R1918" i="4"/>
  <c r="M1632" i="4"/>
  <c r="N1632" i="4" s="1"/>
  <c r="O1632" i="4" s="1"/>
  <c r="P1632" i="4" s="1"/>
  <c r="M1459" i="4"/>
  <c r="N1459" i="4" s="1"/>
  <c r="O1459" i="4" s="1"/>
  <c r="P1459" i="4" s="1"/>
  <c r="M542" i="4"/>
  <c r="N542" i="4" s="1"/>
  <c r="O542" i="4" s="1"/>
  <c r="P542" i="4" s="1"/>
  <c r="M301" i="4"/>
  <c r="N301" i="4" s="1"/>
  <c r="O301" i="4" s="1"/>
  <c r="P301" i="4" s="1"/>
  <c r="R273" i="4"/>
  <c r="U273" i="4"/>
  <c r="U1115" i="4"/>
  <c r="R1115" i="4"/>
  <c r="M3073" i="4"/>
  <c r="N3073" i="4" s="1"/>
  <c r="O3073" i="4" s="1"/>
  <c r="P3073" i="4" s="1"/>
  <c r="M2866" i="4"/>
  <c r="N2866" i="4" s="1"/>
  <c r="O2866" i="4" s="1"/>
  <c r="P2866" i="4" s="1"/>
  <c r="M2502" i="4"/>
  <c r="N2502" i="4" s="1"/>
  <c r="O2502" i="4" s="1"/>
  <c r="P2502" i="4" s="1"/>
  <c r="M2055" i="4"/>
  <c r="N2055" i="4" s="1"/>
  <c r="O2055" i="4" s="1"/>
  <c r="P2055" i="4" s="1"/>
  <c r="U2073" i="4"/>
  <c r="R2073" i="4"/>
  <c r="M1773" i="4"/>
  <c r="N1773" i="4" s="1"/>
  <c r="O1773" i="4" s="1"/>
  <c r="P1773" i="4" s="1"/>
  <c r="M1276" i="4"/>
  <c r="N1276" i="4" s="1"/>
  <c r="O1276" i="4" s="1"/>
  <c r="P1276" i="4" s="1"/>
  <c r="M1065" i="4"/>
  <c r="N1065" i="4" s="1"/>
  <c r="O1065" i="4" s="1"/>
  <c r="P1065" i="4" s="1"/>
  <c r="M530" i="4"/>
  <c r="N530" i="4" s="1"/>
  <c r="O530" i="4" s="1"/>
  <c r="P530" i="4" s="1"/>
  <c r="M419" i="4"/>
  <c r="N419" i="4" s="1"/>
  <c r="O419" i="4" s="1"/>
  <c r="P419" i="4" s="1"/>
  <c r="M454" i="4"/>
  <c r="N454" i="4" s="1"/>
  <c r="O454" i="4" s="1"/>
  <c r="P454" i="4" s="1"/>
  <c r="U147" i="4"/>
  <c r="R147" i="4"/>
  <c r="U1391" i="4"/>
  <c r="R1391" i="4"/>
  <c r="M2945" i="4"/>
  <c r="N2945" i="4" s="1"/>
  <c r="O2945" i="4" s="1"/>
  <c r="P2945" i="4" s="1"/>
  <c r="M2671" i="4"/>
  <c r="N2671" i="4" s="1"/>
  <c r="O2671" i="4" s="1"/>
  <c r="P2671" i="4" s="1"/>
  <c r="M2551" i="4"/>
  <c r="N2551" i="4" s="1"/>
  <c r="O2551" i="4" s="1"/>
  <c r="P2551" i="4" s="1"/>
  <c r="M2143" i="4"/>
  <c r="N2143" i="4" s="1"/>
  <c r="O2143" i="4" s="1"/>
  <c r="P2143" i="4" s="1"/>
  <c r="M1906" i="4"/>
  <c r="N1906" i="4" s="1"/>
  <c r="O1906" i="4" s="1"/>
  <c r="P1906" i="4" s="1"/>
  <c r="M1258" i="4"/>
  <c r="N1258" i="4" s="1"/>
  <c r="O1258" i="4" s="1"/>
  <c r="P1258" i="4" s="1"/>
  <c r="N1171" i="4"/>
  <c r="O1171" i="4" s="1"/>
  <c r="P1171" i="4" s="1"/>
  <c r="M1171" i="4"/>
  <c r="M682" i="4"/>
  <c r="N682" i="4" s="1"/>
  <c r="O682" i="4" s="1"/>
  <c r="P682" i="4" s="1"/>
  <c r="M407" i="4"/>
  <c r="N407" i="4" s="1"/>
  <c r="O407" i="4" s="1"/>
  <c r="P407" i="4" s="1"/>
  <c r="M295" i="4"/>
  <c r="N295" i="4" s="1"/>
  <c r="O295" i="4" s="1"/>
  <c r="P295" i="4" s="1"/>
  <c r="M85" i="4"/>
  <c r="N85" i="4" s="1"/>
  <c r="O85" i="4" s="1"/>
  <c r="P85" i="4" s="1"/>
  <c r="U1997" i="4"/>
  <c r="R1997" i="4"/>
  <c r="R2484" i="4"/>
  <c r="U2484" i="4"/>
  <c r="U2809" i="4"/>
  <c r="R2809" i="4"/>
  <c r="U3125" i="4"/>
  <c r="R3125" i="4"/>
  <c r="M2855" i="4"/>
  <c r="N2855" i="4" s="1"/>
  <c r="O2855" i="4" s="1"/>
  <c r="P2855" i="4" s="1"/>
  <c r="U2558" i="4"/>
  <c r="R2558" i="4"/>
  <c r="M2227" i="4"/>
  <c r="N2227" i="4" s="1"/>
  <c r="O2227" i="4" s="1"/>
  <c r="P2227" i="4" s="1"/>
  <c r="M2178" i="4"/>
  <c r="N2178" i="4" s="1"/>
  <c r="O2178" i="4" s="1"/>
  <c r="P2178" i="4" s="1"/>
  <c r="M1388" i="4"/>
  <c r="N1388" i="4" s="1"/>
  <c r="O1388" i="4" s="1"/>
  <c r="P1388" i="4" s="1"/>
  <c r="M1069" i="4"/>
  <c r="N1069" i="4" s="1"/>
  <c r="O1069" i="4" s="1"/>
  <c r="P1069" i="4" s="1"/>
  <c r="M1201" i="4"/>
  <c r="N1201" i="4" s="1"/>
  <c r="O1201" i="4" s="1"/>
  <c r="P1201" i="4" s="1"/>
  <c r="M1114" i="4"/>
  <c r="N1114" i="4" s="1"/>
  <c r="O1114" i="4" s="1"/>
  <c r="P1114" i="4" s="1"/>
  <c r="M821" i="4"/>
  <c r="N821" i="4" s="1"/>
  <c r="O821" i="4" s="1"/>
  <c r="P821" i="4" s="1"/>
  <c r="M862" i="4"/>
  <c r="N862" i="4" s="1"/>
  <c r="O862" i="4" s="1"/>
  <c r="P862" i="4" s="1"/>
  <c r="M280" i="4"/>
  <c r="N280" i="4" s="1"/>
  <c r="O280" i="4" s="1"/>
  <c r="P280" i="4" s="1"/>
  <c r="U405" i="4"/>
  <c r="R405" i="4"/>
  <c r="R608" i="4"/>
  <c r="U608" i="4"/>
  <c r="U857" i="4"/>
  <c r="R857" i="4"/>
  <c r="M3044" i="4"/>
  <c r="N3044" i="4" s="1"/>
  <c r="O3044" i="4" s="1"/>
  <c r="P3044" i="4" s="1"/>
  <c r="M2800" i="4"/>
  <c r="N2800" i="4" s="1"/>
  <c r="O2800" i="4" s="1"/>
  <c r="P2800" i="4" s="1"/>
  <c r="M2659" i="4"/>
  <c r="N2659" i="4" s="1"/>
  <c r="O2659" i="4" s="1"/>
  <c r="P2659" i="4" s="1"/>
  <c r="M2168" i="4"/>
  <c r="N2168" i="4" s="1"/>
  <c r="O2168" i="4" s="1"/>
  <c r="P2168" i="4" s="1"/>
  <c r="R1895" i="4"/>
  <c r="U1895" i="4"/>
  <c r="M1456" i="4"/>
  <c r="N1456" i="4" s="1"/>
  <c r="O1456" i="4" s="1"/>
  <c r="P1456" i="4" s="1"/>
  <c r="M796" i="4"/>
  <c r="N796" i="4" s="1"/>
  <c r="O796" i="4" s="1"/>
  <c r="P796" i="4" s="1"/>
  <c r="M653" i="4"/>
  <c r="N653" i="4" s="1"/>
  <c r="O653" i="4" s="1"/>
  <c r="P653" i="4" s="1"/>
  <c r="M3209" i="4"/>
  <c r="N3209" i="4" s="1"/>
  <c r="O3209" i="4" s="1"/>
  <c r="P3209" i="4" s="1"/>
  <c r="M2930" i="4"/>
  <c r="N2930" i="4" s="1"/>
  <c r="O2930" i="4" s="1"/>
  <c r="P2930" i="4" s="1"/>
  <c r="M2839" i="4"/>
  <c r="N2839" i="4" s="1"/>
  <c r="O2839" i="4" s="1"/>
  <c r="P2839" i="4" s="1"/>
  <c r="M2481" i="4"/>
  <c r="N2481" i="4" s="1"/>
  <c r="O2481" i="4" s="1"/>
  <c r="P2481" i="4" s="1"/>
  <c r="M2477" i="4"/>
  <c r="N2477" i="4" s="1"/>
  <c r="O2477" i="4" s="1"/>
  <c r="P2477" i="4" s="1"/>
  <c r="M1588" i="4"/>
  <c r="N1588" i="4" s="1"/>
  <c r="O1588" i="4" s="1"/>
  <c r="P1588" i="4" s="1"/>
  <c r="M1643" i="4"/>
  <c r="N1643" i="4" s="1"/>
  <c r="O1643" i="4" s="1"/>
  <c r="P1643" i="4" s="1"/>
  <c r="M1204" i="4"/>
  <c r="N1204" i="4" s="1"/>
  <c r="O1204" i="4" s="1"/>
  <c r="P1204" i="4" s="1"/>
  <c r="M1162" i="4"/>
  <c r="N1162" i="4" s="1"/>
  <c r="O1162" i="4" s="1"/>
  <c r="P1162" i="4" s="1"/>
  <c r="M758" i="4"/>
  <c r="N758" i="4" s="1"/>
  <c r="O758" i="4" s="1"/>
  <c r="P758" i="4" s="1"/>
  <c r="M838" i="4"/>
  <c r="N838" i="4" s="1"/>
  <c r="O838" i="4" s="1"/>
  <c r="P838" i="4" s="1"/>
  <c r="M78" i="4"/>
  <c r="N78" i="4" s="1"/>
  <c r="O78" i="4" s="1"/>
  <c r="P78" i="4" s="1"/>
  <c r="U978" i="4"/>
  <c r="R978" i="4"/>
  <c r="U941" i="4"/>
  <c r="R941" i="4"/>
  <c r="U57" i="4"/>
  <c r="R57" i="4"/>
  <c r="U696" i="4"/>
  <c r="R696" i="4"/>
  <c r="U1532" i="4"/>
  <c r="R1532" i="4"/>
  <c r="R1984" i="4"/>
  <c r="U1984" i="4"/>
  <c r="U2029" i="4"/>
  <c r="R2029" i="4"/>
  <c r="U2734" i="4"/>
  <c r="R2734" i="4"/>
  <c r="M210" i="4"/>
  <c r="N210" i="4" s="1"/>
  <c r="O210" i="4" s="1"/>
  <c r="P210" i="4" s="1"/>
  <c r="R1377" i="4"/>
  <c r="U1377" i="4"/>
  <c r="R172" i="4"/>
  <c r="U172" i="4"/>
  <c r="U156" i="4"/>
  <c r="R156" i="4"/>
  <c r="R584" i="4"/>
  <c r="U584" i="4"/>
  <c r="R1624" i="4"/>
  <c r="U1624" i="4"/>
  <c r="U3159" i="4"/>
  <c r="R3159" i="4"/>
  <c r="R3050" i="4"/>
  <c r="U3050" i="4"/>
  <c r="U2918" i="4"/>
  <c r="R2918" i="4"/>
  <c r="U2899" i="4"/>
  <c r="R2899" i="4"/>
  <c r="R2612" i="4"/>
  <c r="U2612" i="4"/>
  <c r="U2607" i="4"/>
  <c r="R2607" i="4"/>
  <c r="R2371" i="4"/>
  <c r="U2371" i="4"/>
  <c r="U1797" i="4"/>
  <c r="R1797" i="4"/>
  <c r="R889" i="4"/>
  <c r="U889" i="4"/>
  <c r="U1175" i="4"/>
  <c r="R1175" i="4"/>
  <c r="U773" i="4"/>
  <c r="R773" i="4"/>
  <c r="R347" i="4"/>
  <c r="U347" i="4"/>
  <c r="M373" i="4"/>
  <c r="N373" i="4" s="1"/>
  <c r="O373" i="4" s="1"/>
  <c r="P373" i="4" s="1"/>
  <c r="U226" i="4"/>
  <c r="R226" i="4"/>
  <c r="U456" i="4"/>
  <c r="R456" i="4"/>
  <c r="U725" i="4"/>
  <c r="R725" i="4"/>
  <c r="U1200" i="4"/>
  <c r="R1200" i="4"/>
  <c r="U1744" i="4"/>
  <c r="R1744" i="4"/>
  <c r="U2153" i="4"/>
  <c r="R2153" i="4"/>
  <c r="U629" i="4"/>
  <c r="R629" i="4"/>
  <c r="U563" i="4"/>
  <c r="R563" i="4"/>
  <c r="U149" i="4"/>
  <c r="R149" i="4"/>
  <c r="R801" i="4"/>
  <c r="U801" i="4"/>
  <c r="R762" i="4"/>
  <c r="U762" i="4"/>
  <c r="R1079" i="4"/>
  <c r="U1079" i="4"/>
  <c r="U1928" i="4"/>
  <c r="R1928" i="4"/>
  <c r="R1593" i="4"/>
  <c r="U1593" i="4"/>
  <c r="R1335" i="4"/>
  <c r="U107" i="4"/>
  <c r="R107" i="4"/>
  <c r="R1436" i="4"/>
  <c r="U1436" i="4"/>
  <c r="R241" i="4"/>
  <c r="U241" i="4"/>
  <c r="U1669" i="4"/>
  <c r="R1669" i="4"/>
  <c r="U1037" i="4"/>
  <c r="R1037" i="4"/>
  <c r="U1365" i="4"/>
  <c r="R1365" i="4"/>
  <c r="U1540" i="4"/>
  <c r="R1540" i="4"/>
  <c r="U1937" i="4"/>
  <c r="R1937" i="4"/>
  <c r="M228" i="4"/>
  <c r="N228" i="4" s="1"/>
  <c r="O228" i="4" s="1"/>
  <c r="P228" i="4" s="1"/>
  <c r="U1463" i="4"/>
  <c r="R1463" i="4"/>
  <c r="U1757" i="4"/>
  <c r="R1757" i="4"/>
  <c r="U3105" i="4"/>
  <c r="R3105" i="4"/>
  <c r="R2889" i="4"/>
  <c r="U2889" i="4"/>
  <c r="U2601" i="4"/>
  <c r="R2601" i="4"/>
  <c r="U2272" i="4"/>
  <c r="R2272" i="4"/>
  <c r="R1793" i="4"/>
  <c r="U1793" i="4"/>
  <c r="R1255" i="4"/>
  <c r="U1255" i="4"/>
  <c r="U650" i="4"/>
  <c r="R650" i="4"/>
  <c r="U491" i="4"/>
  <c r="R491" i="4"/>
  <c r="U741" i="4"/>
  <c r="R741" i="4"/>
  <c r="R767" i="4"/>
  <c r="U767" i="4"/>
  <c r="U285" i="4"/>
  <c r="R285" i="4"/>
  <c r="U194" i="4"/>
  <c r="R194" i="4"/>
  <c r="U243" i="4"/>
  <c r="R243" i="4"/>
  <c r="R64" i="4"/>
  <c r="U64" i="4"/>
  <c r="U1370" i="4"/>
  <c r="R1370" i="4"/>
  <c r="U1754" i="4"/>
  <c r="R1754" i="4"/>
  <c r="U936" i="4"/>
  <c r="R936" i="4"/>
  <c r="R2439" i="4"/>
  <c r="U2439" i="4"/>
  <c r="U2543" i="4"/>
  <c r="R2543" i="4"/>
  <c r="U2720" i="4"/>
  <c r="R2720" i="4"/>
  <c r="R3139" i="4"/>
  <c r="U3139" i="4"/>
  <c r="R2421" i="4"/>
  <c r="U2421" i="4"/>
  <c r="R2382" i="4"/>
  <c r="U2382" i="4"/>
  <c r="U2549" i="4"/>
  <c r="R2549" i="4"/>
  <c r="U3104" i="4"/>
  <c r="R3104" i="4"/>
  <c r="R3200" i="4"/>
  <c r="U3200" i="4"/>
  <c r="U2009" i="4"/>
  <c r="R2009" i="4"/>
  <c r="U2304" i="4"/>
  <c r="R2304" i="4"/>
  <c r="R2165" i="4"/>
  <c r="U2148" i="4"/>
  <c r="R2148" i="4"/>
  <c r="U2806" i="4"/>
  <c r="R2806" i="4"/>
  <c r="U3017" i="4"/>
  <c r="R3017" i="4"/>
  <c r="U654" i="4"/>
  <c r="R654" i="4"/>
  <c r="U2331" i="4"/>
  <c r="R2331" i="4"/>
  <c r="R2413" i="4"/>
  <c r="U2413" i="4"/>
  <c r="U2583" i="4"/>
  <c r="R2583" i="4"/>
  <c r="U3204" i="4"/>
  <c r="R3204" i="4"/>
  <c r="U2253" i="4"/>
  <c r="R2253" i="4"/>
  <c r="U2894" i="4"/>
  <c r="R2894" i="4"/>
  <c r="U3068" i="4"/>
  <c r="R3068" i="4"/>
  <c r="R3201" i="4"/>
  <c r="U3201" i="4"/>
  <c r="R2248" i="4"/>
  <c r="U2248" i="4"/>
  <c r="U2921" i="4"/>
  <c r="R2921" i="4"/>
  <c r="R3208" i="4"/>
  <c r="U3208" i="4"/>
  <c r="U2283" i="4"/>
  <c r="R2283" i="4"/>
  <c r="U2795" i="4"/>
  <c r="R2795" i="4"/>
  <c r="R3088" i="4"/>
  <c r="U3088" i="4"/>
  <c r="R2849" i="4"/>
  <c r="U2849" i="4"/>
  <c r="R3133" i="4"/>
  <c r="U3133" i="4"/>
  <c r="R1266" i="4"/>
  <c r="U2762" i="4"/>
  <c r="R2762" i="4"/>
  <c r="U3095" i="4"/>
  <c r="R3095" i="4"/>
  <c r="M2874" i="4"/>
  <c r="N2874" i="4" s="1"/>
  <c r="O2874" i="4" s="1"/>
  <c r="P2874" i="4" s="1"/>
  <c r="M3020" i="4"/>
  <c r="N3020" i="4" s="1"/>
  <c r="O3020" i="4" s="1"/>
  <c r="P3020" i="4" s="1"/>
  <c r="M2743" i="4"/>
  <c r="N2743" i="4" s="1"/>
  <c r="O2743" i="4" s="1"/>
  <c r="P2743" i="4" s="1"/>
  <c r="M2499" i="4"/>
  <c r="N2499" i="4" s="1"/>
  <c r="O2499" i="4" s="1"/>
  <c r="P2499" i="4" s="1"/>
  <c r="M2518" i="4"/>
  <c r="N2518" i="4" s="1"/>
  <c r="O2518" i="4" s="1"/>
  <c r="P2518" i="4" s="1"/>
  <c r="M2049" i="4"/>
  <c r="N2049" i="4" s="1"/>
  <c r="O2049" i="4" s="1"/>
  <c r="P2049" i="4" s="1"/>
  <c r="M1781" i="4"/>
  <c r="N1781" i="4" s="1"/>
  <c r="O1781" i="4" s="1"/>
  <c r="P1781" i="4" s="1"/>
  <c r="M1505" i="4"/>
  <c r="N1505" i="4"/>
  <c r="O1505" i="4" s="1"/>
  <c r="P1505" i="4" s="1"/>
  <c r="M1084" i="4"/>
  <c r="N1084" i="4" s="1"/>
  <c r="O1084" i="4" s="1"/>
  <c r="P1084" i="4" s="1"/>
  <c r="M173" i="4"/>
  <c r="N173" i="4" s="1"/>
  <c r="O173" i="4" s="1"/>
  <c r="P173" i="4" s="1"/>
  <c r="R11" i="4"/>
  <c r="U11" i="4"/>
  <c r="M37" i="4"/>
  <c r="N37" i="4" s="1"/>
  <c r="O37" i="4" s="1"/>
  <c r="P37" i="4" s="1"/>
  <c r="R878" i="4"/>
  <c r="U1813" i="4"/>
  <c r="R1813" i="4"/>
  <c r="U2092" i="4"/>
  <c r="R2092" i="4"/>
  <c r="U2207" i="4"/>
  <c r="R2207" i="4"/>
  <c r="M3113" i="4"/>
  <c r="N3113" i="4" s="1"/>
  <c r="O3113" i="4" s="1"/>
  <c r="P3113" i="4" s="1"/>
  <c r="M2848" i="4"/>
  <c r="N2848" i="4" s="1"/>
  <c r="O2848" i="4" s="1"/>
  <c r="P2848" i="4" s="1"/>
  <c r="M2677" i="4"/>
  <c r="N2677" i="4" s="1"/>
  <c r="O2677" i="4" s="1"/>
  <c r="P2677" i="4" s="1"/>
  <c r="M2398" i="4"/>
  <c r="N2398" i="4" s="1"/>
  <c r="O2398" i="4" s="1"/>
  <c r="P2398" i="4" s="1"/>
  <c r="M1825" i="4"/>
  <c r="N1825" i="4" s="1"/>
  <c r="O1825" i="4" s="1"/>
  <c r="P1825" i="4" s="1"/>
  <c r="M1184" i="4"/>
  <c r="N1184" i="4" s="1"/>
  <c r="O1184" i="4" s="1"/>
  <c r="P1184" i="4" s="1"/>
  <c r="M1390" i="4"/>
  <c r="N1390" i="4" s="1"/>
  <c r="O1390" i="4" s="1"/>
  <c r="P1390" i="4" s="1"/>
  <c r="M1452" i="4"/>
  <c r="N1452" i="4" s="1"/>
  <c r="O1452" i="4" s="1"/>
  <c r="P1452" i="4" s="1"/>
  <c r="M722" i="4"/>
  <c r="N722" i="4" s="1"/>
  <c r="O722" i="4" s="1"/>
  <c r="P722" i="4" s="1"/>
  <c r="M880" i="4"/>
  <c r="N880" i="4" s="1"/>
  <c r="O880" i="4" s="1"/>
  <c r="P880" i="4" s="1"/>
  <c r="M730" i="4"/>
  <c r="N730" i="4" s="1"/>
  <c r="O730" i="4" s="1"/>
  <c r="P730" i="4" s="1"/>
  <c r="M343" i="4"/>
  <c r="N343" i="4" s="1"/>
  <c r="O343" i="4" s="1"/>
  <c r="P343" i="4" s="1"/>
  <c r="U170" i="4"/>
  <c r="R170" i="4"/>
  <c r="M2985" i="4"/>
  <c r="N2985" i="4" s="1"/>
  <c r="O2985" i="4" s="1"/>
  <c r="P2985" i="4" s="1"/>
  <c r="M2772" i="4"/>
  <c r="N2772" i="4" s="1"/>
  <c r="O2772" i="4" s="1"/>
  <c r="P2772" i="4" s="1"/>
  <c r="M2327" i="4"/>
  <c r="N2327" i="4" s="1"/>
  <c r="O2327" i="4" s="1"/>
  <c r="P2327" i="4" s="1"/>
  <c r="M2251" i="4"/>
  <c r="N2251" i="4" s="1"/>
  <c r="O2251" i="4" s="1"/>
  <c r="P2251" i="4" s="1"/>
  <c r="M1905" i="4"/>
  <c r="N1905" i="4" s="1"/>
  <c r="O1905" i="4" s="1"/>
  <c r="P1905" i="4" s="1"/>
  <c r="M1776" i="4"/>
  <c r="N1776" i="4" s="1"/>
  <c r="O1776" i="4" s="1"/>
  <c r="P1776" i="4" s="1"/>
  <c r="M853" i="4"/>
  <c r="N853" i="4" s="1"/>
  <c r="O853" i="4" s="1"/>
  <c r="P853" i="4" s="1"/>
  <c r="M926" i="4"/>
  <c r="N926" i="4" s="1"/>
  <c r="O926" i="4" s="1"/>
  <c r="P926" i="4" s="1"/>
  <c r="M1000" i="4"/>
  <c r="N1000" i="4" s="1"/>
  <c r="O1000" i="4" s="1"/>
  <c r="P1000" i="4" s="1"/>
  <c r="M167" i="4"/>
  <c r="N167" i="4" s="1"/>
  <c r="O167" i="4" s="1"/>
  <c r="P167" i="4" s="1"/>
  <c r="U519" i="4"/>
  <c r="R519" i="4"/>
  <c r="R949" i="4"/>
  <c r="U949" i="4"/>
  <c r="U886" i="4"/>
  <c r="R886" i="4"/>
  <c r="M3128" i="4"/>
  <c r="N3128" i="4" s="1"/>
  <c r="O3128" i="4" s="1"/>
  <c r="P3128" i="4" s="1"/>
  <c r="M2831" i="4"/>
  <c r="N2831" i="4" s="1"/>
  <c r="O2831" i="4" s="1"/>
  <c r="P2831" i="4" s="1"/>
  <c r="M2476" i="4"/>
  <c r="N2476" i="4" s="1"/>
  <c r="O2476" i="4" s="1"/>
  <c r="P2476" i="4" s="1"/>
  <c r="M2257" i="4"/>
  <c r="N2257" i="4" s="1"/>
  <c r="O2257" i="4" s="1"/>
  <c r="P2257" i="4" s="1"/>
  <c r="M2105" i="4"/>
  <c r="N2105" i="4" s="1"/>
  <c r="O2105" i="4" s="1"/>
  <c r="P2105" i="4" s="1"/>
  <c r="M1563" i="4"/>
  <c r="N1563" i="4" s="1"/>
  <c r="O1563" i="4" s="1"/>
  <c r="P1563" i="4" s="1"/>
  <c r="M1476" i="4"/>
  <c r="N1476" i="4" s="1"/>
  <c r="O1476" i="4" s="1"/>
  <c r="P1476" i="4" s="1"/>
  <c r="M1239" i="4"/>
  <c r="N1239" i="4" s="1"/>
  <c r="O1239" i="4" s="1"/>
  <c r="P1239" i="4" s="1"/>
  <c r="M739" i="4"/>
  <c r="N739" i="4" s="1"/>
  <c r="O739" i="4" s="1"/>
  <c r="P739" i="4" s="1"/>
  <c r="M715" i="4"/>
  <c r="N715" i="4" s="1"/>
  <c r="O715" i="4" s="1"/>
  <c r="P715" i="4" s="1"/>
  <c r="M328" i="4"/>
  <c r="N328" i="4" s="1"/>
  <c r="O328" i="4" s="1"/>
  <c r="P328" i="4" s="1"/>
  <c r="R763" i="4"/>
  <c r="U851" i="4"/>
  <c r="R851" i="4"/>
  <c r="U1295" i="4"/>
  <c r="R1295" i="4"/>
  <c r="M2990" i="4"/>
  <c r="N2990" i="4" s="1"/>
  <c r="O2990" i="4" s="1"/>
  <c r="P2990" i="4" s="1"/>
  <c r="M2693" i="4"/>
  <c r="N2693" i="4" s="1"/>
  <c r="O2693" i="4" s="1"/>
  <c r="P2693" i="4" s="1"/>
  <c r="M2307" i="4"/>
  <c r="N2307" i="4" s="1"/>
  <c r="O2307" i="4" s="1"/>
  <c r="P2307" i="4" s="1"/>
  <c r="M2209" i="4"/>
  <c r="N2209" i="4" s="1"/>
  <c r="O2209" i="4" s="1"/>
  <c r="P2209" i="4" s="1"/>
  <c r="M2035" i="4"/>
  <c r="N2035" i="4" s="1"/>
  <c r="O2035" i="4" s="1"/>
  <c r="P2035" i="4" s="1"/>
  <c r="M1426" i="4"/>
  <c r="N1426" i="4" s="1"/>
  <c r="O1426" i="4" s="1"/>
  <c r="P1426" i="4" s="1"/>
  <c r="M1493" i="4"/>
  <c r="N1493" i="4" s="1"/>
  <c r="O1493" i="4" s="1"/>
  <c r="P1493" i="4" s="1"/>
  <c r="M1237" i="4"/>
  <c r="N1237" i="4" s="1"/>
  <c r="O1237" i="4" s="1"/>
  <c r="P1237" i="4" s="1"/>
  <c r="M1044" i="4"/>
  <c r="N1044" i="4" s="1"/>
  <c r="O1044" i="4" s="1"/>
  <c r="P1044" i="4" s="1"/>
  <c r="M296" i="4"/>
  <c r="N296" i="4" s="1"/>
  <c r="O296" i="4" s="1"/>
  <c r="P296" i="4" s="1"/>
  <c r="R685" i="4"/>
  <c r="R1297" i="4"/>
  <c r="M3069" i="4"/>
  <c r="N3069" i="4" s="1"/>
  <c r="O3069" i="4" s="1"/>
  <c r="P3069" i="4" s="1"/>
  <c r="M2779" i="4"/>
  <c r="N2779" i="4" s="1"/>
  <c r="O2779" i="4" s="1"/>
  <c r="P2779" i="4" s="1"/>
  <c r="M2699" i="4"/>
  <c r="N2699" i="4" s="1"/>
  <c r="O2699" i="4" s="1"/>
  <c r="P2699" i="4" s="1"/>
  <c r="M1927" i="4"/>
  <c r="N1927" i="4" s="1"/>
  <c r="O1927" i="4" s="1"/>
  <c r="P1927" i="4" s="1"/>
  <c r="M1704" i="4"/>
  <c r="N1704" i="4" s="1"/>
  <c r="O1704" i="4" s="1"/>
  <c r="P1704" i="4" s="1"/>
  <c r="M1105" i="4"/>
  <c r="N1105" i="4" s="1"/>
  <c r="O1105" i="4" s="1"/>
  <c r="P1105" i="4" s="1"/>
  <c r="M906" i="4"/>
  <c r="N906" i="4" s="1"/>
  <c r="O906" i="4" s="1"/>
  <c r="P906" i="4" s="1"/>
  <c r="M1006" i="4"/>
  <c r="N1006" i="4" s="1"/>
  <c r="O1006" i="4" s="1"/>
  <c r="P1006" i="4" s="1"/>
  <c r="M275" i="4"/>
  <c r="N275" i="4" s="1"/>
  <c r="O275" i="4" s="1"/>
  <c r="P275" i="4" s="1"/>
  <c r="R207" i="4"/>
  <c r="M2948" i="4"/>
  <c r="N2948" i="4" s="1"/>
  <c r="O2948" i="4" s="1"/>
  <c r="P2948" i="4" s="1"/>
  <c r="M2688" i="4"/>
  <c r="N2688" i="4" s="1"/>
  <c r="O2688" i="4" s="1"/>
  <c r="P2688" i="4" s="1"/>
  <c r="M2534" i="4"/>
  <c r="N2534" i="4" s="1"/>
  <c r="O2534" i="4" s="1"/>
  <c r="P2534" i="4" s="1"/>
  <c r="M2110" i="4"/>
  <c r="N2110" i="4" s="1"/>
  <c r="O2110" i="4" s="1"/>
  <c r="P2110" i="4" s="1"/>
  <c r="M1806" i="4"/>
  <c r="N1806" i="4" s="1"/>
  <c r="O1806" i="4" s="1"/>
  <c r="P1806" i="4" s="1"/>
  <c r="M1416" i="4"/>
  <c r="N1416" i="4" s="1"/>
  <c r="O1416" i="4" s="1"/>
  <c r="P1416" i="4" s="1"/>
  <c r="M870" i="4"/>
  <c r="N870" i="4" s="1"/>
  <c r="O870" i="4" s="1"/>
  <c r="P870" i="4" s="1"/>
  <c r="M523" i="4"/>
  <c r="N523" i="4" s="1"/>
  <c r="O523" i="4" s="1"/>
  <c r="P523" i="4" s="1"/>
  <c r="M263" i="4"/>
  <c r="N263" i="4"/>
  <c r="O263" i="4" s="1"/>
  <c r="P263" i="4" s="1"/>
  <c r="M18" i="4"/>
  <c r="N18" i="4" s="1"/>
  <c r="O18" i="4" s="1"/>
  <c r="P18" i="4" s="1"/>
  <c r="U3106" i="4"/>
  <c r="R3106" i="4"/>
  <c r="M49" i="4"/>
  <c r="N49" i="4" s="1"/>
  <c r="O49" i="4" s="1"/>
  <c r="P49" i="4" s="1"/>
  <c r="M3117" i="4"/>
  <c r="N3117" i="4" s="1"/>
  <c r="O3117" i="4" s="1"/>
  <c r="P3117" i="4" s="1"/>
  <c r="M2810" i="4"/>
  <c r="N2810" i="4" s="1"/>
  <c r="O2810" i="4" s="1"/>
  <c r="P2810" i="4" s="1"/>
  <c r="M2663" i="4"/>
  <c r="N2663" i="4" s="1"/>
  <c r="O2663" i="4" s="1"/>
  <c r="P2663" i="4" s="1"/>
  <c r="M2124" i="4"/>
  <c r="N2124" i="4" s="1"/>
  <c r="O2124" i="4" s="1"/>
  <c r="P2124" i="4" s="1"/>
  <c r="M1891" i="4"/>
  <c r="N1891" i="4" s="1"/>
  <c r="O1891" i="4" s="1"/>
  <c r="P1891" i="4" s="1"/>
  <c r="M1244" i="4"/>
  <c r="N1244" i="4" s="1"/>
  <c r="O1244" i="4" s="1"/>
  <c r="P1244" i="4" s="1"/>
  <c r="M925" i="4"/>
  <c r="N925" i="4" s="1"/>
  <c r="O925" i="4" s="1"/>
  <c r="P925" i="4" s="1"/>
  <c r="M1018" i="4"/>
  <c r="N1018" i="4" s="1"/>
  <c r="O1018" i="4" s="1"/>
  <c r="P1018" i="4" s="1"/>
  <c r="M879" i="4"/>
  <c r="N879" i="4" s="1"/>
  <c r="O879" i="4" s="1"/>
  <c r="P879" i="4" s="1"/>
  <c r="M573" i="4"/>
  <c r="N573" i="4" s="1"/>
  <c r="O573" i="4" s="1"/>
  <c r="P573" i="4" s="1"/>
  <c r="M3078" i="4"/>
  <c r="N3078" i="4" s="1"/>
  <c r="O3078" i="4" s="1"/>
  <c r="P3078" i="4" s="1"/>
  <c r="M2619" i="4"/>
  <c r="N2619" i="4" s="1"/>
  <c r="O2619" i="4" s="1"/>
  <c r="P2619" i="4" s="1"/>
  <c r="M2406" i="4"/>
  <c r="N2406" i="4" s="1"/>
  <c r="O2406" i="4" s="1"/>
  <c r="P2406" i="4" s="1"/>
  <c r="M2112" i="4"/>
  <c r="N2112" i="4" s="1"/>
  <c r="O2112" i="4" s="1"/>
  <c r="P2112" i="4" s="1"/>
  <c r="M1376" i="4"/>
  <c r="N1376" i="4" s="1"/>
  <c r="O1376" i="4" s="1"/>
  <c r="P1376" i="4" s="1"/>
  <c r="U1397" i="4"/>
  <c r="R1397" i="4"/>
  <c r="M1207" i="4"/>
  <c r="N1207" i="4" s="1"/>
  <c r="O1207" i="4" s="1"/>
  <c r="P1207" i="4" s="1"/>
  <c r="M626" i="4"/>
  <c r="N626" i="4" s="1"/>
  <c r="O626" i="4" s="1"/>
  <c r="P626" i="4" s="1"/>
  <c r="R312" i="4"/>
  <c r="M3173" i="4"/>
  <c r="N3173" i="4" s="1"/>
  <c r="O3173" i="4" s="1"/>
  <c r="P3173" i="4" s="1"/>
  <c r="M2884" i="4"/>
  <c r="N2884" i="4" s="1"/>
  <c r="O2884" i="4" s="1"/>
  <c r="P2884" i="4" s="1"/>
  <c r="M2624" i="4"/>
  <c r="N2624" i="4" s="1"/>
  <c r="O2624" i="4" s="1"/>
  <c r="P2624" i="4" s="1"/>
  <c r="M2397" i="4"/>
  <c r="N2397" i="4" s="1"/>
  <c r="O2397" i="4" s="1"/>
  <c r="P2397" i="4" s="1"/>
  <c r="M2166" i="4"/>
  <c r="N2166" i="4" s="1"/>
  <c r="O2166" i="4" s="1"/>
  <c r="P2166" i="4" s="1"/>
  <c r="M2197" i="4"/>
  <c r="N2197" i="4" s="1"/>
  <c r="O2197" i="4" s="1"/>
  <c r="P2197" i="4" s="1"/>
  <c r="M1045" i="4"/>
  <c r="N1045" i="4" s="1"/>
  <c r="O1045" i="4" s="1"/>
  <c r="P1045" i="4" s="1"/>
  <c r="M614" i="4"/>
  <c r="N614" i="4" s="1"/>
  <c r="O614" i="4" s="1"/>
  <c r="P614" i="4" s="1"/>
  <c r="M364" i="4"/>
  <c r="N364" i="4" s="1"/>
  <c r="O364" i="4" s="1"/>
  <c r="P364" i="4" s="1"/>
  <c r="U164" i="4"/>
  <c r="R164" i="4"/>
  <c r="U188" i="4"/>
  <c r="R188" i="4"/>
  <c r="U224" i="4"/>
  <c r="R224" i="4"/>
  <c r="R22" i="4"/>
  <c r="U22" i="4"/>
  <c r="U155" i="4"/>
  <c r="R155" i="4"/>
  <c r="R1128" i="4"/>
  <c r="R2445" i="4"/>
  <c r="U2445" i="4"/>
  <c r="R294" i="4"/>
  <c r="U294" i="4"/>
  <c r="R2511" i="4"/>
  <c r="U2511" i="4"/>
  <c r="U1861" i="4"/>
  <c r="R1861" i="4"/>
  <c r="R2103" i="4"/>
  <c r="U2103" i="4"/>
  <c r="R1486" i="4"/>
  <c r="U1486" i="4"/>
  <c r="U81" i="4"/>
  <c r="R81" i="4"/>
  <c r="U713" i="4"/>
  <c r="R713" i="4"/>
  <c r="U994" i="4"/>
  <c r="R994" i="4"/>
  <c r="U1267" i="4"/>
  <c r="R1267" i="4"/>
  <c r="U213" i="4"/>
  <c r="R213" i="4"/>
  <c r="R1242" i="4"/>
  <c r="U1242" i="4"/>
  <c r="U1857" i="4"/>
  <c r="R1857" i="4"/>
  <c r="R848" i="4"/>
  <c r="U350" i="4"/>
  <c r="R350" i="4"/>
  <c r="U293" i="4"/>
  <c r="R293" i="4"/>
  <c r="R1206" i="4"/>
  <c r="U1206" i="4"/>
  <c r="U1337" i="4"/>
  <c r="R1337" i="4"/>
  <c r="U2427" i="4"/>
  <c r="R2427" i="4"/>
  <c r="R2577" i="4"/>
  <c r="U2577" i="4"/>
  <c r="U1385" i="4"/>
  <c r="R1385" i="4"/>
  <c r="U980" i="4"/>
  <c r="R980" i="4"/>
  <c r="R378" i="4"/>
  <c r="R1356" i="4"/>
  <c r="U765" i="4"/>
  <c r="R765" i="4"/>
  <c r="R1609" i="4"/>
  <c r="R342" i="4"/>
  <c r="U342" i="4"/>
  <c r="R1594" i="4"/>
  <c r="U1594" i="4"/>
  <c r="U74" i="4"/>
  <c r="R74" i="4"/>
  <c r="U272" i="4"/>
  <c r="R272" i="4"/>
  <c r="U504" i="4"/>
  <c r="R504" i="4"/>
  <c r="U1313" i="4"/>
  <c r="R1313" i="4"/>
  <c r="R2063" i="4"/>
  <c r="R2155" i="4"/>
  <c r="U2155" i="4"/>
  <c r="U2898" i="4"/>
  <c r="R2898" i="4"/>
  <c r="U2982" i="4"/>
  <c r="R2982" i="4"/>
  <c r="U2713" i="4"/>
  <c r="R2713" i="4"/>
  <c r="U2425" i="4"/>
  <c r="R2425" i="4"/>
  <c r="R3161" i="4"/>
  <c r="U3161" i="4"/>
  <c r="U2468" i="4"/>
  <c r="R2468" i="4"/>
  <c r="U732" i="4"/>
  <c r="R732" i="4"/>
  <c r="U3002" i="4"/>
  <c r="R3002" i="4"/>
  <c r="U2377" i="4"/>
  <c r="R2377" i="4"/>
  <c r="U3081" i="4"/>
  <c r="R3081" i="4"/>
  <c r="R3144" i="4"/>
  <c r="U3144" i="4"/>
  <c r="U2763" i="4"/>
  <c r="R2763" i="4"/>
  <c r="R3181" i="4"/>
  <c r="U3181" i="4"/>
  <c r="R2336" i="4"/>
  <c r="R2906" i="4"/>
  <c r="U2906" i="4"/>
  <c r="U1670" i="4"/>
  <c r="R1670" i="4"/>
  <c r="R2805" i="4"/>
  <c r="U2931" i="4"/>
  <c r="R2931" i="4"/>
  <c r="M2582" i="4"/>
  <c r="N2582" i="4" s="1"/>
  <c r="O2582" i="4" s="1"/>
  <c r="P2582" i="4" s="1"/>
  <c r="M1731" i="4"/>
  <c r="N1731" i="4" s="1"/>
  <c r="O1731" i="4" s="1"/>
  <c r="P1731" i="4" s="1"/>
  <c r="M1017" i="4"/>
  <c r="N1017" i="4" s="1"/>
  <c r="O1017" i="4" s="1"/>
  <c r="P1017" i="4" s="1"/>
  <c r="M146" i="4"/>
  <c r="N146" i="4" s="1"/>
  <c r="O146" i="4" s="1"/>
  <c r="P146" i="4" s="1"/>
  <c r="U1741" i="4"/>
  <c r="R1741" i="4"/>
  <c r="U3119" i="4"/>
  <c r="R3119" i="4"/>
  <c r="M2856" i="4"/>
  <c r="N2856" i="4" s="1"/>
  <c r="O2856" i="4" s="1"/>
  <c r="P2856" i="4" s="1"/>
  <c r="U2198" i="4"/>
  <c r="R2198" i="4"/>
  <c r="M1722" i="4"/>
  <c r="N1722" i="4" s="1"/>
  <c r="O1722" i="4" s="1"/>
  <c r="P1722" i="4" s="1"/>
  <c r="M873" i="4"/>
  <c r="N873" i="4" s="1"/>
  <c r="O873" i="4" s="1"/>
  <c r="P873" i="4" s="1"/>
  <c r="M2946" i="4"/>
  <c r="N2946" i="4" s="1"/>
  <c r="O2946" i="4" s="1"/>
  <c r="P2946" i="4" s="1"/>
  <c r="M2263" i="4"/>
  <c r="N2263" i="4" s="1"/>
  <c r="O2263" i="4" s="1"/>
  <c r="P2263" i="4" s="1"/>
  <c r="M1692" i="4"/>
  <c r="N1692" i="4" s="1"/>
  <c r="O1692" i="4" s="1"/>
  <c r="P1692" i="4" s="1"/>
  <c r="M1366" i="4"/>
  <c r="N1366" i="4" s="1"/>
  <c r="O1366" i="4" s="1"/>
  <c r="P1366" i="4" s="1"/>
  <c r="M566" i="4"/>
  <c r="N566" i="4" s="1"/>
  <c r="O566" i="4" s="1"/>
  <c r="P566" i="4" s="1"/>
  <c r="U1139" i="4"/>
  <c r="R1139" i="4"/>
  <c r="U1501" i="4"/>
  <c r="R1501" i="4"/>
  <c r="M2395" i="4"/>
  <c r="N2395" i="4" s="1"/>
  <c r="O2395" i="4" s="1"/>
  <c r="P2395" i="4" s="1"/>
  <c r="M1637" i="4"/>
  <c r="N1637" i="4" s="1"/>
  <c r="O1637" i="4" s="1"/>
  <c r="P1637" i="4" s="1"/>
  <c r="U948" i="4"/>
  <c r="R948" i="4"/>
  <c r="M2525" i="4"/>
  <c r="N2525" i="4" s="1"/>
  <c r="O2525" i="4" s="1"/>
  <c r="P2525" i="4" s="1"/>
  <c r="M1620" i="4"/>
  <c r="N1620" i="4" s="1"/>
  <c r="O1620" i="4" s="1"/>
  <c r="P1620" i="4" s="1"/>
  <c r="M3155" i="4"/>
  <c r="N3155" i="4" s="1"/>
  <c r="O3155" i="4" s="1"/>
  <c r="P3155" i="4" s="1"/>
  <c r="M444" i="4"/>
  <c r="N444" i="4" s="1"/>
  <c r="O444" i="4" s="1"/>
  <c r="P444" i="4" s="1"/>
  <c r="M2282" i="4"/>
  <c r="N2282" i="4" s="1"/>
  <c r="O2282" i="4" s="1"/>
  <c r="P2282" i="4" s="1"/>
  <c r="U1229" i="4"/>
  <c r="R1229" i="4"/>
  <c r="M671" i="4"/>
  <c r="N671" i="4" s="1"/>
  <c r="O671" i="4" s="1"/>
  <c r="P671" i="4" s="1"/>
  <c r="U2633" i="4"/>
  <c r="R2633" i="4"/>
  <c r="M1701" i="4"/>
  <c r="N1701" i="4" s="1"/>
  <c r="O1701" i="4" s="1"/>
  <c r="P1701" i="4" s="1"/>
  <c r="U697" i="4"/>
  <c r="R697" i="4"/>
  <c r="M2888" i="4"/>
  <c r="N2888" i="4" s="1"/>
  <c r="O2888" i="4" s="1"/>
  <c r="P2888" i="4" s="1"/>
  <c r="M2284" i="4"/>
  <c r="N2284" i="4" s="1"/>
  <c r="O2284" i="4" s="1"/>
  <c r="P2284" i="4" s="1"/>
  <c r="M1770" i="4"/>
  <c r="N1770" i="4" s="1"/>
  <c r="O1770" i="4" s="1"/>
  <c r="P1770" i="4" s="1"/>
  <c r="U675" i="4"/>
  <c r="R675" i="4"/>
  <c r="R418" i="4"/>
  <c r="U418" i="4"/>
  <c r="U452" i="4"/>
  <c r="R452" i="4"/>
  <c r="U1573" i="4"/>
  <c r="R1573" i="4"/>
  <c r="U1067" i="4"/>
  <c r="R1067" i="4"/>
  <c r="U2107" i="4"/>
  <c r="R2107" i="4"/>
  <c r="M2827" i="4"/>
  <c r="N2827" i="4" s="1"/>
  <c r="O2827" i="4" s="1"/>
  <c r="P2827" i="4" s="1"/>
  <c r="U2738" i="4"/>
  <c r="R2738" i="4"/>
  <c r="R918" i="4"/>
  <c r="U918" i="4"/>
  <c r="U708" i="4"/>
  <c r="R708" i="4"/>
  <c r="U1429" i="4"/>
  <c r="R1429" i="4"/>
  <c r="R1531" i="4"/>
  <c r="U410" i="4"/>
  <c r="R410" i="4"/>
  <c r="U1649" i="4"/>
  <c r="R1649" i="4"/>
  <c r="U1959" i="4"/>
  <c r="R1959" i="4"/>
  <c r="U641" i="4"/>
  <c r="R641" i="4"/>
  <c r="U1145" i="4"/>
  <c r="R1145" i="4"/>
  <c r="U1683" i="4"/>
  <c r="R1683" i="4"/>
  <c r="U2067" i="4"/>
  <c r="R2067" i="4"/>
  <c r="U531" i="4"/>
  <c r="R531" i="4"/>
  <c r="U1121" i="4"/>
  <c r="R1121" i="4"/>
  <c r="U1682" i="4"/>
  <c r="R1682" i="4"/>
  <c r="R16" i="4"/>
  <c r="U16" i="4"/>
  <c r="U103" i="4"/>
  <c r="R103" i="4"/>
  <c r="U869" i="4"/>
  <c r="R869" i="4"/>
  <c r="U171" i="4"/>
  <c r="R171" i="4"/>
  <c r="R87" i="4"/>
  <c r="U87" i="4"/>
  <c r="R973" i="4"/>
  <c r="U973" i="4"/>
  <c r="U917" i="4"/>
  <c r="R917" i="4"/>
  <c r="R1694" i="4"/>
  <c r="U1694" i="4"/>
  <c r="R2494" i="4"/>
  <c r="U2494" i="4"/>
  <c r="R1358" i="4"/>
  <c r="U1358" i="4"/>
  <c r="U818" i="4"/>
  <c r="R818" i="4"/>
  <c r="U1103" i="4"/>
  <c r="R1103" i="4"/>
  <c r="R345" i="4"/>
  <c r="U345" i="4"/>
  <c r="U262" i="4"/>
  <c r="R262" i="4"/>
  <c r="U588" i="4"/>
  <c r="R588" i="4"/>
  <c r="U1483" i="4"/>
  <c r="R1483" i="4"/>
  <c r="R2462" i="4"/>
  <c r="U2462" i="4"/>
  <c r="U2036" i="4"/>
  <c r="R2036" i="4"/>
  <c r="R2471" i="4"/>
  <c r="U2471" i="4"/>
  <c r="R1214" i="4"/>
  <c r="U1214" i="4"/>
  <c r="R2490" i="4"/>
  <c r="U2490" i="4"/>
  <c r="R2840" i="4"/>
  <c r="U2840" i="4"/>
  <c r="U2902" i="4"/>
  <c r="R2902" i="4"/>
  <c r="R3035" i="4"/>
  <c r="U3035" i="4"/>
  <c r="R3118" i="4"/>
  <c r="U3118" i="4"/>
  <c r="U2412" i="4"/>
  <c r="R2412" i="4"/>
  <c r="U3070" i="4"/>
  <c r="R3070" i="4"/>
  <c r="R2315" i="4"/>
  <c r="U2315" i="4"/>
  <c r="U3053" i="4"/>
  <c r="R3053" i="4"/>
  <c r="U2568" i="4"/>
  <c r="R2568" i="4"/>
  <c r="U3202" i="4"/>
  <c r="R3202" i="4"/>
  <c r="R3123" i="4"/>
  <c r="U3123" i="4"/>
  <c r="R2391" i="4"/>
  <c r="U2391" i="4"/>
  <c r="R3165" i="4"/>
  <c r="U3165" i="4"/>
  <c r="R2115" i="4"/>
  <c r="U2437" i="4"/>
  <c r="R2437" i="4"/>
  <c r="R2751" i="4"/>
  <c r="U2751" i="4"/>
  <c r="R3108" i="4"/>
  <c r="U3108" i="4"/>
  <c r="U1109" i="4"/>
  <c r="R1109" i="4"/>
  <c r="U2837" i="4"/>
  <c r="R2837" i="4"/>
  <c r="M532" i="4"/>
  <c r="N532" i="4" s="1"/>
  <c r="O532" i="4" s="1"/>
  <c r="P532" i="4" s="1"/>
  <c r="M3023" i="4"/>
  <c r="N3023" i="4" s="1"/>
  <c r="O3023" i="4" s="1"/>
  <c r="P3023" i="4" s="1"/>
  <c r="M2841" i="4"/>
  <c r="N2841" i="4" s="1"/>
  <c r="O2841" i="4" s="1"/>
  <c r="P2841" i="4" s="1"/>
  <c r="M2708" i="4"/>
  <c r="N2708" i="4" s="1"/>
  <c r="O2708" i="4" s="1"/>
  <c r="P2708" i="4" s="1"/>
  <c r="M2203" i="4"/>
  <c r="N2203" i="4" s="1"/>
  <c r="O2203" i="4" s="1"/>
  <c r="P2203" i="4" s="1"/>
  <c r="M1878" i="4"/>
  <c r="N1878" i="4" s="1"/>
  <c r="O1878" i="4" s="1"/>
  <c r="P1878" i="4" s="1"/>
  <c r="M1625" i="4"/>
  <c r="N1625" i="4" s="1"/>
  <c r="O1625" i="4" s="1"/>
  <c r="P1625" i="4" s="1"/>
  <c r="M1488" i="4"/>
  <c r="N1488" i="4" s="1"/>
  <c r="O1488" i="4" s="1"/>
  <c r="P1488" i="4" s="1"/>
  <c r="M799" i="4"/>
  <c r="N799" i="4" s="1"/>
  <c r="O799" i="4" s="1"/>
  <c r="P799" i="4" s="1"/>
  <c r="M749" i="4"/>
  <c r="N749" i="4" s="1"/>
  <c r="O749" i="4" s="1"/>
  <c r="P749" i="4" s="1"/>
  <c r="M109" i="4"/>
  <c r="N109" i="4" s="1"/>
  <c r="O109" i="4" s="1"/>
  <c r="P109" i="4" s="1"/>
  <c r="M3054" i="4"/>
  <c r="N3054" i="4" s="1"/>
  <c r="O3054" i="4" s="1"/>
  <c r="P3054" i="4" s="1"/>
  <c r="M2932" i="4"/>
  <c r="N2932" i="4" s="1"/>
  <c r="O2932" i="4" s="1"/>
  <c r="P2932" i="4" s="1"/>
  <c r="M2754" i="4"/>
  <c r="N2754" i="4" s="1"/>
  <c r="O2754" i="4" s="1"/>
  <c r="P2754" i="4" s="1"/>
  <c r="M2218" i="4"/>
  <c r="N2218" i="4" s="1"/>
  <c r="O2218" i="4" s="1"/>
  <c r="P2218" i="4" s="1"/>
  <c r="M2483" i="4"/>
  <c r="N2483" i="4" s="1"/>
  <c r="O2483" i="4" s="1"/>
  <c r="P2483" i="4" s="1"/>
  <c r="M2058" i="4"/>
  <c r="N2058" i="4" s="1"/>
  <c r="O2058" i="4" s="1"/>
  <c r="P2058" i="4" s="1"/>
  <c r="M1824" i="4"/>
  <c r="N1824" i="4" s="1"/>
  <c r="O1824" i="4" s="1"/>
  <c r="P1824" i="4" s="1"/>
  <c r="M1575" i="4"/>
  <c r="N1575" i="4" s="1"/>
  <c r="O1575" i="4" s="1"/>
  <c r="P1575" i="4" s="1"/>
  <c r="M1330" i="4"/>
  <c r="N1330" i="4" s="1"/>
  <c r="O1330" i="4" s="1"/>
  <c r="P1330" i="4" s="1"/>
  <c r="M1148" i="4"/>
  <c r="N1148" i="4" s="1"/>
  <c r="O1148" i="4" s="1"/>
  <c r="P1148" i="4" s="1"/>
  <c r="M578" i="4"/>
  <c r="N578" i="4" s="1"/>
  <c r="O578" i="4" s="1"/>
  <c r="P578" i="4" s="1"/>
  <c r="M571" i="4"/>
  <c r="N571" i="4" s="1"/>
  <c r="O571" i="4" s="1"/>
  <c r="P571" i="4" s="1"/>
  <c r="M184" i="4"/>
  <c r="N184" i="4" s="1"/>
  <c r="O184" i="4" s="1"/>
  <c r="P184" i="4" s="1"/>
  <c r="M3055" i="4"/>
  <c r="N3055" i="4" s="1"/>
  <c r="O3055" i="4" s="1"/>
  <c r="P3055" i="4" s="1"/>
  <c r="M2770" i="4"/>
  <c r="N2770" i="4" s="1"/>
  <c r="O2770" i="4" s="1"/>
  <c r="P2770" i="4" s="1"/>
  <c r="M2706" i="4"/>
  <c r="N2706" i="4" s="1"/>
  <c r="O2706" i="4" s="1"/>
  <c r="P2706" i="4" s="1"/>
  <c r="M2130" i="4"/>
  <c r="N2130" i="4" s="1"/>
  <c r="O2130" i="4" s="1"/>
  <c r="P2130" i="4" s="1"/>
  <c r="M1907" i="4"/>
  <c r="N1907" i="4" s="1"/>
  <c r="O1907" i="4" s="1"/>
  <c r="P1907" i="4" s="1"/>
  <c r="M1795" i="4"/>
  <c r="N1795" i="4" s="1"/>
  <c r="O1795" i="4" s="1"/>
  <c r="P1795" i="4" s="1"/>
  <c r="M1360" i="4"/>
  <c r="N1360" i="4" s="1"/>
  <c r="O1360" i="4" s="1"/>
  <c r="P1360" i="4" s="1"/>
  <c r="M1331" i="4"/>
  <c r="N1331" i="4" s="1"/>
  <c r="O1331" i="4" s="1"/>
  <c r="P1331" i="4" s="1"/>
  <c r="M1130" i="4"/>
  <c r="N1130" i="4" s="1"/>
  <c r="O1130" i="4" s="1"/>
  <c r="P1130" i="4" s="1"/>
  <c r="M813" i="4"/>
  <c r="N813" i="4" s="1"/>
  <c r="O813" i="4" s="1"/>
  <c r="P813" i="4" s="1"/>
  <c r="M46" i="4"/>
  <c r="N46" i="4" s="1"/>
  <c r="O46" i="4" s="1"/>
  <c r="P46" i="4" s="1"/>
  <c r="R1260" i="4"/>
  <c r="M3103" i="4"/>
  <c r="N3103" i="4" s="1"/>
  <c r="O3103" i="4" s="1"/>
  <c r="P3103" i="4" s="1"/>
  <c r="M2821" i="4"/>
  <c r="N2821" i="4" s="1"/>
  <c r="O2821" i="4" s="1"/>
  <c r="P2821" i="4" s="1"/>
  <c r="M2585" i="4"/>
  <c r="N2585" i="4" s="1"/>
  <c r="O2585" i="4" s="1"/>
  <c r="P2585" i="4" s="1"/>
  <c r="M2128" i="4"/>
  <c r="N2128" i="4" s="1"/>
  <c r="O2128" i="4" s="1"/>
  <c r="P2128" i="4" s="1"/>
  <c r="M2062" i="4"/>
  <c r="N2062" i="4" s="1"/>
  <c r="O2062" i="4" s="1"/>
  <c r="P2062" i="4" s="1"/>
  <c r="M1748" i="4"/>
  <c r="N1748" i="4" s="1"/>
  <c r="O1748" i="4" s="1"/>
  <c r="P1748" i="4" s="1"/>
  <c r="M1638" i="4"/>
  <c r="N1638" i="4" s="1"/>
  <c r="O1638" i="4" s="1"/>
  <c r="P1638" i="4" s="1"/>
  <c r="M969" i="4"/>
  <c r="N969" i="4" s="1"/>
  <c r="O969" i="4" s="1"/>
  <c r="P969" i="4" s="1"/>
  <c r="M543" i="4"/>
  <c r="N543" i="4" s="1"/>
  <c r="O543" i="4" s="1"/>
  <c r="P543" i="4" s="1"/>
  <c r="M3026" i="4"/>
  <c r="N3026" i="4" s="1"/>
  <c r="O3026" i="4" s="1"/>
  <c r="P3026" i="4" s="1"/>
  <c r="M2650" i="4"/>
  <c r="N2650" i="4" s="1"/>
  <c r="O2650" i="4" s="1"/>
  <c r="P2650" i="4" s="1"/>
  <c r="M2530" i="4"/>
  <c r="N2530" i="4" s="1"/>
  <c r="O2530" i="4" s="1"/>
  <c r="P2530" i="4" s="1"/>
  <c r="M2094" i="4"/>
  <c r="N2094" i="4" s="1"/>
  <c r="O2094" i="4" s="1"/>
  <c r="P2094" i="4" s="1"/>
  <c r="M1932" i="4"/>
  <c r="N1932" i="4" s="1"/>
  <c r="O1932" i="4" s="1"/>
  <c r="P1932" i="4" s="1"/>
  <c r="M1745" i="4"/>
  <c r="N1745" i="4" s="1"/>
  <c r="O1745" i="4" s="1"/>
  <c r="P1745" i="4" s="1"/>
  <c r="M1281" i="4"/>
  <c r="N1281" i="4" s="1"/>
  <c r="O1281" i="4" s="1"/>
  <c r="P1281" i="4" s="1"/>
  <c r="M1070" i="4"/>
  <c r="N1070" i="4" s="1"/>
  <c r="O1070" i="4" s="1"/>
  <c r="P1070" i="4" s="1"/>
  <c r="M909" i="4"/>
  <c r="N909" i="4" s="1"/>
  <c r="O909" i="4" s="1"/>
  <c r="P909" i="4" s="1"/>
  <c r="M3107" i="4"/>
  <c r="N3107" i="4" s="1"/>
  <c r="O3107" i="4" s="1"/>
  <c r="P3107" i="4" s="1"/>
  <c r="M2758" i="4"/>
  <c r="N2758" i="4" s="1"/>
  <c r="O2758" i="4" s="1"/>
  <c r="P2758" i="4" s="1"/>
  <c r="M2291" i="4"/>
  <c r="N2291" i="4" s="1"/>
  <c r="O2291" i="4" s="1"/>
  <c r="P2291" i="4" s="1"/>
  <c r="M2273" i="4"/>
  <c r="N2273" i="4" s="1"/>
  <c r="O2273" i="4" s="1"/>
  <c r="P2273" i="4" s="1"/>
  <c r="M1990" i="4"/>
  <c r="N1990" i="4" s="1"/>
  <c r="O1990" i="4" s="1"/>
  <c r="P1990" i="4" s="1"/>
  <c r="M1280" i="4"/>
  <c r="N1280" i="4" s="1"/>
  <c r="O1280" i="4" s="1"/>
  <c r="P1280" i="4" s="1"/>
  <c r="M961" i="4"/>
  <c r="N961" i="4" s="1"/>
  <c r="O961" i="4" s="1"/>
  <c r="P961" i="4" s="1"/>
  <c r="M1259" i="4"/>
  <c r="N1259" i="4" s="1"/>
  <c r="O1259" i="4" s="1"/>
  <c r="P1259" i="4" s="1"/>
  <c r="M1023" i="4"/>
  <c r="N1023" i="4" s="1"/>
  <c r="O1023" i="4" s="1"/>
  <c r="P1023" i="4" s="1"/>
  <c r="M131" i="4"/>
  <c r="N131" i="4" s="1"/>
  <c r="O131" i="4" s="1"/>
  <c r="P131" i="4" s="1"/>
  <c r="R684" i="4"/>
  <c r="M2896" i="4"/>
  <c r="N2896" i="4" s="1"/>
  <c r="O2896" i="4" s="1"/>
  <c r="P2896" i="4" s="1"/>
  <c r="M2574" i="4"/>
  <c r="N2574" i="4" s="1"/>
  <c r="O2574" i="4" s="1"/>
  <c r="P2574" i="4" s="1"/>
  <c r="M2508" i="4"/>
  <c r="N2508" i="4" s="1"/>
  <c r="O2508" i="4" s="1"/>
  <c r="P2508" i="4" s="1"/>
  <c r="M2050" i="4"/>
  <c r="N2050" i="4" s="1"/>
  <c r="O2050" i="4" s="1"/>
  <c r="P2050" i="4" s="1"/>
  <c r="M1823" i="4"/>
  <c r="N1823" i="4" s="1"/>
  <c r="O1823" i="4" s="1"/>
  <c r="P1823" i="4" s="1"/>
  <c r="M1285" i="4"/>
  <c r="N1285" i="4" s="1"/>
  <c r="O1285" i="4" s="1"/>
  <c r="P1285" i="4" s="1"/>
  <c r="M716" i="4"/>
  <c r="N716" i="4" s="1"/>
  <c r="O716" i="4" s="1"/>
  <c r="P716" i="4" s="1"/>
  <c r="M389" i="4"/>
  <c r="N389" i="4" s="1"/>
  <c r="O389" i="4" s="1"/>
  <c r="P389" i="4" s="1"/>
  <c r="M1136" i="4"/>
  <c r="N1136" i="4" s="1"/>
  <c r="O1136" i="4" s="1"/>
  <c r="P1136" i="4" s="1"/>
  <c r="M90" i="4"/>
  <c r="N90" i="4" s="1"/>
  <c r="O90" i="4" s="1"/>
  <c r="P90" i="4" s="1"/>
  <c r="M3004" i="4"/>
  <c r="N3004" i="4" s="1"/>
  <c r="O3004" i="4" s="1"/>
  <c r="P3004" i="4" s="1"/>
  <c r="M2826" i="4"/>
  <c r="N2826" i="4" s="1"/>
  <c r="O2826" i="4" s="1"/>
  <c r="P2826" i="4" s="1"/>
  <c r="M2527" i="4"/>
  <c r="N2527" i="4" s="1"/>
  <c r="O2527" i="4" s="1"/>
  <c r="P2527" i="4" s="1"/>
  <c r="M2213" i="4"/>
  <c r="N2213" i="4" s="1"/>
  <c r="O2213" i="4" s="1"/>
  <c r="P2213" i="4" s="1"/>
  <c r="M1998" i="4"/>
  <c r="N1998" i="4" s="1"/>
  <c r="O1998" i="4" s="1"/>
  <c r="P1998" i="4" s="1"/>
  <c r="M1641" i="4"/>
  <c r="N1641" i="4" s="1"/>
  <c r="O1641" i="4" s="1"/>
  <c r="P1641" i="4" s="1"/>
  <c r="M1440" i="4"/>
  <c r="N1440" i="4" s="1"/>
  <c r="O1440" i="4" s="1"/>
  <c r="P1440" i="4" s="1"/>
  <c r="M430" i="4"/>
  <c r="N430" i="4" s="1"/>
  <c r="O430" i="4" s="1"/>
  <c r="P430" i="4" s="1"/>
  <c r="R382" i="4"/>
  <c r="M3083" i="4"/>
  <c r="N3083" i="4" s="1"/>
  <c r="O3083" i="4" s="1"/>
  <c r="P3083" i="4" s="1"/>
  <c r="M2608" i="4"/>
  <c r="N2608" i="4" s="1"/>
  <c r="O2608" i="4" s="1"/>
  <c r="P2608" i="4" s="1"/>
  <c r="M2384" i="4"/>
  <c r="N2384" i="4" s="1"/>
  <c r="O2384" i="4" s="1"/>
  <c r="P2384" i="4" s="1"/>
  <c r="M2196" i="4"/>
  <c r="N2196" i="4" s="1"/>
  <c r="O2196" i="4" s="1"/>
  <c r="P2196" i="4" s="1"/>
  <c r="M2086" i="4"/>
  <c r="N2086" i="4" s="1"/>
  <c r="O2086" i="4" s="1"/>
  <c r="P2086" i="4" s="1"/>
  <c r="M1631" i="4"/>
  <c r="N1631" i="4" s="1"/>
  <c r="O1631" i="4" s="1"/>
  <c r="P1631" i="4" s="1"/>
  <c r="M1034" i="4"/>
  <c r="N1034" i="4" s="1"/>
  <c r="O1034" i="4" s="1"/>
  <c r="P1034" i="4" s="1"/>
  <c r="M861" i="4"/>
  <c r="N861" i="4" s="1"/>
  <c r="O861" i="4" s="1"/>
  <c r="P861" i="4" s="1"/>
  <c r="M97" i="4"/>
  <c r="N97" i="4" s="1"/>
  <c r="O97" i="4" s="1"/>
  <c r="P97" i="4" s="1"/>
  <c r="R84" i="4"/>
  <c r="M3042" i="4"/>
  <c r="N3042" i="4" s="1"/>
  <c r="O3042" i="4" s="1"/>
  <c r="P3042" i="4" s="1"/>
  <c r="M2961" i="4"/>
  <c r="N2961" i="4" s="1"/>
  <c r="O2961" i="4" s="1"/>
  <c r="P2961" i="4" s="1"/>
  <c r="M2789" i="4"/>
  <c r="N2789" i="4" s="1"/>
  <c r="O2789" i="4" s="1"/>
  <c r="P2789" i="4" s="1"/>
  <c r="M2044" i="4"/>
  <c r="N2044" i="4" s="1"/>
  <c r="O2044" i="4" s="1"/>
  <c r="P2044" i="4" s="1"/>
  <c r="M1893" i="4"/>
  <c r="N1893" i="4" s="1"/>
  <c r="O1893" i="4" s="1"/>
  <c r="P1893" i="4" s="1"/>
  <c r="M901" i="4"/>
  <c r="N901" i="4" s="1"/>
  <c r="O901" i="4" s="1"/>
  <c r="P901" i="4" s="1"/>
  <c r="M934" i="4"/>
  <c r="N934" i="4" s="1"/>
  <c r="O934" i="4" s="1"/>
  <c r="P934" i="4" s="1"/>
  <c r="M168" i="4"/>
  <c r="N168" i="4" s="1"/>
  <c r="O168" i="4" s="1"/>
  <c r="P168" i="4" s="1"/>
  <c r="M496" i="4"/>
  <c r="N496" i="4" s="1"/>
  <c r="O496" i="4" s="1"/>
  <c r="P496" i="4" s="1"/>
  <c r="M2392" i="4"/>
  <c r="N2392" i="4" s="1"/>
  <c r="O2392" i="4" s="1"/>
  <c r="P2392" i="4" s="1"/>
  <c r="R744" i="4"/>
  <c r="R1569" i="4"/>
  <c r="M281" i="4"/>
  <c r="N281" i="4" s="1"/>
  <c r="O281" i="4" s="1"/>
  <c r="P281" i="4" s="1"/>
  <c r="R995" i="4"/>
  <c r="R2074" i="4"/>
  <c r="R1887" i="4"/>
  <c r="R1140" i="4"/>
  <c r="R1763" i="4"/>
  <c r="R2685" i="4"/>
  <c r="R2774" i="4"/>
  <c r="M3038" i="4"/>
  <c r="N3038" i="4" s="1"/>
  <c r="O3038" i="4" s="1"/>
  <c r="P3038" i="4" s="1"/>
  <c r="M2591" i="4"/>
  <c r="N2591" i="4" s="1"/>
  <c r="O2591" i="4" s="1"/>
  <c r="P2591" i="4" s="1"/>
  <c r="M1713" i="4"/>
  <c r="N1713" i="4" s="1"/>
  <c r="O1713" i="4" s="1"/>
  <c r="P1713" i="4" s="1"/>
  <c r="M695" i="4"/>
  <c r="N695" i="4" s="1"/>
  <c r="O695" i="4" s="1"/>
  <c r="P695" i="4" s="1"/>
  <c r="U1868" i="4"/>
  <c r="R1868" i="4"/>
  <c r="M2981" i="4"/>
  <c r="N2981" i="4" s="1"/>
  <c r="O2981" i="4" s="1"/>
  <c r="P2981" i="4" s="1"/>
  <c r="M2429" i="4"/>
  <c r="N2429" i="4" s="1"/>
  <c r="O2429" i="4" s="1"/>
  <c r="P2429" i="4" s="1"/>
  <c r="M1845" i="4"/>
  <c r="N1845" i="4" s="1"/>
  <c r="O1845" i="4" s="1"/>
  <c r="P1845" i="4" s="1"/>
  <c r="M1383" i="4"/>
  <c r="N1383" i="4" s="1"/>
  <c r="O1383" i="4" s="1"/>
  <c r="P1383" i="4" s="1"/>
  <c r="R327" i="4"/>
  <c r="U327" i="4"/>
  <c r="M2722" i="4"/>
  <c r="N2722" i="4" s="1"/>
  <c r="O2722" i="4" s="1"/>
  <c r="P2722" i="4" s="1"/>
  <c r="R1346" i="4"/>
  <c r="U1346" i="4"/>
  <c r="M2944" i="4"/>
  <c r="N2944" i="4" s="1"/>
  <c r="O2944" i="4" s="1"/>
  <c r="P2944" i="4" s="1"/>
  <c r="M1968" i="4"/>
  <c r="N1968" i="4" s="1"/>
  <c r="O1968" i="4" s="1"/>
  <c r="P1968" i="4" s="1"/>
  <c r="M957" i="4"/>
  <c r="N957" i="4" s="1"/>
  <c r="O957" i="4" s="1"/>
  <c r="P957" i="4" s="1"/>
  <c r="M743" i="4"/>
  <c r="N743" i="4" s="1"/>
  <c r="O743" i="4" s="1"/>
  <c r="P743" i="4" s="1"/>
  <c r="M352" i="4"/>
  <c r="N352" i="4" s="1"/>
  <c r="O352" i="4" s="1"/>
  <c r="P352" i="4" s="1"/>
  <c r="M2116" i="4"/>
  <c r="N2116" i="4" s="1"/>
  <c r="O2116" i="4" s="1"/>
  <c r="P2116" i="4" s="1"/>
  <c r="M1660" i="4"/>
  <c r="N1660" i="4" s="1"/>
  <c r="O1660" i="4" s="1"/>
  <c r="P1660" i="4" s="1"/>
  <c r="M1664" i="4"/>
  <c r="N1664" i="4" s="1"/>
  <c r="O1664" i="4" s="1"/>
  <c r="P1664" i="4" s="1"/>
  <c r="M1035" i="4"/>
  <c r="N1035" i="4" s="1"/>
  <c r="O1035" i="4" s="1"/>
  <c r="P1035" i="4" s="1"/>
  <c r="R58" i="4"/>
  <c r="U58" i="4"/>
  <c r="M2632" i="4"/>
  <c r="N2632" i="4" s="1"/>
  <c r="O2632" i="4" s="1"/>
  <c r="P2632" i="4" s="1"/>
  <c r="M939" i="4"/>
  <c r="N939" i="4" s="1"/>
  <c r="O939" i="4" s="1"/>
  <c r="P939" i="4" s="1"/>
  <c r="R73" i="4"/>
  <c r="U73" i="4"/>
  <c r="U988" i="4"/>
  <c r="R988" i="4"/>
  <c r="M2793" i="4"/>
  <c r="N2793" i="4" s="1"/>
  <c r="O2793" i="4" s="1"/>
  <c r="P2793" i="4" s="1"/>
  <c r="M1645" i="4"/>
  <c r="N1645" i="4" s="1"/>
  <c r="O1645" i="4" s="1"/>
  <c r="P1645" i="4" s="1"/>
  <c r="M1233" i="4"/>
  <c r="N1233" i="4" s="1"/>
  <c r="O1233" i="4" s="1"/>
  <c r="P1233" i="4" s="1"/>
  <c r="M833" i="4"/>
  <c r="N833" i="4" s="1"/>
  <c r="O833" i="4" s="1"/>
  <c r="P833" i="4" s="1"/>
  <c r="U2098" i="4"/>
  <c r="R2098" i="4"/>
  <c r="R67" i="4"/>
  <c r="U67" i="4"/>
  <c r="M2935" i="4"/>
  <c r="N2935" i="4" s="1"/>
  <c r="O2935" i="4" s="1"/>
  <c r="P2935" i="4" s="1"/>
  <c r="M2068" i="4"/>
  <c r="N2068" i="4" s="1"/>
  <c r="O2068" i="4" s="1"/>
  <c r="P2068" i="4" s="1"/>
  <c r="M1962" i="4"/>
  <c r="N1962" i="4" s="1"/>
  <c r="O1962" i="4" s="1"/>
  <c r="P1962" i="4" s="1"/>
  <c r="M1146" i="4"/>
  <c r="N1146" i="4" s="1"/>
  <c r="O1146" i="4" s="1"/>
  <c r="P1146" i="4" s="1"/>
  <c r="M59" i="4"/>
  <c r="N59" i="4" s="1"/>
  <c r="O59" i="4" s="1"/>
  <c r="P59" i="4" s="1"/>
  <c r="U39" i="4"/>
  <c r="R39" i="4"/>
  <c r="M2350" i="4"/>
  <c r="N2350" i="4" s="1"/>
  <c r="O2350" i="4" s="1"/>
  <c r="P2350" i="4" s="1"/>
  <c r="M1057" i="4"/>
  <c r="N1057" i="4" s="1"/>
  <c r="O1057" i="4" s="1"/>
  <c r="P1057" i="4" s="1"/>
  <c r="M742" i="4"/>
  <c r="N742" i="4" s="1"/>
  <c r="O742" i="4" s="1"/>
  <c r="P742" i="4" s="1"/>
  <c r="M2640" i="4"/>
  <c r="N2640" i="4" s="1"/>
  <c r="O2640" i="4" s="1"/>
  <c r="P2640" i="4" s="1"/>
  <c r="M1832" i="4"/>
  <c r="N1832" i="4" s="1"/>
  <c r="O1832" i="4" s="1"/>
  <c r="P1832" i="4" s="1"/>
  <c r="M1431" i="4"/>
  <c r="N1431" i="4" s="1"/>
  <c r="O1431" i="4" s="1"/>
  <c r="P1431" i="4" s="1"/>
  <c r="M487" i="4"/>
  <c r="N487" i="4" s="1"/>
  <c r="O487" i="4" s="1"/>
  <c r="P487" i="4" s="1"/>
  <c r="R28" i="4"/>
  <c r="U28" i="4"/>
  <c r="U2288" i="4"/>
  <c r="R2288" i="4"/>
  <c r="R409" i="4"/>
  <c r="U409" i="4"/>
  <c r="U215" i="4"/>
  <c r="R215" i="4"/>
  <c r="U1205" i="4"/>
  <c r="R1205" i="4"/>
  <c r="R2597" i="4"/>
  <c r="U2597" i="4"/>
  <c r="R2215" i="4"/>
  <c r="U2215" i="4"/>
  <c r="R1149" i="4"/>
  <c r="U1149" i="4"/>
  <c r="R63" i="4"/>
  <c r="U63" i="4"/>
  <c r="U2289" i="4"/>
  <c r="R2289" i="4"/>
  <c r="U72" i="4"/>
  <c r="R72" i="4"/>
  <c r="U1127" i="4"/>
  <c r="R1127" i="4"/>
  <c r="R264" i="4"/>
  <c r="U264" i="4"/>
  <c r="M315" i="4"/>
  <c r="N315" i="4" s="1"/>
  <c r="O315" i="4" s="1"/>
  <c r="P315" i="4" s="1"/>
  <c r="M3009" i="4"/>
  <c r="N3009" i="4" s="1"/>
  <c r="O3009" i="4" s="1"/>
  <c r="P3009" i="4" s="1"/>
  <c r="M2862" i="4"/>
  <c r="N2862" i="4" s="1"/>
  <c r="O2862" i="4" s="1"/>
  <c r="P2862" i="4" s="1"/>
  <c r="M2351" i="4"/>
  <c r="N2351" i="4" s="1"/>
  <c r="O2351" i="4" s="1"/>
  <c r="P2351" i="4" s="1"/>
  <c r="M2226" i="4"/>
  <c r="N2226" i="4" s="1"/>
  <c r="O2226" i="4" s="1"/>
  <c r="P2226" i="4" s="1"/>
  <c r="M1915" i="4"/>
  <c r="N1915" i="4" s="1"/>
  <c r="O1915" i="4" s="1"/>
  <c r="P1915" i="4" s="1"/>
  <c r="M1556" i="4"/>
  <c r="N1556" i="4" s="1"/>
  <c r="O1556" i="4" s="1"/>
  <c r="P1556" i="4" s="1"/>
  <c r="M1435" i="4"/>
  <c r="N1435" i="4" s="1"/>
  <c r="O1435" i="4" s="1"/>
  <c r="P1435" i="4" s="1"/>
  <c r="M644" i="4"/>
  <c r="N644" i="4" s="1"/>
  <c r="O644" i="4" s="1"/>
  <c r="P644" i="4" s="1"/>
  <c r="M580" i="4"/>
  <c r="N580" i="4" s="1"/>
  <c r="O580" i="4" s="1"/>
  <c r="P580" i="4" s="1"/>
  <c r="M277" i="4"/>
  <c r="N277" i="4" s="1"/>
  <c r="O277" i="4" s="1"/>
  <c r="P277" i="4" s="1"/>
  <c r="R1903" i="4"/>
  <c r="U1903" i="4"/>
  <c r="U1924" i="4"/>
  <c r="R1924" i="4"/>
  <c r="U2096" i="4"/>
  <c r="R2096" i="4"/>
  <c r="R2056" i="4"/>
  <c r="U2056" i="4"/>
  <c r="M3188" i="4"/>
  <c r="N3188" i="4" s="1"/>
  <c r="O3188" i="4" s="1"/>
  <c r="P3188" i="4" s="1"/>
  <c r="M2552" i="4"/>
  <c r="N2552" i="4" s="1"/>
  <c r="O2552" i="4" s="1"/>
  <c r="P2552" i="4" s="1"/>
  <c r="M2678" i="4"/>
  <c r="N2678" i="4" s="1"/>
  <c r="O2678" i="4" s="1"/>
  <c r="P2678" i="4" s="1"/>
  <c r="R2221" i="4"/>
  <c r="U2221" i="4"/>
  <c r="M1727" i="4"/>
  <c r="N1727" i="4" s="1"/>
  <c r="O1727" i="4" s="1"/>
  <c r="P1727" i="4" s="1"/>
  <c r="U1698" i="4"/>
  <c r="R1698" i="4"/>
  <c r="M1396" i="4"/>
  <c r="N1396" i="4" s="1"/>
  <c r="O1396" i="4" s="1"/>
  <c r="P1396" i="4" s="1"/>
  <c r="M1074" i="4"/>
  <c r="N1074" i="4" s="1"/>
  <c r="O1074" i="4" s="1"/>
  <c r="P1074" i="4" s="1"/>
  <c r="U784" i="4"/>
  <c r="R784" i="4"/>
  <c r="M940" i="4"/>
  <c r="N940" i="4" s="1"/>
  <c r="O940" i="4" s="1"/>
  <c r="P940" i="4" s="1"/>
  <c r="R237" i="4"/>
  <c r="U237" i="4"/>
  <c r="R248" i="4"/>
  <c r="R502" i="4"/>
  <c r="M2979" i="4"/>
  <c r="N2979" i="4" s="1"/>
  <c r="O2979" i="4" s="1"/>
  <c r="P2979" i="4" s="1"/>
  <c r="M2804" i="4"/>
  <c r="N2804" i="4" s="1"/>
  <c r="O2804" i="4" s="1"/>
  <c r="P2804" i="4" s="1"/>
  <c r="M2465" i="4"/>
  <c r="N2465" i="4"/>
  <c r="O2465" i="4" s="1"/>
  <c r="P2465" i="4" s="1"/>
  <c r="M2095" i="4"/>
  <c r="N2095" i="4" s="1"/>
  <c r="O2095" i="4" s="1"/>
  <c r="P2095" i="4" s="1"/>
  <c r="M1986" i="4"/>
  <c r="N1986" i="4" s="1"/>
  <c r="O1986" i="4" s="1"/>
  <c r="P1986" i="4" s="1"/>
  <c r="M1712" i="4"/>
  <c r="N1712" i="4" s="1"/>
  <c r="O1712" i="4" s="1"/>
  <c r="P1712" i="4" s="1"/>
  <c r="M1500" i="4"/>
  <c r="N1500" i="4" s="1"/>
  <c r="O1500" i="4" s="1"/>
  <c r="P1500" i="4" s="1"/>
  <c r="M1158" i="4"/>
  <c r="N1158" i="4" s="1"/>
  <c r="O1158" i="4" s="1"/>
  <c r="P1158" i="4" s="1"/>
  <c r="M724" i="4"/>
  <c r="N724" i="4" s="1"/>
  <c r="O724" i="4" s="1"/>
  <c r="P724" i="4" s="1"/>
  <c r="M1059" i="4"/>
  <c r="N1059" i="4" s="1"/>
  <c r="O1059" i="4" s="1"/>
  <c r="P1059" i="4" s="1"/>
  <c r="M118" i="4"/>
  <c r="N118" i="4" s="1"/>
  <c r="O118" i="4" s="1"/>
  <c r="P118" i="4" s="1"/>
  <c r="U707" i="4"/>
  <c r="R707" i="4"/>
  <c r="R944" i="4"/>
  <c r="U944" i="4"/>
  <c r="M3032" i="4"/>
  <c r="N3032" i="4" s="1"/>
  <c r="O3032" i="4" s="1"/>
  <c r="P3032" i="4" s="1"/>
  <c r="M2709" i="4"/>
  <c r="N2709" i="4" s="1"/>
  <c r="O2709" i="4" s="1"/>
  <c r="P2709" i="4" s="1"/>
  <c r="M2526" i="4"/>
  <c r="N2526" i="4" s="1"/>
  <c r="O2526" i="4" s="1"/>
  <c r="P2526" i="4" s="1"/>
  <c r="M2114" i="4"/>
  <c r="N2114" i="4" s="1"/>
  <c r="O2114" i="4" s="1"/>
  <c r="P2114" i="4" s="1"/>
  <c r="M1873" i="4"/>
  <c r="N1873" i="4" s="1"/>
  <c r="O1873" i="4" s="1"/>
  <c r="P1873" i="4" s="1"/>
  <c r="M1758" i="4"/>
  <c r="N1758" i="4" s="1"/>
  <c r="O1758" i="4" s="1"/>
  <c r="P1758" i="4" s="1"/>
  <c r="M1710" i="4"/>
  <c r="N1710" i="4" s="1"/>
  <c r="O1710" i="4" s="1"/>
  <c r="P1710" i="4" s="1"/>
  <c r="M1042" i="4"/>
  <c r="N1042" i="4" s="1"/>
  <c r="O1042" i="4" s="1"/>
  <c r="P1042" i="4" s="1"/>
  <c r="M1064" i="4"/>
  <c r="N1064" i="4" s="1"/>
  <c r="O1064" i="4" s="1"/>
  <c r="P1064" i="4" s="1"/>
  <c r="U104" i="4"/>
  <c r="R104" i="4"/>
  <c r="R858" i="4"/>
  <c r="U858" i="4"/>
  <c r="U1187" i="4"/>
  <c r="R1187" i="4"/>
  <c r="U1375" i="4"/>
  <c r="R1375" i="4"/>
  <c r="M3033" i="4"/>
  <c r="N3033" i="4" s="1"/>
  <c r="O3033" i="4" s="1"/>
  <c r="P3033" i="4" s="1"/>
  <c r="M2668" i="4"/>
  <c r="N2668" i="4" s="1"/>
  <c r="O2668" i="4" s="1"/>
  <c r="P2668" i="4" s="1"/>
  <c r="M2306" i="4"/>
  <c r="N2306" i="4" s="1"/>
  <c r="O2306" i="4" s="1"/>
  <c r="P2306" i="4" s="1"/>
  <c r="M2065" i="4"/>
  <c r="N2065" i="4" s="1"/>
  <c r="O2065" i="4" s="1"/>
  <c r="P2065" i="4" s="1"/>
  <c r="M2014" i="4"/>
  <c r="N2014" i="4" s="1"/>
  <c r="O2014" i="4" s="1"/>
  <c r="P2014" i="4" s="1"/>
  <c r="M1602" i="4"/>
  <c r="N1602" i="4" s="1"/>
  <c r="O1602" i="4" s="1"/>
  <c r="P1602" i="4" s="1"/>
  <c r="M1506" i="4"/>
  <c r="N1506" i="4" s="1"/>
  <c r="O1506" i="4" s="1"/>
  <c r="P1506" i="4" s="1"/>
  <c r="M1306" i="4"/>
  <c r="N1306" i="4" s="1"/>
  <c r="O1306" i="4" s="1"/>
  <c r="P1306" i="4" s="1"/>
  <c r="U1058" i="4"/>
  <c r="R1058" i="4"/>
  <c r="M655" i="4"/>
  <c r="N655" i="4" s="1"/>
  <c r="O655" i="4" s="1"/>
  <c r="P655" i="4" s="1"/>
  <c r="R127" i="4"/>
  <c r="U127" i="4"/>
  <c r="U747" i="4"/>
  <c r="R747" i="4"/>
  <c r="U709" i="4"/>
  <c r="R709" i="4"/>
  <c r="U1334" i="4"/>
  <c r="R1334" i="4"/>
  <c r="M3012" i="4"/>
  <c r="N3012" i="4" s="1"/>
  <c r="O3012" i="4" s="1"/>
  <c r="P3012" i="4" s="1"/>
  <c r="M2822" i="4"/>
  <c r="N2822" i="4" s="1"/>
  <c r="O2822" i="4" s="1"/>
  <c r="P2822" i="4" s="1"/>
  <c r="M2559" i="4"/>
  <c r="N2559" i="4" s="1"/>
  <c r="O2559" i="4" s="1"/>
  <c r="P2559" i="4" s="1"/>
  <c r="M2388" i="4"/>
  <c r="N2388" i="4" s="1"/>
  <c r="O2388" i="4" s="1"/>
  <c r="P2388" i="4" s="1"/>
  <c r="M2138" i="4"/>
  <c r="N2138" i="4" s="1"/>
  <c r="O2138" i="4" s="1"/>
  <c r="P2138" i="4" s="1"/>
  <c r="M1865" i="4"/>
  <c r="N1865" i="4" s="1"/>
  <c r="O1865" i="4" s="1"/>
  <c r="P1865" i="4" s="1"/>
  <c r="U1549" i="4"/>
  <c r="R1549" i="4"/>
  <c r="M1323" i="4"/>
  <c r="N1323" i="4" s="1"/>
  <c r="O1323" i="4" s="1"/>
  <c r="P1323" i="4" s="1"/>
  <c r="M1125" i="4"/>
  <c r="N1125" i="4" s="1"/>
  <c r="O1125" i="4" s="1"/>
  <c r="P1125" i="4" s="1"/>
  <c r="M900" i="4"/>
  <c r="N900" i="4" s="1"/>
  <c r="O900" i="4" s="1"/>
  <c r="P900" i="4" s="1"/>
  <c r="M289" i="4"/>
  <c r="N289" i="4" s="1"/>
  <c r="O289" i="4" s="1"/>
  <c r="P289" i="4" s="1"/>
  <c r="U461" i="4"/>
  <c r="R461" i="4"/>
  <c r="U26" i="4"/>
  <c r="R26" i="4"/>
  <c r="R835" i="4"/>
  <c r="U835" i="4"/>
  <c r="R1340" i="4"/>
  <c r="U1340" i="4"/>
  <c r="M3213" i="4"/>
  <c r="N3213" i="4" s="1"/>
  <c r="O3213" i="4" s="1"/>
  <c r="P3213" i="4" s="1"/>
  <c r="M2886" i="4"/>
  <c r="N2886" i="4" s="1"/>
  <c r="O2886" i="4" s="1"/>
  <c r="P2886" i="4" s="1"/>
  <c r="M2725" i="4"/>
  <c r="N2725" i="4" s="1"/>
  <c r="O2725" i="4" s="1"/>
  <c r="P2725" i="4" s="1"/>
  <c r="M2432" i="4"/>
  <c r="N2432" i="4" s="1"/>
  <c r="O2432" i="4" s="1"/>
  <c r="P2432" i="4" s="1"/>
  <c r="M2052" i="4"/>
  <c r="N2052" i="4" s="1"/>
  <c r="O2052" i="4" s="1"/>
  <c r="P2052" i="4" s="1"/>
  <c r="M1791" i="4"/>
  <c r="N1791" i="4" s="1"/>
  <c r="O1791" i="4" s="1"/>
  <c r="P1791" i="4" s="1"/>
  <c r="M1342" i="4"/>
  <c r="N1342" i="4" s="1"/>
  <c r="O1342" i="4" s="1"/>
  <c r="P1342" i="4" s="1"/>
  <c r="M572" i="4"/>
  <c r="N572" i="4" s="1"/>
  <c r="O572" i="4" s="1"/>
  <c r="P572" i="4" s="1"/>
  <c r="M658" i="4"/>
  <c r="N658" i="4" s="1"/>
  <c r="O658" i="4" s="1"/>
  <c r="P658" i="4" s="1"/>
  <c r="M166" i="4"/>
  <c r="N166" i="4" s="1"/>
  <c r="O166" i="4" s="1"/>
  <c r="P166" i="4" s="1"/>
  <c r="R745" i="4"/>
  <c r="R1559" i="4"/>
  <c r="U1559" i="4"/>
  <c r="U2274" i="4"/>
  <c r="R2274" i="4"/>
  <c r="U2378" i="4"/>
  <c r="R2378" i="4"/>
  <c r="R2521" i="4"/>
  <c r="U2521" i="4"/>
  <c r="R2711" i="4"/>
  <c r="U2711" i="4"/>
  <c r="M509" i="4"/>
  <c r="N509" i="4" s="1"/>
  <c r="O509" i="4" s="1"/>
  <c r="P509" i="4" s="1"/>
  <c r="U3084" i="4"/>
  <c r="R3084" i="4"/>
  <c r="M2728" i="4"/>
  <c r="N2728" i="4" s="1"/>
  <c r="O2728" i="4" s="1"/>
  <c r="P2728" i="4" s="1"/>
  <c r="U2403" i="4"/>
  <c r="R2403" i="4"/>
  <c r="M2424" i="4"/>
  <c r="N2424" i="4" s="1"/>
  <c r="O2424" i="4" s="1"/>
  <c r="P2424" i="4" s="1"/>
  <c r="U2046" i="4"/>
  <c r="R2046" i="4"/>
  <c r="M1885" i="4"/>
  <c r="N1885" i="4" s="1"/>
  <c r="O1885" i="4" s="1"/>
  <c r="P1885" i="4" s="1"/>
  <c r="M1699" i="4"/>
  <c r="N1699" i="4" s="1"/>
  <c r="O1699" i="4" s="1"/>
  <c r="P1699" i="4" s="1"/>
  <c r="M1402" i="4"/>
  <c r="N1402" i="4" s="1"/>
  <c r="O1402" i="4" s="1"/>
  <c r="P1402" i="4" s="1"/>
  <c r="R1166" i="4"/>
  <c r="U1166" i="4"/>
  <c r="U981" i="4"/>
  <c r="R981" i="4"/>
  <c r="M239" i="4"/>
  <c r="N239" i="4" s="1"/>
  <c r="O239" i="4" s="1"/>
  <c r="P239" i="4" s="1"/>
  <c r="M782" i="4"/>
  <c r="N782" i="4" s="1"/>
  <c r="O782" i="4" s="1"/>
  <c r="P782" i="4" s="1"/>
  <c r="U561" i="4"/>
  <c r="R561" i="4"/>
  <c r="U913" i="4"/>
  <c r="R913" i="4"/>
  <c r="M3028" i="4"/>
  <c r="N3028" i="4" s="1"/>
  <c r="O3028" i="4" s="1"/>
  <c r="P3028" i="4" s="1"/>
  <c r="M2541" i="4"/>
  <c r="N2541" i="4" s="1"/>
  <c r="O2541" i="4" s="1"/>
  <c r="P2541" i="4" s="1"/>
  <c r="M2245" i="4"/>
  <c r="N2245" i="4" s="1"/>
  <c r="O2245" i="4" s="1"/>
  <c r="P2245" i="4" s="1"/>
  <c r="M1568" i="4"/>
  <c r="N1568" i="4" s="1"/>
  <c r="O1568" i="4" s="1"/>
  <c r="P1568" i="4" s="1"/>
  <c r="M1465" i="4"/>
  <c r="N1465" i="4" s="1"/>
  <c r="O1465" i="4" s="1"/>
  <c r="P1465" i="4" s="1"/>
  <c r="U1211" i="4"/>
  <c r="R1211" i="4"/>
  <c r="M794" i="4"/>
  <c r="N794" i="4" s="1"/>
  <c r="O794" i="4" s="1"/>
  <c r="P794" i="4" s="1"/>
  <c r="M447" i="4"/>
  <c r="N447" i="4" s="1"/>
  <c r="O447" i="4" s="1"/>
  <c r="P447" i="4" s="1"/>
  <c r="R789" i="4"/>
  <c r="U789" i="4"/>
  <c r="M3134" i="4"/>
  <c r="N3134" i="4" s="1"/>
  <c r="O3134" i="4" s="1"/>
  <c r="P3134" i="4" s="1"/>
  <c r="M2960" i="4"/>
  <c r="N2960" i="4" s="1"/>
  <c r="O2960" i="4" s="1"/>
  <c r="P2960" i="4" s="1"/>
  <c r="M2565" i="4"/>
  <c r="N2565" i="4" s="1"/>
  <c r="O2565" i="4" s="1"/>
  <c r="P2565" i="4" s="1"/>
  <c r="U2436" i="4"/>
  <c r="R2436" i="4"/>
  <c r="M1913" i="4"/>
  <c r="N1913" i="4" s="1"/>
  <c r="O1913" i="4" s="1"/>
  <c r="P1913" i="4" s="1"/>
  <c r="M1715" i="4"/>
  <c r="N1715" i="4" s="1"/>
  <c r="O1715" i="4" s="1"/>
  <c r="P1715" i="4" s="1"/>
  <c r="M1423" i="4"/>
  <c r="N1423" i="4" s="1"/>
  <c r="O1423" i="4" s="1"/>
  <c r="P1423" i="4" s="1"/>
  <c r="M1243" i="4"/>
  <c r="N1243" i="4" s="1"/>
  <c r="O1243" i="4" s="1"/>
  <c r="P1243" i="4" s="1"/>
  <c r="M855" i="4"/>
  <c r="N855" i="4" s="1"/>
  <c r="O855" i="4" s="1"/>
  <c r="P855" i="4" s="1"/>
  <c r="M616" i="4"/>
  <c r="N616" i="4" s="1"/>
  <c r="O616" i="4" s="1"/>
  <c r="P616" i="4" s="1"/>
  <c r="U474" i="4"/>
  <c r="R474" i="4"/>
  <c r="R1117" i="4"/>
  <c r="U1117" i="4"/>
  <c r="U482" i="4"/>
  <c r="R482" i="4"/>
  <c r="R77" i="4"/>
  <c r="U77" i="4"/>
  <c r="U38" i="4"/>
  <c r="R38" i="4"/>
  <c r="R546" i="4"/>
  <c r="U546" i="4"/>
  <c r="R1479" i="4"/>
  <c r="U1479" i="4"/>
  <c r="R1764" i="4"/>
  <c r="U1764" i="4"/>
  <c r="U1957" i="4"/>
  <c r="R1957" i="4"/>
  <c r="U1999" i="4"/>
  <c r="R1999" i="4"/>
  <c r="R2220" i="4"/>
  <c r="U2220" i="4"/>
  <c r="R2491" i="4"/>
  <c r="U2491" i="4"/>
  <c r="R1653" i="4"/>
  <c r="U1653" i="4"/>
  <c r="U1096" i="4"/>
  <c r="R1096" i="4"/>
  <c r="U44" i="4"/>
  <c r="R44" i="4"/>
  <c r="R390" i="4"/>
  <c r="U893" i="4"/>
  <c r="R893" i="4"/>
  <c r="U1339" i="4"/>
  <c r="R1339" i="4"/>
  <c r="U1547" i="4"/>
  <c r="R1547" i="4"/>
  <c r="U1430" i="4"/>
  <c r="R1430" i="4"/>
  <c r="U1821" i="4"/>
  <c r="R1821" i="4"/>
  <c r="R2745" i="4"/>
  <c r="U2745" i="4"/>
  <c r="U2367" i="4"/>
  <c r="R2367" i="4"/>
  <c r="U2383" i="4"/>
  <c r="R2383" i="4"/>
  <c r="R1883" i="4"/>
  <c r="U1883" i="4"/>
  <c r="R1830" i="4"/>
  <c r="U1830" i="4"/>
  <c r="U1411" i="4"/>
  <c r="R1411" i="4"/>
  <c r="U1270" i="4"/>
  <c r="R1270" i="4"/>
  <c r="R512" i="4"/>
  <c r="U512" i="4"/>
  <c r="R846" i="4"/>
  <c r="U846" i="4"/>
  <c r="R624" i="4"/>
  <c r="U624" i="4"/>
  <c r="U640" i="4"/>
  <c r="R640" i="4"/>
  <c r="R1098" i="4"/>
  <c r="U1098" i="4"/>
  <c r="U303" i="4"/>
  <c r="R303" i="4"/>
  <c r="U1025" i="4"/>
  <c r="R1025" i="4"/>
  <c r="R1235" i="4"/>
  <c r="U1572" i="4"/>
  <c r="R1572" i="4"/>
  <c r="U1516" i="4"/>
  <c r="R1516" i="4"/>
  <c r="R1768" i="4"/>
  <c r="U1768" i="4"/>
  <c r="U1586" i="4"/>
  <c r="R1586" i="4"/>
  <c r="U527" i="4"/>
  <c r="R527" i="4"/>
  <c r="R553" i="4"/>
  <c r="U553" i="4"/>
  <c r="U1876" i="4"/>
  <c r="R1876" i="4"/>
  <c r="U1178" i="4"/>
  <c r="R1178" i="4"/>
  <c r="R895" i="4"/>
  <c r="U895" i="4"/>
  <c r="R247" i="4"/>
  <c r="U247" i="4"/>
  <c r="R852" i="4"/>
  <c r="U852" i="4"/>
  <c r="R1179" i="4"/>
  <c r="U1179" i="4"/>
  <c r="U1496" i="4"/>
  <c r="R1496" i="4"/>
  <c r="U2057" i="4"/>
  <c r="R2057" i="4"/>
  <c r="R75" i="4"/>
  <c r="U75" i="4"/>
  <c r="U1570" i="4"/>
  <c r="R1570" i="4"/>
  <c r="R15" i="4"/>
  <c r="U15" i="4"/>
  <c r="R1152" i="4"/>
  <c r="U1182" i="4"/>
  <c r="R1182" i="4"/>
  <c r="R1910" i="4"/>
  <c r="U1910" i="4"/>
  <c r="U837" i="4"/>
  <c r="R837" i="4"/>
  <c r="U1552" i="4"/>
  <c r="R1552" i="4"/>
  <c r="R1466" i="4"/>
  <c r="U1466" i="4"/>
  <c r="U1508" i="4"/>
  <c r="R1508" i="4"/>
  <c r="U125" i="4"/>
  <c r="R125" i="4"/>
  <c r="U298" i="4"/>
  <c r="R298" i="4"/>
  <c r="R908" i="4"/>
  <c r="U908" i="4"/>
  <c r="R1382" i="4"/>
  <c r="U1382" i="4"/>
  <c r="R1218" i="4"/>
  <c r="U1218" i="4"/>
  <c r="R1574" i="4"/>
  <c r="U1574" i="4"/>
  <c r="R100" i="4"/>
  <c r="U100" i="4"/>
  <c r="U965" i="4"/>
  <c r="R965" i="4"/>
  <c r="U1576" i="4"/>
  <c r="R1576" i="4"/>
  <c r="U1224" i="4"/>
  <c r="R1224" i="4"/>
  <c r="U1940" i="4"/>
  <c r="R1940" i="4"/>
  <c r="U3087" i="4"/>
  <c r="R3087" i="4"/>
  <c r="U2573" i="4"/>
  <c r="R2573" i="4"/>
  <c r="R2211" i="4"/>
  <c r="U2211" i="4"/>
  <c r="R2025" i="4"/>
  <c r="U2025" i="4"/>
  <c r="U1534" i="4"/>
  <c r="R1534" i="4"/>
  <c r="U1413" i="4"/>
  <c r="R1413" i="4"/>
  <c r="U1197" i="4"/>
  <c r="R1197" i="4"/>
  <c r="U506" i="4"/>
  <c r="R506" i="4"/>
  <c r="R377" i="4"/>
  <c r="U377" i="4"/>
  <c r="U582" i="4"/>
  <c r="R582" i="4"/>
  <c r="R395" i="4"/>
  <c r="U395" i="4"/>
  <c r="R826" i="4"/>
  <c r="U826" i="4"/>
  <c r="U421" i="4"/>
  <c r="R421" i="4"/>
  <c r="U362" i="4"/>
  <c r="R362" i="4"/>
  <c r="R831" i="4"/>
  <c r="U881" i="4"/>
  <c r="R881" i="4"/>
  <c r="U1427" i="4"/>
  <c r="R1427" i="4"/>
  <c r="R2415" i="4"/>
  <c r="U2415" i="4"/>
  <c r="R2446" i="4"/>
  <c r="U1520" i="4"/>
  <c r="R1520" i="4"/>
  <c r="U1838" i="4"/>
  <c r="R1838" i="4"/>
  <c r="R2464" i="4"/>
  <c r="U2464" i="4"/>
  <c r="R2724" i="4"/>
  <c r="U2724" i="4"/>
  <c r="U3189" i="4"/>
  <c r="R3189" i="4"/>
  <c r="U187" i="4"/>
  <c r="R187" i="4"/>
  <c r="U2339" i="4"/>
  <c r="R2339" i="4"/>
  <c r="R3185" i="4"/>
  <c r="U3185" i="4"/>
  <c r="U2319" i="4"/>
  <c r="R2319" i="4"/>
  <c r="U2602" i="4"/>
  <c r="R2602" i="4"/>
  <c r="U3015" i="4"/>
  <c r="R3015" i="4"/>
  <c r="R3149" i="4"/>
  <c r="U3149" i="4"/>
  <c r="R1579" i="4"/>
  <c r="U1579" i="4"/>
  <c r="U2447" i="4"/>
  <c r="R2447" i="4"/>
  <c r="U2493" i="4"/>
  <c r="R2493" i="4"/>
  <c r="R2208" i="4"/>
  <c r="U2208" i="4"/>
  <c r="U2372" i="4"/>
  <c r="R2372" i="4"/>
  <c r="U3007" i="4"/>
  <c r="R3007" i="4"/>
  <c r="U1874" i="4"/>
  <c r="R1874" i="4"/>
  <c r="U2262" i="4"/>
  <c r="R2262" i="4"/>
  <c r="R2828" i="4"/>
  <c r="U2828" i="4"/>
  <c r="U1756" i="4"/>
  <c r="R1756" i="4"/>
  <c r="U2374" i="4"/>
  <c r="R2374" i="4"/>
  <c r="R2799" i="4"/>
  <c r="U2799" i="4"/>
  <c r="U2971" i="4"/>
  <c r="R2971" i="4"/>
  <c r="R2259" i="4"/>
  <c r="U2259" i="4"/>
  <c r="U2479" i="4"/>
  <c r="R2479" i="4"/>
  <c r="R3120" i="4"/>
  <c r="U3120" i="4"/>
  <c r="R2676" i="4"/>
  <c r="U2676" i="4"/>
  <c r="R2912" i="4"/>
  <c r="U2173" i="4"/>
  <c r="R2173" i="4"/>
  <c r="U2857" i="4"/>
  <c r="R2857" i="4"/>
  <c r="R3210" i="4"/>
  <c r="U3210" i="4"/>
  <c r="M2106" i="4"/>
  <c r="N2106" i="4" s="1"/>
  <c r="O2106" i="4" s="1"/>
  <c r="P2106" i="4" s="1"/>
  <c r="M102" i="4"/>
  <c r="N102" i="4" s="1"/>
  <c r="O102" i="4" s="1"/>
  <c r="P102" i="4" s="1"/>
  <c r="M3151" i="4"/>
  <c r="N3151" i="4" s="1"/>
  <c r="O3151" i="4" s="1"/>
  <c r="P3151" i="4" s="1"/>
  <c r="M2788" i="4"/>
  <c r="N2788" i="4" s="1"/>
  <c r="O2788" i="4" s="1"/>
  <c r="P2788" i="4" s="1"/>
  <c r="M2606" i="4"/>
  <c r="N2606" i="4" s="1"/>
  <c r="O2606" i="4" s="1"/>
  <c r="P2606" i="4" s="1"/>
  <c r="M2020" i="4"/>
  <c r="N2020" i="4" s="1"/>
  <c r="O2020" i="4" s="1"/>
  <c r="P2020" i="4" s="1"/>
  <c r="M2026" i="4"/>
  <c r="N2026" i="4" s="1"/>
  <c r="O2026" i="4" s="1"/>
  <c r="P2026" i="4" s="1"/>
  <c r="M1740" i="4"/>
  <c r="N1740" i="4" s="1"/>
  <c r="O1740" i="4" s="1"/>
  <c r="P1740" i="4" s="1"/>
  <c r="M1719" i="4"/>
  <c r="N1719" i="4" s="1"/>
  <c r="O1719" i="4" s="1"/>
  <c r="P1719" i="4" s="1"/>
  <c r="M1089" i="4"/>
  <c r="N1089" i="4" s="1"/>
  <c r="O1089" i="4" s="1"/>
  <c r="P1089" i="4" s="1"/>
  <c r="M927" i="4"/>
  <c r="N927" i="4" s="1"/>
  <c r="O927" i="4" s="1"/>
  <c r="P927" i="4" s="1"/>
  <c r="M391" i="4"/>
  <c r="N391" i="4" s="1"/>
  <c r="O391" i="4" s="1"/>
  <c r="P391" i="4" s="1"/>
  <c r="R510" i="4"/>
  <c r="M2999" i="4"/>
  <c r="N2999" i="4" s="1"/>
  <c r="O2999" i="4" s="1"/>
  <c r="P2999" i="4" s="1"/>
  <c r="M2417" i="4"/>
  <c r="N2417" i="4" s="1"/>
  <c r="O2417" i="4" s="1"/>
  <c r="P2417" i="4" s="1"/>
  <c r="M1772" i="4"/>
  <c r="N1772" i="4" s="1"/>
  <c r="O1772" i="4" s="1"/>
  <c r="P1772" i="4" s="1"/>
  <c r="M1249" i="4"/>
  <c r="N1249" i="4" s="1"/>
  <c r="O1249" i="4" s="1"/>
  <c r="P1249" i="4" s="1"/>
  <c r="M1005" i="4"/>
  <c r="N1005" i="4" s="1"/>
  <c r="O1005" i="4" s="1"/>
  <c r="P1005" i="4" s="1"/>
  <c r="M587" i="4"/>
  <c r="N587" i="4" s="1"/>
  <c r="O587" i="4" s="1"/>
  <c r="P587" i="4" s="1"/>
  <c r="M537" i="4"/>
  <c r="N537" i="4" s="1"/>
  <c r="O537" i="4" s="1"/>
  <c r="P537" i="4" s="1"/>
  <c r="M3065" i="4"/>
  <c r="N3065" i="4" s="1"/>
  <c r="O3065" i="4" s="1"/>
  <c r="P3065" i="4" s="1"/>
  <c r="M2753" i="4"/>
  <c r="N2753" i="4" s="1"/>
  <c r="O2753" i="4" s="1"/>
  <c r="P2753" i="4" s="1"/>
  <c r="M2539" i="4"/>
  <c r="N2539" i="4" s="1"/>
  <c r="O2539" i="4" s="1"/>
  <c r="P2539" i="4" s="1"/>
  <c r="M2085" i="4"/>
  <c r="N2085" i="4" s="1"/>
  <c r="O2085" i="4" s="1"/>
  <c r="P2085" i="4" s="1"/>
  <c r="M1965" i="4"/>
  <c r="N1965" i="4" s="1"/>
  <c r="O1965" i="4" s="1"/>
  <c r="P1965" i="4" s="1"/>
  <c r="M1316" i="4"/>
  <c r="N1316" i="4" s="1"/>
  <c r="O1316" i="4" s="1"/>
  <c r="P1316" i="4" s="1"/>
  <c r="M1439" i="4"/>
  <c r="N1439" i="4" s="1"/>
  <c r="O1439" i="4" s="1"/>
  <c r="P1439" i="4" s="1"/>
  <c r="M962" i="4"/>
  <c r="N962" i="4" s="1"/>
  <c r="O962" i="4" s="1"/>
  <c r="P962" i="4" s="1"/>
  <c r="M670" i="4"/>
  <c r="N670" i="4" s="1"/>
  <c r="O670" i="4" s="1"/>
  <c r="P670" i="4" s="1"/>
  <c r="M181" i="4"/>
  <c r="N181" i="4" s="1"/>
  <c r="O181" i="4" s="1"/>
  <c r="P181" i="4" s="1"/>
  <c r="R750" i="4"/>
  <c r="M3018" i="4"/>
  <c r="N3018" i="4" s="1"/>
  <c r="O3018" i="4" s="1"/>
  <c r="P3018" i="4" s="1"/>
  <c r="M2744" i="4"/>
  <c r="N2744" i="4" s="1"/>
  <c r="O2744" i="4" s="1"/>
  <c r="P2744" i="4" s="1"/>
  <c r="M2576" i="4"/>
  <c r="N2576" i="4" s="1"/>
  <c r="O2576" i="4" s="1"/>
  <c r="P2576" i="4" s="1"/>
  <c r="M2113" i="4"/>
  <c r="N2113" i="4" s="1"/>
  <c r="O2113" i="4" s="1"/>
  <c r="P2113" i="4" s="1"/>
  <c r="M1963" i="4"/>
  <c r="N1963" i="4" s="1"/>
  <c r="O1963" i="4" s="1"/>
  <c r="P1963" i="4" s="1"/>
  <c r="M1794" i="4"/>
  <c r="N1794" i="4" s="1"/>
  <c r="O1794" i="4" s="1"/>
  <c r="P1794" i="4" s="1"/>
  <c r="M1269" i="4"/>
  <c r="N1269" i="4" s="1"/>
  <c r="O1269" i="4" s="1"/>
  <c r="P1269" i="4" s="1"/>
  <c r="M910" i="4"/>
  <c r="N910" i="4" s="1"/>
  <c r="O910" i="4" s="1"/>
  <c r="P910" i="4" s="1"/>
  <c r="R1185" i="4"/>
  <c r="M3008" i="4"/>
  <c r="N3008" i="4" s="1"/>
  <c r="O3008" i="4" s="1"/>
  <c r="P3008" i="4" s="1"/>
  <c r="M2683" i="4"/>
  <c r="N2683" i="4" s="1"/>
  <c r="O2683" i="4" s="1"/>
  <c r="P2683" i="4" s="1"/>
  <c r="M2341" i="4"/>
  <c r="N2341" i="4" s="1"/>
  <c r="O2341" i="4" s="1"/>
  <c r="P2341" i="4" s="1"/>
  <c r="M2369" i="4"/>
  <c r="N2369" i="4" s="1"/>
  <c r="O2369" i="4" s="1"/>
  <c r="P2369" i="4" s="1"/>
  <c r="M1882" i="4"/>
  <c r="N1882" i="4" s="1"/>
  <c r="O1882" i="4" s="1"/>
  <c r="P1882" i="4" s="1"/>
  <c r="M1785" i="4"/>
  <c r="N1785" i="4" s="1"/>
  <c r="O1785" i="4" s="1"/>
  <c r="P1785" i="4" s="1"/>
  <c r="M1282" i="4"/>
  <c r="N1282" i="4" s="1"/>
  <c r="O1282" i="4" s="1"/>
  <c r="P1282" i="4" s="1"/>
  <c r="M538" i="4"/>
  <c r="N538" i="4" s="1"/>
  <c r="O538" i="4" s="1"/>
  <c r="P538" i="4" s="1"/>
  <c r="M479" i="4"/>
  <c r="N479" i="4" s="1"/>
  <c r="O479" i="4" s="1"/>
  <c r="P479" i="4" s="1"/>
  <c r="N550" i="4"/>
  <c r="O550" i="4" s="1"/>
  <c r="P550" i="4" s="1"/>
  <c r="M550" i="4"/>
  <c r="M3001" i="4"/>
  <c r="N3001" i="4" s="1"/>
  <c r="O3001" i="4" s="1"/>
  <c r="P3001" i="4" s="1"/>
  <c r="M2684" i="4"/>
  <c r="N2684" i="4" s="1"/>
  <c r="O2684" i="4" s="1"/>
  <c r="P2684" i="4" s="1"/>
  <c r="M2698" i="4"/>
  <c r="N2698" i="4" s="1"/>
  <c r="O2698" i="4" s="1"/>
  <c r="P2698" i="4" s="1"/>
  <c r="M2320" i="4"/>
  <c r="N2320" i="4" s="1"/>
  <c r="O2320" i="4" s="1"/>
  <c r="P2320" i="4" s="1"/>
  <c r="M1803" i="4"/>
  <c r="N1803" i="4" s="1"/>
  <c r="O1803" i="4" s="1"/>
  <c r="P1803" i="4" s="1"/>
  <c r="M864" i="4"/>
  <c r="N864" i="4" s="1"/>
  <c r="O864" i="4" s="1"/>
  <c r="P864" i="4" s="1"/>
  <c r="M623" i="4"/>
  <c r="N623" i="4" s="1"/>
  <c r="O623" i="4" s="1"/>
  <c r="P623" i="4" s="1"/>
  <c r="M446" i="4"/>
  <c r="N446" i="4" s="1"/>
  <c r="O446" i="4" s="1"/>
  <c r="P446" i="4" s="1"/>
  <c r="R687" i="4"/>
  <c r="M3153" i="4"/>
  <c r="N3153" i="4" s="1"/>
  <c r="O3153" i="4" s="1"/>
  <c r="P3153" i="4" s="1"/>
  <c r="M2869" i="4"/>
  <c r="N2869" i="4" s="1"/>
  <c r="O2869" i="4" s="1"/>
  <c r="P2869" i="4" s="1"/>
  <c r="M2593" i="4"/>
  <c r="N2593" i="4" s="1"/>
  <c r="O2593" i="4" s="1"/>
  <c r="P2593" i="4" s="1"/>
  <c r="M2649" i="4"/>
  <c r="N2649" i="4" s="1"/>
  <c r="O2649" i="4" s="1"/>
  <c r="P2649" i="4" s="1"/>
  <c r="M2126" i="4"/>
  <c r="N2126" i="4" s="1"/>
  <c r="O2126" i="4" s="1"/>
  <c r="P2126" i="4" s="1"/>
  <c r="M1739" i="4"/>
  <c r="N1739" i="4" s="1"/>
  <c r="O1739" i="4" s="1"/>
  <c r="P1739" i="4" s="1"/>
  <c r="M1475" i="4"/>
  <c r="N1475" i="4" s="1"/>
  <c r="O1475" i="4" s="1"/>
  <c r="P1475" i="4" s="1"/>
  <c r="M1217" i="4"/>
  <c r="N1217" i="4" s="1"/>
  <c r="O1217" i="4" s="1"/>
  <c r="P1217" i="4" s="1"/>
  <c r="M235" i="4"/>
  <c r="N235" i="4" s="1"/>
  <c r="O235" i="4" s="1"/>
  <c r="P235" i="4" s="1"/>
  <c r="M182" i="4"/>
  <c r="N182" i="4" s="1"/>
  <c r="O182" i="4" s="1"/>
  <c r="P182" i="4" s="1"/>
  <c r="M2776" i="4"/>
  <c r="N2776" i="4" s="1"/>
  <c r="O2776" i="4" s="1"/>
  <c r="P2776" i="4" s="1"/>
  <c r="M2603" i="4"/>
  <c r="N2603" i="4" s="1"/>
  <c r="O2603" i="4" s="1"/>
  <c r="P2603" i="4" s="1"/>
  <c r="M2318" i="4"/>
  <c r="N2318" i="4" s="1"/>
  <c r="O2318" i="4" s="1"/>
  <c r="P2318" i="4" s="1"/>
  <c r="N2024" i="4"/>
  <c r="O2024" i="4" s="1"/>
  <c r="P2024" i="4" s="1"/>
  <c r="M2024" i="4"/>
  <c r="M1629" i="4"/>
  <c r="N1629" i="4" s="1"/>
  <c r="O1629" i="4" s="1"/>
  <c r="P1629" i="4" s="1"/>
  <c r="M1219" i="4"/>
  <c r="N1219" i="4" s="1"/>
  <c r="O1219" i="4" s="1"/>
  <c r="P1219" i="4" s="1"/>
  <c r="M638" i="4"/>
  <c r="N638" i="4" s="1"/>
  <c r="O638" i="4" s="1"/>
  <c r="P638" i="4" s="1"/>
  <c r="M892" i="4"/>
  <c r="N892" i="4" s="1"/>
  <c r="O892" i="4" s="1"/>
  <c r="P892" i="4" s="1"/>
  <c r="M415" i="4"/>
  <c r="N415" i="4" s="1"/>
  <c r="O415" i="4" s="1"/>
  <c r="P415" i="4" s="1"/>
  <c r="M3057" i="4"/>
  <c r="N3057" i="4" s="1"/>
  <c r="O3057" i="4" s="1"/>
  <c r="P3057" i="4" s="1"/>
  <c r="M2600" i="4"/>
  <c r="N2600" i="4" s="1"/>
  <c r="O2600" i="4" s="1"/>
  <c r="P2600" i="4" s="1"/>
  <c r="M1518" i="4"/>
  <c r="N1518" i="4" s="1"/>
  <c r="O1518" i="4" s="1"/>
  <c r="P1518" i="4" s="1"/>
  <c r="M1384" i="4"/>
  <c r="N1384" i="4" s="1"/>
  <c r="O1384" i="4" s="1"/>
  <c r="P1384" i="4" s="1"/>
  <c r="M467" i="4"/>
  <c r="N467" i="4" s="1"/>
  <c r="O467" i="4" s="1"/>
  <c r="P467" i="4" s="1"/>
  <c r="M515" i="4"/>
  <c r="N515" i="4" s="1"/>
  <c r="O515" i="4" s="1"/>
  <c r="P515" i="4" s="1"/>
  <c r="M3067" i="4"/>
  <c r="N3067" i="4" s="1"/>
  <c r="O3067" i="4" s="1"/>
  <c r="P3067" i="4" s="1"/>
  <c r="M2861" i="4"/>
  <c r="N2861" i="4" s="1"/>
  <c r="O2861" i="4" s="1"/>
  <c r="P2861" i="4" s="1"/>
  <c r="M2523" i="4"/>
  <c r="N2523" i="4" s="1"/>
  <c r="O2523" i="4" s="1"/>
  <c r="P2523" i="4" s="1"/>
  <c r="M2376" i="4"/>
  <c r="N2376" i="4" s="1"/>
  <c r="O2376" i="4" s="1"/>
  <c r="P2376" i="4" s="1"/>
  <c r="M1890" i="4"/>
  <c r="N1890" i="4" s="1"/>
  <c r="O1890" i="4" s="1"/>
  <c r="P1890" i="4" s="1"/>
  <c r="M1675" i="4"/>
  <c r="N1675" i="4" s="1"/>
  <c r="O1675" i="4" s="1"/>
  <c r="P1675" i="4" s="1"/>
  <c r="M1251" i="4"/>
  <c r="N1251" i="4" s="1"/>
  <c r="O1251" i="4" s="1"/>
  <c r="P1251" i="4" s="1"/>
  <c r="M1580" i="4"/>
  <c r="N1580" i="4" s="1"/>
  <c r="O1580" i="4" s="1"/>
  <c r="P1580" i="4" s="1"/>
  <c r="M605" i="4"/>
  <c r="N605" i="4" s="1"/>
  <c r="O605" i="4" s="1"/>
  <c r="P605" i="4" s="1"/>
  <c r="R612" i="4"/>
  <c r="R1010" i="4"/>
  <c r="R1775" i="4"/>
  <c r="R1061" i="4"/>
  <c r="R1484" i="4"/>
  <c r="M300" i="4"/>
  <c r="N300" i="4" s="1"/>
  <c r="O300" i="4" s="1"/>
  <c r="P300" i="4" s="1"/>
  <c r="R1230" i="4"/>
  <c r="R176" i="4"/>
  <c r="R2121" i="4"/>
  <c r="R3010" i="4"/>
  <c r="R2214" i="4"/>
  <c r="R2586" i="4"/>
  <c r="R2756" i="4"/>
  <c r="R2627" i="4"/>
  <c r="M568" i="4"/>
  <c r="N568" i="4" s="1"/>
  <c r="O568" i="4" s="1"/>
  <c r="P568" i="4" s="1"/>
  <c r="M3194" i="4"/>
  <c r="N3194" i="4" s="1"/>
  <c r="O3194" i="4" s="1"/>
  <c r="P3194" i="4" s="1"/>
  <c r="M3003" i="4"/>
  <c r="N3003" i="4" s="1"/>
  <c r="O3003" i="4" s="1"/>
  <c r="P3003" i="4" s="1"/>
  <c r="M2820" i="4"/>
  <c r="N2820" i="4" s="1"/>
  <c r="O2820" i="4" s="1"/>
  <c r="P2820" i="4" s="1"/>
  <c r="M2572" i="4"/>
  <c r="N2572" i="4" s="1"/>
  <c r="O2572" i="4" s="1"/>
  <c r="P2572" i="4" s="1"/>
  <c r="M2385" i="4"/>
  <c r="N2385" i="4" s="1"/>
  <c r="O2385" i="4" s="1"/>
  <c r="P2385" i="4" s="1"/>
  <c r="M1942" i="4"/>
  <c r="N1942" i="4" s="1"/>
  <c r="O1942" i="4" s="1"/>
  <c r="P1942" i="4" s="1"/>
  <c r="M1539" i="4"/>
  <c r="N1539" i="4" s="1"/>
  <c r="O1539" i="4" s="1"/>
  <c r="P1539" i="4" s="1"/>
  <c r="M1428" i="4"/>
  <c r="N1428" i="4" s="1"/>
  <c r="O1428" i="4" s="1"/>
  <c r="P1428" i="4" s="1"/>
  <c r="M1198" i="4"/>
  <c r="N1198" i="4" s="1"/>
  <c r="O1198" i="4" s="1"/>
  <c r="P1198" i="4" s="1"/>
  <c r="M787" i="4"/>
  <c r="N787" i="4" s="1"/>
  <c r="O787" i="4" s="1"/>
  <c r="P787" i="4" s="1"/>
  <c r="M700" i="4"/>
  <c r="N700" i="4" s="1"/>
  <c r="O700" i="4" s="1"/>
  <c r="P700" i="4" s="1"/>
  <c r="U1646" i="4"/>
  <c r="R1646" i="4"/>
  <c r="U1951" i="4"/>
  <c r="R1951" i="4"/>
  <c r="R2191" i="4"/>
  <c r="U2191" i="4"/>
  <c r="U2496" i="4"/>
  <c r="R2496" i="4"/>
  <c r="M2997" i="4"/>
  <c r="N2997" i="4" s="1"/>
  <c r="O2997" i="4" s="1"/>
  <c r="P2997" i="4" s="1"/>
  <c r="M2879" i="4"/>
  <c r="N2879" i="4" s="1"/>
  <c r="O2879" i="4" s="1"/>
  <c r="P2879" i="4" s="1"/>
  <c r="U2545" i="4"/>
  <c r="R2545" i="4"/>
  <c r="M2456" i="4"/>
  <c r="N2456" i="4" s="1"/>
  <c r="O2456" i="4" s="1"/>
  <c r="P2456" i="4" s="1"/>
  <c r="M2247" i="4"/>
  <c r="N2247" i="4" s="1"/>
  <c r="O2247" i="4" s="1"/>
  <c r="P2247" i="4" s="1"/>
  <c r="M2038" i="4"/>
  <c r="N2038" i="4" s="1"/>
  <c r="O2038" i="4" s="1"/>
  <c r="P2038" i="4" s="1"/>
  <c r="M1567" i="4"/>
  <c r="N1567" i="4" s="1"/>
  <c r="O1567" i="4" s="1"/>
  <c r="P1567" i="4" s="1"/>
  <c r="M1517" i="4"/>
  <c r="N1517" i="4" s="1"/>
  <c r="O1517" i="4" s="1"/>
  <c r="P1517" i="4" s="1"/>
  <c r="M1186" i="4"/>
  <c r="N1186" i="4" s="1"/>
  <c r="O1186" i="4" s="1"/>
  <c r="P1186" i="4" s="1"/>
  <c r="M681" i="4"/>
  <c r="N681" i="4" s="1"/>
  <c r="O681" i="4" s="1"/>
  <c r="P681" i="4" s="1"/>
  <c r="M307" i="4"/>
  <c r="N307" i="4" s="1"/>
  <c r="O307" i="4" s="1"/>
  <c r="P307" i="4" s="1"/>
  <c r="M283" i="4"/>
  <c r="N283" i="4" s="1"/>
  <c r="O283" i="4" s="1"/>
  <c r="P283" i="4" s="1"/>
  <c r="R270" i="4"/>
  <c r="U270" i="4"/>
  <c r="U339" i="4"/>
  <c r="R339" i="4"/>
  <c r="R108" i="4"/>
  <c r="U108" i="4"/>
  <c r="M2980" i="4"/>
  <c r="N2980" i="4" s="1"/>
  <c r="O2980" i="4" s="1"/>
  <c r="P2980" i="4" s="1"/>
  <c r="M2654" i="4"/>
  <c r="N2654" i="4" s="1"/>
  <c r="O2654" i="4" s="1"/>
  <c r="P2654" i="4" s="1"/>
  <c r="M2411" i="4"/>
  <c r="N2411" i="4" s="1"/>
  <c r="O2411" i="4" s="1"/>
  <c r="P2411" i="4" s="1"/>
  <c r="M2051" i="4"/>
  <c r="N2051" i="4" s="1"/>
  <c r="O2051" i="4" s="1"/>
  <c r="P2051" i="4" s="1"/>
  <c r="M1809" i="4"/>
  <c r="N1809" i="4" s="1"/>
  <c r="O1809" i="4" s="1"/>
  <c r="P1809" i="4" s="1"/>
  <c r="M1172" i="4"/>
  <c r="N1172" i="4" s="1"/>
  <c r="O1172" i="4" s="1"/>
  <c r="P1172" i="4" s="1"/>
  <c r="M1325" i="4"/>
  <c r="N1325" i="4" s="1"/>
  <c r="O1325" i="4" s="1"/>
  <c r="P1325" i="4" s="1"/>
  <c r="M1143" i="4"/>
  <c r="N1143" i="4" s="1"/>
  <c r="O1143" i="4" s="1"/>
  <c r="P1143" i="4" s="1"/>
  <c r="U781" i="4"/>
  <c r="R781" i="4"/>
  <c r="M930" i="4"/>
  <c r="N930" i="4" s="1"/>
  <c r="O930" i="4" s="1"/>
  <c r="P930" i="4" s="1"/>
  <c r="U260" i="4"/>
  <c r="R260" i="4"/>
  <c r="U719" i="4"/>
  <c r="R719" i="4"/>
  <c r="R1191" i="4"/>
  <c r="U1191" i="4"/>
  <c r="R1327" i="4"/>
  <c r="U1327" i="4"/>
  <c r="M3045" i="4"/>
  <c r="N3045" i="4" s="1"/>
  <c r="O3045" i="4" s="1"/>
  <c r="P3045" i="4" s="1"/>
  <c r="M2652" i="4"/>
  <c r="N2652" i="4" s="1"/>
  <c r="O2652" i="4" s="1"/>
  <c r="P2652" i="4" s="1"/>
  <c r="M2323" i="4"/>
  <c r="N2323" i="4" s="1"/>
  <c r="O2323" i="4" s="1"/>
  <c r="P2323" i="4" s="1"/>
  <c r="M2082" i="4"/>
  <c r="N2082" i="4" s="1"/>
  <c r="O2082" i="4" s="1"/>
  <c r="P2082" i="4" s="1"/>
  <c r="M1902" i="4"/>
  <c r="N1902" i="4" s="1"/>
  <c r="O1902" i="4" s="1"/>
  <c r="P1902" i="4" s="1"/>
  <c r="M1707" i="4"/>
  <c r="N1707" i="4" s="1"/>
  <c r="O1707" i="4" s="1"/>
  <c r="P1707" i="4" s="1"/>
  <c r="M1090" i="4"/>
  <c r="N1090" i="4" s="1"/>
  <c r="O1090" i="4" s="1"/>
  <c r="P1090" i="4" s="1"/>
  <c r="U1311" i="4"/>
  <c r="R1311" i="4"/>
  <c r="U778" i="4"/>
  <c r="R778" i="4"/>
  <c r="M292" i="4"/>
  <c r="N292" i="4" s="1"/>
  <c r="O292" i="4" s="1"/>
  <c r="P292" i="4" s="1"/>
  <c r="R5" i="4"/>
  <c r="U5" i="4"/>
  <c r="U423" i="4"/>
  <c r="R423" i="4"/>
  <c r="U480" i="4"/>
  <c r="R480" i="4"/>
  <c r="U1189" i="4"/>
  <c r="R1189" i="4"/>
  <c r="M2936" i="4"/>
  <c r="N2936" i="4" s="1"/>
  <c r="O2936" i="4" s="1"/>
  <c r="P2936" i="4" s="1"/>
  <c r="M2656" i="4"/>
  <c r="N2656" i="4" s="1"/>
  <c r="O2656" i="4" s="1"/>
  <c r="P2656" i="4" s="1"/>
  <c r="M2390" i="4"/>
  <c r="N2390" i="4" s="1"/>
  <c r="O2390" i="4" s="1"/>
  <c r="P2390" i="4" s="1"/>
  <c r="M2152" i="4"/>
  <c r="N2152" i="4" s="1"/>
  <c r="O2152" i="4" s="1"/>
  <c r="P2152" i="4" s="1"/>
  <c r="M1909" i="4"/>
  <c r="N1909" i="4" s="1"/>
  <c r="O1909" i="4" s="1"/>
  <c r="P1909" i="4" s="1"/>
  <c r="M1705" i="4"/>
  <c r="N1705" i="4" s="1"/>
  <c r="O1705" i="4" s="1"/>
  <c r="P1705" i="4" s="1"/>
  <c r="M1252" i="4"/>
  <c r="N1252" i="4" s="1"/>
  <c r="O1252" i="4" s="1"/>
  <c r="P1252" i="4" s="1"/>
  <c r="M1038" i="4"/>
  <c r="N1038" i="4" s="1"/>
  <c r="O1038" i="4" s="1"/>
  <c r="P1038" i="4" s="1"/>
  <c r="M330" i="4"/>
  <c r="N330" i="4" s="1"/>
  <c r="O330" i="4" s="1"/>
  <c r="P330" i="4" s="1"/>
  <c r="M250" i="4"/>
  <c r="N250" i="4" s="1"/>
  <c r="O250" i="4" s="1"/>
  <c r="P250" i="4" s="1"/>
  <c r="U986" i="4"/>
  <c r="R986" i="4"/>
  <c r="U1048" i="4"/>
  <c r="R1048" i="4"/>
  <c r="U1030" i="4"/>
  <c r="R1030" i="4"/>
  <c r="U1406" i="4"/>
  <c r="R1406" i="4"/>
  <c r="U36" i="4"/>
  <c r="R36" i="4"/>
  <c r="M2957" i="4"/>
  <c r="N2957" i="4" s="1"/>
  <c r="O2957" i="4" s="1"/>
  <c r="P2957" i="4" s="1"/>
  <c r="M2786" i="4"/>
  <c r="N2786" i="4" s="1"/>
  <c r="O2786" i="4" s="1"/>
  <c r="P2786" i="4" s="1"/>
  <c r="M2628" i="4"/>
  <c r="N2628" i="4" s="1"/>
  <c r="O2628" i="4" s="1"/>
  <c r="P2628" i="4" s="1"/>
  <c r="M2414" i="4"/>
  <c r="N2414" i="4" s="1"/>
  <c r="O2414" i="4" s="1"/>
  <c r="P2414" i="4" s="1"/>
  <c r="M1655" i="4"/>
  <c r="N1655" i="4" s="1"/>
  <c r="O1655" i="4" s="1"/>
  <c r="P1655" i="4" s="1"/>
  <c r="M1521" i="4"/>
  <c r="N1521" i="4" s="1"/>
  <c r="O1521" i="4" s="1"/>
  <c r="P1521" i="4" s="1"/>
  <c r="U1347" i="4"/>
  <c r="R1347" i="4"/>
  <c r="M1234" i="4"/>
  <c r="N1234" i="4" s="1"/>
  <c r="O1234" i="4" s="1"/>
  <c r="P1234" i="4" s="1"/>
  <c r="M922" i="4"/>
  <c r="N922" i="4" s="1"/>
  <c r="O922" i="4" s="1"/>
  <c r="P922" i="4" s="1"/>
  <c r="M843" i="4"/>
  <c r="N843" i="4" s="1"/>
  <c r="O843" i="4" s="1"/>
  <c r="P843" i="4" s="1"/>
  <c r="M458" i="4"/>
  <c r="N458" i="4" s="1"/>
  <c r="O458" i="4" s="1"/>
  <c r="P458" i="4" s="1"/>
  <c r="R548" i="4"/>
  <c r="U548" i="4"/>
  <c r="R450" i="4"/>
  <c r="U450" i="4"/>
  <c r="U1453" i="4"/>
  <c r="R1453" i="4"/>
  <c r="M3082" i="4"/>
  <c r="N3082" i="4" s="1"/>
  <c r="O3082" i="4" s="1"/>
  <c r="P3082" i="4" s="1"/>
  <c r="M2814" i="4"/>
  <c r="N2814" i="4" s="1"/>
  <c r="O2814" i="4" s="1"/>
  <c r="P2814" i="4" s="1"/>
  <c r="M2501" i="4"/>
  <c r="N2501" i="4" s="1"/>
  <c r="O2501" i="4" s="1"/>
  <c r="P2501" i="4" s="1"/>
  <c r="M2281" i="4"/>
  <c r="N2281" i="4" s="1"/>
  <c r="O2281" i="4" s="1"/>
  <c r="P2281" i="4" s="1"/>
  <c r="M1780" i="4"/>
  <c r="N1780" i="4" s="1"/>
  <c r="O1780" i="4" s="1"/>
  <c r="P1780" i="4" s="1"/>
  <c r="M1769" i="4"/>
  <c r="N1769" i="4" s="1"/>
  <c r="O1769" i="4" s="1"/>
  <c r="P1769" i="4" s="1"/>
  <c r="M1299" i="4"/>
  <c r="N1299" i="4" s="1"/>
  <c r="O1299" i="4" s="1"/>
  <c r="P1299" i="4" s="1"/>
  <c r="M1150" i="4"/>
  <c r="N1150" i="4" s="1"/>
  <c r="O1150" i="4" s="1"/>
  <c r="P1150" i="4" s="1"/>
  <c r="M842" i="4"/>
  <c r="N842" i="4" s="1"/>
  <c r="O842" i="4" s="1"/>
  <c r="P842" i="4" s="1"/>
  <c r="M83" i="4"/>
  <c r="N83" i="4" s="1"/>
  <c r="O83" i="4" s="1"/>
  <c r="P83" i="4" s="1"/>
  <c r="R2798" i="4"/>
  <c r="U2798" i="4"/>
  <c r="U500" i="4"/>
  <c r="R500" i="4"/>
  <c r="M2984" i="4"/>
  <c r="N2984" i="4" s="1"/>
  <c r="O2984" i="4" s="1"/>
  <c r="P2984" i="4" s="1"/>
  <c r="M2648" i="4"/>
  <c r="N2648" i="4" s="1"/>
  <c r="O2648" i="4" s="1"/>
  <c r="P2648" i="4" s="1"/>
  <c r="M2407" i="4"/>
  <c r="N2407" i="4" s="1"/>
  <c r="O2407" i="4" s="1"/>
  <c r="P2407" i="4" s="1"/>
  <c r="M2317" i="4"/>
  <c r="N2317" i="4" s="1"/>
  <c r="O2317" i="4" s="1"/>
  <c r="P2317" i="4" s="1"/>
  <c r="U2023" i="4"/>
  <c r="R2023" i="4"/>
  <c r="M1894" i="4"/>
  <c r="N1894" i="4" s="1"/>
  <c r="O1894" i="4" s="1"/>
  <c r="P1894" i="4" s="1"/>
  <c r="M1523" i="4"/>
  <c r="N1523" i="4" s="1"/>
  <c r="O1523" i="4" s="1"/>
  <c r="P1523" i="4" s="1"/>
  <c r="M1324" i="4"/>
  <c r="N1324" i="4" s="1"/>
  <c r="O1324" i="4" s="1"/>
  <c r="P1324" i="4" s="1"/>
  <c r="M494" i="4"/>
  <c r="N494" i="4" s="1"/>
  <c r="O494" i="4" s="1"/>
  <c r="P494" i="4" s="1"/>
  <c r="M577" i="4"/>
  <c r="N577" i="4" s="1"/>
  <c r="O577" i="4" s="1"/>
  <c r="P577" i="4" s="1"/>
  <c r="M783" i="4"/>
  <c r="N783" i="4" s="1"/>
  <c r="O783" i="4" s="1"/>
  <c r="P783" i="4" s="1"/>
  <c r="M256" i="4"/>
  <c r="N256" i="4" s="1"/>
  <c r="O256" i="4" s="1"/>
  <c r="P256" i="4" s="1"/>
  <c r="M3099" i="4"/>
  <c r="N3099" i="4" s="1"/>
  <c r="O3099" i="4" s="1"/>
  <c r="P3099" i="4" s="1"/>
  <c r="M2562" i="4"/>
  <c r="N2562" i="4" s="1"/>
  <c r="O2562" i="4" s="1"/>
  <c r="P2562" i="4" s="1"/>
  <c r="M2230" i="4"/>
  <c r="N2230" i="4" s="1"/>
  <c r="O2230" i="4" s="1"/>
  <c r="P2230" i="4" s="1"/>
  <c r="U2264" i="4"/>
  <c r="R2264" i="4"/>
  <c r="M1590" i="4"/>
  <c r="N1590" i="4" s="1"/>
  <c r="O1590" i="4" s="1"/>
  <c r="P1590" i="4" s="1"/>
  <c r="M1530" i="4"/>
  <c r="N1530" i="4" s="1"/>
  <c r="O1530" i="4" s="1"/>
  <c r="P1530" i="4" s="1"/>
  <c r="M1225" i="4"/>
  <c r="N1225" i="4" s="1"/>
  <c r="O1225" i="4" s="1"/>
  <c r="P1225" i="4" s="1"/>
  <c r="M1120" i="4"/>
  <c r="N1120" i="4" s="1"/>
  <c r="O1120" i="4" s="1"/>
  <c r="P1120" i="4" s="1"/>
  <c r="M209" i="4"/>
  <c r="N209" i="4" s="1"/>
  <c r="O209" i="4" s="1"/>
  <c r="P209" i="4" s="1"/>
  <c r="M442" i="4"/>
  <c r="N442" i="4" s="1"/>
  <c r="O442" i="4" s="1"/>
  <c r="P442" i="4" s="1"/>
  <c r="U178" i="4"/>
  <c r="R178" i="4"/>
  <c r="R752" i="4"/>
  <c r="U752" i="4"/>
  <c r="M3063" i="4"/>
  <c r="N3063" i="4" s="1"/>
  <c r="O3063" i="4" s="1"/>
  <c r="P3063" i="4" s="1"/>
  <c r="M2876" i="4"/>
  <c r="N2876" i="4" s="1"/>
  <c r="O2876" i="4" s="1"/>
  <c r="P2876" i="4" s="1"/>
  <c r="M2379" i="4"/>
  <c r="N2379" i="4" s="1"/>
  <c r="O2379" i="4" s="1"/>
  <c r="P2379" i="4" s="1"/>
  <c r="M2626" i="4"/>
  <c r="N2626" i="4" s="1"/>
  <c r="O2626" i="4" s="1"/>
  <c r="P2626" i="4" s="1"/>
  <c r="M1952" i="4"/>
  <c r="N1952" i="4" s="1"/>
  <c r="O1952" i="4" s="1"/>
  <c r="P1952" i="4" s="1"/>
  <c r="M1562" i="4"/>
  <c r="N1562" i="4" s="1"/>
  <c r="O1562" i="4" s="1"/>
  <c r="P1562" i="4" s="1"/>
  <c r="M1711" i="4"/>
  <c r="N1711" i="4" s="1"/>
  <c r="O1711" i="4" s="1"/>
  <c r="P1711" i="4" s="1"/>
  <c r="M1029" i="4"/>
  <c r="N1029" i="4" s="1"/>
  <c r="O1029" i="4" s="1"/>
  <c r="P1029" i="4" s="1"/>
  <c r="M622" i="4"/>
  <c r="N622" i="4" s="1"/>
  <c r="O622" i="4" s="1"/>
  <c r="P622" i="4" s="1"/>
  <c r="R349" i="4"/>
  <c r="U349" i="4"/>
  <c r="U230" i="4"/>
  <c r="R230" i="4"/>
  <c r="U288" i="4"/>
  <c r="R288" i="4"/>
  <c r="R876" i="4"/>
  <c r="U876" i="4"/>
  <c r="R887" i="4"/>
  <c r="U887" i="4"/>
  <c r="U1800" i="4"/>
  <c r="R1800" i="4"/>
  <c r="U1880" i="4"/>
  <c r="R1880" i="4"/>
  <c r="U2498" i="4"/>
  <c r="R2498" i="4"/>
  <c r="U2635" i="4"/>
  <c r="R2635" i="4"/>
  <c r="R469" i="4"/>
  <c r="U469" i="4"/>
  <c r="U1468" i="4"/>
  <c r="R1468" i="4"/>
  <c r="U1314" i="4"/>
  <c r="R1314" i="4"/>
  <c r="U1296" i="4"/>
  <c r="R1296" i="4"/>
  <c r="U1790" i="4"/>
  <c r="R1790" i="4"/>
  <c r="U3126" i="4"/>
  <c r="R3126" i="4"/>
  <c r="R3014" i="4"/>
  <c r="U3014" i="4"/>
  <c r="M2953" i="4"/>
  <c r="N2953" i="4" s="1"/>
  <c r="O2953" i="4" s="1"/>
  <c r="P2953" i="4" s="1"/>
  <c r="U2878" i="4"/>
  <c r="R2878" i="4"/>
  <c r="R2357" i="4"/>
  <c r="U2357" i="4"/>
  <c r="R1774" i="4"/>
  <c r="U1774" i="4"/>
  <c r="U1601" i="4"/>
  <c r="R1601" i="4"/>
  <c r="R1246" i="4"/>
  <c r="U1246" i="4"/>
  <c r="R1094" i="4"/>
  <c r="U1094" i="4"/>
  <c r="R769" i="4"/>
  <c r="U769" i="4"/>
  <c r="R163" i="4"/>
  <c r="U163" i="4"/>
  <c r="R954" i="4"/>
  <c r="U954" i="4"/>
  <c r="U751" i="4"/>
  <c r="R751" i="4"/>
  <c r="U905" i="4"/>
  <c r="R905" i="4"/>
  <c r="R1007" i="4"/>
  <c r="U1007" i="4"/>
  <c r="R244" i="4"/>
  <c r="U244" i="4"/>
  <c r="U93" i="4"/>
  <c r="R93" i="4"/>
  <c r="R1696" i="4"/>
  <c r="U1696" i="4"/>
  <c r="U1925" i="4"/>
  <c r="R1925" i="4"/>
  <c r="M161" i="4"/>
  <c r="N161" i="4" s="1"/>
  <c r="O161" i="4" s="1"/>
  <c r="P161" i="4" s="1"/>
  <c r="R346" i="4"/>
  <c r="U346" i="4"/>
  <c r="R388" i="4"/>
  <c r="U388" i="4"/>
  <c r="U338" i="4"/>
  <c r="R338" i="4"/>
  <c r="R1369" i="4"/>
  <c r="R1350" i="4"/>
  <c r="U1350" i="4"/>
  <c r="U344" i="4"/>
  <c r="R344" i="4"/>
  <c r="U1467" i="4"/>
  <c r="R1467" i="4"/>
  <c r="R1792" i="4"/>
  <c r="U1792" i="4"/>
  <c r="U1912" i="4"/>
  <c r="R1912" i="4"/>
  <c r="U1398" i="4"/>
  <c r="R1398" i="4"/>
  <c r="R2256" i="4"/>
  <c r="R2457" i="4"/>
  <c r="U2457" i="4"/>
  <c r="U1223" i="4"/>
  <c r="R1223" i="4"/>
  <c r="R615" i="4"/>
  <c r="U1688" i="4"/>
  <c r="R1688" i="4"/>
  <c r="U1798" i="4"/>
  <c r="R1798" i="4"/>
  <c r="U21" i="4"/>
  <c r="R21" i="4"/>
  <c r="U1550" i="4"/>
  <c r="R1550" i="4"/>
  <c r="U1729" i="4"/>
  <c r="R1729" i="4"/>
  <c r="U3051" i="4"/>
  <c r="R3051" i="4"/>
  <c r="R2660" i="4"/>
  <c r="U2660" i="4"/>
  <c r="U2542" i="4"/>
  <c r="R2542" i="4"/>
  <c r="R2271" i="4"/>
  <c r="U2271" i="4"/>
  <c r="U1917" i="4"/>
  <c r="R1917" i="4"/>
  <c r="U1901" i="4"/>
  <c r="R1901" i="4"/>
  <c r="R1524" i="4"/>
  <c r="U1524" i="4"/>
  <c r="U1420" i="4"/>
  <c r="R1420" i="4"/>
  <c r="R1332" i="4"/>
  <c r="U1332" i="4"/>
  <c r="R975" i="4"/>
  <c r="U975" i="4"/>
  <c r="R233" i="4"/>
  <c r="U233" i="4"/>
  <c r="U76" i="4"/>
  <c r="R76" i="4"/>
  <c r="U208" i="4"/>
  <c r="R208" i="4"/>
  <c r="U365" i="4"/>
  <c r="R365" i="4"/>
  <c r="U27" i="4"/>
  <c r="R27" i="4"/>
  <c r="U380" i="4"/>
  <c r="R380" i="4"/>
  <c r="U1019" i="4"/>
  <c r="R1019" i="4"/>
  <c r="R1292" i="4"/>
  <c r="U1292" i="4"/>
  <c r="R1900" i="4"/>
  <c r="U1900" i="4"/>
  <c r="R2561" i="4"/>
  <c r="U1886" i="4"/>
  <c r="R1886" i="4"/>
  <c r="R2419" i="4"/>
  <c r="U2419" i="4"/>
  <c r="U2883" i="4"/>
  <c r="R2883" i="4"/>
  <c r="R3206" i="4"/>
  <c r="U3206" i="4"/>
  <c r="U2670" i="4"/>
  <c r="R2670" i="4"/>
  <c r="R1697" i="4"/>
  <c r="U2767" i="4"/>
  <c r="R2767" i="4"/>
  <c r="U2942" i="4"/>
  <c r="R2942" i="4"/>
  <c r="R3199" i="4"/>
  <c r="U3199" i="4"/>
  <c r="U2503" i="4"/>
  <c r="R2503" i="4"/>
  <c r="U2497" i="4"/>
  <c r="R2497" i="4"/>
  <c r="R2721" i="4"/>
  <c r="U2721" i="4"/>
  <c r="R1950" i="4"/>
  <c r="U2996" i="4"/>
  <c r="R2996" i="4"/>
  <c r="U1833" i="4"/>
  <c r="R1833" i="4"/>
  <c r="U2212" i="4"/>
  <c r="R2212" i="4"/>
  <c r="R2528" i="4"/>
  <c r="R1779" i="4"/>
  <c r="U2428" i="4"/>
  <c r="R2428" i="4"/>
  <c r="R3021" i="4"/>
  <c r="U3021" i="4"/>
  <c r="R486" i="4"/>
  <c r="U486" i="4"/>
  <c r="R3186" i="4"/>
  <c r="U3186" i="4"/>
  <c r="R2286" i="4"/>
  <c r="U2817" i="4"/>
  <c r="R2817" i="4"/>
  <c r="U2939" i="4"/>
  <c r="R2939" i="4"/>
  <c r="R3193" i="4"/>
  <c r="U3193" i="4"/>
  <c r="U2171" i="4"/>
  <c r="R2171" i="4"/>
  <c r="R2877" i="4"/>
  <c r="U2877" i="4"/>
  <c r="M718" i="4"/>
  <c r="N718" i="4" s="1"/>
  <c r="O718" i="4" s="1"/>
  <c r="P718" i="4" s="1"/>
  <c r="M3157" i="4"/>
  <c r="N3157" i="4" s="1"/>
  <c r="O3157" i="4" s="1"/>
  <c r="P3157" i="4" s="1"/>
  <c r="M3071" i="4"/>
  <c r="N3071" i="4" s="1"/>
  <c r="O3071" i="4" s="1"/>
  <c r="P3071" i="4" s="1"/>
  <c r="M2813" i="4"/>
  <c r="N2813" i="4" s="1"/>
  <c r="O2813" i="4" s="1"/>
  <c r="P2813" i="4" s="1"/>
  <c r="M2614" i="4"/>
  <c r="N2614" i="4" s="1"/>
  <c r="O2614" i="4" s="1"/>
  <c r="P2614" i="4" s="1"/>
  <c r="M2363" i="4"/>
  <c r="N2363" i="4" s="1"/>
  <c r="O2363" i="4" s="1"/>
  <c r="P2363" i="4" s="1"/>
  <c r="M1956" i="4"/>
  <c r="N1956" i="4" s="1"/>
  <c r="O1956" i="4" s="1"/>
  <c r="P1956" i="4" s="1"/>
  <c r="M1196" i="4"/>
  <c r="N1196" i="4" s="1"/>
  <c r="O1196" i="4" s="1"/>
  <c r="P1196" i="4" s="1"/>
  <c r="M1137" i="4"/>
  <c r="N1137" i="4" s="1"/>
  <c r="O1137" i="4" s="1"/>
  <c r="P1137" i="4" s="1"/>
  <c r="M734" i="4"/>
  <c r="N734" i="4" s="1"/>
  <c r="O734" i="4" s="1"/>
  <c r="P734" i="4" s="1"/>
  <c r="M619" i="4"/>
  <c r="N619" i="4" s="1"/>
  <c r="O619" i="4" s="1"/>
  <c r="P619" i="4" s="1"/>
  <c r="M361" i="4"/>
  <c r="N361" i="4" s="1"/>
  <c r="O361" i="4" s="1"/>
  <c r="P361" i="4" s="1"/>
  <c r="U14" i="4"/>
  <c r="R14" i="4"/>
  <c r="R1170" i="4"/>
  <c r="M3039" i="4"/>
  <c r="N3039" i="4" s="1"/>
  <c r="O3039" i="4" s="1"/>
  <c r="P3039" i="4" s="1"/>
  <c r="M2881" i="4"/>
  <c r="N2881" i="4" s="1"/>
  <c r="O2881" i="4" s="1"/>
  <c r="P2881" i="4" s="1"/>
  <c r="M2487" i="4"/>
  <c r="N2487" i="4" s="1"/>
  <c r="O2487" i="4" s="1"/>
  <c r="P2487" i="4" s="1"/>
  <c r="M2529" i="4"/>
  <c r="N2529" i="4" s="1"/>
  <c r="O2529" i="4" s="1"/>
  <c r="P2529" i="4" s="1"/>
  <c r="M2269" i="4"/>
  <c r="N2269" i="4" s="1"/>
  <c r="O2269" i="4" s="1"/>
  <c r="P2269" i="4" s="1"/>
  <c r="M2079" i="4"/>
  <c r="N2079" i="4" s="1"/>
  <c r="O2079" i="4" s="1"/>
  <c r="P2079" i="4" s="1"/>
  <c r="M1462" i="4"/>
  <c r="N1462" i="4" s="1"/>
  <c r="O1462" i="4" s="1"/>
  <c r="P1462" i="4" s="1"/>
  <c r="M1147" i="4"/>
  <c r="N1147" i="4" s="1"/>
  <c r="O1147" i="4" s="1"/>
  <c r="P1147" i="4" s="1"/>
  <c r="M599" i="4"/>
  <c r="N599" i="4" s="1"/>
  <c r="O599" i="4" s="1"/>
  <c r="P599" i="4" s="1"/>
  <c r="M148" i="4"/>
  <c r="N148" i="4" s="1"/>
  <c r="O148" i="4" s="1"/>
  <c r="P148" i="4" s="1"/>
  <c r="M526" i="4"/>
  <c r="N526" i="4" s="1"/>
  <c r="O526" i="4" s="1"/>
  <c r="P526" i="4" s="1"/>
  <c r="M2992" i="4"/>
  <c r="N2992" i="4" s="1"/>
  <c r="O2992" i="4" s="1"/>
  <c r="P2992" i="4" s="1"/>
  <c r="M2705" i="4"/>
  <c r="N2705" i="4" s="1"/>
  <c r="O2705" i="4" s="1"/>
  <c r="P2705" i="4" s="1"/>
  <c r="M2520" i="4"/>
  <c r="N2520" i="4" s="1"/>
  <c r="O2520" i="4" s="1"/>
  <c r="P2520" i="4" s="1"/>
  <c r="M1992" i="4"/>
  <c r="N1992" i="4" s="1"/>
  <c r="O1992" i="4" s="1"/>
  <c r="P1992" i="4" s="1"/>
  <c r="M1663" i="4"/>
  <c r="N1663" i="4" s="1"/>
  <c r="O1663" i="4" s="1"/>
  <c r="P1663" i="4" s="1"/>
  <c r="M1408" i="4"/>
  <c r="N1408" i="4" s="1"/>
  <c r="O1408" i="4" s="1"/>
  <c r="P1408" i="4" s="1"/>
  <c r="M1495" i="4"/>
  <c r="N1495" i="4" s="1"/>
  <c r="O1495" i="4" s="1"/>
  <c r="P1495" i="4" s="1"/>
  <c r="M1032" i="4"/>
  <c r="N1032" i="4" s="1"/>
  <c r="O1032" i="4" s="1"/>
  <c r="P1032" i="4" s="1"/>
  <c r="M849" i="4"/>
  <c r="N849" i="4" s="1"/>
  <c r="O849" i="4" s="1"/>
  <c r="P849" i="4" s="1"/>
  <c r="M126" i="4"/>
  <c r="N126" i="4" s="1"/>
  <c r="O126" i="4" s="1"/>
  <c r="P126" i="4" s="1"/>
  <c r="M3024" i="4"/>
  <c r="N3024" i="4" s="1"/>
  <c r="O3024" i="4" s="1"/>
  <c r="P3024" i="4" s="1"/>
  <c r="M2707" i="4"/>
  <c r="N2707" i="4" s="1"/>
  <c r="O2707" i="4" s="1"/>
  <c r="P2707" i="4" s="1"/>
  <c r="M2513" i="4"/>
  <c r="N2513" i="4" s="1"/>
  <c r="O2513" i="4" s="1"/>
  <c r="P2513" i="4" s="1"/>
  <c r="M2061" i="4"/>
  <c r="N2061" i="4" s="1"/>
  <c r="O2061" i="4" s="1"/>
  <c r="P2061" i="4" s="1"/>
  <c r="M1929" i="4"/>
  <c r="N1929" i="4" s="1"/>
  <c r="O1929" i="4" s="1"/>
  <c r="P1929" i="4" s="1"/>
  <c r="M1482" i="4"/>
  <c r="N1482" i="4" s="1"/>
  <c r="O1482" i="4" s="1"/>
  <c r="P1482" i="4" s="1"/>
  <c r="M921" i="4"/>
  <c r="N921" i="4" s="1"/>
  <c r="O921" i="4" s="1"/>
  <c r="P921" i="4" s="1"/>
  <c r="M942" i="4"/>
  <c r="N942" i="4" s="1"/>
  <c r="O942" i="4" s="1"/>
  <c r="P942" i="4" s="1"/>
  <c r="M649" i="4"/>
  <c r="N649" i="4" s="1"/>
  <c r="O649" i="4" s="1"/>
  <c r="P649" i="4" s="1"/>
  <c r="M354" i="4"/>
  <c r="N354" i="4" s="1"/>
  <c r="O354" i="4" s="1"/>
  <c r="P354" i="4" s="1"/>
  <c r="M427" i="4"/>
  <c r="N427" i="4" s="1"/>
  <c r="O427" i="4" s="1"/>
  <c r="P427" i="4" s="1"/>
  <c r="R465" i="4"/>
  <c r="M2854" i="4"/>
  <c r="N2854" i="4" s="1"/>
  <c r="O2854" i="4" s="1"/>
  <c r="P2854" i="4" s="1"/>
  <c r="M2451" i="4"/>
  <c r="N2451" i="4" s="1"/>
  <c r="O2451" i="4" s="1"/>
  <c r="P2451" i="4" s="1"/>
  <c r="M2393" i="4"/>
  <c r="N2393" i="4" s="1"/>
  <c r="O2393" i="4" s="1"/>
  <c r="P2393" i="4" s="1"/>
  <c r="M2142" i="4"/>
  <c r="N2142" i="4" s="1"/>
  <c r="O2142" i="4" s="1"/>
  <c r="P2142" i="4" s="1"/>
  <c r="M1805" i="4"/>
  <c r="N1805" i="4" s="1"/>
  <c r="O1805" i="4" s="1"/>
  <c r="P1805" i="4" s="1"/>
  <c r="M1787" i="4"/>
  <c r="N1787" i="4" s="1"/>
  <c r="O1787" i="4" s="1"/>
  <c r="P1787" i="4" s="1"/>
  <c r="M1300" i="4"/>
  <c r="N1300" i="4" s="1"/>
  <c r="O1300" i="4" s="1"/>
  <c r="P1300" i="4" s="1"/>
  <c r="M1106" i="4"/>
  <c r="N1106" i="4" s="1"/>
  <c r="O1106" i="4" s="1"/>
  <c r="P1106" i="4" s="1"/>
  <c r="M772" i="4"/>
  <c r="N772" i="4" s="1"/>
  <c r="O772" i="4" s="1"/>
  <c r="P772" i="4" s="1"/>
  <c r="M320" i="4"/>
  <c r="N320" i="4" s="1"/>
  <c r="O320" i="4" s="1"/>
  <c r="P320" i="4" s="1"/>
  <c r="U375" i="4"/>
  <c r="R375" i="4"/>
  <c r="M121" i="4"/>
  <c r="N121" i="4" s="1"/>
  <c r="O121" i="4" s="1"/>
  <c r="P121" i="4" s="1"/>
  <c r="M2962" i="4"/>
  <c r="N2962" i="4" s="1"/>
  <c r="O2962" i="4" s="1"/>
  <c r="P2962" i="4" s="1"/>
  <c r="M2681" i="4"/>
  <c r="N2681" i="4" s="1"/>
  <c r="O2681" i="4" s="1"/>
  <c r="P2681" i="4" s="1"/>
  <c r="M2452" i="4"/>
  <c r="N2452" i="4" s="1"/>
  <c r="O2452" i="4" s="1"/>
  <c r="P2452" i="4" s="1"/>
  <c r="M1801" i="4"/>
  <c r="N1801" i="4" s="1"/>
  <c r="O1801" i="4" s="1"/>
  <c r="P1801" i="4" s="1"/>
  <c r="M1617" i="4"/>
  <c r="N1617" i="4" s="1"/>
  <c r="O1617" i="4" s="1"/>
  <c r="P1617" i="4" s="1"/>
  <c r="U1265" i="4"/>
  <c r="R1265" i="4"/>
  <c r="M1101" i="4"/>
  <c r="N1101" i="4" s="1"/>
  <c r="O1101" i="4" s="1"/>
  <c r="P1101" i="4" s="1"/>
  <c r="M677" i="4"/>
  <c r="N677" i="4" s="1"/>
  <c r="O677" i="4" s="1"/>
  <c r="P677" i="4" s="1"/>
  <c r="M436" i="4"/>
  <c r="N436" i="4" s="1"/>
  <c r="O436" i="4" s="1"/>
  <c r="P436" i="4" s="1"/>
  <c r="M3025" i="4"/>
  <c r="N3025" i="4" s="1"/>
  <c r="O3025" i="4" s="1"/>
  <c r="P3025" i="4" s="1"/>
  <c r="M2777" i="4"/>
  <c r="N2777" i="4" s="1"/>
  <c r="O2777" i="4" s="1"/>
  <c r="P2777" i="4" s="1"/>
  <c r="M2460" i="4"/>
  <c r="N2460" i="4" s="1"/>
  <c r="O2460" i="4" s="1"/>
  <c r="P2460" i="4" s="1"/>
  <c r="M2329" i="4"/>
  <c r="N2329" i="4" s="1"/>
  <c r="O2329" i="4" s="1"/>
  <c r="P2329" i="4" s="1"/>
  <c r="M1636" i="4"/>
  <c r="N1636" i="4" s="1"/>
  <c r="O1636" i="4" s="1"/>
  <c r="P1636" i="4" s="1"/>
  <c r="M1709" i="4"/>
  <c r="N1709" i="4" s="1"/>
  <c r="O1709" i="4" s="1"/>
  <c r="P1709" i="4" s="1"/>
  <c r="M1437" i="4"/>
  <c r="N1437" i="4" s="1"/>
  <c r="O1437" i="4" s="1"/>
  <c r="P1437" i="4" s="1"/>
  <c r="M992" i="4"/>
  <c r="N992" i="4" s="1"/>
  <c r="O992" i="4" s="1"/>
  <c r="P992" i="4" s="1"/>
  <c r="M657" i="4"/>
  <c r="N657" i="4" s="1"/>
  <c r="O657" i="4" s="1"/>
  <c r="P657" i="4" s="1"/>
  <c r="M302" i="4"/>
  <c r="N302" i="4" s="1"/>
  <c r="O302" i="4" s="1"/>
  <c r="P302" i="4" s="1"/>
  <c r="M3177" i="4"/>
  <c r="N3177" i="4" s="1"/>
  <c r="O3177" i="4" s="1"/>
  <c r="P3177" i="4" s="1"/>
  <c r="M3011" i="4"/>
  <c r="N3011" i="4" s="1"/>
  <c r="O3011" i="4" s="1"/>
  <c r="P3011" i="4" s="1"/>
  <c r="M2727" i="4"/>
  <c r="N2727" i="4" s="1"/>
  <c r="O2727" i="4" s="1"/>
  <c r="P2727" i="4" s="1"/>
  <c r="M2255" i="4"/>
  <c r="N2255" i="4" s="1"/>
  <c r="O2255" i="4" s="1"/>
  <c r="P2255" i="4" s="1"/>
  <c r="M2441" i="4"/>
  <c r="N2441" i="4" s="1"/>
  <c r="O2441" i="4" s="1"/>
  <c r="P2441" i="4" s="1"/>
  <c r="M2031" i="4"/>
  <c r="N2031" i="4" s="1"/>
  <c r="O2031" i="4" s="1"/>
  <c r="P2031" i="4" s="1"/>
  <c r="M1202" i="4"/>
  <c r="N1202" i="4" s="1"/>
  <c r="O1202" i="4" s="1"/>
  <c r="P1202" i="4" s="1"/>
  <c r="M1410" i="4"/>
  <c r="N1410" i="4" s="1"/>
  <c r="O1410" i="4" s="1"/>
  <c r="P1410" i="4" s="1"/>
  <c r="M966" i="4"/>
  <c r="N966" i="4" s="1"/>
  <c r="O966" i="4" s="1"/>
  <c r="P966" i="4" s="1"/>
  <c r="M811" i="4"/>
  <c r="N811" i="4" s="1"/>
  <c r="O811" i="4" s="1"/>
  <c r="P811" i="4" s="1"/>
  <c r="M643" i="4"/>
  <c r="N643" i="4" s="1"/>
  <c r="O643" i="4" s="1"/>
  <c r="P643" i="4" s="1"/>
  <c r="R429" i="4"/>
  <c r="U429" i="4"/>
  <c r="U1009" i="4"/>
  <c r="R1009" i="4"/>
  <c r="M2967" i="4"/>
  <c r="N2967" i="4" s="1"/>
  <c r="O2967" i="4" s="1"/>
  <c r="P2967" i="4" s="1"/>
  <c r="M2405" i="4"/>
  <c r="N2405" i="4" s="1"/>
  <c r="O2405" i="4" s="1"/>
  <c r="P2405" i="4" s="1"/>
  <c r="M2512" i="4"/>
  <c r="N2512" i="4" s="1"/>
  <c r="O2512" i="4" s="1"/>
  <c r="P2512" i="4" s="1"/>
  <c r="M2034" i="4"/>
  <c r="N2034" i="4" s="1"/>
  <c r="O2034" i="4" s="1"/>
  <c r="P2034" i="4" s="1"/>
  <c r="M1843" i="4"/>
  <c r="N1843" i="4" s="1"/>
  <c r="O1843" i="4" s="1"/>
  <c r="P1843" i="4" s="1"/>
  <c r="M1441" i="4"/>
  <c r="N1441" i="4" s="1"/>
  <c r="O1441" i="4" s="1"/>
  <c r="P1441" i="4" s="1"/>
  <c r="M805" i="4"/>
  <c r="N805" i="4" s="1"/>
  <c r="O805" i="4" s="1"/>
  <c r="P805" i="4" s="1"/>
  <c r="M1078" i="4"/>
  <c r="N1078" i="4" s="1"/>
  <c r="O1078" i="4" s="1"/>
  <c r="P1078" i="4" s="1"/>
  <c r="R839" i="4"/>
  <c r="U839" i="4"/>
  <c r="M3075" i="4"/>
  <c r="N3075" i="4" s="1"/>
  <c r="O3075" i="4" s="1"/>
  <c r="P3075" i="4" s="1"/>
  <c r="M2893" i="4"/>
  <c r="N2893" i="4" s="1"/>
  <c r="O2893" i="4" s="1"/>
  <c r="P2893" i="4" s="1"/>
  <c r="M2716" i="4"/>
  <c r="N2716" i="4" s="1"/>
  <c r="O2716" i="4" s="1"/>
  <c r="P2716" i="4" s="1"/>
  <c r="M2225" i="4"/>
  <c r="N2225" i="4" s="1"/>
  <c r="O2225" i="4" s="1"/>
  <c r="P2225" i="4" s="1"/>
  <c r="M1844" i="4"/>
  <c r="N1844" i="4" s="1"/>
  <c r="O1844" i="4" s="1"/>
  <c r="P1844" i="4" s="1"/>
  <c r="R1746" i="4"/>
  <c r="U1746" i="4"/>
  <c r="M1537" i="4"/>
  <c r="N1537" i="4" s="1"/>
  <c r="O1537" i="4" s="1"/>
  <c r="P1537" i="4" s="1"/>
  <c r="M1203" i="4"/>
  <c r="N1203" i="4" s="1"/>
  <c r="O1203" i="4" s="1"/>
  <c r="P1203" i="4" s="1"/>
  <c r="M721" i="4"/>
  <c r="N721" i="4" s="1"/>
  <c r="O721" i="4" s="1"/>
  <c r="P721" i="4" s="1"/>
  <c r="R483" i="4"/>
  <c r="U1272" i="4"/>
  <c r="R1272" i="4"/>
  <c r="U1355" i="4"/>
  <c r="R1355" i="4"/>
  <c r="M1173" i="4"/>
  <c r="N1173" i="4" s="1"/>
  <c r="O1173" i="4" s="1"/>
  <c r="P1173" i="4" s="1"/>
  <c r="R602" i="4"/>
  <c r="U602" i="4"/>
  <c r="U916" i="4"/>
  <c r="R916" i="4"/>
  <c r="R23" i="4"/>
  <c r="U23" i="4"/>
  <c r="U366" i="4"/>
  <c r="R366" i="4"/>
  <c r="U953" i="4"/>
  <c r="R953" i="4"/>
  <c r="U1424" i="4"/>
  <c r="R1424" i="4"/>
  <c r="R1268" i="4"/>
  <c r="U1268" i="4"/>
  <c r="U1561" i="4"/>
  <c r="R1561" i="4"/>
  <c r="U1582" i="4"/>
  <c r="R1582" i="4"/>
  <c r="U1277" i="4"/>
  <c r="R1277" i="4"/>
  <c r="U1319" i="4"/>
  <c r="R1319" i="4"/>
  <c r="R88" i="4"/>
  <c r="U88" i="4"/>
  <c r="R938" i="4"/>
  <c r="U1514" i="4"/>
  <c r="R1514" i="4"/>
  <c r="U2615" i="4"/>
  <c r="R2615" i="4"/>
  <c r="U236" i="4"/>
  <c r="R236" i="4"/>
  <c r="U1862" i="4"/>
  <c r="R1862" i="4"/>
  <c r="U20" i="4"/>
  <c r="R20" i="4"/>
  <c r="R455" i="4"/>
  <c r="U455" i="4"/>
  <c r="R1718" i="4"/>
  <c r="U1718" i="4"/>
  <c r="U2616" i="4"/>
  <c r="R2616" i="4"/>
  <c r="R225" i="4"/>
  <c r="U225" i="4"/>
  <c r="R770" i="4"/>
  <c r="U770" i="4"/>
  <c r="R1176" i="4"/>
  <c r="U1541" i="4"/>
  <c r="R1541" i="4"/>
  <c r="R1945" i="4"/>
  <c r="U1945" i="4"/>
  <c r="U2865" i="4"/>
  <c r="R2865" i="4"/>
  <c r="U2537" i="4"/>
  <c r="R2537" i="4"/>
  <c r="R2775" i="4"/>
  <c r="U2775" i="4"/>
  <c r="R2875" i="4"/>
  <c r="U2875" i="4"/>
  <c r="U3089" i="4"/>
  <c r="R3089" i="4"/>
  <c r="U2802" i="4"/>
  <c r="R2802" i="4"/>
  <c r="R3197" i="4"/>
  <c r="U3197" i="4"/>
  <c r="R2157" i="4"/>
  <c r="U2157" i="4"/>
  <c r="R2771" i="4"/>
  <c r="U2771" i="4"/>
  <c r="U2108" i="4"/>
  <c r="R2108" i="4"/>
  <c r="R2516" i="4"/>
  <c r="R2644" i="4"/>
  <c r="R2610" i="4"/>
  <c r="U2610" i="4"/>
  <c r="R2835" i="4"/>
  <c r="U2835" i="4"/>
  <c r="U279" i="4"/>
  <c r="R279" i="4"/>
  <c r="R3100" i="4"/>
  <c r="U3100" i="4"/>
  <c r="U266" i="4"/>
  <c r="R266" i="4"/>
  <c r="U1829" i="4"/>
  <c r="R1829" i="4"/>
  <c r="R2161" i="4"/>
  <c r="U2161" i="4"/>
  <c r="R2905" i="4"/>
  <c r="U1262" i="4"/>
  <c r="R1262" i="4"/>
  <c r="R2389" i="4"/>
  <c r="U2389" i="4"/>
  <c r="U2360" i="4"/>
  <c r="R2360" i="4"/>
  <c r="R2781" i="4"/>
  <c r="U2781" i="4"/>
  <c r="U2177" i="4"/>
  <c r="R2177" i="4"/>
  <c r="U3079" i="4"/>
  <c r="R3079" i="4"/>
  <c r="U308" i="4"/>
  <c r="R308" i="4"/>
  <c r="R1944" i="4"/>
  <c r="R2355" i="4"/>
  <c r="U2355" i="4"/>
  <c r="U2858" i="4"/>
  <c r="R2858" i="4"/>
  <c r="M3143" i="4"/>
  <c r="N3143" i="4" s="1"/>
  <c r="O3143" i="4" s="1"/>
  <c r="P3143" i="4" s="1"/>
  <c r="M2956" i="4"/>
  <c r="N2956" i="4" s="1"/>
  <c r="O2956" i="4" s="1"/>
  <c r="P2956" i="4" s="1"/>
  <c r="M2780" i="4"/>
  <c r="N2780" i="4" s="1"/>
  <c r="O2780" i="4" s="1"/>
  <c r="P2780" i="4" s="1"/>
  <c r="M2598" i="4"/>
  <c r="N2598" i="4" s="1"/>
  <c r="O2598" i="4" s="1"/>
  <c r="P2598" i="4" s="1"/>
  <c r="M2276" i="4"/>
  <c r="N2276" i="4" s="1"/>
  <c r="O2276" i="4" s="1"/>
  <c r="P2276" i="4" s="1"/>
  <c r="M2041" i="4"/>
  <c r="N2041" i="4" s="1"/>
  <c r="O2041" i="4" s="1"/>
  <c r="P2041" i="4" s="1"/>
  <c r="M1635" i="4"/>
  <c r="N1635" i="4" s="1"/>
  <c r="O1635" i="4" s="1"/>
  <c r="P1635" i="4" s="1"/>
  <c r="M776" i="4"/>
  <c r="N776" i="4" s="1"/>
  <c r="O776" i="4" s="1"/>
  <c r="P776" i="4" s="1"/>
  <c r="M590" i="4"/>
  <c r="N590" i="4" s="1"/>
  <c r="O590" i="4" s="1"/>
  <c r="P590" i="4" s="1"/>
  <c r="M903" i="4"/>
  <c r="N903" i="4" s="1"/>
  <c r="O903" i="4" s="1"/>
  <c r="P903" i="4" s="1"/>
  <c r="M665" i="4"/>
  <c r="N665" i="4" s="1"/>
  <c r="O665" i="4" s="1"/>
  <c r="P665" i="4" s="1"/>
  <c r="R606" i="4"/>
  <c r="R1415" i="4"/>
  <c r="M3192" i="4"/>
  <c r="N3192" i="4" s="1"/>
  <c r="O3192" i="4" s="1"/>
  <c r="P3192" i="4" s="1"/>
  <c r="M3109" i="4"/>
  <c r="N3109" i="4" s="1"/>
  <c r="O3109" i="4" s="1"/>
  <c r="P3109" i="4" s="1"/>
  <c r="M2867" i="4"/>
  <c r="N2867" i="4" s="1"/>
  <c r="O2867" i="4" s="1"/>
  <c r="P2867" i="4" s="1"/>
  <c r="M2740" i="4"/>
  <c r="N2740" i="4" s="1"/>
  <c r="O2740" i="4" s="1"/>
  <c r="P2740" i="4" s="1"/>
  <c r="M2008" i="4"/>
  <c r="N2008" i="4" s="1"/>
  <c r="O2008" i="4" s="1"/>
  <c r="P2008" i="4" s="1"/>
  <c r="M1858" i="4"/>
  <c r="N1858" i="4" s="1"/>
  <c r="O1858" i="4" s="1"/>
  <c r="P1858" i="4" s="1"/>
  <c r="M1782" i="4"/>
  <c r="N1782" i="4" s="1"/>
  <c r="O1782" i="4" s="1"/>
  <c r="P1782" i="4" s="1"/>
  <c r="M1286" i="4"/>
  <c r="N1286" i="4" s="1"/>
  <c r="O1286" i="4" s="1"/>
  <c r="P1286" i="4" s="1"/>
  <c r="M1003" i="4"/>
  <c r="N1003" i="4" s="1"/>
  <c r="O1003" i="4" s="1"/>
  <c r="P1003" i="4" s="1"/>
  <c r="M466" i="4"/>
  <c r="N466" i="4" s="1"/>
  <c r="O466" i="4" s="1"/>
  <c r="P466" i="4" s="1"/>
  <c r="M426" i="4"/>
  <c r="N426" i="4" s="1"/>
  <c r="O426" i="4" s="1"/>
  <c r="P426" i="4" s="1"/>
  <c r="M367" i="4"/>
  <c r="N367" i="4" s="1"/>
  <c r="O367" i="4" s="1"/>
  <c r="P367" i="4" s="1"/>
  <c r="M3190" i="4"/>
  <c r="N3190" i="4" s="1"/>
  <c r="O3190" i="4" s="1"/>
  <c r="P3190" i="4" s="1"/>
  <c r="M2970" i="4"/>
  <c r="N2970" i="4" s="1"/>
  <c r="O2970" i="4" s="1"/>
  <c r="P2970" i="4" s="1"/>
  <c r="M2533" i="4"/>
  <c r="N2533" i="4" s="1"/>
  <c r="O2533" i="4" s="1"/>
  <c r="P2533" i="4" s="1"/>
  <c r="M2322" i="4"/>
  <c r="N2322" i="4" s="1"/>
  <c r="O2322" i="4" s="1"/>
  <c r="P2322" i="4" s="1"/>
  <c r="M2190" i="4"/>
  <c r="N2190" i="4" s="1"/>
  <c r="O2190" i="4" s="1"/>
  <c r="P2190" i="4" s="1"/>
  <c r="M1827" i="4"/>
  <c r="N1827" i="4" s="1"/>
  <c r="O1827" i="4" s="1"/>
  <c r="P1827" i="4" s="1"/>
  <c r="M1274" i="4"/>
  <c r="N1274" i="4" s="1"/>
  <c r="O1274" i="4" s="1"/>
  <c r="P1274" i="4" s="1"/>
  <c r="M1312" i="4"/>
  <c r="N1312" i="4" s="1"/>
  <c r="O1312" i="4" s="1"/>
  <c r="P1312" i="4" s="1"/>
  <c r="M785" i="4"/>
  <c r="N785" i="4" s="1"/>
  <c r="O785" i="4" s="1"/>
  <c r="P785" i="4" s="1"/>
  <c r="M775" i="4"/>
  <c r="N775" i="4" s="1"/>
  <c r="O775" i="4" s="1"/>
  <c r="P775" i="4" s="1"/>
  <c r="M374" i="4"/>
  <c r="N374" i="4" s="1"/>
  <c r="O374" i="4" s="1"/>
  <c r="P374" i="4" s="1"/>
  <c r="R91" i="4"/>
  <c r="M2977" i="4"/>
  <c r="N2977" i="4" s="1"/>
  <c r="O2977" i="4" s="1"/>
  <c r="P2977" i="4" s="1"/>
  <c r="M2680" i="4"/>
  <c r="N2680" i="4" s="1"/>
  <c r="O2680" i="4" s="1"/>
  <c r="P2680" i="4" s="1"/>
  <c r="M2438" i="4"/>
  <c r="N2438" i="4" s="1"/>
  <c r="O2438" i="4" s="1"/>
  <c r="P2438" i="4" s="1"/>
  <c r="M2144" i="4"/>
  <c r="N2144" i="4" s="1"/>
  <c r="O2144" i="4" s="1"/>
  <c r="P2144" i="4" s="1"/>
  <c r="M1807" i="4"/>
  <c r="N1807" i="4" s="1"/>
  <c r="O1807" i="4" s="1"/>
  <c r="P1807" i="4" s="1"/>
  <c r="M1304" i="4"/>
  <c r="N1304" i="4" s="1"/>
  <c r="O1304" i="4" s="1"/>
  <c r="P1304" i="4" s="1"/>
  <c r="M1307" i="4"/>
  <c r="N1307" i="4"/>
  <c r="O1307" i="4" s="1"/>
  <c r="P1307" i="4" s="1"/>
  <c r="M1060" i="4"/>
  <c r="N1060" i="4" s="1"/>
  <c r="O1060" i="4" s="1"/>
  <c r="P1060" i="4" s="1"/>
  <c r="M840" i="4"/>
  <c r="N840" i="4" s="1"/>
  <c r="O840" i="4" s="1"/>
  <c r="P840" i="4" s="1"/>
  <c r="M52" i="4"/>
  <c r="N52" i="4" s="1"/>
  <c r="O52" i="4" s="1"/>
  <c r="P52" i="4" s="1"/>
  <c r="M3164" i="4"/>
  <c r="N3164" i="4" s="1"/>
  <c r="O3164" i="4" s="1"/>
  <c r="P3164" i="4" s="1"/>
  <c r="M2824" i="4"/>
  <c r="N2824" i="4" s="1"/>
  <c r="O2824" i="4" s="1"/>
  <c r="P2824" i="4" s="1"/>
  <c r="M2474" i="4"/>
  <c r="N2474" i="4" s="1"/>
  <c r="O2474" i="4" s="1"/>
  <c r="P2474" i="4" s="1"/>
  <c r="M2343" i="4"/>
  <c r="N2343" i="4" s="1"/>
  <c r="O2343" i="4" s="1"/>
  <c r="P2343" i="4" s="1"/>
  <c r="M2071" i="4"/>
  <c r="N2071" i="4" s="1"/>
  <c r="O2071" i="4" s="1"/>
  <c r="P2071" i="4" s="1"/>
  <c r="M1659" i="4"/>
  <c r="N1659" i="4" s="1"/>
  <c r="O1659" i="4" s="1"/>
  <c r="P1659" i="4" s="1"/>
  <c r="M1765" i="4"/>
  <c r="N1765" i="4" s="1"/>
  <c r="O1765" i="4" s="1"/>
  <c r="P1765" i="4" s="1"/>
  <c r="M1464" i="4"/>
  <c r="N1464" i="4" s="1"/>
  <c r="O1464" i="4" s="1"/>
  <c r="P1464" i="4" s="1"/>
  <c r="M1222" i="4"/>
  <c r="N1222" i="4" s="1"/>
  <c r="O1222" i="4" s="1"/>
  <c r="P1222" i="4" s="1"/>
  <c r="M617" i="4"/>
  <c r="N617" i="4" s="1"/>
  <c r="O617" i="4" s="1"/>
  <c r="P617" i="4" s="1"/>
  <c r="M2908" i="4"/>
  <c r="N2908" i="4" s="1"/>
  <c r="O2908" i="4" s="1"/>
  <c r="P2908" i="4" s="1"/>
  <c r="M2661" i="4"/>
  <c r="N2661" i="4" s="1"/>
  <c r="O2661" i="4" s="1"/>
  <c r="P2661" i="4" s="1"/>
  <c r="M2223" i="4"/>
  <c r="N2223" i="4" s="1"/>
  <c r="O2223" i="4" s="1"/>
  <c r="P2223" i="4" s="1"/>
  <c r="M1938" i="4"/>
  <c r="N1938" i="4" s="1"/>
  <c r="O1938" i="4" s="1"/>
  <c r="P1938" i="4" s="1"/>
  <c r="M1628" i="4"/>
  <c r="N1628" i="4" s="1"/>
  <c r="O1628" i="4" s="1"/>
  <c r="P1628" i="4" s="1"/>
  <c r="M1491" i="4"/>
  <c r="N1491" i="4" s="1"/>
  <c r="O1491" i="4" s="1"/>
  <c r="P1491" i="4" s="1"/>
  <c r="M694" i="4"/>
  <c r="N694" i="4" s="1"/>
  <c r="O694" i="4" s="1"/>
  <c r="P694" i="4" s="1"/>
  <c r="M240" i="4"/>
  <c r="N240" i="4" s="1"/>
  <c r="O240" i="4" s="1"/>
  <c r="P240" i="4" s="1"/>
  <c r="M3022" i="4"/>
  <c r="N3022" i="4" s="1"/>
  <c r="O3022" i="4" s="1"/>
  <c r="P3022" i="4" s="1"/>
  <c r="M2842" i="4"/>
  <c r="N2842" i="4" s="1"/>
  <c r="O2842" i="4" s="1"/>
  <c r="P2842" i="4" s="1"/>
  <c r="M2653" i="4"/>
  <c r="N2653" i="4" s="1"/>
  <c r="O2653" i="4" s="1"/>
  <c r="P2653" i="4" s="1"/>
  <c r="M2359" i="4"/>
  <c r="N2359" i="4" s="1"/>
  <c r="O2359" i="4" s="1"/>
  <c r="P2359" i="4" s="1"/>
  <c r="M1981" i="4"/>
  <c r="N1981" i="4" s="1"/>
  <c r="O1981" i="4" s="1"/>
  <c r="P1981" i="4" s="1"/>
  <c r="M1529" i="4"/>
  <c r="N1529" i="4" s="1"/>
  <c r="O1529" i="4" s="1"/>
  <c r="P1529" i="4" s="1"/>
  <c r="M874" i="4"/>
  <c r="N874" i="4" s="1"/>
  <c r="O874" i="4" s="1"/>
  <c r="P874" i="4" s="1"/>
  <c r="M1002" i="4"/>
  <c r="N1002" i="4" s="1"/>
  <c r="O1002" i="4" s="1"/>
  <c r="P1002" i="4" s="1"/>
  <c r="M945" i="4"/>
  <c r="N945" i="4" s="1"/>
  <c r="O945" i="4" s="1"/>
  <c r="P945" i="4" s="1"/>
  <c r="M780" i="4"/>
  <c r="N780" i="4" s="1"/>
  <c r="O780" i="4" s="1"/>
  <c r="P780" i="4" s="1"/>
  <c r="M3205" i="4"/>
  <c r="N3205" i="4" s="1"/>
  <c r="O3205" i="4" s="1"/>
  <c r="P3205" i="4" s="1"/>
  <c r="M2925" i="4"/>
  <c r="N2925" i="4" s="1"/>
  <c r="O2925" i="4" s="1"/>
  <c r="P2925" i="4" s="1"/>
  <c r="M2589" i="4"/>
  <c r="N2589" i="4" s="1"/>
  <c r="O2589" i="4" s="1"/>
  <c r="P2589" i="4" s="1"/>
  <c r="M2638" i="4"/>
  <c r="N2638" i="4" s="1"/>
  <c r="O2638" i="4" s="1"/>
  <c r="P2638" i="4" s="1"/>
  <c r="M2353" i="4"/>
  <c r="N2353" i="4" s="1"/>
  <c r="O2353" i="4" s="1"/>
  <c r="P2353" i="4" s="1"/>
  <c r="M2004" i="4"/>
  <c r="N2004" i="4" s="1"/>
  <c r="O2004" i="4" s="1"/>
  <c r="P2004" i="4" s="1"/>
  <c r="M1870" i="4"/>
  <c r="N1870" i="4" s="1"/>
  <c r="O1870" i="4" s="1"/>
  <c r="P1870" i="4" s="1"/>
  <c r="M1063" i="4"/>
  <c r="N1063" i="4" s="1"/>
  <c r="O1063" i="4" s="1"/>
  <c r="P1063" i="4" s="1"/>
  <c r="M659" i="4"/>
  <c r="N659" i="4" s="1"/>
  <c r="O659" i="4" s="1"/>
  <c r="P659" i="4" s="1"/>
  <c r="M2920" i="4"/>
  <c r="N2920" i="4" s="1"/>
  <c r="O2920" i="4" s="1"/>
  <c r="P2920" i="4" s="1"/>
  <c r="M2630" i="4"/>
  <c r="N2630" i="4" s="1"/>
  <c r="O2630" i="4" s="1"/>
  <c r="P2630" i="4" s="1"/>
  <c r="M1864" i="4"/>
  <c r="N1864" i="4" s="1"/>
  <c r="O1864" i="4" s="1"/>
  <c r="P1864" i="4" s="1"/>
  <c r="M1859" i="4"/>
  <c r="N1859" i="4" s="1"/>
  <c r="O1859" i="4" s="1"/>
  <c r="P1859" i="4" s="1"/>
  <c r="M1361" i="4"/>
  <c r="N1361" i="4" s="1"/>
  <c r="O1361" i="4" s="1"/>
  <c r="P1361" i="4" s="1"/>
  <c r="M1119" i="4"/>
  <c r="N1119" i="4" s="1"/>
  <c r="O1119" i="4" s="1"/>
  <c r="P1119" i="4" s="1"/>
  <c r="M808" i="4"/>
  <c r="N808" i="4" s="1"/>
  <c r="O808" i="4" s="1"/>
  <c r="P808" i="4" s="1"/>
  <c r="M3049" i="4"/>
  <c r="N3049" i="4" s="1"/>
  <c r="O3049" i="4" s="1"/>
  <c r="P3049" i="4" s="1"/>
  <c r="M2903" i="4"/>
  <c r="N2903" i="4" s="1"/>
  <c r="O2903" i="4" s="1"/>
  <c r="P2903" i="4" s="1"/>
  <c r="M2554" i="4"/>
  <c r="N2554" i="4" s="1"/>
  <c r="O2554" i="4" s="1"/>
  <c r="P2554" i="4" s="1"/>
  <c r="M2290" i="4"/>
  <c r="N2290" i="4" s="1"/>
  <c r="O2290" i="4" s="1"/>
  <c r="P2290" i="4" s="1"/>
  <c r="M2123" i="4"/>
  <c r="N2123" i="4" s="1"/>
  <c r="O2123" i="4" s="1"/>
  <c r="P2123" i="4" s="1"/>
  <c r="M2170" i="4"/>
  <c r="N2170" i="4" s="1"/>
  <c r="O2170" i="4" s="1"/>
  <c r="P2170" i="4" s="1"/>
  <c r="M1446" i="4"/>
  <c r="N1446" i="4" s="1"/>
  <c r="O1446" i="4" s="1"/>
  <c r="P1446" i="4" s="1"/>
  <c r="M1024" i="4"/>
  <c r="N1024" i="4" s="1"/>
  <c r="O1024" i="4" s="1"/>
  <c r="P1024" i="4" s="1"/>
  <c r="M793" i="4"/>
  <c r="N793" i="4" s="1"/>
  <c r="O793" i="4" s="1"/>
  <c r="P793" i="4" s="1"/>
  <c r="M422" i="4"/>
  <c r="N422" i="4" s="1"/>
  <c r="O422" i="4" s="1"/>
  <c r="P422" i="4" s="1"/>
  <c r="R2111" i="4"/>
  <c r="R850" i="4"/>
  <c r="R2618" i="4"/>
  <c r="R723" i="4"/>
  <c r="R1971" i="4"/>
  <c r="R2194" i="4"/>
  <c r="R2620" i="4"/>
  <c r="R2135" i="4"/>
  <c r="R2702" i="4"/>
  <c r="R2730" i="4"/>
  <c r="R2664" i="4"/>
  <c r="M1642" i="4"/>
  <c r="N1642" i="4" s="1"/>
  <c r="O1642" i="4" s="1"/>
  <c r="P1642" i="4" s="1"/>
  <c r="M3162" i="4"/>
  <c r="N3162" i="4" s="1"/>
  <c r="O3162" i="4" s="1"/>
  <c r="P3162" i="4" s="1"/>
  <c r="M2860" i="4"/>
  <c r="N2860" i="4" s="1"/>
  <c r="O2860" i="4" s="1"/>
  <c r="P2860" i="4" s="1"/>
  <c r="M2764" i="4"/>
  <c r="N2764" i="4" s="1"/>
  <c r="O2764" i="4" s="1"/>
  <c r="P2764" i="4" s="1"/>
  <c r="M2665" i="4"/>
  <c r="N2665" i="4" s="1"/>
  <c r="O2665" i="4" s="1"/>
  <c r="P2665" i="4" s="1"/>
  <c r="M2101" i="4"/>
  <c r="N2101" i="4" s="1"/>
  <c r="O2101" i="4" s="1"/>
  <c r="P2101" i="4" s="1"/>
  <c r="M1866" i="4"/>
  <c r="N1866" i="4" s="1"/>
  <c r="O1866" i="4" s="1"/>
  <c r="P1866" i="4" s="1"/>
  <c r="M1471" i="4"/>
  <c r="N1471" i="4" s="1"/>
  <c r="O1471" i="4" s="1"/>
  <c r="P1471" i="4" s="1"/>
  <c r="M1379" i="4"/>
  <c r="N1379" i="4" s="1"/>
  <c r="O1379" i="4" s="1"/>
  <c r="P1379" i="4" s="1"/>
  <c r="M1131" i="4"/>
  <c r="N1131" i="4" s="1"/>
  <c r="O1131" i="4" s="1"/>
  <c r="P1131" i="4" s="1"/>
  <c r="M631" i="4"/>
  <c r="N631" i="4" s="1"/>
  <c r="O631" i="4" s="1"/>
  <c r="P631" i="4" s="1"/>
  <c r="M535" i="4"/>
  <c r="N535" i="4" s="1"/>
  <c r="O535" i="4" s="1"/>
  <c r="P535" i="4" s="1"/>
  <c r="R621" i="4"/>
  <c r="U1977" i="4"/>
  <c r="R1977" i="4"/>
  <c r="U2069" i="4"/>
  <c r="R2069" i="4"/>
  <c r="U2234" i="4"/>
  <c r="R2234" i="4"/>
  <c r="U2301" i="4"/>
  <c r="R2301" i="4"/>
  <c r="M3140" i="4"/>
  <c r="N3140" i="4" s="1"/>
  <c r="O3140" i="4" s="1"/>
  <c r="P3140" i="4" s="1"/>
  <c r="M2991" i="4"/>
  <c r="N2991" i="4" s="1"/>
  <c r="O2991" i="4" s="1"/>
  <c r="P2991" i="4" s="1"/>
  <c r="M2741" i="4"/>
  <c r="N2741" i="4" s="1"/>
  <c r="O2741" i="4" s="1"/>
  <c r="P2741" i="4" s="1"/>
  <c r="M2673" i="4"/>
  <c r="N2673" i="4" s="1"/>
  <c r="O2673" i="4" s="1"/>
  <c r="P2673" i="4" s="1"/>
  <c r="R2335" i="4"/>
  <c r="U2335" i="4"/>
  <c r="M2381" i="4"/>
  <c r="N2381" i="4" s="1"/>
  <c r="O2381" i="4" s="1"/>
  <c r="P2381" i="4" s="1"/>
  <c r="R2010" i="4"/>
  <c r="U2010" i="4"/>
  <c r="M1771" i="4"/>
  <c r="N1771" i="4" s="1"/>
  <c r="O1771" i="4" s="1"/>
  <c r="P1771" i="4" s="1"/>
  <c r="M1693" i="4"/>
  <c r="N1693" i="4" s="1"/>
  <c r="O1693" i="4" s="1"/>
  <c r="P1693" i="4" s="1"/>
  <c r="M1371" i="4"/>
  <c r="N1371" i="4" s="1"/>
  <c r="O1371" i="4" s="1"/>
  <c r="P1371" i="4" s="1"/>
  <c r="M595" i="4"/>
  <c r="N595" i="4" s="1"/>
  <c r="O595" i="4" s="1"/>
  <c r="P595" i="4" s="1"/>
  <c r="M124" i="4"/>
  <c r="N124" i="4" s="1"/>
  <c r="O124" i="4" s="1"/>
  <c r="P124" i="4" s="1"/>
  <c r="M766" i="4"/>
  <c r="N766" i="4" s="1"/>
  <c r="O766" i="4" s="1"/>
  <c r="P766" i="4" s="1"/>
  <c r="M3138" i="4"/>
  <c r="N3138" i="4" s="1"/>
  <c r="O3138" i="4" s="1"/>
  <c r="P3138" i="4" s="1"/>
  <c r="M2975" i="4"/>
  <c r="N2975" i="4" s="1"/>
  <c r="O2975" i="4" s="1"/>
  <c r="P2975" i="4" s="1"/>
  <c r="M2686" i="4"/>
  <c r="N2686" i="4" s="1"/>
  <c r="O2686" i="4" s="1"/>
  <c r="P2686" i="4" s="1"/>
  <c r="M2482" i="4"/>
  <c r="N2482" i="4" s="1"/>
  <c r="O2482" i="4" s="1"/>
  <c r="P2482" i="4" s="1"/>
  <c r="M2176" i="4"/>
  <c r="N2176" i="4" s="1"/>
  <c r="O2176" i="4" s="1"/>
  <c r="P2176" i="4" s="1"/>
  <c r="M1931" i="4"/>
  <c r="N1931" i="4" s="1"/>
  <c r="O1931" i="4" s="1"/>
  <c r="P1931" i="4" s="1"/>
  <c r="M1674" i="4"/>
  <c r="N1674" i="4" s="1"/>
  <c r="O1674" i="4" s="1"/>
  <c r="P1674" i="4" s="1"/>
  <c r="M1135" i="4"/>
  <c r="N1135" i="4" s="1"/>
  <c r="O1135" i="4" s="1"/>
  <c r="P1135" i="4" s="1"/>
  <c r="M1072" i="4"/>
  <c r="N1072" i="4" s="1"/>
  <c r="O1072" i="4" s="1"/>
  <c r="P1072" i="4" s="1"/>
  <c r="M1047" i="4"/>
  <c r="N1047" i="4" s="1"/>
  <c r="O1047" i="4" s="1"/>
  <c r="P1047" i="4" s="1"/>
  <c r="M544" i="4"/>
  <c r="N544" i="4" s="1"/>
  <c r="O544" i="4" s="1"/>
  <c r="P544" i="4" s="1"/>
  <c r="U334" i="4"/>
  <c r="R334" i="4"/>
  <c r="M193" i="4"/>
  <c r="N193" i="4" s="1"/>
  <c r="O193" i="4" s="1"/>
  <c r="P193" i="4" s="1"/>
  <c r="U714" i="4"/>
  <c r="R714" i="4"/>
  <c r="U1036" i="4"/>
  <c r="R1036" i="4"/>
  <c r="U1051" i="4"/>
  <c r="R1051" i="4"/>
  <c r="U1231" i="4"/>
  <c r="R1231" i="4"/>
  <c r="U1528" i="4"/>
  <c r="R1528" i="4"/>
  <c r="M30" i="4"/>
  <c r="N30" i="4" s="1"/>
  <c r="O30" i="4" s="1"/>
  <c r="P30" i="4" s="1"/>
  <c r="M2958" i="4"/>
  <c r="N2958" i="4" s="1"/>
  <c r="O2958" i="4" s="1"/>
  <c r="P2958" i="4" s="1"/>
  <c r="M2700" i="4"/>
  <c r="N2700" i="4" s="1"/>
  <c r="O2700" i="4" s="1"/>
  <c r="P2700" i="4" s="1"/>
  <c r="M2334" i="4"/>
  <c r="N2334" i="4" s="1"/>
  <c r="O2334" i="4" s="1"/>
  <c r="P2334" i="4" s="1"/>
  <c r="M2159" i="4"/>
  <c r="N2159" i="4" s="1"/>
  <c r="O2159" i="4" s="1"/>
  <c r="P2159" i="4" s="1"/>
  <c r="M1815" i="4"/>
  <c r="N1815" i="4" s="1"/>
  <c r="O1815" i="4" s="1"/>
  <c r="P1815" i="4" s="1"/>
  <c r="M1536" i="4"/>
  <c r="N1536" i="4" s="1"/>
  <c r="O1536" i="4" s="1"/>
  <c r="P1536" i="4" s="1"/>
  <c r="M1354" i="4"/>
  <c r="N1354" i="4" s="1"/>
  <c r="O1354" i="4" s="1"/>
  <c r="P1354" i="4" s="1"/>
  <c r="M1040" i="4"/>
  <c r="N1040" i="4" s="1"/>
  <c r="O1040" i="4" s="1"/>
  <c r="P1040" i="4" s="1"/>
  <c r="U731" i="4"/>
  <c r="R731" i="4"/>
  <c r="M138" i="4"/>
  <c r="N138" i="4" s="1"/>
  <c r="O138" i="4" s="1"/>
  <c r="P138" i="4" s="1"/>
  <c r="R268" i="4"/>
  <c r="U268" i="4"/>
  <c r="U123" i="4"/>
  <c r="R123" i="4"/>
  <c r="U859" i="4"/>
  <c r="R859" i="4"/>
  <c r="R877" i="4"/>
  <c r="U877" i="4"/>
  <c r="U2019" i="4"/>
  <c r="R2019" i="4"/>
  <c r="M3121" i="4"/>
  <c r="N3121" i="4" s="1"/>
  <c r="O3121" i="4" s="1"/>
  <c r="P3121" i="4" s="1"/>
  <c r="M2723" i="4"/>
  <c r="N2723" i="4" s="1"/>
  <c r="O2723" i="4" s="1"/>
  <c r="P2723" i="4" s="1"/>
  <c r="M2662" i="4"/>
  <c r="N2662" i="4" s="1"/>
  <c r="O2662" i="4" s="1"/>
  <c r="P2662" i="4" s="1"/>
  <c r="M2249" i="4"/>
  <c r="N2249" i="4" s="1"/>
  <c r="O2249" i="4" s="1"/>
  <c r="P2249" i="4" s="1"/>
  <c r="M2188" i="4"/>
  <c r="N2188" i="4" s="1"/>
  <c r="O2188" i="4" s="1"/>
  <c r="P2188" i="4" s="1"/>
  <c r="M1811" i="4"/>
  <c r="N1811" i="4" s="1"/>
  <c r="O1811" i="4" s="1"/>
  <c r="P1811" i="4" s="1"/>
  <c r="M1650" i="4"/>
  <c r="N1650" i="4" s="1"/>
  <c r="O1650" i="4" s="1"/>
  <c r="P1650" i="4" s="1"/>
  <c r="M1111" i="4"/>
  <c r="N1111" i="4" s="1"/>
  <c r="O1111" i="4" s="1"/>
  <c r="P1111" i="4" s="1"/>
  <c r="M1291" i="4"/>
  <c r="N1291" i="4" s="1"/>
  <c r="O1291" i="4" s="1"/>
  <c r="P1291" i="4" s="1"/>
  <c r="M711" i="4"/>
  <c r="N711" i="4" s="1"/>
  <c r="O711" i="4" s="1"/>
  <c r="P711" i="4" s="1"/>
  <c r="U133" i="4"/>
  <c r="R133" i="4"/>
  <c r="U669" i="4"/>
  <c r="R669" i="4"/>
  <c r="U812" i="4"/>
  <c r="R812" i="4"/>
  <c r="U1566" i="4"/>
  <c r="R1566" i="4"/>
  <c r="M2950" i="4"/>
  <c r="N2950" i="4" s="1"/>
  <c r="O2950" i="4" s="1"/>
  <c r="P2950" i="4" s="1"/>
  <c r="M2675" i="4"/>
  <c r="N2675" i="4" s="1"/>
  <c r="O2675" i="4" s="1"/>
  <c r="P2675" i="4" s="1"/>
  <c r="M2556" i="4"/>
  <c r="N2556" i="4" s="1"/>
  <c r="O2556" i="4" s="1"/>
  <c r="P2556" i="4" s="1"/>
  <c r="U2189" i="4"/>
  <c r="R2189" i="4"/>
  <c r="M1933" i="4"/>
  <c r="N1933" i="4" s="1"/>
  <c r="O1933" i="4" s="1"/>
  <c r="P1933" i="4" s="1"/>
  <c r="M1662" i="4"/>
  <c r="N1662" i="4" s="1"/>
  <c r="O1662" i="4" s="1"/>
  <c r="P1662" i="4" s="1"/>
  <c r="M1238" i="4"/>
  <c r="N1238" i="4" s="1"/>
  <c r="O1238" i="4" s="1"/>
  <c r="P1238" i="4" s="1"/>
  <c r="M1099" i="4"/>
  <c r="N1099" i="4" s="1"/>
  <c r="O1099" i="4" s="1"/>
  <c r="P1099" i="4" s="1"/>
  <c r="M933" i="4"/>
  <c r="N933" i="4" s="1"/>
  <c r="O933" i="4" s="1"/>
  <c r="P933" i="4" s="1"/>
  <c r="M768" i="4"/>
  <c r="N768" i="4" s="1"/>
  <c r="O768" i="4" s="1"/>
  <c r="P768" i="4" s="1"/>
  <c r="M136" i="4"/>
  <c r="N136" i="4" s="1"/>
  <c r="O136" i="4" s="1"/>
  <c r="P136" i="4" s="1"/>
  <c r="M3000" i="4"/>
  <c r="N3000" i="4" s="1"/>
  <c r="O3000" i="4" s="1"/>
  <c r="P3000" i="4" s="1"/>
  <c r="M2672" i="4"/>
  <c r="N2672" i="4" s="1"/>
  <c r="O2672" i="4" s="1"/>
  <c r="P2672" i="4" s="1"/>
  <c r="M2719" i="4"/>
  <c r="N2719" i="4" s="1"/>
  <c r="O2719" i="4" s="1"/>
  <c r="P2719" i="4" s="1"/>
  <c r="M2346" i="4"/>
  <c r="N2346" i="4" s="1"/>
  <c r="O2346" i="4" s="1"/>
  <c r="P2346" i="4" s="1"/>
  <c r="M1884" i="4"/>
  <c r="N1884" i="4" s="1"/>
  <c r="O1884" i="4" s="1"/>
  <c r="P1884" i="4" s="1"/>
  <c r="M1621" i="4"/>
  <c r="N1621" i="4" s="1"/>
  <c r="O1621" i="4" s="1"/>
  <c r="P1621" i="4" s="1"/>
  <c r="M1216" i="4"/>
  <c r="N1216" i="4" s="1"/>
  <c r="O1216" i="4" s="1"/>
  <c r="P1216" i="4" s="1"/>
  <c r="M662" i="4"/>
  <c r="N662" i="4" s="1"/>
  <c r="O662" i="4" s="1"/>
  <c r="P662" i="4" s="1"/>
  <c r="M761" i="4"/>
  <c r="N761" i="4" s="1"/>
  <c r="O761" i="4" s="1"/>
  <c r="P761" i="4" s="1"/>
  <c r="M441" i="4"/>
  <c r="N441" i="4" s="1"/>
  <c r="O441" i="4" s="1"/>
  <c r="P441" i="4" s="1"/>
  <c r="R540" i="4"/>
  <c r="U888" i="4"/>
  <c r="R888" i="4"/>
  <c r="U1897" i="4"/>
  <c r="R1897" i="4"/>
  <c r="U2244" i="4"/>
  <c r="R2244" i="4"/>
  <c r="R291" i="4"/>
  <c r="M3129" i="4"/>
  <c r="N3129" i="4" s="1"/>
  <c r="O3129" i="4" s="1"/>
  <c r="P3129" i="4" s="1"/>
  <c r="M2885" i="4"/>
  <c r="N2885" i="4" s="1"/>
  <c r="O2885" i="4" s="1"/>
  <c r="P2885" i="4" s="1"/>
  <c r="M2613" i="4"/>
  <c r="N2613" i="4" s="1"/>
  <c r="O2613" i="4" s="1"/>
  <c r="P2613" i="4" s="1"/>
  <c r="U2647" i="4"/>
  <c r="R2647" i="4"/>
  <c r="M2310" i="4"/>
  <c r="N2310" i="4" s="1"/>
  <c r="O2310" i="4" s="1"/>
  <c r="P2310" i="4" s="1"/>
  <c r="M2139" i="4"/>
  <c r="N2139" i="4" s="1"/>
  <c r="O2139" i="4" s="1"/>
  <c r="P2139" i="4" s="1"/>
  <c r="M1871" i="4"/>
  <c r="N1871" i="4" s="1"/>
  <c r="O1871" i="4" s="1"/>
  <c r="P1871" i="4" s="1"/>
  <c r="U1555" i="4"/>
  <c r="R1555" i="4"/>
  <c r="M919" i="4"/>
  <c r="N919" i="4" s="1"/>
  <c r="O919" i="4" s="1"/>
  <c r="P919" i="4" s="1"/>
  <c r="U1124" i="4"/>
  <c r="R1124" i="4"/>
  <c r="U379" i="4"/>
  <c r="R379" i="4"/>
  <c r="M737" i="4"/>
  <c r="N737" i="4" s="1"/>
  <c r="O737" i="4" s="1"/>
  <c r="P737" i="4" s="1"/>
  <c r="R259" i="4"/>
  <c r="U259" i="4"/>
  <c r="U503" i="4"/>
  <c r="R503" i="4"/>
  <c r="M551" i="4"/>
  <c r="N551" i="4" s="1"/>
  <c r="O551" i="4" s="1"/>
  <c r="P551" i="4" s="1"/>
  <c r="M2850" i="4"/>
  <c r="N2850" i="4" s="1"/>
  <c r="O2850" i="4" s="1"/>
  <c r="P2850" i="4" s="1"/>
  <c r="M2504" i="4"/>
  <c r="N2504" i="4" s="1"/>
  <c r="O2504" i="4" s="1"/>
  <c r="P2504" i="4" s="1"/>
  <c r="M2091" i="4"/>
  <c r="N2091" i="4" s="1"/>
  <c r="O2091" i="4" s="1"/>
  <c r="P2091" i="4" s="1"/>
  <c r="M1926" i="4"/>
  <c r="N1926" i="4" s="1"/>
  <c r="O1926" i="4" s="1"/>
  <c r="P1926" i="4" s="1"/>
  <c r="M1405" i="4"/>
  <c r="N1405" i="4" s="1"/>
  <c r="O1405" i="4" s="1"/>
  <c r="P1405" i="4" s="1"/>
  <c r="M1174" i="4"/>
  <c r="N1174" i="4" s="1"/>
  <c r="O1174" i="4" s="1"/>
  <c r="P1174" i="4" s="1"/>
  <c r="M639" i="4"/>
  <c r="N639" i="4" s="1"/>
  <c r="O639" i="4" s="1"/>
  <c r="P639" i="4" s="1"/>
  <c r="M134" i="4"/>
  <c r="N134" i="4" s="1"/>
  <c r="O134" i="4" s="1"/>
  <c r="P134" i="4" s="1"/>
  <c r="U51" i="4"/>
  <c r="R51" i="4"/>
  <c r="U663" i="4"/>
  <c r="R663" i="4"/>
  <c r="M3064" i="4"/>
  <c r="N3064" i="4" s="1"/>
  <c r="O3064" i="4" s="1"/>
  <c r="P3064" i="4" s="1"/>
  <c r="M2796" i="4"/>
  <c r="N2796" i="4" s="1"/>
  <c r="O2796" i="4" s="1"/>
  <c r="P2796" i="4" s="1"/>
  <c r="M2231" i="4"/>
  <c r="N2231" i="4" s="1"/>
  <c r="O2231" i="4" s="1"/>
  <c r="P2231" i="4" s="1"/>
  <c r="M2305" i="4"/>
  <c r="N2305" i="4" s="1"/>
  <c r="O2305" i="4" s="1"/>
  <c r="P2305" i="4" s="1"/>
  <c r="M2075" i="4"/>
  <c r="N2075" i="4" s="1"/>
  <c r="O2075" i="4" s="1"/>
  <c r="P2075" i="4" s="1"/>
  <c r="M1668" i="4"/>
  <c r="N1668" i="4" s="1"/>
  <c r="O1668" i="4" s="1"/>
  <c r="P1668" i="4" s="1"/>
  <c r="M1275" i="4"/>
  <c r="N1275" i="4" s="1"/>
  <c r="O1275" i="4" s="1"/>
  <c r="P1275" i="4" s="1"/>
  <c r="M803" i="4"/>
  <c r="N803" i="4" s="1"/>
  <c r="O803" i="4" s="1"/>
  <c r="P803" i="4" s="1"/>
  <c r="M634" i="4"/>
  <c r="N634" i="4" s="1"/>
  <c r="O634" i="4" s="1"/>
  <c r="P634" i="4" s="1"/>
  <c r="M777" i="4"/>
  <c r="N777" i="4" s="1"/>
  <c r="O777" i="4" s="1"/>
  <c r="P777" i="4" s="1"/>
  <c r="M424" i="4"/>
  <c r="N424" i="4" s="1"/>
  <c r="O424" i="4" s="1"/>
  <c r="P424" i="4" s="1"/>
  <c r="U907" i="4"/>
  <c r="R907" i="4"/>
  <c r="U637" i="4"/>
  <c r="R637" i="4"/>
  <c r="U406" i="4"/>
  <c r="R406" i="4"/>
  <c r="U1812" i="4"/>
  <c r="R1812" i="4"/>
  <c r="U1163" i="4"/>
  <c r="R1163" i="4"/>
  <c r="U726" i="4"/>
  <c r="R726" i="4"/>
  <c r="U351" i="4"/>
  <c r="R351" i="4"/>
  <c r="U1087" i="4"/>
  <c r="R1087" i="4"/>
  <c r="R1438" i="4"/>
  <c r="U1438" i="4"/>
  <c r="U1592" i="4"/>
  <c r="R1592" i="4"/>
  <c r="U1759" i="4"/>
  <c r="R1759" i="4"/>
  <c r="R2473" i="4"/>
  <c r="U2473" i="4"/>
  <c r="R197" i="4"/>
  <c r="U197" i="4"/>
  <c r="U1596" i="4"/>
  <c r="R1596" i="4"/>
  <c r="U297" i="4"/>
  <c r="R297" i="4"/>
  <c r="U501" i="4"/>
  <c r="R501" i="4"/>
  <c r="U3111" i="4"/>
  <c r="R3111" i="4"/>
  <c r="M3043" i="4"/>
  <c r="N3043" i="4" s="1"/>
  <c r="O3043" i="4" s="1"/>
  <c r="P3043" i="4" s="1"/>
  <c r="U2416" i="4"/>
  <c r="R2416" i="4"/>
  <c r="R2032" i="4"/>
  <c r="U2032" i="4"/>
  <c r="U1848" i="4"/>
  <c r="R1848" i="4"/>
  <c r="U1743" i="4"/>
  <c r="R1743" i="4"/>
  <c r="U1503" i="4"/>
  <c r="R1503" i="4"/>
  <c r="R1027" i="4"/>
  <c r="U1027" i="4"/>
  <c r="M463" i="4"/>
  <c r="N463" i="4" s="1"/>
  <c r="O463" i="4" s="1"/>
  <c r="P463" i="4" s="1"/>
  <c r="U689" i="4"/>
  <c r="R689" i="4"/>
  <c r="U727" i="4"/>
  <c r="R727" i="4"/>
  <c r="R53" i="4"/>
  <c r="U53" i="4"/>
  <c r="R130" i="4"/>
  <c r="U321" i="4"/>
  <c r="R321" i="4"/>
  <c r="U1082" i="4"/>
  <c r="R1082" i="4"/>
  <c r="U191" i="4"/>
  <c r="R191" i="4"/>
  <c r="U141" i="4"/>
  <c r="R141" i="4"/>
  <c r="R1167" i="4"/>
  <c r="U2509" i="4"/>
  <c r="R2509" i="4"/>
  <c r="U597" i="4"/>
  <c r="R597" i="4"/>
  <c r="U557" i="4"/>
  <c r="R557" i="4"/>
  <c r="R680" i="4"/>
  <c r="U680" i="4"/>
  <c r="U1454" i="4"/>
  <c r="R1454" i="4"/>
  <c r="R1647" i="4"/>
  <c r="U1647" i="4"/>
  <c r="U2084" i="4"/>
  <c r="R2084" i="4"/>
  <c r="U459" i="4"/>
  <c r="R459" i="4"/>
  <c r="R106" i="4"/>
  <c r="U106" i="4"/>
  <c r="U632" i="4"/>
  <c r="R632" i="4"/>
  <c r="R1443" i="4"/>
  <c r="U1380" i="4"/>
  <c r="R1380" i="4"/>
  <c r="R2006" i="4"/>
  <c r="U2006" i="4"/>
  <c r="U1220" i="4"/>
  <c r="R1220" i="4"/>
  <c r="R552" i="4"/>
  <c r="U552" i="4"/>
  <c r="U437" i="4"/>
  <c r="R437" i="4"/>
  <c r="U1946" i="4"/>
  <c r="R1946" i="4"/>
  <c r="R457" i="4"/>
  <c r="U457" i="4"/>
  <c r="U1257" i="4"/>
  <c r="R1257" i="4"/>
  <c r="R1689" i="4"/>
  <c r="U1689" i="4"/>
  <c r="R2090" i="4"/>
  <c r="U2090" i="4"/>
  <c r="U113" i="4"/>
  <c r="R113" i="4"/>
  <c r="U522" i="4"/>
  <c r="R522" i="4"/>
  <c r="U1097" i="4"/>
  <c r="R1097" i="4"/>
  <c r="U971" i="4"/>
  <c r="R971" i="4"/>
  <c r="U1254" i="4"/>
  <c r="R1254" i="4"/>
  <c r="U1852" i="4"/>
  <c r="R1852" i="4"/>
  <c r="R3077" i="4"/>
  <c r="U3077" i="4"/>
  <c r="U2852" i="4"/>
  <c r="R2852" i="4"/>
  <c r="U2578" i="4"/>
  <c r="R2578" i="4"/>
  <c r="U1681" i="4"/>
  <c r="R1681" i="4"/>
  <c r="U71" i="4"/>
  <c r="R71" i="4"/>
  <c r="R499" i="4"/>
  <c r="U499" i="4"/>
  <c r="U221" i="4"/>
  <c r="R221" i="4"/>
  <c r="U985" i="4"/>
  <c r="R985" i="4"/>
  <c r="U2611" i="4"/>
  <c r="R2611" i="4"/>
  <c r="U3091" i="4"/>
  <c r="R3091" i="4"/>
  <c r="R3116" i="4"/>
  <c r="U3116" i="4"/>
  <c r="R408" i="4"/>
  <c r="U408" i="4"/>
  <c r="U2538" i="4"/>
  <c r="R2538" i="4"/>
  <c r="R2983" i="4"/>
  <c r="U2864" i="4"/>
  <c r="R2864" i="4"/>
  <c r="U2976" i="4"/>
  <c r="R2976" i="4"/>
  <c r="R1988" i="4"/>
  <c r="U1988" i="4"/>
  <c r="R2321" i="4"/>
  <c r="U2321" i="4"/>
  <c r="R3167" i="4"/>
  <c r="U3167" i="4"/>
  <c r="U2277" i="4"/>
  <c r="R2277" i="4"/>
  <c r="U2553" i="4"/>
  <c r="R2553" i="4"/>
  <c r="U2712" i="4"/>
  <c r="R2712" i="4"/>
  <c r="R2742" i="4"/>
  <c r="R2871" i="4"/>
  <c r="U2871" i="4"/>
  <c r="U3097" i="4"/>
  <c r="R3097" i="4"/>
  <c r="R3131" i="4"/>
  <c r="U3131" i="4"/>
  <c r="R1013" i="4"/>
  <c r="U1013" i="4"/>
  <c r="R2120" i="4"/>
  <c r="U2120" i="4"/>
  <c r="R258" i="4"/>
  <c r="U258" i="4"/>
  <c r="U2435" i="4"/>
  <c r="R2435" i="4"/>
  <c r="U3154" i="4"/>
  <c r="R3154" i="4"/>
  <c r="U1419" i="4"/>
  <c r="R1419" i="4"/>
  <c r="U2147" i="4"/>
  <c r="R2147" i="4"/>
  <c r="U2040" i="4"/>
  <c r="R2040" i="4"/>
  <c r="R2531" i="4"/>
  <c r="U2531" i="4"/>
  <c r="R2859" i="4"/>
  <c r="U2859" i="4"/>
  <c r="M2947" i="4"/>
  <c r="N2947" i="4" s="1"/>
  <c r="O2947" i="4" s="1"/>
  <c r="P2947" i="4" s="1"/>
  <c r="M1839" i="4"/>
  <c r="N1839" i="4" s="1"/>
  <c r="O1839" i="4" s="1"/>
  <c r="P1839" i="4" s="1"/>
  <c r="M1409" i="4"/>
  <c r="N1409" i="4" s="1"/>
  <c r="O1409" i="4" s="1"/>
  <c r="P1409" i="4" s="1"/>
  <c r="M633" i="4"/>
  <c r="N633" i="4" s="1"/>
  <c r="O633" i="4" s="1"/>
  <c r="P633" i="4" s="1"/>
  <c r="U1686" i="4"/>
  <c r="R1686" i="4"/>
  <c r="M729" i="4"/>
  <c r="N729" i="4" s="1"/>
  <c r="O729" i="4" s="1"/>
  <c r="P729" i="4" s="1"/>
  <c r="M3034" i="4"/>
  <c r="N3034" i="4" s="1"/>
  <c r="O3034" i="4" s="1"/>
  <c r="P3034" i="4" s="1"/>
  <c r="M1985" i="4"/>
  <c r="N1985" i="4" s="1"/>
  <c r="O1985" i="4" s="1"/>
  <c r="P1985" i="4" s="1"/>
  <c r="M1333" i="4"/>
  <c r="N1333" i="4" s="1"/>
  <c r="O1333" i="4" s="1"/>
  <c r="P1333" i="4" s="1"/>
  <c r="M847" i="4"/>
  <c r="N847" i="4" s="1"/>
  <c r="O847" i="4" s="1"/>
  <c r="P847" i="4" s="1"/>
  <c r="U666" i="4"/>
  <c r="R666" i="4"/>
  <c r="M2463" i="4"/>
  <c r="N2463" i="4" s="1"/>
  <c r="O2463" i="4" s="1"/>
  <c r="P2463" i="4" s="1"/>
  <c r="M1786" i="4"/>
  <c r="N1786" i="4" s="1"/>
  <c r="O1786" i="4" s="1"/>
  <c r="P1786" i="4" s="1"/>
  <c r="M554" i="4"/>
  <c r="N554" i="4" s="1"/>
  <c r="O554" i="4" s="1"/>
  <c r="P554" i="4" s="1"/>
  <c r="R337" i="4"/>
  <c r="U337" i="4"/>
  <c r="U1159" i="4"/>
  <c r="R1159" i="4"/>
  <c r="M2794" i="4"/>
  <c r="N2794" i="4" s="1"/>
  <c r="O2794" i="4" s="1"/>
  <c r="P2794" i="4" s="1"/>
  <c r="M287" i="4"/>
  <c r="N287" i="4" s="1"/>
  <c r="O287" i="4" s="1"/>
  <c r="P287" i="4" s="1"/>
  <c r="M316" i="4"/>
  <c r="N316" i="4" s="1"/>
  <c r="O316" i="4" s="1"/>
  <c r="P316" i="4" s="1"/>
  <c r="U991" i="4"/>
  <c r="R991" i="4"/>
  <c r="M2517" i="4"/>
  <c r="N2517" i="4" s="1"/>
  <c r="O2517" i="4" s="1"/>
  <c r="P2517" i="4" s="1"/>
  <c r="M1626" i="4"/>
  <c r="N1626" i="4" s="1"/>
  <c r="O1626" i="4" s="1"/>
  <c r="P1626" i="4" s="1"/>
  <c r="R495" i="4"/>
  <c r="U495" i="4"/>
  <c r="U958" i="4"/>
  <c r="R958" i="4"/>
  <c r="M2989" i="4"/>
  <c r="N2989" i="4" s="1"/>
  <c r="O2989" i="4" s="1"/>
  <c r="P2989" i="4" s="1"/>
  <c r="M2162" i="4"/>
  <c r="N2162" i="4" s="1"/>
  <c r="O2162" i="4" s="1"/>
  <c r="P2162" i="4" s="1"/>
  <c r="M1318" i="4"/>
  <c r="N1318" i="4" s="1"/>
  <c r="O1318" i="4" s="1"/>
  <c r="P1318" i="4" s="1"/>
  <c r="M1116" i="4"/>
  <c r="N1116" i="4" s="1"/>
  <c r="O1116" i="4" s="1"/>
  <c r="P1116" i="4" s="1"/>
  <c r="M271" i="4"/>
  <c r="N271" i="4" s="1"/>
  <c r="O271" i="4" s="1"/>
  <c r="P271" i="4" s="1"/>
  <c r="U3163" i="4"/>
  <c r="R3163" i="4"/>
  <c r="M3056" i="4"/>
  <c r="N3056" i="4" s="1"/>
  <c r="O3056" i="4" s="1"/>
  <c r="P3056" i="4" s="1"/>
  <c r="M2718" i="4"/>
  <c r="N2718" i="4" s="1"/>
  <c r="O2718" i="4" s="1"/>
  <c r="P2718" i="4" s="1"/>
  <c r="M1393" i="4"/>
  <c r="N1393" i="4" s="1"/>
  <c r="O1393" i="4" s="1"/>
  <c r="P1393" i="4" s="1"/>
  <c r="M815" i="4"/>
  <c r="N815" i="4" s="1"/>
  <c r="O815" i="4" s="1"/>
  <c r="P815" i="4" s="1"/>
  <c r="M278" i="4"/>
  <c r="N278" i="4" s="1"/>
  <c r="O278" i="4" s="1"/>
  <c r="P278" i="4" s="1"/>
  <c r="U603" i="4"/>
  <c r="R603" i="4"/>
  <c r="M2636" i="4"/>
  <c r="N2636" i="4" s="1"/>
  <c r="O2636" i="4" s="1"/>
  <c r="P2636" i="4" s="1"/>
  <c r="M891" i="4"/>
  <c r="N891" i="4" s="1"/>
  <c r="O891" i="4" s="1"/>
  <c r="P891" i="4" s="1"/>
  <c r="U3093" i="4"/>
  <c r="R3093" i="4"/>
  <c r="M2059" i="4"/>
  <c r="N2059" i="4" s="1"/>
  <c r="O2059" i="4" s="1"/>
  <c r="P2059" i="4" s="1"/>
  <c r="U234" i="4"/>
  <c r="R234" i="4"/>
  <c r="U3060" i="4"/>
  <c r="R3060" i="4"/>
  <c r="U2180" i="4"/>
  <c r="R2180" i="4"/>
  <c r="U883" i="4"/>
  <c r="R883" i="4"/>
  <c r="R764" i="4"/>
  <c r="U764" i="4"/>
  <c r="U128" i="4"/>
  <c r="R128" i="4"/>
  <c r="U175" i="4"/>
  <c r="R175" i="4"/>
  <c r="M3127" i="4"/>
  <c r="N3127" i="4" s="1"/>
  <c r="O3127" i="4" s="1"/>
  <c r="P3127" i="4" s="1"/>
  <c r="M2937" i="4"/>
  <c r="N2937" i="4" s="1"/>
  <c r="O2937" i="4" s="1"/>
  <c r="P2937" i="4" s="1"/>
  <c r="M2580" i="4"/>
  <c r="N2580" i="4" s="1"/>
  <c r="O2580" i="4" s="1"/>
  <c r="P2580" i="4" s="1"/>
  <c r="M2532" i="4"/>
  <c r="N2532" i="4" s="1"/>
  <c r="O2532" i="4" s="1"/>
  <c r="P2532" i="4" s="1"/>
  <c r="M2003" i="4"/>
  <c r="N2003" i="4" s="1"/>
  <c r="O2003" i="4" s="1"/>
  <c r="P2003" i="4" s="1"/>
  <c r="M1728" i="4"/>
  <c r="N1728" i="4" s="1"/>
  <c r="O1728" i="4" s="1"/>
  <c r="P1728" i="4" s="1"/>
  <c r="M1714" i="4"/>
  <c r="N1714" i="4" s="1"/>
  <c r="O1714" i="4" s="1"/>
  <c r="P1714" i="4" s="1"/>
  <c r="M1177" i="4"/>
  <c r="N1177" i="4" s="1"/>
  <c r="O1177" i="4" s="1"/>
  <c r="P1177" i="4" s="1"/>
  <c r="M904" i="4"/>
  <c r="N904" i="4" s="1"/>
  <c r="O904" i="4" s="1"/>
  <c r="P904" i="4" s="1"/>
  <c r="M335" i="4"/>
  <c r="N335" i="4" s="1"/>
  <c r="O335" i="4" s="1"/>
  <c r="P335" i="4" s="1"/>
  <c r="M348" i="4"/>
  <c r="N348" i="4" s="1"/>
  <c r="O348" i="4" s="1"/>
  <c r="P348" i="4" s="1"/>
  <c r="M3066" i="4"/>
  <c r="N3066" i="4" s="1"/>
  <c r="O3066" i="4" s="1"/>
  <c r="P3066" i="4" s="1"/>
  <c r="M2838" i="4"/>
  <c r="N2838" i="4" s="1"/>
  <c r="O2838" i="4" s="1"/>
  <c r="P2838" i="4" s="1"/>
  <c r="M2480" i="4"/>
  <c r="N2480" i="4" s="1"/>
  <c r="O2480" i="4" s="1"/>
  <c r="P2480" i="4" s="1"/>
  <c r="M2299" i="4"/>
  <c r="N2299" i="4" s="1"/>
  <c r="O2299" i="4" s="1"/>
  <c r="P2299" i="4" s="1"/>
  <c r="M1777" i="4"/>
  <c r="N1777" i="4" s="1"/>
  <c r="O1777" i="4" s="1"/>
  <c r="P1777" i="4" s="1"/>
  <c r="M1321" i="4"/>
  <c r="N1321" i="4" s="1"/>
  <c r="O1321" i="4" s="1"/>
  <c r="P1321" i="4" s="1"/>
  <c r="M1077" i="4"/>
  <c r="N1077" i="4" s="1"/>
  <c r="O1077" i="4" s="1"/>
  <c r="P1077" i="4" s="1"/>
  <c r="M449" i="4"/>
  <c r="N449" i="4" s="1"/>
  <c r="O449" i="4" s="1"/>
  <c r="P449" i="4" s="1"/>
  <c r="M525" i="4"/>
  <c r="N525" i="4" s="1"/>
  <c r="O525" i="4" s="1"/>
  <c r="P525" i="4" s="1"/>
  <c r="M43" i="4"/>
  <c r="N43" i="4" s="1"/>
  <c r="O43" i="4" s="1"/>
  <c r="P43" i="4" s="1"/>
  <c r="M3169" i="4"/>
  <c r="N3169" i="4" s="1"/>
  <c r="O3169" i="4" s="1"/>
  <c r="P3169" i="4" s="1"/>
  <c r="M2959" i="4"/>
  <c r="N2959" i="4" s="1"/>
  <c r="O2959" i="4" s="1"/>
  <c r="P2959" i="4" s="1"/>
  <c r="M2475" i="4"/>
  <c r="N2475" i="4" s="1"/>
  <c r="O2475" i="4" s="1"/>
  <c r="P2475" i="4" s="1"/>
  <c r="M2338" i="4"/>
  <c r="N2338" i="4" s="1"/>
  <c r="O2338" i="4" s="1"/>
  <c r="P2338" i="4" s="1"/>
  <c r="M2093" i="4"/>
  <c r="N2093" i="4" s="1"/>
  <c r="O2093" i="4" s="1"/>
  <c r="P2093" i="4" s="1"/>
  <c r="M1819" i="4"/>
  <c r="N1819" i="4" s="1"/>
  <c r="O1819" i="4" s="1"/>
  <c r="P1819" i="4" s="1"/>
  <c r="M1512" i="4"/>
  <c r="N1512" i="4" s="1"/>
  <c r="O1512" i="4" s="1"/>
  <c r="P1512" i="4" s="1"/>
  <c r="M1603" i="4"/>
  <c r="N1603" i="4" s="1"/>
  <c r="O1603" i="4" s="1"/>
  <c r="P1603" i="4" s="1"/>
  <c r="M710" i="4"/>
  <c r="N710" i="4" s="1"/>
  <c r="O710" i="4" s="1"/>
  <c r="P710" i="4" s="1"/>
  <c r="M676" i="4"/>
  <c r="N676" i="4" s="1"/>
  <c r="O676" i="4" s="1"/>
  <c r="P676" i="4" s="1"/>
  <c r="R505" i="4"/>
  <c r="R1154" i="4"/>
  <c r="R238" i="4"/>
  <c r="M2915" i="4"/>
  <c r="N2915" i="4" s="1"/>
  <c r="O2915" i="4" s="1"/>
  <c r="P2915" i="4" s="1"/>
  <c r="M2666" i="4"/>
  <c r="N2666" i="4" s="1"/>
  <c r="O2666" i="4" s="1"/>
  <c r="P2666" i="4" s="1"/>
  <c r="M2375" i="4"/>
  <c r="N2375" i="4" s="1"/>
  <c r="O2375" i="4" s="1"/>
  <c r="P2375" i="4" s="1"/>
  <c r="M2087" i="4"/>
  <c r="N2087" i="4" s="1"/>
  <c r="O2087" i="4" s="1"/>
  <c r="P2087" i="4" s="1"/>
  <c r="M1854" i="4"/>
  <c r="N1854" i="4" s="1"/>
  <c r="O1854" i="4" s="1"/>
  <c r="P1854" i="4" s="1"/>
  <c r="M1633" i="4"/>
  <c r="N1633" i="4" s="1"/>
  <c r="O1633" i="4" s="1"/>
  <c r="P1633" i="4" s="1"/>
  <c r="M1309" i="4"/>
  <c r="N1309" i="4" s="1"/>
  <c r="O1309" i="4" s="1"/>
  <c r="P1309" i="4" s="1"/>
  <c r="M698" i="4"/>
  <c r="N698" i="4" s="1"/>
  <c r="O698" i="4" s="1"/>
  <c r="P698" i="4" s="1"/>
  <c r="M472" i="4"/>
  <c r="N472" i="4" s="1"/>
  <c r="O472" i="4" s="1"/>
  <c r="P472" i="4" s="1"/>
  <c r="R1261" i="4"/>
  <c r="M3147" i="4"/>
  <c r="N3147" i="4" s="1"/>
  <c r="O3147" i="4" s="1"/>
  <c r="P3147" i="4" s="1"/>
  <c r="M2833" i="4"/>
  <c r="N2833" i="4" s="1"/>
  <c r="O2833" i="4" s="1"/>
  <c r="P2833" i="4" s="1"/>
  <c r="M2458" i="4"/>
  <c r="N2458" i="4" s="1"/>
  <c r="O2458" i="4" s="1"/>
  <c r="P2458" i="4" s="1"/>
  <c r="M2362" i="4"/>
  <c r="N2362" i="4" s="1"/>
  <c r="O2362" i="4" s="1"/>
  <c r="P2362" i="4" s="1"/>
  <c r="M1804" i="4"/>
  <c r="N1804" i="4" s="1"/>
  <c r="O1804" i="4" s="1"/>
  <c r="P1804" i="4" s="1"/>
  <c r="M1784" i="4"/>
  <c r="N1784" i="4" s="1"/>
  <c r="O1784" i="4" s="1"/>
  <c r="P1784" i="4" s="1"/>
  <c r="M1639" i="4"/>
  <c r="N1639" i="4" s="1"/>
  <c r="O1639" i="4" s="1"/>
  <c r="P1639" i="4" s="1"/>
  <c r="M967" i="4"/>
  <c r="N967" i="4" s="1"/>
  <c r="O967" i="4" s="1"/>
  <c r="P967" i="4" s="1"/>
  <c r="M963" i="4"/>
  <c r="N963" i="4" s="1"/>
  <c r="O963" i="4" s="1"/>
  <c r="P963" i="4" s="1"/>
  <c r="M431" i="4"/>
  <c r="N431" i="4" s="1"/>
  <c r="O431" i="4" s="1"/>
  <c r="P431" i="4" s="1"/>
  <c r="M490" i="4"/>
  <c r="N490" i="4" s="1"/>
  <c r="O490" i="4" s="1"/>
  <c r="P490" i="4" s="1"/>
  <c r="R1248" i="4"/>
  <c r="M2892" i="4"/>
  <c r="N2892" i="4" s="1"/>
  <c r="O2892" i="4" s="1"/>
  <c r="P2892" i="4" s="1"/>
  <c r="M2697" i="4"/>
  <c r="N2697" i="4" s="1"/>
  <c r="O2697" i="4" s="1"/>
  <c r="P2697" i="4" s="1"/>
  <c r="M2535" i="4"/>
  <c r="N2535" i="4" s="1"/>
  <c r="O2535" i="4" s="1"/>
  <c r="P2535" i="4" s="1"/>
  <c r="M1837" i="4"/>
  <c r="N1837" i="4" s="1"/>
  <c r="O1837" i="4" s="1"/>
  <c r="P1837" i="4" s="1"/>
  <c r="M1604" i="4"/>
  <c r="N1604" i="4" s="1"/>
  <c r="O1604" i="4" s="1"/>
  <c r="P1604" i="4" s="1"/>
  <c r="M1494" i="4"/>
  <c r="N1494" i="4" s="1"/>
  <c r="O1494" i="4" s="1"/>
  <c r="P1494" i="4" s="1"/>
  <c r="M440" i="4"/>
  <c r="N440" i="4" s="1"/>
  <c r="O440" i="4" s="1"/>
  <c r="P440" i="4" s="1"/>
  <c r="M706" i="4"/>
  <c r="N706" i="4" s="1"/>
  <c r="O706" i="4" s="1"/>
  <c r="P706" i="4" s="1"/>
  <c r="M2998" i="4"/>
  <c r="N2998" i="4" s="1"/>
  <c r="O2998" i="4" s="1"/>
  <c r="P2998" i="4" s="1"/>
  <c r="M2784" i="4"/>
  <c r="N2784" i="4" s="1"/>
  <c r="O2784" i="4" s="1"/>
  <c r="P2784" i="4" s="1"/>
  <c r="M2443" i="4"/>
  <c r="N2443" i="4" s="1"/>
  <c r="O2443" i="4" s="1"/>
  <c r="P2443" i="4" s="1"/>
  <c r="M2418" i="4"/>
  <c r="N2418" i="4" s="1"/>
  <c r="O2418" i="4" s="1"/>
  <c r="P2418" i="4" s="1"/>
  <c r="M1799" i="4"/>
  <c r="N1799" i="4" s="1"/>
  <c r="O1799" i="4" s="1"/>
  <c r="P1799" i="4" s="1"/>
  <c r="M1433" i="4"/>
  <c r="N1433" i="4" s="1"/>
  <c r="O1433" i="4" s="1"/>
  <c r="P1433" i="4" s="1"/>
  <c r="M1215" i="4"/>
  <c r="N1215" i="4" s="1"/>
  <c r="O1215" i="4" s="1"/>
  <c r="P1215" i="4" s="1"/>
  <c r="M1012" i="4"/>
  <c r="N1012" i="4" s="1"/>
  <c r="O1012" i="4" s="1"/>
  <c r="P1012" i="4" s="1"/>
  <c r="M592" i="4"/>
  <c r="N592" i="4" s="1"/>
  <c r="O592" i="4" s="1"/>
  <c r="P592" i="4" s="1"/>
  <c r="M443" i="4"/>
  <c r="N443" i="4" s="1"/>
  <c r="O443" i="4" s="1"/>
  <c r="P443" i="4" s="1"/>
  <c r="R829" i="4"/>
  <c r="M3046" i="4"/>
  <c r="N3046" i="4" s="1"/>
  <c r="O3046" i="4" s="1"/>
  <c r="P3046" i="4" s="1"/>
  <c r="M2911" i="4"/>
  <c r="N2911" i="4" s="1"/>
  <c r="O2911" i="4" s="1"/>
  <c r="P2911" i="4" s="1"/>
  <c r="M2655" i="4"/>
  <c r="N2655" i="4" s="1"/>
  <c r="O2655" i="4" s="1"/>
  <c r="P2655" i="4" s="1"/>
  <c r="M2185" i="4"/>
  <c r="N2185" i="4" s="1"/>
  <c r="O2185" i="4" s="1"/>
  <c r="P2185" i="4" s="1"/>
  <c r="M2097" i="4"/>
  <c r="N2097" i="4" s="1"/>
  <c r="O2097" i="4" s="1"/>
  <c r="P2097" i="4" s="1"/>
  <c r="M1842" i="4"/>
  <c r="N1842" i="4" s="1"/>
  <c r="O1842" i="4" s="1"/>
  <c r="P1842" i="4" s="1"/>
  <c r="M1417" i="4"/>
  <c r="N1417" i="4" s="1"/>
  <c r="O1417" i="4" s="1"/>
  <c r="P1417" i="4" s="1"/>
  <c r="M1445" i="4"/>
  <c r="N1445" i="4" s="1"/>
  <c r="O1445" i="4" s="1"/>
  <c r="P1445" i="4" s="1"/>
  <c r="M912" i="4"/>
  <c r="N912" i="4" s="1"/>
  <c r="O912" i="4" s="1"/>
  <c r="P912" i="4" s="1"/>
  <c r="M220" i="4"/>
  <c r="N220" i="4" s="1"/>
  <c r="O220" i="4" s="1"/>
  <c r="P220" i="4" s="1"/>
  <c r="M445" i="4"/>
  <c r="N445" i="4" s="1"/>
  <c r="O445" i="4" s="1"/>
  <c r="P445" i="4" s="1"/>
  <c r="M2726" i="4"/>
  <c r="N2726" i="4" s="1"/>
  <c r="O2726" i="4" s="1"/>
  <c r="P2726" i="4" s="1"/>
  <c r="M2657" i="4"/>
  <c r="N2657" i="4" s="1"/>
  <c r="O2657" i="4" s="1"/>
  <c r="P2657" i="4" s="1"/>
  <c r="M2440" i="4"/>
  <c r="N2440" i="4" s="1"/>
  <c r="O2440" i="4" s="1"/>
  <c r="P2440" i="4" s="1"/>
  <c r="M2099" i="4"/>
  <c r="N2099" i="4" s="1"/>
  <c r="O2099" i="4" s="1"/>
  <c r="P2099" i="4" s="1"/>
  <c r="M1678" i="4"/>
  <c r="N1678" i="4" s="1"/>
  <c r="O1678" i="4" s="1"/>
  <c r="P1678" i="4" s="1"/>
  <c r="M1209" i="4"/>
  <c r="N1209" i="4" s="1"/>
  <c r="O1209" i="4" s="1"/>
  <c r="P1209" i="4" s="1"/>
  <c r="M748" i="4"/>
  <c r="N748" i="4" s="1"/>
  <c r="O748" i="4" s="1"/>
  <c r="P748" i="4" s="1"/>
  <c r="M385" i="4"/>
  <c r="N385" i="4" s="1"/>
  <c r="O385" i="4" s="1"/>
  <c r="P385" i="4" s="1"/>
  <c r="M2845" i="4"/>
  <c r="N2845" i="4" s="1"/>
  <c r="O2845" i="4" s="1"/>
  <c r="P2845" i="4" s="1"/>
  <c r="M2489" i="4"/>
  <c r="N2489" i="4" s="1"/>
  <c r="O2489" i="4" s="1"/>
  <c r="P2489" i="4" s="1"/>
  <c r="M2426" i="4"/>
  <c r="N2426" i="4" s="1"/>
  <c r="O2426" i="4" s="1"/>
  <c r="P2426" i="4" s="1"/>
  <c r="M2141" i="4"/>
  <c r="N2141" i="4" s="1"/>
  <c r="O2141" i="4" s="1"/>
  <c r="P2141" i="4" s="1"/>
  <c r="M1553" i="4"/>
  <c r="N1553" i="4" s="1"/>
  <c r="O1553" i="4" s="1"/>
  <c r="P1553" i="4" s="1"/>
  <c r="M1039" i="4"/>
  <c r="N1039" i="4" s="1"/>
  <c r="O1039" i="4" s="1"/>
  <c r="P1039" i="4" s="1"/>
  <c r="M1110" i="4"/>
  <c r="N1110" i="4" s="1"/>
  <c r="O1110" i="4" s="1"/>
  <c r="P1110" i="4" s="1"/>
  <c r="M646" i="4"/>
  <c r="N646" i="4" s="1"/>
  <c r="O646" i="4" s="1"/>
  <c r="P646" i="4" s="1"/>
  <c r="M1107" i="4"/>
  <c r="N1107" i="4" s="1"/>
  <c r="O1107" i="4" s="1"/>
  <c r="P1107" i="4" s="1"/>
  <c r="R381" i="4"/>
  <c r="R1687" i="4"/>
  <c r="R2386" i="4"/>
  <c r="M1352" i="4"/>
  <c r="N1352" i="4" s="1"/>
  <c r="O1352" i="4" s="1"/>
  <c r="P1352" i="4" s="1"/>
  <c r="M329" i="4"/>
  <c r="N329" i="4" s="1"/>
  <c r="O329" i="4" s="1"/>
  <c r="P329" i="4" s="1"/>
  <c r="M484" i="4"/>
  <c r="N484" i="4" s="1"/>
  <c r="O484" i="4" s="1"/>
  <c r="P484" i="4" s="1"/>
  <c r="R699" i="4"/>
  <c r="R1418" i="4"/>
  <c r="R1867" i="4"/>
  <c r="R795" i="4"/>
  <c r="R1847" i="4"/>
  <c r="R132" i="4"/>
  <c r="R645" i="4"/>
  <c r="R1610" i="4"/>
  <c r="R2401" i="4"/>
  <c r="R2066" i="4"/>
  <c r="R2410" i="4"/>
  <c r="R2703" i="4"/>
  <c r="R2629" i="4"/>
  <c r="R2266" i="4"/>
  <c r="R2818" i="4"/>
  <c r="R2442" i="4"/>
  <c r="R2963" i="4"/>
  <c r="U1134" i="4" l="1"/>
  <c r="R158" i="4"/>
  <c r="R1930" i="4"/>
  <c r="R1817" i="4"/>
  <c r="U1817" i="4"/>
  <c r="R477" i="4"/>
  <c r="U319" i="4"/>
  <c r="R319" i="4"/>
  <c r="U2076" i="4"/>
  <c r="R2076" i="4"/>
  <c r="U896" i="4"/>
  <c r="R896" i="4"/>
  <c r="U411" i="4"/>
  <c r="R411" i="4"/>
  <c r="U1703" i="4"/>
  <c r="R1703" i="4"/>
  <c r="R3145" i="4"/>
  <c r="U3145" i="4"/>
  <c r="R3207" i="4"/>
  <c r="U3207" i="4"/>
  <c r="R1168" i="4"/>
  <c r="U2631" i="4"/>
  <c r="R2631" i="4"/>
  <c r="U2118" i="4"/>
  <c r="R2118" i="4"/>
  <c r="R2399" i="4"/>
  <c r="U2399" i="4"/>
  <c r="U2268" i="4"/>
  <c r="U2726" i="4"/>
  <c r="R2726" i="4"/>
  <c r="U1837" i="4"/>
  <c r="R1837" i="4"/>
  <c r="U1639" i="4"/>
  <c r="R1639" i="4"/>
  <c r="R698" i="4"/>
  <c r="U698" i="4"/>
  <c r="U2947" i="4"/>
  <c r="R2947" i="4"/>
  <c r="U2231" i="4"/>
  <c r="R2231" i="4"/>
  <c r="U1174" i="4"/>
  <c r="R1174" i="4"/>
  <c r="R3129" i="4"/>
  <c r="U3129" i="4"/>
  <c r="U1811" i="4"/>
  <c r="R1811" i="4"/>
  <c r="U1931" i="4"/>
  <c r="R1931" i="4"/>
  <c r="R2665" i="4"/>
  <c r="U2665" i="4"/>
  <c r="U1024" i="4"/>
  <c r="R1024" i="4"/>
  <c r="R1870" i="4"/>
  <c r="U1870" i="4"/>
  <c r="R1491" i="4"/>
  <c r="U1491" i="4"/>
  <c r="U2041" i="4"/>
  <c r="R2041" i="4"/>
  <c r="U2512" i="4"/>
  <c r="R2512" i="4"/>
  <c r="U966" i="4"/>
  <c r="R966" i="4"/>
  <c r="U2460" i="4"/>
  <c r="R2460" i="4"/>
  <c r="U649" i="4"/>
  <c r="R649" i="4"/>
  <c r="U1992" i="4"/>
  <c r="R1992" i="4"/>
  <c r="U2379" i="4"/>
  <c r="R2379" i="4"/>
  <c r="R842" i="4"/>
  <c r="U842" i="4"/>
  <c r="R2957" i="4"/>
  <c r="U2957" i="4"/>
  <c r="R930" i="4"/>
  <c r="U930" i="4"/>
  <c r="U2385" i="4"/>
  <c r="R2385" i="4"/>
  <c r="R1580" i="4"/>
  <c r="U1580" i="4"/>
  <c r="U235" i="4"/>
  <c r="R235" i="4"/>
  <c r="U1882" i="4"/>
  <c r="R1882" i="4"/>
  <c r="R670" i="4"/>
  <c r="U670" i="4"/>
  <c r="U3065" i="4"/>
  <c r="R3065" i="4"/>
  <c r="U2788" i="4"/>
  <c r="R2788" i="4"/>
  <c r="U855" i="4"/>
  <c r="R855" i="4"/>
  <c r="U2245" i="4"/>
  <c r="R2245" i="4"/>
  <c r="U1712" i="4"/>
  <c r="R1712" i="4"/>
  <c r="U2632" i="4"/>
  <c r="R2632" i="4"/>
  <c r="U743" i="4"/>
  <c r="R743" i="4"/>
  <c r="R389" i="4"/>
  <c r="U389" i="4"/>
  <c r="U2896" i="4"/>
  <c r="R2896" i="4"/>
  <c r="U1281" i="4"/>
  <c r="R1281" i="4"/>
  <c r="R969" i="4"/>
  <c r="U969" i="4"/>
  <c r="R873" i="4"/>
  <c r="U873" i="4"/>
  <c r="U1018" i="4"/>
  <c r="R1018" i="4"/>
  <c r="R49" i="4"/>
  <c r="U49" i="4"/>
  <c r="R715" i="4"/>
  <c r="U715" i="4"/>
  <c r="U1084" i="4"/>
  <c r="R1084" i="4"/>
  <c r="U838" i="4"/>
  <c r="R838" i="4"/>
  <c r="U862" i="4"/>
  <c r="R862" i="4"/>
  <c r="R664" i="4"/>
  <c r="U664" i="4"/>
  <c r="R2845" i="4"/>
  <c r="U2845" i="4"/>
  <c r="U445" i="4"/>
  <c r="R445" i="4"/>
  <c r="U1799" i="4"/>
  <c r="R1799" i="4"/>
  <c r="R1309" i="4"/>
  <c r="U1309" i="4"/>
  <c r="U2532" i="4"/>
  <c r="R2532" i="4"/>
  <c r="U891" i="4"/>
  <c r="R891" i="4"/>
  <c r="R1871" i="4"/>
  <c r="U1871" i="4"/>
  <c r="R193" i="4"/>
  <c r="U193" i="4"/>
  <c r="U1446" i="4"/>
  <c r="R1446" i="4"/>
  <c r="U2004" i="4"/>
  <c r="R2004" i="4"/>
  <c r="U874" i="4"/>
  <c r="R874" i="4"/>
  <c r="U2680" i="4"/>
  <c r="R2680" i="4"/>
  <c r="U1203" i="4"/>
  <c r="R1203" i="4"/>
  <c r="U2405" i="4"/>
  <c r="R2405" i="4"/>
  <c r="U2520" i="4"/>
  <c r="R2520" i="4"/>
  <c r="U2876" i="4"/>
  <c r="R2876" i="4"/>
  <c r="U1150" i="4"/>
  <c r="R1150" i="4"/>
  <c r="U330" i="4"/>
  <c r="R330" i="4"/>
  <c r="U2652" i="4"/>
  <c r="R2652" i="4"/>
  <c r="U2456" i="4"/>
  <c r="R2456" i="4"/>
  <c r="U2572" i="4"/>
  <c r="R2572" i="4"/>
  <c r="U1217" i="4"/>
  <c r="R1217" i="4"/>
  <c r="U3153" i="4"/>
  <c r="R3153" i="4"/>
  <c r="U2684" i="4"/>
  <c r="R2684" i="4"/>
  <c r="U537" i="4"/>
  <c r="R537" i="4"/>
  <c r="U3151" i="4"/>
  <c r="R3151" i="4"/>
  <c r="R1506" i="4"/>
  <c r="U1506" i="4"/>
  <c r="R1986" i="4"/>
  <c r="U1986" i="4"/>
  <c r="U1233" i="4"/>
  <c r="R1233" i="4"/>
  <c r="U1845" i="4"/>
  <c r="R1845" i="4"/>
  <c r="U1641" i="4"/>
  <c r="R1641" i="4"/>
  <c r="U1745" i="4"/>
  <c r="R1745" i="4"/>
  <c r="U3054" i="4"/>
  <c r="R3054" i="4"/>
  <c r="U739" i="4"/>
  <c r="R739" i="4"/>
  <c r="R1184" i="4"/>
  <c r="U1184" i="4"/>
  <c r="R758" i="4"/>
  <c r="U758" i="4"/>
  <c r="U821" i="4"/>
  <c r="R821" i="4"/>
  <c r="U2855" i="4"/>
  <c r="R2855" i="4"/>
  <c r="R2671" i="4"/>
  <c r="U2671" i="4"/>
  <c r="U2011" i="4"/>
  <c r="R2011" i="4"/>
  <c r="U2853" i="4"/>
  <c r="R2853" i="4"/>
  <c r="U1470" i="4"/>
  <c r="R1470" i="4"/>
  <c r="R2354" i="4"/>
  <c r="U2354" i="4"/>
  <c r="R1022" i="4"/>
  <c r="U1022" i="4"/>
  <c r="U2829" i="4"/>
  <c r="R2829" i="4"/>
  <c r="U2911" i="4"/>
  <c r="R2911" i="4"/>
  <c r="U2418" i="4"/>
  <c r="R2418" i="4"/>
  <c r="U348" i="4"/>
  <c r="R348" i="4"/>
  <c r="U2580" i="4"/>
  <c r="R2580" i="4"/>
  <c r="R1626" i="4"/>
  <c r="U1626" i="4"/>
  <c r="U1933" i="4"/>
  <c r="R1933" i="4"/>
  <c r="U2353" i="4"/>
  <c r="R2353" i="4"/>
  <c r="U1529" i="4"/>
  <c r="R1529" i="4"/>
  <c r="R52" i="4"/>
  <c r="U52" i="4"/>
  <c r="R2977" i="4"/>
  <c r="U2977" i="4"/>
  <c r="U2190" i="4"/>
  <c r="R2190" i="4"/>
  <c r="U1537" i="4"/>
  <c r="R1537" i="4"/>
  <c r="U320" i="4"/>
  <c r="R320" i="4"/>
  <c r="U2705" i="4"/>
  <c r="R2705" i="4"/>
  <c r="R2079" i="4"/>
  <c r="U2079" i="4"/>
  <c r="U2813" i="4"/>
  <c r="R2813" i="4"/>
  <c r="R3063" i="4"/>
  <c r="U3063" i="4"/>
  <c r="U2407" i="4"/>
  <c r="R2407" i="4"/>
  <c r="U1299" i="4"/>
  <c r="R1299" i="4"/>
  <c r="U1963" i="4"/>
  <c r="R1963" i="4"/>
  <c r="U587" i="4"/>
  <c r="R587" i="4"/>
  <c r="U2728" i="4"/>
  <c r="R2728" i="4"/>
  <c r="U2052" i="4"/>
  <c r="R2052" i="4"/>
  <c r="R1602" i="4"/>
  <c r="U1602" i="4"/>
  <c r="U2095" i="4"/>
  <c r="R2095" i="4"/>
  <c r="U1146" i="4"/>
  <c r="R1146" i="4"/>
  <c r="R2961" i="4"/>
  <c r="U2961" i="4"/>
  <c r="R1932" i="4"/>
  <c r="U1932" i="4"/>
  <c r="U2706" i="4"/>
  <c r="R2706" i="4"/>
  <c r="U2841" i="4"/>
  <c r="R2841" i="4"/>
  <c r="U1162" i="4"/>
  <c r="R1162" i="4"/>
  <c r="R3209" i="4"/>
  <c r="U3209" i="4"/>
  <c r="U2945" i="4"/>
  <c r="R2945" i="4"/>
  <c r="R460" i="4"/>
  <c r="U460" i="4"/>
  <c r="U2994" i="4"/>
  <c r="R2994" i="4"/>
  <c r="U2752" i="4"/>
  <c r="R2752" i="4"/>
  <c r="U3046" i="4"/>
  <c r="R3046" i="4"/>
  <c r="R2443" i="4"/>
  <c r="U2443" i="4"/>
  <c r="U2697" i="4"/>
  <c r="R2697" i="4"/>
  <c r="R1804" i="4"/>
  <c r="U1804" i="4"/>
  <c r="U2937" i="4"/>
  <c r="R2937" i="4"/>
  <c r="U2517" i="4"/>
  <c r="R2517" i="4"/>
  <c r="U2249" i="4"/>
  <c r="R2249" i="4"/>
  <c r="R1536" i="4"/>
  <c r="U1536" i="4"/>
  <c r="U2482" i="4"/>
  <c r="R2482" i="4"/>
  <c r="U2741" i="4"/>
  <c r="R2741" i="4"/>
  <c r="R535" i="4"/>
  <c r="U535" i="4"/>
  <c r="R2638" i="4"/>
  <c r="U2638" i="4"/>
  <c r="U1981" i="4"/>
  <c r="R1981" i="4"/>
  <c r="R840" i="4"/>
  <c r="U840" i="4"/>
  <c r="R466" i="4"/>
  <c r="U466" i="4"/>
  <c r="U3109" i="4"/>
  <c r="R3109" i="4"/>
  <c r="U2598" i="4"/>
  <c r="R2598" i="4"/>
  <c r="U3177" i="4"/>
  <c r="R3177" i="4"/>
  <c r="U126" i="4"/>
  <c r="R126" i="4"/>
  <c r="U2992" i="4"/>
  <c r="R2992" i="4"/>
  <c r="R361" i="4"/>
  <c r="U361" i="4"/>
  <c r="U577" i="4"/>
  <c r="R577" i="4"/>
  <c r="U1769" i="4"/>
  <c r="R1769" i="4"/>
  <c r="R1521" i="4"/>
  <c r="U1521" i="4"/>
  <c r="U2936" i="4"/>
  <c r="R2936" i="4"/>
  <c r="U1675" i="4"/>
  <c r="R1675" i="4"/>
  <c r="R1629" i="4"/>
  <c r="U1629" i="4"/>
  <c r="R2113" i="4"/>
  <c r="U2113" i="4"/>
  <c r="U1439" i="4"/>
  <c r="R1439" i="4"/>
  <c r="U1423" i="4"/>
  <c r="R1423" i="4"/>
  <c r="R2862" i="4"/>
  <c r="U2862" i="4"/>
  <c r="U1962" i="4"/>
  <c r="R1962" i="4"/>
  <c r="U1968" i="4"/>
  <c r="R1968" i="4"/>
  <c r="R3042" i="4"/>
  <c r="U3042" i="4"/>
  <c r="U1748" i="4"/>
  <c r="R1748" i="4"/>
  <c r="U2770" i="4"/>
  <c r="R2770" i="4"/>
  <c r="R1824" i="4"/>
  <c r="U1824" i="4"/>
  <c r="R2397" i="4"/>
  <c r="U2397" i="4"/>
  <c r="R1376" i="4"/>
  <c r="U1376" i="4"/>
  <c r="U1244" i="4"/>
  <c r="R1244" i="4"/>
  <c r="R343" i="4"/>
  <c r="U343" i="4"/>
  <c r="U210" i="4"/>
  <c r="R210" i="4"/>
  <c r="U653" i="4"/>
  <c r="R653" i="4"/>
  <c r="R682" i="4"/>
  <c r="U682" i="4"/>
  <c r="U970" i="4"/>
  <c r="R970" i="4"/>
  <c r="U2851" i="4"/>
  <c r="R2851" i="4"/>
  <c r="U1403" i="4"/>
  <c r="R1403" i="4"/>
  <c r="R2949" i="4"/>
  <c r="U2949" i="4"/>
  <c r="R1110" i="4"/>
  <c r="U1110" i="4"/>
  <c r="U912" i="4"/>
  <c r="R912" i="4"/>
  <c r="U2784" i="4"/>
  <c r="R2784" i="4"/>
  <c r="U2892" i="4"/>
  <c r="R2892" i="4"/>
  <c r="U2362" i="4"/>
  <c r="R2362" i="4"/>
  <c r="U1854" i="4"/>
  <c r="R1854" i="4"/>
  <c r="R136" i="4"/>
  <c r="U136" i="4"/>
  <c r="R2686" i="4"/>
  <c r="U2686" i="4"/>
  <c r="U2991" i="4"/>
  <c r="R2991" i="4"/>
  <c r="R631" i="4"/>
  <c r="U631" i="4"/>
  <c r="U2123" i="4"/>
  <c r="R2123" i="4"/>
  <c r="U1859" i="4"/>
  <c r="R1859" i="4"/>
  <c r="U2359" i="4"/>
  <c r="R2359" i="4"/>
  <c r="U1060" i="4"/>
  <c r="R1060" i="4"/>
  <c r="R3192" i="4"/>
  <c r="U3192" i="4"/>
  <c r="R2780" i="4"/>
  <c r="U2780" i="4"/>
  <c r="U302" i="4"/>
  <c r="R302" i="4"/>
  <c r="R494" i="4"/>
  <c r="U494" i="4"/>
  <c r="U1780" i="4"/>
  <c r="R1780" i="4"/>
  <c r="U681" i="4"/>
  <c r="R681" i="4"/>
  <c r="R1890" i="4"/>
  <c r="U1890" i="4"/>
  <c r="U2600" i="4"/>
  <c r="R2600" i="4"/>
  <c r="R2576" i="4"/>
  <c r="U2576" i="4"/>
  <c r="U1719" i="4"/>
  <c r="R1719" i="4"/>
  <c r="U1715" i="4"/>
  <c r="R1715" i="4"/>
  <c r="U1402" i="4"/>
  <c r="R1402" i="4"/>
  <c r="U644" i="4"/>
  <c r="R644" i="4"/>
  <c r="U1832" i="4"/>
  <c r="R1832" i="4"/>
  <c r="U2068" i="4"/>
  <c r="R2068" i="4"/>
  <c r="R2213" i="4"/>
  <c r="U2213" i="4"/>
  <c r="U2062" i="4"/>
  <c r="R2062" i="4"/>
  <c r="U749" i="4"/>
  <c r="R749" i="4"/>
  <c r="R1620" i="4"/>
  <c r="U1620" i="4"/>
  <c r="R1891" i="4"/>
  <c r="U1891" i="4"/>
  <c r="R2534" i="4"/>
  <c r="U2534" i="4"/>
  <c r="R1704" i="4"/>
  <c r="U1704" i="4"/>
  <c r="U1476" i="4"/>
  <c r="R1476" i="4"/>
  <c r="U1201" i="4"/>
  <c r="R1201" i="4"/>
  <c r="R1773" i="4"/>
  <c r="U1773" i="4"/>
  <c r="U3136" i="4"/>
  <c r="R3136" i="4"/>
  <c r="U865" i="4"/>
  <c r="R865" i="4"/>
  <c r="U583" i="4"/>
  <c r="R583" i="4"/>
  <c r="U66" i="4"/>
  <c r="R66" i="4"/>
  <c r="U2731" i="4"/>
  <c r="R2731" i="4"/>
  <c r="U686" i="4"/>
  <c r="R686" i="4"/>
  <c r="U1820" i="4"/>
  <c r="R1820" i="4"/>
  <c r="R1445" i="4"/>
  <c r="U1445" i="4"/>
  <c r="U443" i="4"/>
  <c r="R443" i="4"/>
  <c r="R2458" i="4"/>
  <c r="U2458" i="4"/>
  <c r="U2087" i="4"/>
  <c r="R2087" i="4"/>
  <c r="U904" i="4"/>
  <c r="R904" i="4"/>
  <c r="U2091" i="4"/>
  <c r="R2091" i="4"/>
  <c r="U2556" i="4"/>
  <c r="R2556" i="4"/>
  <c r="U3140" i="4"/>
  <c r="R3140" i="4"/>
  <c r="R1864" i="4"/>
  <c r="U1864" i="4"/>
  <c r="U2653" i="4"/>
  <c r="R2653" i="4"/>
  <c r="R2533" i="4"/>
  <c r="U2533" i="4"/>
  <c r="R2956" i="4"/>
  <c r="U2956" i="4"/>
  <c r="U1173" i="4"/>
  <c r="R1173" i="4"/>
  <c r="U1844" i="4"/>
  <c r="R1844" i="4"/>
  <c r="R1202" i="4"/>
  <c r="U1202" i="4"/>
  <c r="U657" i="4"/>
  <c r="R657" i="4"/>
  <c r="R1482" i="4"/>
  <c r="U1482" i="4"/>
  <c r="U2984" i="4"/>
  <c r="R2984" i="4"/>
  <c r="R2281" i="4"/>
  <c r="U2281" i="4"/>
  <c r="R2980" i="4"/>
  <c r="U2980" i="4"/>
  <c r="R787" i="4"/>
  <c r="U787" i="4"/>
  <c r="U300" i="4"/>
  <c r="R300" i="4"/>
  <c r="U2376" i="4"/>
  <c r="R2376" i="4"/>
  <c r="R2683" i="4"/>
  <c r="U2683" i="4"/>
  <c r="U1249" i="4"/>
  <c r="R1249" i="4"/>
  <c r="U1913" i="4"/>
  <c r="R1913" i="4"/>
  <c r="U1699" i="4"/>
  <c r="R1699" i="4"/>
  <c r="U509" i="4"/>
  <c r="R509" i="4"/>
  <c r="R2725" i="4"/>
  <c r="U2725" i="4"/>
  <c r="R289" i="4"/>
  <c r="U289" i="4"/>
  <c r="U2065" i="4"/>
  <c r="R2065" i="4"/>
  <c r="U2804" i="4"/>
  <c r="R2804" i="4"/>
  <c r="U1664" i="4"/>
  <c r="R1664" i="4"/>
  <c r="U168" i="4"/>
  <c r="R168" i="4"/>
  <c r="R97" i="4"/>
  <c r="U97" i="4"/>
  <c r="U2527" i="4"/>
  <c r="R2527" i="4"/>
  <c r="U1823" i="4"/>
  <c r="R1823" i="4"/>
  <c r="U2530" i="4"/>
  <c r="R2530" i="4"/>
  <c r="R1130" i="4"/>
  <c r="U1130" i="4"/>
  <c r="U799" i="4"/>
  <c r="R799" i="4"/>
  <c r="R2856" i="4"/>
  <c r="U2856" i="4"/>
  <c r="R1927" i="4"/>
  <c r="U1927" i="4"/>
  <c r="U1237" i="4"/>
  <c r="R1237" i="4"/>
  <c r="R2049" i="4"/>
  <c r="U2049" i="4"/>
  <c r="R1643" i="4"/>
  <c r="U1643" i="4"/>
  <c r="R1363" i="4"/>
  <c r="U1363" i="4"/>
  <c r="R2133" i="4"/>
  <c r="U2133" i="4"/>
  <c r="U1373" i="4"/>
  <c r="R1373" i="4"/>
  <c r="R1627" i="4"/>
  <c r="U1627" i="4"/>
  <c r="U2368" i="4"/>
  <c r="R2368" i="4"/>
  <c r="U1209" i="4"/>
  <c r="R1209" i="4"/>
  <c r="U1417" i="4"/>
  <c r="R1417" i="4"/>
  <c r="U592" i="4"/>
  <c r="R592" i="4"/>
  <c r="R490" i="4"/>
  <c r="U490" i="4"/>
  <c r="U2833" i="4"/>
  <c r="R2833" i="4"/>
  <c r="R1177" i="4"/>
  <c r="U1177" i="4"/>
  <c r="U1116" i="4"/>
  <c r="R1116" i="4"/>
  <c r="U2463" i="4"/>
  <c r="R2463" i="4"/>
  <c r="U2675" i="4"/>
  <c r="R2675" i="4"/>
  <c r="U2723" i="4"/>
  <c r="R2723" i="4"/>
  <c r="U1047" i="4"/>
  <c r="R1047" i="4"/>
  <c r="U2925" i="4"/>
  <c r="R2925" i="4"/>
  <c r="R2842" i="4"/>
  <c r="U2842" i="4"/>
  <c r="U2071" i="4"/>
  <c r="R2071" i="4"/>
  <c r="R1286" i="4"/>
  <c r="U1286" i="4"/>
  <c r="R3143" i="4"/>
  <c r="U3143" i="4"/>
  <c r="U992" i="4"/>
  <c r="R992" i="4"/>
  <c r="U2854" i="4"/>
  <c r="R2854" i="4"/>
  <c r="U734" i="4"/>
  <c r="R734" i="4"/>
  <c r="R161" i="4"/>
  <c r="U161" i="4"/>
  <c r="U1705" i="4"/>
  <c r="R1705" i="4"/>
  <c r="U1090" i="4"/>
  <c r="R1090" i="4"/>
  <c r="R2997" i="4"/>
  <c r="U2997" i="4"/>
  <c r="R3194" i="4"/>
  <c r="U3194" i="4"/>
  <c r="R2523" i="4"/>
  <c r="U2523" i="4"/>
  <c r="U2318" i="4"/>
  <c r="R2318" i="4"/>
  <c r="U479" i="4"/>
  <c r="R479" i="4"/>
  <c r="U1772" i="4"/>
  <c r="R1772" i="4"/>
  <c r="U2886" i="4"/>
  <c r="R2886" i="4"/>
  <c r="R2306" i="4"/>
  <c r="U2306" i="4"/>
  <c r="U2526" i="4"/>
  <c r="R2526" i="4"/>
  <c r="U2979" i="4"/>
  <c r="R2979" i="4"/>
  <c r="U2758" i="4"/>
  <c r="R2758" i="4"/>
  <c r="U1331" i="4"/>
  <c r="R1331" i="4"/>
  <c r="U184" i="4"/>
  <c r="R184" i="4"/>
  <c r="U2406" i="4"/>
  <c r="R2406" i="4"/>
  <c r="U2699" i="4"/>
  <c r="R2699" i="4"/>
  <c r="U1493" i="4"/>
  <c r="R1493" i="4"/>
  <c r="U880" i="4"/>
  <c r="R880" i="4"/>
  <c r="U2677" i="4"/>
  <c r="R2677" i="4"/>
  <c r="U2518" i="4"/>
  <c r="R2518" i="4"/>
  <c r="R1456" i="4"/>
  <c r="U1456" i="4"/>
  <c r="U3132" i="4"/>
  <c r="R3132" i="4"/>
  <c r="U1955" i="4"/>
  <c r="R1955" i="4"/>
  <c r="R894" i="4"/>
  <c r="U894" i="4"/>
  <c r="U2623" i="4"/>
  <c r="R2623" i="4"/>
  <c r="U2022" i="4"/>
  <c r="R2022" i="4"/>
  <c r="U12" i="4"/>
  <c r="R12" i="4"/>
  <c r="U2569" i="4"/>
  <c r="R2569" i="4"/>
  <c r="R1153" i="4"/>
  <c r="U1153" i="4"/>
  <c r="R2557" i="4"/>
  <c r="U2557" i="4"/>
  <c r="U329" i="4"/>
  <c r="R329" i="4"/>
  <c r="R706" i="4"/>
  <c r="U706" i="4"/>
  <c r="R1318" i="4"/>
  <c r="U1318" i="4"/>
  <c r="U1884" i="4"/>
  <c r="R1884" i="4"/>
  <c r="U2950" i="4"/>
  <c r="R2950" i="4"/>
  <c r="U1072" i="4"/>
  <c r="R1072" i="4"/>
  <c r="U3138" i="4"/>
  <c r="R3138" i="4"/>
  <c r="U1379" i="4"/>
  <c r="R1379" i="4"/>
  <c r="U2554" i="4"/>
  <c r="R2554" i="4"/>
  <c r="U2661" i="4"/>
  <c r="R2661" i="4"/>
  <c r="U2343" i="4"/>
  <c r="R2343" i="4"/>
  <c r="U1782" i="4"/>
  <c r="R1782" i="4"/>
  <c r="U665" i="4"/>
  <c r="R665" i="4"/>
  <c r="R1441" i="4"/>
  <c r="U1441" i="4"/>
  <c r="R1437" i="4"/>
  <c r="U1437" i="4"/>
  <c r="U2681" i="4"/>
  <c r="R2681" i="4"/>
  <c r="U2487" i="4"/>
  <c r="R2487" i="4"/>
  <c r="R1137" i="4"/>
  <c r="U1137" i="4"/>
  <c r="R442" i="4"/>
  <c r="U442" i="4"/>
  <c r="U1523" i="4"/>
  <c r="R1523" i="4"/>
  <c r="U1517" i="4"/>
  <c r="R1517" i="4"/>
  <c r="U2861" i="4"/>
  <c r="R2861" i="4"/>
  <c r="R864" i="4"/>
  <c r="U864" i="4"/>
  <c r="R538" i="4"/>
  <c r="U538" i="4"/>
  <c r="U2559" i="4"/>
  <c r="R2559" i="4"/>
  <c r="R724" i="4"/>
  <c r="U724" i="4"/>
  <c r="U742" i="4"/>
  <c r="R742" i="4"/>
  <c r="U2827" i="4"/>
  <c r="R2827" i="4"/>
  <c r="U671" i="4"/>
  <c r="R671" i="4"/>
  <c r="U1692" i="4"/>
  <c r="R1692" i="4"/>
  <c r="U2619" i="4"/>
  <c r="R2619" i="4"/>
  <c r="R2948" i="4"/>
  <c r="U2948" i="4"/>
  <c r="U1426" i="4"/>
  <c r="R1426" i="4"/>
  <c r="R2499" i="4"/>
  <c r="U2499" i="4"/>
  <c r="U1388" i="4"/>
  <c r="R1388" i="4"/>
  <c r="U2055" i="4"/>
  <c r="R2055" i="4"/>
  <c r="R542" i="4"/>
  <c r="U542" i="4"/>
  <c r="R2219" i="4"/>
  <c r="U2219" i="4"/>
  <c r="R609" i="4"/>
  <c r="U609" i="4"/>
  <c r="R2978" i="4"/>
  <c r="U2978" i="4"/>
  <c r="U2819" i="4"/>
  <c r="R2819" i="4"/>
  <c r="R1053" i="4"/>
  <c r="U1053" i="4"/>
  <c r="U152" i="4"/>
  <c r="R152" i="4"/>
  <c r="U1507" i="4"/>
  <c r="R1507" i="4"/>
  <c r="U1352" i="4"/>
  <c r="R1352" i="4"/>
  <c r="R440" i="4"/>
  <c r="U440" i="4"/>
  <c r="U2666" i="4"/>
  <c r="R2666" i="4"/>
  <c r="U278" i="4"/>
  <c r="R278" i="4"/>
  <c r="U2162" i="4"/>
  <c r="R2162" i="4"/>
  <c r="U287" i="4"/>
  <c r="R287" i="4"/>
  <c r="R463" i="4"/>
  <c r="U463" i="4"/>
  <c r="U2334" i="4"/>
  <c r="R2334" i="4"/>
  <c r="R766" i="4"/>
  <c r="U766" i="4"/>
  <c r="U2903" i="4"/>
  <c r="R2903" i="4"/>
  <c r="U785" i="4"/>
  <c r="R785" i="4"/>
  <c r="U1858" i="4"/>
  <c r="R1858" i="4"/>
  <c r="U903" i="4"/>
  <c r="R903" i="4"/>
  <c r="R2441" i="4"/>
  <c r="U2441" i="4"/>
  <c r="U1196" i="4"/>
  <c r="R1196" i="4"/>
  <c r="U2814" i="4"/>
  <c r="R2814" i="4"/>
  <c r="U1567" i="4"/>
  <c r="R1567" i="4"/>
  <c r="U1428" i="4"/>
  <c r="R1428" i="4"/>
  <c r="R3067" i="4"/>
  <c r="U3067" i="4"/>
  <c r="U2649" i="4"/>
  <c r="R2649" i="4"/>
  <c r="U2085" i="4"/>
  <c r="R2085" i="4"/>
  <c r="U2822" i="4"/>
  <c r="R2822" i="4"/>
  <c r="R1727" i="4"/>
  <c r="U1727" i="4"/>
  <c r="U1057" i="4"/>
  <c r="R1057" i="4"/>
  <c r="U2722" i="4"/>
  <c r="R2722" i="4"/>
  <c r="U695" i="4"/>
  <c r="R695" i="4"/>
  <c r="U3004" i="4"/>
  <c r="R3004" i="4"/>
  <c r="R1625" i="4"/>
  <c r="U1625" i="4"/>
  <c r="U1770" i="4"/>
  <c r="R1770" i="4"/>
  <c r="R3173" i="4"/>
  <c r="U3173" i="4"/>
  <c r="U2035" i="4"/>
  <c r="R2035" i="4"/>
  <c r="R2743" i="4"/>
  <c r="U2743" i="4"/>
  <c r="U2178" i="4"/>
  <c r="R2178" i="4"/>
  <c r="U1906" i="4"/>
  <c r="R1906" i="4"/>
  <c r="U1459" i="4"/>
  <c r="R1459" i="4"/>
  <c r="U2695" i="4"/>
  <c r="R2695" i="4"/>
  <c r="R3029" i="4"/>
  <c r="U3029" i="4"/>
  <c r="U924" i="4"/>
  <c r="R924" i="4"/>
  <c r="R559" i="4"/>
  <c r="U559" i="4"/>
  <c r="U952" i="4"/>
  <c r="R952" i="4"/>
  <c r="U844" i="4"/>
  <c r="R844" i="4"/>
  <c r="U2141" i="4"/>
  <c r="R2141" i="4"/>
  <c r="R2099" i="4"/>
  <c r="U2099" i="4"/>
  <c r="U2097" i="4"/>
  <c r="R2097" i="4"/>
  <c r="U815" i="4"/>
  <c r="R815" i="4"/>
  <c r="R2989" i="4"/>
  <c r="U2989" i="4"/>
  <c r="U2794" i="4"/>
  <c r="R2794" i="4"/>
  <c r="U3043" i="4"/>
  <c r="R3043" i="4"/>
  <c r="U134" i="4"/>
  <c r="R134" i="4"/>
  <c r="U3049" i="4"/>
  <c r="R3049" i="4"/>
  <c r="U780" i="4"/>
  <c r="R780" i="4"/>
  <c r="U240" i="4"/>
  <c r="R240" i="4"/>
  <c r="U1807" i="4"/>
  <c r="R1807" i="4"/>
  <c r="U1312" i="4"/>
  <c r="R1312" i="4"/>
  <c r="U590" i="4"/>
  <c r="R590" i="4"/>
  <c r="U1902" i="4"/>
  <c r="R1902" i="4"/>
  <c r="U1539" i="4"/>
  <c r="R1539" i="4"/>
  <c r="U515" i="4"/>
  <c r="R515" i="4"/>
  <c r="U910" i="4"/>
  <c r="R910" i="4"/>
  <c r="U2539" i="4"/>
  <c r="R2539" i="4"/>
  <c r="U2999" i="4"/>
  <c r="R2999" i="4"/>
  <c r="U2020" i="4"/>
  <c r="R2020" i="4"/>
  <c r="U1465" i="4"/>
  <c r="R1465" i="4"/>
  <c r="U572" i="4"/>
  <c r="R572" i="4"/>
  <c r="R3033" i="4"/>
  <c r="U3033" i="4"/>
  <c r="U2350" i="4"/>
  <c r="R2350" i="4"/>
  <c r="U2821" i="4"/>
  <c r="R2821" i="4"/>
  <c r="U578" i="4"/>
  <c r="R578" i="4"/>
  <c r="U1878" i="4"/>
  <c r="R1878" i="4"/>
  <c r="U1637" i="4"/>
  <c r="R1637" i="4"/>
  <c r="R275" i="4"/>
  <c r="U275" i="4"/>
  <c r="U2257" i="4"/>
  <c r="R2257" i="4"/>
  <c r="U3020" i="4"/>
  <c r="R3020" i="4"/>
  <c r="R419" i="4"/>
  <c r="U419" i="4"/>
  <c r="U35" i="4"/>
  <c r="R35" i="4"/>
  <c r="R2330" i="4"/>
  <c r="U2330" i="4"/>
  <c r="U2342" i="4"/>
  <c r="R2342" i="4"/>
  <c r="U1301" i="4"/>
  <c r="R1301" i="4"/>
  <c r="U1169" i="4"/>
  <c r="R1169" i="4"/>
  <c r="U3115" i="4"/>
  <c r="R3115" i="4"/>
  <c r="U2426" i="4"/>
  <c r="R2426" i="4"/>
  <c r="R2440" i="4"/>
  <c r="U2440" i="4"/>
  <c r="R1819" i="4"/>
  <c r="U1819" i="4"/>
  <c r="R2480" i="4"/>
  <c r="U2480" i="4"/>
  <c r="U2059" i="4"/>
  <c r="R2059" i="4"/>
  <c r="U1393" i="4"/>
  <c r="R1393" i="4"/>
  <c r="U1409" i="4"/>
  <c r="R1409" i="4"/>
  <c r="R919" i="4"/>
  <c r="U919" i="4"/>
  <c r="U1866" i="4"/>
  <c r="R1866" i="4"/>
  <c r="U659" i="4"/>
  <c r="R659" i="4"/>
  <c r="R945" i="4"/>
  <c r="U945" i="4"/>
  <c r="U617" i="4"/>
  <c r="R617" i="4"/>
  <c r="U2144" i="4"/>
  <c r="R2144" i="4"/>
  <c r="U776" i="4"/>
  <c r="R776" i="4"/>
  <c r="U2893" i="4"/>
  <c r="R2893" i="4"/>
  <c r="U1636" i="4"/>
  <c r="R1636" i="4"/>
  <c r="U2513" i="4"/>
  <c r="R2513" i="4"/>
  <c r="U1408" i="4"/>
  <c r="R1408" i="4"/>
  <c r="U1120" i="4"/>
  <c r="R1120" i="4"/>
  <c r="U3099" i="4"/>
  <c r="R3099" i="4"/>
  <c r="R2082" i="4"/>
  <c r="U2082" i="4"/>
  <c r="U2320" i="4"/>
  <c r="R2320" i="4"/>
  <c r="U2960" i="4"/>
  <c r="R2960" i="4"/>
  <c r="U1323" i="4"/>
  <c r="R1323" i="4"/>
  <c r="R1893" i="4"/>
  <c r="U1893" i="4"/>
  <c r="U1631" i="4"/>
  <c r="R1631" i="4"/>
  <c r="U1148" i="4"/>
  <c r="R1148" i="4"/>
  <c r="U2754" i="4"/>
  <c r="R2754" i="4"/>
  <c r="R2395" i="4"/>
  <c r="U2395" i="4"/>
  <c r="R1045" i="4"/>
  <c r="U1045" i="4"/>
  <c r="R626" i="4"/>
  <c r="U626" i="4"/>
  <c r="R573" i="4"/>
  <c r="U573" i="4"/>
  <c r="R2476" i="4"/>
  <c r="U2476" i="4"/>
  <c r="U1000" i="4"/>
  <c r="R1000" i="4"/>
  <c r="U2772" i="4"/>
  <c r="R2772" i="4"/>
  <c r="U2874" i="4"/>
  <c r="R2874" i="4"/>
  <c r="R373" i="4"/>
  <c r="U373" i="4"/>
  <c r="U2481" i="4"/>
  <c r="R2481" i="4"/>
  <c r="U85" i="4"/>
  <c r="R85" i="4"/>
  <c r="U2866" i="4"/>
  <c r="R2866" i="4"/>
  <c r="U1964" i="4"/>
  <c r="R1964" i="4"/>
  <c r="U1978" i="4"/>
  <c r="R1978" i="4"/>
  <c r="R317" i="4"/>
  <c r="U317" i="4"/>
  <c r="U2454" i="4"/>
  <c r="R2454" i="4"/>
  <c r="U2792" i="4"/>
  <c r="R2792" i="4"/>
  <c r="R1666" i="4"/>
  <c r="U1666" i="4"/>
  <c r="R2345" i="4"/>
  <c r="U2345" i="4"/>
  <c r="U2657" i="4"/>
  <c r="R2657" i="4"/>
  <c r="U1604" i="4"/>
  <c r="R1604" i="4"/>
  <c r="R967" i="4"/>
  <c r="U967" i="4"/>
  <c r="U2093" i="4"/>
  <c r="R2093" i="4"/>
  <c r="U2838" i="4"/>
  <c r="R2838" i="4"/>
  <c r="U2718" i="4"/>
  <c r="R2718" i="4"/>
  <c r="U1333" i="4"/>
  <c r="R1333" i="4"/>
  <c r="U1839" i="4"/>
  <c r="R1839" i="4"/>
  <c r="U1238" i="4"/>
  <c r="R1238" i="4"/>
  <c r="U2101" i="4"/>
  <c r="R2101" i="4"/>
  <c r="U1063" i="4"/>
  <c r="R1063" i="4"/>
  <c r="U1222" i="4"/>
  <c r="R1222" i="4"/>
  <c r="U1635" i="4"/>
  <c r="R1635" i="4"/>
  <c r="U2329" i="4"/>
  <c r="R2329" i="4"/>
  <c r="U1805" i="4"/>
  <c r="R1805" i="4"/>
  <c r="U1663" i="4"/>
  <c r="R1663" i="4"/>
  <c r="U2363" i="4"/>
  <c r="R2363" i="4"/>
  <c r="U2626" i="4"/>
  <c r="R2626" i="4"/>
  <c r="U1225" i="4"/>
  <c r="R1225" i="4"/>
  <c r="U605" i="4"/>
  <c r="R605" i="4"/>
  <c r="U182" i="4"/>
  <c r="R182" i="4"/>
  <c r="U391" i="4"/>
  <c r="R391" i="4"/>
  <c r="R239" i="4"/>
  <c r="U239" i="4"/>
  <c r="U940" i="4"/>
  <c r="R940" i="4"/>
  <c r="U2678" i="4"/>
  <c r="R2678" i="4"/>
  <c r="R2591" i="4"/>
  <c r="U2591" i="4"/>
  <c r="U2044" i="4"/>
  <c r="R2044" i="4"/>
  <c r="U2086" i="4"/>
  <c r="R2086" i="4"/>
  <c r="U1136" i="4"/>
  <c r="R1136" i="4"/>
  <c r="U1070" i="4"/>
  <c r="R1070" i="4"/>
  <c r="R1907" i="4"/>
  <c r="U1907" i="4"/>
  <c r="U879" i="4"/>
  <c r="R879" i="4"/>
  <c r="U3117" i="4"/>
  <c r="R3117" i="4"/>
  <c r="R1416" i="4"/>
  <c r="U1416" i="4"/>
  <c r="U2831" i="4"/>
  <c r="R2831" i="4"/>
  <c r="R926" i="4"/>
  <c r="U926" i="4"/>
  <c r="U2839" i="4"/>
  <c r="R2839" i="4"/>
  <c r="U2659" i="4"/>
  <c r="R2659" i="4"/>
  <c r="R198" i="4"/>
  <c r="U198" i="4"/>
  <c r="U2233" i="4"/>
  <c r="R2233" i="4"/>
  <c r="U2579" i="4"/>
  <c r="R2579" i="4"/>
  <c r="U62" i="4"/>
  <c r="R62" i="4"/>
  <c r="R3175" i="4"/>
  <c r="U3175" i="4"/>
  <c r="U1481" i="4"/>
  <c r="R1481" i="4"/>
  <c r="R1039" i="4"/>
  <c r="U1039" i="4"/>
  <c r="U554" i="4"/>
  <c r="R554" i="4"/>
  <c r="R424" i="4"/>
  <c r="U424" i="4"/>
  <c r="U662" i="4"/>
  <c r="R662" i="4"/>
  <c r="U30" i="4"/>
  <c r="R30" i="4"/>
  <c r="U422" i="4"/>
  <c r="R422" i="4"/>
  <c r="R2967" i="4"/>
  <c r="U2967" i="4"/>
  <c r="U922" i="4"/>
  <c r="R922" i="4"/>
  <c r="U2051" i="4"/>
  <c r="R2051" i="4"/>
  <c r="U2744" i="4"/>
  <c r="R2744" i="4"/>
  <c r="U90" i="4"/>
  <c r="R90" i="4"/>
  <c r="R1488" i="4"/>
  <c r="U1488" i="4"/>
  <c r="U1553" i="4"/>
  <c r="R1553" i="4"/>
  <c r="U748" i="4"/>
  <c r="R748" i="4"/>
  <c r="U1842" i="4"/>
  <c r="R1842" i="4"/>
  <c r="U1784" i="4"/>
  <c r="R1784" i="4"/>
  <c r="R710" i="4"/>
  <c r="U710" i="4"/>
  <c r="R2475" i="4"/>
  <c r="U2475" i="4"/>
  <c r="U1077" i="4"/>
  <c r="R1077" i="4"/>
  <c r="R3066" i="4"/>
  <c r="U3066" i="4"/>
  <c r="U1728" i="4"/>
  <c r="R1728" i="4"/>
  <c r="U2636" i="4"/>
  <c r="R2636" i="4"/>
  <c r="R3056" i="4"/>
  <c r="U3056" i="4"/>
  <c r="R316" i="4"/>
  <c r="U316" i="4"/>
  <c r="U1786" i="4"/>
  <c r="R1786" i="4"/>
  <c r="R3034" i="4"/>
  <c r="U3034" i="4"/>
  <c r="U721" i="4"/>
  <c r="R721" i="4"/>
  <c r="U2716" i="4"/>
  <c r="R2716" i="4"/>
  <c r="R1410" i="4"/>
  <c r="U1410" i="4"/>
  <c r="R3011" i="4"/>
  <c r="U3011" i="4"/>
  <c r="U1709" i="4"/>
  <c r="R1709" i="4"/>
  <c r="U436" i="4"/>
  <c r="R436" i="4"/>
  <c r="U2452" i="4"/>
  <c r="R2452" i="4"/>
  <c r="R772" i="4"/>
  <c r="U772" i="4"/>
  <c r="R2393" i="4"/>
  <c r="U2393" i="4"/>
  <c r="U1956" i="4"/>
  <c r="R1956" i="4"/>
  <c r="R718" i="4"/>
  <c r="U718" i="4"/>
  <c r="U1518" i="4"/>
  <c r="R1518" i="4"/>
  <c r="R1219" i="4"/>
  <c r="U1219" i="4"/>
  <c r="R1269" i="4"/>
  <c r="U1269" i="4"/>
  <c r="U3018" i="4"/>
  <c r="R3018" i="4"/>
  <c r="U2026" i="4"/>
  <c r="R2026" i="4"/>
  <c r="U2106" i="4"/>
  <c r="R2106" i="4"/>
  <c r="R3134" i="4"/>
  <c r="U3134" i="4"/>
  <c r="U1568" i="4"/>
  <c r="R1568" i="4"/>
  <c r="U782" i="4"/>
  <c r="R782" i="4"/>
  <c r="U1885" i="4"/>
  <c r="R1885" i="4"/>
  <c r="U1998" i="4"/>
  <c r="R1998" i="4"/>
  <c r="U2508" i="4"/>
  <c r="R2508" i="4"/>
  <c r="R1360" i="4"/>
  <c r="U1360" i="4"/>
  <c r="U3055" i="4"/>
  <c r="R3055" i="4"/>
  <c r="R1575" i="4"/>
  <c r="U1575" i="4"/>
  <c r="U2932" i="4"/>
  <c r="R2932" i="4"/>
  <c r="R532" i="4"/>
  <c r="U532" i="4"/>
  <c r="R1701" i="4"/>
  <c r="U1701" i="4"/>
  <c r="R3155" i="4"/>
  <c r="U3155" i="4"/>
  <c r="U2946" i="4"/>
  <c r="R2946" i="4"/>
  <c r="U614" i="4"/>
  <c r="R614" i="4"/>
  <c r="R2884" i="4"/>
  <c r="U2884" i="4"/>
  <c r="R1105" i="4"/>
  <c r="U1105" i="4"/>
  <c r="U37" i="4"/>
  <c r="R37" i="4"/>
  <c r="U1395" i="4"/>
  <c r="R1395" i="4"/>
  <c r="R3061" i="4"/>
  <c r="U3061" i="4"/>
  <c r="U449" i="4"/>
  <c r="R449" i="4"/>
  <c r="U737" i="4"/>
  <c r="R737" i="4"/>
  <c r="U2322" i="4"/>
  <c r="R2322" i="4"/>
  <c r="U1801" i="4"/>
  <c r="R1801" i="4"/>
  <c r="U3082" i="4"/>
  <c r="R3082" i="4"/>
  <c r="U623" i="4"/>
  <c r="R623" i="4"/>
  <c r="U1873" i="4"/>
  <c r="R1873" i="4"/>
  <c r="U2384" i="4"/>
  <c r="R2384" i="4"/>
  <c r="U3069" i="4"/>
  <c r="R3069" i="4"/>
  <c r="U1494" i="4"/>
  <c r="R1494" i="4"/>
  <c r="U472" i="4"/>
  <c r="R472" i="4"/>
  <c r="U2375" i="4"/>
  <c r="R2375" i="4"/>
  <c r="U1603" i="4"/>
  <c r="R1603" i="4"/>
  <c r="R2959" i="4"/>
  <c r="U2959" i="4"/>
  <c r="U1321" i="4"/>
  <c r="R1321" i="4"/>
  <c r="R2003" i="4"/>
  <c r="U2003" i="4"/>
  <c r="U729" i="4"/>
  <c r="R729" i="4"/>
  <c r="U777" i="4"/>
  <c r="R777" i="4"/>
  <c r="U2305" i="4"/>
  <c r="R2305" i="4"/>
  <c r="R2504" i="4"/>
  <c r="U2504" i="4"/>
  <c r="R2310" i="4"/>
  <c r="U2310" i="4"/>
  <c r="U1216" i="4"/>
  <c r="R1216" i="4"/>
  <c r="U3000" i="4"/>
  <c r="R3000" i="4"/>
  <c r="U1662" i="4"/>
  <c r="R1662" i="4"/>
  <c r="U1111" i="4"/>
  <c r="R1111" i="4"/>
  <c r="R1815" i="4"/>
  <c r="U1815" i="4"/>
  <c r="R793" i="4"/>
  <c r="U793" i="4"/>
  <c r="U3205" i="4"/>
  <c r="R3205" i="4"/>
  <c r="U694" i="4"/>
  <c r="R694" i="4"/>
  <c r="R2908" i="4"/>
  <c r="U2908" i="4"/>
  <c r="U2438" i="4"/>
  <c r="R2438" i="4"/>
  <c r="U2970" i="4"/>
  <c r="R2970" i="4"/>
  <c r="U1003" i="4"/>
  <c r="R1003" i="4"/>
  <c r="U2867" i="4"/>
  <c r="R2867" i="4"/>
  <c r="R1843" i="4"/>
  <c r="U1843" i="4"/>
  <c r="U677" i="4"/>
  <c r="R677" i="4"/>
  <c r="U1106" i="4"/>
  <c r="R1106" i="4"/>
  <c r="U2451" i="4"/>
  <c r="R2451" i="4"/>
  <c r="U942" i="4"/>
  <c r="R942" i="4"/>
  <c r="U2707" i="4"/>
  <c r="R2707" i="4"/>
  <c r="R526" i="4"/>
  <c r="U526" i="4"/>
  <c r="U2269" i="4"/>
  <c r="R2269" i="4"/>
  <c r="U1562" i="4"/>
  <c r="R1562" i="4"/>
  <c r="R1530" i="4"/>
  <c r="U1530" i="4"/>
  <c r="R256" i="4"/>
  <c r="U256" i="4"/>
  <c r="U1894" i="4"/>
  <c r="R1894" i="4"/>
  <c r="U1234" i="4"/>
  <c r="R1234" i="4"/>
  <c r="U2786" i="4"/>
  <c r="R2786" i="4"/>
  <c r="U1909" i="4"/>
  <c r="R1909" i="4"/>
  <c r="R3045" i="4"/>
  <c r="U3045" i="4"/>
  <c r="U2411" i="4"/>
  <c r="R2411" i="4"/>
  <c r="R283" i="4"/>
  <c r="U283" i="4"/>
  <c r="U2038" i="4"/>
  <c r="R2038" i="4"/>
  <c r="R1198" i="4"/>
  <c r="U1198" i="4"/>
  <c r="U2820" i="4"/>
  <c r="R2820" i="4"/>
  <c r="U2593" i="4"/>
  <c r="R2593" i="4"/>
  <c r="R550" i="4"/>
  <c r="U550" i="4"/>
  <c r="U2369" i="4"/>
  <c r="R2369" i="4"/>
  <c r="R1794" i="4"/>
  <c r="U1794" i="4"/>
  <c r="U1965" i="4"/>
  <c r="R1965" i="4"/>
  <c r="U166" i="4"/>
  <c r="R166" i="4"/>
  <c r="U2432" i="4"/>
  <c r="R2432" i="4"/>
  <c r="U3012" i="4"/>
  <c r="R3012" i="4"/>
  <c r="U2114" i="4"/>
  <c r="R2114" i="4"/>
  <c r="U118" i="4"/>
  <c r="R118" i="4"/>
  <c r="U1435" i="4"/>
  <c r="R1435" i="4"/>
  <c r="U3009" i="4"/>
  <c r="R3009" i="4"/>
  <c r="R59" i="4"/>
  <c r="U59" i="4"/>
  <c r="R1660" i="4"/>
  <c r="U1660" i="4"/>
  <c r="U2944" i="4"/>
  <c r="R2944" i="4"/>
  <c r="R2429" i="4"/>
  <c r="U2429" i="4"/>
  <c r="R3038" i="4"/>
  <c r="U3038" i="4"/>
  <c r="R2392" i="4"/>
  <c r="U2392" i="4"/>
  <c r="R861" i="4"/>
  <c r="U861" i="4"/>
  <c r="U2608" i="4"/>
  <c r="R2608" i="4"/>
  <c r="U2574" i="4"/>
  <c r="R2574" i="4"/>
  <c r="R961" i="4"/>
  <c r="U961" i="4"/>
  <c r="U3107" i="4"/>
  <c r="R3107" i="4"/>
  <c r="R2094" i="4"/>
  <c r="U2094" i="4"/>
  <c r="R1638" i="4"/>
  <c r="U1638" i="4"/>
  <c r="U3103" i="4"/>
  <c r="R3103" i="4"/>
  <c r="R1795" i="4"/>
  <c r="U1795" i="4"/>
  <c r="U146" i="4"/>
  <c r="R146" i="4"/>
  <c r="R2112" i="4"/>
  <c r="U2112" i="4"/>
  <c r="R2810" i="4"/>
  <c r="U2810" i="4"/>
  <c r="U523" i="4"/>
  <c r="R523" i="4"/>
  <c r="U2688" i="4"/>
  <c r="R2688" i="4"/>
  <c r="U296" i="4"/>
  <c r="R296" i="4"/>
  <c r="R2209" i="4"/>
  <c r="U2209" i="4"/>
  <c r="R1563" i="4"/>
  <c r="U1563" i="4"/>
  <c r="U853" i="4"/>
  <c r="R853" i="4"/>
  <c r="R2985" i="4"/>
  <c r="U2985" i="4"/>
  <c r="U1452" i="4"/>
  <c r="R1452" i="4"/>
  <c r="U2848" i="4"/>
  <c r="R2848" i="4"/>
  <c r="U78" i="4"/>
  <c r="R78" i="4"/>
  <c r="R1588" i="4"/>
  <c r="U1588" i="4"/>
  <c r="U2800" i="4"/>
  <c r="R2800" i="4"/>
  <c r="U1171" i="4"/>
  <c r="R1171" i="4"/>
  <c r="R1065" i="4"/>
  <c r="U1065" i="4"/>
  <c r="R2689" i="4"/>
  <c r="U2689" i="4"/>
  <c r="R567" i="4"/>
  <c r="U567" i="4"/>
  <c r="U1328" i="4"/>
  <c r="R1328" i="4"/>
  <c r="R1474" i="4"/>
  <c r="U1474" i="4"/>
  <c r="R1881" i="4"/>
  <c r="U1881" i="4"/>
  <c r="U439" i="4"/>
  <c r="R439" i="4"/>
  <c r="U2450" i="4"/>
  <c r="R2450" i="4"/>
  <c r="U2617" i="4"/>
  <c r="R2617" i="4"/>
  <c r="R2070" i="4"/>
  <c r="U2070" i="4"/>
  <c r="U481" i="4"/>
  <c r="R481" i="4"/>
  <c r="U2747" i="4"/>
  <c r="R2747" i="4"/>
  <c r="U1141" i="4"/>
  <c r="R1141" i="4"/>
  <c r="R3030" i="4"/>
  <c r="U3030" i="4"/>
  <c r="R157" i="4"/>
  <c r="U157" i="4"/>
  <c r="R1708" i="4"/>
  <c r="U1708" i="4"/>
  <c r="U385" i="4"/>
  <c r="R385" i="4"/>
  <c r="U676" i="4"/>
  <c r="R676" i="4"/>
  <c r="R3127" i="4"/>
  <c r="U3127" i="4"/>
  <c r="R2662" i="4"/>
  <c r="U2662" i="4"/>
  <c r="U1361" i="4"/>
  <c r="R1361" i="4"/>
  <c r="R3025" i="4"/>
  <c r="U3025" i="4"/>
  <c r="U1384" i="4"/>
  <c r="R1384" i="4"/>
  <c r="U102" i="4"/>
  <c r="R102" i="4"/>
  <c r="U1431" i="4"/>
  <c r="R1431" i="4"/>
  <c r="R901" i="4"/>
  <c r="U901" i="4"/>
  <c r="R3023" i="4"/>
  <c r="U3023" i="4"/>
  <c r="U263" i="4"/>
  <c r="R263" i="4"/>
  <c r="U2338" i="4"/>
  <c r="R2338" i="4"/>
  <c r="U1714" i="4"/>
  <c r="R1714" i="4"/>
  <c r="R1985" i="4"/>
  <c r="U1985" i="4"/>
  <c r="U2139" i="4"/>
  <c r="R2139" i="4"/>
  <c r="U2740" i="4"/>
  <c r="R2740" i="4"/>
  <c r="R805" i="4"/>
  <c r="U805" i="4"/>
  <c r="U2142" i="4"/>
  <c r="R2142" i="4"/>
  <c r="U2126" i="4"/>
  <c r="R2126" i="4"/>
  <c r="U2050" i="4"/>
  <c r="R2050" i="4"/>
  <c r="R634" i="4"/>
  <c r="U634" i="4"/>
  <c r="U639" i="4"/>
  <c r="R639" i="4"/>
  <c r="U2850" i="4"/>
  <c r="R2850" i="4"/>
  <c r="U1621" i="4"/>
  <c r="R1621" i="4"/>
  <c r="R1650" i="4"/>
  <c r="U1650" i="4"/>
  <c r="U3121" i="4"/>
  <c r="R3121" i="4"/>
  <c r="U138" i="4"/>
  <c r="R138" i="4"/>
  <c r="U2159" i="4"/>
  <c r="R2159" i="4"/>
  <c r="U544" i="4"/>
  <c r="R544" i="4"/>
  <c r="U2176" i="4"/>
  <c r="R2176" i="4"/>
  <c r="U124" i="4"/>
  <c r="R124" i="4"/>
  <c r="U2381" i="4"/>
  <c r="R2381" i="4"/>
  <c r="R921" i="4"/>
  <c r="U921" i="4"/>
  <c r="R3024" i="4"/>
  <c r="U3024" i="4"/>
  <c r="U148" i="4"/>
  <c r="R148" i="4"/>
  <c r="U2529" i="4"/>
  <c r="R2529" i="4"/>
  <c r="U1952" i="4"/>
  <c r="R1952" i="4"/>
  <c r="U1590" i="4"/>
  <c r="R1590" i="4"/>
  <c r="U783" i="4"/>
  <c r="R783" i="4"/>
  <c r="R250" i="4"/>
  <c r="U250" i="4"/>
  <c r="R2152" i="4"/>
  <c r="U2152" i="4"/>
  <c r="U1707" i="4"/>
  <c r="R1707" i="4"/>
  <c r="U1143" i="4"/>
  <c r="R1143" i="4"/>
  <c r="U2654" i="4"/>
  <c r="R2654" i="4"/>
  <c r="U307" i="4"/>
  <c r="R307" i="4"/>
  <c r="U2247" i="4"/>
  <c r="R2247" i="4"/>
  <c r="R3003" i="4"/>
  <c r="U3003" i="4"/>
  <c r="U1803" i="4"/>
  <c r="R1803" i="4"/>
  <c r="U2341" i="4"/>
  <c r="R2341" i="4"/>
  <c r="U181" i="4"/>
  <c r="R181" i="4"/>
  <c r="R1005" i="4"/>
  <c r="U1005" i="4"/>
  <c r="R658" i="4"/>
  <c r="U658" i="4"/>
  <c r="U1865" i="4"/>
  <c r="R1865" i="4"/>
  <c r="R1306" i="4"/>
  <c r="U1306" i="4"/>
  <c r="R2668" i="4"/>
  <c r="U2668" i="4"/>
  <c r="U1064" i="4"/>
  <c r="R1064" i="4"/>
  <c r="R1059" i="4"/>
  <c r="U1059" i="4"/>
  <c r="U1556" i="4"/>
  <c r="R1556" i="4"/>
  <c r="U315" i="4"/>
  <c r="R315" i="4"/>
  <c r="U2640" i="4"/>
  <c r="R2640" i="4"/>
  <c r="U833" i="4"/>
  <c r="R833" i="4"/>
  <c r="U939" i="4"/>
  <c r="R939" i="4"/>
  <c r="U2116" i="4"/>
  <c r="R2116" i="4"/>
  <c r="U2981" i="4"/>
  <c r="R2981" i="4"/>
  <c r="U1034" i="4"/>
  <c r="R1034" i="4"/>
  <c r="U3083" i="4"/>
  <c r="R3083" i="4"/>
  <c r="U1280" i="4"/>
  <c r="R1280" i="4"/>
  <c r="R909" i="4"/>
  <c r="U909" i="4"/>
  <c r="U925" i="4"/>
  <c r="R925" i="4"/>
  <c r="U870" i="4"/>
  <c r="R870" i="4"/>
  <c r="U328" i="4"/>
  <c r="R328" i="4"/>
  <c r="R2105" i="4"/>
  <c r="U2105" i="4"/>
  <c r="U1776" i="4"/>
  <c r="R1776" i="4"/>
  <c r="R1390" i="4"/>
  <c r="U1390" i="4"/>
  <c r="U3113" i="4"/>
  <c r="R3113" i="4"/>
  <c r="R2477" i="4"/>
  <c r="U2477" i="4"/>
  <c r="U796" i="4"/>
  <c r="R796" i="4"/>
  <c r="R3044" i="4"/>
  <c r="U3044" i="4"/>
  <c r="U2227" i="4"/>
  <c r="R2227" i="4"/>
  <c r="U1258" i="4"/>
  <c r="R1258" i="4"/>
  <c r="U1276" i="4"/>
  <c r="R1276" i="4"/>
  <c r="R3073" i="4"/>
  <c r="U3073" i="4"/>
  <c r="U1632" i="4"/>
  <c r="R1632" i="4"/>
  <c r="R1210" i="4"/>
  <c r="U1210" i="4"/>
  <c r="U2923" i="4"/>
  <c r="R2923" i="4"/>
  <c r="U2140" i="4"/>
  <c r="R2140" i="4"/>
  <c r="U816" i="4"/>
  <c r="R816" i="4"/>
  <c r="U1989" i="4"/>
  <c r="R1989" i="4"/>
  <c r="R972" i="4"/>
  <c r="U972" i="4"/>
  <c r="U760" i="4"/>
  <c r="R760" i="4"/>
  <c r="R1076" i="4"/>
  <c r="U1076" i="4"/>
  <c r="R2453" i="4"/>
  <c r="U2453" i="4"/>
  <c r="U143" i="4"/>
  <c r="R143" i="4"/>
  <c r="U3085" i="4"/>
  <c r="R3085" i="4"/>
  <c r="U3171" i="4"/>
  <c r="R3171" i="4"/>
  <c r="U1565" i="4"/>
  <c r="R1565" i="4"/>
  <c r="R514" i="4"/>
  <c r="U514" i="4"/>
  <c r="R2013" i="4"/>
  <c r="U2013" i="4"/>
  <c r="U397" i="4"/>
  <c r="R397" i="4"/>
  <c r="U2340" i="4"/>
  <c r="R2340" i="4"/>
  <c r="R1107" i="4"/>
  <c r="U1107" i="4"/>
  <c r="R2185" i="4"/>
  <c r="U2185" i="4"/>
  <c r="U431" i="4"/>
  <c r="R431" i="4"/>
  <c r="U2915" i="4"/>
  <c r="R2915" i="4"/>
  <c r="U3169" i="4"/>
  <c r="R3169" i="4"/>
  <c r="U335" i="4"/>
  <c r="R335" i="4"/>
  <c r="U2796" i="4"/>
  <c r="R2796" i="4"/>
  <c r="R768" i="4"/>
  <c r="U768" i="4"/>
  <c r="U2764" i="4"/>
  <c r="R2764" i="4"/>
  <c r="U2630" i="4"/>
  <c r="R2630" i="4"/>
  <c r="U1307" i="4"/>
  <c r="R1307" i="4"/>
  <c r="U1274" i="4"/>
  <c r="R1274" i="4"/>
  <c r="U2317" i="4"/>
  <c r="R2317" i="4"/>
  <c r="R83" i="4"/>
  <c r="U83" i="4"/>
  <c r="U2390" i="4"/>
  <c r="R2390" i="4"/>
  <c r="U1325" i="4"/>
  <c r="R1325" i="4"/>
  <c r="R1251" i="4"/>
  <c r="U1251" i="4"/>
  <c r="U2024" i="4"/>
  <c r="R2024" i="4"/>
  <c r="U2869" i="4"/>
  <c r="R2869" i="4"/>
  <c r="R2606" i="4"/>
  <c r="U2606" i="4"/>
  <c r="U447" i="4"/>
  <c r="R447" i="4"/>
  <c r="R2541" i="4"/>
  <c r="U2541" i="4"/>
  <c r="U2424" i="4"/>
  <c r="R2424" i="4"/>
  <c r="R2138" i="4"/>
  <c r="U2138" i="4"/>
  <c r="U1042" i="4"/>
  <c r="R1042" i="4"/>
  <c r="U2709" i="4"/>
  <c r="R2709" i="4"/>
  <c r="R2465" i="4"/>
  <c r="U2465" i="4"/>
  <c r="R1915" i="4"/>
  <c r="U1915" i="4"/>
  <c r="R352" i="4"/>
  <c r="U352" i="4"/>
  <c r="U496" i="4"/>
  <c r="R496" i="4"/>
  <c r="U2789" i="4"/>
  <c r="R2789" i="4"/>
  <c r="U716" i="4"/>
  <c r="R716" i="4"/>
  <c r="U1990" i="4"/>
  <c r="R1990" i="4"/>
  <c r="R2650" i="4"/>
  <c r="U2650" i="4"/>
  <c r="U46" i="4"/>
  <c r="R46" i="4"/>
  <c r="R571" i="4"/>
  <c r="U571" i="4"/>
  <c r="U2058" i="4"/>
  <c r="R2058" i="4"/>
  <c r="U109" i="4"/>
  <c r="R109" i="4"/>
  <c r="U2203" i="4"/>
  <c r="R2203" i="4"/>
  <c r="R2525" i="4"/>
  <c r="U2525" i="4"/>
  <c r="U566" i="4"/>
  <c r="R566" i="4"/>
  <c r="R1722" i="4"/>
  <c r="U1722" i="4"/>
  <c r="R1017" i="4"/>
  <c r="U1017" i="4"/>
  <c r="U2197" i="4"/>
  <c r="R2197" i="4"/>
  <c r="R1044" i="4"/>
  <c r="U1044" i="4"/>
  <c r="U2307" i="4"/>
  <c r="R2307" i="4"/>
  <c r="R1905" i="4"/>
  <c r="U1905" i="4"/>
  <c r="U173" i="4"/>
  <c r="R173" i="4"/>
  <c r="U1114" i="4"/>
  <c r="R1114" i="4"/>
  <c r="U1129" i="4"/>
  <c r="R1129" i="4"/>
  <c r="U868" i="4"/>
  <c r="R868" i="4"/>
  <c r="U2478" i="4"/>
  <c r="R2478" i="4"/>
  <c r="R3072" i="4"/>
  <c r="U3072" i="4"/>
  <c r="R400" i="4"/>
  <c r="U400" i="4"/>
  <c r="U1564" i="4"/>
  <c r="R1564" i="4"/>
  <c r="U667" i="4"/>
  <c r="R667" i="4"/>
  <c r="U434" i="4"/>
  <c r="R434" i="4"/>
  <c r="U1678" i="4"/>
  <c r="R1678" i="4"/>
  <c r="U2613" i="4"/>
  <c r="R2613" i="4"/>
  <c r="U595" i="4"/>
  <c r="R595" i="4"/>
  <c r="R1628" i="4"/>
  <c r="U1628" i="4"/>
  <c r="R2034" i="4"/>
  <c r="U2034" i="4"/>
  <c r="U2962" i="4"/>
  <c r="R2962" i="4"/>
  <c r="R927" i="4"/>
  <c r="U927" i="4"/>
  <c r="R646" i="4"/>
  <c r="U646" i="4"/>
  <c r="U2489" i="4"/>
  <c r="R2489" i="4"/>
  <c r="U2655" i="4"/>
  <c r="R2655" i="4"/>
  <c r="U963" i="4"/>
  <c r="R963" i="4"/>
  <c r="R43" i="4"/>
  <c r="U43" i="4"/>
  <c r="U2299" i="4"/>
  <c r="R2299" i="4"/>
  <c r="R847" i="4"/>
  <c r="U847" i="4"/>
  <c r="U633" i="4"/>
  <c r="R633" i="4"/>
  <c r="U2860" i="4"/>
  <c r="R2860" i="4"/>
  <c r="U1827" i="4"/>
  <c r="R1827" i="4"/>
  <c r="U811" i="4"/>
  <c r="R811" i="4"/>
  <c r="R121" i="4"/>
  <c r="U121" i="4"/>
  <c r="R1787" i="4"/>
  <c r="U1787" i="4"/>
  <c r="U415" i="4"/>
  <c r="R415" i="4"/>
  <c r="R1475" i="4"/>
  <c r="U1475" i="4"/>
  <c r="R1089" i="4"/>
  <c r="U1089" i="4"/>
  <c r="U616" i="4"/>
  <c r="R616" i="4"/>
  <c r="U794" i="4"/>
  <c r="R794" i="4"/>
  <c r="U3028" i="4"/>
  <c r="R3028" i="4"/>
  <c r="U430" i="4"/>
  <c r="R430" i="4"/>
  <c r="U2826" i="4"/>
  <c r="R2826" i="4"/>
  <c r="R1285" i="4"/>
  <c r="U1285" i="4"/>
  <c r="U813" i="4"/>
  <c r="R813" i="4"/>
  <c r="R2130" i="4"/>
  <c r="U2130" i="4"/>
  <c r="U2483" i="4"/>
  <c r="R2483" i="4"/>
  <c r="U2708" i="4"/>
  <c r="R2708" i="4"/>
  <c r="R2284" i="4"/>
  <c r="U2284" i="4"/>
  <c r="U1366" i="4"/>
  <c r="R1366" i="4"/>
  <c r="U1731" i="4"/>
  <c r="R1731" i="4"/>
  <c r="U2166" i="4"/>
  <c r="R2166" i="4"/>
  <c r="U2693" i="4"/>
  <c r="R2693" i="4"/>
  <c r="U628" i="4"/>
  <c r="R628" i="4"/>
  <c r="U2352" i="4"/>
  <c r="R2352" i="4"/>
  <c r="U359" i="4"/>
  <c r="R359" i="4"/>
  <c r="U1012" i="4"/>
  <c r="R1012" i="4"/>
  <c r="U1777" i="4"/>
  <c r="R1777" i="4"/>
  <c r="U803" i="4"/>
  <c r="R803" i="4"/>
  <c r="U3190" i="4"/>
  <c r="R3190" i="4"/>
  <c r="R3075" i="4"/>
  <c r="U3075" i="4"/>
  <c r="R1101" i="4"/>
  <c r="U1101" i="4"/>
  <c r="U599" i="4"/>
  <c r="R599" i="4"/>
  <c r="U484" i="4"/>
  <c r="R484" i="4"/>
  <c r="U1215" i="4"/>
  <c r="R1215" i="4"/>
  <c r="U2998" i="4"/>
  <c r="R2998" i="4"/>
  <c r="U2535" i="4"/>
  <c r="R2535" i="4"/>
  <c r="U1633" i="4"/>
  <c r="R1633" i="4"/>
  <c r="U525" i="4"/>
  <c r="R525" i="4"/>
  <c r="U1275" i="4"/>
  <c r="R1275" i="4"/>
  <c r="R3064" i="4"/>
  <c r="U3064" i="4"/>
  <c r="U1405" i="4"/>
  <c r="R1405" i="4"/>
  <c r="U2885" i="4"/>
  <c r="R2885" i="4"/>
  <c r="U441" i="4"/>
  <c r="R441" i="4"/>
  <c r="U2346" i="4"/>
  <c r="R2346" i="4"/>
  <c r="U933" i="4"/>
  <c r="R933" i="4"/>
  <c r="U2188" i="4"/>
  <c r="R2188" i="4"/>
  <c r="U1040" i="4"/>
  <c r="R1040" i="4"/>
  <c r="U2700" i="4"/>
  <c r="R2700" i="4"/>
  <c r="U1371" i="4"/>
  <c r="R1371" i="4"/>
  <c r="U2673" i="4"/>
  <c r="R2673" i="4"/>
  <c r="U1471" i="4"/>
  <c r="R1471" i="4"/>
  <c r="U3162" i="4"/>
  <c r="R3162" i="4"/>
  <c r="R2170" i="4"/>
  <c r="U2170" i="4"/>
  <c r="U808" i="4"/>
  <c r="R808" i="4"/>
  <c r="R2920" i="4"/>
  <c r="U2920" i="4"/>
  <c r="R1002" i="4"/>
  <c r="U1002" i="4"/>
  <c r="R1938" i="4"/>
  <c r="U1938" i="4"/>
  <c r="U1464" i="4"/>
  <c r="R1464" i="4"/>
  <c r="U2824" i="4"/>
  <c r="R2824" i="4"/>
  <c r="R1304" i="4"/>
  <c r="U1304" i="4"/>
  <c r="U374" i="4"/>
  <c r="R374" i="4"/>
  <c r="U367" i="4"/>
  <c r="R367" i="4"/>
  <c r="U1078" i="4"/>
  <c r="R1078" i="4"/>
  <c r="U2255" i="4"/>
  <c r="R2255" i="4"/>
  <c r="R2777" i="4"/>
  <c r="U2777" i="4"/>
  <c r="U1617" i="4"/>
  <c r="R1617" i="4"/>
  <c r="R427" i="4"/>
  <c r="U427" i="4"/>
  <c r="U1929" i="4"/>
  <c r="R1929" i="4"/>
  <c r="U849" i="4"/>
  <c r="R849" i="4"/>
  <c r="R1147" i="4"/>
  <c r="U1147" i="4"/>
  <c r="U2881" i="4"/>
  <c r="R2881" i="4"/>
  <c r="R3071" i="4"/>
  <c r="U3071" i="4"/>
  <c r="U622" i="4"/>
  <c r="R622" i="4"/>
  <c r="U209" i="4"/>
  <c r="R209" i="4"/>
  <c r="U2230" i="4"/>
  <c r="R2230" i="4"/>
  <c r="U2501" i="4"/>
  <c r="R2501" i="4"/>
  <c r="U458" i="4"/>
  <c r="R458" i="4"/>
  <c r="U1655" i="4"/>
  <c r="R1655" i="4"/>
  <c r="U1038" i="4"/>
  <c r="R1038" i="4"/>
  <c r="R2656" i="4"/>
  <c r="U2656" i="4"/>
  <c r="U292" i="4"/>
  <c r="R292" i="4"/>
  <c r="U1172" i="4"/>
  <c r="R1172" i="4"/>
  <c r="U1186" i="4"/>
  <c r="R1186" i="4"/>
  <c r="U1942" i="4"/>
  <c r="R1942" i="4"/>
  <c r="R568" i="4"/>
  <c r="U568" i="4"/>
  <c r="U467" i="4"/>
  <c r="R467" i="4"/>
  <c r="U892" i="4"/>
  <c r="R892" i="4"/>
  <c r="U2603" i="4"/>
  <c r="R2603" i="4"/>
  <c r="U1739" i="4"/>
  <c r="R1739" i="4"/>
  <c r="U2698" i="4"/>
  <c r="R2698" i="4"/>
  <c r="R1282" i="4"/>
  <c r="U1282" i="4"/>
  <c r="U3008" i="4"/>
  <c r="R3008" i="4"/>
  <c r="U962" i="4"/>
  <c r="R962" i="4"/>
  <c r="U2753" i="4"/>
  <c r="R2753" i="4"/>
  <c r="R2565" i="4"/>
  <c r="U2565" i="4"/>
  <c r="R1342" i="4"/>
  <c r="U1342" i="4"/>
  <c r="U3213" i="4"/>
  <c r="R3213" i="4"/>
  <c r="R900" i="4"/>
  <c r="U900" i="4"/>
  <c r="U2388" i="4"/>
  <c r="R2388" i="4"/>
  <c r="R1710" i="4"/>
  <c r="U1710" i="4"/>
  <c r="R3032" i="4"/>
  <c r="U3032" i="4"/>
  <c r="U1158" i="4"/>
  <c r="R1158" i="4"/>
  <c r="R1074" i="4"/>
  <c r="U1074" i="4"/>
  <c r="R2552" i="4"/>
  <c r="U2552" i="4"/>
  <c r="U277" i="4"/>
  <c r="R277" i="4"/>
  <c r="U2226" i="4"/>
  <c r="R2226" i="4"/>
  <c r="U1645" i="4"/>
  <c r="R1645" i="4"/>
  <c r="U934" i="4"/>
  <c r="R934" i="4"/>
  <c r="R1440" i="4"/>
  <c r="U1440" i="4"/>
  <c r="U131" i="4"/>
  <c r="R131" i="4"/>
  <c r="U2273" i="4"/>
  <c r="R2273" i="4"/>
  <c r="U3026" i="4"/>
  <c r="R3026" i="4"/>
  <c r="U2128" i="4"/>
  <c r="R2128" i="4"/>
  <c r="U2218" i="4"/>
  <c r="R2218" i="4"/>
  <c r="U2888" i="4"/>
  <c r="R2888" i="4"/>
  <c r="R2282" i="4"/>
  <c r="U2282" i="4"/>
  <c r="R2582" i="4"/>
  <c r="U2582" i="4"/>
  <c r="U1207" i="4"/>
  <c r="R1207" i="4"/>
  <c r="U3078" i="4"/>
  <c r="R3078" i="4"/>
  <c r="R1806" i="4"/>
  <c r="U1806" i="4"/>
  <c r="U1006" i="4"/>
  <c r="R1006" i="4"/>
  <c r="U2779" i="4"/>
  <c r="R2779" i="4"/>
  <c r="U2990" i="4"/>
  <c r="R2990" i="4"/>
  <c r="U167" i="4"/>
  <c r="R167" i="4"/>
  <c r="R2251" i="4"/>
  <c r="U2251" i="4"/>
  <c r="R730" i="4"/>
  <c r="U730" i="4"/>
  <c r="U1825" i="4"/>
  <c r="R1825" i="4"/>
  <c r="R1505" i="4"/>
  <c r="U1505" i="4"/>
  <c r="R295" i="4"/>
  <c r="U295" i="4"/>
  <c r="U2143" i="4"/>
  <c r="R2143" i="4"/>
  <c r="U454" i="4"/>
  <c r="R454" i="4"/>
  <c r="U1676" i="4"/>
  <c r="R1676" i="4"/>
  <c r="U1113" i="4"/>
  <c r="R1113" i="4"/>
  <c r="U1100" i="4"/>
  <c r="R1100" i="4"/>
  <c r="R1455" i="4"/>
  <c r="U1455" i="4"/>
  <c r="U2808" i="4"/>
  <c r="R2808" i="4"/>
  <c r="U1973" i="4"/>
  <c r="R1973" i="4"/>
  <c r="U806" i="4"/>
  <c r="R806" i="4"/>
  <c r="U306" i="4"/>
  <c r="R306" i="4"/>
  <c r="U1818" i="4"/>
  <c r="R1818" i="4"/>
  <c r="U1008" i="4"/>
  <c r="R1008" i="4"/>
  <c r="U2515" i="4"/>
  <c r="R2515" i="4"/>
  <c r="U2941" i="4"/>
  <c r="R2941" i="4"/>
  <c r="R271" i="4"/>
  <c r="U271" i="4"/>
  <c r="R643" i="4"/>
  <c r="U643" i="4"/>
  <c r="R619" i="4"/>
  <c r="U619" i="4"/>
  <c r="U1433" i="4"/>
  <c r="R1433" i="4"/>
  <c r="U220" i="4"/>
  <c r="R220" i="4"/>
  <c r="R1512" i="4"/>
  <c r="U1512" i="4"/>
  <c r="U551" i="4"/>
  <c r="R551" i="4"/>
  <c r="R1131" i="4"/>
  <c r="U1131" i="4"/>
  <c r="U2474" i="4"/>
  <c r="R2474" i="4"/>
  <c r="U2031" i="4"/>
  <c r="R2031" i="4"/>
  <c r="U1300" i="4"/>
  <c r="R1300" i="4"/>
  <c r="R2614" i="4"/>
  <c r="U2614" i="4"/>
  <c r="U3057" i="4"/>
  <c r="R3057" i="4"/>
  <c r="U1668" i="4"/>
  <c r="R1668" i="4"/>
  <c r="U1926" i="4"/>
  <c r="R1926" i="4"/>
  <c r="U761" i="4"/>
  <c r="R761" i="4"/>
  <c r="U2719" i="4"/>
  <c r="R2719" i="4"/>
  <c r="U1099" i="4"/>
  <c r="R1099" i="4"/>
  <c r="R711" i="4"/>
  <c r="U711" i="4"/>
  <c r="R1354" i="4"/>
  <c r="U1354" i="4"/>
  <c r="U2958" i="4"/>
  <c r="R2958" i="4"/>
  <c r="R1135" i="4"/>
  <c r="U1135" i="4"/>
  <c r="R2975" i="4"/>
  <c r="U2975" i="4"/>
  <c r="U1693" i="4"/>
  <c r="R1693" i="4"/>
  <c r="U1119" i="4"/>
  <c r="R1119" i="4"/>
  <c r="U2589" i="4"/>
  <c r="R2589" i="4"/>
  <c r="R3022" i="4"/>
  <c r="U3022" i="4"/>
  <c r="U2223" i="4"/>
  <c r="R2223" i="4"/>
  <c r="U1765" i="4"/>
  <c r="R1765" i="4"/>
  <c r="R3164" i="4"/>
  <c r="U3164" i="4"/>
  <c r="U426" i="4"/>
  <c r="R426" i="4"/>
  <c r="R2008" i="4"/>
  <c r="U2008" i="4"/>
  <c r="U2276" i="4"/>
  <c r="R2276" i="4"/>
  <c r="U354" i="4"/>
  <c r="R354" i="4"/>
  <c r="U2061" i="4"/>
  <c r="R2061" i="4"/>
  <c r="U1032" i="4"/>
  <c r="R1032" i="4"/>
  <c r="U1462" i="4"/>
  <c r="R1462" i="4"/>
  <c r="R3039" i="4"/>
  <c r="U3039" i="4"/>
  <c r="U2953" i="4"/>
  <c r="R2953" i="4"/>
  <c r="R1029" i="4"/>
  <c r="U1029" i="4"/>
  <c r="U2562" i="4"/>
  <c r="R2562" i="4"/>
  <c r="U1324" i="4"/>
  <c r="R1324" i="4"/>
  <c r="R2648" i="4"/>
  <c r="U2648" i="4"/>
  <c r="R843" i="4"/>
  <c r="U843" i="4"/>
  <c r="U2414" i="4"/>
  <c r="R2414" i="4"/>
  <c r="R1252" i="4"/>
  <c r="U1252" i="4"/>
  <c r="U2323" i="4"/>
  <c r="R2323" i="4"/>
  <c r="U1809" i="4"/>
  <c r="R1809" i="4"/>
  <c r="U2879" i="4"/>
  <c r="R2879" i="4"/>
  <c r="U700" i="4"/>
  <c r="R700" i="4"/>
  <c r="U446" i="4"/>
  <c r="R446" i="4"/>
  <c r="U1785" i="4"/>
  <c r="R1785" i="4"/>
  <c r="R2417" i="4"/>
  <c r="U2417" i="4"/>
  <c r="R1791" i="4"/>
  <c r="U1791" i="4"/>
  <c r="R1125" i="4"/>
  <c r="U1125" i="4"/>
  <c r="U2014" i="4"/>
  <c r="R2014" i="4"/>
  <c r="R1758" i="4"/>
  <c r="U1758" i="4"/>
  <c r="R1500" i="4"/>
  <c r="U1500" i="4"/>
  <c r="R1396" i="4"/>
  <c r="U1396" i="4"/>
  <c r="U3188" i="4"/>
  <c r="R3188" i="4"/>
  <c r="R580" i="4"/>
  <c r="U580" i="4"/>
  <c r="R2351" i="4"/>
  <c r="U2351" i="4"/>
  <c r="U487" i="4"/>
  <c r="R487" i="4"/>
  <c r="R2935" i="4"/>
  <c r="U2935" i="4"/>
  <c r="U2793" i="4"/>
  <c r="R2793" i="4"/>
  <c r="U1035" i="4"/>
  <c r="R1035" i="4"/>
  <c r="U957" i="4"/>
  <c r="R957" i="4"/>
  <c r="U1383" i="4"/>
  <c r="R1383" i="4"/>
  <c r="R1713" i="4"/>
  <c r="U1713" i="4"/>
  <c r="U2196" i="4"/>
  <c r="R2196" i="4"/>
  <c r="R1023" i="4"/>
  <c r="U1023" i="4"/>
  <c r="R2291" i="4"/>
  <c r="U2291" i="4"/>
  <c r="U543" i="4"/>
  <c r="R543" i="4"/>
  <c r="U2585" i="4"/>
  <c r="R2585" i="4"/>
  <c r="R2124" i="4"/>
  <c r="U2124" i="4"/>
  <c r="U18" i="4"/>
  <c r="R18" i="4"/>
  <c r="R2110" i="4"/>
  <c r="U2110" i="4"/>
  <c r="R1239" i="4"/>
  <c r="U1239" i="4"/>
  <c r="U2327" i="4"/>
  <c r="R2327" i="4"/>
  <c r="U2398" i="4"/>
  <c r="R2398" i="4"/>
  <c r="R1204" i="4"/>
  <c r="U1204" i="4"/>
  <c r="U2930" i="4"/>
  <c r="R2930" i="4"/>
  <c r="U2168" i="4"/>
  <c r="R2168" i="4"/>
  <c r="U1069" i="4"/>
  <c r="R1069" i="4"/>
  <c r="R407" i="4"/>
  <c r="U407" i="4"/>
  <c r="R2551" i="4"/>
  <c r="U2551" i="4"/>
  <c r="R301" i="4"/>
  <c r="U301" i="4"/>
  <c r="U2201" i="4"/>
  <c r="R2201" i="4"/>
  <c r="R508" i="4"/>
  <c r="U508" i="4"/>
  <c r="R997" i="4"/>
  <c r="U997" i="4"/>
  <c r="U2987" i="4"/>
  <c r="R2987" i="4"/>
  <c r="U2815" i="4"/>
  <c r="R2815" i="4"/>
  <c r="R1497" i="4"/>
  <c r="U1497" i="4"/>
  <c r="R511" i="4"/>
  <c r="U511" i="4"/>
  <c r="U2187" i="4"/>
  <c r="R2187" i="4"/>
  <c r="R1228" i="4"/>
  <c r="U1228" i="4"/>
  <c r="U3059" i="4"/>
  <c r="R3059" i="4"/>
  <c r="R574" i="4"/>
  <c r="U574" i="4"/>
  <c r="U1068" i="4"/>
  <c r="R1068" i="4"/>
  <c r="R1378" i="4"/>
  <c r="U1378" i="4"/>
  <c r="U1348" i="4"/>
  <c r="R1348" i="4"/>
  <c r="R3147" i="4"/>
  <c r="U3147" i="4"/>
  <c r="U2075" i="4"/>
  <c r="R2075" i="4"/>
  <c r="U2672" i="4"/>
  <c r="R2672" i="4"/>
  <c r="R1291" i="4"/>
  <c r="U1291" i="4"/>
  <c r="U1674" i="4"/>
  <c r="R1674" i="4"/>
  <c r="U1771" i="4"/>
  <c r="R1771" i="4"/>
  <c r="U1642" i="4"/>
  <c r="R1642" i="4"/>
  <c r="R2290" i="4"/>
  <c r="U2290" i="4"/>
  <c r="U1659" i="4"/>
  <c r="R1659" i="4"/>
  <c r="U775" i="4"/>
  <c r="R775" i="4"/>
  <c r="U2225" i="4"/>
  <c r="R2225" i="4"/>
  <c r="U2727" i="4"/>
  <c r="R2727" i="4"/>
  <c r="U1495" i="4"/>
  <c r="R1495" i="4"/>
  <c r="U3157" i="4"/>
  <c r="R3157" i="4"/>
  <c r="U1711" i="4"/>
  <c r="R1711" i="4"/>
  <c r="U2628" i="4"/>
  <c r="R2628" i="4"/>
  <c r="R638" i="4"/>
  <c r="U638" i="4"/>
  <c r="U2776" i="4"/>
  <c r="R2776" i="4"/>
  <c r="U3001" i="4"/>
  <c r="R3001" i="4"/>
  <c r="U1316" i="4"/>
  <c r="R1316" i="4"/>
  <c r="U1740" i="4"/>
  <c r="R1740" i="4"/>
  <c r="U1243" i="4"/>
  <c r="R1243" i="4"/>
  <c r="U655" i="4"/>
  <c r="R655" i="4"/>
  <c r="U281" i="4"/>
  <c r="R281" i="4"/>
  <c r="U1259" i="4"/>
  <c r="R1259" i="4"/>
  <c r="U1330" i="4"/>
  <c r="R1330" i="4"/>
  <c r="U444" i="4"/>
  <c r="R444" i="4"/>
  <c r="U2263" i="4"/>
  <c r="R2263" i="4"/>
  <c r="U364" i="4"/>
  <c r="R364" i="4"/>
  <c r="U2624" i="4"/>
  <c r="R2624" i="4"/>
  <c r="U2663" i="4"/>
  <c r="R2663" i="4"/>
  <c r="U906" i="4"/>
  <c r="R906" i="4"/>
  <c r="R3128" i="4"/>
  <c r="U3128" i="4"/>
  <c r="U722" i="4"/>
  <c r="R722" i="4"/>
  <c r="U1781" i="4"/>
  <c r="R1781" i="4"/>
  <c r="R228" i="4"/>
  <c r="U228" i="4"/>
  <c r="R280" i="4"/>
  <c r="U280" i="4"/>
  <c r="R530" i="4"/>
  <c r="U530" i="4"/>
  <c r="U2502" i="4"/>
  <c r="R2502" i="4"/>
  <c r="R2801" i="4"/>
  <c r="U2801" i="4"/>
  <c r="U1450" i="4"/>
  <c r="R1450" i="4"/>
  <c r="R999" i="4"/>
  <c r="U999" i="4"/>
  <c r="U2890" i="4"/>
  <c r="R2890" i="4"/>
  <c r="U2965" i="4"/>
  <c r="R2965" i="4"/>
  <c r="U1522" i="4"/>
  <c r="R1522" i="4"/>
  <c r="R218" i="4"/>
  <c r="U218" i="4"/>
  <c r="R1972" i="4"/>
  <c r="U1972" i="4"/>
  <c r="U1289" i="4"/>
  <c r="R1289" i="4"/>
  <c r="R2836" i="4"/>
  <c r="U2836" i="4"/>
  <c r="U2974" i="4"/>
  <c r="R2974" i="4"/>
  <c r="U1783" i="4"/>
  <c r="R1783" i="4"/>
  <c r="U3215" i="4" l="1"/>
  <c r="C54" i="2"/>
  <c r="C62" i="2"/>
  <c r="C68" i="2"/>
  <c r="C72" i="2"/>
  <c r="C81" i="2"/>
  <c r="C85" i="2"/>
  <c r="C88" i="2"/>
  <c r="C95" i="2"/>
  <c r="C98" i="2"/>
  <c r="C43" i="2"/>
  <c r="C55" i="2"/>
  <c r="C69" i="2"/>
  <c r="C73" i="2"/>
  <c r="C82" i="2"/>
  <c r="C89" i="2"/>
  <c r="C99" i="2"/>
  <c r="C111" i="2"/>
  <c r="C56" i="2"/>
  <c r="C70" i="2"/>
  <c r="C74" i="2"/>
  <c r="C90" i="2"/>
  <c r="C100" i="2"/>
  <c r="C112" i="2"/>
  <c r="C119" i="2"/>
  <c r="C145" i="2"/>
  <c r="C184" i="2"/>
  <c r="C193" i="2"/>
  <c r="C207" i="2"/>
  <c r="C236" i="2"/>
  <c r="C245" i="2"/>
  <c r="C253" i="2"/>
  <c r="C259" i="2"/>
  <c r="C269" i="2"/>
  <c r="C301" i="2"/>
  <c r="C310" i="2"/>
  <c r="C319" i="2"/>
  <c r="C328" i="2"/>
  <c r="C337" i="2"/>
  <c r="C346" i="2"/>
  <c r="C355" i="2"/>
  <c r="C361" i="2"/>
  <c r="C373" i="2"/>
  <c r="C379" i="2"/>
  <c r="C44" i="2"/>
  <c r="C63" i="2"/>
  <c r="C71" i="2"/>
  <c r="C75" i="2"/>
  <c r="C91" i="2"/>
  <c r="C101" i="2"/>
  <c r="C110" i="2"/>
  <c r="C120" i="2"/>
  <c r="C139" i="2"/>
  <c r="C146" i="2"/>
  <c r="C155" i="2"/>
  <c r="C185" i="2"/>
  <c r="C194" i="2"/>
  <c r="C227" i="2"/>
  <c r="C237" i="2"/>
  <c r="C260" i="2"/>
  <c r="C293" i="2"/>
  <c r="C302" i="2"/>
  <c r="C311" i="2"/>
  <c r="C320" i="2"/>
  <c r="C338" i="2"/>
  <c r="C356" i="2"/>
  <c r="C362" i="2"/>
  <c r="C374" i="2"/>
  <c r="C380" i="2"/>
  <c r="C28" i="2"/>
  <c r="C49" i="2"/>
  <c r="C64" i="2"/>
  <c r="C76" i="2"/>
  <c r="C92" i="2"/>
  <c r="C102" i="2"/>
  <c r="C113" i="2"/>
  <c r="C121" i="2"/>
  <c r="C130" i="2"/>
  <c r="C147" i="2"/>
  <c r="C156" i="2"/>
  <c r="C161" i="2"/>
  <c r="C169" i="2"/>
  <c r="C177" i="2"/>
  <c r="C186" i="2"/>
  <c r="C220" i="2"/>
  <c r="C228" i="2"/>
  <c r="C238" i="2"/>
  <c r="C285" i="2"/>
  <c r="C294" i="2"/>
  <c r="C303" i="2"/>
  <c r="C312" i="2"/>
  <c r="C357" i="2"/>
  <c r="C363" i="2"/>
  <c r="C45" i="2"/>
  <c r="C50" i="2"/>
  <c r="C77" i="2"/>
  <c r="C83" i="2"/>
  <c r="C93" i="2"/>
  <c r="C103" i="2"/>
  <c r="C114" i="2"/>
  <c r="C122" i="2"/>
  <c r="C131" i="2"/>
  <c r="C140" i="2"/>
  <c r="C148" i="2"/>
  <c r="C162" i="2"/>
  <c r="C170" i="2"/>
  <c r="C178" i="2"/>
  <c r="C200" i="2"/>
  <c r="C212" i="2"/>
  <c r="C229" i="2"/>
  <c r="C248" i="2"/>
  <c r="C256" i="2"/>
  <c r="C272" i="2"/>
  <c r="C286" i="2"/>
  <c r="C295" i="2"/>
  <c r="C304" i="2"/>
  <c r="C313" i="2"/>
  <c r="C30" i="2"/>
  <c r="C46" i="2"/>
  <c r="C51" i="2"/>
  <c r="C78" i="2"/>
  <c r="C94" i="2"/>
  <c r="C104" i="2"/>
  <c r="C123" i="2"/>
  <c r="C132" i="2"/>
  <c r="C163" i="2"/>
  <c r="C171" i="2"/>
  <c r="C179" i="2"/>
  <c r="C197" i="2"/>
  <c r="C201" i="2"/>
  <c r="C213" i="2"/>
  <c r="C221" i="2"/>
  <c r="C230" i="2"/>
  <c r="C249" i="2"/>
  <c r="C263" i="2"/>
  <c r="C287" i="2"/>
  <c r="C296" i="2"/>
  <c r="C305" i="2"/>
  <c r="C314" i="2"/>
  <c r="C329" i="2"/>
  <c r="C347" i="2"/>
  <c r="C31" i="2"/>
  <c r="C52" i="2"/>
  <c r="C57" i="2"/>
  <c r="C79" i="2"/>
  <c r="C105" i="2"/>
  <c r="C47" i="2"/>
  <c r="C53" i="2"/>
  <c r="C58" i="2"/>
  <c r="C65" i="2"/>
  <c r="C80" i="2"/>
  <c r="C106" i="2"/>
  <c r="C42" i="2"/>
  <c r="C84" i="2"/>
  <c r="C97" i="2"/>
  <c r="C115" i="2"/>
  <c r="C152" i="2"/>
  <c r="C176" i="2"/>
  <c r="C191" i="2"/>
  <c r="C202" i="2"/>
  <c r="C210" i="2"/>
  <c r="C225" i="2"/>
  <c r="C242" i="2"/>
  <c r="C252" i="2"/>
  <c r="C266" i="2"/>
  <c r="C281" i="2"/>
  <c r="C297" i="2"/>
  <c r="C324" i="2"/>
  <c r="C339" i="2"/>
  <c r="C376" i="2"/>
  <c r="C418" i="2"/>
  <c r="C424" i="2"/>
  <c r="C436" i="2"/>
  <c r="C442" i="2"/>
  <c r="C454" i="2"/>
  <c r="C466" i="2"/>
  <c r="C490" i="2"/>
  <c r="C502" i="2"/>
  <c r="C514" i="2"/>
  <c r="C545" i="2"/>
  <c r="C558" i="2"/>
  <c r="C586" i="2"/>
  <c r="C590" i="2"/>
  <c r="C600" i="2"/>
  <c r="C631" i="2"/>
  <c r="C648" i="2"/>
  <c r="C48" i="2"/>
  <c r="C67" i="2"/>
  <c r="C108" i="2"/>
  <c r="C117" i="2"/>
  <c r="C141" i="2"/>
  <c r="C214" i="2"/>
  <c r="C268" i="2"/>
  <c r="C326" i="2"/>
  <c r="C341" i="2"/>
  <c r="C378" i="2"/>
  <c r="C402" i="2"/>
  <c r="C408" i="2"/>
  <c r="C420" i="2"/>
  <c r="C426" i="2"/>
  <c r="C438" i="2"/>
  <c r="C444" i="2"/>
  <c r="C456" i="2"/>
  <c r="C468" i="2"/>
  <c r="C480" i="2"/>
  <c r="C492" i="2"/>
  <c r="C515" i="2"/>
  <c r="C527" i="2"/>
  <c r="C528" i="2"/>
  <c r="C551" i="2"/>
  <c r="C560" i="2"/>
  <c r="C576" i="2"/>
  <c r="C588" i="2"/>
  <c r="C602" i="2"/>
  <c r="C609" i="2"/>
  <c r="C611" i="2"/>
  <c r="C623" i="2"/>
  <c r="C633" i="2"/>
  <c r="C650" i="2"/>
  <c r="C664" i="2"/>
  <c r="C86" i="2"/>
  <c r="C144" i="2"/>
  <c r="C167" i="2"/>
  <c r="C182" i="2"/>
  <c r="C244" i="2"/>
  <c r="C288" i="2"/>
  <c r="C331" i="2"/>
  <c r="C371" i="2"/>
  <c r="C393" i="2"/>
  <c r="C405" i="2"/>
  <c r="C411" i="2"/>
  <c r="C459" i="2"/>
  <c r="C483" i="2"/>
  <c r="C495" i="2"/>
  <c r="C536" i="2"/>
  <c r="C554" i="2"/>
  <c r="C562" i="2"/>
  <c r="C569" i="2"/>
  <c r="C578" i="2"/>
  <c r="C593" i="2"/>
  <c r="C605" i="2"/>
  <c r="C610" i="2"/>
  <c r="C614" i="2"/>
  <c r="C87" i="2"/>
  <c r="C138" i="2"/>
  <c r="C168" i="2"/>
  <c r="C183" i="2"/>
  <c r="C206" i="2"/>
  <c r="C218" i="2"/>
  <c r="C233" i="2"/>
  <c r="C250" i="2"/>
  <c r="C257" i="2"/>
  <c r="C289" i="2"/>
  <c r="C332" i="2"/>
  <c r="C345" i="2"/>
  <c r="C372" i="2"/>
  <c r="C385" i="2"/>
  <c r="C394" i="2"/>
  <c r="C406" i="2"/>
  <c r="C412" i="2"/>
  <c r="C460" i="2"/>
  <c r="C484" i="2"/>
  <c r="C496" i="2"/>
  <c r="C530" i="2"/>
  <c r="C555" i="2"/>
  <c r="C563" i="2"/>
  <c r="C570" i="2"/>
  <c r="C579" i="2"/>
  <c r="C594" i="2"/>
  <c r="C606" i="2"/>
  <c r="C615" i="2"/>
  <c r="C625" i="2"/>
  <c r="C637" i="2"/>
  <c r="C143" i="2"/>
  <c r="C150" i="2"/>
  <c r="C159" i="2"/>
  <c r="C198" i="2"/>
  <c r="C235" i="2"/>
  <c r="C279" i="2"/>
  <c r="C360" i="2"/>
  <c r="C410" i="2"/>
  <c r="C452" i="2"/>
  <c r="C500" i="2"/>
  <c r="C517" i="2"/>
  <c r="C553" i="2"/>
  <c r="C566" i="2"/>
  <c r="C577" i="2"/>
  <c r="C604" i="2"/>
  <c r="C619" i="2"/>
  <c r="C627" i="2"/>
  <c r="C657" i="2"/>
  <c r="C676" i="2"/>
  <c r="C688" i="2"/>
  <c r="C698" i="2"/>
  <c r="C707" i="2"/>
  <c r="C714" i="2"/>
  <c r="C717" i="2"/>
  <c r="C729" i="2"/>
  <c r="C735" i="2"/>
  <c r="C743" i="2"/>
  <c r="C763" i="2"/>
  <c r="C770" i="2"/>
  <c r="C779" i="2"/>
  <c r="C788" i="2"/>
  <c r="C59" i="2"/>
  <c r="C66" i="2"/>
  <c r="C151" i="2"/>
  <c r="C160" i="2"/>
  <c r="C199" i="2"/>
  <c r="C219" i="2"/>
  <c r="C241" i="2"/>
  <c r="C258" i="2"/>
  <c r="C280" i="2"/>
  <c r="C306" i="2"/>
  <c r="C323" i="2"/>
  <c r="C364" i="2"/>
  <c r="C386" i="2"/>
  <c r="C423" i="2"/>
  <c r="C453" i="2"/>
  <c r="C461" i="2"/>
  <c r="C501" i="2"/>
  <c r="C520" i="2"/>
  <c r="C547" i="2"/>
  <c r="C567" i="2"/>
  <c r="C580" i="2"/>
  <c r="C628" i="2"/>
  <c r="C640" i="2"/>
  <c r="C658" i="2"/>
  <c r="C669" i="2"/>
  <c r="C677" i="2"/>
  <c r="C699" i="2"/>
  <c r="C715" i="2"/>
  <c r="C718" i="2"/>
  <c r="C736" i="2"/>
  <c r="C744" i="2"/>
  <c r="C780" i="2"/>
  <c r="C60" i="2"/>
  <c r="C116" i="2"/>
  <c r="C133" i="2"/>
  <c r="C164" i="2"/>
  <c r="C203" i="2"/>
  <c r="C264" i="2"/>
  <c r="C282" i="2"/>
  <c r="C325" i="2"/>
  <c r="C348" i="2"/>
  <c r="C387" i="2"/>
  <c r="C401" i="2"/>
  <c r="C425" i="2"/>
  <c r="C455" i="2"/>
  <c r="C462" i="2"/>
  <c r="C479" i="2"/>
  <c r="C521" i="2"/>
  <c r="C568" i="2"/>
  <c r="C581" i="2"/>
  <c r="C587" i="2"/>
  <c r="C620" i="2"/>
  <c r="C629" i="2"/>
  <c r="C641" i="2"/>
  <c r="C659" i="2"/>
  <c r="C670" i="2"/>
  <c r="C678" i="2"/>
  <c r="C700" i="2"/>
  <c r="C708" i="2"/>
  <c r="C719" i="2"/>
  <c r="C745" i="2"/>
  <c r="C751" i="2"/>
  <c r="C781" i="2"/>
  <c r="C135" i="2"/>
  <c r="C189" i="2"/>
  <c r="C243" i="2"/>
  <c r="C330" i="2"/>
  <c r="C350" i="2"/>
  <c r="C370" i="2"/>
  <c r="C389" i="2"/>
  <c r="C404" i="2"/>
  <c r="C428" i="2"/>
  <c r="C440" i="2"/>
  <c r="C458" i="2"/>
  <c r="C464" i="2"/>
  <c r="C482" i="2"/>
  <c r="C532" i="2"/>
  <c r="C557" i="2"/>
  <c r="C583" i="2"/>
  <c r="C589" i="2"/>
  <c r="C592" i="2"/>
  <c r="C607" i="2"/>
  <c r="C613" i="2"/>
  <c r="C621" i="2"/>
  <c r="C632" i="2"/>
  <c r="C642" i="2"/>
  <c r="C661" i="2"/>
  <c r="C680" i="2"/>
  <c r="C690" i="2"/>
  <c r="C721" i="2"/>
  <c r="C746" i="2"/>
  <c r="C752" i="2"/>
  <c r="C772" i="2"/>
  <c r="C783" i="2"/>
  <c r="C795" i="2"/>
  <c r="C816" i="2"/>
  <c r="C826" i="2"/>
  <c r="C834" i="2"/>
  <c r="C96" i="2"/>
  <c r="C136" i="2"/>
  <c r="C190" i="2"/>
  <c r="C290" i="2"/>
  <c r="C390" i="2"/>
  <c r="C417" i="2"/>
  <c r="C441" i="2"/>
  <c r="C465" i="2"/>
  <c r="C485" i="2"/>
  <c r="C524" i="2"/>
  <c r="C533" i="2"/>
  <c r="C544" i="2"/>
  <c r="C548" i="2"/>
  <c r="C595" i="2"/>
  <c r="C608" i="2"/>
  <c r="C616" i="2"/>
  <c r="C622" i="2"/>
  <c r="C634" i="2"/>
  <c r="C643" i="2"/>
  <c r="C652" i="2"/>
  <c r="C662" i="2"/>
  <c r="C671" i="2"/>
  <c r="C681" i="2"/>
  <c r="C691" i="2"/>
  <c r="C702" i="2"/>
  <c r="C710" i="2"/>
  <c r="C722" i="2"/>
  <c r="C747" i="2"/>
  <c r="C753" i="2"/>
  <c r="C773" i="2"/>
  <c r="C796" i="2"/>
  <c r="C807" i="2"/>
  <c r="C817" i="2"/>
  <c r="C107" i="2"/>
  <c r="C153" i="2"/>
  <c r="C226" i="2"/>
  <c r="C267" i="2"/>
  <c r="C309" i="2"/>
  <c r="C419" i="2"/>
  <c r="C443" i="2"/>
  <c r="C467" i="2"/>
  <c r="C486" i="2"/>
  <c r="C491" i="2"/>
  <c r="C531" i="2"/>
  <c r="C538" i="2"/>
  <c r="C546" i="2"/>
  <c r="C549" i="2"/>
  <c r="C559" i="2"/>
  <c r="C571" i="2"/>
  <c r="C596" i="2"/>
  <c r="C635" i="2"/>
  <c r="C644" i="2"/>
  <c r="C663" i="2"/>
  <c r="C672" i="2"/>
  <c r="C682" i="2"/>
  <c r="C692" i="2"/>
  <c r="C711" i="2"/>
  <c r="C723" i="2"/>
  <c r="C730" i="2"/>
  <c r="C129" i="2"/>
  <c r="C175" i="2"/>
  <c r="C234" i="2"/>
  <c r="C251" i="2"/>
  <c r="C317" i="2"/>
  <c r="C375" i="2"/>
  <c r="C395" i="2"/>
  <c r="C435" i="2"/>
  <c r="C449" i="2"/>
  <c r="C489" i="2"/>
  <c r="C497" i="2"/>
  <c r="C513" i="2"/>
  <c r="C541" i="2"/>
  <c r="C564" i="2"/>
  <c r="C574" i="2"/>
  <c r="C599" i="2"/>
  <c r="C639" i="2"/>
  <c r="C647" i="2"/>
  <c r="C654" i="2"/>
  <c r="C667" i="2"/>
  <c r="C685" i="2"/>
  <c r="C695" i="2"/>
  <c r="C704" i="2"/>
  <c r="C157" i="2"/>
  <c r="C211" i="2"/>
  <c r="C298" i="2"/>
  <c r="C318" i="2"/>
  <c r="C340" i="2"/>
  <c r="C377" i="2"/>
  <c r="C396" i="2"/>
  <c r="C407" i="2"/>
  <c r="C437" i="2"/>
  <c r="C450" i="2"/>
  <c r="C498" i="2"/>
  <c r="C537" i="2"/>
  <c r="C542" i="2"/>
  <c r="C575" i="2"/>
  <c r="C601" i="2"/>
  <c r="C618" i="2"/>
  <c r="C624" i="2"/>
  <c r="C649" i="2"/>
  <c r="C655" i="2"/>
  <c r="C668" i="2"/>
  <c r="C674" i="2"/>
  <c r="C686" i="2"/>
  <c r="C696" i="2"/>
  <c r="C705" i="2"/>
  <c r="C369" i="2"/>
  <c r="C457" i="2"/>
  <c r="C529" i="2"/>
  <c r="C612" i="2"/>
  <c r="C660" i="2"/>
  <c r="C689" i="2"/>
  <c r="C732" i="2"/>
  <c r="C777" i="2"/>
  <c r="C800" i="2"/>
  <c r="C812" i="2"/>
  <c r="C823" i="2"/>
  <c r="C867" i="2"/>
  <c r="C876" i="2"/>
  <c r="C903" i="2"/>
  <c r="C913" i="2"/>
  <c r="C921" i="2"/>
  <c r="C930" i="2"/>
  <c r="C943" i="2"/>
  <c r="C952" i="2"/>
  <c r="C962" i="2"/>
  <c r="C969" i="2"/>
  <c r="C976" i="2"/>
  <c r="C995" i="2"/>
  <c r="C1031" i="2"/>
  <c r="C1040" i="2"/>
  <c r="C1051" i="2"/>
  <c r="C1059" i="2"/>
  <c r="C1075" i="2"/>
  <c r="C1083" i="2"/>
  <c r="C1090" i="2"/>
  <c r="C1096" i="2"/>
  <c r="C192" i="2"/>
  <c r="C422" i="2"/>
  <c r="C494" i="2"/>
  <c r="C573" i="2"/>
  <c r="C617" i="2"/>
  <c r="C646" i="2"/>
  <c r="C666" i="2"/>
  <c r="C694" i="2"/>
  <c r="C734" i="2"/>
  <c r="C741" i="2"/>
  <c r="C756" i="2"/>
  <c r="C765" i="2"/>
  <c r="C782" i="2"/>
  <c r="C790" i="2"/>
  <c r="C802" i="2"/>
  <c r="C814" i="2"/>
  <c r="C825" i="2"/>
  <c r="C841" i="2"/>
  <c r="C847" i="2"/>
  <c r="C857" i="2"/>
  <c r="C878" i="2"/>
  <c r="C897" i="2"/>
  <c r="C915" i="2"/>
  <c r="C923" i="2"/>
  <c r="C931" i="2"/>
  <c r="C944" i="2"/>
  <c r="C959" i="2"/>
  <c r="C964" i="2"/>
  <c r="C978" i="2"/>
  <c r="C985" i="2"/>
  <c r="C997" i="2"/>
  <c r="C1025" i="2"/>
  <c r="C1033" i="2"/>
  <c r="C1042" i="2"/>
  <c r="C1061" i="2"/>
  <c r="C1067" i="2"/>
  <c r="C1077" i="2"/>
  <c r="C1085" i="2"/>
  <c r="C1092" i="2"/>
  <c r="C1101" i="2"/>
  <c r="C149" i="2"/>
  <c r="C499" i="2"/>
  <c r="C651" i="2"/>
  <c r="C697" i="2"/>
  <c r="C716" i="2"/>
  <c r="C742" i="2"/>
  <c r="C766" i="2"/>
  <c r="C791" i="2"/>
  <c r="C803" i="2"/>
  <c r="C827" i="2"/>
  <c r="C835" i="2"/>
  <c r="C842" i="2"/>
  <c r="C858" i="2"/>
  <c r="C886" i="2"/>
  <c r="C892" i="2"/>
  <c r="C905" i="2"/>
  <c r="C924" i="2"/>
  <c r="C960" i="2"/>
  <c r="C965" i="2"/>
  <c r="C979" i="2"/>
  <c r="C986" i="2"/>
  <c r="C1034" i="2"/>
  <c r="C1043" i="2"/>
  <c r="C1052" i="2"/>
  <c r="C1062" i="2"/>
  <c r="C1068" i="2"/>
  <c r="C1078" i="2"/>
  <c r="C1086" i="2"/>
  <c r="C1093" i="2"/>
  <c r="C1102" i="2"/>
  <c r="C109" i="2"/>
  <c r="C127" i="2"/>
  <c r="C154" i="2"/>
  <c r="C335" i="2"/>
  <c r="C391" i="2"/>
  <c r="C433" i="2"/>
  <c r="C469" i="2"/>
  <c r="C511" i="2"/>
  <c r="C534" i="2"/>
  <c r="C550" i="2"/>
  <c r="C584" i="2"/>
  <c r="C597" i="2"/>
  <c r="C673" i="2"/>
  <c r="C703" i="2"/>
  <c r="C724" i="2"/>
  <c r="C737" i="2"/>
  <c r="C768" i="2"/>
  <c r="C785" i="2"/>
  <c r="C805" i="2"/>
  <c r="C818" i="2"/>
  <c r="C829" i="2"/>
  <c r="C837" i="2"/>
  <c r="C844" i="2"/>
  <c r="C849" i="2"/>
  <c r="C860" i="2"/>
  <c r="C880" i="2"/>
  <c r="C888" i="2"/>
  <c r="C893" i="2"/>
  <c r="C899" i="2"/>
  <c r="C907" i="2"/>
  <c r="C917" i="2"/>
  <c r="C933" i="2"/>
  <c r="C945" i="2"/>
  <c r="C954" i="2"/>
  <c r="C971" i="2"/>
  <c r="C981" i="2"/>
  <c r="C988" i="2"/>
  <c r="C1000" i="2"/>
  <c r="C1020" i="2"/>
  <c r="C1045" i="2"/>
  <c r="C1064" i="2"/>
  <c r="C1070" i="2"/>
  <c r="C1088" i="2"/>
  <c r="C349" i="2"/>
  <c r="C421" i="2"/>
  <c r="C481" i="2"/>
  <c r="C556" i="2"/>
  <c r="C630" i="2"/>
  <c r="C665" i="2"/>
  <c r="C709" i="2"/>
  <c r="C727" i="2"/>
  <c r="C764" i="2"/>
  <c r="C787" i="2"/>
  <c r="C801" i="2"/>
  <c r="C821" i="2"/>
  <c r="C856" i="2"/>
  <c r="C872" i="2"/>
  <c r="C896" i="2"/>
  <c r="C909" i="2"/>
  <c r="C922" i="2"/>
  <c r="C936" i="2"/>
  <c r="C939" i="2"/>
  <c r="C953" i="2"/>
  <c r="C1027" i="2"/>
  <c r="C1041" i="2"/>
  <c r="C1055" i="2"/>
  <c r="C1066" i="2"/>
  <c r="C1091" i="2"/>
  <c r="C1098" i="2"/>
  <c r="C61" i="2"/>
  <c r="C128" i="2"/>
  <c r="C142" i="2"/>
  <c r="C265" i="2"/>
  <c r="C358" i="2"/>
  <c r="C427" i="2"/>
  <c r="C487" i="2"/>
  <c r="C561" i="2"/>
  <c r="C591" i="2"/>
  <c r="C636" i="2"/>
  <c r="C712" i="2"/>
  <c r="C728" i="2"/>
  <c r="C750" i="2"/>
  <c r="C767" i="2"/>
  <c r="C789" i="2"/>
  <c r="C804" i="2"/>
  <c r="C836" i="2"/>
  <c r="C859" i="2"/>
  <c r="C873" i="2"/>
  <c r="C887" i="2"/>
  <c r="C898" i="2"/>
  <c r="C910" i="2"/>
  <c r="C925" i="2"/>
  <c r="C937" i="2"/>
  <c r="C940" i="2"/>
  <c r="C970" i="2"/>
  <c r="C982" i="2"/>
  <c r="C987" i="2"/>
  <c r="C1019" i="2"/>
  <c r="C1028" i="2"/>
  <c r="C1044" i="2"/>
  <c r="C1056" i="2"/>
  <c r="C1069" i="2"/>
  <c r="C1094" i="2"/>
  <c r="C1099" i="2"/>
  <c r="C174" i="2"/>
  <c r="C434" i="2"/>
  <c r="C488" i="2"/>
  <c r="C535" i="2"/>
  <c r="C598" i="2"/>
  <c r="C638" i="2"/>
  <c r="C713" i="2"/>
  <c r="C739" i="2"/>
  <c r="C769" i="2"/>
  <c r="C806" i="2"/>
  <c r="C838" i="2"/>
  <c r="C861" i="2"/>
  <c r="C874" i="2"/>
  <c r="C889" i="2"/>
  <c r="C900" i="2"/>
  <c r="C911" i="2"/>
  <c r="C926" i="2"/>
  <c r="C941" i="2"/>
  <c r="C955" i="2"/>
  <c r="C972" i="2"/>
  <c r="C983" i="2"/>
  <c r="C989" i="2"/>
  <c r="C1029" i="2"/>
  <c r="C1046" i="2"/>
  <c r="C1057" i="2"/>
  <c r="C1071" i="2"/>
  <c r="C134" i="2"/>
  <c r="C359" i="2"/>
  <c r="C565" i="2"/>
  <c r="C603" i="2"/>
  <c r="C675" i="2"/>
  <c r="C731" i="2"/>
  <c r="C754" i="2"/>
  <c r="C771" i="2"/>
  <c r="C808" i="2"/>
  <c r="C822" i="2"/>
  <c r="C839" i="2"/>
  <c r="C862" i="2"/>
  <c r="C875" i="2"/>
  <c r="C890" i="2"/>
  <c r="C912" i="2"/>
  <c r="C927" i="2"/>
  <c r="C942" i="2"/>
  <c r="C956" i="2"/>
  <c r="C961" i="2"/>
  <c r="C984" i="2"/>
  <c r="C990" i="2"/>
  <c r="C1030" i="2"/>
  <c r="C1058" i="2"/>
  <c r="C1072" i="2"/>
  <c r="C1082" i="2"/>
  <c r="C392" i="2"/>
  <c r="C512" i="2"/>
  <c r="C540" i="2"/>
  <c r="C585" i="2"/>
  <c r="C684" i="2"/>
  <c r="C757" i="2"/>
  <c r="C775" i="2"/>
  <c r="C793" i="2"/>
  <c r="C850" i="2"/>
  <c r="C865" i="2"/>
  <c r="C881" i="2"/>
  <c r="C902" i="2"/>
  <c r="C918" i="2"/>
  <c r="C928" i="2"/>
  <c r="C946" i="2"/>
  <c r="C966" i="2"/>
  <c r="C974" i="2"/>
  <c r="C993" i="2"/>
  <c r="C1023" i="2"/>
  <c r="C1049" i="2"/>
  <c r="C1065" i="2"/>
  <c r="C1074" i="2"/>
  <c r="C215" i="2"/>
  <c r="C451" i="2"/>
  <c r="C516" i="2"/>
  <c r="C543" i="2"/>
  <c r="C687" i="2"/>
  <c r="C758" i="2"/>
  <c r="C776" i="2"/>
  <c r="C811" i="2"/>
  <c r="C830" i="2"/>
  <c r="C851" i="2"/>
  <c r="C866" i="2"/>
  <c r="C882" i="2"/>
  <c r="C919" i="2"/>
  <c r="C929" i="2"/>
  <c r="C947" i="2"/>
  <c r="C967" i="2"/>
  <c r="C975" i="2"/>
  <c r="C994" i="2"/>
  <c r="C1050" i="2"/>
  <c r="C1095" i="2"/>
  <c r="C118" i="2"/>
  <c r="C222" i="2"/>
  <c r="C403" i="2"/>
  <c r="C693" i="2"/>
  <c r="C740" i="2"/>
  <c r="C759" i="2"/>
  <c r="C778" i="2"/>
  <c r="C794" i="2"/>
  <c r="C813" i="2"/>
  <c r="C831" i="2"/>
  <c r="C852" i="2"/>
  <c r="C868" i="2"/>
  <c r="C883" i="2"/>
  <c r="C904" i="2"/>
  <c r="C948" i="2"/>
  <c r="C958" i="2"/>
  <c r="C968" i="2"/>
  <c r="C977" i="2"/>
  <c r="C1024" i="2"/>
  <c r="C1036" i="2"/>
  <c r="C1076" i="2"/>
  <c r="C336" i="2"/>
  <c r="C470" i="2"/>
  <c r="C653" i="2"/>
  <c r="C725" i="2"/>
  <c r="C738" i="2"/>
  <c r="C748" i="2"/>
  <c r="C761" i="2"/>
  <c r="C786" i="2"/>
  <c r="C798" i="2"/>
  <c r="C819" i="2"/>
  <c r="C833" i="2"/>
  <c r="C845" i="2"/>
  <c r="C854" i="2"/>
  <c r="C870" i="2"/>
  <c r="C894" i="2"/>
  <c r="C934" i="2"/>
  <c r="C950" i="2"/>
  <c r="C1001" i="2"/>
  <c r="C1038" i="2"/>
  <c r="C1080" i="2"/>
  <c r="C1097" i="2"/>
  <c r="C158" i="2"/>
  <c r="C409" i="2"/>
  <c r="C552" i="2"/>
  <c r="C656" i="2"/>
  <c r="C726" i="2"/>
  <c r="C762" i="2"/>
  <c r="C820" i="2"/>
  <c r="C855" i="2"/>
  <c r="C920" i="2"/>
  <c r="C938" i="2"/>
  <c r="C1039" i="2"/>
  <c r="C1081" i="2"/>
  <c r="C463" i="2"/>
  <c r="C701" i="2"/>
  <c r="C784" i="2"/>
  <c r="C832" i="2"/>
  <c r="C869" i="2"/>
  <c r="C932" i="2"/>
  <c r="C949" i="2"/>
  <c r="C980" i="2"/>
  <c r="C1053" i="2"/>
  <c r="C706" i="2"/>
  <c r="C871" i="2"/>
  <c r="C895" i="2"/>
  <c r="C935" i="2"/>
  <c r="C951" i="2"/>
  <c r="C1054" i="2"/>
  <c r="C1089" i="2"/>
  <c r="C493" i="2"/>
  <c r="C877" i="2"/>
  <c r="C901" i="2"/>
  <c r="C957" i="2"/>
  <c r="C1021" i="2"/>
  <c r="C1060" i="2"/>
  <c r="C327" i="2"/>
  <c r="C797" i="2"/>
  <c r="C843" i="2"/>
  <c r="C884" i="2"/>
  <c r="C906" i="2"/>
  <c r="C1026" i="2"/>
  <c r="C342" i="2"/>
  <c r="C626" i="2"/>
  <c r="C749" i="2"/>
  <c r="C799" i="2"/>
  <c r="C885" i="2"/>
  <c r="C908" i="2"/>
  <c r="C645" i="2"/>
  <c r="C755" i="2"/>
  <c r="C809" i="2"/>
  <c r="C846" i="2"/>
  <c r="C891" i="2"/>
  <c r="C914" i="2"/>
  <c r="C963" i="2"/>
  <c r="C991" i="2"/>
  <c r="C1032" i="2"/>
  <c r="C1100" i="2"/>
  <c r="C720" i="2"/>
  <c r="C760" i="2"/>
  <c r="C815" i="2"/>
  <c r="C853" i="2"/>
  <c r="C1037" i="2"/>
  <c r="C1079" i="2"/>
  <c r="C572" i="2"/>
  <c r="C1084" i="2"/>
  <c r="C582" i="2"/>
  <c r="C774" i="2"/>
  <c r="C973" i="2"/>
  <c r="C1087" i="2"/>
  <c r="C137" i="2"/>
  <c r="C792" i="2"/>
  <c r="C810" i="2"/>
  <c r="C916" i="2"/>
  <c r="C992" i="2"/>
  <c r="C679" i="2"/>
  <c r="C824" i="2"/>
  <c r="C683" i="2"/>
  <c r="C828" i="2"/>
  <c r="C840" i="2"/>
  <c r="C1022" i="2"/>
  <c r="C388" i="2"/>
  <c r="C848" i="2"/>
  <c r="C1035" i="2"/>
  <c r="C439" i="2"/>
  <c r="C733" i="2"/>
  <c r="C863" i="2"/>
  <c r="C1047" i="2"/>
  <c r="C879" i="2"/>
  <c r="C1063" i="2"/>
  <c r="C539" i="2"/>
  <c r="C1048" i="2"/>
  <c r="C1073" i="2"/>
  <c r="C864" i="2"/>
  <c r="C1464" i="2" l="1"/>
  <c r="C1239" i="2" l="1"/>
  <c r="C1121" i="2"/>
  <c r="C368" i="2"/>
  <c r="C1162" i="2"/>
  <c r="C1347" i="2"/>
  <c r="C1183" i="2"/>
  <c r="C1381" i="2"/>
  <c r="C1552" i="2"/>
  <c r="C1013" i="2"/>
  <c r="C1112" i="2"/>
  <c r="C1481" i="2"/>
  <c r="C416" i="2"/>
  <c r="C1461" i="2"/>
  <c r="C1357" i="2"/>
  <c r="C474" i="2"/>
  <c r="C209" i="2"/>
  <c r="C1502" i="2"/>
  <c r="C1178" i="2"/>
  <c r="C187" i="2"/>
  <c r="C1118" i="2"/>
  <c r="C1192" i="2"/>
  <c r="C1187" i="2"/>
  <c r="C1240" i="2"/>
  <c r="C180" i="2"/>
  <c r="C472" i="2"/>
  <c r="C1287" i="2"/>
  <c r="C24" i="2"/>
  <c r="C1173" i="2"/>
  <c r="C1486" i="2"/>
  <c r="C510" i="2"/>
  <c r="C1114" i="2"/>
  <c r="C445" i="2"/>
  <c r="C1359" i="2"/>
  <c r="C1375" i="2"/>
  <c r="C17" i="2"/>
  <c r="C1262" i="2"/>
  <c r="C1498" i="2"/>
  <c r="C1391" i="2"/>
  <c r="C1384" i="2"/>
  <c r="C1373" i="2"/>
  <c r="C1517" i="2"/>
  <c r="C173" i="2"/>
  <c r="C1126" i="2"/>
  <c r="C1130" i="2"/>
  <c r="C1415" i="2"/>
  <c r="C996" i="2"/>
  <c r="C19" i="2"/>
  <c r="C1142" i="2"/>
  <c r="C1015" i="2"/>
  <c r="C1182" i="2"/>
  <c r="C446" i="2"/>
  <c r="C1520" i="2"/>
  <c r="C1523" i="2"/>
  <c r="C307" i="2"/>
  <c r="C1219" i="2"/>
  <c r="C1397" i="2"/>
  <c r="C1550" i="2"/>
  <c r="C40" i="2"/>
  <c r="C12" i="2"/>
  <c r="C240" i="2"/>
  <c r="C1530" i="2"/>
  <c r="C1441" i="2"/>
  <c r="C1139" i="2"/>
  <c r="C1119" i="2"/>
  <c r="C1215" i="2"/>
  <c r="C471" i="2"/>
  <c r="C1190" i="2"/>
  <c r="C274" i="2"/>
  <c r="C503" i="2"/>
  <c r="C1274" i="2"/>
  <c r="C1451" i="2"/>
  <c r="C413" i="2"/>
  <c r="C273" i="2"/>
  <c r="C223" i="2"/>
  <c r="C398" i="2"/>
  <c r="C33" i="2"/>
  <c r="C1470" i="2"/>
  <c r="C1388" i="2"/>
  <c r="C316" i="2"/>
  <c r="C1407" i="2"/>
  <c r="C1170" i="2"/>
  <c r="C1328" i="2"/>
  <c r="C1131" i="2"/>
  <c r="C1227" i="2"/>
  <c r="C308" i="2"/>
  <c r="C1414" i="2"/>
  <c r="C1198" i="2"/>
  <c r="C365" i="2"/>
  <c r="C1450" i="2"/>
  <c r="C1452" i="2"/>
  <c r="C1551" i="2"/>
  <c r="C1012" i="2"/>
  <c r="C291" i="2"/>
  <c r="C255" i="2"/>
  <c r="C1214" i="2"/>
  <c r="C1562" i="2"/>
  <c r="C1277" i="2"/>
  <c r="C1320" i="2"/>
  <c r="C1487" i="2"/>
  <c r="C1176" i="2"/>
  <c r="C1206" i="2"/>
  <c r="C1147" i="2"/>
  <c r="C1226" i="2"/>
  <c r="C1570" i="2"/>
  <c r="C1489" i="2"/>
  <c r="C1354" i="2"/>
  <c r="C525" i="2"/>
  <c r="C1453" i="2"/>
  <c r="C1335" i="2"/>
  <c r="C18" i="2"/>
  <c r="C181" i="2"/>
  <c r="C473" i="2"/>
  <c r="C1425" i="2"/>
  <c r="C1504" i="2"/>
  <c r="C1471" i="2"/>
  <c r="C1334" i="2"/>
  <c r="C1200" i="2"/>
  <c r="C1280" i="2"/>
  <c r="C1389" i="2"/>
  <c r="C1342" i="2"/>
  <c r="C270" i="2"/>
  <c r="C1249" i="2"/>
  <c r="C397" i="2"/>
  <c r="C1159" i="2"/>
  <c r="C1201" i="2"/>
  <c r="C1340" i="2"/>
  <c r="C1268" i="2"/>
  <c r="C1370" i="2"/>
  <c r="C1186" i="2"/>
  <c r="C1416" i="2"/>
  <c r="C34" i="2"/>
  <c r="C1177" i="2"/>
  <c r="C414" i="2"/>
  <c r="C1224" i="2"/>
  <c r="C1476" i="2"/>
  <c r="C1179" i="2"/>
  <c r="C188" i="2"/>
  <c r="C429" i="2"/>
  <c r="C1204" i="2"/>
  <c r="C1398" i="2"/>
  <c r="C1536" i="2"/>
  <c r="C1374" i="2"/>
  <c r="C415" i="2"/>
  <c r="C8" i="2"/>
  <c r="C1418" i="2"/>
  <c r="C1011" i="2"/>
  <c r="C1189" i="2"/>
  <c r="C1304" i="2"/>
  <c r="C278" i="2"/>
  <c r="C1495" i="2"/>
  <c r="C1109" i="2"/>
  <c r="C1181" i="2"/>
  <c r="C1247" i="2"/>
  <c r="C1377" i="2"/>
  <c r="C196" i="2"/>
  <c r="C431" i="2"/>
  <c r="C1209" i="2"/>
  <c r="C1455" i="2"/>
  <c r="C1482" i="2"/>
  <c r="C1134" i="2"/>
  <c r="C1360" i="2"/>
  <c r="C334" i="2"/>
  <c r="C1436" i="2"/>
  <c r="C343" i="2"/>
  <c r="C1473" i="2"/>
  <c r="C1127" i="2"/>
  <c r="C1568" i="2"/>
  <c r="C1419" i="2"/>
  <c r="C1168" i="2"/>
  <c r="C1221" i="2"/>
  <c r="C1238" i="2"/>
  <c r="C205" i="2"/>
  <c r="C447" i="2"/>
  <c r="C1223" i="2"/>
  <c r="C1412" i="2"/>
  <c r="C1292" i="2"/>
  <c r="C1169" i="2"/>
  <c r="C1356" i="2"/>
  <c r="C352" i="2"/>
  <c r="C1146" i="2"/>
  <c r="C1148" i="2"/>
  <c r="C1140" i="2"/>
  <c r="C1308" i="2"/>
  <c r="C366" i="2"/>
  <c r="C1164" i="2"/>
  <c r="C1432" i="2"/>
  <c r="C1548" i="2"/>
  <c r="C1456" i="2"/>
  <c r="C1217" i="2"/>
  <c r="C1234" i="2"/>
  <c r="C1294" i="2"/>
  <c r="C381" i="2"/>
  <c r="C1151" i="2"/>
  <c r="C1518" i="2"/>
  <c r="C367" i="2"/>
  <c r="C1195" i="2"/>
  <c r="C1343" i="2"/>
  <c r="C322" i="2"/>
  <c r="C1152" i="2"/>
  <c r="C1445" i="2"/>
  <c r="C1330" i="2"/>
  <c r="C232" i="2"/>
  <c r="C477" i="2"/>
  <c r="C1566" i="2"/>
  <c r="C1014" i="2"/>
  <c r="C1161" i="2"/>
  <c r="C125" i="2"/>
  <c r="C384" i="2"/>
  <c r="C1154" i="2"/>
  <c r="C1395" i="2"/>
  <c r="C1447" i="2"/>
  <c r="C1509" i="2"/>
  <c r="C1298" i="2"/>
  <c r="C1510" i="2"/>
  <c r="C1016" i="2"/>
  <c r="C1136" i="2"/>
  <c r="C1212" i="2"/>
  <c r="C1333" i="2"/>
  <c r="C292" i="2"/>
  <c r="C1156" i="2"/>
  <c r="C247" i="2"/>
  <c r="C505" i="2"/>
  <c r="C1421" i="2"/>
  <c r="C1175" i="2"/>
  <c r="C1364" i="2"/>
  <c r="C172" i="2"/>
  <c r="C400" i="2"/>
  <c r="C1158" i="2"/>
  <c r="C13" i="2"/>
  <c r="C1120" i="2"/>
  <c r="C217" i="2"/>
  <c r="C509" i="2"/>
  <c r="C354" i="2"/>
  <c r="C1203" i="2"/>
  <c r="C1270" i="2"/>
  <c r="C1315" i="2"/>
  <c r="C1367" i="2"/>
  <c r="C430" i="2"/>
  <c r="C1205" i="2"/>
  <c r="C22" i="2"/>
  <c r="C1196" i="2"/>
  <c r="C1344" i="2"/>
  <c r="C522" i="2"/>
  <c r="C1573" i="2"/>
  <c r="C1108" i="2"/>
  <c r="C1463" i="2"/>
  <c r="C1172" i="2"/>
  <c r="C1248" i="2"/>
  <c r="C432" i="2"/>
  <c r="C1210" i="2"/>
  <c r="C1400" i="2"/>
  <c r="C1135" i="2"/>
  <c r="C1332" i="2"/>
  <c r="C1155" i="2"/>
  <c r="C1163" i="2"/>
  <c r="C1220" i="2"/>
  <c r="C344" i="2"/>
  <c r="C1222" i="2"/>
  <c r="C1466" i="2"/>
  <c r="C1430" i="2"/>
  <c r="C1561" i="2"/>
  <c r="C1417" i="2"/>
  <c r="C1372" i="2"/>
  <c r="C208" i="2"/>
  <c r="C448" i="2"/>
  <c r="C1479" i="2"/>
  <c r="C1124" i="2"/>
  <c r="C1188" i="2"/>
  <c r="C1314" i="2"/>
  <c r="C224" i="2"/>
  <c r="C475" i="2"/>
  <c r="C1406" i="2"/>
  <c r="C1494" i="2"/>
  <c r="C1544" i="2"/>
  <c r="C1524" i="2"/>
  <c r="C1478" i="2"/>
  <c r="C1569" i="2"/>
  <c r="C1349" i="2"/>
  <c r="C262" i="2"/>
  <c r="C1380" i="2"/>
  <c r="C1132" i="2"/>
  <c r="C1376" i="2"/>
  <c r="C195" i="2"/>
  <c r="C476" i="2"/>
  <c r="C1565" i="2"/>
  <c r="C1004" i="2"/>
  <c r="C1133" i="2"/>
  <c r="C1316" i="2"/>
  <c r="C283" i="2"/>
  <c r="C1427" i="2"/>
  <c r="C1556" i="2"/>
  <c r="C239" i="2"/>
  <c r="C478" i="2"/>
  <c r="C1410" i="2"/>
  <c r="C1211" i="2"/>
  <c r="C1361" i="2"/>
  <c r="C1539" i="2"/>
  <c r="C1465" i="2"/>
  <c r="C1174" i="2"/>
  <c r="C1355" i="2"/>
  <c r="C165" i="2"/>
  <c r="C504" i="2"/>
  <c r="C1411" i="2"/>
  <c r="C1474" i="2"/>
  <c r="C29" i="2"/>
  <c r="C299" i="2"/>
  <c r="C1290" i="2"/>
  <c r="C32" i="2"/>
  <c r="C1117" i="2"/>
  <c r="C1288" i="2"/>
  <c r="C254" i="2"/>
  <c r="C506" i="2"/>
  <c r="C1488" i="2"/>
  <c r="C1193" i="2"/>
  <c r="C216" i="2"/>
  <c r="C508" i="2"/>
  <c r="C1379" i="2"/>
  <c r="C1503" i="2"/>
  <c r="C37" i="2"/>
  <c r="C1122" i="2"/>
  <c r="C1194" i="2"/>
  <c r="C1321" i="2"/>
  <c r="C271" i="2"/>
  <c r="C518" i="2"/>
  <c r="C1553" i="2"/>
  <c r="C1113" i="2"/>
  <c r="C1141" i="2"/>
  <c r="C1216" i="2"/>
  <c r="C1358" i="2"/>
  <c r="C275" i="2"/>
  <c r="C1149" i="2"/>
  <c r="C1534" i="2"/>
  <c r="C1150" i="2"/>
  <c r="C1543" i="2"/>
  <c r="C1009" i="2"/>
  <c r="C1218" i="2"/>
  <c r="C231" i="2"/>
  <c r="C519" i="2"/>
  <c r="C1010" i="2"/>
  <c r="C1323" i="2"/>
  <c r="C333" i="2"/>
  <c r="C1435" i="2"/>
  <c r="C9" i="2"/>
  <c r="C1230" i="2"/>
  <c r="C1265" i="2"/>
  <c r="C523" i="2"/>
  <c r="C1279" i="2"/>
  <c r="C1529" i="2"/>
  <c r="C1574" i="2"/>
  <c r="C1242" i="2"/>
  <c r="C1401" i="2"/>
  <c r="C1191" i="2"/>
  <c r="C1326" i="2"/>
  <c r="C204" i="2"/>
  <c r="C526" i="2"/>
  <c r="C1281" i="2"/>
  <c r="C1511" i="2"/>
  <c r="C1557" i="2"/>
  <c r="C351" i="2"/>
  <c r="C1531" i="2"/>
  <c r="C1576" i="2"/>
  <c r="C1254" i="2"/>
  <c r="C261" i="2"/>
  <c r="C1542" i="2"/>
  <c r="C1008" i="2"/>
  <c r="C1202" i="2"/>
  <c r="C277" i="2"/>
  <c r="C1387" i="2"/>
  <c r="C1207" i="2"/>
  <c r="C1106" i="2"/>
  <c r="C1105" i="2"/>
  <c r="C1577" i="2"/>
  <c r="C1339" i="2"/>
  <c r="C1228" i="2"/>
  <c r="C1319" i="2"/>
  <c r="C315" i="2"/>
  <c r="C1165" i="2"/>
  <c r="C1396" i="2"/>
  <c r="C1251" i="2"/>
  <c r="C1564" i="2"/>
  <c r="C1180" i="2"/>
  <c r="C1246" i="2"/>
  <c r="C1295" i="2"/>
  <c r="C1336" i="2"/>
  <c r="C16" i="2"/>
  <c r="C1171" i="2"/>
  <c r="C124" i="2"/>
  <c r="C383" i="2"/>
  <c r="C1153" i="2"/>
  <c r="C1446" i="2"/>
  <c r="C1508" i="2"/>
  <c r="C1525" i="2"/>
  <c r="C1003" i="2"/>
  <c r="C23" i="2"/>
  <c r="C1125" i="2"/>
  <c r="C1197" i="2"/>
  <c r="C1317" i="2"/>
  <c r="C284" i="2"/>
  <c r="C1428" i="2"/>
  <c r="C1538" i="2"/>
  <c r="C1236" i="2"/>
  <c r="C25" i="2"/>
  <c r="C1199" i="2"/>
  <c r="C1382" i="2"/>
  <c r="C246" i="2"/>
  <c r="C1514" i="2"/>
  <c r="C1017" i="2"/>
  <c r="C1137" i="2"/>
  <c r="C1213" i="2"/>
  <c r="C166" i="2"/>
  <c r="C399" i="2"/>
  <c r="C1157" i="2"/>
  <c r="C1402" i="2"/>
  <c r="C1540" i="2"/>
  <c r="C382" i="2"/>
  <c r="C1018" i="2"/>
  <c r="C1138" i="2"/>
  <c r="C1263" i="2"/>
  <c r="C1306" i="2"/>
  <c r="C300" i="2"/>
  <c r="C1166" i="2"/>
  <c r="C1143" i="2"/>
  <c r="C1208" i="2"/>
  <c r="C1286" i="2"/>
  <c r="C321" i="2"/>
  <c r="C1225" i="2"/>
  <c r="C1438" i="2"/>
  <c r="C1005" i="2"/>
  <c r="C1439" i="2"/>
  <c r="C1501" i="2"/>
  <c r="C1325" i="2"/>
  <c r="C126" i="2"/>
  <c r="C507" i="2"/>
  <c r="C1244" i="2"/>
  <c r="C1300" i="2"/>
  <c r="C1285" i="2"/>
  <c r="C1231" i="2"/>
  <c r="C1505" i="2"/>
  <c r="C27" i="2"/>
  <c r="C14" i="2"/>
  <c r="C1350" i="2"/>
  <c r="C1318" i="2"/>
  <c r="C1491" i="2"/>
  <c r="C1365" i="2"/>
  <c r="C1283" i="2"/>
  <c r="C276" i="2"/>
  <c r="C1405" i="2"/>
  <c r="C1404" i="2"/>
  <c r="C1535" i="2"/>
  <c r="C1273" i="2"/>
  <c r="C1255" i="2"/>
  <c r="C1424" i="2"/>
  <c r="C1289" i="2"/>
  <c r="C1423" i="2"/>
  <c r="C1533" i="2"/>
  <c r="C1293" i="2"/>
  <c r="C41" i="2"/>
  <c r="C1307" i="2"/>
  <c r="C1431" i="2"/>
  <c r="C1302" i="2"/>
  <c r="C1571" i="2"/>
  <c r="C1103" i="2"/>
  <c r="C1276" i="2"/>
  <c r="C1440" i="2"/>
  <c r="C1547" i="2"/>
  <c r="C1348" i="2"/>
  <c r="C1310" i="2"/>
  <c r="C1433" i="2"/>
  <c r="C1104" i="2"/>
  <c r="C1567" i="2"/>
  <c r="C1264" i="2"/>
  <c r="C1313" i="2"/>
  <c r="C998" i="2"/>
  <c r="C1258" i="2"/>
  <c r="C36" i="2"/>
  <c r="C1346" i="2"/>
  <c r="C1459" i="2"/>
  <c r="C1233" i="2"/>
  <c r="C1469" i="2"/>
  <c r="C1267" i="2"/>
  <c r="C1443" i="2"/>
  <c r="C1241" i="2"/>
  <c r="C1448" i="2"/>
  <c r="C1475" i="2"/>
  <c r="C1493" i="2"/>
  <c r="C1371" i="2"/>
  <c r="C1490" i="2"/>
  <c r="C1229" i="2"/>
  <c r="C1259" i="2"/>
  <c r="C1303" i="2"/>
  <c r="C1002" i="2"/>
  <c r="C1492" i="2"/>
  <c r="C1260" i="2"/>
  <c r="C1329" i="2"/>
  <c r="C1386" i="2"/>
  <c r="C1545" i="2"/>
  <c r="C1462" i="2"/>
  <c r="C1296" i="2"/>
  <c r="C1399" i="2"/>
  <c r="C1324" i="2"/>
  <c r="C1497" i="2"/>
  <c r="C1266" i="2"/>
  <c r="C1145" i="2"/>
  <c r="C1449" i="2"/>
  <c r="C1291" i="2"/>
  <c r="C1123" i="2"/>
  <c r="C1460" i="2"/>
  <c r="C1526" i="2"/>
  <c r="C1572" i="2"/>
  <c r="C1245" i="2"/>
  <c r="C1352" i="2"/>
  <c r="C1513" i="2"/>
  <c r="C1232" i="2"/>
  <c r="C1393" i="2"/>
  <c r="C1507" i="2"/>
  <c r="C1555" i="2"/>
  <c r="C1409" i="2"/>
  <c r="C15" i="2"/>
  <c r="C1235" i="2"/>
  <c r="C1369" i="2"/>
  <c r="C1457" i="2"/>
  <c r="C1575" i="2"/>
  <c r="C1184" i="2"/>
  <c r="C1253" i="2"/>
  <c r="C1500" i="2"/>
  <c r="C1558" i="2"/>
  <c r="C1512" i="2"/>
  <c r="C999" i="2"/>
  <c r="C1403" i="2"/>
  <c r="C1516" i="2"/>
  <c r="C35" i="2"/>
  <c r="C1341" i="2"/>
  <c r="C1392" i="2"/>
  <c r="C1472" i="2"/>
  <c r="C1111" i="2"/>
  <c r="C26" i="2"/>
  <c r="C21" i="2"/>
  <c r="C1454" i="2"/>
  <c r="C1278" i="2"/>
  <c r="C1528" i="2"/>
  <c r="C1297" i="2"/>
  <c r="C1301" i="2"/>
  <c r="C1237" i="2"/>
  <c r="C1299" i="2"/>
  <c r="C1305" i="2"/>
  <c r="C1282" i="2"/>
  <c r="C1515" i="2"/>
  <c r="C1185" i="2"/>
  <c r="C20" i="2"/>
  <c r="C1366" i="2"/>
  <c r="C1351" i="2"/>
  <c r="C1477" i="2"/>
  <c r="C1413" i="2"/>
  <c r="C1468" i="2"/>
  <c r="C1522" i="2"/>
  <c r="C1006" i="2"/>
  <c r="C1309" i="2"/>
  <c r="C1442" i="2"/>
  <c r="C1519" i="2"/>
  <c r="C38" i="2"/>
  <c r="C1322" i="2"/>
  <c r="C1408" i="2"/>
  <c r="C39" i="2"/>
  <c r="C1271" i="2"/>
  <c r="C1353" i="2"/>
  <c r="C1337" i="2"/>
  <c r="C1484" i="2"/>
  <c r="C1261" i="2"/>
  <c r="C1331" i="2"/>
  <c r="C1437" i="2"/>
  <c r="C1250" i="2"/>
  <c r="C1116" i="2"/>
  <c r="C1378" i="2"/>
  <c r="C1458" i="2"/>
  <c r="C1521" i="2"/>
  <c r="C1383" i="2"/>
  <c r="C1243" i="2"/>
  <c r="C1563" i="2"/>
  <c r="C1256" i="2"/>
  <c r="C1269" i="2"/>
  <c r="C1434" i="2"/>
  <c r="C1506" i="2"/>
  <c r="C1311" i="2"/>
  <c r="C1107" i="2"/>
  <c r="C1422" i="2"/>
  <c r="C1532" i="2"/>
  <c r="C1499" i="2"/>
  <c r="C1312" i="2"/>
  <c r="C1390" i="2"/>
  <c r="C1144" i="2"/>
  <c r="C1252" i="2"/>
  <c r="C1420" i="2"/>
  <c r="C1527" i="2"/>
  <c r="C1483" i="2"/>
  <c r="C1160" i="2"/>
  <c r="C1275" i="2"/>
  <c r="C1496" i="2"/>
  <c r="C1546" i="2"/>
  <c r="C1345" i="2"/>
  <c r="C11" i="2"/>
  <c r="C1560" i="2"/>
  <c r="C1362" i="2"/>
  <c r="C1128" i="2"/>
  <c r="C1363" i="2"/>
  <c r="C1467" i="2"/>
  <c r="C1129" i="2"/>
  <c r="C1444" i="2"/>
  <c r="C1541" i="2"/>
  <c r="C1426" i="2"/>
  <c r="C1257" i="2"/>
  <c r="C1549" i="2"/>
  <c r="C1327" i="2"/>
  <c r="C1167" i="2"/>
  <c r="C1480" i="2"/>
  <c r="C1537" i="2"/>
  <c r="C1368" i="2"/>
  <c r="C1394" i="2"/>
  <c r="C1554" i="2"/>
  <c r="C1272" i="2"/>
  <c r="C1485" i="2"/>
  <c r="C1115" i="2"/>
  <c r="C1338" i="2"/>
  <c r="C1429" i="2"/>
  <c r="C1284" i="2"/>
  <c r="C1385" i="2"/>
  <c r="C353" i="2"/>
  <c r="C10" i="2"/>
  <c r="C1559" i="2"/>
  <c r="C1110" i="2"/>
  <c r="C1007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04C1F9C-AD1F-4CC1-9071-FA3C36ACAC78}" keepAlive="1" name="Query - Query1" description="Connection to the 'Query1' query in the workbook." type="5" refreshedVersion="8" background="1" saveData="1">
    <dbPr connection="Provider=Microsoft.Mashup.OleDb.1;Data Source=$Workbook$;Location=Query1;Extended Properties=&quot;&quot;" command="SELECT * FROM [Query1]"/>
  </connection>
  <connection id="2" xr16:uid="{0515747C-0690-47C0-A865-79DE18256CCF}" keepAlive="1" name="Query - Query1 (2)" description="Connection to the 'Query1 (2)' query in the workbook." type="5" refreshedVersion="8" background="1" saveData="1">
    <dbPr connection="Provider=Microsoft.Mashup.OleDb.1;Data Source=$Workbook$;Location=&quot;Query1 (2)&quot;;Extended Properties=&quot;&quot;" command="SELECT * FROM [Query1 (2)]"/>
  </connection>
</connections>
</file>

<file path=xl/sharedStrings.xml><?xml version="1.0" encoding="utf-8"?>
<sst xmlns="http://schemas.openxmlformats.org/spreadsheetml/2006/main" count="22098" uniqueCount="7997">
  <si>
    <t>Designation</t>
  </si>
  <si>
    <t>R3-9b</t>
  </si>
  <si>
    <t>R3-20</t>
  </si>
  <si>
    <t>R3-27</t>
  </si>
  <si>
    <t>R4-1</t>
  </si>
  <si>
    <t>R4-2</t>
  </si>
  <si>
    <t>R4-3</t>
  </si>
  <si>
    <t>R4-5</t>
  </si>
  <si>
    <t>R4-7</t>
  </si>
  <si>
    <t>R4-7a</t>
  </si>
  <si>
    <t>R4-7b</t>
  </si>
  <si>
    <t>R4-8</t>
  </si>
  <si>
    <t>R4-8a</t>
  </si>
  <si>
    <t>R4-8b</t>
  </si>
  <si>
    <t>R4-9</t>
  </si>
  <si>
    <t>R4-16</t>
  </si>
  <si>
    <t>R4-17</t>
  </si>
  <si>
    <t>R4-18</t>
  </si>
  <si>
    <t>R2-1</t>
  </si>
  <si>
    <t>R5-3</t>
  </si>
  <si>
    <t>R5-4</t>
  </si>
  <si>
    <t>R5-5</t>
  </si>
  <si>
    <t>R2-3P</t>
  </si>
  <si>
    <t>R6-2</t>
  </si>
  <si>
    <t>R6-6</t>
  </si>
  <si>
    <t>R2-4P</t>
  </si>
  <si>
    <t>R6-7</t>
  </si>
  <si>
    <t>R9-13</t>
  </si>
  <si>
    <t>R9-14</t>
  </si>
  <si>
    <t>R10-6</t>
  </si>
  <si>
    <t>R10-7</t>
  </si>
  <si>
    <t>R2-4 (CA)</t>
  </si>
  <si>
    <t>R10-20aP</t>
  </si>
  <si>
    <t>R11-1</t>
  </si>
  <si>
    <t>R12-1</t>
  </si>
  <si>
    <t>R12-5</t>
  </si>
  <si>
    <t>R16-5</t>
  </si>
  <si>
    <t>R16-6</t>
  </si>
  <si>
    <t>R36 (CA)</t>
  </si>
  <si>
    <t>R40 (CA)</t>
  </si>
  <si>
    <t>R48 (CA)</t>
  </si>
  <si>
    <t>R2-11</t>
  </si>
  <si>
    <t>R3 (CA)</t>
  </si>
  <si>
    <t>R3-3</t>
  </si>
  <si>
    <t>R117(CA)</t>
  </si>
  <si>
    <t>S23(CA)</t>
  </si>
  <si>
    <t>SR46(CA)</t>
  </si>
  <si>
    <t>G58 (CA)</t>
  </si>
  <si>
    <t>R5-7</t>
  </si>
  <si>
    <t>R5-8</t>
  </si>
  <si>
    <t>R5-11</t>
  </si>
  <si>
    <t>R6-3</t>
  </si>
  <si>
    <t>R6-4</t>
  </si>
  <si>
    <t>R8-4</t>
  </si>
  <si>
    <t>R8-7</t>
  </si>
  <si>
    <t>R118(CA)</t>
  </si>
  <si>
    <t>S3-1(CA)</t>
  </si>
  <si>
    <t>SR26(CA)</t>
  </si>
  <si>
    <t xml:space="preserve">M5-4 </t>
  </si>
  <si>
    <t>M5-5</t>
  </si>
  <si>
    <t>M5-6</t>
  </si>
  <si>
    <t>R2-6aP</t>
  </si>
  <si>
    <t>R2-6bP</t>
  </si>
  <si>
    <t>R101(CA)</t>
  </si>
  <si>
    <t>R4-7c</t>
  </si>
  <si>
    <t>R4-8C</t>
  </si>
  <si>
    <t>M2-1</t>
  </si>
  <si>
    <t>M5-1L</t>
  </si>
  <si>
    <t>M5-1R</t>
  </si>
  <si>
    <t>M5-2L</t>
  </si>
  <si>
    <t>M5-2R</t>
  </si>
  <si>
    <t>M5-3L</t>
  </si>
  <si>
    <t>M5-3R</t>
  </si>
  <si>
    <t>M6-1</t>
  </si>
  <si>
    <t>M6-2</t>
  </si>
  <si>
    <t>M6-2a</t>
  </si>
  <si>
    <t>M6-3</t>
  </si>
  <si>
    <t>M6-4</t>
  </si>
  <si>
    <t>M6-5</t>
  </si>
  <si>
    <t>M6-6</t>
  </si>
  <si>
    <t>M6-7</t>
  </si>
  <si>
    <t>R5-10b</t>
  </si>
  <si>
    <t>R102A(CA)</t>
  </si>
  <si>
    <t>R103A(CA)</t>
  </si>
  <si>
    <t>R104A(CA)</t>
  </si>
  <si>
    <t>R105A(CA)</t>
  </si>
  <si>
    <t>M3-1</t>
  </si>
  <si>
    <t>M3 -2</t>
  </si>
  <si>
    <t>M3-3</t>
  </si>
  <si>
    <t>M3-4</t>
  </si>
  <si>
    <t>M4-1</t>
  </si>
  <si>
    <t>M4-1a</t>
  </si>
  <si>
    <t>M4-2</t>
  </si>
  <si>
    <t>M4-3</t>
  </si>
  <si>
    <t>M4-4</t>
  </si>
  <si>
    <t>M4-5</t>
  </si>
  <si>
    <t>M4-6</t>
  </si>
  <si>
    <t>M4-7</t>
  </si>
  <si>
    <t>M4-7a</t>
  </si>
  <si>
    <t>M4-14</t>
  </si>
  <si>
    <t>R82A (CA)</t>
  </si>
  <si>
    <t>R115(CA)</t>
  </si>
  <si>
    <t>S8 (CA)</t>
  </si>
  <si>
    <t>SR62 (CA)</t>
  </si>
  <si>
    <t>R9-1</t>
  </si>
  <si>
    <t>R9-4a</t>
  </si>
  <si>
    <t>SR15 (CA)</t>
  </si>
  <si>
    <t>SR43(CA)</t>
  </si>
  <si>
    <t>R1-10P</t>
  </si>
  <si>
    <t>R1-2aP</t>
  </si>
  <si>
    <t>R14-1</t>
  </si>
  <si>
    <t>S24(CA)</t>
  </si>
  <si>
    <t>R23(CA)</t>
  </si>
  <si>
    <t>SR23-1(CA)</t>
  </si>
  <si>
    <t>R3-5dP</t>
  </si>
  <si>
    <t>R3-5eP</t>
  </si>
  <si>
    <t>R3-5fP</t>
  </si>
  <si>
    <t>R3-5gP</t>
  </si>
  <si>
    <t>R3-9cP</t>
  </si>
  <si>
    <t>R3-9dP</t>
  </si>
  <si>
    <t>R16-8</t>
  </si>
  <si>
    <t>R16-9</t>
  </si>
  <si>
    <t>R3-5bP</t>
  </si>
  <si>
    <t>R20D-1(CA)</t>
  </si>
  <si>
    <t>R20D-2(CA)</t>
  </si>
  <si>
    <t>R20D-3(CA)</t>
  </si>
  <si>
    <t>R20D-4(CA)</t>
  </si>
  <si>
    <t>R25B(CA)</t>
  </si>
  <si>
    <t>R25C(CA)</t>
  </si>
  <si>
    <t>R25F(CA)</t>
  </si>
  <si>
    <t>R25H(CA)</t>
  </si>
  <si>
    <t>R25J(CA)</t>
  </si>
  <si>
    <t>R25D(CA)</t>
  </si>
  <si>
    <t>R25E(CA)</t>
  </si>
  <si>
    <t>R5-10c</t>
  </si>
  <si>
    <t>R3-5cP</t>
  </si>
  <si>
    <t>G33-1(CA)</t>
  </si>
  <si>
    <t>R9-3a</t>
  </si>
  <si>
    <t>R22 (CA)</t>
  </si>
  <si>
    <t>R24 (CA)</t>
  </si>
  <si>
    <t>R24A(CA)</t>
  </si>
  <si>
    <t>R24B(CA)</t>
  </si>
  <si>
    <t>R24C(CA)</t>
  </si>
  <si>
    <t>R24D(CA)</t>
  </si>
  <si>
    <t>R24E(CA)</t>
  </si>
  <si>
    <t>R26L (CA)</t>
  </si>
  <si>
    <t>R9-3bP</t>
  </si>
  <si>
    <t>R25 (CA)</t>
  </si>
  <si>
    <t>R10-31P</t>
  </si>
  <si>
    <t>R73-9(CA)</t>
  </si>
  <si>
    <t>R89 (CA)</t>
  </si>
  <si>
    <t>Color</t>
  </si>
  <si>
    <t>Sheeting Type</t>
  </si>
  <si>
    <t>B/W</t>
  </si>
  <si>
    <t>VIII</t>
  </si>
  <si>
    <t>EA</t>
  </si>
  <si>
    <t>Revison Date</t>
  </si>
  <si>
    <t>Description</t>
  </si>
  <si>
    <t>L X D Size (Inches)</t>
  </si>
  <si>
    <t>Directional Arrow Auxiliary</t>
  </si>
  <si>
    <t>18 x 5</t>
  </si>
  <si>
    <t>24 x 6</t>
  </si>
  <si>
    <t>30 x 8</t>
  </si>
  <si>
    <t>Next Right</t>
  </si>
  <si>
    <t>30 x 24</t>
  </si>
  <si>
    <t>Next Exit</t>
  </si>
  <si>
    <t>Next Left</t>
  </si>
  <si>
    <t>JCT</t>
  </si>
  <si>
    <t>21 x 15</t>
  </si>
  <si>
    <t xml:space="preserve">FHWA - Under Development	</t>
  </si>
  <si>
    <t>30 x 21</t>
  </si>
  <si>
    <t>Cardinal Direction North</t>
  </si>
  <si>
    <t>24 x 12</t>
  </si>
  <si>
    <t>Cardinal Direction East</t>
  </si>
  <si>
    <t>Cardinal Direction South</t>
  </si>
  <si>
    <t>Cardinal Direction West</t>
  </si>
  <si>
    <t>30 x 15</t>
  </si>
  <si>
    <t>36 x 18</t>
  </si>
  <si>
    <t>Alternate</t>
  </si>
  <si>
    <t>ALT</t>
  </si>
  <si>
    <t>By-Pass</t>
  </si>
  <si>
    <t>Business</t>
  </si>
  <si>
    <t>Truck</t>
  </si>
  <si>
    <t>To</t>
  </si>
  <si>
    <t>End</t>
  </si>
  <si>
    <t>Temporary</t>
  </si>
  <si>
    <t xml:space="preserve">TEMP </t>
  </si>
  <si>
    <t>Begin</t>
  </si>
  <si>
    <t>Advance Turn Arrow Left</t>
  </si>
  <si>
    <t>Advance Turn Arrow Right</t>
  </si>
  <si>
    <t>LEFT LANE</t>
  </si>
  <si>
    <t>24 x 18</t>
  </si>
  <si>
    <t>CENTER LANE</t>
  </si>
  <si>
    <t>RIGHT LANE</t>
  </si>
  <si>
    <t>36 x 24</t>
  </si>
  <si>
    <t>Directional Arrow Left</t>
  </si>
  <si>
    <t>Directional Arrow Right</t>
  </si>
  <si>
    <t>Directional Arrow Up</t>
  </si>
  <si>
    <t>Directional Arrow Down</t>
  </si>
  <si>
    <t>Directional Arrow Up/Down</t>
  </si>
  <si>
    <t>Directional Arrow Left/Right</t>
  </si>
  <si>
    <t>Directional Arrow Lower Left to Upper Right</t>
  </si>
  <si>
    <t>Directional Arrow Upper Left to Lower Right</t>
  </si>
  <si>
    <t>Directional Arrow Up and Left</t>
  </si>
  <si>
    <t>Directional Arrow Up and Right</t>
  </si>
  <si>
    <t>Directional Arrow Down and Left</t>
  </si>
  <si>
    <t>Directional Arrow Down and Right</t>
  </si>
  <si>
    <t>Taxi Lane (plaque)</t>
  </si>
  <si>
    <t>30 x 12</t>
  </si>
  <si>
    <t>Center Lane (plaque)</t>
  </si>
  <si>
    <t>NO IDLING COMMERCIAL VEHICLES AND ALL BUSES</t>
  </si>
  <si>
    <t>18 x 24</t>
  </si>
  <si>
    <t>Right Lane (plaque)</t>
  </si>
  <si>
    <t>Bus Lane (plaque)</t>
  </si>
  <si>
    <t>Two-Way Left Turn Only (post-mounted)</t>
  </si>
  <si>
    <t>24 x 36</t>
  </si>
  <si>
    <t>BEGIN</t>
  </si>
  <si>
    <t>END</t>
  </si>
  <si>
    <t>24 x 24</t>
  </si>
  <si>
    <t>Do Not Pass</t>
  </si>
  <si>
    <t>24 x 30</t>
  </si>
  <si>
    <t>Pass With Care</t>
  </si>
  <si>
    <t>Slower Traffic Keep Right</t>
  </si>
  <si>
    <t>Trucks Use Right Lane</t>
  </si>
  <si>
    <t>Keep Right Symbol</t>
  </si>
  <si>
    <t>18 x 30</t>
  </si>
  <si>
    <t>Keep Left Symbol</t>
  </si>
  <si>
    <t>Narrow Keep Left</t>
  </si>
  <si>
    <t>Stay in Lane</t>
  </si>
  <si>
    <t>Except Right Turn (plaque)</t>
  </si>
  <si>
    <t>KEEP RIGHT EXCEPT TO PASS</t>
  </si>
  <si>
    <t>Do Not Drive on Shoulder</t>
  </si>
  <si>
    <t>Do Not Pass on Shoulder</t>
  </si>
  <si>
    <t>Speed Limit* (with or without numerals)</t>
  </si>
  <si>
    <t>No Motor Vehicles</t>
  </si>
  <si>
    <t>No Commercial Vehicles</t>
  </si>
  <si>
    <t>No Vehicles with Lugs</t>
  </si>
  <si>
    <t>To Oncoming Traffic (plaque)</t>
  </si>
  <si>
    <t>Night speed Limit (plaque)</t>
  </si>
  <si>
    <t>No Non-Motorized Traffic</t>
  </si>
  <si>
    <t>No Motor-Driven Cycles</t>
  </si>
  <si>
    <t>No Pedestrains or Bicycles</t>
  </si>
  <si>
    <t>30 x 18</t>
  </si>
  <si>
    <t xml:space="preserve">No Pedestrains </t>
  </si>
  <si>
    <t>Authorized Vehicles Only</t>
  </si>
  <si>
    <t>Divided Highway Symbols</t>
  </si>
  <si>
    <t>Roundabout Directional (2 chevrons)</t>
  </si>
  <si>
    <t>Sign discontinued</t>
  </si>
  <si>
    <t>BEGIN ONE WAY</t>
  </si>
  <si>
    <t>Minimum Speed Limit (plaque)</t>
  </si>
  <si>
    <t>END ONE WAY</t>
  </si>
  <si>
    <t>Emergency Parking Only</t>
  </si>
  <si>
    <t>Emergency Stopping Only</t>
  </si>
  <si>
    <t>Walk on Left Facing Traffic</t>
  </si>
  <si>
    <t>No Pedestrian Crossing (word message)</t>
  </si>
  <si>
    <t>12 x 18</t>
  </si>
  <si>
    <t>18 x 12</t>
  </si>
  <si>
    <t>No Hitchhiking</t>
  </si>
  <si>
    <t>No Skaters</t>
  </si>
  <si>
    <t>18 x 18</t>
  </si>
  <si>
    <t>No Equestrian</t>
  </si>
  <si>
    <t>Do Not Block Intersection</t>
  </si>
  <si>
    <t>MON—FRI (and times 3 lines Plaque)</t>
  </si>
  <si>
    <t>SUNDAY (and times 2 lines Plaque)</t>
  </si>
  <si>
    <t>At Signal (plaque)</t>
  </si>
  <si>
    <t>24 x 9</t>
  </si>
  <si>
    <t>Keep Off Median</t>
  </si>
  <si>
    <t>Weight Limit*</t>
  </si>
  <si>
    <t>Truck Route</t>
  </si>
  <si>
    <t>Lights On When Using Wipers or Raining*</t>
  </si>
  <si>
    <t>Turn On, Check Headlights*</t>
  </si>
  <si>
    <t>Fines Double (plaque)</t>
  </si>
  <si>
    <t>Truck Exclusion plaque*</t>
  </si>
  <si>
    <t>30 x 9</t>
  </si>
  <si>
    <t>36 x 12</t>
  </si>
  <si>
    <t>NO FISHING (JUMPING) FROM BRIDGE*</t>
  </si>
  <si>
    <t>26 x 18</t>
  </si>
  <si>
    <t>OK TO PARK ON BRIDGE</t>
  </si>
  <si>
    <t>Park Parallel</t>
  </si>
  <si>
    <t>SCHOOL BUS ONLY w/Double Arrow</t>
  </si>
  <si>
    <t>TAXI CAB ONLY w/Double Arrow</t>
  </si>
  <si>
    <t>TOUR BUS ONLY w/ Double Arrow</t>
  </si>
  <si>
    <t>MAIL DEPOSIT ONLY w/ Double Arrow</t>
  </si>
  <si>
    <t>BLOCK WHEELS TO CURB</t>
  </si>
  <si>
    <t>PARK OFF PAVEMENT</t>
  </si>
  <si>
    <t>Passenger Loading ONLY 5 MINUTE LIMIT w/ Double Arrow</t>
  </si>
  <si>
    <t>PASSENGER LOADING ONLY 5 MINUTE LIMIT w/ Double Arrow</t>
  </si>
  <si>
    <t>School Bus Passenger Loading ONLY w/ Double Arrow</t>
  </si>
  <si>
    <t>Tour Bus Passenger Loading ONLY w/ Double Arrow</t>
  </si>
  <si>
    <t>CAR SHARE PARKING ONLY PERMIT REQUIRED w/ Double Arrow</t>
  </si>
  <si>
    <t>$XX Fine (plaque)</t>
  </si>
  <si>
    <t>School Passenger Loading ONLY 7AM TO 4PM SCHOOL DAYS 5 MINUTE LIMIT w/ Double Arrow</t>
  </si>
  <si>
    <t>18 x 21</t>
  </si>
  <si>
    <t>PASSENGER LOADING ONLY 7AM TO 4PM SCHOOL DAYS 5 MINUTE LIMIT w/ Double Arrow</t>
  </si>
  <si>
    <t xml:space="preserve"> Variable No Parking/Stopping Message Signs (includes symbols &amp; arrows)*</t>
  </si>
  <si>
    <t>Commercial Vehicle Weight Exclusion *</t>
  </si>
  <si>
    <t>TWO WAY TRAFFIC AHEAD</t>
  </si>
  <si>
    <t>Speed Enforced By Radar</t>
  </si>
  <si>
    <t>End Double Fines Zone</t>
  </si>
  <si>
    <t>R48-1 (CA)</t>
  </si>
  <si>
    <t>Radar Enforced</t>
  </si>
  <si>
    <t>R48-2 (CA)</t>
  </si>
  <si>
    <t>Speed Enforced By Aircraft</t>
  </si>
  <si>
    <t>At SIGNAL plaque</t>
  </si>
  <si>
    <t>Specific Hours/Days plaque</t>
  </si>
  <si>
    <t>22 x 6</t>
  </si>
  <si>
    <t>R89-1 (CA)</t>
  </si>
  <si>
    <t>22 x 10</t>
  </si>
  <si>
    <t>R89-2 (CA)</t>
  </si>
  <si>
    <t>R89-3 (CA)</t>
  </si>
  <si>
    <t>RIGHT (LEFT) LANE THIS SIGNAL</t>
  </si>
  <si>
    <t>36 x 16</t>
  </si>
  <si>
    <t>PRIVATE ROAD (PRIVATE PROPERTY) VEHICLE CODE ENFORCED</t>
  </si>
  <si>
    <t>HAZARDOUS WASTE PROHIBITED</t>
  </si>
  <si>
    <t>30 x 20</t>
  </si>
  <si>
    <t>HAZARDOUS WASTE PERMITTED</t>
  </si>
  <si>
    <t>HAZARDOUS MATERIAL PROHIBITED</t>
  </si>
  <si>
    <t>HAZARDOUS MATERIAL PERMITTED</t>
  </si>
  <si>
    <t>PILOT CAR DO NOT PASS</t>
  </si>
  <si>
    <t>No Turns</t>
  </si>
  <si>
    <t>PASS Bicycle (symbol) 3 FT MIN</t>
  </si>
  <si>
    <t>EXCEPT Bicycle (symbol)</t>
  </si>
  <si>
    <t>FREEWAY - ACCESS RIGHTS RESTRICTED ON THIS SECTION OF HIGHWAY</t>
  </si>
  <si>
    <t>State Property, No Dumping, etc.</t>
  </si>
  <si>
    <t>36 x 22</t>
  </si>
  <si>
    <t>Rest Area/Vista Point 8 HOUR PARKING</t>
  </si>
  <si>
    <t xml:space="preserve">24 x 24 </t>
  </si>
  <si>
    <t xml:space="preserve">NO SOLICITING </t>
  </si>
  <si>
    <t xml:space="preserve">24 x 18 </t>
  </si>
  <si>
    <t>Safety Belt Symbol</t>
  </si>
  <si>
    <t>SR15A (CA)</t>
  </si>
  <si>
    <t>Safety Belt Law Enforced</t>
  </si>
  <si>
    <t>Left Lane (plaque)</t>
  </si>
  <si>
    <t>SR22-1 (CA)</t>
  </si>
  <si>
    <t>Dumping Prohibited</t>
  </si>
  <si>
    <t>30 x 14</t>
  </si>
  <si>
    <t>NO HOUSEHOLD GARBAGE</t>
  </si>
  <si>
    <t>DISPLAY OF VEHICLES FOR SALE PROHIBITED</t>
  </si>
  <si>
    <t>HOV 2+ (plaque)</t>
  </si>
  <si>
    <t>GOLF CARTS OK DAYLIGHT HOURS</t>
  </si>
  <si>
    <t>EMERGENCY ACCESS KEEP CLEAR</t>
  </si>
  <si>
    <t>Begin Right (Left) Turn Lane</t>
  </si>
  <si>
    <t>Movement Prohibition</t>
  </si>
  <si>
    <t>Keep Right (Left) w/Arrow</t>
  </si>
  <si>
    <t>Keep Right</t>
  </si>
  <si>
    <t>Keep Left w/Arrow</t>
  </si>
  <si>
    <t>Keep Left</t>
  </si>
  <si>
    <t>One Way w/Arrow (with premium film) Specify Left or Right</t>
  </si>
  <si>
    <t>Stop Here on Red Specify Left or Right</t>
  </si>
  <si>
    <t>Speed Zone Ahead</t>
  </si>
  <si>
    <t>End Speed Limit (with or without numerals)</t>
  </si>
  <si>
    <t>1 Car (2 Cars) Per Green Each/This Lane</t>
  </si>
  <si>
    <t>Truck Exclusion plaque</t>
  </si>
  <si>
    <t>Use Crosswalk  Specify Left or Right (P-suffix added)</t>
  </si>
  <si>
    <t>1 Car (2 Cars) Per Green Each/This Lane*</t>
  </si>
  <si>
    <t>1 (2) Car(s) Per Green</t>
  </si>
  <si>
    <t>POF</t>
  </si>
  <si>
    <t>Y</t>
  </si>
  <si>
    <t>For questions or for CREDIT CARD ORDERS call CUSTOMER SERVICE at 1-916-358-2733.</t>
  </si>
  <si>
    <t>Date Posted:</t>
  </si>
  <si>
    <t>To search the document: Use the filter or Ctrl+F and then search by the item number, designation or description.
UNIT PRICE REMAINS THE SAME FOR ANY QUANTITY</t>
  </si>
  <si>
    <t>UOM</t>
  </si>
  <si>
    <t>Unit Price</t>
  </si>
  <si>
    <t>Caltrans Traffic Signs Library</t>
  </si>
  <si>
    <t>R9-3c</t>
  </si>
  <si>
    <t>Ride with Traffic</t>
  </si>
  <si>
    <t>12 x 12</t>
  </si>
  <si>
    <t>R9-3</t>
  </si>
  <si>
    <t>Include PIA ITEM NUMBERS on your PURCHASE ORDER and send to customerservice@calctra.ca.gov.</t>
  </si>
  <si>
    <t>CALCTRA Item Number</t>
  </si>
  <si>
    <t>R6-1</t>
  </si>
  <si>
    <t>One Way in Arrow Specify Left or Right</t>
  </si>
  <si>
    <t>Contract Line Item Number (CLIN)</t>
  </si>
  <si>
    <t>*Panel Thickness/Framing*</t>
  </si>
  <si>
    <t>48X48</t>
  </si>
  <si>
    <t>B/FY</t>
  </si>
  <si>
    <t>XI</t>
  </si>
  <si>
    <t>60X60</t>
  </si>
  <si>
    <t>0.063 inch Framed</t>
  </si>
  <si>
    <t>0.080 inch Framed</t>
  </si>
  <si>
    <t>36X36</t>
  </si>
  <si>
    <t>0.063 inch Unframed</t>
  </si>
  <si>
    <t xml:space="preserve">60X60 </t>
  </si>
  <si>
    <t>PC-2968</t>
  </si>
  <si>
    <t>C12(CA)</t>
  </si>
  <si>
    <t>NARROW LANE</t>
  </si>
  <si>
    <t>B/FO</t>
  </si>
  <si>
    <t>PC-2970</t>
  </si>
  <si>
    <t>0.080 inch Unframed</t>
  </si>
  <si>
    <t>PC-2973</t>
  </si>
  <si>
    <t>C19(CA)</t>
  </si>
  <si>
    <t>RAMP CLOSED AHEAD</t>
  </si>
  <si>
    <t>PC-2975</t>
  </si>
  <si>
    <t>PC-26-0800</t>
  </si>
  <si>
    <t>RAMP CLOSED</t>
  </si>
  <si>
    <t>48X30</t>
  </si>
  <si>
    <t>PC-26-0801</t>
  </si>
  <si>
    <t>C20(CA)</t>
  </si>
  <si>
    <t>X RIGHT (LEFT) LANE CLOSED AHEAD*</t>
  </si>
  <si>
    <t>PC-26-0802</t>
  </si>
  <si>
    <t>72X72</t>
  </si>
  <si>
    <t>PC-2976</t>
  </si>
  <si>
    <t>PC-2977</t>
  </si>
  <si>
    <t>C20A(CA)</t>
  </si>
  <si>
    <t>LEFT Plaque</t>
  </si>
  <si>
    <t>17X8</t>
  </si>
  <si>
    <t>PC-2978</t>
  </si>
  <si>
    <t>22X10</t>
  </si>
  <si>
    <t>PC-2979</t>
  </si>
  <si>
    <t>C20B(CA)</t>
  </si>
  <si>
    <t>Numeral Plaque *</t>
  </si>
  <si>
    <t>8X10</t>
  </si>
  <si>
    <t>PC-2980</t>
  </si>
  <si>
    <t>10X12</t>
  </si>
  <si>
    <t>PC-2981</t>
  </si>
  <si>
    <t>C23(CA)</t>
  </si>
  <si>
    <t>RAMP WORK AHEAD</t>
  </si>
  <si>
    <t>PC-2982</t>
  </si>
  <si>
    <t>PC-2985</t>
  </si>
  <si>
    <t>C24(CA)</t>
  </si>
  <si>
    <t>SHOULDER WORK AHEAD</t>
  </si>
  <si>
    <t>30X30</t>
  </si>
  <si>
    <t>PC-2986</t>
  </si>
  <si>
    <t>PC-2987</t>
  </si>
  <si>
    <t>C27(CA)</t>
  </si>
  <si>
    <t>OPEN TRENCH</t>
  </si>
  <si>
    <t>PC-2988</t>
  </si>
  <si>
    <t>PC-2995</t>
  </si>
  <si>
    <t>C30(CA)</t>
  </si>
  <si>
    <t>PC-2996</t>
  </si>
  <si>
    <t>LANE CLOSED</t>
  </si>
  <si>
    <t>PC-2997</t>
  </si>
  <si>
    <t>PC-2998</t>
  </si>
  <si>
    <t>C30A(CA)</t>
  </si>
  <si>
    <t>SHOULDER CLOSED</t>
  </si>
  <si>
    <t>PC-2999</t>
  </si>
  <si>
    <t>PC-3002</t>
  </si>
  <si>
    <t>C37(CA)</t>
  </si>
  <si>
    <t>TRAFFIC CONTROL - WAIT AND FOLLOW PILOT CAR</t>
  </si>
  <si>
    <t xml:space="preserve">36X42 </t>
  </si>
  <si>
    <t>PC-3005</t>
  </si>
  <si>
    <t>C38(CA)</t>
  </si>
  <si>
    <t>USE NEXT EXIT</t>
  </si>
  <si>
    <t xml:space="preserve">48X36 </t>
  </si>
  <si>
    <t>PC-3006</t>
  </si>
  <si>
    <t>C40(CA)</t>
  </si>
  <si>
    <t>TRAFFIC FINES DOUBLED IN CONSTRUCTION ZONES</t>
  </si>
  <si>
    <t>72X36</t>
  </si>
  <si>
    <t>PC-3008</t>
  </si>
  <si>
    <t>108X42</t>
  </si>
  <si>
    <t>PC-3014</t>
  </si>
  <si>
    <t>C43(CA)</t>
  </si>
  <si>
    <t>FRESH CONCRETE</t>
  </si>
  <si>
    <t>PC-3015</t>
  </si>
  <si>
    <t>PC-3016</t>
  </si>
  <si>
    <t>C44(CA)</t>
  </si>
  <si>
    <t>TRUCKS ENTERING EXITING</t>
  </si>
  <si>
    <t>PC-3017</t>
  </si>
  <si>
    <t>PC-3018</t>
  </si>
  <si>
    <t>C45(CA)</t>
  </si>
  <si>
    <t>RUMBLE STRIPS</t>
  </si>
  <si>
    <t>PC-3019</t>
  </si>
  <si>
    <t>PC-3020</t>
  </si>
  <si>
    <t>C46(CA)</t>
  </si>
  <si>
    <t>UNEVEN PAVEMENT</t>
  </si>
  <si>
    <t>PC-3021</t>
  </si>
  <si>
    <t>PC-3022</t>
  </si>
  <si>
    <t>C46P(CA)</t>
  </si>
  <si>
    <t>30X18</t>
  </si>
  <si>
    <t>PC-3023</t>
  </si>
  <si>
    <t>36X24</t>
  </si>
  <si>
    <t>Multi</t>
  </si>
  <si>
    <t>PC-26-0804</t>
  </si>
  <si>
    <t>PC-26-0805</t>
  </si>
  <si>
    <t>PC-26-0808</t>
  </si>
  <si>
    <t>PC-26-0810</t>
  </si>
  <si>
    <t>PC-26-0811</t>
  </si>
  <si>
    <t>PC-26-0813</t>
  </si>
  <si>
    <t>PC-26-0814</t>
  </si>
  <si>
    <t>PC-26-0816</t>
  </si>
  <si>
    <t>PC-26-0817</t>
  </si>
  <si>
    <t>PC-26-0001</t>
  </si>
  <si>
    <t>D10-1</t>
  </si>
  <si>
    <t>Reference Location (1-digit)</t>
  </si>
  <si>
    <t>12X24</t>
  </si>
  <si>
    <t>W/G</t>
  </si>
  <si>
    <t>PC-3654</t>
  </si>
  <si>
    <t>10X18</t>
  </si>
  <si>
    <t>PC-26-0002</t>
  </si>
  <si>
    <t>D10-1a</t>
  </si>
  <si>
    <t>Intermediate Reference Location (2-digits)</t>
  </si>
  <si>
    <t>PC-3656</t>
  </si>
  <si>
    <t>10X27</t>
  </si>
  <si>
    <t>PC-26-0003</t>
  </si>
  <si>
    <t>D10-2</t>
  </si>
  <si>
    <t>Reference Location (2-digits)</t>
  </si>
  <si>
    <t>12X36</t>
  </si>
  <si>
    <t>PC-3658</t>
  </si>
  <si>
    <t>PC-26-0004</t>
  </si>
  <si>
    <t>D10-2a</t>
  </si>
  <si>
    <t>Intermediate Reference Location (2-digit)</t>
  </si>
  <si>
    <t>PC-3659</t>
  </si>
  <si>
    <t>Intermediate Reference Location (3-digits)</t>
  </si>
  <si>
    <t>6X21</t>
  </si>
  <si>
    <t>PC-3660</t>
  </si>
  <si>
    <t>10X36</t>
  </si>
  <si>
    <t>PC-26-0005</t>
  </si>
  <si>
    <t>D10-3</t>
  </si>
  <si>
    <t>Reference Location (3-digit)</t>
  </si>
  <si>
    <t>PC-3662</t>
  </si>
  <si>
    <t>PC-26-0006</t>
  </si>
  <si>
    <t>D10-3a</t>
  </si>
  <si>
    <t>Intermediate Reference Location (4-digits)</t>
  </si>
  <si>
    <t>PC-3664</t>
  </si>
  <si>
    <t>10X48</t>
  </si>
  <si>
    <t>PC-26-0007</t>
  </si>
  <si>
    <t>12X30</t>
  </si>
  <si>
    <t>PC-26-0008</t>
  </si>
  <si>
    <t>PC-26-0009</t>
  </si>
  <si>
    <t>PC-26-0010</t>
  </si>
  <si>
    <t>PC-26-0011</t>
  </si>
  <si>
    <t>24X18</t>
  </si>
  <si>
    <t>PC-3665</t>
  </si>
  <si>
    <t>D11-11</t>
  </si>
  <si>
    <t>Bicycles Directional</t>
  </si>
  <si>
    <t>18X18</t>
  </si>
  <si>
    <t>PC-3668</t>
  </si>
  <si>
    <t>D11-12</t>
  </si>
  <si>
    <t>Pedestrians Directional</t>
  </si>
  <si>
    <t>PC-3669</t>
  </si>
  <si>
    <t>D11-13</t>
  </si>
  <si>
    <t>Skaters Directional</t>
  </si>
  <si>
    <t>PC-3670</t>
  </si>
  <si>
    <t>D11-14</t>
  </si>
  <si>
    <t>Equestrians Directional</t>
  </si>
  <si>
    <t>PC-3666</t>
  </si>
  <si>
    <t>D11-1bP</t>
  </si>
  <si>
    <t>Bike Route (plaque)</t>
  </si>
  <si>
    <t>18X6</t>
  </si>
  <si>
    <t>PC-26-0012</t>
  </si>
  <si>
    <t>PC-26-0013</t>
  </si>
  <si>
    <t>12X18</t>
  </si>
  <si>
    <t>PC-26-0014</t>
  </si>
  <si>
    <t>PC-2509</t>
  </si>
  <si>
    <t>D1-1c</t>
  </si>
  <si>
    <t>Service Symbol (For E85, Replace G66-22E(CA))</t>
  </si>
  <si>
    <t>W/Blu</t>
  </si>
  <si>
    <t>PC-2552</t>
  </si>
  <si>
    <t>D12-1</t>
  </si>
  <si>
    <t>Radio - Weather Information</t>
  </si>
  <si>
    <t>84X48</t>
  </si>
  <si>
    <t>PC-2553</t>
  </si>
  <si>
    <t>132X84</t>
  </si>
  <si>
    <t>PC-26-0015</t>
  </si>
  <si>
    <t>PC-26-0016</t>
  </si>
  <si>
    <t>PC-26-0017</t>
  </si>
  <si>
    <t>PC-26-0018</t>
  </si>
  <si>
    <t>108X36</t>
  </si>
  <si>
    <t>PC-2554</t>
  </si>
  <si>
    <t>D12-2</t>
  </si>
  <si>
    <t>Carpool Information</t>
  </si>
  <si>
    <t>60X42</t>
  </si>
  <si>
    <t>PC-2555</t>
  </si>
  <si>
    <t>96X66</t>
  </si>
  <si>
    <t>PC-2556</t>
  </si>
  <si>
    <t>D12-3</t>
  </si>
  <si>
    <t xml:space="preserve">Channel 9 Monitored </t>
  </si>
  <si>
    <t>PC-2557</t>
  </si>
  <si>
    <t>PC-2558</t>
  </si>
  <si>
    <t>D12-4</t>
  </si>
  <si>
    <t>Emergency Call 911</t>
  </si>
  <si>
    <t>66X30</t>
  </si>
  <si>
    <t>PC-2559</t>
  </si>
  <si>
    <t>96X48</t>
  </si>
  <si>
    <t>PC-26-00020</t>
  </si>
  <si>
    <t>66X72</t>
  </si>
  <si>
    <t>PC-26-0019</t>
  </si>
  <si>
    <t>PC-2562</t>
  </si>
  <si>
    <t>D12-5a</t>
  </si>
  <si>
    <t>Travel Info Call 511</t>
  </si>
  <si>
    <t>48X36</t>
  </si>
  <si>
    <t>PC-2563</t>
  </si>
  <si>
    <t>66X48</t>
  </si>
  <si>
    <t>PC-26-00021</t>
  </si>
  <si>
    <t>PC-26-0020</t>
  </si>
  <si>
    <t>PC-26-0021</t>
  </si>
  <si>
    <t>60X30</t>
  </si>
  <si>
    <t>PC-26-0022</t>
  </si>
  <si>
    <t>PC-26-0023</t>
  </si>
  <si>
    <t>PC-26-0024</t>
  </si>
  <si>
    <t>PC-1833</t>
  </si>
  <si>
    <t>PC-1834</t>
  </si>
  <si>
    <t>48X42</t>
  </si>
  <si>
    <t>PC-1836</t>
  </si>
  <si>
    <t>42X48</t>
  </si>
  <si>
    <t>PC-1837</t>
  </si>
  <si>
    <t>PC-1838</t>
  </si>
  <si>
    <t>42X42</t>
  </si>
  <si>
    <t>PC-1839</t>
  </si>
  <si>
    <t>PC-26-0025</t>
  </si>
  <si>
    <t>PC-26-0026</t>
  </si>
  <si>
    <t>PC-26-0027</t>
  </si>
  <si>
    <t>PC-26-0028</t>
  </si>
  <si>
    <t>PC-26-0029</t>
  </si>
  <si>
    <t>60X36</t>
  </si>
  <si>
    <t>PC-26-0030</t>
  </si>
  <si>
    <t>PC-26-0031</t>
  </si>
  <si>
    <t>PC-26-0032</t>
  </si>
  <si>
    <t>78X60</t>
  </si>
  <si>
    <t>PC-1840</t>
  </si>
  <si>
    <t>PC-1841</t>
  </si>
  <si>
    <t>PC-26-0033</t>
  </si>
  <si>
    <t>PC-26-0034</t>
  </si>
  <si>
    <t>30X24</t>
  </si>
  <si>
    <t>PC-1813</t>
  </si>
  <si>
    <t>24X30</t>
  </si>
  <si>
    <t>PC-1814</t>
  </si>
  <si>
    <t>30X36</t>
  </si>
  <si>
    <t>PC-1815</t>
  </si>
  <si>
    <t>36X48</t>
  </si>
  <si>
    <t>PC-3651</t>
  </si>
  <si>
    <t>D4-3</t>
  </si>
  <si>
    <t>Bicycle Parking Area Directional</t>
  </si>
  <si>
    <t>G/W</t>
  </si>
  <si>
    <t>PC-26-00034</t>
  </si>
  <si>
    <t>PC-26-0035</t>
  </si>
  <si>
    <t>PC-26-0036</t>
  </si>
  <si>
    <t>78X36</t>
  </si>
  <si>
    <t>PC-26-0037</t>
  </si>
  <si>
    <t>114X48</t>
  </si>
  <si>
    <t>PC-26-0038</t>
  </si>
  <si>
    <t>PC-26-0039</t>
  </si>
  <si>
    <t>PC-26-0040</t>
  </si>
  <si>
    <t>PC-26-0042</t>
  </si>
  <si>
    <t>PC-26-0043</t>
  </si>
  <si>
    <t>PC-26-0045</t>
  </si>
  <si>
    <t>54X48</t>
  </si>
  <si>
    <t>PC-26-0046</t>
  </si>
  <si>
    <t>PC-26-0047</t>
  </si>
  <si>
    <t>PC-26-0048</t>
  </si>
  <si>
    <t>PC-26-0049</t>
  </si>
  <si>
    <t>PC-26-0051</t>
  </si>
  <si>
    <t>PC-26-0052</t>
  </si>
  <si>
    <t>PC-26-0054</t>
  </si>
  <si>
    <t>PC-26-0055</t>
  </si>
  <si>
    <t>PC-26-0056</t>
  </si>
  <si>
    <t>PC-2465</t>
  </si>
  <si>
    <t xml:space="preserve">D5-12aP </t>
  </si>
  <si>
    <t>Interstate Oasis (plaque)</t>
  </si>
  <si>
    <t>PC-26-00058</t>
  </si>
  <si>
    <t>PC-26-00059</t>
  </si>
  <si>
    <t>PC-26-00060</t>
  </si>
  <si>
    <t>PC-26-00061</t>
  </si>
  <si>
    <t>PC-26-00062</t>
  </si>
  <si>
    <t>PC-26-00063</t>
  </si>
  <si>
    <t>PC-26-00064</t>
  </si>
  <si>
    <t>PC-26-00065</t>
  </si>
  <si>
    <t>PC-26-00066</t>
  </si>
  <si>
    <t>PC-26-00067</t>
  </si>
  <si>
    <t>PC-26-00068</t>
  </si>
  <si>
    <t>PC-2476</t>
  </si>
  <si>
    <t>D5-16</t>
  </si>
  <si>
    <t>Chain-Up Area (with arrow)</t>
  </si>
  <si>
    <t>72X54</t>
  </si>
  <si>
    <t>PC-26-00069</t>
  </si>
  <si>
    <t>PC-2427</t>
  </si>
  <si>
    <t>D5-1a</t>
  </si>
  <si>
    <t>Rest Area Next Right</t>
  </si>
  <si>
    <t>PC-2428</t>
  </si>
  <si>
    <t>Rest Area Next Left</t>
  </si>
  <si>
    <t>PC-2433</t>
  </si>
  <si>
    <t>PC-2434</t>
  </si>
  <si>
    <t>PC-26-00070</t>
  </si>
  <si>
    <t>PC-26-00071</t>
  </si>
  <si>
    <t>PC-26-0059</t>
  </si>
  <si>
    <t>PC-26-0060</t>
  </si>
  <si>
    <t>PC-26-0061</t>
  </si>
  <si>
    <t>PC-26-00072</t>
  </si>
  <si>
    <t>PC-26-00073</t>
  </si>
  <si>
    <t>PC-26-0062</t>
  </si>
  <si>
    <t>PC-2442</t>
  </si>
  <si>
    <t>D5-2a</t>
  </si>
  <si>
    <t>Rest Area Gore Right</t>
  </si>
  <si>
    <t>PC-2443</t>
  </si>
  <si>
    <t>Rest Area Gore Left</t>
  </si>
  <si>
    <t>PC-2444</t>
  </si>
  <si>
    <t>Rest Area Gore Up</t>
  </si>
  <si>
    <t>PC-2445</t>
  </si>
  <si>
    <t>78X78</t>
  </si>
  <si>
    <t>PC-2446</t>
  </si>
  <si>
    <t>PC-2447</t>
  </si>
  <si>
    <t>PC-2448</t>
  </si>
  <si>
    <t>PC-2449</t>
  </si>
  <si>
    <t>PC-2450</t>
  </si>
  <si>
    <t>PC-26-0065</t>
  </si>
  <si>
    <t>PC-26-0066</t>
  </si>
  <si>
    <t>PC-26-0067</t>
  </si>
  <si>
    <t>PC-2451</t>
  </si>
  <si>
    <t>D5-5</t>
  </si>
  <si>
    <t>Rest Area with Horizontal Arrow Left</t>
  </si>
  <si>
    <t>PC-2452</t>
  </si>
  <si>
    <t>Rest Area with Horizontal Arrow Right</t>
  </si>
  <si>
    <t>PC-26-00074</t>
  </si>
  <si>
    <t>PC-26-00075</t>
  </si>
  <si>
    <t>PC-26-00076</t>
  </si>
  <si>
    <t>108X66</t>
  </si>
  <si>
    <t>PC-2455</t>
  </si>
  <si>
    <t>D5-7</t>
  </si>
  <si>
    <t xml:space="preserve">Rest Area Tourist Info Center XX Miles </t>
  </si>
  <si>
    <t>90X72</t>
  </si>
  <si>
    <t>PC-26-00077</t>
  </si>
  <si>
    <t>PC-26-0068</t>
  </si>
  <si>
    <t>PC-26-0069</t>
  </si>
  <si>
    <t>PC-2458</t>
  </si>
  <si>
    <t>D5-8</t>
  </si>
  <si>
    <t>Rest Area Tourist Info Center (with Arrow)</t>
  </si>
  <si>
    <t xml:space="preserve">84X72 </t>
  </si>
  <si>
    <t>PC-2460</t>
  </si>
  <si>
    <t>120X96</t>
  </si>
  <si>
    <t>PC-26-0071</t>
  </si>
  <si>
    <t>PC-26-0074</t>
  </si>
  <si>
    <t>PC-26-0077</t>
  </si>
  <si>
    <t>PC-26-0078</t>
  </si>
  <si>
    <t>PC-26-0079</t>
  </si>
  <si>
    <t>PC-26-0080</t>
  </si>
  <si>
    <t>60X48</t>
  </si>
  <si>
    <t>PC-26-0081</t>
  </si>
  <si>
    <t>PC-26-0082</t>
  </si>
  <si>
    <t>96X72</t>
  </si>
  <si>
    <t>PC-00123</t>
  </si>
  <si>
    <t>PC-26-0083</t>
  </si>
  <si>
    <t>PC-26-0084</t>
  </si>
  <si>
    <t>66X54</t>
  </si>
  <si>
    <t>PC-26-0085</t>
  </si>
  <si>
    <t>PC-26-0086</t>
  </si>
  <si>
    <t>PC-1828</t>
  </si>
  <si>
    <t>PC-1829</t>
  </si>
  <si>
    <t>PC-1830</t>
  </si>
  <si>
    <t>PC-2480</t>
  </si>
  <si>
    <t>D9 -3a</t>
  </si>
  <si>
    <t>Service Symbol</t>
  </si>
  <si>
    <t>24X24</t>
  </si>
  <si>
    <t>PC-2504</t>
  </si>
  <si>
    <t>PC-2479</t>
  </si>
  <si>
    <t>D9-1</t>
  </si>
  <si>
    <t>Telephone</t>
  </si>
  <si>
    <t>PC-2503</t>
  </si>
  <si>
    <t>PC-2482</t>
  </si>
  <si>
    <t>D9-10</t>
  </si>
  <si>
    <t>Tourist Information</t>
  </si>
  <si>
    <t>PC-2506</t>
  </si>
  <si>
    <t>PC-2483</t>
  </si>
  <si>
    <t>D9-11</t>
  </si>
  <si>
    <t>Diesel Fuel</t>
  </si>
  <si>
    <t>PC-2507</t>
  </si>
  <si>
    <t>PC-2484</t>
  </si>
  <si>
    <t>D9-11a</t>
  </si>
  <si>
    <t>Alternative Fuel- Compressed Natural Gas</t>
  </si>
  <si>
    <t>PC-26-00090</t>
  </si>
  <si>
    <t>PC-26-00091</t>
  </si>
  <si>
    <t>PC-26-00092</t>
  </si>
  <si>
    <t>PC-26-00093</t>
  </si>
  <si>
    <t>PC-26-00094</t>
  </si>
  <si>
    <t>PC-2485</t>
  </si>
  <si>
    <t>D9-11c</t>
  </si>
  <si>
    <t>Alternative Fuel - Ethanol</t>
  </si>
  <si>
    <t>PC-26-00095</t>
  </si>
  <si>
    <t>PC-26-0088</t>
  </si>
  <si>
    <t>PC-26-0089</t>
  </si>
  <si>
    <t>PC-26-0090</t>
  </si>
  <si>
    <t>PC-26-0091</t>
  </si>
  <si>
    <t>PC-26-0092</t>
  </si>
  <si>
    <t>PC-26-0093</t>
  </si>
  <si>
    <t>PC-26-0094</t>
  </si>
  <si>
    <t>PC-26-0095</t>
  </si>
  <si>
    <t>PC-2486</t>
  </si>
  <si>
    <t>D9-12</t>
  </si>
  <si>
    <t>RV Sanitary Station</t>
  </si>
  <si>
    <t>PC-2510</t>
  </si>
  <si>
    <t>PC-2487</t>
  </si>
  <si>
    <t>D9-13</t>
  </si>
  <si>
    <t>Emergency Medical Services</t>
  </si>
  <si>
    <t>PC-2511</t>
  </si>
  <si>
    <t>PC-2530</t>
  </si>
  <si>
    <t>D9-13aP</t>
  </si>
  <si>
    <t>Hospital (plaque)</t>
  </si>
  <si>
    <t>24X12</t>
  </si>
  <si>
    <t>PC-2533</t>
  </si>
  <si>
    <t>30X12</t>
  </si>
  <si>
    <t>PC-2531</t>
  </si>
  <si>
    <t>D9-13bP</t>
  </si>
  <si>
    <t>Ambulance Station (plaque)</t>
  </si>
  <si>
    <t>PC-2534</t>
  </si>
  <si>
    <t>30X15</t>
  </si>
  <si>
    <t>PC-2536</t>
  </si>
  <si>
    <t>D9-13cP</t>
  </si>
  <si>
    <t>Emergency Medical Care (plaque)</t>
  </si>
  <si>
    <t>PC-2537</t>
  </si>
  <si>
    <t>PC-2532</t>
  </si>
  <si>
    <t>D9-13dP</t>
  </si>
  <si>
    <t>Trauma Center (plaque)</t>
  </si>
  <si>
    <t>PC-2535</t>
  </si>
  <si>
    <t>PC-2489</t>
  </si>
  <si>
    <t>D9-16</t>
  </si>
  <si>
    <t>Truck Parking</t>
  </si>
  <si>
    <t>PC-2513</t>
  </si>
  <si>
    <t>PC-26-0096</t>
  </si>
  <si>
    <t>PC-26-0097</t>
  </si>
  <si>
    <t>PC-26-00097</t>
  </si>
  <si>
    <t>PC-2538</t>
  </si>
  <si>
    <t>D9-17P</t>
  </si>
  <si>
    <t>Next Services XX miles*</t>
  </si>
  <si>
    <t>102X24</t>
  </si>
  <si>
    <t>PC-26-0098</t>
  </si>
  <si>
    <t>PC-26-0099</t>
  </si>
  <si>
    <t>PC-26-0100</t>
  </si>
  <si>
    <t>108X84</t>
  </si>
  <si>
    <t>PC-26-0101</t>
  </si>
  <si>
    <t>PC-26-0102</t>
  </si>
  <si>
    <t>PC-26-00098</t>
  </si>
  <si>
    <t>72X60</t>
  </si>
  <si>
    <t>PC-26-00099</t>
  </si>
  <si>
    <t>PC-26-00100</t>
  </si>
  <si>
    <t>132X108</t>
  </si>
  <si>
    <t>PC-2542</t>
  </si>
  <si>
    <t>D9-18b</t>
  </si>
  <si>
    <t>General Services (up to 6 symbols) with Action Message</t>
  </si>
  <si>
    <t>PC-2543</t>
  </si>
  <si>
    <t>132X114</t>
  </si>
  <si>
    <t>PC-26-0107</t>
  </si>
  <si>
    <t>PC-2545</t>
  </si>
  <si>
    <t>D9-18c</t>
  </si>
  <si>
    <t>General Service with Action Message</t>
  </si>
  <si>
    <t>PC-2546</t>
  </si>
  <si>
    <t>PC-26-00101</t>
  </si>
  <si>
    <t>PC-26-0108</t>
  </si>
  <si>
    <t>PC-26-0109</t>
  </si>
  <si>
    <t>PC-26-0110</t>
  </si>
  <si>
    <t>PC-26-0111</t>
  </si>
  <si>
    <t>30X9</t>
  </si>
  <si>
    <t>PC-26-0112</t>
  </si>
  <si>
    <t>PC-26-0113</t>
  </si>
  <si>
    <t>PC-26-0114</t>
  </si>
  <si>
    <t>42X18</t>
  </si>
  <si>
    <t>PC-26-00080</t>
  </si>
  <si>
    <t>PC-26-00081</t>
  </si>
  <si>
    <t>PC-26-00102</t>
  </si>
  <si>
    <t>PC-26-00103</t>
  </si>
  <si>
    <t>PC-26-00104</t>
  </si>
  <si>
    <t>PC-26-00105</t>
  </si>
  <si>
    <t>PC-2548</t>
  </si>
  <si>
    <t>D9-21</t>
  </si>
  <si>
    <t>Telecommunication Device For the Deaf</t>
  </si>
  <si>
    <t>PC-2549</t>
  </si>
  <si>
    <t>PC-2550</t>
  </si>
  <si>
    <t>D9-22</t>
  </si>
  <si>
    <t>Wireless Internet</t>
  </si>
  <si>
    <t>PC-2551</t>
  </si>
  <si>
    <t>PC-26-00082</t>
  </si>
  <si>
    <t>PC-26-00083</t>
  </si>
  <si>
    <t>PC-2527</t>
  </si>
  <si>
    <t>D9-4</t>
  </si>
  <si>
    <t>Litter Container</t>
  </si>
  <si>
    <t>PC-2528</t>
  </si>
  <si>
    <t>PC-2481</t>
  </si>
  <si>
    <t>D9-6</t>
  </si>
  <si>
    <t>International Symbol of Accessibility</t>
  </si>
  <si>
    <t>PC-2505</t>
  </si>
  <si>
    <t>PC-2529</t>
  </si>
  <si>
    <t>D9-6P</t>
  </si>
  <si>
    <t>Service Symbol (used with D9-6)</t>
  </si>
  <si>
    <t>18X9</t>
  </si>
  <si>
    <t>PC-26-00084</t>
  </si>
  <si>
    <t>PC-26-00085</t>
  </si>
  <si>
    <t>PC-26-00086</t>
  </si>
  <si>
    <t>PC-26-00087</t>
  </si>
  <si>
    <t>PC-26-00088</t>
  </si>
  <si>
    <t>PC-26-00089</t>
  </si>
  <si>
    <t>PC-2015</t>
  </si>
  <si>
    <t>PC-2016</t>
  </si>
  <si>
    <t>PC-2017</t>
  </si>
  <si>
    <t>PC-2021</t>
  </si>
  <si>
    <t>PC-26-00107</t>
  </si>
  <si>
    <t>PC-26-0119</t>
  </si>
  <si>
    <t>PC-26-0120</t>
  </si>
  <si>
    <t>PC-26-0125</t>
  </si>
  <si>
    <t>PC-1987</t>
  </si>
  <si>
    <t>PC-1996</t>
  </si>
  <si>
    <t>PC-1997</t>
  </si>
  <si>
    <t>PC-1998</t>
  </si>
  <si>
    <t>PC-1999</t>
  </si>
  <si>
    <t>PC-2000</t>
  </si>
  <si>
    <t>PC-2001</t>
  </si>
  <si>
    <t>PC-2002</t>
  </si>
  <si>
    <t>PC-2011</t>
  </si>
  <si>
    <t>PC-3038</t>
  </si>
  <si>
    <t>E5-2</t>
  </si>
  <si>
    <t>EXIT OPEN</t>
  </si>
  <si>
    <t>PC-3039</t>
  </si>
  <si>
    <t>E5-2a</t>
  </si>
  <si>
    <t>EXIT CLOSED</t>
  </si>
  <si>
    <t>PC-3040</t>
  </si>
  <si>
    <t>E5-3</t>
  </si>
  <si>
    <t xml:space="preserve">EXIT ONLY </t>
  </si>
  <si>
    <t>PC-26-00108</t>
  </si>
  <si>
    <t>48X96</t>
  </si>
  <si>
    <t>PC-26-00109</t>
  </si>
  <si>
    <t>PC-26-00111</t>
  </si>
  <si>
    <t>60X78</t>
  </si>
  <si>
    <t>PC-26-0126</t>
  </si>
  <si>
    <t>EM1-1</t>
  </si>
  <si>
    <t>Evacuation Route (LEFT)</t>
  </si>
  <si>
    <t>PC-26-0127</t>
  </si>
  <si>
    <t>PC-26-0128</t>
  </si>
  <si>
    <t>PC-26-0129</t>
  </si>
  <si>
    <t>Evacuation Route (RIGHT)</t>
  </si>
  <si>
    <t>PC-26-0130</t>
  </si>
  <si>
    <t>PC-26-0131</t>
  </si>
  <si>
    <t>PC-26-0132</t>
  </si>
  <si>
    <t>Evacuation Route (UP)</t>
  </si>
  <si>
    <t>PC-26-0133</t>
  </si>
  <si>
    <t>PC-26-0134</t>
  </si>
  <si>
    <t>PC-3549</t>
  </si>
  <si>
    <t>PC-3550</t>
  </si>
  <si>
    <t>PC-3551</t>
  </si>
  <si>
    <t>PC-26-0135</t>
  </si>
  <si>
    <t>PC-26-0136</t>
  </si>
  <si>
    <t>PC-26-0137</t>
  </si>
  <si>
    <t>PC-26-0138</t>
  </si>
  <si>
    <t>PC-26-0139</t>
  </si>
  <si>
    <t>PC-26-0140</t>
  </si>
  <si>
    <t>PC-26-0141</t>
  </si>
  <si>
    <t>PC-26-0142</t>
  </si>
  <si>
    <t>PC-26-0143</t>
  </si>
  <si>
    <t>PC-26-0144</t>
  </si>
  <si>
    <t>PC-26-0145</t>
  </si>
  <si>
    <t>PC-26-0146</t>
  </si>
  <si>
    <t>PC-26-0147</t>
  </si>
  <si>
    <t>EM1-2</t>
  </si>
  <si>
    <t>Evacuation Route - Tsunami</t>
  </si>
  <si>
    <t>PC-26-0148</t>
  </si>
  <si>
    <t>PC-26-0149</t>
  </si>
  <si>
    <t>PC-3552</t>
  </si>
  <si>
    <t>PC-3557</t>
  </si>
  <si>
    <t>EM2-1</t>
  </si>
  <si>
    <t>Area Closed</t>
  </si>
  <si>
    <t>PC-3558</t>
  </si>
  <si>
    <t>EM2-2</t>
  </si>
  <si>
    <t>Traffic Control Point</t>
  </si>
  <si>
    <t>PC-3559</t>
  </si>
  <si>
    <t>EM2-3</t>
  </si>
  <si>
    <t>Maintain Top Safe Speed</t>
  </si>
  <si>
    <t>PC-3560</t>
  </si>
  <si>
    <t>EM2-4</t>
  </si>
  <si>
    <t>Permit Required</t>
  </si>
  <si>
    <t>PC-3561</t>
  </si>
  <si>
    <t>EM3 Series all</t>
  </si>
  <si>
    <t>Center. Indicate sign designation and direction when ordering*</t>
  </si>
  <si>
    <t>PC-3562</t>
  </si>
  <si>
    <t>EM4 Series all</t>
  </si>
  <si>
    <t>Shelter. Indicate sign designation and direction when ordering*</t>
  </si>
  <si>
    <t>PC-26-00380</t>
  </si>
  <si>
    <t>PC-26-00381</t>
  </si>
  <si>
    <t>PC-26-0869</t>
  </si>
  <si>
    <t>PC-26-0870</t>
  </si>
  <si>
    <t>PC-1842</t>
  </si>
  <si>
    <t>36X18</t>
  </si>
  <si>
    <t>PC-1858</t>
  </si>
  <si>
    <t>PC-1844</t>
  </si>
  <si>
    <t>PC-26-00382</t>
  </si>
  <si>
    <t>44X18</t>
  </si>
  <si>
    <t>PC-26-0871</t>
  </si>
  <si>
    <t>G11-4A(CA)</t>
  </si>
  <si>
    <t>W/Br</t>
  </si>
  <si>
    <t>PC-2761</t>
  </si>
  <si>
    <t>Memorial Bridge*</t>
  </si>
  <si>
    <t>PC-26-0872</t>
  </si>
  <si>
    <t>G11-4B(CA)</t>
  </si>
  <si>
    <t>44X24</t>
  </si>
  <si>
    <t>PC-2763</t>
  </si>
  <si>
    <t>PC-1852</t>
  </si>
  <si>
    <t>PC-1854</t>
  </si>
  <si>
    <t>PC-1856</t>
  </si>
  <si>
    <t>PC-26-0873</t>
  </si>
  <si>
    <t>G11-8(CA)</t>
  </si>
  <si>
    <t>44X36</t>
  </si>
  <si>
    <t>PC-2765</t>
  </si>
  <si>
    <t>Memorial Bridge Inventory Marker*</t>
  </si>
  <si>
    <t>B/W w/Y reflectors</t>
  </si>
  <si>
    <t>PC-26-0874</t>
  </si>
  <si>
    <t>G11-9(CA)</t>
  </si>
  <si>
    <t>44X42</t>
  </si>
  <si>
    <t>PC-2767</t>
  </si>
  <si>
    <t>PC-26-00383</t>
  </si>
  <si>
    <t>PC-26-0875</t>
  </si>
  <si>
    <t>36X30</t>
  </si>
  <si>
    <t>PC-26-00386</t>
  </si>
  <si>
    <t>PC-26-00387</t>
  </si>
  <si>
    <t>15X9</t>
  </si>
  <si>
    <t>PC-26-00388</t>
  </si>
  <si>
    <t>PC-26-00389</t>
  </si>
  <si>
    <t>PC-26-00390</t>
  </si>
  <si>
    <t>PC-26-0882</t>
  </si>
  <si>
    <t>PC-26-0883</t>
  </si>
  <si>
    <t>PC-26-00391</t>
  </si>
  <si>
    <t>PC-26-00392</t>
  </si>
  <si>
    <t>PC-26-00393</t>
  </si>
  <si>
    <t>PC-26-00394</t>
  </si>
  <si>
    <t>PC-26-00395</t>
  </si>
  <si>
    <t>PC-26-00396</t>
  </si>
  <si>
    <t>PC-26-00397</t>
  </si>
  <si>
    <t>PC-26-00398</t>
  </si>
  <si>
    <t>PC-26-00399</t>
  </si>
  <si>
    <t>PC-26-00400</t>
  </si>
  <si>
    <t>PC-26-00401</t>
  </si>
  <si>
    <t>PC-26-00402</t>
  </si>
  <si>
    <t>PC-26-00403</t>
  </si>
  <si>
    <t>45X36</t>
  </si>
  <si>
    <t>PC-26-00404</t>
  </si>
  <si>
    <t>PC-26-00405</t>
  </si>
  <si>
    <t>54X42</t>
  </si>
  <si>
    <t>PC-26-0888</t>
  </si>
  <si>
    <t>PC-26-0889</t>
  </si>
  <si>
    <t>PC-26-0890</t>
  </si>
  <si>
    <t>PC-26-0891</t>
  </si>
  <si>
    <t>PC-26-0892</t>
  </si>
  <si>
    <t>PC-26-0894</t>
  </si>
  <si>
    <t>PC-26-0895</t>
  </si>
  <si>
    <t>48X26</t>
  </si>
  <si>
    <t>PC-26-00406</t>
  </si>
  <si>
    <t>PC-26-00407</t>
  </si>
  <si>
    <t>PC-26-00408</t>
  </si>
  <si>
    <t>PC-26-00409</t>
  </si>
  <si>
    <t>PC-26-00410</t>
  </si>
  <si>
    <t>PC-26-00411</t>
  </si>
  <si>
    <t>24X6</t>
  </si>
  <si>
    <t>PC-26-00412</t>
  </si>
  <si>
    <t>30X8</t>
  </si>
  <si>
    <t>PC-26-00413</t>
  </si>
  <si>
    <t>PC-26-00414</t>
  </si>
  <si>
    <t>PC-26-00415</t>
  </si>
  <si>
    <t>PC-26-00416</t>
  </si>
  <si>
    <t>PC-26-00417</t>
  </si>
  <si>
    <t>PC-26-00418</t>
  </si>
  <si>
    <t>PC-26-00419</t>
  </si>
  <si>
    <t>PC-26-00420</t>
  </si>
  <si>
    <t>PC-26-00422</t>
  </si>
  <si>
    <t>PC-26-00423</t>
  </si>
  <si>
    <t>PC-26-00424</t>
  </si>
  <si>
    <t>PC-26-0919</t>
  </si>
  <si>
    <t>PC-26-0920</t>
  </si>
  <si>
    <t>PC-26-0921</t>
  </si>
  <si>
    <t>PC-26-00425</t>
  </si>
  <si>
    <t>PC-26-00426</t>
  </si>
  <si>
    <t>PC-26-00427</t>
  </si>
  <si>
    <t>PC-26-00428</t>
  </si>
  <si>
    <t>PC-26-00429</t>
  </si>
  <si>
    <t>PC-26-00430</t>
  </si>
  <si>
    <t>PC-26-00431</t>
  </si>
  <si>
    <t>PC-26-00432</t>
  </si>
  <si>
    <t>PC-26-00433</t>
  </si>
  <si>
    <t>18X12</t>
  </si>
  <si>
    <t>PC-26-00435</t>
  </si>
  <si>
    <t>PC-26-00436</t>
  </si>
  <si>
    <t>PC-26-00437</t>
  </si>
  <si>
    <t>PC-26-00438</t>
  </si>
  <si>
    <t>PC-26-00439</t>
  </si>
  <si>
    <t>PC-26-00440</t>
  </si>
  <si>
    <t>PC-26-00441</t>
  </si>
  <si>
    <t>PC-26-00442</t>
  </si>
  <si>
    <t>PC-2583</t>
  </si>
  <si>
    <t>G66-55(CA)</t>
  </si>
  <si>
    <t xml:space="preserve">STAA Truck Service </t>
  </si>
  <si>
    <t>PC-2584</t>
  </si>
  <si>
    <t>PC-2585</t>
  </si>
  <si>
    <t>G66-56(CA)</t>
  </si>
  <si>
    <t>STAA Truck Terminal Access</t>
  </si>
  <si>
    <t>PC-2586</t>
  </si>
  <si>
    <t>PC-26-00443</t>
  </si>
  <si>
    <t>PC-26-00444</t>
  </si>
  <si>
    <t>PC-26-00445</t>
  </si>
  <si>
    <t>PC-26-00446</t>
  </si>
  <si>
    <t>PC-26-00447</t>
  </si>
  <si>
    <t>PC-26-0922</t>
  </si>
  <si>
    <t>36X12</t>
  </si>
  <si>
    <t>48X12</t>
  </si>
  <si>
    <t>96X24</t>
  </si>
  <si>
    <t>PC-26-0931</t>
  </si>
  <si>
    <t>PC-26-0932</t>
  </si>
  <si>
    <t>PC-26-0933</t>
  </si>
  <si>
    <t>PC-26-0934</t>
  </si>
  <si>
    <t>PC-26-0935</t>
  </si>
  <si>
    <t>54X36</t>
  </si>
  <si>
    <t>PC-26-0936</t>
  </si>
  <si>
    <t>PC-26-00448</t>
  </si>
  <si>
    <t xml:space="preserve">TOURIST INFORMATION </t>
  </si>
  <si>
    <t>PC-2609</t>
  </si>
  <si>
    <t>G81-24(CA)</t>
  </si>
  <si>
    <t>96X42</t>
  </si>
  <si>
    <t>PC-2610</t>
  </si>
  <si>
    <t>132X48</t>
  </si>
  <si>
    <t>PC-2615</t>
  </si>
  <si>
    <t>G81-63(CA)</t>
  </si>
  <si>
    <t xml:space="preserve">VENDING MACHINES </t>
  </si>
  <si>
    <t>PC-2616</t>
  </si>
  <si>
    <t>B/Y</t>
  </si>
  <si>
    <t>PC-26-00453</t>
  </si>
  <si>
    <t>PC-2619</t>
  </si>
  <si>
    <t xml:space="preserve">G81-65(CA) </t>
  </si>
  <si>
    <t>Radio-Recreation Information *</t>
  </si>
  <si>
    <t>PC-2620</t>
  </si>
  <si>
    <t>PC-2621</t>
  </si>
  <si>
    <t>G81-66(CA)</t>
  </si>
  <si>
    <t xml:space="preserve">REPORT DRUNK DRIVERS CALL 911 </t>
  </si>
  <si>
    <t>PC-2622</t>
  </si>
  <si>
    <t>PC-26-00454</t>
  </si>
  <si>
    <t>PC-26-0937</t>
  </si>
  <si>
    <t>PC-26-0938</t>
  </si>
  <si>
    <t>PC-26-0939</t>
  </si>
  <si>
    <t>48X60</t>
  </si>
  <si>
    <t>PC-26-0943</t>
  </si>
  <si>
    <t>PC-1919</t>
  </si>
  <si>
    <t>PC-1921</t>
  </si>
  <si>
    <t>PC-1922</t>
  </si>
  <si>
    <t>PC-26-00455</t>
  </si>
  <si>
    <t>PC-26-0820</t>
  </si>
  <si>
    <t>PC-26-00456</t>
  </si>
  <si>
    <t>PC-26-0945</t>
  </si>
  <si>
    <t>G96aP(CA)</t>
  </si>
  <si>
    <t>Transit System Name (plaque)</t>
  </si>
  <si>
    <t>PC-3571</t>
  </si>
  <si>
    <t>PC-3572</t>
  </si>
  <si>
    <t>PC-26-0946</t>
  </si>
  <si>
    <t>G97aP(CA)</t>
  </si>
  <si>
    <t>Amtrak (plaque)(Bart, Caltrain, etc.)</t>
  </si>
  <si>
    <t>PC-3573</t>
  </si>
  <si>
    <t>PC-3574</t>
  </si>
  <si>
    <t>PC-26-0150</t>
  </si>
  <si>
    <t>PC-26-00123</t>
  </si>
  <si>
    <t>PC-26-00124</t>
  </si>
  <si>
    <t>PC-26-00126</t>
  </si>
  <si>
    <t>PC-26-00127</t>
  </si>
  <si>
    <t>42X24</t>
  </si>
  <si>
    <t>PC-26-00128</t>
  </si>
  <si>
    <t>PC-26-00129</t>
  </si>
  <si>
    <t>PC-26-00130</t>
  </si>
  <si>
    <t>PC-26-00131</t>
  </si>
  <si>
    <t>PC-26-00132</t>
  </si>
  <si>
    <t>PC-26-0151</t>
  </si>
  <si>
    <t>PC-26-0152</t>
  </si>
  <si>
    <t>PC-26-0153</t>
  </si>
  <si>
    <t>PC-26-0154</t>
  </si>
  <si>
    <t>PC-26-0156</t>
  </si>
  <si>
    <t>PC-26-0157</t>
  </si>
  <si>
    <t>PC-26-0158</t>
  </si>
  <si>
    <t>PC-26-0159</t>
  </si>
  <si>
    <t>PC-26-0160</t>
  </si>
  <si>
    <t>PC-26-00114</t>
  </si>
  <si>
    <t>PC-26-00115</t>
  </si>
  <si>
    <t>PC-26-00116</t>
  </si>
  <si>
    <t>PC-26-00117</t>
  </si>
  <si>
    <t>PC-26-00118</t>
  </si>
  <si>
    <t>PC-26-00119</t>
  </si>
  <si>
    <t>PC-26-00113</t>
  </si>
  <si>
    <t>PC-26-00121</t>
  </si>
  <si>
    <t>PC-26-00122</t>
  </si>
  <si>
    <t>PC-26-00120</t>
  </si>
  <si>
    <t>PC-26-00112</t>
  </si>
  <si>
    <t>PC-26-00133</t>
  </si>
  <si>
    <t>R/B/W</t>
  </si>
  <si>
    <t>PC-26-00134</t>
  </si>
  <si>
    <t>PC-26-0163</t>
  </si>
  <si>
    <t>PC-26-0164</t>
  </si>
  <si>
    <t>PC-26-0165</t>
  </si>
  <si>
    <t>PC-26-0166</t>
  </si>
  <si>
    <t>PC-26-0167</t>
  </si>
  <si>
    <t>PC-1948</t>
  </si>
  <si>
    <t>PC-1949</t>
  </si>
  <si>
    <t>PC-1950</t>
  </si>
  <si>
    <t>PC-1951</t>
  </si>
  <si>
    <t>PC-26-00135</t>
  </si>
  <si>
    <t>PC-26-0169</t>
  </si>
  <si>
    <t>PC-26-0170</t>
  </si>
  <si>
    <t>PC-26-0171</t>
  </si>
  <si>
    <t>PC-26-0172</t>
  </si>
  <si>
    <t>PC-26-0173</t>
  </si>
  <si>
    <t>PC-26-0174</t>
  </si>
  <si>
    <t>PC-26-0175</t>
  </si>
  <si>
    <t>PC-26-0176</t>
  </si>
  <si>
    <t>PC-26-0177</t>
  </si>
  <si>
    <t>PC-26-0178</t>
  </si>
  <si>
    <t>PC-26-0179</t>
  </si>
  <si>
    <t>PC-26-0180</t>
  </si>
  <si>
    <t>PC-26-0181</t>
  </si>
  <si>
    <t>PC-1956</t>
  </si>
  <si>
    <t>PC-1957</t>
  </si>
  <si>
    <t>PC-1958</t>
  </si>
  <si>
    <t>PC-1959</t>
  </si>
  <si>
    <t>PC-26-0182</t>
  </si>
  <si>
    <t>PC-26-0183</t>
  </si>
  <si>
    <t>PC-26-0184</t>
  </si>
  <si>
    <t>PC-26-0185</t>
  </si>
  <si>
    <t>PC-1960</t>
  </si>
  <si>
    <t>PC-1961</t>
  </si>
  <si>
    <t>PC-1962</t>
  </si>
  <si>
    <t>PC-1963</t>
  </si>
  <si>
    <t>PC-1964</t>
  </si>
  <si>
    <t>PC-26-00136</t>
  </si>
  <si>
    <t>18X24</t>
  </si>
  <si>
    <t>PC-26-0186</t>
  </si>
  <si>
    <t>PC-26-00137</t>
  </si>
  <si>
    <t>PC-26-0188</t>
  </si>
  <si>
    <t>PC-26-0189</t>
  </si>
  <si>
    <t>12X12</t>
  </si>
  <si>
    <t>PC-26-0190</t>
  </si>
  <si>
    <t>PC-26-0191</t>
  </si>
  <si>
    <t>PC-26-0192</t>
  </si>
  <si>
    <t>PC-3675</t>
  </si>
  <si>
    <t>M1-9</t>
  </si>
  <si>
    <t>U.S. Bicycle Route</t>
  </si>
  <si>
    <t>PC-3677</t>
  </si>
  <si>
    <t>PC-1049</t>
  </si>
  <si>
    <t>M2-1P</t>
  </si>
  <si>
    <t>Junction (plaque)</t>
  </si>
  <si>
    <t>21X15</t>
  </si>
  <si>
    <t>PC-1050</t>
  </si>
  <si>
    <t>30X21</t>
  </si>
  <si>
    <t>PC-2073</t>
  </si>
  <si>
    <t>12X6</t>
  </si>
  <si>
    <t>PC-2074</t>
  </si>
  <si>
    <t>PC-26-00138</t>
  </si>
  <si>
    <t>PC-2686</t>
  </si>
  <si>
    <t>PC-2687</t>
  </si>
  <si>
    <t>PC-2852</t>
  </si>
  <si>
    <t>PC-2853</t>
  </si>
  <si>
    <t>PC-3396</t>
  </si>
  <si>
    <t>PC-3397</t>
  </si>
  <si>
    <t>PC-1965</t>
  </si>
  <si>
    <t>PC-1063</t>
  </si>
  <si>
    <t>M3-1P</t>
  </si>
  <si>
    <t>Cardinal Direction North (plaque)</t>
  </si>
  <si>
    <t>PC-1633</t>
  </si>
  <si>
    <t>PC-2083</t>
  </si>
  <si>
    <t>PC-26-00139</t>
  </si>
  <si>
    <t>PC-26-00140</t>
  </si>
  <si>
    <t>PC-2688</t>
  </si>
  <si>
    <t>PC-2854</t>
  </si>
  <si>
    <t>PC-2862</t>
  </si>
  <si>
    <t>PC-3398</t>
  </si>
  <si>
    <t>PC-3406</t>
  </si>
  <si>
    <t>PC-3844</t>
  </si>
  <si>
    <t>PC-1635</t>
  </si>
  <si>
    <t>M3-2P</t>
  </si>
  <si>
    <t>Cardinal Direction East (plaque)</t>
  </si>
  <si>
    <t>PC-1651</t>
  </si>
  <si>
    <t>PC-2076</t>
  </si>
  <si>
    <t>PC-2084</t>
  </si>
  <si>
    <t>PC-26-00141</t>
  </si>
  <si>
    <t>PC-26-00142</t>
  </si>
  <si>
    <t>PC-2689</t>
  </si>
  <si>
    <t>PC-2855</t>
  </si>
  <si>
    <t>PC-2863</t>
  </si>
  <si>
    <t>PC-3399</t>
  </si>
  <si>
    <t>PC-3407</t>
  </si>
  <si>
    <t>PC-1065</t>
  </si>
  <si>
    <t>M3-3P</t>
  </si>
  <si>
    <t>Cardinal Direction South (plaque)</t>
  </si>
  <si>
    <t>PC-1637</t>
  </si>
  <si>
    <t>PC-2085</t>
  </si>
  <si>
    <t>PC-26-00143</t>
  </si>
  <si>
    <t>PC-26-00144</t>
  </si>
  <si>
    <t>PC-2690</t>
  </si>
  <si>
    <t>PC-2856</t>
  </si>
  <si>
    <t>PC-2864</t>
  </si>
  <si>
    <t>PC-3400</t>
  </si>
  <si>
    <t>PC-3408</t>
  </si>
  <si>
    <t>PC-3846</t>
  </si>
  <si>
    <t>PC-1066</t>
  </si>
  <si>
    <t>M3-4P</t>
  </si>
  <si>
    <t>Cardinal Direction West (plaque)</t>
  </si>
  <si>
    <t>PC-1639</t>
  </si>
  <si>
    <t>PC-2086</t>
  </si>
  <si>
    <t>PC-26-00145</t>
  </si>
  <si>
    <t>PC-26-00146</t>
  </si>
  <si>
    <t>PC-2691</t>
  </si>
  <si>
    <t>PC-2857</t>
  </si>
  <si>
    <t>PC-2865</t>
  </si>
  <si>
    <t>PC-3401</t>
  </si>
  <si>
    <t>PC-3409</t>
  </si>
  <si>
    <t>PC-3847</t>
  </si>
  <si>
    <t>PC-26-0194</t>
  </si>
  <si>
    <t>PC-26-0195</t>
  </si>
  <si>
    <t>PC-26-0196</t>
  </si>
  <si>
    <t>PC-26-0197</t>
  </si>
  <si>
    <t>PC-26-0198</t>
  </si>
  <si>
    <t>PC-1086</t>
  </si>
  <si>
    <t>M4-14P</t>
  </si>
  <si>
    <t>Begin (plaque)</t>
  </si>
  <si>
    <t>PC-1096</t>
  </si>
  <si>
    <t>PC-2096</t>
  </si>
  <si>
    <t>PC-2106</t>
  </si>
  <si>
    <t>PC-26-0199</t>
  </si>
  <si>
    <t>PC-2699</t>
  </si>
  <si>
    <t>PC-2709</t>
  </si>
  <si>
    <t>PC-2875</t>
  </si>
  <si>
    <t>PC-2885</t>
  </si>
  <si>
    <t>PC-3419</t>
  </si>
  <si>
    <t>PC-3429</t>
  </si>
  <si>
    <t>PC-26-00147</t>
  </si>
  <si>
    <t>PC-26-00148</t>
  </si>
  <si>
    <t>PC-1088</t>
  </si>
  <si>
    <t>M4-1aP</t>
  </si>
  <si>
    <t>Alternate (plaque)</t>
  </si>
  <si>
    <t>PC-1659</t>
  </si>
  <si>
    <t>PC-2088</t>
  </si>
  <si>
    <t>PC-2098</t>
  </si>
  <si>
    <t>PC-26-00149</t>
  </si>
  <si>
    <t>PC-3411</t>
  </si>
  <si>
    <t>PC-3421</t>
  </si>
  <si>
    <t>PC-1087</t>
  </si>
  <si>
    <t>M4-1P</t>
  </si>
  <si>
    <t>PC-1657</t>
  </si>
  <si>
    <t>PC-2087</t>
  </si>
  <si>
    <t>PC-2097</t>
  </si>
  <si>
    <t>PC-26-00150</t>
  </si>
  <si>
    <t>PC-2692</t>
  </si>
  <si>
    <t>PC-2700</t>
  </si>
  <si>
    <t>PC-2866</t>
  </si>
  <si>
    <t>PC-2876</t>
  </si>
  <si>
    <t>PC-3410</t>
  </si>
  <si>
    <t>PC-3420</t>
  </si>
  <si>
    <t>PC-1089</t>
  </si>
  <si>
    <t>M4-2P</t>
  </si>
  <si>
    <t>By-Pass (plaque)</t>
  </si>
  <si>
    <t>PC-1661</t>
  </si>
  <si>
    <t>PC-2089</t>
  </si>
  <si>
    <t>PC-2099</t>
  </si>
  <si>
    <t>PC-26-00151</t>
  </si>
  <si>
    <t>PC-2694</t>
  </si>
  <si>
    <t>PC-2868</t>
  </si>
  <si>
    <t>PC-2878</t>
  </si>
  <si>
    <t>PC-3412</t>
  </si>
  <si>
    <t>PC-3422</t>
  </si>
  <si>
    <t>PC-1080</t>
  </si>
  <si>
    <t>M4-3P</t>
  </si>
  <si>
    <t>Business (plaque)</t>
  </si>
  <si>
    <t>PC-1090</t>
  </si>
  <si>
    <t>PC-2090</t>
  </si>
  <si>
    <t>PC-2100</t>
  </si>
  <si>
    <t>PC-26-00152</t>
  </si>
  <si>
    <t>PC-2695</t>
  </si>
  <si>
    <t>PC-2703</t>
  </si>
  <si>
    <t>PC-2869</t>
  </si>
  <si>
    <t>PC-2879</t>
  </si>
  <si>
    <t>PC-3413</t>
  </si>
  <si>
    <t>PC-3423</t>
  </si>
  <si>
    <t>PC-1081</t>
  </si>
  <si>
    <t>M4-4P</t>
  </si>
  <si>
    <t>Truck (plaque)</t>
  </si>
  <si>
    <t>PC-1091</t>
  </si>
  <si>
    <t>PC-2101</t>
  </si>
  <si>
    <t>PC-26-00153</t>
  </si>
  <si>
    <t>PC-2696</t>
  </si>
  <si>
    <t>PC-2704</t>
  </si>
  <si>
    <t>PC-2870</t>
  </si>
  <si>
    <t>PC-2880</t>
  </si>
  <si>
    <t>PC-3414</t>
  </si>
  <si>
    <t>PC-3424</t>
  </si>
  <si>
    <t>PC-1092</t>
  </si>
  <si>
    <t>M4-5P</t>
  </si>
  <si>
    <t>To (plaque)</t>
  </si>
  <si>
    <t>PC-1667</t>
  </si>
  <si>
    <t>PC-2092</t>
  </si>
  <si>
    <t>PC-2102</t>
  </si>
  <si>
    <t>PC-26-00154</t>
  </si>
  <si>
    <t>PC-2705</t>
  </si>
  <si>
    <t>PC-2871</t>
  </si>
  <si>
    <t>PC-2881</t>
  </si>
  <si>
    <t>PC-3415</t>
  </si>
  <si>
    <t>PC-3425</t>
  </si>
  <si>
    <t>PC-3853</t>
  </si>
  <si>
    <t>PC-1083</t>
  </si>
  <si>
    <t>M4-6P</t>
  </si>
  <si>
    <t>End (plaque)</t>
  </si>
  <si>
    <t>PC-1093</t>
  </si>
  <si>
    <t>PC-2093</t>
  </si>
  <si>
    <t>PC-2103</t>
  </si>
  <si>
    <t>PC-26-00155</t>
  </si>
  <si>
    <t>PC-26-00156</t>
  </si>
  <si>
    <t>PC-2706</t>
  </si>
  <si>
    <t>PC-2872</t>
  </si>
  <si>
    <t>PC-2882</t>
  </si>
  <si>
    <t>PC-3416</t>
  </si>
  <si>
    <t>PC-3426</t>
  </si>
  <si>
    <t>PC-3854</t>
  </si>
  <si>
    <t>M4-7aP</t>
  </si>
  <si>
    <t>Temporary (plaque)</t>
  </si>
  <si>
    <t>PC-2095</t>
  </si>
  <si>
    <t>PC-2105</t>
  </si>
  <si>
    <t>PC-26-00157</t>
  </si>
  <si>
    <t>PC-26-00158</t>
  </si>
  <si>
    <t>PC-2698</t>
  </si>
  <si>
    <t>PC-2708</t>
  </si>
  <si>
    <t>PC-2874</t>
  </si>
  <si>
    <t>PC-2884</t>
  </si>
  <si>
    <t>PC-3418</t>
  </si>
  <si>
    <t>PC-3428</t>
  </si>
  <si>
    <t>PC-3856</t>
  </si>
  <si>
    <t>PC-1084</t>
  </si>
  <si>
    <t>M4-7P</t>
  </si>
  <si>
    <t>PC-1094</t>
  </si>
  <si>
    <t>PC-2094</t>
  </si>
  <si>
    <t>PC-2104</t>
  </si>
  <si>
    <t>PC-2697</t>
  </si>
  <si>
    <t>PC-2707</t>
  </si>
  <si>
    <t>PC-2873</t>
  </si>
  <si>
    <t>PC-2883</t>
  </si>
  <si>
    <t>PC-3417</t>
  </si>
  <si>
    <t>PC-3427</t>
  </si>
  <si>
    <t>PC-3855</t>
  </si>
  <si>
    <t>PC-26-0200</t>
  </si>
  <si>
    <t>PC-26-0201</t>
  </si>
  <si>
    <t>PC-26-0202</t>
  </si>
  <si>
    <t>PC-26-0203</t>
  </si>
  <si>
    <t>PC-26-00159</t>
  </si>
  <si>
    <t>PC-26-0204</t>
  </si>
  <si>
    <t>PC-26-0205</t>
  </si>
  <si>
    <t>PC-3051</t>
  </si>
  <si>
    <t>M4-9a</t>
  </si>
  <si>
    <t>Bicycle/Pedestrian Detour</t>
  </si>
  <si>
    <t>PC-3052</t>
  </si>
  <si>
    <t>PC-3053</t>
  </si>
  <si>
    <t>M4-9b</t>
  </si>
  <si>
    <t>Pedestrian Detour</t>
  </si>
  <si>
    <t>PC-3054</t>
  </si>
  <si>
    <t>PC-3055</t>
  </si>
  <si>
    <t>M4-9c</t>
  </si>
  <si>
    <t>Bicyle Detour</t>
  </si>
  <si>
    <t>PC-3056</t>
  </si>
  <si>
    <t>PC-1697</t>
  </si>
  <si>
    <t>M5-1P,2P,3P(Blank)</t>
  </si>
  <si>
    <t>Advance Turn Arrow Blank Panel w/Border</t>
  </si>
  <si>
    <t>PC-1699</t>
  </si>
  <si>
    <t>PC-1117</t>
  </si>
  <si>
    <t>M5-1PL</t>
  </si>
  <si>
    <t>Advance Turn Arrow Left (plaque)</t>
  </si>
  <si>
    <t>PC-1123</t>
  </si>
  <si>
    <t>PC-1707</t>
  </si>
  <si>
    <t>PC-1713</t>
  </si>
  <si>
    <t>PC-2107</t>
  </si>
  <si>
    <t>PC-26-00160</t>
  </si>
  <si>
    <t>PC-26-001601</t>
  </si>
  <si>
    <t>PC-2710</t>
  </si>
  <si>
    <t>PC-2886</t>
  </si>
  <si>
    <t>PC-2892</t>
  </si>
  <si>
    <t>PC-3861</t>
  </si>
  <si>
    <t>12X9</t>
  </si>
  <si>
    <t>PC-1118</t>
  </si>
  <si>
    <t>M5-1PR</t>
  </si>
  <si>
    <t>Advance Turn Arrow Right (plaque)</t>
  </si>
  <si>
    <t>PC-1124</t>
  </si>
  <si>
    <t>PC-1708</t>
  </si>
  <si>
    <t>PC-1714</t>
  </si>
  <si>
    <t>PC-2108</t>
  </si>
  <si>
    <t>PC-26-00162</t>
  </si>
  <si>
    <t>PC-26-00163</t>
  </si>
  <si>
    <t>PC-2711</t>
  </si>
  <si>
    <t>PC-2887</t>
  </si>
  <si>
    <t>PC-2893</t>
  </si>
  <si>
    <t>PC-3862</t>
  </si>
  <si>
    <t>PC-1119</t>
  </si>
  <si>
    <t>M5-2PL</t>
  </si>
  <si>
    <t>PC-1125</t>
  </si>
  <si>
    <t>PC-1709</t>
  </si>
  <si>
    <t>PC-1715</t>
  </si>
  <si>
    <t>PC-2109</t>
  </si>
  <si>
    <t>PC-26-00164</t>
  </si>
  <si>
    <t>PC-26-00165</t>
  </si>
  <si>
    <t>PC-2712</t>
  </si>
  <si>
    <t>PC-2888</t>
  </si>
  <si>
    <t>PC-2894</t>
  </si>
  <si>
    <t>PC-3863</t>
  </si>
  <si>
    <t>PC-1120</t>
  </si>
  <si>
    <t>M5-2PR</t>
  </si>
  <si>
    <t>PC-1126</t>
  </si>
  <si>
    <t>PC-1710</t>
  </si>
  <si>
    <t>PC-1716</t>
  </si>
  <si>
    <t>PC-2110</t>
  </si>
  <si>
    <t>PC-26-00166</t>
  </si>
  <si>
    <t>PC-26-00167</t>
  </si>
  <si>
    <t>PC-2713</t>
  </si>
  <si>
    <t>PC-2889</t>
  </si>
  <si>
    <t>PC-2895</t>
  </si>
  <si>
    <t>PC-3864</t>
  </si>
  <si>
    <t>PC-1121</t>
  </si>
  <si>
    <t>M5-3PL</t>
  </si>
  <si>
    <t>PC-1127</t>
  </si>
  <si>
    <t>PC-1711</t>
  </si>
  <si>
    <t>PC-1717</t>
  </si>
  <si>
    <t>PC-2896</t>
  </si>
  <si>
    <t>PC-3865</t>
  </si>
  <si>
    <t>PC-1122</t>
  </si>
  <si>
    <t>M5-3PR</t>
  </si>
  <si>
    <t>PC-1128</t>
  </si>
  <si>
    <t>PC-1712</t>
  </si>
  <si>
    <t>PC-1718</t>
  </si>
  <si>
    <t>PC-2112</t>
  </si>
  <si>
    <t>PC-26-00168</t>
  </si>
  <si>
    <t>PC-26-00169</t>
  </si>
  <si>
    <t>PC-2715</t>
  </si>
  <si>
    <t>PC-2891</t>
  </si>
  <si>
    <t>PC-2897</t>
  </si>
  <si>
    <t>PC-3866</t>
  </si>
  <si>
    <t>PC-1140</t>
  </si>
  <si>
    <t>M5-4P</t>
  </si>
  <si>
    <t>LEFT LANE (plaque)</t>
  </si>
  <si>
    <t>PC-1143</t>
  </si>
  <si>
    <t>PC-2113</t>
  </si>
  <si>
    <t>PC-2116</t>
  </si>
  <si>
    <t>PC-26-00170</t>
  </si>
  <si>
    <t>PC-2716</t>
  </si>
  <si>
    <t>PC-2719</t>
  </si>
  <si>
    <t>PC-2898</t>
  </si>
  <si>
    <t>PC-2901</t>
  </si>
  <si>
    <t>PC-3442</t>
  </si>
  <si>
    <t>PC-3445</t>
  </si>
  <si>
    <t>PC-1701</t>
  </si>
  <si>
    <t>M5-4P,5P,6P (Blank)</t>
  </si>
  <si>
    <t>Lane Designation Blank Panel w/Border</t>
  </si>
  <si>
    <t>PC-1703</t>
  </si>
  <si>
    <t>PC-1141</t>
  </si>
  <si>
    <t>M5-5P</t>
  </si>
  <si>
    <t>CENTER LANE (plaque)</t>
  </si>
  <si>
    <t>PC-1144</t>
  </si>
  <si>
    <t>PC-2114</t>
  </si>
  <si>
    <t>PC-2117</t>
  </si>
  <si>
    <t>PC-26-00171</t>
  </si>
  <si>
    <t>PC-2717</t>
  </si>
  <si>
    <t>PC-2720</t>
  </si>
  <si>
    <t>PC-2899</t>
  </si>
  <si>
    <t>PC-2902</t>
  </si>
  <si>
    <t>PC-3443</t>
  </si>
  <si>
    <t>PC-3446</t>
  </si>
  <si>
    <t>PC-1142</t>
  </si>
  <si>
    <t>M5-6P</t>
  </si>
  <si>
    <t>RIGHT LANE (plaque)</t>
  </si>
  <si>
    <t>PC-1729</t>
  </si>
  <si>
    <t>PC-2115</t>
  </si>
  <si>
    <t>PC-2118</t>
  </si>
  <si>
    <t>PC-26-00172</t>
  </si>
  <si>
    <t>PC-2718</t>
  </si>
  <si>
    <t>PC-2721</t>
  </si>
  <si>
    <t>PC-2900</t>
  </si>
  <si>
    <t>PC-2903</t>
  </si>
  <si>
    <t>PC-3444</t>
  </si>
  <si>
    <t>PC-3447</t>
  </si>
  <si>
    <t>PC-1705</t>
  </si>
  <si>
    <t>M6 series (Blank)</t>
  </si>
  <si>
    <t>Arrow Blank Panel w/Border</t>
  </si>
  <si>
    <t>PC-1706</t>
  </si>
  <si>
    <t>PC-1152</t>
  </si>
  <si>
    <t>M6-1P</t>
  </si>
  <si>
    <t>Directional Arrow Left (plaque)</t>
  </si>
  <si>
    <t>PC-1153</t>
  </si>
  <si>
    <t>Directional Arrow Right (plaque)</t>
  </si>
  <si>
    <t>PC-1172</t>
  </si>
  <si>
    <t>PC-1173</t>
  </si>
  <si>
    <t>PC-2119</t>
  </si>
  <si>
    <t>PC-2120</t>
  </si>
  <si>
    <t>PC-26-00173</t>
  </si>
  <si>
    <t>PC-26-00174</t>
  </si>
  <si>
    <t>PC-26-00175</t>
  </si>
  <si>
    <t>PC-26-00176</t>
  </si>
  <si>
    <t>PC-2722</t>
  </si>
  <si>
    <t>PC-2723</t>
  </si>
  <si>
    <t>PC-2904</t>
  </si>
  <si>
    <t>PC-2905</t>
  </si>
  <si>
    <t>PC-2924</t>
  </si>
  <si>
    <t>PC-2925</t>
  </si>
  <si>
    <t>PC-3448</t>
  </si>
  <si>
    <t>PC-3449</t>
  </si>
  <si>
    <t>PC-3468</t>
  </si>
  <si>
    <t>PC-3469</t>
  </si>
  <si>
    <t>PC-3867</t>
  </si>
  <si>
    <t>PC-3868</t>
  </si>
  <si>
    <t>PC-1156</t>
  </si>
  <si>
    <t>M6-2aP</t>
  </si>
  <si>
    <t>PC-1157</t>
  </si>
  <si>
    <t>PC-1176</t>
  </si>
  <si>
    <t>PC-1177</t>
  </si>
  <si>
    <t>PC-2123</t>
  </si>
  <si>
    <t>PC-2124</t>
  </si>
  <si>
    <t>PC-26-00177</t>
  </si>
  <si>
    <t>PC-26-00178</t>
  </si>
  <si>
    <t>PC-26-00179</t>
  </si>
  <si>
    <t>PC-26-00180</t>
  </si>
  <si>
    <t>PC-2726</t>
  </si>
  <si>
    <t>PC-2727</t>
  </si>
  <si>
    <t>PC-2908</t>
  </si>
  <si>
    <t>PC-2909</t>
  </si>
  <si>
    <t>PC-2928</t>
  </si>
  <si>
    <t>PC-2929</t>
  </si>
  <si>
    <t>PC-3452</t>
  </si>
  <si>
    <t>PC-3453</t>
  </si>
  <si>
    <t>PC-3472</t>
  </si>
  <si>
    <t>PC-3473</t>
  </si>
  <si>
    <t>PC-3871</t>
  </si>
  <si>
    <t>PC-3872</t>
  </si>
  <si>
    <t>PC-1154</t>
  </si>
  <si>
    <t>M6-2P</t>
  </si>
  <si>
    <t>PC-1155</t>
  </si>
  <si>
    <t>PC-1174</t>
  </si>
  <si>
    <t>PC-1175</t>
  </si>
  <si>
    <t>PC-2121</t>
  </si>
  <si>
    <t>PC-2122</t>
  </si>
  <si>
    <t>PC-26-00181</t>
  </si>
  <si>
    <t>PC-26-00182</t>
  </si>
  <si>
    <t>PC-26-00183</t>
  </si>
  <si>
    <t>PC-26-00184</t>
  </si>
  <si>
    <t>PC-2724</t>
  </si>
  <si>
    <t>PC-2725</t>
  </si>
  <si>
    <t>PC-2906</t>
  </si>
  <si>
    <t>PC-2907</t>
  </si>
  <si>
    <t>PC-2926</t>
  </si>
  <si>
    <t>PC-2927</t>
  </si>
  <si>
    <t>PC-3450</t>
  </si>
  <si>
    <t>PC-3451</t>
  </si>
  <si>
    <t>PC-3470</t>
  </si>
  <si>
    <t>PC-3471</t>
  </si>
  <si>
    <t>PC-3869</t>
  </si>
  <si>
    <t>PC-3870</t>
  </si>
  <si>
    <t>PC-1158</t>
  </si>
  <si>
    <t>M6-3P</t>
  </si>
  <si>
    <t>Directional Arrow Up (plaque)</t>
  </si>
  <si>
    <t>PC-1159</t>
  </si>
  <si>
    <t>Directional Arrow Down (plaque)</t>
  </si>
  <si>
    <t>PC-1178</t>
  </si>
  <si>
    <t>PC-1179</t>
  </si>
  <si>
    <t>PC-2125</t>
  </si>
  <si>
    <t>PC-2126</t>
  </si>
  <si>
    <t>PC-26-00185</t>
  </si>
  <si>
    <t>PC-26-00186</t>
  </si>
  <si>
    <t>PC-26-00187</t>
  </si>
  <si>
    <t>PC-26-00188</t>
  </si>
  <si>
    <t>PC-2728</t>
  </si>
  <si>
    <t>PC-2729</t>
  </si>
  <si>
    <t>PC-2910</t>
  </si>
  <si>
    <t>PC-2911</t>
  </si>
  <si>
    <t>PC-2930</t>
  </si>
  <si>
    <t>PC-2931</t>
  </si>
  <si>
    <t>PC-3454</t>
  </si>
  <si>
    <t>PC-3455</t>
  </si>
  <si>
    <t>PC-3474</t>
  </si>
  <si>
    <t>PC-3475</t>
  </si>
  <si>
    <t>PC-3873</t>
  </si>
  <si>
    <t>PC-3874</t>
  </si>
  <si>
    <t>PC-1747</t>
  </si>
  <si>
    <t>M6-4P</t>
  </si>
  <si>
    <t>Directional Arrow Up/Down (plaque)</t>
  </si>
  <si>
    <t>PC-1749</t>
  </si>
  <si>
    <t>Directional Arrow Left/Right (plaque)</t>
  </si>
  <si>
    <t>PC-1787</t>
  </si>
  <si>
    <t>PC-1789</t>
  </si>
  <si>
    <t>PC-2127</t>
  </si>
  <si>
    <t>PC-2128</t>
  </si>
  <si>
    <t>PC-26-00189</t>
  </si>
  <si>
    <t>PC-26-00190</t>
  </si>
  <si>
    <t>PC-26-00191</t>
  </si>
  <si>
    <t>PC-26-00192</t>
  </si>
  <si>
    <t>PC-2730</t>
  </si>
  <si>
    <t>PC-2731</t>
  </si>
  <si>
    <t>PC-2912</t>
  </si>
  <si>
    <t>PC-2913</t>
  </si>
  <si>
    <t>PC-2932</t>
  </si>
  <si>
    <t>PC-2933</t>
  </si>
  <si>
    <t>PC-3456</t>
  </si>
  <si>
    <t>PC-3457</t>
  </si>
  <si>
    <t>PC-3476</t>
  </si>
  <si>
    <t>PC-3477</t>
  </si>
  <si>
    <t>PC-3875</t>
  </si>
  <si>
    <t>PC-3876</t>
  </si>
  <si>
    <t>PC-1162</t>
  </si>
  <si>
    <t>M6-5P</t>
  </si>
  <si>
    <t>Directional Arrow Lower Left to Upper Right (plaque)</t>
  </si>
  <si>
    <t>PC-1163</t>
  </si>
  <si>
    <t>Directional Arrow Upper Left to Lower Right (plaque)</t>
  </si>
  <si>
    <t>PC-1182</t>
  </si>
  <si>
    <t>PC-1183</t>
  </si>
  <si>
    <t>PC-2129</t>
  </si>
  <si>
    <t>PC-2130</t>
  </si>
  <si>
    <t>PC-26-00193</t>
  </si>
  <si>
    <t>PC-26-00194</t>
  </si>
  <si>
    <t>PC-26-00195</t>
  </si>
  <si>
    <t>PC-26-00196</t>
  </si>
  <si>
    <t>PC-2732</t>
  </si>
  <si>
    <t>PC-2733</t>
  </si>
  <si>
    <t>PC-2914</t>
  </si>
  <si>
    <t>PC-2915</t>
  </si>
  <si>
    <t>PC-2934</t>
  </si>
  <si>
    <t>PC-2935</t>
  </si>
  <si>
    <t>PC-3458</t>
  </si>
  <si>
    <t>PC-3459</t>
  </si>
  <si>
    <t>PC-3478</t>
  </si>
  <si>
    <t>PC-3479</t>
  </si>
  <si>
    <t>PC-3877</t>
  </si>
  <si>
    <t>PC-3878</t>
  </si>
  <si>
    <t>PC-1164</t>
  </si>
  <si>
    <t>M6-6P</t>
  </si>
  <si>
    <t>Directional Arrow Up and Left (plaque)</t>
  </si>
  <si>
    <t>PC-1165</t>
  </si>
  <si>
    <t>Directional Arrow Up and Right (plaque)</t>
  </si>
  <si>
    <t>PC-1166</t>
  </si>
  <si>
    <t>Directional Arrow Down and Left (plaque)</t>
  </si>
  <si>
    <t>PC-1167</t>
  </si>
  <si>
    <t>Directional Arrow Down and Right (plaque)</t>
  </si>
  <si>
    <t>PC-1184</t>
  </si>
  <si>
    <t>PC-1185</t>
  </si>
  <si>
    <t>PC-1186</t>
  </si>
  <si>
    <t>PC-1187</t>
  </si>
  <si>
    <t>PC-2131</t>
  </si>
  <si>
    <t>PC-2132</t>
  </si>
  <si>
    <t>PC-2133</t>
  </si>
  <si>
    <t>PC-2134</t>
  </si>
  <si>
    <t>PC-26-00197</t>
  </si>
  <si>
    <t>PC-26-00198</t>
  </si>
  <si>
    <t>PC-26-00199</t>
  </si>
  <si>
    <t>PC-26-00200</t>
  </si>
  <si>
    <t>PC-26-00201</t>
  </si>
  <si>
    <t>PC-26-00202</t>
  </si>
  <si>
    <t>PC-26-00203</t>
  </si>
  <si>
    <t>PC-26-00204</t>
  </si>
  <si>
    <t>PC-2734</t>
  </si>
  <si>
    <t>PC-2735</t>
  </si>
  <si>
    <t>PC-2736</t>
  </si>
  <si>
    <t>PC-2737</t>
  </si>
  <si>
    <t>PC-2916</t>
  </si>
  <si>
    <t>PC-2917</t>
  </si>
  <si>
    <t>PC-2918</t>
  </si>
  <si>
    <t>PC-2919</t>
  </si>
  <si>
    <t>PC-2936</t>
  </si>
  <si>
    <t>PC-2937</t>
  </si>
  <si>
    <t>PC-2938</t>
  </si>
  <si>
    <t>PC-2939</t>
  </si>
  <si>
    <t>PC-3460</t>
  </si>
  <si>
    <t>PC-3461</t>
  </si>
  <si>
    <t>PC-3462</t>
  </si>
  <si>
    <t>PC-3463</t>
  </si>
  <si>
    <t>PC-3480</t>
  </si>
  <si>
    <t>PC-3481</t>
  </si>
  <si>
    <t>PC-3482</t>
  </si>
  <si>
    <t>PC-3483</t>
  </si>
  <si>
    <t>PC-3879</t>
  </si>
  <si>
    <t>PC-3880</t>
  </si>
  <si>
    <t>PC-3881</t>
  </si>
  <si>
    <t>PC-3882</t>
  </si>
  <si>
    <t>PC-1168</t>
  </si>
  <si>
    <t>M6-7P</t>
  </si>
  <si>
    <t>PC-1169</t>
  </si>
  <si>
    <t>PC-1170</t>
  </si>
  <si>
    <t>PC-1171</t>
  </si>
  <si>
    <t>PC-1188</t>
  </si>
  <si>
    <t>PC-1189</t>
  </si>
  <si>
    <t>PC-1190</t>
  </si>
  <si>
    <t>PC-1191</t>
  </si>
  <si>
    <t>PC-2135</t>
  </si>
  <si>
    <t>PC-2136</t>
  </si>
  <si>
    <t>PC-2137</t>
  </si>
  <si>
    <t>PC-2138</t>
  </si>
  <si>
    <t>PC-26-00205</t>
  </si>
  <si>
    <t>PC-26-00206</t>
  </si>
  <si>
    <t>PC-26-00207</t>
  </si>
  <si>
    <t>PC-26-00208</t>
  </si>
  <si>
    <t>PC-26-00209</t>
  </si>
  <si>
    <t>PC-26-00210</t>
  </si>
  <si>
    <t>PC-26-00211</t>
  </si>
  <si>
    <t>PC-26-00212</t>
  </si>
  <si>
    <t>PC-2738</t>
  </si>
  <si>
    <t>PC-2739</t>
  </si>
  <si>
    <t>PC-2740</t>
  </si>
  <si>
    <t>PC-2741</t>
  </si>
  <si>
    <t>PC-2920</t>
  </si>
  <si>
    <t>PC-2921</t>
  </si>
  <si>
    <t>PC-2922</t>
  </si>
  <si>
    <t>PC-2923</t>
  </si>
  <si>
    <t>PC-2940</t>
  </si>
  <si>
    <t>PC-2941</t>
  </si>
  <si>
    <t>PC-2942</t>
  </si>
  <si>
    <t>PC-2943</t>
  </si>
  <si>
    <t>PC-3464</t>
  </si>
  <si>
    <t>PC-3465</t>
  </si>
  <si>
    <t>PC-3466</t>
  </si>
  <si>
    <t>PC-3467</t>
  </si>
  <si>
    <t>PC-3484</t>
  </si>
  <si>
    <t>PC-3485</t>
  </si>
  <si>
    <t>PC-3486</t>
  </si>
  <si>
    <t>PC-3487</t>
  </si>
  <si>
    <t>PC-3883</t>
  </si>
  <si>
    <t>PC-3884</t>
  </si>
  <si>
    <t>PC-3885</t>
  </si>
  <si>
    <t>PC-3886</t>
  </si>
  <si>
    <t>PC-2948</t>
  </si>
  <si>
    <t>OM1-3</t>
  </si>
  <si>
    <t>Blank Background (no border)  - to stand alone</t>
  </si>
  <si>
    <t>O</t>
  </si>
  <si>
    <t>PC-1234</t>
  </si>
  <si>
    <t>OM2-1H</t>
  </si>
  <si>
    <t>3 Unit Reflector K-1(CA) White w/ Yellow reflectors</t>
  </si>
  <si>
    <t>W w/Y reflectors</t>
  </si>
  <si>
    <t>PC-1233</t>
  </si>
  <si>
    <t>OM2-1V</t>
  </si>
  <si>
    <t>3 Unit Reflector K-2(CA) White w/ Yellow reflectors</t>
  </si>
  <si>
    <t>6X12</t>
  </si>
  <si>
    <t>PC-3889</t>
  </si>
  <si>
    <t>OM-3C</t>
  </si>
  <si>
    <t>Black/Yellow Diagonal Stripes Type P(CA) Center</t>
  </si>
  <si>
    <t>6X18</t>
  </si>
  <si>
    <t>PC-3890</t>
  </si>
  <si>
    <t xml:space="preserve">OM-3C </t>
  </si>
  <si>
    <t>PC-2951</t>
  </si>
  <si>
    <t>OM-3L</t>
  </si>
  <si>
    <t>Orange/White Diagonal Stripes Type P(CA) Lt</t>
  </si>
  <si>
    <t>O/W</t>
  </si>
  <si>
    <t>PC-2955</t>
  </si>
  <si>
    <t>PC-3887</t>
  </si>
  <si>
    <t>Black/Yellow Diagonal Stripes Type P(CA) Lt</t>
  </si>
  <si>
    <t>PC-3888</t>
  </si>
  <si>
    <t>PC-2952</t>
  </si>
  <si>
    <t>OM-3R</t>
  </si>
  <si>
    <t>Orange/White Diagonal Stripes Type P(CA) Rt</t>
  </si>
  <si>
    <t>PC-3891</t>
  </si>
  <si>
    <t>Black/Yellow Diagonal Stripes Type P(CA) Rt</t>
  </si>
  <si>
    <t>PC-3892</t>
  </si>
  <si>
    <t>PC-1230</t>
  </si>
  <si>
    <t>OM4-3</t>
  </si>
  <si>
    <t>R</t>
  </si>
  <si>
    <t>24X9</t>
  </si>
  <si>
    <t>PC-825</t>
  </si>
  <si>
    <t>R100A(CA)</t>
  </si>
  <si>
    <t>TOW-AWAY SPECIAL PLACARD OR LICENSE PLATE REQUIRED</t>
  </si>
  <si>
    <t>12X8</t>
  </si>
  <si>
    <t>R/W</t>
  </si>
  <si>
    <t>PC-827</t>
  </si>
  <si>
    <t>R100B(CA)</t>
  </si>
  <si>
    <t>Disabled Tow-Away</t>
  </si>
  <si>
    <t>PC-26-0206</t>
  </si>
  <si>
    <t>PC-26-0822</t>
  </si>
  <si>
    <t>PC-829</t>
  </si>
  <si>
    <t>PC-26-0207</t>
  </si>
  <si>
    <t>R10-10</t>
  </si>
  <si>
    <t>Left (Right) Turn Signal*</t>
  </si>
  <si>
    <t>PC-424</t>
  </si>
  <si>
    <t>PC-26-0208</t>
  </si>
  <si>
    <t>PC-26-0209</t>
  </si>
  <si>
    <t>PC-26-0210</t>
  </si>
  <si>
    <t>PC-26-0211</t>
  </si>
  <si>
    <t>PC-26-0212</t>
  </si>
  <si>
    <t>24X36</t>
  </si>
  <si>
    <t>PC-26-0213</t>
  </si>
  <si>
    <t>30X42</t>
  </si>
  <si>
    <t>PC-26-00213</t>
  </si>
  <si>
    <t>PC-26-00214</t>
  </si>
  <si>
    <t>PC-26-0214</t>
  </si>
  <si>
    <t>B/R/W</t>
  </si>
  <si>
    <t>PC-26-0215</t>
  </si>
  <si>
    <t>PC-26-0216</t>
  </si>
  <si>
    <t>PC-26-0217</t>
  </si>
  <si>
    <t>PC-26-0218</t>
  </si>
  <si>
    <t>PC-432</t>
  </si>
  <si>
    <t>R10-11d</t>
  </si>
  <si>
    <t>No Turn on Red From This Lane</t>
  </si>
  <si>
    <t>PC-434</t>
  </si>
  <si>
    <t>R10-12</t>
  </si>
  <si>
    <t>Left Turn Yield on Green (ball symbol)</t>
  </si>
  <si>
    <t>G/B/W</t>
  </si>
  <si>
    <t>PC-26-0219</t>
  </si>
  <si>
    <t>PC-26-0220</t>
  </si>
  <si>
    <t>PC-26-0221</t>
  </si>
  <si>
    <t>R10-13</t>
  </si>
  <si>
    <t>Emergency Signal</t>
  </si>
  <si>
    <t>PC-436</t>
  </si>
  <si>
    <t>42X30</t>
  </si>
  <si>
    <t>PC-438</t>
  </si>
  <si>
    <t>R10-14</t>
  </si>
  <si>
    <t>Emergency Signal - Stop on Flashing Red</t>
  </si>
  <si>
    <t>36X42</t>
  </si>
  <si>
    <t>PC-440</t>
  </si>
  <si>
    <t>R10-14a</t>
  </si>
  <si>
    <t>Emergency Signal - Stop on Flashing Red (overhead)</t>
  </si>
  <si>
    <t>60X24</t>
  </si>
  <si>
    <t>PC-26-0222</t>
  </si>
  <si>
    <t>PC-26-0223</t>
  </si>
  <si>
    <t>PC-442</t>
  </si>
  <si>
    <t>R10-15</t>
  </si>
  <si>
    <t>Turning Vehicles Yield To Peds</t>
  </si>
  <si>
    <t>B/Y/R/W</t>
  </si>
  <si>
    <t>PC-26-0224</t>
  </si>
  <si>
    <t>PC-26-0225</t>
  </si>
  <si>
    <t>PC-26-0226</t>
  </si>
  <si>
    <t>PC-26-0227</t>
  </si>
  <si>
    <t>PC-26-0228</t>
  </si>
  <si>
    <t>36X54</t>
  </si>
  <si>
    <t>PC-26-0229</t>
  </si>
  <si>
    <t>Photo Enforced (plaque)</t>
  </si>
  <si>
    <t>PC-26-0230</t>
  </si>
  <si>
    <t>PC-26-0231</t>
  </si>
  <si>
    <t>PC-26-0232</t>
  </si>
  <si>
    <t>PC-26-0233</t>
  </si>
  <si>
    <t>PC-26-0234</t>
  </si>
  <si>
    <t>48X24</t>
  </si>
  <si>
    <t>PC-444</t>
  </si>
  <si>
    <t>MON—FRI (and times)(3 lines)(plaque)</t>
  </si>
  <si>
    <t>PC-446</t>
  </si>
  <si>
    <t>SUNDAY (and times)(2 lines)(plaque)</t>
  </si>
  <si>
    <t>PC-3746</t>
  </si>
  <si>
    <t>R10-22</t>
  </si>
  <si>
    <t>Bicycle Detector - To Request Green Wait on Bike Symbol</t>
  </si>
  <si>
    <t>PC-448</t>
  </si>
  <si>
    <t>R10-23</t>
  </si>
  <si>
    <t>Crosswalk, Stop on Red</t>
  </si>
  <si>
    <t>PC-26-0235</t>
  </si>
  <si>
    <t>PC-3748</t>
  </si>
  <si>
    <t>R10-24</t>
  </si>
  <si>
    <t>Bike Push Button For Green Light</t>
  </si>
  <si>
    <t>9X15</t>
  </si>
  <si>
    <t>PC-26-0236</t>
  </si>
  <si>
    <t>9X12</t>
  </si>
  <si>
    <t>PC-3752</t>
  </si>
  <si>
    <t>R10-26</t>
  </si>
  <si>
    <t>Bike Push Button For Green Light (arrow)</t>
  </si>
  <si>
    <t>PC-26-0237</t>
  </si>
  <si>
    <t>PC-26-0238</t>
  </si>
  <si>
    <t>PC-26-00458</t>
  </si>
  <si>
    <t>PC-26-00459</t>
  </si>
  <si>
    <t>30X20</t>
  </si>
  <si>
    <t>PC-26-00460</t>
  </si>
  <si>
    <t>PC-26-00461</t>
  </si>
  <si>
    <t>PC-26-0239</t>
  </si>
  <si>
    <t>PC-452</t>
  </si>
  <si>
    <t>R10-30</t>
  </si>
  <si>
    <t>Right Turn on Red Must Yield to U-Turn</t>
  </si>
  <si>
    <t>PC-454</t>
  </si>
  <si>
    <t>PC-456</t>
  </si>
  <si>
    <t>R10-32P</t>
  </si>
  <si>
    <t>Push Button For 2 Seconds For Extra Crossing Time</t>
  </si>
  <si>
    <t>PC-26-0240</t>
  </si>
  <si>
    <t>PC-26-00462</t>
  </si>
  <si>
    <t>PC-26-00463</t>
  </si>
  <si>
    <t>PC-26-00464</t>
  </si>
  <si>
    <t>PC-26-00465</t>
  </si>
  <si>
    <t>PC-26-00481</t>
  </si>
  <si>
    <t>PC-26-00482</t>
  </si>
  <si>
    <t>PC-26-00483</t>
  </si>
  <si>
    <t>PC-26-00484</t>
  </si>
  <si>
    <t>PC-3744</t>
  </si>
  <si>
    <t>R10-4</t>
  </si>
  <si>
    <t>Push Button For Green</t>
  </si>
  <si>
    <t>PC-26-0241</t>
  </si>
  <si>
    <t>PC-26-0242</t>
  </si>
  <si>
    <t>PC-26-0243</t>
  </si>
  <si>
    <t>PC-26-0244</t>
  </si>
  <si>
    <t>PC-26-0245</t>
  </si>
  <si>
    <t>PC-26-0246</t>
  </si>
  <si>
    <t>PC-26-0823</t>
  </si>
  <si>
    <t>R104aP(CA)</t>
  </si>
  <si>
    <t>HAZARDOUS MATERIAL PROHIBITED (plaque)</t>
  </si>
  <si>
    <t>PC-861</t>
  </si>
  <si>
    <t>PC-863</t>
  </si>
  <si>
    <t>PC-865</t>
  </si>
  <si>
    <t>PC-26-0247</t>
  </si>
  <si>
    <t>PC-26-0248</t>
  </si>
  <si>
    <t>PC-26-0249</t>
  </si>
  <si>
    <t>PC-26-0824</t>
  </si>
  <si>
    <t>R105aP(CA)</t>
  </si>
  <si>
    <t>HAZARDOUS MATERIAL PERMITTED (plaque)</t>
  </si>
  <si>
    <t>PC-873</t>
  </si>
  <si>
    <t>PC-875</t>
  </si>
  <si>
    <t>PC-877</t>
  </si>
  <si>
    <t>PC-3591</t>
  </si>
  <si>
    <t>Stop Here on Red *Specify Left or Right</t>
  </si>
  <si>
    <t>PC-416</t>
  </si>
  <si>
    <t>PC-26-0250</t>
  </si>
  <si>
    <t>PC-26-0251</t>
  </si>
  <si>
    <t>PC-418</t>
  </si>
  <si>
    <t>PC-879</t>
  </si>
  <si>
    <t>R107(CA)</t>
  </si>
  <si>
    <t>Tow-Away NO STOPPING 4 TO 6 PM</t>
  </si>
  <si>
    <t>PC-26-0252</t>
  </si>
  <si>
    <t>R10-8</t>
  </si>
  <si>
    <t>Use Lane with Green Arrow</t>
  </si>
  <si>
    <t>PC-420</t>
  </si>
  <si>
    <t>PC-422</t>
  </si>
  <si>
    <t>60X72</t>
  </si>
  <si>
    <t>PC-881</t>
  </si>
  <si>
    <t>R108(CA)</t>
  </si>
  <si>
    <t>No Parking of Vehicles for Sale</t>
  </si>
  <si>
    <t>PC-883</t>
  </si>
  <si>
    <t>R109P(CA)</t>
  </si>
  <si>
    <t>PAY AT STATION (plaque)</t>
  </si>
  <si>
    <t>PC-26-0253</t>
  </si>
  <si>
    <t>R1-1</t>
  </si>
  <si>
    <t>Stop</t>
  </si>
  <si>
    <t>W/R</t>
  </si>
  <si>
    <t>PC-3681</t>
  </si>
  <si>
    <t>PC-3683</t>
  </si>
  <si>
    <t>PC-3684</t>
  </si>
  <si>
    <t>PC-25</t>
  </si>
  <si>
    <t>PC-458</t>
  </si>
  <si>
    <t>PC-886</t>
  </si>
  <si>
    <t>R111(CA)</t>
  </si>
  <si>
    <t>MOVE OVER OR SLOW WHEN AMBER LIGHTS FLASHING</t>
  </si>
  <si>
    <t>54X18</t>
  </si>
  <si>
    <t>PC-26-0254</t>
  </si>
  <si>
    <t>PC-888</t>
  </si>
  <si>
    <t>R112(CA)</t>
  </si>
  <si>
    <t>Electric Vehicle Charging Station Tow-Away</t>
  </si>
  <si>
    <t>PC-26-0255</t>
  </si>
  <si>
    <t>PC-26-0256</t>
  </si>
  <si>
    <t>PC-26-0257</t>
  </si>
  <si>
    <t>PC-3095</t>
  </si>
  <si>
    <t>R11-3</t>
  </si>
  <si>
    <t>ROAD CLOSED XX* MILES AHEAD LOCAL TRAFFIC ONLY</t>
  </si>
  <si>
    <t>PC-890</t>
  </si>
  <si>
    <t>R113(CA)</t>
  </si>
  <si>
    <t>No Parking (symbol) EXCEPT FOR EV CHARGING</t>
  </si>
  <si>
    <t>B//R/W</t>
  </si>
  <si>
    <t>PC-26-0258</t>
  </si>
  <si>
    <t>PC-892</t>
  </si>
  <si>
    <t>R113A(CA)</t>
  </si>
  <si>
    <t>No Parking (symbol) EXCEPT FOR ELECTRIC VEHICLE CHARGING</t>
  </si>
  <si>
    <t>PC-3097</t>
  </si>
  <si>
    <t>R11-3b</t>
  </si>
  <si>
    <t>BRIDGE OUT XX* MILES AHEAD LOCAL TRAFFIC ONLY</t>
  </si>
  <si>
    <t>PC-3099</t>
  </si>
  <si>
    <t>R11-4</t>
  </si>
  <si>
    <t>ROAD CLOSED TO THROUGH TRAFFIC</t>
  </si>
  <si>
    <t>PC-894</t>
  </si>
  <si>
    <t>R114(CA)</t>
  </si>
  <si>
    <t>HOUR EV CHARGING - __AM TO __PM</t>
  </si>
  <si>
    <t>PC-26-00467</t>
  </si>
  <si>
    <t>PC-898</t>
  </si>
  <si>
    <t>PC-900</t>
  </si>
  <si>
    <t>R116(CA)</t>
  </si>
  <si>
    <t>ALT FUEL VEHICLE PARKING ONLY</t>
  </si>
  <si>
    <t>PC-26-00468</t>
  </si>
  <si>
    <t>PC-1</t>
  </si>
  <si>
    <t>R1-2</t>
  </si>
  <si>
    <t>Yield</t>
  </si>
  <si>
    <t>PC-2</t>
  </si>
  <si>
    <t>PC-3685</t>
  </si>
  <si>
    <t>36X36X36</t>
  </si>
  <si>
    <t>PC-3687</t>
  </si>
  <si>
    <t>18X18X18</t>
  </si>
  <si>
    <t>PC-3690</t>
  </si>
  <si>
    <t>30X30X30</t>
  </si>
  <si>
    <t>PC-466</t>
  </si>
  <si>
    <t>PC-468</t>
  </si>
  <si>
    <t>PC-26-0259</t>
  </si>
  <si>
    <t>PC-26-0260</t>
  </si>
  <si>
    <t>PC-26-0261</t>
  </si>
  <si>
    <t>PC-26-0262</t>
  </si>
  <si>
    <t>PC-472</t>
  </si>
  <si>
    <t>PC-474</t>
  </si>
  <si>
    <t>PC-26-0263</t>
  </si>
  <si>
    <t>PC-26-0264</t>
  </si>
  <si>
    <t>PC-26-0265</t>
  </si>
  <si>
    <t>PC-26-0266</t>
  </si>
  <si>
    <t>PC-26-0267</t>
  </si>
  <si>
    <t>PC-26-0268</t>
  </si>
  <si>
    <t>PC-26-0269</t>
  </si>
  <si>
    <t>PC-3</t>
  </si>
  <si>
    <t>PC-6</t>
  </si>
  <si>
    <t>PC-9</t>
  </si>
  <si>
    <t>PC-26-0270</t>
  </si>
  <si>
    <t>PC-26-0271</t>
  </si>
  <si>
    <t>PC-26-0272</t>
  </si>
  <si>
    <t>PC-26-0273</t>
  </si>
  <si>
    <t>PC-26-00497</t>
  </si>
  <si>
    <t>PC-26-00498</t>
  </si>
  <si>
    <t>PC-26-00499</t>
  </si>
  <si>
    <t>PC-26-00500</t>
  </si>
  <si>
    <t>PC-26-00501</t>
  </si>
  <si>
    <t>PC-26-00502</t>
  </si>
  <si>
    <t>PC-26-00503</t>
  </si>
  <si>
    <t>PC-26-00504</t>
  </si>
  <si>
    <t>PC-26-00505</t>
  </si>
  <si>
    <t>PC-26-00506</t>
  </si>
  <si>
    <t>PC-26-00507</t>
  </si>
  <si>
    <t>PC-26-00508</t>
  </si>
  <si>
    <t>PC-26-00509</t>
  </si>
  <si>
    <t>PC-26-00510</t>
  </si>
  <si>
    <t>PC-26-00511</t>
  </si>
  <si>
    <t>PC-12</t>
  </si>
  <si>
    <t>R1-3P</t>
  </si>
  <si>
    <t>All-Way</t>
  </si>
  <si>
    <t>PC-26-0274</t>
  </si>
  <si>
    <t>PC-488</t>
  </si>
  <si>
    <t>PC-26-0275</t>
  </si>
  <si>
    <t>PC-26-0276</t>
  </si>
  <si>
    <t>PC-26-0277</t>
  </si>
  <si>
    <t>PC-26-0278</t>
  </si>
  <si>
    <t>PC-26-0279</t>
  </si>
  <si>
    <t>PC-26-0280</t>
  </si>
  <si>
    <t>PC-26-0281</t>
  </si>
  <si>
    <t>PC-26-0282</t>
  </si>
  <si>
    <t>PC-26-0283</t>
  </si>
  <si>
    <t>PC-26-0284</t>
  </si>
  <si>
    <t>PC-26-0285</t>
  </si>
  <si>
    <t>PC-26-0286</t>
  </si>
  <si>
    <t>PC-26-0287</t>
  </si>
  <si>
    <t>PC-26-0288</t>
  </si>
  <si>
    <t>PC-13</t>
  </si>
  <si>
    <t>R1-5</t>
  </si>
  <si>
    <t>Yield Here to Ped (symbol)</t>
  </si>
  <si>
    <t>PC-3593</t>
  </si>
  <si>
    <t>R15-1</t>
  </si>
  <si>
    <t>Grade Crossing (Crossbuck)</t>
  </si>
  <si>
    <t>48X9 (2 crossed)</t>
  </si>
  <si>
    <t>PC-3754</t>
  </si>
  <si>
    <t>24X4.5 (2 crossed)</t>
  </si>
  <si>
    <t>PC-3595</t>
  </si>
  <si>
    <t>R15-2P</t>
  </si>
  <si>
    <t>Number of Tracks (plaque)</t>
  </si>
  <si>
    <t>27X18 T-shape</t>
  </si>
  <si>
    <t>PC-3756</t>
  </si>
  <si>
    <t>13.5X9 T-shape</t>
  </si>
  <si>
    <t>PC-3597</t>
  </si>
  <si>
    <t>R15-4a</t>
  </si>
  <si>
    <t>Light Rail Only Right Lane</t>
  </si>
  <si>
    <t>W/B &amp; B/W</t>
  </si>
  <si>
    <t>PC-3599</t>
  </si>
  <si>
    <t>R15-4b</t>
  </si>
  <si>
    <t>Light Rail Only Left Lane</t>
  </si>
  <si>
    <t>PC-3601</t>
  </si>
  <si>
    <t>R15-4c</t>
  </si>
  <si>
    <t>Light Rail Only Center Lane</t>
  </si>
  <si>
    <t>PC-3603</t>
  </si>
  <si>
    <t>R15-5</t>
  </si>
  <si>
    <t>Light Rail Do Not Pass (symbol)</t>
  </si>
  <si>
    <t>PC-3605</t>
  </si>
  <si>
    <t>R15-5a</t>
  </si>
  <si>
    <t>Do Not Pass Stopped Train</t>
  </si>
  <si>
    <t>PC-3607</t>
  </si>
  <si>
    <t>R15-6</t>
  </si>
  <si>
    <t>No Motor Vehicles On Tracks (symbol)</t>
  </si>
  <si>
    <t>PC-3609</t>
  </si>
  <si>
    <t>R15-6a</t>
  </si>
  <si>
    <t>Do Not Drive On Tracks</t>
  </si>
  <si>
    <t>PC-3611</t>
  </si>
  <si>
    <t>R15-7</t>
  </si>
  <si>
    <t>Light Rail Divided Highway (symbol)</t>
  </si>
  <si>
    <t>PC-3613</t>
  </si>
  <si>
    <t>R15-7a</t>
  </si>
  <si>
    <t>Light Rail Divided Highway (T-Intersection)(symbol)</t>
  </si>
  <si>
    <t>PC-3615</t>
  </si>
  <si>
    <t>R15-8</t>
  </si>
  <si>
    <t>Look</t>
  </si>
  <si>
    <t>PC-3758</t>
  </si>
  <si>
    <t>PC-26-0289</t>
  </si>
  <si>
    <t>PC-26-0290</t>
  </si>
  <si>
    <t>PC-26-0291</t>
  </si>
  <si>
    <t>PC-17</t>
  </si>
  <si>
    <t>R1-6</t>
  </si>
  <si>
    <t>In-Street Pedestrian Crossing - Yield</t>
  </si>
  <si>
    <t>R/W/B/YorYG</t>
  </si>
  <si>
    <t>PC-19</t>
  </si>
  <si>
    <t>In-Street Ped Crossing (Double sided crash-worthy assembly with light weight substrate)</t>
  </si>
  <si>
    <t>PC-26-0292</t>
  </si>
  <si>
    <t>R16-10</t>
  </si>
  <si>
    <t>Begin, End Daytime Headlight Section*</t>
  </si>
  <si>
    <t>PC-26-0293</t>
  </si>
  <si>
    <t>PC-524</t>
  </si>
  <si>
    <t>96X30</t>
  </si>
  <si>
    <t>PC-26-0294</t>
  </si>
  <si>
    <t>R16-11</t>
  </si>
  <si>
    <t>PC-26-0295</t>
  </si>
  <si>
    <t>PC-530</t>
  </si>
  <si>
    <t>PC-26-0296</t>
  </si>
  <si>
    <t>PC-26-0297</t>
  </si>
  <si>
    <t>PC-26-0298</t>
  </si>
  <si>
    <t>PC-26-0299</t>
  </si>
  <si>
    <t>PC-26-0300</t>
  </si>
  <si>
    <t>PC-26-0301</t>
  </si>
  <si>
    <t>PC-26-0302</t>
  </si>
  <si>
    <t>84X54</t>
  </si>
  <si>
    <t>PC-26-0303</t>
  </si>
  <si>
    <t>PC-490</t>
  </si>
  <si>
    <t>PC-492</t>
  </si>
  <si>
    <t>PC-494</t>
  </si>
  <si>
    <t>PC-496</t>
  </si>
  <si>
    <t>PC-498</t>
  </si>
  <si>
    <t>PC-500</t>
  </si>
  <si>
    <t>PC-26-0304</t>
  </si>
  <si>
    <t>R16-7</t>
  </si>
  <si>
    <t>Turn On Headlights Next XX Miles*</t>
  </si>
  <si>
    <t>PC-26-0305</t>
  </si>
  <si>
    <t>PC-506</t>
  </si>
  <si>
    <t>PC-26-0306</t>
  </si>
  <si>
    <t>Turn On Headlights*</t>
  </si>
  <si>
    <t>PC-26-0307</t>
  </si>
  <si>
    <t>PC-512</t>
  </si>
  <si>
    <t>PC-26-0308</t>
  </si>
  <si>
    <t>Check Headlights*</t>
  </si>
  <si>
    <t>PC-26-0309</t>
  </si>
  <si>
    <t>PC-518</t>
  </si>
  <si>
    <t>PC-26-00215</t>
  </si>
  <si>
    <t>PC-26-0310</t>
  </si>
  <si>
    <t>PC-3061</t>
  </si>
  <si>
    <t>R1-7</t>
  </si>
  <si>
    <t>WAIT ON STOP</t>
  </si>
  <si>
    <t>PC-26-0311</t>
  </si>
  <si>
    <t>PC-3063</t>
  </si>
  <si>
    <t>R1-8</t>
  </si>
  <si>
    <t>GO ON SLOW</t>
  </si>
  <si>
    <t>PC-533</t>
  </si>
  <si>
    <t>R18B(CA)</t>
  </si>
  <si>
    <t xml:space="preserve">RIGHT (LEFT) LANE FREEWAY ONLY </t>
  </si>
  <si>
    <t>PC-26-0825</t>
  </si>
  <si>
    <t>102X36</t>
  </si>
  <si>
    <t>PC-26-0826</t>
  </si>
  <si>
    <t>48X78</t>
  </si>
  <si>
    <t>R1-9</t>
  </si>
  <si>
    <t>90X24</t>
  </si>
  <si>
    <t>PC-21</t>
  </si>
  <si>
    <t>Overhead Pedestrian Crossing - Yield</t>
  </si>
  <si>
    <t>W/B/YorYG</t>
  </si>
  <si>
    <t>PC-26-0312</t>
  </si>
  <si>
    <t>PC-26-0313</t>
  </si>
  <si>
    <t>PC-535</t>
  </si>
  <si>
    <t>R20-1(CA)</t>
  </si>
  <si>
    <t>No Trucks (Variable Message)</t>
  </si>
  <si>
    <t>102X48</t>
  </si>
  <si>
    <t>PC-537</t>
  </si>
  <si>
    <t>R20-1aP(CA)</t>
  </si>
  <si>
    <t>NEXT RIGHT (plaque) *Specify Left or Right</t>
  </si>
  <si>
    <t>102X18</t>
  </si>
  <si>
    <t>PC-543</t>
  </si>
  <si>
    <t>R20D-1P(CA)</t>
  </si>
  <si>
    <t>Truck Exclusion (plaque)*</t>
  </si>
  <si>
    <t>PC-551</t>
  </si>
  <si>
    <t>PC-559</t>
  </si>
  <si>
    <t>PC-544</t>
  </si>
  <si>
    <t>R20D-2P(CA)</t>
  </si>
  <si>
    <t>PC-552</t>
  </si>
  <si>
    <t>PC-560</t>
  </si>
  <si>
    <t>PC-545</t>
  </si>
  <si>
    <t>R20D-3P(CA)</t>
  </si>
  <si>
    <t>PC-553</t>
  </si>
  <si>
    <t>PC-561</t>
  </si>
  <si>
    <t>PC-546</t>
  </si>
  <si>
    <t>R20D-4P(CA)</t>
  </si>
  <si>
    <t>PC-554</t>
  </si>
  <si>
    <t>PC-562</t>
  </si>
  <si>
    <t>PC-567</t>
  </si>
  <si>
    <t>R20H(CA)</t>
  </si>
  <si>
    <t>Truck Length Limit*</t>
  </si>
  <si>
    <t>PC-569</t>
  </si>
  <si>
    <t>PC-26-0314</t>
  </si>
  <si>
    <t>Speed Limit* (with numerals)</t>
  </si>
  <si>
    <t>PC-26-0315</t>
  </si>
  <si>
    <t>PC-27</t>
  </si>
  <si>
    <t>PC-28</t>
  </si>
  <si>
    <t>PC-29</t>
  </si>
  <si>
    <t>PC-571</t>
  </si>
  <si>
    <t>R21(CA)</t>
  </si>
  <si>
    <t>Bridge Speed and Weight Limit*</t>
  </si>
  <si>
    <t>PC-3073</t>
  </si>
  <si>
    <t>R2-10</t>
  </si>
  <si>
    <t>BEGIN DOUBLE FINES ZONE</t>
  </si>
  <si>
    <t>PC-67</t>
  </si>
  <si>
    <t>PC-69</t>
  </si>
  <si>
    <t>PC-71</t>
  </si>
  <si>
    <t>END DOUBLE FINES ZONE</t>
  </si>
  <si>
    <t>PC-73</t>
  </si>
  <si>
    <t>PC-75</t>
  </si>
  <si>
    <t>PC-3081</t>
  </si>
  <si>
    <t>R2-12</t>
  </si>
  <si>
    <t xml:space="preserve">END WORK ZONE SPEED LIMIT </t>
  </si>
  <si>
    <t>PC-3083</t>
  </si>
  <si>
    <t xml:space="preserve">36X54 </t>
  </si>
  <si>
    <t>PC-26-0316</t>
  </si>
  <si>
    <t>PC-26-0317</t>
  </si>
  <si>
    <t>PC-26-0318</t>
  </si>
  <si>
    <t>PC-26-00228</t>
  </si>
  <si>
    <t>PC-26-0319</t>
  </si>
  <si>
    <t>PC-26-0320</t>
  </si>
  <si>
    <t>PC-575</t>
  </si>
  <si>
    <t>R22(CA)</t>
  </si>
  <si>
    <t>PC-26-0322</t>
  </si>
  <si>
    <t>42X36</t>
  </si>
  <si>
    <t>PC-26-00219</t>
  </si>
  <si>
    <t>PC-26-00220</t>
  </si>
  <si>
    <t>PC-26-00221</t>
  </si>
  <si>
    <t>PC-26-00222</t>
  </si>
  <si>
    <t>PC-26-00223</t>
  </si>
  <si>
    <t>PC-26-00224</t>
  </si>
  <si>
    <t>48X54</t>
  </si>
  <si>
    <t>PC-26-00225</t>
  </si>
  <si>
    <t>PC-26-00226</t>
  </si>
  <si>
    <t>PC-26-00227</t>
  </si>
  <si>
    <t>PC-26-00216</t>
  </si>
  <si>
    <t>PC-26-00217</t>
  </si>
  <si>
    <t>PC-26-00218</t>
  </si>
  <si>
    <t>PC-573</t>
  </si>
  <si>
    <t>26X18</t>
  </si>
  <si>
    <t>PC-30</t>
  </si>
  <si>
    <t>PC-32</t>
  </si>
  <si>
    <t>PC-34</t>
  </si>
  <si>
    <t>PC-576</t>
  </si>
  <si>
    <t>R24(CA)</t>
  </si>
  <si>
    <t>PC-42</t>
  </si>
  <si>
    <t>R2-4(CA)</t>
  </si>
  <si>
    <t>Speed Zone Ahead*</t>
  </si>
  <si>
    <t>PC-44</t>
  </si>
  <si>
    <t>36X45</t>
  </si>
  <si>
    <t>PC-46</t>
  </si>
  <si>
    <t>PC-48</t>
  </si>
  <si>
    <t>R2-4a</t>
  </si>
  <si>
    <t>Combined Maximum and Minimum Speed Limits</t>
  </si>
  <si>
    <t>24X48</t>
  </si>
  <si>
    <t>PC-50</t>
  </si>
  <si>
    <t>36X72</t>
  </si>
  <si>
    <t>PC-52</t>
  </si>
  <si>
    <t>PC-577</t>
  </si>
  <si>
    <t>SCHOOL BUS ONLY w/ Double Arrow</t>
  </si>
  <si>
    <t>PC-578</t>
  </si>
  <si>
    <t>TAXI CAB ONLY w/ Double Arrow</t>
  </si>
  <si>
    <t>PC-579</t>
  </si>
  <si>
    <t>PC-580</t>
  </si>
  <si>
    <t>PC-581</t>
  </si>
  <si>
    <t>PC-26-0827</t>
  </si>
  <si>
    <t>PC-26-0323</t>
  </si>
  <si>
    <t>PC-36</t>
  </si>
  <si>
    <t>PC-40</t>
  </si>
  <si>
    <t>PC-26-0828</t>
  </si>
  <si>
    <t>PC-26-00469</t>
  </si>
  <si>
    <t>PC-592</t>
  </si>
  <si>
    <t>18X30</t>
  </si>
  <si>
    <t>PC-602</t>
  </si>
  <si>
    <t>18X21</t>
  </si>
  <si>
    <t>PC-593</t>
  </si>
  <si>
    <t>PC-26-00472</t>
  </si>
  <si>
    <t>PC-595</t>
  </si>
  <si>
    <t>PC-605</t>
  </si>
  <si>
    <t>R26(CA)</t>
  </si>
  <si>
    <t>NO PARKING ANY TIME (includes symbol)*</t>
  </si>
  <si>
    <t>PC-606</t>
  </si>
  <si>
    <t>R26(S)(CA)</t>
  </si>
  <si>
    <t>NO STOPPING ANY TIME (includes symbol)*</t>
  </si>
  <si>
    <t>PC-641</t>
  </si>
  <si>
    <t>R26A(CA)</t>
  </si>
  <si>
    <t>NO PARKING ANY TIME*</t>
  </si>
  <si>
    <t>PC-642</t>
  </si>
  <si>
    <t>R26A(S)(CA)</t>
  </si>
  <si>
    <t>NO STOPPING ANY TIME*</t>
  </si>
  <si>
    <t>PC-54</t>
  </si>
  <si>
    <t>PC-56</t>
  </si>
  <si>
    <t>PC-58</t>
  </si>
  <si>
    <t>PC-60</t>
  </si>
  <si>
    <t>PC-62</t>
  </si>
  <si>
    <t>PC-64</t>
  </si>
  <si>
    <t>PC-609</t>
  </si>
  <si>
    <t>R26F(CA)</t>
  </si>
  <si>
    <t>NO STOPPING FIRE LANE (includes symbol)*</t>
  </si>
  <si>
    <t>PC-643</t>
  </si>
  <si>
    <t>PC-610</t>
  </si>
  <si>
    <t>R26K(CA)</t>
  </si>
  <si>
    <t>Tow-Away No Parking (includes symbols)*</t>
  </si>
  <si>
    <t>R//B/W</t>
  </si>
  <si>
    <t>PC-611</t>
  </si>
  <si>
    <t>R26L(CA)</t>
  </si>
  <si>
    <t>Tow-Away NO STOPPING ANY TIME (includes symbols)*</t>
  </si>
  <si>
    <t>PC-26-0829</t>
  </si>
  <si>
    <t>PC-26-0830</t>
  </si>
  <si>
    <t>PC-612</t>
  </si>
  <si>
    <t>R27(CA)</t>
  </si>
  <si>
    <t>NO PARKING ON BRIDGE (includes symbol)*</t>
  </si>
  <si>
    <t>PC-644</t>
  </si>
  <si>
    <t>R27A(CA)</t>
  </si>
  <si>
    <t>NO PARKING ON BRIDGE*</t>
  </si>
  <si>
    <t>PC-613</t>
  </si>
  <si>
    <t>R28(CA)</t>
  </si>
  <si>
    <t>NO PARKING ANY TIME (includes symbol &amp; arrow)*</t>
  </si>
  <si>
    <t>PC-614</t>
  </si>
  <si>
    <t>R28(S)(CA)</t>
  </si>
  <si>
    <t>NO STOPPING ANY TIME (includes symbol &amp; arrow)*</t>
  </si>
  <si>
    <t>PC-645</t>
  </si>
  <si>
    <t>R28A(CA)</t>
  </si>
  <si>
    <t>NO PARKING ANY TIME (includes arrow)*</t>
  </si>
  <si>
    <t>PC-646</t>
  </si>
  <si>
    <t>R28A(S)(CA)</t>
  </si>
  <si>
    <t>NO STOPPING ANY TIME (includes arrow)*</t>
  </si>
  <si>
    <t>PC-615</t>
  </si>
  <si>
    <t>R28C(CA)</t>
  </si>
  <si>
    <t>NO STOPPING BUS ONLY (includes symbol &amp; arrow)*</t>
  </si>
  <si>
    <t>PC-651</t>
  </si>
  <si>
    <t>R28D(CA)</t>
  </si>
  <si>
    <t>NO PARKING VEHICLES OVER 6' HIGH (includes symbol &amp; double arrow)*</t>
  </si>
  <si>
    <t>PC-652</t>
  </si>
  <si>
    <t>R28D(S)(CA)</t>
  </si>
  <si>
    <t>NO STOPPING VEHICLES OVER 6' HIGH (includes symbol &amp; double arrow)*</t>
  </si>
  <si>
    <t>PC-655</t>
  </si>
  <si>
    <t>R28E(CA)</t>
  </si>
  <si>
    <t>NO PUBLIC PARKING SUBJECT TO CITATION AND REMOVAL AT OWNER'S EXPENSE (includes symbol)*</t>
  </si>
  <si>
    <t>PC-616</t>
  </si>
  <si>
    <t>R28F(CA)</t>
  </si>
  <si>
    <t>No Parking VEHICLES OVER 5 TONS (includes symbol)*</t>
  </si>
  <si>
    <t>PC-657</t>
  </si>
  <si>
    <t>R29(CA)</t>
  </si>
  <si>
    <t>No Stopping/No Parking Specific Hours (includes symbols)*</t>
  </si>
  <si>
    <t>PC-77</t>
  </si>
  <si>
    <t>R3(CA)</t>
  </si>
  <si>
    <t>End Speed Limit* (with or without numerals)</t>
  </si>
  <si>
    <t>PC-79</t>
  </si>
  <si>
    <t>PC-80</t>
  </si>
  <si>
    <t>PC-617</t>
  </si>
  <si>
    <t>R30(CA)</t>
  </si>
  <si>
    <t>No Parking Specific Hours (includes symbol)*</t>
  </si>
  <si>
    <t>PC-618</t>
  </si>
  <si>
    <t>R30A(CA)</t>
  </si>
  <si>
    <t>No Parking Specific Hours (includes symbol &amp; double arrow)*</t>
  </si>
  <si>
    <t>PC-619</t>
  </si>
  <si>
    <t>R30B(CA)</t>
  </si>
  <si>
    <t>No Parking 10 AM TO 12 PM WEDNESDAY STREET SWEEPING (includes symbol)*</t>
  </si>
  <si>
    <t>PC-620</t>
  </si>
  <si>
    <t>R30C(CA)</t>
  </si>
  <si>
    <t>No Parking 2 AM TO 6 AM EXCEPT BY PERMIT (includes symbol)*</t>
  </si>
  <si>
    <t>PC-26-00473</t>
  </si>
  <si>
    <t>PC-622</t>
  </si>
  <si>
    <t>R30E(CA)</t>
  </si>
  <si>
    <t>No Parking with Double Arrow (includes symbol &amp; double arrow)*</t>
  </si>
  <si>
    <t>PC-623</t>
  </si>
  <si>
    <t>R30F(CA)</t>
  </si>
  <si>
    <t>No Stopping Specific Hours School Days (includes symbol)*</t>
  </si>
  <si>
    <t>PC-26-0324</t>
  </si>
  <si>
    <t>R3-1</t>
  </si>
  <si>
    <t>Movement Prohibition - No Right Turn Symbol</t>
  </si>
  <si>
    <t>PC-81</t>
  </si>
  <si>
    <t>PC-86</t>
  </si>
  <si>
    <t>PC-659</t>
  </si>
  <si>
    <t>R31(CA)</t>
  </si>
  <si>
    <t>No Parking/Parking Specific Hours (includes symbols)*</t>
  </si>
  <si>
    <t>14X20.5</t>
  </si>
  <si>
    <t>R/G/W</t>
  </si>
  <si>
    <t>PC-661</t>
  </si>
  <si>
    <t>R31(S)(CA)</t>
  </si>
  <si>
    <t>No Stopping/Parking Specific Hours (includes symbols)*</t>
  </si>
  <si>
    <t>PC-26-00229</t>
  </si>
  <si>
    <t>PC-26-00230</t>
  </si>
  <si>
    <t>36X60</t>
  </si>
  <si>
    <t>PC-26-00231</t>
  </si>
  <si>
    <t>PC-26-0325</t>
  </si>
  <si>
    <t>PC-26-0326</t>
  </si>
  <si>
    <t>PC-26-0327</t>
  </si>
  <si>
    <t>PC-26-00232</t>
  </si>
  <si>
    <t>PC-26-00233</t>
  </si>
  <si>
    <t>PC-26-00234</t>
  </si>
  <si>
    <t>PC-26-00235</t>
  </si>
  <si>
    <t>PC-26-00236</t>
  </si>
  <si>
    <t>PC-26-00237</t>
  </si>
  <si>
    <t>PC-26-00238</t>
  </si>
  <si>
    <t>PC-26-00239</t>
  </si>
  <si>
    <t>PC-26-00240</t>
  </si>
  <si>
    <t>PC-26-00241</t>
  </si>
  <si>
    <t>PC-26-00242</t>
  </si>
  <si>
    <t>PC-26-00243</t>
  </si>
  <si>
    <t>PC-26-00244</t>
  </si>
  <si>
    <t>PC-26-00245</t>
  </si>
  <si>
    <t>PC-26-00246</t>
  </si>
  <si>
    <t>PC-26-00247</t>
  </si>
  <si>
    <t>PC-26-00248</t>
  </si>
  <si>
    <t>PC-26-00249</t>
  </si>
  <si>
    <t>PC-26-00250</t>
  </si>
  <si>
    <t>PC-26-00251</t>
  </si>
  <si>
    <t>PC-26-00252</t>
  </si>
  <si>
    <t>PC-26-00253</t>
  </si>
  <si>
    <t>PC-26-00254</t>
  </si>
  <si>
    <t>PC-26-00255</t>
  </si>
  <si>
    <t>PC-26-00256</t>
  </si>
  <si>
    <t>PC-26-00257</t>
  </si>
  <si>
    <t>PC-26-00258</t>
  </si>
  <si>
    <t>PC-26-00259</t>
  </si>
  <si>
    <t>PC-26-00260</t>
  </si>
  <si>
    <t>PC-26-00261</t>
  </si>
  <si>
    <t>PC-26-0328</t>
  </si>
  <si>
    <t>PC-26-0329</t>
  </si>
  <si>
    <t>Ahead (plaque)</t>
  </si>
  <si>
    <t>PC-26-0330</t>
  </si>
  <si>
    <t>PC-142</t>
  </si>
  <si>
    <t>R3-18</t>
  </si>
  <si>
    <t>Movement Prohibition - No U-Turn/No Left Turn Symbol</t>
  </si>
  <si>
    <t>PC-144</t>
  </si>
  <si>
    <t>PC-26-0331</t>
  </si>
  <si>
    <t>PC-26-0332</t>
  </si>
  <si>
    <t>PC-26-0333</t>
  </si>
  <si>
    <t>PC-26-0334</t>
  </si>
  <si>
    <t>PC-26-00262</t>
  </si>
  <si>
    <t>PC-26-00263</t>
  </si>
  <si>
    <t>PC-26-0335</t>
  </si>
  <si>
    <t>PC-26-0336</t>
  </si>
  <si>
    <t>PC-26-00264</t>
  </si>
  <si>
    <t>PC-26-00265</t>
  </si>
  <si>
    <t>PC-26-0337</t>
  </si>
  <si>
    <t>PC-26-0338</t>
  </si>
  <si>
    <t>PC-26-00266</t>
  </si>
  <si>
    <t>PC-26-00267</t>
  </si>
  <si>
    <t>36X66</t>
  </si>
  <si>
    <t>PC-26-0339</t>
  </si>
  <si>
    <t>PC-26-0340</t>
  </si>
  <si>
    <t>PC-26-00268</t>
  </si>
  <si>
    <t>PC-26-00269</t>
  </si>
  <si>
    <t>PC-26-0341</t>
  </si>
  <si>
    <t>PC-26-0342</t>
  </si>
  <si>
    <t>PC-26-00270</t>
  </si>
  <si>
    <t>PC-26-00271</t>
  </si>
  <si>
    <t>PC-26-0343</t>
  </si>
  <si>
    <t>PC-26-0344</t>
  </si>
  <si>
    <t>PC-26-00272</t>
  </si>
  <si>
    <t>PC-26-00273</t>
  </si>
  <si>
    <t>PC-26-0345</t>
  </si>
  <si>
    <t>PC-26-0346</t>
  </si>
  <si>
    <t>PC-26-00274</t>
  </si>
  <si>
    <t>PC-26-00275</t>
  </si>
  <si>
    <t>PC-26-0347</t>
  </si>
  <si>
    <t>PC-26-0348</t>
  </si>
  <si>
    <t>PC-26-0349</t>
  </si>
  <si>
    <t>R3-2</t>
  </si>
  <si>
    <t>Movement Prohibition - No Left Turn Symbol</t>
  </si>
  <si>
    <t>PC-82</t>
  </si>
  <si>
    <t>PC-87</t>
  </si>
  <si>
    <t>PC-663</t>
  </si>
  <si>
    <t>R32(CA)</t>
  </si>
  <si>
    <t>Limited Hour/Minute Parking Specific Hours (includes symbol)*</t>
  </si>
  <si>
    <t>PC-146</t>
  </si>
  <si>
    <t>PC-148</t>
  </si>
  <si>
    <t>R3-23</t>
  </si>
  <si>
    <t>All Turns from Right Lane</t>
  </si>
  <si>
    <t>PC-150</t>
  </si>
  <si>
    <t>R3-23a</t>
  </si>
  <si>
    <t>U Turn from Right Lane</t>
  </si>
  <si>
    <t>PC-152</t>
  </si>
  <si>
    <t>R3-24</t>
  </si>
  <si>
    <t>All Turns Directional with arrow (oblique)</t>
  </si>
  <si>
    <t>72X18</t>
  </si>
  <si>
    <t>PC-154</t>
  </si>
  <si>
    <t>R3-24a</t>
  </si>
  <si>
    <t>U and Left Turns Directional with arrow (oblique)</t>
  </si>
  <si>
    <t>PC-156</t>
  </si>
  <si>
    <t>R3-24b</t>
  </si>
  <si>
    <t>U Turn Directional with arrow (oblique)</t>
  </si>
  <si>
    <t>PC-158</t>
  </si>
  <si>
    <t>R3-25</t>
  </si>
  <si>
    <t>All Turns Directional with arrow</t>
  </si>
  <si>
    <t>PC-160</t>
  </si>
  <si>
    <t>R3-25a</t>
  </si>
  <si>
    <t>U and Left Turns Directional with arrow</t>
  </si>
  <si>
    <t>PC-162</t>
  </si>
  <si>
    <t>R3-25b</t>
  </si>
  <si>
    <t>PC-164</t>
  </si>
  <si>
    <t>R3-26</t>
  </si>
  <si>
    <t>U and Left Turns Directional with arrow (through)</t>
  </si>
  <si>
    <t>PC-166</t>
  </si>
  <si>
    <t>R3-26a</t>
  </si>
  <si>
    <t>U Turn Directional with arrow (through)</t>
  </si>
  <si>
    <t>PC-26-00276</t>
  </si>
  <si>
    <t>PC-26-00277</t>
  </si>
  <si>
    <t>PC-26-00278</t>
  </si>
  <si>
    <t>PC-26-00279</t>
  </si>
  <si>
    <t>PC-26-00280</t>
  </si>
  <si>
    <t>PC-671</t>
  </si>
  <si>
    <t>R32B(CA)</t>
  </si>
  <si>
    <t>The No Parking/Parking Specific Hours (includes symbols)*</t>
  </si>
  <si>
    <t>PC-664</t>
  </si>
  <si>
    <t>R32C(CA)</t>
  </si>
  <si>
    <t>2-HOUR PARKING 8 AM TO 6 PM DISTRICT 7 PERMITS EXEMPT (includes symbol)*</t>
  </si>
  <si>
    <t>PC-665</t>
  </si>
  <si>
    <t>R32D(CA)</t>
  </si>
  <si>
    <t>30 MINUTE PARKING 2 AM TO 6 AM DISTRICT 3 PERMITS EXEMPT (includes symbol)*</t>
  </si>
  <si>
    <t>PC-673</t>
  </si>
  <si>
    <t>R32E(CA)</t>
  </si>
  <si>
    <t>2-HOUR PARKING 8 AM TO 4 PM – PASSENGER LOADING ONLY 4 PM TO MIDNIGHT 5 MINUTE LIMIT (includes symbols &amp; double arrow)*</t>
  </si>
  <si>
    <t>PC-666</t>
  </si>
  <si>
    <t>R32F(CA)</t>
  </si>
  <si>
    <t>2-HOUR PARKING 8 AM TO 6 PM MOTORCYCLE PARKING ONLY (includes symbol &amp; double arrow)*</t>
  </si>
  <si>
    <t>PC-26-0350</t>
  </si>
  <si>
    <t>Movement Prohibition - No Turns</t>
  </si>
  <si>
    <t>PC-90</t>
  </si>
  <si>
    <t>PC-91</t>
  </si>
  <si>
    <t>PC-26-00281</t>
  </si>
  <si>
    <t>PC-26-00284</t>
  </si>
  <si>
    <t>PC-26-00285</t>
  </si>
  <si>
    <t>PC-174</t>
  </si>
  <si>
    <t>R3-33</t>
  </si>
  <si>
    <t>Right (Left) Lane Must Exit*</t>
  </si>
  <si>
    <t>PC-26-0351</t>
  </si>
  <si>
    <t>PC-26-00474</t>
  </si>
  <si>
    <t>PC-26-00476</t>
  </si>
  <si>
    <t>PC-26-00477</t>
  </si>
  <si>
    <t>PC-26-00475</t>
  </si>
  <si>
    <t>PC-26-0352</t>
  </si>
  <si>
    <t>R3-4</t>
  </si>
  <si>
    <t>Movement Prohibition - No U Turn Symbol</t>
  </si>
  <si>
    <t>PC-26-0353</t>
  </si>
  <si>
    <t>PC-88</t>
  </si>
  <si>
    <t>PC-26-00286</t>
  </si>
  <si>
    <t>PC-26-00287</t>
  </si>
  <si>
    <t>PC-26-00288</t>
  </si>
  <si>
    <t>PC-26-00289</t>
  </si>
  <si>
    <t>PC-26-00290</t>
  </si>
  <si>
    <t>PC-26-00291</t>
  </si>
  <si>
    <t>PC-26-00292</t>
  </si>
  <si>
    <t>PC-26-00293</t>
  </si>
  <si>
    <t>PC-26-00294</t>
  </si>
  <si>
    <t>PC-26-00295</t>
  </si>
  <si>
    <t>PC-26-0354</t>
  </si>
  <si>
    <t>PC-26-0355</t>
  </si>
  <si>
    <t>PC-26-0356</t>
  </si>
  <si>
    <t>PC-26-0357</t>
  </si>
  <si>
    <t>PC-26-0358</t>
  </si>
  <si>
    <t>PC-93</t>
  </si>
  <si>
    <t>R3-5</t>
  </si>
  <si>
    <t xml:space="preserve">Mandatory Movement Lane Control - Turn Only (Left/Right) Arrow </t>
  </si>
  <si>
    <t>PC-26-0359</t>
  </si>
  <si>
    <t>PC-26-0360</t>
  </si>
  <si>
    <t>PC-26-0361</t>
  </si>
  <si>
    <t>PC-26-0362</t>
  </si>
  <si>
    <t>PC-26-0363</t>
  </si>
  <si>
    <t>PC-26-0364</t>
  </si>
  <si>
    <t>66X84</t>
  </si>
  <si>
    <t>PC-26-0365</t>
  </si>
  <si>
    <t>PC-26-0366</t>
  </si>
  <si>
    <t>PC-26-0367</t>
  </si>
  <si>
    <t>PC-26-0368</t>
  </si>
  <si>
    <t>PC-26-0369</t>
  </si>
  <si>
    <t>PC-26-0370</t>
  </si>
  <si>
    <t>PC-95</t>
  </si>
  <si>
    <t>R3-5a</t>
  </si>
  <si>
    <t xml:space="preserve">Mandatory Movement Lane Control - Through Only Arrow </t>
  </si>
  <si>
    <t>PC-97</t>
  </si>
  <si>
    <t>PC-99</t>
  </si>
  <si>
    <t>PC-101</t>
  </si>
  <si>
    <t>PC-105</t>
  </si>
  <si>
    <t>PC-107</t>
  </si>
  <si>
    <t>PC-26-0371</t>
  </si>
  <si>
    <t>PC-109</t>
  </si>
  <si>
    <t>R3-6</t>
  </si>
  <si>
    <t>Optional Movement Lane Control - Thru and Turn *Specify Left or Right</t>
  </si>
  <si>
    <t>PC-679</t>
  </si>
  <si>
    <t>R36(CA)</t>
  </si>
  <si>
    <t>Commercial Vehicle Weight Exclusion*</t>
  </si>
  <si>
    <t>PC-26-0372</t>
  </si>
  <si>
    <t>PC-26-0373</t>
  </si>
  <si>
    <t>PC-111</t>
  </si>
  <si>
    <t>R3-7</t>
  </si>
  <si>
    <t>Right (Left) Lane Must Turn Right (Left)</t>
  </si>
  <si>
    <t>PC-112</t>
  </si>
  <si>
    <t>PC-26-0374</t>
  </si>
  <si>
    <t>PC-681</t>
  </si>
  <si>
    <t>R37(CA)</t>
  </si>
  <si>
    <t>Tow-Away No Stopping/Limited Hours Parking Specific Hours*</t>
  </si>
  <si>
    <t>18X31</t>
  </si>
  <si>
    <t>PC-26-0375</t>
  </si>
  <si>
    <t>PC-26-0376</t>
  </si>
  <si>
    <t>PC-114</t>
  </si>
  <si>
    <t>R3-8</t>
  </si>
  <si>
    <t>Advance Intersection Lane Control (2 Lanes)</t>
  </si>
  <si>
    <t>PC-26-0377</t>
  </si>
  <si>
    <t>PC-683</t>
  </si>
  <si>
    <t>R38(CA)</t>
  </si>
  <si>
    <t>PC-685</t>
  </si>
  <si>
    <t>R38(S)(CA)</t>
  </si>
  <si>
    <t>PC-116</t>
  </si>
  <si>
    <t>R3-8a</t>
  </si>
  <si>
    <t>Advance Intersection Lane Control (3 Lanes)</t>
  </si>
  <si>
    <t>PC-26-0378</t>
  </si>
  <si>
    <t>PC-687</t>
  </si>
  <si>
    <t>R38A(CA)</t>
  </si>
  <si>
    <t>TOW-AWAY NO STOPPING 7 AM TO 9 AM – PASSENGER LOADING ONLY ALL OTHER TIMES 5 MINUTE LIMIT w/ Double Arrow*</t>
  </si>
  <si>
    <t>PC-118</t>
  </si>
  <si>
    <t>R3-8b</t>
  </si>
  <si>
    <t>PC-26-0379</t>
  </si>
  <si>
    <t>PC-26-0380</t>
  </si>
  <si>
    <t>PC-26-0381</t>
  </si>
  <si>
    <t>PC-26-0382</t>
  </si>
  <si>
    <t>66X36</t>
  </si>
  <si>
    <t>PC-26-0383</t>
  </si>
  <si>
    <t>PC-26-0384</t>
  </si>
  <si>
    <t>PC-26-0385</t>
  </si>
  <si>
    <t>PC-26-0386</t>
  </si>
  <si>
    <t>PC-691</t>
  </si>
  <si>
    <t>R39(CA)</t>
  </si>
  <si>
    <t>NO PARKING OF COMMERCIAL VEHICLES EXCEPT BY PERMIT*</t>
  </si>
  <si>
    <t>PC-693</t>
  </si>
  <si>
    <t>R39-1(CA)</t>
  </si>
  <si>
    <t>NO DOUBLE PARKING ANYTIME COMMERCIAL VEHICLES INCLUDED</t>
  </si>
  <si>
    <t>PC-695</t>
  </si>
  <si>
    <t>R39-2(CA)</t>
  </si>
  <si>
    <t>PC-697</t>
  </si>
  <si>
    <t>R39-3(CA)</t>
  </si>
  <si>
    <t>10-HOUR PARKING COMMERCIAL MOTOR VEHICLES</t>
  </si>
  <si>
    <t xml:space="preserve">24X18 </t>
  </si>
  <si>
    <t>PC-120</t>
  </si>
  <si>
    <t>R3-9a</t>
  </si>
  <si>
    <t>Two-Way Left Turn Only (overhead)</t>
  </si>
  <si>
    <t>PC-122</t>
  </si>
  <si>
    <t>PC-124</t>
  </si>
  <si>
    <t>PC-26-0387</t>
  </si>
  <si>
    <t>PC-26-0388</t>
  </si>
  <si>
    <t>PC-26-0389</t>
  </si>
  <si>
    <t>PC-26-0390</t>
  </si>
  <si>
    <t>PC-26-00297</t>
  </si>
  <si>
    <t>108X48</t>
  </si>
  <si>
    <t>PC-132</t>
  </si>
  <si>
    <t>R3-9f</t>
  </si>
  <si>
    <t>Reversible Lane Control (post-mounted)</t>
  </si>
  <si>
    <t>PC-134</t>
  </si>
  <si>
    <t>PC-136</t>
  </si>
  <si>
    <t>R3-9g</t>
  </si>
  <si>
    <t>Advance Reversible Lane Control Transition*</t>
  </si>
  <si>
    <t>PC-138</t>
  </si>
  <si>
    <t>R3-9h</t>
  </si>
  <si>
    <t>PC-140</t>
  </si>
  <si>
    <t>R3-9i</t>
  </si>
  <si>
    <t>End Reverse Lane</t>
  </si>
  <si>
    <t>PC-176</t>
  </si>
  <si>
    <t>PC-177</t>
  </si>
  <si>
    <t>PC-26-0391</t>
  </si>
  <si>
    <t>PC-26-0392</t>
  </si>
  <si>
    <t>PC-3698</t>
  </si>
  <si>
    <t>PC-242</t>
  </si>
  <si>
    <t>R4-10</t>
  </si>
  <si>
    <t>Runaway Vehicles Only</t>
  </si>
  <si>
    <t>PC-244</t>
  </si>
  <si>
    <t>R4-12</t>
  </si>
  <si>
    <t>Slow Vehicles With XX or More Following Vehicles Must Use Turn-Out</t>
  </si>
  <si>
    <t>PC-26-0393</t>
  </si>
  <si>
    <t>72X42</t>
  </si>
  <si>
    <t>PC-246</t>
  </si>
  <si>
    <t>R4-13</t>
  </si>
  <si>
    <t>Slow Vehicles Must Use Turn-Out Ahead</t>
  </si>
  <si>
    <t>PC-248</t>
  </si>
  <si>
    <t>R4-14</t>
  </si>
  <si>
    <t>Slow Vehicles Must Turn Out with arrow</t>
  </si>
  <si>
    <t>PC-250</t>
  </si>
  <si>
    <t>PC-252</t>
  </si>
  <si>
    <t>PC-254</t>
  </si>
  <si>
    <t>PC-3720</t>
  </si>
  <si>
    <t>PC-3722</t>
  </si>
  <si>
    <t>PC-256</t>
  </si>
  <si>
    <t>PC-258</t>
  </si>
  <si>
    <t>PC-260</t>
  </si>
  <si>
    <t>PC-26-0394</t>
  </si>
  <si>
    <t>PC-26-0395</t>
  </si>
  <si>
    <t>PC-262</t>
  </si>
  <si>
    <t>PC-264</t>
  </si>
  <si>
    <t>PC-266</t>
  </si>
  <si>
    <t>PC-26-0396</t>
  </si>
  <si>
    <t>PC-179</t>
  </si>
  <si>
    <t>PC-180</t>
  </si>
  <si>
    <t>PC-182</t>
  </si>
  <si>
    <t>PC-26-0397</t>
  </si>
  <si>
    <t>PC-26-0398</t>
  </si>
  <si>
    <t>PC-26-0399</t>
  </si>
  <si>
    <t>PC-26-0400</t>
  </si>
  <si>
    <t>PC-26-0401</t>
  </si>
  <si>
    <t>PC-26-0402</t>
  </si>
  <si>
    <t>PC-184</t>
  </si>
  <si>
    <t>PC-186</t>
  </si>
  <si>
    <t>PC-188</t>
  </si>
  <si>
    <t>PC-26-0403</t>
  </si>
  <si>
    <t>PC-26-0404</t>
  </si>
  <si>
    <t>PC-189</t>
  </si>
  <si>
    <t>R4-4</t>
  </si>
  <si>
    <t xml:space="preserve">Begin Right Turn Lane Yield to Bikes </t>
  </si>
  <si>
    <t>PC-26-00478</t>
  </si>
  <si>
    <t>PC-3762</t>
  </si>
  <si>
    <t>R44B(CA)</t>
  </si>
  <si>
    <t>BICYCLES MOTOR-DRIVEN CYCLES MUST EXIT**</t>
  </si>
  <si>
    <t>PC-191</t>
  </si>
  <si>
    <t>PC-193</t>
  </si>
  <si>
    <t>PC-195</t>
  </si>
  <si>
    <t>PC-199</t>
  </si>
  <si>
    <t>PC-200</t>
  </si>
  <si>
    <t>PC-201</t>
  </si>
  <si>
    <t>PC-3714</t>
  </si>
  <si>
    <t>PC-3716</t>
  </si>
  <si>
    <t>PC-701</t>
  </si>
  <si>
    <t>R47(CA)</t>
  </si>
  <si>
    <t>$1000 FINE FOR LITTERING</t>
  </si>
  <si>
    <t>52X36</t>
  </si>
  <si>
    <t>PC-202</t>
  </si>
  <si>
    <t>Keep Right* (Left) w/Arrow*</t>
  </si>
  <si>
    <t>PC-204</t>
  </si>
  <si>
    <t>PC-206</t>
  </si>
  <si>
    <t>PC-26-0405</t>
  </si>
  <si>
    <t>PC-702</t>
  </si>
  <si>
    <t>R47A(CA)</t>
  </si>
  <si>
    <t>$1000 FINE FOR ANIMAL ABANDONMENT</t>
  </si>
  <si>
    <t>PC-208</t>
  </si>
  <si>
    <t>Keep Right*</t>
  </si>
  <si>
    <t>PC-210</t>
  </si>
  <si>
    <t>PC-212</t>
  </si>
  <si>
    <t>PC-26-0406</t>
  </si>
  <si>
    <t>PC-214</t>
  </si>
  <si>
    <t>PC-216</t>
  </si>
  <si>
    <t>PC-218</t>
  </si>
  <si>
    <t>PC-220</t>
  </si>
  <si>
    <t>PC-26-0407</t>
  </si>
  <si>
    <t>PC-704</t>
  </si>
  <si>
    <t>R48(CA)</t>
  </si>
  <si>
    <t>SPEED ENFORCEMENT BY RADAR</t>
  </si>
  <si>
    <t>PC-706</t>
  </si>
  <si>
    <t>PC-708</t>
  </si>
  <si>
    <t>PC-710</t>
  </si>
  <si>
    <t>PC-712</t>
  </si>
  <si>
    <t>R48-1P(CA)</t>
  </si>
  <si>
    <t>RADAR ENFORCED (plaque)</t>
  </si>
  <si>
    <t>PC-714</t>
  </si>
  <si>
    <t>PC-716</t>
  </si>
  <si>
    <t>PC-26-0831</t>
  </si>
  <si>
    <t>R48-2(CA)</t>
  </si>
  <si>
    <t>SPEED ENFORCED BY AIRCRAFT</t>
  </si>
  <si>
    <t>PC-26-0832</t>
  </si>
  <si>
    <t>PC-718</t>
  </si>
  <si>
    <t>PC-720</t>
  </si>
  <si>
    <t>PC-222</t>
  </si>
  <si>
    <t>Keep Left w/Arrow*</t>
  </si>
  <si>
    <t>PC-224</t>
  </si>
  <si>
    <t>PC-226</t>
  </si>
  <si>
    <t>PC-26-0408</t>
  </si>
  <si>
    <t>PC-228</t>
  </si>
  <si>
    <t>Keep Left*</t>
  </si>
  <si>
    <t>PC-230</t>
  </si>
  <si>
    <t>PC-232</t>
  </si>
  <si>
    <t>PC-26-0409</t>
  </si>
  <si>
    <t>PC-234</t>
  </si>
  <si>
    <t>R4-8c</t>
  </si>
  <si>
    <t>PC-236</t>
  </si>
  <si>
    <t>PC-238</t>
  </si>
  <si>
    <t>PC-240</t>
  </si>
  <si>
    <t>PC-26-0410</t>
  </si>
  <si>
    <t>PC-26-0833</t>
  </si>
  <si>
    <t>R49(CA)</t>
  </si>
  <si>
    <t>NO PED CROSSING, USE CROSSWALK</t>
  </si>
  <si>
    <t>48X18</t>
  </si>
  <si>
    <t>PC-722</t>
  </si>
  <si>
    <t>PC-26-0411</t>
  </si>
  <si>
    <t>PC-26-0412</t>
  </si>
  <si>
    <t>R5-1</t>
  </si>
  <si>
    <t>Do Not Enter</t>
  </si>
  <si>
    <t>PC-268</t>
  </si>
  <si>
    <t>PC-271</t>
  </si>
  <si>
    <t>PC-315</t>
  </si>
  <si>
    <t>R5-10</t>
  </si>
  <si>
    <t>No Pedestrians, Bicycles, Motor-Driven Cycles</t>
  </si>
  <si>
    <t>PC-316</t>
  </si>
  <si>
    <t>PC-318</t>
  </si>
  <si>
    <t>PC-26-0413</t>
  </si>
  <si>
    <t>PC-320</t>
  </si>
  <si>
    <t>PC-26-0414</t>
  </si>
  <si>
    <t>PC-26-0415</t>
  </si>
  <si>
    <t>PC-26-0416</t>
  </si>
  <si>
    <t>R5-1a</t>
  </si>
  <si>
    <t>Wrong Way</t>
  </si>
  <si>
    <t>PC-26-0417</t>
  </si>
  <si>
    <t>PC-272</t>
  </si>
  <si>
    <t>PC-3724</t>
  </si>
  <si>
    <t>R5-1b</t>
  </si>
  <si>
    <t>Bicycle Wrong Way</t>
  </si>
  <si>
    <t>PC-273</t>
  </si>
  <si>
    <t>R5-2</t>
  </si>
  <si>
    <t>No Truck Symbol</t>
  </si>
  <si>
    <t>PC-275</t>
  </si>
  <si>
    <t>PC-277</t>
  </si>
  <si>
    <t>PC-26-0418</t>
  </si>
  <si>
    <t>PC-26-0419</t>
  </si>
  <si>
    <t>PC-26-0420</t>
  </si>
  <si>
    <t>PC-26-0421</t>
  </si>
  <si>
    <t>PC-26-0422</t>
  </si>
  <si>
    <t>PC-26-0423</t>
  </si>
  <si>
    <t>PC-285</t>
  </si>
  <si>
    <t>PC-731</t>
  </si>
  <si>
    <t>R53D(CA)</t>
  </si>
  <si>
    <t>AUTOS WITH TRAILERS - TRUCKS - PROHIBITED</t>
  </si>
  <si>
    <t>PC-26-0834</t>
  </si>
  <si>
    <t>R53E(CA)</t>
  </si>
  <si>
    <t>END TRUCK LANE CONTROL</t>
  </si>
  <si>
    <t>PC-733</t>
  </si>
  <si>
    <t>PC-735</t>
  </si>
  <si>
    <t>PC-287</t>
  </si>
  <si>
    <t>PC-289</t>
  </si>
  <si>
    <t>PC-291</t>
  </si>
  <si>
    <t>PC-293</t>
  </si>
  <si>
    <t>PC-295</t>
  </si>
  <si>
    <t>PC-737</t>
  </si>
  <si>
    <t>R55(CA)</t>
  </si>
  <si>
    <t>YIELD TO UPHILL TRAFFIC</t>
  </si>
  <si>
    <t>PC-26-0424</t>
  </si>
  <si>
    <t>R5-6</t>
  </si>
  <si>
    <t>No Bicycles (symbol)</t>
  </si>
  <si>
    <t>PC-297</t>
  </si>
  <si>
    <t>PC-299</t>
  </si>
  <si>
    <t>PC-301</t>
  </si>
  <si>
    <t>PC-3726</t>
  </si>
  <si>
    <t>PC-303</t>
  </si>
  <si>
    <t>PC-305</t>
  </si>
  <si>
    <t>PC-307</t>
  </si>
  <si>
    <t>PC-739</t>
  </si>
  <si>
    <t>R57(CA)</t>
  </si>
  <si>
    <t>Begin Freeway</t>
  </si>
  <si>
    <t>PC-309</t>
  </si>
  <si>
    <t>PC-311</t>
  </si>
  <si>
    <t>PC-313</t>
  </si>
  <si>
    <t>PC-740</t>
  </si>
  <si>
    <t>R58(CA)</t>
  </si>
  <si>
    <t>End Freeway</t>
  </si>
  <si>
    <t>PC-741</t>
  </si>
  <si>
    <t>R60B(CA)</t>
  </si>
  <si>
    <t>Optional Movement Lane Control*</t>
  </si>
  <si>
    <t>PC-26-0425</t>
  </si>
  <si>
    <t>One Way Arrow  *Specify Left or Right</t>
  </si>
  <si>
    <t>W/B</t>
  </si>
  <si>
    <t>PC-26-0426</t>
  </si>
  <si>
    <t>PC-322</t>
  </si>
  <si>
    <t>PC-26-0835</t>
  </si>
  <si>
    <t>R61(CA) Series**</t>
  </si>
  <si>
    <t>Lane Control Arrows</t>
  </si>
  <si>
    <t>PC-743</t>
  </si>
  <si>
    <t>PC-745</t>
  </si>
  <si>
    <t>PC-747</t>
  </si>
  <si>
    <t>45X45</t>
  </si>
  <si>
    <t>PC-749</t>
  </si>
  <si>
    <t>PC-751</t>
  </si>
  <si>
    <t>PC-753</t>
  </si>
  <si>
    <t>54X30</t>
  </si>
  <si>
    <t>PC-755</t>
  </si>
  <si>
    <t>54X45</t>
  </si>
  <si>
    <t>PC-757</t>
  </si>
  <si>
    <t>72X45</t>
  </si>
  <si>
    <t>PC-759</t>
  </si>
  <si>
    <t>78X45</t>
  </si>
  <si>
    <t>PC-26-0427</t>
  </si>
  <si>
    <t>One Way with arrow  *Specify Left or Right</t>
  </si>
  <si>
    <t>PC-326</t>
  </si>
  <si>
    <t>PC-328</t>
  </si>
  <si>
    <t>PC-330</t>
  </si>
  <si>
    <t>PC-332</t>
  </si>
  <si>
    <t>PC-334</t>
  </si>
  <si>
    <t>Divided Highway Crossing Symbols</t>
  </si>
  <si>
    <t>PC-336</t>
  </si>
  <si>
    <t>PC-26-0428</t>
  </si>
  <si>
    <t>R6-3a</t>
  </si>
  <si>
    <t>PC-342</t>
  </si>
  <si>
    <t>PC-26-00479</t>
  </si>
  <si>
    <t>PC-26-0836</t>
  </si>
  <si>
    <t>PC-26-00480</t>
  </si>
  <si>
    <t>PC-355</t>
  </si>
  <si>
    <t>R6-5P</t>
  </si>
  <si>
    <t>Roundabout Circulation (plaque)*</t>
  </si>
  <si>
    <t>PC-357</t>
  </si>
  <si>
    <t>PC-359</t>
  </si>
  <si>
    <t>PC-361</t>
  </si>
  <si>
    <t>PC-363</t>
  </si>
  <si>
    <t>PC-761</t>
  </si>
  <si>
    <t>R70(CA)</t>
  </si>
  <si>
    <t>Trucks OK w/ Down Arrow</t>
  </si>
  <si>
    <t>96X70</t>
  </si>
  <si>
    <t>PC-26-0837</t>
  </si>
  <si>
    <t>PC-26-0838</t>
  </si>
  <si>
    <t>PC-26-0429</t>
  </si>
  <si>
    <t>PC-26-0430</t>
  </si>
  <si>
    <t>PC-26-0431</t>
  </si>
  <si>
    <t>PC-26-0432</t>
  </si>
  <si>
    <t>PC-26-0433</t>
  </si>
  <si>
    <t>PC-26-0434</t>
  </si>
  <si>
    <t>PC-26-0435</t>
  </si>
  <si>
    <t>PC-26-0436</t>
  </si>
  <si>
    <t>PC-26-0437</t>
  </si>
  <si>
    <t>PC-26-0438</t>
  </si>
  <si>
    <t>PC-26-0439</t>
  </si>
  <si>
    <t>PC-26-0440</t>
  </si>
  <si>
    <t>PC-26-0441</t>
  </si>
  <si>
    <t>PC-26-0442</t>
  </si>
  <si>
    <t>PC-26-0443</t>
  </si>
  <si>
    <t>PC-26-0444</t>
  </si>
  <si>
    <t>PC-366</t>
  </si>
  <si>
    <t>R7-20</t>
  </si>
  <si>
    <t>Parking Fee Station, Multispace Meter</t>
  </si>
  <si>
    <t>PC-26-0445</t>
  </si>
  <si>
    <t>R7-203</t>
  </si>
  <si>
    <t>Snow Emergency  Route</t>
  </si>
  <si>
    <t>PC-370</t>
  </si>
  <si>
    <t>PC-26-0446</t>
  </si>
  <si>
    <t>PC-26-0447</t>
  </si>
  <si>
    <t>PC-26-0448</t>
  </si>
  <si>
    <t>PC-26-0839</t>
  </si>
  <si>
    <t>R73-1(CA)</t>
  </si>
  <si>
    <t>Left Turn Lane Control Arrow</t>
  </si>
  <si>
    <t>PC-763</t>
  </si>
  <si>
    <t>PC-765</t>
  </si>
  <si>
    <t>PC-26-0840</t>
  </si>
  <si>
    <t>R73-2(CA)</t>
  </si>
  <si>
    <t>Left or U Turn Arrow</t>
  </si>
  <si>
    <t>PC-767</t>
  </si>
  <si>
    <t>PC-768</t>
  </si>
  <si>
    <t>PC-26-0841</t>
  </si>
  <si>
    <t>R73-3(CA)</t>
  </si>
  <si>
    <t>Left Turn Arrow / No U Turn</t>
  </si>
  <si>
    <t>PC-770</t>
  </si>
  <si>
    <t>PC-771</t>
  </si>
  <si>
    <t>PC-773</t>
  </si>
  <si>
    <t>R73-4(CA)</t>
  </si>
  <si>
    <t>Two-Headed Left Turn &amp; Vertical Arrow, No U Turn</t>
  </si>
  <si>
    <t>PC-26-0842</t>
  </si>
  <si>
    <t>R73-5(CA)</t>
  </si>
  <si>
    <t>PC-775</t>
  </si>
  <si>
    <t>PC-26-0843</t>
  </si>
  <si>
    <t>R73-6(CA)</t>
  </si>
  <si>
    <t>PC-776</t>
  </si>
  <si>
    <t>PC-26-0844</t>
  </si>
  <si>
    <t>R73-8(CA)</t>
  </si>
  <si>
    <t>PC-778</t>
  </si>
  <si>
    <t>PC-782</t>
  </si>
  <si>
    <t>R74(CA)</t>
  </si>
  <si>
    <t>CHAIN INSTALLATION ONLY w/ Arrow</t>
  </si>
  <si>
    <t>PC-26-0449</t>
  </si>
  <si>
    <t>PC-784</t>
  </si>
  <si>
    <t>R75(CA)</t>
  </si>
  <si>
    <t>CHAINS REQUIRED _ MILES(S) AHEAD</t>
  </si>
  <si>
    <t>PC-786</t>
  </si>
  <si>
    <t>R76(CA)</t>
  </si>
  <si>
    <t>CHAINS REQUIRED</t>
  </si>
  <si>
    <t>PC-788</t>
  </si>
  <si>
    <t>R76-1(CA)</t>
  </si>
  <si>
    <t>ON SINGLE AXLE DRIVE VEHICLE WITH TRAILER</t>
  </si>
  <si>
    <t>PC-26-0845</t>
  </si>
  <si>
    <t>R77(CA)</t>
  </si>
  <si>
    <t>NO EXCEPTIONS</t>
  </si>
  <si>
    <t>PC-790</t>
  </si>
  <si>
    <t>PC-792</t>
  </si>
  <si>
    <t>R78(CA)</t>
  </si>
  <si>
    <t>END CHAIN CONTROL</t>
  </si>
  <si>
    <t>48X34</t>
  </si>
  <si>
    <t>PC-3730</t>
  </si>
  <si>
    <t>R7-9</t>
  </si>
  <si>
    <t>No Parking Bike Lane</t>
  </si>
  <si>
    <t>PC-794</t>
  </si>
  <si>
    <t>R79(CA)</t>
  </si>
  <si>
    <t>AUTOS &amp; PICKUPS SNOW TIRES OK - CARRY CHAINS</t>
  </si>
  <si>
    <t>PC-3732</t>
  </si>
  <si>
    <t>R7-9a</t>
  </si>
  <si>
    <t>PC-796</t>
  </si>
  <si>
    <t>R80-1(CA)</t>
  </si>
  <si>
    <t>4-W DRIVE WITH SNOW TIRES OK - CARRY CHAINS</t>
  </si>
  <si>
    <t>PC-3583</t>
  </si>
  <si>
    <t>R8-10</t>
  </si>
  <si>
    <t>Stop Here When Flashing with arrow *Specify Left or Right</t>
  </si>
  <si>
    <t>PC-3585</t>
  </si>
  <si>
    <t>PC-26-0450</t>
  </si>
  <si>
    <t>R8-10a</t>
  </si>
  <si>
    <t>PC-3587</t>
  </si>
  <si>
    <t>PC-798</t>
  </si>
  <si>
    <t>R82aP(CA)</t>
  </si>
  <si>
    <t>Specific Hours/Days (plaque)</t>
  </si>
  <si>
    <t>PC-800</t>
  </si>
  <si>
    <t>PC-802</t>
  </si>
  <si>
    <t>PC-26-00485</t>
  </si>
  <si>
    <t>PC-26-00486</t>
  </si>
  <si>
    <t>PC-26-00487</t>
  </si>
  <si>
    <t>PC-372</t>
  </si>
  <si>
    <t>PC-374</t>
  </si>
  <si>
    <t>PC-375</t>
  </si>
  <si>
    <t>PC-377</t>
  </si>
  <si>
    <t>PC-3575</t>
  </si>
  <si>
    <t>R8-8</t>
  </si>
  <si>
    <t>Do Not Stop on Tracks</t>
  </si>
  <si>
    <t>PC-3577</t>
  </si>
  <si>
    <t>PC-26-00488</t>
  </si>
  <si>
    <t>PC-3579</t>
  </si>
  <si>
    <t>R8-9</t>
  </si>
  <si>
    <t>Tracks Out of Service</t>
  </si>
  <si>
    <t>PC-3581</t>
  </si>
  <si>
    <t>PC-26-0846</t>
  </si>
  <si>
    <t>PC-26-00489</t>
  </si>
  <si>
    <t>PC-379</t>
  </si>
  <si>
    <t>PC-3089</t>
  </si>
  <si>
    <t>R9-10</t>
  </si>
  <si>
    <t>Sidewalk Closed, Use Other Side</t>
  </si>
  <si>
    <t>PC-3091</t>
  </si>
  <si>
    <t>R9-11</t>
  </si>
  <si>
    <t>Sidewalk Closed Ahead, Cross Here</t>
  </si>
  <si>
    <t>PC-26-00490</t>
  </si>
  <si>
    <t>PC-3093</t>
  </si>
  <si>
    <t>R9-11a</t>
  </si>
  <si>
    <t>Sidewalk Closed, Cross Here</t>
  </si>
  <si>
    <t>PC-26-0451</t>
  </si>
  <si>
    <t>PC-399</t>
  </si>
  <si>
    <t>PC-401</t>
  </si>
  <si>
    <t>PC-403</t>
  </si>
  <si>
    <t>PC-405</t>
  </si>
  <si>
    <t>PC-407</t>
  </si>
  <si>
    <t>PC-409</t>
  </si>
  <si>
    <t>PC-26-00491</t>
  </si>
  <si>
    <t>PC-26-00492</t>
  </si>
  <si>
    <t>PC-26-0452</t>
  </si>
  <si>
    <t>PC-26-0453</t>
  </si>
  <si>
    <t>PC-26-0454</t>
  </si>
  <si>
    <t>PC-26-00298</t>
  </si>
  <si>
    <t>PC-26-0455</t>
  </si>
  <si>
    <t>PC-26-0456</t>
  </si>
  <si>
    <t>PC-26-0458</t>
  </si>
  <si>
    <t>PC-26-0459</t>
  </si>
  <si>
    <t>PC-26-0460</t>
  </si>
  <si>
    <t>PC-26-00493</t>
  </si>
  <si>
    <t>PC-26-00494</t>
  </si>
  <si>
    <t>PC-26-00495</t>
  </si>
  <si>
    <t>PC-26-0461</t>
  </si>
  <si>
    <t>PC-26-0462</t>
  </si>
  <si>
    <t>PC-26-0463</t>
  </si>
  <si>
    <t>PC-26-0464</t>
  </si>
  <si>
    <t>PC-26-0465</t>
  </si>
  <si>
    <t>PC-26-0466</t>
  </si>
  <si>
    <t>PC-26-0467</t>
  </si>
  <si>
    <t>PC-26-0468</t>
  </si>
  <si>
    <t>PC-26-0469</t>
  </si>
  <si>
    <t>PC-26-0470</t>
  </si>
  <si>
    <t>PC-26-0471</t>
  </si>
  <si>
    <t>PC-26-0472</t>
  </si>
  <si>
    <t>PC-26-0473</t>
  </si>
  <si>
    <t>PC-26-0474</t>
  </si>
  <si>
    <t>PC-26-0475</t>
  </si>
  <si>
    <t>PC-26-0476</t>
  </si>
  <si>
    <t>PC-26-0477</t>
  </si>
  <si>
    <t>PC-26-0478</t>
  </si>
  <si>
    <t>PC-26-0479</t>
  </si>
  <si>
    <t>PC-383</t>
  </si>
  <si>
    <t>No Pedestrian Crossing Symbol</t>
  </si>
  <si>
    <t>PC-385</t>
  </si>
  <si>
    <t>PC-387</t>
  </si>
  <si>
    <t>PC-389</t>
  </si>
  <si>
    <t>NO PEDESTRIAN CROSSING</t>
  </si>
  <si>
    <t>PC-391</t>
  </si>
  <si>
    <t>Use Crosswalk (plaque)  *Specify Left or Right</t>
  </si>
  <si>
    <t>PC-3736</t>
  </si>
  <si>
    <t>R9-3cP</t>
  </si>
  <si>
    <t>Ride With Traffic (plaque)</t>
  </si>
  <si>
    <t>PC-26-0480</t>
  </si>
  <si>
    <t>R9-4</t>
  </si>
  <si>
    <t>No Hitchhiking (symbol)</t>
  </si>
  <si>
    <t>PC-393</t>
  </si>
  <si>
    <t>PC-26-00496</t>
  </si>
  <si>
    <t>PC-26-0481</t>
  </si>
  <si>
    <t>NO HITCH HIKING</t>
  </si>
  <si>
    <t>PC-397</t>
  </si>
  <si>
    <t>PC-3738</t>
  </si>
  <si>
    <t>R9-5</t>
  </si>
  <si>
    <t>Bicycle Use Pedestrian Signal</t>
  </si>
  <si>
    <t>PC-3739</t>
  </si>
  <si>
    <t>R9-6</t>
  </si>
  <si>
    <t>Bicycle Yield To Pedestrians</t>
  </si>
  <si>
    <t>PC-3740</t>
  </si>
  <si>
    <t>R9-7</t>
  </si>
  <si>
    <t>Shared-Use Path Restriction</t>
  </si>
  <si>
    <t>PC-3085</t>
  </si>
  <si>
    <t>R9-8</t>
  </si>
  <si>
    <t>Pedestrian Crosswalk</t>
  </si>
  <si>
    <t>PC-3087</t>
  </si>
  <si>
    <t>R9-9</t>
  </si>
  <si>
    <t>Sidewalk Closed</t>
  </si>
  <si>
    <t>PC-821</t>
  </si>
  <si>
    <t>R99(CA)</t>
  </si>
  <si>
    <t>Accessible Parking Only</t>
  </si>
  <si>
    <t>PC-822</t>
  </si>
  <si>
    <t>R99B(CA)</t>
  </si>
  <si>
    <t>MINIMUM FINE $250 plaque</t>
  </si>
  <si>
    <t>PC-823</t>
  </si>
  <si>
    <t>R99C(CA)</t>
  </si>
  <si>
    <t>Accessible Parking Only Minimum $250</t>
  </si>
  <si>
    <t>PC-2795</t>
  </si>
  <si>
    <t>RS-200</t>
  </si>
  <si>
    <t>Recycling Symbol</t>
  </si>
  <si>
    <t>PC-2803</t>
  </si>
  <si>
    <t>PC-2811</t>
  </si>
  <si>
    <t>PC-2669</t>
  </si>
  <si>
    <t>S10(CA)</t>
  </si>
  <si>
    <t>Fire Hydrant with Distance and Arrow</t>
  </si>
  <si>
    <t>PC-26-00299</t>
  </si>
  <si>
    <t>PC-26-00300</t>
  </si>
  <si>
    <t>PC-26-00301</t>
  </si>
  <si>
    <t>PC-1978</t>
  </si>
  <si>
    <t>PC-2830</t>
  </si>
  <si>
    <t>S12(CA)</t>
  </si>
  <si>
    <t>OHV Trail</t>
  </si>
  <si>
    <t>PC-2831</t>
  </si>
  <si>
    <t>S18(CA)</t>
  </si>
  <si>
    <t>Historic Route*</t>
  </si>
  <si>
    <t>PC-2833</t>
  </si>
  <si>
    <t>PC-26-00512</t>
  </si>
  <si>
    <t>PC-1979</t>
  </si>
  <si>
    <t>PC-26-00513</t>
  </si>
  <si>
    <t>PC-26-00514</t>
  </si>
  <si>
    <t>PC-26-0847</t>
  </si>
  <si>
    <t>PC-1983</t>
  </si>
  <si>
    <t>PC-26-0848</t>
  </si>
  <si>
    <t>PC-922</t>
  </si>
  <si>
    <t xml:space="preserve">24X24 </t>
  </si>
  <si>
    <t>PC-924</t>
  </si>
  <si>
    <t>PC-2832</t>
  </si>
  <si>
    <t>S25(CA)</t>
  </si>
  <si>
    <t>Historic Route 99</t>
  </si>
  <si>
    <t>PC-2834</t>
  </si>
  <si>
    <t>PC-928</t>
  </si>
  <si>
    <t>S26(CA)</t>
  </si>
  <si>
    <t>Rattlesnakes Caution</t>
  </si>
  <si>
    <t>26.75X23.5</t>
  </si>
  <si>
    <t>PC-1985</t>
  </si>
  <si>
    <t>PC-26-0849</t>
  </si>
  <si>
    <t>PC-2408</t>
  </si>
  <si>
    <t>S28(CA)</t>
  </si>
  <si>
    <t>Using Reclaimed Water</t>
  </si>
  <si>
    <t>PC-2409</t>
  </si>
  <si>
    <t>PC-929</t>
  </si>
  <si>
    <t>S30-1(CA)</t>
  </si>
  <si>
    <t>Daylight Headlight Section</t>
  </si>
  <si>
    <t>108X54</t>
  </si>
  <si>
    <t>84X42</t>
  </si>
  <si>
    <t>PC-26-00302</t>
  </si>
  <si>
    <t>PC-26-00303</t>
  </si>
  <si>
    <t>PC-26-00304</t>
  </si>
  <si>
    <t>PC-916</t>
  </si>
  <si>
    <t>PC-26-00305</t>
  </si>
  <si>
    <t>PC-26-00306</t>
  </si>
  <si>
    <t>PC-26-00307</t>
  </si>
  <si>
    <t>PC-2412</t>
  </si>
  <si>
    <t>S32(CA)</t>
  </si>
  <si>
    <t>Adopt-a-Highway (separate sign)</t>
  </si>
  <si>
    <t>W/TealG</t>
  </si>
  <si>
    <t>PC-2413</t>
  </si>
  <si>
    <t>54X42X0.080</t>
  </si>
  <si>
    <t>PC-2416</t>
  </si>
  <si>
    <t>S32(CA) Alternate</t>
  </si>
  <si>
    <t>Adopt-a -Bike path</t>
  </si>
  <si>
    <t>PC-2417</t>
  </si>
  <si>
    <t>S32-1(CA)</t>
  </si>
  <si>
    <t>Litter Removal</t>
  </si>
  <si>
    <t>15X18</t>
  </si>
  <si>
    <t>PC-2418</t>
  </si>
  <si>
    <t>S32-2(CA)</t>
  </si>
  <si>
    <t>Wildflowers</t>
  </si>
  <si>
    <t>PC-2419</t>
  </si>
  <si>
    <t>S32-3(CA)</t>
  </si>
  <si>
    <t>Tree Plant</t>
  </si>
  <si>
    <t>PC-2420</t>
  </si>
  <si>
    <t>S32-4(CA)</t>
  </si>
  <si>
    <t>Graffiti Removal</t>
  </si>
  <si>
    <t>PC-2421</t>
  </si>
  <si>
    <t>S32-5(CA)</t>
  </si>
  <si>
    <t>Wildflowers &amp; Vegetation Control</t>
  </si>
  <si>
    <t>PC-2414</t>
  </si>
  <si>
    <t>S32A(CA)</t>
  </si>
  <si>
    <t>O/W/TealG</t>
  </si>
  <si>
    <t>PC-2415</t>
  </si>
  <si>
    <t>PC-2674</t>
  </si>
  <si>
    <t>S34(CA)</t>
  </si>
  <si>
    <t xml:space="preserve">Highway Patrol PARKING ONLY </t>
  </si>
  <si>
    <t>G,Blu/W</t>
  </si>
  <si>
    <t>PC-2841</t>
  </si>
  <si>
    <t>S35(CA)</t>
  </si>
  <si>
    <t>Please Don't Drink And Drive</t>
  </si>
  <si>
    <t>PC-26-00515</t>
  </si>
  <si>
    <t>PC-26-00516</t>
  </si>
  <si>
    <t>PC-26-00517</t>
  </si>
  <si>
    <t>PC-2422</t>
  </si>
  <si>
    <t>S36(CA)</t>
  </si>
  <si>
    <t>Watershed Boundary*</t>
  </si>
  <si>
    <t>PC-2423</t>
  </si>
  <si>
    <t>S36A(CA)</t>
  </si>
  <si>
    <t>ENTERING</t>
  </si>
  <si>
    <t>PC-2424</t>
  </si>
  <si>
    <t>S36B(CA)</t>
  </si>
  <si>
    <t>LEAVING</t>
  </si>
  <si>
    <t>PC-26-00316</t>
  </si>
  <si>
    <t>PC-26-00317</t>
  </si>
  <si>
    <t>PC-26-00318</t>
  </si>
  <si>
    <t>PC-26-00319</t>
  </si>
  <si>
    <t>PC-26-00320</t>
  </si>
  <si>
    <t>PC-26-00321</t>
  </si>
  <si>
    <t>PC-26-00308</t>
  </si>
  <si>
    <t>PC-26-00309</t>
  </si>
  <si>
    <t>PC-26-00310</t>
  </si>
  <si>
    <t>PC-26-00311</t>
  </si>
  <si>
    <t>PC-26-00312</t>
  </si>
  <si>
    <t>PC-26-00313</t>
  </si>
  <si>
    <t>PC-26-00314</t>
  </si>
  <si>
    <t>PC-26-00315</t>
  </si>
  <si>
    <t>PC-918</t>
  </si>
  <si>
    <t>S8(CA)</t>
  </si>
  <si>
    <t>36X22</t>
  </si>
  <si>
    <t>PC-2668</t>
  </si>
  <si>
    <t>S9(CA)</t>
  </si>
  <si>
    <t>Fire Hydrant Street Name</t>
  </si>
  <si>
    <t>PC-3119</t>
  </si>
  <si>
    <t>SC10(CA)</t>
  </si>
  <si>
    <t>LANE CLOSED AHEAD</t>
  </si>
  <si>
    <t>PC-3120</t>
  </si>
  <si>
    <t>ROAD WORK AHEAD</t>
  </si>
  <si>
    <t>PC-3123</t>
  </si>
  <si>
    <t xml:space="preserve">66X36 </t>
  </si>
  <si>
    <t>PC-3124</t>
  </si>
  <si>
    <t>PC-3127</t>
  </si>
  <si>
    <t>SC11(CA)</t>
  </si>
  <si>
    <t>PC-3129</t>
  </si>
  <si>
    <t>PC-3131</t>
  </si>
  <si>
    <t>SC13(CA)</t>
  </si>
  <si>
    <t>DO NOT PASS</t>
  </si>
  <si>
    <t>PC-3133</t>
  </si>
  <si>
    <t>PC-3135</t>
  </si>
  <si>
    <t>SC15(CA)</t>
  </si>
  <si>
    <t>CAUTION</t>
  </si>
  <si>
    <t xml:space="preserve">B/W </t>
  </si>
  <si>
    <t>PC-3137</t>
  </si>
  <si>
    <t>PC-3138</t>
  </si>
  <si>
    <t>54X24</t>
  </si>
  <si>
    <t>PC-3140</t>
  </si>
  <si>
    <t>PC-3141</t>
  </si>
  <si>
    <t>SC18(CA)</t>
  </si>
  <si>
    <t>EXIT with Arrow**</t>
  </si>
  <si>
    <t>PC-3142</t>
  </si>
  <si>
    <t>SC19(CA)</t>
  </si>
  <si>
    <t>Slow For The Cone Zone</t>
  </si>
  <si>
    <t>PC-3144</t>
  </si>
  <si>
    <t>114X78</t>
  </si>
  <si>
    <t>PC-3148</t>
  </si>
  <si>
    <t>SC20(CA)</t>
  </si>
  <si>
    <t>SLOW FOR THE CONE ZONE</t>
  </si>
  <si>
    <t>PC-3149</t>
  </si>
  <si>
    <t>PC-3150</t>
  </si>
  <si>
    <t>SC21(CA)</t>
  </si>
  <si>
    <t>CAUTION FREQUENT STOPPING AND BACKING STAY BACK 100 FEET</t>
  </si>
  <si>
    <t>PC-3101</t>
  </si>
  <si>
    <t>SC3(CA)</t>
  </si>
  <si>
    <t>DETOUR with Arrow</t>
  </si>
  <si>
    <t>PC-3102</t>
  </si>
  <si>
    <t>PC-3103</t>
  </si>
  <si>
    <t>SC5(CA)</t>
  </si>
  <si>
    <t>SPECIAL EVENT AHEAD</t>
  </si>
  <si>
    <t>PC-3104</t>
  </si>
  <si>
    <t>PC-3105</t>
  </si>
  <si>
    <t>SC6-3(CA)</t>
  </si>
  <si>
    <t>RAMP CLOSED *</t>
  </si>
  <si>
    <t>PC-3106</t>
  </si>
  <si>
    <t>SC6-4(CA)</t>
  </si>
  <si>
    <t>PC-3109</t>
  </si>
  <si>
    <t>SC6B(CA)</t>
  </si>
  <si>
    <t>XX* Plaque (AM/PM Plaque)</t>
  </si>
  <si>
    <t>6X6</t>
  </si>
  <si>
    <t>PC-3110</t>
  </si>
  <si>
    <t>X* Plaque (date 1-9)</t>
  </si>
  <si>
    <t>PC-3111</t>
  </si>
  <si>
    <t>XX* Plaque (date 10-31)</t>
  </si>
  <si>
    <t>PC-26-0850</t>
  </si>
  <si>
    <t>PC-3114</t>
  </si>
  <si>
    <t>SC8(CA)</t>
  </si>
  <si>
    <t>_ EXIT - RAMP CLOSED*</t>
  </si>
  <si>
    <t>PC-3115</t>
  </si>
  <si>
    <t>SC9(CA)</t>
  </si>
  <si>
    <t>FWY DETOUR with Arrow**</t>
  </si>
  <si>
    <t>PC-3116</t>
  </si>
  <si>
    <t>DETOUR with Arrow**</t>
  </si>
  <si>
    <t>PC-3117</t>
  </si>
  <si>
    <t>PC-3118</t>
  </si>
  <si>
    <t>PC-2814</t>
  </si>
  <si>
    <t>SG2(CA)</t>
  </si>
  <si>
    <t>El Camino Real</t>
  </si>
  <si>
    <t>30X28</t>
  </si>
  <si>
    <t>PC-2815</t>
  </si>
  <si>
    <t>48X40</t>
  </si>
  <si>
    <t>PC-1971</t>
  </si>
  <si>
    <t>SG20(CA)</t>
  </si>
  <si>
    <t>PC-1972</t>
  </si>
  <si>
    <t>PC-2627</t>
  </si>
  <si>
    <t>Park &amp; Ride Info*</t>
  </si>
  <si>
    <t>PC-2628</t>
  </si>
  <si>
    <t>PC-2629</t>
  </si>
  <si>
    <t>PC-1973</t>
  </si>
  <si>
    <t>SG25(CA)</t>
  </si>
  <si>
    <t>PC-1974</t>
  </si>
  <si>
    <t>PC-2630</t>
  </si>
  <si>
    <t xml:space="preserve">Call Box </t>
  </si>
  <si>
    <t>PC-2631</t>
  </si>
  <si>
    <t>PC-1977</t>
  </si>
  <si>
    <t>SG26(CA)</t>
  </si>
  <si>
    <t>PC-2634</t>
  </si>
  <si>
    <t>State of California Maintenance Station*</t>
  </si>
  <si>
    <t>W/Blue</t>
  </si>
  <si>
    <t>PC-26-00520</t>
  </si>
  <si>
    <t>PC-26-00521</t>
  </si>
  <si>
    <t>PC-26-00519</t>
  </si>
  <si>
    <t>SG2A(CA)</t>
  </si>
  <si>
    <t>42X15</t>
  </si>
  <si>
    <t>PC-2816</t>
  </si>
  <si>
    <t>Historic El Camino Real</t>
  </si>
  <si>
    <t>PC-2817</t>
  </si>
  <si>
    <t>SG30(CA)</t>
  </si>
  <si>
    <t>SNO-PARKXMILE*</t>
  </si>
  <si>
    <t>PC-2819</t>
  </si>
  <si>
    <t>SG31(CA) left</t>
  </si>
  <si>
    <t>SNO-PARK NEXT LEFT</t>
  </si>
  <si>
    <t>PC-2818</t>
  </si>
  <si>
    <t>SG31(CA) right</t>
  </si>
  <si>
    <t>SNO-PARK NEXT RIGHT</t>
  </si>
  <si>
    <t>PC-2822</t>
  </si>
  <si>
    <t>SG32(CA) left</t>
  </si>
  <si>
    <t>SNO-PARK with Left Arrow</t>
  </si>
  <si>
    <t>PC-2823</t>
  </si>
  <si>
    <t>SG32(CA) right</t>
  </si>
  <si>
    <t>SNO-PARK with Right Arrow</t>
  </si>
  <si>
    <t>PC-2821</t>
  </si>
  <si>
    <t>SG32(CA) up</t>
  </si>
  <si>
    <t>SNO-PARK with Up Arrow</t>
  </si>
  <si>
    <t>PC-2824</t>
  </si>
  <si>
    <t>SG34(CA)</t>
  </si>
  <si>
    <t xml:space="preserve">SNO-PARK </t>
  </si>
  <si>
    <t>PC-2825</t>
  </si>
  <si>
    <t>120X30</t>
  </si>
  <si>
    <t>PC-26-00522</t>
  </si>
  <si>
    <t>PC-26-00523</t>
  </si>
  <si>
    <t>PC-26-0852</t>
  </si>
  <si>
    <t>SG35P(CA)</t>
  </si>
  <si>
    <t>Permit Required (plaque)</t>
  </si>
  <si>
    <t>PC-2826</t>
  </si>
  <si>
    <t>60X12</t>
  </si>
  <si>
    <t>PC-2636</t>
  </si>
  <si>
    <t>SG38(CA) Next Right</t>
  </si>
  <si>
    <t>Cal Fire Sign</t>
  </si>
  <si>
    <t>78X30</t>
  </si>
  <si>
    <t>PC-2638</t>
  </si>
  <si>
    <t>PC-2641</t>
  </si>
  <si>
    <t>SG39(CA) Left</t>
  </si>
  <si>
    <t>48X21</t>
  </si>
  <si>
    <t>PC-2644</t>
  </si>
  <si>
    <t>PC-2639</t>
  </si>
  <si>
    <t>SG39(CA) Right</t>
  </si>
  <si>
    <t>PC-2642</t>
  </si>
  <si>
    <t>PC-2640</t>
  </si>
  <si>
    <t>SG39(CA) Up</t>
  </si>
  <si>
    <t>PC-2643</t>
  </si>
  <si>
    <t>PC-2645</t>
  </si>
  <si>
    <t>SG41(CA)</t>
  </si>
  <si>
    <t xml:space="preserve">END CALL BOXES </t>
  </si>
  <si>
    <t>PC-2646</t>
  </si>
  <si>
    <t>PC-2754</t>
  </si>
  <si>
    <t>SG42-10(CA)</t>
  </si>
  <si>
    <t>Signle-Exit Interchange (One Service) Mainline</t>
  </si>
  <si>
    <t>126X120</t>
  </si>
  <si>
    <t>PC-2755</t>
  </si>
  <si>
    <t>PC-2756</t>
  </si>
  <si>
    <t>SG42-11(CA)</t>
  </si>
  <si>
    <t>Double Exit Interchange Mainline</t>
  </si>
  <si>
    <t>126X144</t>
  </si>
  <si>
    <t>PC-2757</t>
  </si>
  <si>
    <t>PC-2758</t>
  </si>
  <si>
    <t>SG42-12(CA)</t>
  </si>
  <si>
    <t>Specific Service Ramp</t>
  </si>
  <si>
    <t>PC-2747</t>
  </si>
  <si>
    <t>SG42-4(CA)</t>
  </si>
  <si>
    <t>PC-2748</t>
  </si>
  <si>
    <t>SG42-5(CA)</t>
  </si>
  <si>
    <t>PC-2751</t>
  </si>
  <si>
    <t>SG42-8(CA)</t>
  </si>
  <si>
    <t>PC-2752</t>
  </si>
  <si>
    <t>SG42-9(CA)</t>
  </si>
  <si>
    <t>PC-2753</t>
  </si>
  <si>
    <t xml:space="preserve">72X84 </t>
  </si>
  <si>
    <t>PC-2647</t>
  </si>
  <si>
    <t>SG47A(CA)</t>
  </si>
  <si>
    <t>CALIFORNIA WELCOME CENTERXMILES *</t>
  </si>
  <si>
    <t>W,Y/Blu</t>
  </si>
  <si>
    <t>PC-2648</t>
  </si>
  <si>
    <t>PC-2649</t>
  </si>
  <si>
    <t>SG47B(CA)</t>
  </si>
  <si>
    <t xml:space="preserve">CALIFORNIA WELCOME CENTER NEXT RIGHT </t>
  </si>
  <si>
    <t>PC-2650</t>
  </si>
  <si>
    <t>CALIFORNIA WELCOME CENTER NEXT LEFT</t>
  </si>
  <si>
    <t>PC-2652</t>
  </si>
  <si>
    <t>PC-2653</t>
  </si>
  <si>
    <t>PC-2655</t>
  </si>
  <si>
    <t>SG47C(CA)</t>
  </si>
  <si>
    <t>CALIFORNIA WELCOME CENTER with Arrow Left</t>
  </si>
  <si>
    <t>PC-2656</t>
  </si>
  <si>
    <t>CALIFORNIA WELCOME CENTER with Arrow Right</t>
  </si>
  <si>
    <t>PC-2657</t>
  </si>
  <si>
    <t>CALIFORNIA WELCOME CENTER with Arrow Up</t>
  </si>
  <si>
    <t>PC-26-00524</t>
  </si>
  <si>
    <t>PC-950</t>
  </si>
  <si>
    <t>SR10-1(CA)</t>
  </si>
  <si>
    <t>EMPTY</t>
  </si>
  <si>
    <t>62X24</t>
  </si>
  <si>
    <t>PC-952</t>
  </si>
  <si>
    <t>SR11-1(CA)</t>
  </si>
  <si>
    <t>EMPTY 5 MPH</t>
  </si>
  <si>
    <t>112X24</t>
  </si>
  <si>
    <t>PC-954</t>
  </si>
  <si>
    <t>SR12-1(CA)</t>
  </si>
  <si>
    <t>LOADED 3 MPH</t>
  </si>
  <si>
    <t>118X24</t>
  </si>
  <si>
    <t>PC-956</t>
  </si>
  <si>
    <t>SR13-1P(CA)</t>
  </si>
  <si>
    <t>Theft CHP (plaque)</t>
  </si>
  <si>
    <t>48X10</t>
  </si>
  <si>
    <t>PC-958</t>
  </si>
  <si>
    <t>SR15(CA)</t>
  </si>
  <si>
    <t>PC-960</t>
  </si>
  <si>
    <t>SR15aP(CA)</t>
  </si>
  <si>
    <t>SAFETY BELT LAW ENFORCED (plaque)</t>
  </si>
  <si>
    <t>PC-962</t>
  </si>
  <si>
    <t>SR17(CA)</t>
  </si>
  <si>
    <t>Trucks Not Given Bypass Signal Must Enter Open Scales</t>
  </si>
  <si>
    <t>120X42</t>
  </si>
  <si>
    <t>PC-966</t>
  </si>
  <si>
    <t>SR18(CA)</t>
  </si>
  <si>
    <t>NO EXPLOSIVES OR FLAMMABLES</t>
  </si>
  <si>
    <t>PC-968</t>
  </si>
  <si>
    <t>SR19-1(CA)</t>
  </si>
  <si>
    <t>EXPLOSIVES AND CORROSIVES PROHIBITED WITHOUT PERMIT</t>
  </si>
  <si>
    <t>PC-26-00525</t>
  </si>
  <si>
    <t>PC-970</t>
  </si>
  <si>
    <t>SR20-1(CA)</t>
  </si>
  <si>
    <t>SNOW NOT REMOVED BEYOND HERE</t>
  </si>
  <si>
    <t>PC-975</t>
  </si>
  <si>
    <t>SR25(CA)</t>
  </si>
  <si>
    <t>TRANSPORTING ILLEGAL FIREWORKS PROHIBITED</t>
  </si>
  <si>
    <t>PC-977</t>
  </si>
  <si>
    <t>PC-979</t>
  </si>
  <si>
    <t>PC-983</t>
  </si>
  <si>
    <t>SR39A(U)(CA)</t>
  </si>
  <si>
    <t>LEFT OR U TURN ON GREEN ARROW ONLY</t>
  </si>
  <si>
    <t>PC-26-0856</t>
  </si>
  <si>
    <t>SR40(CA)</t>
  </si>
  <si>
    <t>Width Limit*</t>
  </si>
  <si>
    <t>PC-985</t>
  </si>
  <si>
    <t>PC-987</t>
  </si>
  <si>
    <t>SR41(CA)</t>
  </si>
  <si>
    <t>ALL BUSES STOP AT SCALES</t>
  </si>
  <si>
    <t>PC-989</t>
  </si>
  <si>
    <t>SR42(CA)</t>
  </si>
  <si>
    <t>ALL BUSES with Arrow</t>
  </si>
  <si>
    <t>54X54</t>
  </si>
  <si>
    <t>PC-991</t>
  </si>
  <si>
    <t>PC-993</t>
  </si>
  <si>
    <t>SR44(CA)</t>
  </si>
  <si>
    <t>Bus and Truck Registration</t>
  </si>
  <si>
    <t>PC-995</t>
  </si>
  <si>
    <t>PC-997</t>
  </si>
  <si>
    <t>SR47(CA)</t>
  </si>
  <si>
    <t>OFF HIGHWAY VEHICLES COMBINED USE NEXT (X) MILES*</t>
  </si>
  <si>
    <t>PC-999</t>
  </si>
  <si>
    <t>SR48(CA)</t>
  </si>
  <si>
    <t>NO OFF HIGHWAY VEHICLES BEYOND THIS POINT</t>
  </si>
  <si>
    <t>PC-1001</t>
  </si>
  <si>
    <t>SR49(CA)</t>
  </si>
  <si>
    <t>TOW-AWAY NO PARKING WHEN SNOW REMOVAL CONDITIONS EXIST</t>
  </si>
  <si>
    <t>PC-26-0857</t>
  </si>
  <si>
    <t>PC-26-00530</t>
  </si>
  <si>
    <t>PC-26-00531</t>
  </si>
  <si>
    <t>PC-26-00532</t>
  </si>
  <si>
    <t>PC-1003</t>
  </si>
  <si>
    <t>SR53(CA)</t>
  </si>
  <si>
    <t>SPECIAL DRIVING ZONE BEGINS HERE - DOUBLE FINE ZONE</t>
  </si>
  <si>
    <t>PC-1005</t>
  </si>
  <si>
    <t>PC-1007</t>
  </si>
  <si>
    <t>SR54(CA)</t>
  </si>
  <si>
    <t>DOUBLE FINE ZONE</t>
  </si>
  <si>
    <t>PC-1009</t>
  </si>
  <si>
    <t>PC-1011</t>
  </si>
  <si>
    <t>SR55(CA)</t>
  </si>
  <si>
    <t>SPECIAL DRIVING ZONE ENDS HERE</t>
  </si>
  <si>
    <t>PC-1013</t>
  </si>
  <si>
    <t>PC-26-00533</t>
  </si>
  <si>
    <t>PC-26-00534</t>
  </si>
  <si>
    <t>PC-26-00535</t>
  </si>
  <si>
    <t>PC-26-00536</t>
  </si>
  <si>
    <t>PC-26-00537</t>
  </si>
  <si>
    <t>PC-26-00538</t>
  </si>
  <si>
    <t>PC-1025</t>
  </si>
  <si>
    <t>SR58(CA)</t>
  </si>
  <si>
    <t>RED LIGHT VIOLATION $____ FINE*</t>
  </si>
  <si>
    <t>PC-1027</t>
  </si>
  <si>
    <t>PC-26-00539</t>
  </si>
  <si>
    <t>PC-26-00540</t>
  </si>
  <si>
    <t>PC-26-00541</t>
  </si>
  <si>
    <t>PC-26-00542</t>
  </si>
  <si>
    <t>PC-26-00543</t>
  </si>
  <si>
    <t>PC-942</t>
  </si>
  <si>
    <t>SR6-1(CA)</t>
  </si>
  <si>
    <t>WAIT HERE UNTIL SCALE CLEAR</t>
  </si>
  <si>
    <t>PC-26-00544</t>
  </si>
  <si>
    <t>PC-1033</t>
  </si>
  <si>
    <t>SR62(CA)</t>
  </si>
  <si>
    <t>PC-1035</t>
  </si>
  <si>
    <t>SR63(CA)</t>
  </si>
  <si>
    <t>NO IDLING All Buses and Commercial Vehicles</t>
  </si>
  <si>
    <t>PC-26-00545</t>
  </si>
  <si>
    <t>PC-26-00546</t>
  </si>
  <si>
    <t>PC-26-00547</t>
  </si>
  <si>
    <t>PC-944</t>
  </si>
  <si>
    <t>SR7-1(CA)</t>
  </si>
  <si>
    <t>RELEASE BRAKES WHILE ON SCALE</t>
  </si>
  <si>
    <t>PC-946</t>
  </si>
  <si>
    <t>SR8-1(CA)</t>
  </si>
  <si>
    <t>SET PARKING BRAKES</t>
  </si>
  <si>
    <t>48X20</t>
  </si>
  <si>
    <t>PC-948</t>
  </si>
  <si>
    <t>SR9-1(CA)</t>
  </si>
  <si>
    <t>LOADED</t>
  </si>
  <si>
    <t>68X24</t>
  </si>
  <si>
    <t>PC-26-00548</t>
  </si>
  <si>
    <t>PC-26-00549</t>
  </si>
  <si>
    <t>PC-26-00550</t>
  </si>
  <si>
    <t>PC-26-00551</t>
  </si>
  <si>
    <t>PC-26-00552</t>
  </si>
  <si>
    <t>PC-26-00553</t>
  </si>
  <si>
    <t>PC-26-00554</t>
  </si>
  <si>
    <t>PC-26-00555</t>
  </si>
  <si>
    <t>PC-26-00556</t>
  </si>
  <si>
    <t>PC-26-0861</t>
  </si>
  <si>
    <t>PC-26-0862</t>
  </si>
  <si>
    <t>PC-1245</t>
  </si>
  <si>
    <t>SW32(CA)</t>
  </si>
  <si>
    <t>DRIFTING SAND</t>
  </si>
  <si>
    <t>PC-1246</t>
  </si>
  <si>
    <t>PC-26-00557</t>
  </si>
  <si>
    <t>PC-26-00558</t>
  </si>
  <si>
    <t>PC-1247</t>
  </si>
  <si>
    <t>SW35(CA)</t>
  </si>
  <si>
    <t>FLASH FLOOD AREA</t>
  </si>
  <si>
    <t>PC-1249</t>
  </si>
  <si>
    <t>SW37(CA)</t>
  </si>
  <si>
    <t>TUNNEL</t>
  </si>
  <si>
    <t>PC-1251</t>
  </si>
  <si>
    <t>SW38(CA)</t>
  </si>
  <si>
    <t>DEAF CHILDREN NEAR</t>
  </si>
  <si>
    <t>PC-26-00559</t>
  </si>
  <si>
    <t>PC-1253</t>
  </si>
  <si>
    <t>SW41(CA)</t>
  </si>
  <si>
    <t>SNOW SLIDE AREA</t>
  </si>
  <si>
    <t>PC-1254</t>
  </si>
  <si>
    <t>PC-1238</t>
  </si>
  <si>
    <t>SW4-1(CA)</t>
  </si>
  <si>
    <t>WATCH DOWNHILL SPEED</t>
  </si>
  <si>
    <t>PC-26-00560</t>
  </si>
  <si>
    <t>PC-26-00561</t>
  </si>
  <si>
    <t>PC-26-00562</t>
  </si>
  <si>
    <t>PC-26-00563</t>
  </si>
  <si>
    <t>PC-1260</t>
  </si>
  <si>
    <t>SW48(CA)</t>
  </si>
  <si>
    <t>TRACTOR-SEMIS OVER ___ FEET KINGPIN TO REAR AXLE NOT ADVISED</t>
  </si>
  <si>
    <t>PC-1261</t>
  </si>
  <si>
    <t>TRACTOR-SEMIS OVER ___ *FEET KINGPIN TO REAR AXLE NOT ADVISED</t>
  </si>
  <si>
    <t>PC-26-00564</t>
  </si>
  <si>
    <t>PC-26-00565</t>
  </si>
  <si>
    <t>PC-26-00566</t>
  </si>
  <si>
    <t>PC-26-00567</t>
  </si>
  <si>
    <t>PC-26-00568</t>
  </si>
  <si>
    <t>PC-1276</t>
  </si>
  <si>
    <t>SW58(CA)</t>
  </si>
  <si>
    <t>WATCH FOR SNOW REMOVAL EQUIPMENT</t>
  </si>
  <si>
    <t>PC-1277</t>
  </si>
  <si>
    <t>PC-26-00569</t>
  </si>
  <si>
    <t>PC-26-00570</t>
  </si>
  <si>
    <t>PC-26-00571</t>
  </si>
  <si>
    <t>PC-26-00572</t>
  </si>
  <si>
    <t>PC-26-0482</t>
  </si>
  <si>
    <t>W10-1</t>
  </si>
  <si>
    <t>Grade Crossing Advance Warning</t>
  </si>
  <si>
    <t>PC-3617</t>
  </si>
  <si>
    <t>30" Diameter</t>
  </si>
  <si>
    <t>PC-3618</t>
  </si>
  <si>
    <t>48" Diameter</t>
  </si>
  <si>
    <t>PC-3823</t>
  </si>
  <si>
    <t>24" Diameter</t>
  </si>
  <si>
    <t>PC-3634</t>
  </si>
  <si>
    <t>W10-11</t>
  </si>
  <si>
    <t>Storage Space (symbol)</t>
  </si>
  <si>
    <t>PC-3635</t>
  </si>
  <si>
    <t>PC-3636</t>
  </si>
  <si>
    <t>W10-11a</t>
  </si>
  <si>
    <t>Storage Space XX Feet Between Tracks &amp; Highway</t>
  </si>
  <si>
    <t>PC-3637</t>
  </si>
  <si>
    <t>W10-11b</t>
  </si>
  <si>
    <t>Storage Space XX Feet Between Highway &amp; Tracks Behind You</t>
  </si>
  <si>
    <t>PC-3638</t>
  </si>
  <si>
    <t>W10-12</t>
  </si>
  <si>
    <t>Skewed Crossing (symbol)</t>
  </si>
  <si>
    <t>PC-3639</t>
  </si>
  <si>
    <t>PC-3825</t>
  </si>
  <si>
    <t>PC-3640</t>
  </si>
  <si>
    <t>W10-13P</t>
  </si>
  <si>
    <t>No Gates or Lights (plaque)</t>
  </si>
  <si>
    <t>PC-3642</t>
  </si>
  <si>
    <t>W10-14aP</t>
  </si>
  <si>
    <t>Use Next Crossing (plaque)</t>
  </si>
  <si>
    <t>PC-3641</t>
  </si>
  <si>
    <t>W10-14P</t>
  </si>
  <si>
    <t>Next Crossing (plaque)</t>
  </si>
  <si>
    <t>PC-3643</t>
  </si>
  <si>
    <t>W10-15P</t>
  </si>
  <si>
    <t>Rough Crossing (plaque)</t>
  </si>
  <si>
    <t>PC-3644</t>
  </si>
  <si>
    <t>PC-3619</t>
  </si>
  <si>
    <t>W10-1aP</t>
  </si>
  <si>
    <t>Exempt (plaque)</t>
  </si>
  <si>
    <t>PC-3620</t>
  </si>
  <si>
    <t>W10-2</t>
  </si>
  <si>
    <t>Grade Crossing and Intersection Advance Warning*</t>
  </si>
  <si>
    <t>PC-3623</t>
  </si>
  <si>
    <t>PC-26-0483</t>
  </si>
  <si>
    <t>PC-26-0484</t>
  </si>
  <si>
    <t>PC-26-0485</t>
  </si>
  <si>
    <t>PC-3621</t>
  </si>
  <si>
    <t>W10-3</t>
  </si>
  <si>
    <t>PC-3624</t>
  </si>
  <si>
    <t>PC-3622</t>
  </si>
  <si>
    <t>W10-4</t>
  </si>
  <si>
    <t>PC-3625</t>
  </si>
  <si>
    <t>PC-3626</t>
  </si>
  <si>
    <t>W10-5</t>
  </si>
  <si>
    <t>Low Ground Clearance (symbol)</t>
  </si>
  <si>
    <t>PC-3627</t>
  </si>
  <si>
    <t>PC-3628</t>
  </si>
  <si>
    <t>W10-5P</t>
  </si>
  <si>
    <t>Low Ground Clearance (plaque)</t>
  </si>
  <si>
    <t>PC-3629</t>
  </si>
  <si>
    <t>W10-8</t>
  </si>
  <si>
    <t>Trains May Exceed 80* MPH</t>
  </si>
  <si>
    <t>PC-3630</t>
  </si>
  <si>
    <t>PC-3631</t>
  </si>
  <si>
    <t>W10-9</t>
  </si>
  <si>
    <t>No Train Horn</t>
  </si>
  <si>
    <t>PC-3632</t>
  </si>
  <si>
    <t>PC-3633</t>
  </si>
  <si>
    <t>W10-9P</t>
  </si>
  <si>
    <t>No Train Horn (plaque)</t>
  </si>
  <si>
    <t>PC-3824</t>
  </si>
  <si>
    <t>PC-1282</t>
  </si>
  <si>
    <t>W1-1</t>
  </si>
  <si>
    <t>Turn 90° *Specify Left or Right</t>
  </si>
  <si>
    <t>PC-26-0486</t>
  </si>
  <si>
    <t>PC-3151</t>
  </si>
  <si>
    <t>PC-3152</t>
  </si>
  <si>
    <t>PC-1295</t>
  </si>
  <si>
    <t>W1-10</t>
  </si>
  <si>
    <t>Combination Horizontal Alignment/Intersection*</t>
  </si>
  <si>
    <t>PC-1301</t>
  </si>
  <si>
    <t>PC-1296</t>
  </si>
  <si>
    <t>W1-10a</t>
  </si>
  <si>
    <t>PC-1302</t>
  </si>
  <si>
    <t>PC-1297</t>
  </si>
  <si>
    <t>W1-10b</t>
  </si>
  <si>
    <t>PC-1303</t>
  </si>
  <si>
    <t>PC-1298</t>
  </si>
  <si>
    <t>W1-10c</t>
  </si>
  <si>
    <t>PC-1304</t>
  </si>
  <si>
    <t>PC-1299</t>
  </si>
  <si>
    <t>W1-10d</t>
  </si>
  <si>
    <t>PC-1305</t>
  </si>
  <si>
    <t>PC-1300</t>
  </si>
  <si>
    <t>W1-10e</t>
  </si>
  <si>
    <t>PC-1306</t>
  </si>
  <si>
    <t>PC-1465</t>
  </si>
  <si>
    <t>W11-1</t>
  </si>
  <si>
    <t>Bicycle</t>
  </si>
  <si>
    <t>PC-1466</t>
  </si>
  <si>
    <t>PC-3273</t>
  </si>
  <si>
    <t>PC-3826</t>
  </si>
  <si>
    <t>PC-1307</t>
  </si>
  <si>
    <t>W1-11</t>
  </si>
  <si>
    <t>Hairpin Curve (See W4-10(CA) For larger sizes)</t>
  </si>
  <si>
    <t>PC-1308</t>
  </si>
  <si>
    <t>PC-26-0487</t>
  </si>
  <si>
    <t>PC-1468</t>
  </si>
  <si>
    <t>W11-1(CA)</t>
  </si>
  <si>
    <t>HOV Lane Reduction</t>
  </si>
  <si>
    <t>30X60</t>
  </si>
  <si>
    <t>PC-1469</t>
  </si>
  <si>
    <t>PC-26-00573</t>
  </si>
  <si>
    <t>48X72</t>
  </si>
  <si>
    <t>PC-1488</t>
  </si>
  <si>
    <t>W11-10</t>
  </si>
  <si>
    <t>Truck Symbol</t>
  </si>
  <si>
    <t>PC-1489</t>
  </si>
  <si>
    <t>PC-1490</t>
  </si>
  <si>
    <t>PC-26-0489</t>
  </si>
  <si>
    <t>PC-26-0490</t>
  </si>
  <si>
    <t>PC-26-0491</t>
  </si>
  <si>
    <t>PC-26-0492</t>
  </si>
  <si>
    <t>PC-26-0493</t>
  </si>
  <si>
    <t xml:space="preserve">B/FY </t>
  </si>
  <si>
    <t>PC-1494</t>
  </si>
  <si>
    <t>W11-12P</t>
  </si>
  <si>
    <t>Emergency Signal Ahead (plaque)</t>
  </si>
  <si>
    <t>PC-1495</t>
  </si>
  <si>
    <t>W11-14</t>
  </si>
  <si>
    <t>Horse-Drawn Vehicle Symbol</t>
  </si>
  <si>
    <t>PC-1496</t>
  </si>
  <si>
    <t>PC-1497</t>
  </si>
  <si>
    <t>PC-26-0494</t>
  </si>
  <si>
    <t>PC-1498</t>
  </si>
  <si>
    <t>W11-15</t>
  </si>
  <si>
    <t>Bicycle / Pedestrian Symbol</t>
  </si>
  <si>
    <t>PC-1499</t>
  </si>
  <si>
    <t>PC-1500</t>
  </si>
  <si>
    <t>PC-26-0495</t>
  </si>
  <si>
    <t>PC-3832</t>
  </si>
  <si>
    <t>Bicycle / Pedestrian (symbol)</t>
  </si>
  <si>
    <t>PC-1501</t>
  </si>
  <si>
    <t>W11-15a</t>
  </si>
  <si>
    <t>Trail Crossing</t>
  </si>
  <si>
    <t>PC-1502</t>
  </si>
  <si>
    <t>PC-1503</t>
  </si>
  <si>
    <t>PC-26-0496</t>
  </si>
  <si>
    <t>PC-1505</t>
  </si>
  <si>
    <t>W11-15P</t>
  </si>
  <si>
    <t>TRAIL X-ING  (plaque)</t>
  </si>
  <si>
    <t>PC-1506</t>
  </si>
  <si>
    <t>PC-3834</t>
  </si>
  <si>
    <t>TRAIL X-ING (plaque)</t>
  </si>
  <si>
    <t>PC-3835</t>
  </si>
  <si>
    <t>PC-1507</t>
  </si>
  <si>
    <t>W11-16</t>
  </si>
  <si>
    <t>Large Animals</t>
  </si>
  <si>
    <t>PC-1508</t>
  </si>
  <si>
    <t>PC-26-0497</t>
  </si>
  <si>
    <t>PC-26-0498</t>
  </si>
  <si>
    <t>PC-1509</t>
  </si>
  <si>
    <t>W11-17</t>
  </si>
  <si>
    <t>PC-1510</t>
  </si>
  <si>
    <t>PC-26-0499</t>
  </si>
  <si>
    <t>PC-26-0500</t>
  </si>
  <si>
    <t>PC-1511</t>
  </si>
  <si>
    <t>W11-18</t>
  </si>
  <si>
    <t>PC-1512</t>
  </si>
  <si>
    <t>PC-26-0501</t>
  </si>
  <si>
    <t>PC-26-0502</t>
  </si>
  <si>
    <t>PC-1513</t>
  </si>
  <si>
    <t>W11-19</t>
  </si>
  <si>
    <t>PC-1514</t>
  </si>
  <si>
    <t>PC-26-0503</t>
  </si>
  <si>
    <t>PC-26-0504</t>
  </si>
  <si>
    <t>PC-1470</t>
  </si>
  <si>
    <t>W11-2</t>
  </si>
  <si>
    <t>Pedestrian Crossing Symbol</t>
  </si>
  <si>
    <t>PC-1471</t>
  </si>
  <si>
    <t>PC-3828</t>
  </si>
  <si>
    <t>PC-3831</t>
  </si>
  <si>
    <t>PC-1515</t>
  </si>
  <si>
    <t>W11-20</t>
  </si>
  <si>
    <t>PC-1516</t>
  </si>
  <si>
    <t>PC-26-0506</t>
  </si>
  <si>
    <t>PC-26-0507</t>
  </si>
  <si>
    <t>PC-1517</t>
  </si>
  <si>
    <t>W11-21</t>
  </si>
  <si>
    <t>PC-1518</t>
  </si>
  <si>
    <t>PC-26-0508</t>
  </si>
  <si>
    <t>PC-26-0509</t>
  </si>
  <si>
    <t>PC-1519</t>
  </si>
  <si>
    <t>W11-22</t>
  </si>
  <si>
    <t>PC-1520</t>
  </si>
  <si>
    <t>PC-26-0510</t>
  </si>
  <si>
    <t>PC-26-0511</t>
  </si>
  <si>
    <t>PC-26-00574</t>
  </si>
  <si>
    <t>PC-26-00575</t>
  </si>
  <si>
    <t>PC-26-00576</t>
  </si>
  <si>
    <t>PC-26-0512</t>
  </si>
  <si>
    <t>PC-26-0513</t>
  </si>
  <si>
    <t>PC-26-0514</t>
  </si>
  <si>
    <t>PC-26-0515</t>
  </si>
  <si>
    <t>PC-1309</t>
  </si>
  <si>
    <t>W1-13</t>
  </si>
  <si>
    <t>Truck Rollover Warning</t>
  </si>
  <si>
    <t>PC-1310</t>
  </si>
  <si>
    <t>PC-1473</t>
  </si>
  <si>
    <t>W11-4</t>
  </si>
  <si>
    <t>Cattle Crossing Symbol</t>
  </si>
  <si>
    <t>PC-1474</t>
  </si>
  <si>
    <t>PC-26-0516</t>
  </si>
  <si>
    <t>PC-26-0517</t>
  </si>
  <si>
    <t>PC-1475</t>
  </si>
  <si>
    <t>W11-5</t>
  </si>
  <si>
    <t>Farm Equipment Symbol</t>
  </si>
  <si>
    <t>PC-26-0519</t>
  </si>
  <si>
    <t>PC-26-0520</t>
  </si>
  <si>
    <t>PC-26-0521</t>
  </si>
  <si>
    <t>PC-1311</t>
  </si>
  <si>
    <t>W1-15</t>
  </si>
  <si>
    <t>270° Loop</t>
  </si>
  <si>
    <t>PC-1312</t>
  </si>
  <si>
    <t>PC-26-0522</t>
  </si>
  <si>
    <t>PC-1477</t>
  </si>
  <si>
    <t>W11-6</t>
  </si>
  <si>
    <t>Snowmobile Symbol</t>
  </si>
  <si>
    <t>PC-1478</t>
  </si>
  <si>
    <t>PC-1479</t>
  </si>
  <si>
    <t>PC-26-0523</t>
  </si>
  <si>
    <t>PC-1480</t>
  </si>
  <si>
    <t>W11-7</t>
  </si>
  <si>
    <t>Equestrian Symbol</t>
  </si>
  <si>
    <t>PC-1481</t>
  </si>
  <si>
    <t>PC-1482</t>
  </si>
  <si>
    <t>PC-26-0524</t>
  </si>
  <si>
    <t>PC-1483</t>
  </si>
  <si>
    <t>W11-8</t>
  </si>
  <si>
    <t>Fire Truck Symbol</t>
  </si>
  <si>
    <t>PC-1484</t>
  </si>
  <si>
    <t>PC-26-0526</t>
  </si>
  <si>
    <t>PC-1485</t>
  </si>
  <si>
    <t>W11-9</t>
  </si>
  <si>
    <t>Handicapped Symbol</t>
  </si>
  <si>
    <t>PC-1486</t>
  </si>
  <si>
    <t>PC-1487</t>
  </si>
  <si>
    <t>PC-1283</t>
  </si>
  <si>
    <t>W1-1a</t>
  </si>
  <si>
    <t>Turn (Curve) / Advisory Speed *Specify Left or Right (See W4-4(CA)  and W4-7(CA) For larger sizes)</t>
  </si>
  <si>
    <t>PC-3154</t>
  </si>
  <si>
    <t>PC-26-0527</t>
  </si>
  <si>
    <t>W1-2</t>
  </si>
  <si>
    <t>Curve 45° *Specify Left or Right</t>
  </si>
  <si>
    <t>PC-26-0528</t>
  </si>
  <si>
    <t>PC-3779</t>
  </si>
  <si>
    <t>PC-3780</t>
  </si>
  <si>
    <t>PC-1521</t>
  </si>
  <si>
    <t>W12-1</t>
  </si>
  <si>
    <t>Double Arrow</t>
  </si>
  <si>
    <t>PC-1522</t>
  </si>
  <si>
    <t>PC-1524</t>
  </si>
  <si>
    <t>W12-2</t>
  </si>
  <si>
    <t>Low Clearance*</t>
  </si>
  <si>
    <t>PC-1525</t>
  </si>
  <si>
    <t>PC-26-00322</t>
  </si>
  <si>
    <t>PC-3279</t>
  </si>
  <si>
    <t>PC-26-0529</t>
  </si>
  <si>
    <t>PC-26-0530</t>
  </si>
  <si>
    <t>PC-26-00323</t>
  </si>
  <si>
    <t>PC-26-00324</t>
  </si>
  <si>
    <t>PC-26-00325</t>
  </si>
  <si>
    <t>PC-26-0531</t>
  </si>
  <si>
    <t>PC-26-00587</t>
  </si>
  <si>
    <t>PC-26-00588</t>
  </si>
  <si>
    <t>PC-26-0532</t>
  </si>
  <si>
    <t>PC-26-0533</t>
  </si>
  <si>
    <t>PC-26-0534</t>
  </si>
  <si>
    <t>PC-26-0535</t>
  </si>
  <si>
    <t>PC-26-0536</t>
  </si>
  <si>
    <t>PC-26-0537</t>
  </si>
  <si>
    <t>PC-26-0538</t>
  </si>
  <si>
    <t>PC-26-0539</t>
  </si>
  <si>
    <t>PC-26-0540</t>
  </si>
  <si>
    <t>PC-26-0541</t>
  </si>
  <si>
    <t>PC-26-0542</t>
  </si>
  <si>
    <t>PC-26-0543</t>
  </si>
  <si>
    <t>PC-1528</t>
  </si>
  <si>
    <t>W13-1aP</t>
  </si>
  <si>
    <t>Advisory Speed Plate with mileage*</t>
  </si>
  <si>
    <t>PC-26-0544</t>
  </si>
  <si>
    <t>PC-26-0545</t>
  </si>
  <si>
    <t>PC-26-0546</t>
  </si>
  <si>
    <t>PC-3280</t>
  </si>
  <si>
    <t>W13-1P</t>
  </si>
  <si>
    <t>XX* MPH Advisory Speed Plaque*</t>
  </si>
  <si>
    <t>PC-3281</t>
  </si>
  <si>
    <t>PC-26-0547</t>
  </si>
  <si>
    <t>PC-26-0548</t>
  </si>
  <si>
    <t>PC-26-0549</t>
  </si>
  <si>
    <t>PC-26-0550</t>
  </si>
  <si>
    <t>PC-26-0551</t>
  </si>
  <si>
    <t>PC-26-0552</t>
  </si>
  <si>
    <t>PC-26-0553</t>
  </si>
  <si>
    <t>PC-26-0554</t>
  </si>
  <si>
    <t>PC-26-0555</t>
  </si>
  <si>
    <t>PC-26-0556</t>
  </si>
  <si>
    <t>PC-26-0557</t>
  </si>
  <si>
    <t>PC-26-0558</t>
  </si>
  <si>
    <t>PC-26-0559</t>
  </si>
  <si>
    <t>PC-26-0560</t>
  </si>
  <si>
    <t>PC-26-0561</t>
  </si>
  <si>
    <t>PC-26-0562</t>
  </si>
  <si>
    <t>PC-26-0563</t>
  </si>
  <si>
    <t>PC-26-0564</t>
  </si>
  <si>
    <t>PC-26-0565</t>
  </si>
  <si>
    <t>PC-26-0566</t>
  </si>
  <si>
    <t>PC-26-0567</t>
  </si>
  <si>
    <t>PC-26-0568</t>
  </si>
  <si>
    <t>PC-26-0569</t>
  </si>
  <si>
    <t>PC-26-0570</t>
  </si>
  <si>
    <t>PC-26-0571</t>
  </si>
  <si>
    <t>PC-26-0572</t>
  </si>
  <si>
    <t>PC-26-00326</t>
  </si>
  <si>
    <t>PC-26-00327</t>
  </si>
  <si>
    <t>PC-26-0573</t>
  </si>
  <si>
    <t>PC-26-0574</t>
  </si>
  <si>
    <t>PC-1531</t>
  </si>
  <si>
    <t>W14-1</t>
  </si>
  <si>
    <t>Dead End</t>
  </si>
  <si>
    <t>PC-1532</t>
  </si>
  <si>
    <t>PC-26-0575</t>
  </si>
  <si>
    <t>PC-26-0576</t>
  </si>
  <si>
    <t>PC-1533</t>
  </si>
  <si>
    <t>W14-1a</t>
  </si>
  <si>
    <t>Dead End w/ Arrow*</t>
  </si>
  <si>
    <t>36X9</t>
  </si>
  <si>
    <t>PC-1534</t>
  </si>
  <si>
    <t>W14-2</t>
  </si>
  <si>
    <t>No Outlet</t>
  </si>
  <si>
    <t>PC-1535</t>
  </si>
  <si>
    <t>PC-1536</t>
  </si>
  <si>
    <t>PC-26-00328</t>
  </si>
  <si>
    <t>PC-1537</t>
  </si>
  <si>
    <t>W14-2a</t>
  </si>
  <si>
    <t>No Outlet w/ Arrow*</t>
  </si>
  <si>
    <t>PC-1539</t>
  </si>
  <si>
    <t>W14-3</t>
  </si>
  <si>
    <t>NO PASSING ZONE</t>
  </si>
  <si>
    <t xml:space="preserve">64X64X48 </t>
  </si>
  <si>
    <t>PC-26-0577</t>
  </si>
  <si>
    <t>PC-3282</t>
  </si>
  <si>
    <t xml:space="preserve">48X48X36 </t>
  </si>
  <si>
    <t>PC-3283</t>
  </si>
  <si>
    <t>64X64X48</t>
  </si>
  <si>
    <t>PC-1288</t>
  </si>
  <si>
    <t>W1-5</t>
  </si>
  <si>
    <t>Winding Road Symbol *Specify Left or Right</t>
  </si>
  <si>
    <t>PC-1289</t>
  </si>
  <si>
    <t>PC-1290</t>
  </si>
  <si>
    <t>PC-26-0578</t>
  </si>
  <si>
    <t>PC-1540</t>
  </si>
  <si>
    <t>W15-1</t>
  </si>
  <si>
    <t>Playground Symbol</t>
  </si>
  <si>
    <t>PC-1541</t>
  </si>
  <si>
    <t>PC-1542</t>
  </si>
  <si>
    <t>PC-3837</t>
  </si>
  <si>
    <t>Playground (symbol)</t>
  </si>
  <si>
    <t>PC-3838</t>
  </si>
  <si>
    <t>PC-1292</t>
  </si>
  <si>
    <t>W1-6</t>
  </si>
  <si>
    <t>Large Arrow (1-Direction)</t>
  </si>
  <si>
    <t xml:space="preserve">48X24 </t>
  </si>
  <si>
    <t>PC-26-0580</t>
  </si>
  <si>
    <t>PC-3788</t>
  </si>
  <si>
    <t>PC-1563</t>
  </si>
  <si>
    <t>W16-10aP</t>
  </si>
  <si>
    <t>PC-1564</t>
  </si>
  <si>
    <t>PC-1565</t>
  </si>
  <si>
    <t>PC-1560</t>
  </si>
  <si>
    <t>W16-10P</t>
  </si>
  <si>
    <t>PC-1561</t>
  </si>
  <si>
    <t>PC-1562</t>
  </si>
  <si>
    <t>PC-1566</t>
  </si>
  <si>
    <t>W16-11P</t>
  </si>
  <si>
    <t>HOV (plaque)</t>
  </si>
  <si>
    <t>PC-1567</t>
  </si>
  <si>
    <t>PC-26-00329</t>
  </si>
  <si>
    <t>PC-1568</t>
  </si>
  <si>
    <t>W16-12P</t>
  </si>
  <si>
    <t>Traffic Circle (plaque)</t>
  </si>
  <si>
    <t>PC-1569</t>
  </si>
  <si>
    <t>W16-15P</t>
  </si>
  <si>
    <t>New (plaque)</t>
  </si>
  <si>
    <t>PC-1570</t>
  </si>
  <si>
    <t>W16-17P</t>
  </si>
  <si>
    <t>Toll (plaque)</t>
  </si>
  <si>
    <t>PC-26-00331</t>
  </si>
  <si>
    <t>PC-1571</t>
  </si>
  <si>
    <t>W16-18P</t>
  </si>
  <si>
    <t>NOTICE (plaque)</t>
  </si>
  <si>
    <t>PC-26-0583</t>
  </si>
  <si>
    <t>PC-26-0586</t>
  </si>
  <si>
    <t>PC-26-0587</t>
  </si>
  <si>
    <t>PC-26-0588</t>
  </si>
  <si>
    <t>PC-26-0589</t>
  </si>
  <si>
    <t>PC-1547</t>
  </si>
  <si>
    <t>W16-2aP</t>
  </si>
  <si>
    <t>XX Ft (plaque)*</t>
  </si>
  <si>
    <t>PC-1548</t>
  </si>
  <si>
    <t>PC-26-00332</t>
  </si>
  <si>
    <t>PC-26-00333</t>
  </si>
  <si>
    <t>PC-26-00334</t>
  </si>
  <si>
    <t>PC-26-00335</t>
  </si>
  <si>
    <t>PC-26-00336</t>
  </si>
  <si>
    <t>PC-1545</t>
  </si>
  <si>
    <t>W16-2P</t>
  </si>
  <si>
    <t>XX Feet (plaque)*</t>
  </si>
  <si>
    <t>PC-1546</t>
  </si>
  <si>
    <t>PC-3839</t>
  </si>
  <si>
    <t>PC-1550</t>
  </si>
  <si>
    <t>W16-3aP</t>
  </si>
  <si>
    <t>XX Miles (1-line plaque)*</t>
  </si>
  <si>
    <t>PC-1549</t>
  </si>
  <si>
    <t>W16-3P</t>
  </si>
  <si>
    <t>XX Miles (2-line plaque)*</t>
  </si>
  <si>
    <t>PC-1551</t>
  </si>
  <si>
    <t>W16-4P</t>
  </si>
  <si>
    <t>Next XX Feet (plaque)*</t>
  </si>
  <si>
    <t>PC-1552</t>
  </si>
  <si>
    <t>W16-5P</t>
  </si>
  <si>
    <t>Supplemental Arrow (plaque)**</t>
  </si>
  <si>
    <t>PC-26-00337</t>
  </si>
  <si>
    <t>PC-26-00338</t>
  </si>
  <si>
    <t>PC-26-00339</t>
  </si>
  <si>
    <t>PC-1553</t>
  </si>
  <si>
    <t>W16-6P</t>
  </si>
  <si>
    <t>PC-26-00340</t>
  </si>
  <si>
    <t>PC-26-00341</t>
  </si>
  <si>
    <t>PC-26-00342</t>
  </si>
  <si>
    <t>PC-26-0590</t>
  </si>
  <si>
    <t>PC-26-0591</t>
  </si>
  <si>
    <t>PC-1554</t>
  </si>
  <si>
    <t>W16-7P</t>
  </si>
  <si>
    <t>Downward Diagonal Arrow (plaque)**</t>
  </si>
  <si>
    <t>PC-26-00343</t>
  </si>
  <si>
    <t>PC-26-00344</t>
  </si>
  <si>
    <t>PC-26-00345</t>
  </si>
  <si>
    <t>PC-26-00346</t>
  </si>
  <si>
    <t>PC-26-00347</t>
  </si>
  <si>
    <t>PC-1558</t>
  </si>
  <si>
    <t>W16-9P</t>
  </si>
  <si>
    <t>PC-1559</t>
  </si>
  <si>
    <t>PC-3163</t>
  </si>
  <si>
    <t>W1-6L</t>
  </si>
  <si>
    <t xml:space="preserve">One-Direction  Large (Left) Arrow </t>
  </si>
  <si>
    <t>PC-3164</t>
  </si>
  <si>
    <t>PC-3165</t>
  </si>
  <si>
    <t>W1-6R</t>
  </si>
  <si>
    <t xml:space="preserve">One-Direction  Large (Right) Arrow </t>
  </si>
  <si>
    <t>PC-3166</t>
  </si>
  <si>
    <t>PC-1293</t>
  </si>
  <si>
    <t>W1-7</t>
  </si>
  <si>
    <t>Large Arrow (2-Direction)</t>
  </si>
  <si>
    <t>PC-26-0592</t>
  </si>
  <si>
    <t>PC-3789</t>
  </si>
  <si>
    <t>PC-1572</t>
  </si>
  <si>
    <t>W17-1</t>
  </si>
  <si>
    <t>SPEED HUMP</t>
  </si>
  <si>
    <t>PC-1573</t>
  </si>
  <si>
    <t>PC-1574</t>
  </si>
  <si>
    <t>PC-26-00348</t>
  </si>
  <si>
    <t>PC-1294</t>
  </si>
  <si>
    <t>W1-8</t>
  </si>
  <si>
    <t>Chevron Alignment Symbol</t>
  </si>
  <si>
    <t>PC-26-00349</t>
  </si>
  <si>
    <t>PC-26-00350</t>
  </si>
  <si>
    <t>PC-26-0594</t>
  </si>
  <si>
    <t>PC-26-00351</t>
  </si>
  <si>
    <t>PC-26-00352</t>
  </si>
  <si>
    <t>PC-26-00353</t>
  </si>
  <si>
    <t>PC-1577</t>
  </si>
  <si>
    <t>W19-3</t>
  </si>
  <si>
    <t>FREEWAY ENDS</t>
  </si>
  <si>
    <t>PC-1578</t>
  </si>
  <si>
    <t>W19-4</t>
  </si>
  <si>
    <t>EXPRESSWAY ENDS</t>
  </si>
  <si>
    <t>PC-1579</t>
  </si>
  <si>
    <t>W19-5</t>
  </si>
  <si>
    <t>ALL TRAFFIC  MUST EXIT</t>
  </si>
  <si>
    <t xml:space="preserve">90X48 </t>
  </si>
  <si>
    <t>PC-1581</t>
  </si>
  <si>
    <t>W20(CA)</t>
  </si>
  <si>
    <t>PC-1582</t>
  </si>
  <si>
    <t>PC-26-0595</t>
  </si>
  <si>
    <t>W20-1</t>
  </si>
  <si>
    <t>ROAD WORK XXXX FT*</t>
  </si>
  <si>
    <t>PC-3289</t>
  </si>
  <si>
    <t>PC-3290</t>
  </si>
  <si>
    <t>ROAD WORK XX MILE*</t>
  </si>
  <si>
    <t>PC-3291</t>
  </si>
  <si>
    <t>STREET WORK XXXX*</t>
  </si>
  <si>
    <t>PC-3292</t>
  </si>
  <si>
    <t>PC-3293</t>
  </si>
  <si>
    <t>PC-3294</t>
  </si>
  <si>
    <t>PC-3295</t>
  </si>
  <si>
    <t>PC-26-0596</t>
  </si>
  <si>
    <t>PC-26-0597</t>
  </si>
  <si>
    <t>PC-26-0598</t>
  </si>
  <si>
    <t>W20-2</t>
  </si>
  <si>
    <t>DETOUR AHEAD</t>
  </si>
  <si>
    <t>PC-3296</t>
  </si>
  <si>
    <t>PC-3297</t>
  </si>
  <si>
    <t>DETOUR XXXX FT*</t>
  </si>
  <si>
    <t>PC-3298</t>
  </si>
  <si>
    <t>DETOUR XX MILE*</t>
  </si>
  <si>
    <t>PC-3299</t>
  </si>
  <si>
    <t>PC-3300</t>
  </si>
  <si>
    <t>PC-26-0599</t>
  </si>
  <si>
    <t>PC-26-0600</t>
  </si>
  <si>
    <t>PC-26-0601</t>
  </si>
  <si>
    <t>PC-26-0602</t>
  </si>
  <si>
    <t>PC-3301</t>
  </si>
  <si>
    <t>W20-3</t>
  </si>
  <si>
    <t>ROAD CLOSED AHEAD</t>
  </si>
  <si>
    <t>PC-3302</t>
  </si>
  <si>
    <t>ROAD CLOSED XXXX FT*</t>
  </si>
  <si>
    <t>PC-3303</t>
  </si>
  <si>
    <t>ROAD CLOSED XX MILE*</t>
  </si>
  <si>
    <t>PC-3304</t>
  </si>
  <si>
    <t>STREET CLOSED XXXX*</t>
  </si>
  <si>
    <t>PC-3305</t>
  </si>
  <si>
    <t>PC-3306</t>
  </si>
  <si>
    <t>PC-3307</t>
  </si>
  <si>
    <t>PC-26-0603</t>
  </si>
  <si>
    <t>PC-26-0604</t>
  </si>
  <si>
    <t>PC-26-0605</t>
  </si>
  <si>
    <t>PC-26-0606</t>
  </si>
  <si>
    <t>PC-26-0607</t>
  </si>
  <si>
    <t>PC-26-0608</t>
  </si>
  <si>
    <t>PC-26-0609</t>
  </si>
  <si>
    <t>W20-4</t>
  </si>
  <si>
    <t>ONE LANE ROAD AHEAD</t>
  </si>
  <si>
    <t>PC-26-0610</t>
  </si>
  <si>
    <t>ONE LANE ROAD XX MILE*</t>
  </si>
  <si>
    <t>PC-26-0611</t>
  </si>
  <si>
    <t>ONE LANE ROAD XXXX FT*</t>
  </si>
  <si>
    <t>PC-3308</t>
  </si>
  <si>
    <t>PC-3309</t>
  </si>
  <si>
    <t>PC-3310</t>
  </si>
  <si>
    <t>PC-3311</t>
  </si>
  <si>
    <t>PC-3312</t>
  </si>
  <si>
    <t>PC-3313</t>
  </si>
  <si>
    <t>PC-26-0612</t>
  </si>
  <si>
    <t>W20-5</t>
  </si>
  <si>
    <t>CENTER LANE CLOSED AHEAD</t>
  </si>
  <si>
    <t>PC-26-0613</t>
  </si>
  <si>
    <t>LEFT LANE CLOSED AHEAD</t>
  </si>
  <si>
    <t>PC-26-0614</t>
  </si>
  <si>
    <t>RIGHT LANE CLOSED AHEAD</t>
  </si>
  <si>
    <t>PC-26-0615</t>
  </si>
  <si>
    <t>XXXXX* (Cntr, Lt, Rt) LANE CLOSED XX MILE*</t>
  </si>
  <si>
    <t>PC-26-0616</t>
  </si>
  <si>
    <t>XXXXX* (Cntr, Lt, Rt) LANE CLOSED XXXX FT*</t>
  </si>
  <si>
    <t>PC-3314</t>
  </si>
  <si>
    <t>PC-3315</t>
  </si>
  <si>
    <t>PC-3316</t>
  </si>
  <si>
    <t>PC-3317</t>
  </si>
  <si>
    <t>PC-3318</t>
  </si>
  <si>
    <t>PC-3319</t>
  </si>
  <si>
    <t>PC-3320</t>
  </si>
  <si>
    <t>PC-3321</t>
  </si>
  <si>
    <t>PC-3322</t>
  </si>
  <si>
    <t>PC-3323</t>
  </si>
  <si>
    <t>PC-26-0617</t>
  </si>
  <si>
    <t>PC-26-0618</t>
  </si>
  <si>
    <t>PC-26-0619</t>
  </si>
  <si>
    <t>PC-26-0620</t>
  </si>
  <si>
    <t>PC-26-0621</t>
  </si>
  <si>
    <t>PC-26-0622</t>
  </si>
  <si>
    <t>PC-26-0623</t>
  </si>
  <si>
    <t>PC-26-0624</t>
  </si>
  <si>
    <t>PC-26-0625</t>
  </si>
  <si>
    <t>PC-26-0626</t>
  </si>
  <si>
    <t>PC-26-0627</t>
  </si>
  <si>
    <t>PC-26-0628</t>
  </si>
  <si>
    <t>PC-26-0629</t>
  </si>
  <si>
    <t>PC-26-0630</t>
  </si>
  <si>
    <t>PC-26-0631</t>
  </si>
  <si>
    <t>PC-26-0632</t>
  </si>
  <si>
    <t>PC-26-0633</t>
  </si>
  <si>
    <t>PC-26-0634</t>
  </si>
  <si>
    <t>FLAGGER AHEAD</t>
  </si>
  <si>
    <t>PC-26-0635</t>
  </si>
  <si>
    <t>PC-26-0636</t>
  </si>
  <si>
    <t>PC-26-0637</t>
  </si>
  <si>
    <t>FLAGGER XX MILE*</t>
  </si>
  <si>
    <t>PC-26-0638</t>
  </si>
  <si>
    <t>PC-26-0639</t>
  </si>
  <si>
    <t>PC-26-0640</t>
  </si>
  <si>
    <t>FLAGGER XXXX FT*</t>
  </si>
  <si>
    <t>PC-26-0641</t>
  </si>
  <si>
    <t>PC-26-0642</t>
  </si>
  <si>
    <t>PC-26-0643</t>
  </si>
  <si>
    <t>W20-7a</t>
  </si>
  <si>
    <t>PC-26-0644</t>
  </si>
  <si>
    <t>PC-26-0645</t>
  </si>
  <si>
    <t>PC-3324</t>
  </si>
  <si>
    <t>PC-3325</t>
  </si>
  <si>
    <t>PC-3326</t>
  </si>
  <si>
    <t>PC-3327</t>
  </si>
  <si>
    <t>PC-3328</t>
  </si>
  <si>
    <t>PC-3329</t>
  </si>
  <si>
    <t>PC-1583</t>
  </si>
  <si>
    <t>W20A(CA)</t>
  </si>
  <si>
    <t>PC-1584</t>
  </si>
  <si>
    <t>36X40</t>
  </si>
  <si>
    <t>PC-1313</t>
  </si>
  <si>
    <t>W2-1</t>
  </si>
  <si>
    <t>Intersection Warning - Crossroad</t>
  </si>
  <si>
    <t>PC-1314</t>
  </si>
  <si>
    <t>PC-26-0646</t>
  </si>
  <si>
    <t>PC-26-0647</t>
  </si>
  <si>
    <t>PC-3798</t>
  </si>
  <si>
    <t>PC-26-0648</t>
  </si>
  <si>
    <t>W21-1</t>
  </si>
  <si>
    <t>Workers symbol</t>
  </si>
  <si>
    <t>PC-3330</t>
  </si>
  <si>
    <t>PC-3331</t>
  </si>
  <si>
    <t>PC-26-0649</t>
  </si>
  <si>
    <t>W21-1a</t>
  </si>
  <si>
    <t>PC-3332</t>
  </si>
  <si>
    <t xml:space="preserve">WORKERS    </t>
  </si>
  <si>
    <t>PC-3333</t>
  </si>
  <si>
    <t>PC-26-0650</t>
  </si>
  <si>
    <t>W21-2</t>
  </si>
  <si>
    <t>FRESH OIL</t>
  </si>
  <si>
    <t>PC-3334</t>
  </si>
  <si>
    <t>PC-3335</t>
  </si>
  <si>
    <t>FRESH TAR</t>
  </si>
  <si>
    <t>PC-3336</t>
  </si>
  <si>
    <t>PC-3337</t>
  </si>
  <si>
    <t>PC-26-0651</t>
  </si>
  <si>
    <t>W21-3</t>
  </si>
  <si>
    <t>ROAD MACHINERY AHEAD</t>
  </si>
  <si>
    <t>PC-26-0652</t>
  </si>
  <si>
    <t>ROAD MACHINERY XX MILE*</t>
  </si>
  <si>
    <t>PC-26-0653</t>
  </si>
  <si>
    <t>ROAD MACHINERY XXXX FT*</t>
  </si>
  <si>
    <t>PC-3338</t>
  </si>
  <si>
    <t>PC-3339</t>
  </si>
  <si>
    <t>PC-3340</t>
  </si>
  <si>
    <t>PC-3341</t>
  </si>
  <si>
    <t>PC-3342</t>
  </si>
  <si>
    <t>PC-3343</t>
  </si>
  <si>
    <t>PC-3344</t>
  </si>
  <si>
    <t>W21-4</t>
  </si>
  <si>
    <t>SLOW MOVING VEHICLE</t>
  </si>
  <si>
    <t>PC-26-0654</t>
  </si>
  <si>
    <t>W21-5</t>
  </si>
  <si>
    <t xml:space="preserve">SHOULDER WORK   </t>
  </si>
  <si>
    <t>PC-3345</t>
  </si>
  <si>
    <t>PC-3346</t>
  </si>
  <si>
    <t>PC-26-0655</t>
  </si>
  <si>
    <t>W21-5aL</t>
  </si>
  <si>
    <t>LEFT SHOULDER CLOSED</t>
  </si>
  <si>
    <t>PC-3347</t>
  </si>
  <si>
    <t>PC-3348</t>
  </si>
  <si>
    <t>PC-26-0656</t>
  </si>
  <si>
    <t>W21-5aR</t>
  </si>
  <si>
    <t>RIGHT SHOULDER CLOSED</t>
  </si>
  <si>
    <t>PC-3349</t>
  </si>
  <si>
    <t>PC-3350</t>
  </si>
  <si>
    <t>PC-26-0657</t>
  </si>
  <si>
    <t>W21-5bL</t>
  </si>
  <si>
    <t>LEFT SHOULDER CLOSED AHEAD</t>
  </si>
  <si>
    <t>PC-26-0658</t>
  </si>
  <si>
    <t>LEFT SHOULDER CLOSED XX MILE*</t>
  </si>
  <si>
    <t>PC-26-0659</t>
  </si>
  <si>
    <t>LEFT SHOULDER CLOSED XXXX FT*</t>
  </si>
  <si>
    <t>PC-3351</t>
  </si>
  <si>
    <t>PC-3352</t>
  </si>
  <si>
    <t>PC-3353</t>
  </si>
  <si>
    <t>PC-3354</t>
  </si>
  <si>
    <t>PC-3355</t>
  </si>
  <si>
    <t>PC-3356</t>
  </si>
  <si>
    <t>PC-26-0660</t>
  </si>
  <si>
    <t>W21-5bR</t>
  </si>
  <si>
    <t>RIGHT SHOULDER CLOSED AHEAD</t>
  </si>
  <si>
    <t>PC-26-0661</t>
  </si>
  <si>
    <t>RIGHT SHOULDER CLOSED XX MILE*</t>
  </si>
  <si>
    <t>PC-26-0662</t>
  </si>
  <si>
    <t>RIGHT SHOULDER CLOSED XXXX FT*</t>
  </si>
  <si>
    <t>PC-3357</t>
  </si>
  <si>
    <t>PC-3358</t>
  </si>
  <si>
    <t>PC-3359</t>
  </si>
  <si>
    <t>PC-3360</t>
  </si>
  <si>
    <t>PC-3361</t>
  </si>
  <si>
    <t>PC-3362</t>
  </si>
  <si>
    <t>PC-26-0663</t>
  </si>
  <si>
    <t>W21-6</t>
  </si>
  <si>
    <t>SURVEY CREW</t>
  </si>
  <si>
    <t>PC-3363</t>
  </si>
  <si>
    <t>PC-3364</t>
  </si>
  <si>
    <t>PC-26-0664</t>
  </si>
  <si>
    <t>W21-7</t>
  </si>
  <si>
    <t>UTILITY WORK AHEAD</t>
  </si>
  <si>
    <t>PC-3365</t>
  </si>
  <si>
    <t>PC-3366</t>
  </si>
  <si>
    <t>PC-26-0665</t>
  </si>
  <si>
    <t>W21-8</t>
  </si>
  <si>
    <t>MOWING AHEAD</t>
  </si>
  <si>
    <t>PC-3367</t>
  </si>
  <si>
    <t>PC-3368</t>
  </si>
  <si>
    <t>PC-1315</t>
  </si>
  <si>
    <t>W2-2</t>
  </si>
  <si>
    <t>Intersection Warning</t>
  </si>
  <si>
    <t>PC-26-0666</t>
  </si>
  <si>
    <t>Intersection Warning - Side Road</t>
  </si>
  <si>
    <t>PC-26-0667</t>
  </si>
  <si>
    <t>PC-3794</t>
  </si>
  <si>
    <t>PC-3799</t>
  </si>
  <si>
    <t>PC-26-0668</t>
  </si>
  <si>
    <t>W22-1</t>
  </si>
  <si>
    <t>BLASTING ZONE AHEAD</t>
  </si>
  <si>
    <t>PC-3369</t>
  </si>
  <si>
    <t>PC-3370</t>
  </si>
  <si>
    <t>PC-26-0669</t>
  </si>
  <si>
    <t>W22-3</t>
  </si>
  <si>
    <t>END BLASTING ZONE</t>
  </si>
  <si>
    <t>PC-3372</t>
  </si>
  <si>
    <t>PC-1316</t>
  </si>
  <si>
    <t>W2-3</t>
  </si>
  <si>
    <t>Intersection Warning - Oblique Side Road (Obtuse)</t>
  </si>
  <si>
    <t>PC-1327</t>
  </si>
  <si>
    <t>PC-1332</t>
  </si>
  <si>
    <t>PC-26-0670</t>
  </si>
  <si>
    <t>PC-26-0671</t>
  </si>
  <si>
    <t>PC-26-0672</t>
  </si>
  <si>
    <t>PC-3376</t>
  </si>
  <si>
    <t>W23-2</t>
  </si>
  <si>
    <t>NEW TRAFFIC PATTERN AHEAD</t>
  </si>
  <si>
    <t>PC-26-00354</t>
  </si>
  <si>
    <t>PC-26-0673</t>
  </si>
  <si>
    <t>PC-26-0674</t>
  </si>
  <si>
    <t>PC-26-0675</t>
  </si>
  <si>
    <t>PC-26-0676</t>
  </si>
  <si>
    <t>PC-26-0677</t>
  </si>
  <si>
    <t>PC-1317</t>
  </si>
  <si>
    <t>W2-4</t>
  </si>
  <si>
    <t>Intersection Warning - T-Intersection</t>
  </si>
  <si>
    <t>PC-1328</t>
  </si>
  <si>
    <t>PC-1333</t>
  </si>
  <si>
    <t>PC-26-0678</t>
  </si>
  <si>
    <t>PC-26-0679</t>
  </si>
  <si>
    <t>PC-26-0680</t>
  </si>
  <si>
    <t>PC-26-0681</t>
  </si>
  <si>
    <t>PC-26-0682</t>
  </si>
  <si>
    <t>PC-26-0683</t>
  </si>
  <si>
    <t>PC-26-0684</t>
  </si>
  <si>
    <t>PC-26-0685</t>
  </si>
  <si>
    <t>PC-26-0686</t>
  </si>
  <si>
    <t>PC-26-0687</t>
  </si>
  <si>
    <t>PC-26-0688</t>
  </si>
  <si>
    <t>PC-3377</t>
  </si>
  <si>
    <t>W24-1cP</t>
  </si>
  <si>
    <t>ALL LANES</t>
  </si>
  <si>
    <t>PC-3378</t>
  </si>
  <si>
    <t>PC-1318</t>
  </si>
  <si>
    <t>W2-5</t>
  </si>
  <si>
    <t>Intersection Warning - Y-Intersection</t>
  </si>
  <si>
    <t>PC-1329</t>
  </si>
  <si>
    <t>PC-1334</t>
  </si>
  <si>
    <t>PC-26-0689</t>
  </si>
  <si>
    <t>PC-26-0690</t>
  </si>
  <si>
    <t>PC-26-00355</t>
  </si>
  <si>
    <t>PC-26-00356</t>
  </si>
  <si>
    <t>PC-26-00357</t>
  </si>
  <si>
    <t>PC-26-00358</t>
  </si>
  <si>
    <t>PC-26-0691</t>
  </si>
  <si>
    <t>PC-26-0692</t>
  </si>
  <si>
    <t>PC-1320</t>
  </si>
  <si>
    <t>W2-7L</t>
  </si>
  <si>
    <t>Intersection Warning - Offset Side Roads</t>
  </si>
  <si>
    <t>PC-1323</t>
  </si>
  <si>
    <t>PC-1324</t>
  </si>
  <si>
    <t>PC-26-00359</t>
  </si>
  <si>
    <t>PC-1321</t>
  </si>
  <si>
    <t>W2-7R</t>
  </si>
  <si>
    <t>PC-1322</t>
  </si>
  <si>
    <t>PC-1325</t>
  </si>
  <si>
    <t>PC-26-00360</t>
  </si>
  <si>
    <t>PC-1326</t>
  </si>
  <si>
    <t>W2-8</t>
  </si>
  <si>
    <t>Intersection Warning - Side Roads</t>
  </si>
  <si>
    <t>PC-1331</t>
  </si>
  <si>
    <t>PC-1336</t>
  </si>
  <si>
    <t>PC-26-00361</t>
  </si>
  <si>
    <t>PC-1586</t>
  </si>
  <si>
    <t>W30B(CA)</t>
  </si>
  <si>
    <t>DEEP GRAVEL</t>
  </si>
  <si>
    <t>PC-26-00577</t>
  </si>
  <si>
    <t>PC-26-00578</t>
  </si>
  <si>
    <t>PC-26-0693</t>
  </si>
  <si>
    <t>W3-1</t>
  </si>
  <si>
    <t>Stop Ahead (symbol)</t>
  </si>
  <si>
    <t>PC-26-0694</t>
  </si>
  <si>
    <t>PC-3172</t>
  </si>
  <si>
    <t>PC-1588</t>
  </si>
  <si>
    <t>W31(CA)</t>
  </si>
  <si>
    <t>PC-26-0859</t>
  </si>
  <si>
    <t>PC-1337</t>
  </si>
  <si>
    <t>W3-2</t>
  </si>
  <si>
    <t>Yield Ahead (symbol)</t>
  </si>
  <si>
    <t>PC-1338</t>
  </si>
  <si>
    <t>PC-3174</t>
  </si>
  <si>
    <t>PC-26-0696</t>
  </si>
  <si>
    <t>W3-3</t>
  </si>
  <si>
    <t>Signal Ahead (symbol)</t>
  </si>
  <si>
    <t>PC-3176</t>
  </si>
  <si>
    <t>PC-3807</t>
  </si>
  <si>
    <t>PC-1340</t>
  </si>
  <si>
    <t>W3-4</t>
  </si>
  <si>
    <t>BE PREPARED TO STOP</t>
  </si>
  <si>
    <t>PC-26-0697</t>
  </si>
  <si>
    <t>PC-3178</t>
  </si>
  <si>
    <t>PC-1595</t>
  </si>
  <si>
    <t>W34C(CA)</t>
  </si>
  <si>
    <t>CAUTION VERTICAL CLEARANCE __' __" Arrow*</t>
  </si>
  <si>
    <t>PC-1596</t>
  </si>
  <si>
    <t>PC-1343</t>
  </si>
  <si>
    <t>W3-5</t>
  </si>
  <si>
    <t>Reduced Speed Limit Ahead</t>
  </si>
  <si>
    <t>PC-3179</t>
  </si>
  <si>
    <t>PC-1344</t>
  </si>
  <si>
    <t>W3-5a</t>
  </si>
  <si>
    <t>XX* MPH Speed Zone Ahead</t>
  </si>
  <si>
    <t>PC-1345</t>
  </si>
  <si>
    <t xml:space="preserve">48X48 </t>
  </si>
  <si>
    <t>PC-26-00362</t>
  </si>
  <si>
    <t>PC-26-0699</t>
  </si>
  <si>
    <t>PC-26-0700</t>
  </si>
  <si>
    <t>PC-26-0701</t>
  </si>
  <si>
    <t>PC-1346</t>
  </si>
  <si>
    <t>W3-6</t>
  </si>
  <si>
    <t>Draw Bridge</t>
  </si>
  <si>
    <t>PC-1347</t>
  </si>
  <si>
    <t>PC-1348</t>
  </si>
  <si>
    <t>PC-1349</t>
  </si>
  <si>
    <t>W3-7</t>
  </si>
  <si>
    <t>Ramp Meter Ahead</t>
  </si>
  <si>
    <t>PC-1350</t>
  </si>
  <si>
    <t>W3-8</t>
  </si>
  <si>
    <t>Ramp Metered When Flashing</t>
  </si>
  <si>
    <t>PC-1597</t>
  </si>
  <si>
    <t>W38(CA)</t>
  </si>
  <si>
    <t>SLIDE AREA</t>
  </si>
  <si>
    <t>PC-26-00579</t>
  </si>
  <si>
    <t>PC-26-0702</t>
  </si>
  <si>
    <t>PC-26-0703</t>
  </si>
  <si>
    <t>PC-26-0704</t>
  </si>
  <si>
    <t>W4-1L</t>
  </si>
  <si>
    <t>Merge (Left)</t>
  </si>
  <si>
    <t>PC-3183</t>
  </si>
  <si>
    <t>PC-3184</t>
  </si>
  <si>
    <t>PC-26-0705</t>
  </si>
  <si>
    <t>W4-1R</t>
  </si>
  <si>
    <t>Merge (Right)</t>
  </si>
  <si>
    <t>PC-3185</t>
  </si>
  <si>
    <t>PC-3186</t>
  </si>
  <si>
    <t>PC-26-0706</t>
  </si>
  <si>
    <t>W4-2L</t>
  </si>
  <si>
    <t>Lane Ends (Left)</t>
  </si>
  <si>
    <t>PC-3187</t>
  </si>
  <si>
    <t>PC-3188</t>
  </si>
  <si>
    <t>PC-26-0707</t>
  </si>
  <si>
    <t>W4-2R</t>
  </si>
  <si>
    <t>Lane Ends (Right)</t>
  </si>
  <si>
    <t>PC-3189</t>
  </si>
  <si>
    <t>PC-3190</t>
  </si>
  <si>
    <t>PC-26-0708</t>
  </si>
  <si>
    <t>W4-3L</t>
  </si>
  <si>
    <t>Added Lane (Left)</t>
  </si>
  <si>
    <t>PC-3191</t>
  </si>
  <si>
    <t>PC-3192</t>
  </si>
  <si>
    <t>PC-26-0709</t>
  </si>
  <si>
    <t>W4-3R</t>
  </si>
  <si>
    <t>Added Lane (Right)</t>
  </si>
  <si>
    <t>PC-3193</t>
  </si>
  <si>
    <t>PC-3194</t>
  </si>
  <si>
    <t>PC-1359</t>
  </si>
  <si>
    <t>W4-4aP</t>
  </si>
  <si>
    <t>Traffic From Right* (Left) Does Not Stop</t>
  </si>
  <si>
    <t>PC-1361</t>
  </si>
  <si>
    <t>PC-1362</t>
  </si>
  <si>
    <t>PC-26-00580</t>
  </si>
  <si>
    <t>PC-1363</t>
  </si>
  <si>
    <t>W4-4bP</t>
  </si>
  <si>
    <t>Oncoming Traffic Does Not Stop</t>
  </si>
  <si>
    <t>PC-1365</t>
  </si>
  <si>
    <t>PC-1366</t>
  </si>
  <si>
    <t>PC-1355</t>
  </si>
  <si>
    <t>W4-4P</t>
  </si>
  <si>
    <t>Cross Traffic Does Not Stop</t>
  </si>
  <si>
    <t>PC-1357</t>
  </si>
  <si>
    <t>Cross Traffic Does Not Stop.</t>
  </si>
  <si>
    <t>PC-1358</t>
  </si>
  <si>
    <t>PC-1367</t>
  </si>
  <si>
    <t>W4-5</t>
  </si>
  <si>
    <t>Entering Roadway Merge Arrow**</t>
  </si>
  <si>
    <t>PC-3196</t>
  </si>
  <si>
    <t>PC-26-0712</t>
  </si>
  <si>
    <t>PC-26-0713</t>
  </si>
  <si>
    <t>PC-1371</t>
  </si>
  <si>
    <t>W4-6</t>
  </si>
  <si>
    <t>Entering Roadway Added Lane Arrows**</t>
  </si>
  <si>
    <t>PC-3200</t>
  </si>
  <si>
    <t>PC-3645</t>
  </si>
  <si>
    <t>W46aP(CA)</t>
  </si>
  <si>
    <t>EXEMPT (plaque)*</t>
  </si>
  <si>
    <t>PC-26-0714</t>
  </si>
  <si>
    <t>PC-26-0715</t>
  </si>
  <si>
    <t>PC-3646</t>
  </si>
  <si>
    <t>W48P(CA)</t>
  </si>
  <si>
    <t>2* (3, 4, 5, or 6) Tracks (with premium film) (plaque)</t>
  </si>
  <si>
    <t>PC-26-0716</t>
  </si>
  <si>
    <t>W5-1</t>
  </si>
  <si>
    <t>Road Narrows</t>
  </si>
  <si>
    <t>PC-3201</t>
  </si>
  <si>
    <t>PC-3202</t>
  </si>
  <si>
    <t>PC-1600</t>
  </si>
  <si>
    <t>W51(CA)</t>
  </si>
  <si>
    <t>SLOW TRUCKS</t>
  </si>
  <si>
    <t>PC-26-00581</t>
  </si>
  <si>
    <t>PC-26-0717</t>
  </si>
  <si>
    <t>W5-2</t>
  </si>
  <si>
    <t>Narrow Bridge</t>
  </si>
  <si>
    <t>PC-26-0718</t>
  </si>
  <si>
    <t>PC-3204</t>
  </si>
  <si>
    <t>PC-3809</t>
  </si>
  <si>
    <t>PC-26-0719</t>
  </si>
  <si>
    <t>PC-26-0720</t>
  </si>
  <si>
    <t>PC-26-0721</t>
  </si>
  <si>
    <t>PC-26-0722</t>
  </si>
  <si>
    <t>W5-3</t>
  </si>
  <si>
    <t>ONE LANE BRIDGE</t>
  </si>
  <si>
    <t>PC-3205</t>
  </si>
  <si>
    <t>PC-3206</t>
  </si>
  <si>
    <t>PC-26-0723</t>
  </si>
  <si>
    <t>PC-26-0724</t>
  </si>
  <si>
    <t>PC-26-0725</t>
  </si>
  <si>
    <t>PC-1395</t>
  </si>
  <si>
    <t>W5-4a</t>
  </si>
  <si>
    <t>Path Narrows</t>
  </si>
  <si>
    <t>PC-1602</t>
  </si>
  <si>
    <t>W55(CA)</t>
  </si>
  <si>
    <t>FLOODED (without cover plate)</t>
  </si>
  <si>
    <t>PC-3383</t>
  </si>
  <si>
    <t>PC-1603</t>
  </si>
  <si>
    <t>W59-1(CA)</t>
  </si>
  <si>
    <t>HOV Merge</t>
  </si>
  <si>
    <t>PC-1604</t>
  </si>
  <si>
    <t>PC-26-005682</t>
  </si>
  <si>
    <t>PC-3207</t>
  </si>
  <si>
    <t>W6-1</t>
  </si>
  <si>
    <t>Divided Highway</t>
  </si>
  <si>
    <t>PC-3208</t>
  </si>
  <si>
    <t>PC-3209</t>
  </si>
  <si>
    <t>W6-2</t>
  </si>
  <si>
    <t>Divided Highway Ends</t>
  </si>
  <si>
    <t>PC-3210</t>
  </si>
  <si>
    <t>PC-3211</t>
  </si>
  <si>
    <t>W6-3</t>
  </si>
  <si>
    <t>Two-Way Traffic</t>
  </si>
  <si>
    <t>PC-3212</t>
  </si>
  <si>
    <t>PC-3213</t>
  </si>
  <si>
    <t>W6-4</t>
  </si>
  <si>
    <t>Opposing Traffic Lane Divider</t>
  </si>
  <si>
    <t>PC-26-0726</t>
  </si>
  <si>
    <t>PC-26-0727</t>
  </si>
  <si>
    <t>PC-26-0728</t>
  </si>
  <si>
    <t>PC-26-0729</t>
  </si>
  <si>
    <t>PC-26-0860</t>
  </si>
  <si>
    <t>PC-1398</t>
  </si>
  <si>
    <t>W7-1</t>
  </si>
  <si>
    <t>Hill Symbol, Hill / Grade Symbol</t>
  </si>
  <si>
    <t>PC-1399</t>
  </si>
  <si>
    <t>PC-26-0732</t>
  </si>
  <si>
    <t>PC-26-0733</t>
  </si>
  <si>
    <t>PC-1400</t>
  </si>
  <si>
    <t>W7-1a</t>
  </si>
  <si>
    <t>Hill Symbol with Grade*</t>
  </si>
  <si>
    <t>PC-1401</t>
  </si>
  <si>
    <t>PC-26-0734</t>
  </si>
  <si>
    <t>PC-26-0735</t>
  </si>
  <si>
    <t>PC-1605</t>
  </si>
  <si>
    <t>W72B(CA)</t>
  </si>
  <si>
    <t>HOV Advisory Exit (Ramp) Speed</t>
  </si>
  <si>
    <t>PC-1606</t>
  </si>
  <si>
    <t>PC-26-00583</t>
  </si>
  <si>
    <t>PC-1403</t>
  </si>
  <si>
    <t>W7-2bP</t>
  </si>
  <si>
    <t>Trucks Use Lower Gear (plaque)</t>
  </si>
  <si>
    <t>PC-1402</t>
  </si>
  <si>
    <t>W7-2P</t>
  </si>
  <si>
    <t>Use Low Gear (plaque)</t>
  </si>
  <si>
    <t>PC-1609</t>
  </si>
  <si>
    <t>W73A(CA)</t>
  </si>
  <si>
    <t>Right* (Left) Lane Turns Right* (Left) Ahead</t>
  </si>
  <si>
    <t>PC-1610</t>
  </si>
  <si>
    <t>PC-1611</t>
  </si>
  <si>
    <t>PC-3216</t>
  </si>
  <si>
    <t>W7-3aP</t>
  </si>
  <si>
    <t>NEXT XX* MILES</t>
  </si>
  <si>
    <t>PC-1405</t>
  </si>
  <si>
    <t>W7-3bP</t>
  </si>
  <si>
    <t>__% Grade ___ Miles*</t>
  </si>
  <si>
    <t>PC-1404</t>
  </si>
  <si>
    <t>W7-3P</t>
  </si>
  <si>
    <t>__% Grade*</t>
  </si>
  <si>
    <t>PC-26-0736</t>
  </si>
  <si>
    <t>PC-26-0737</t>
  </si>
  <si>
    <t>PC-1612</t>
  </si>
  <si>
    <t>W74(CA)</t>
  </si>
  <si>
    <t>THRU TRAFFIC MERGE LEFT (RIGHT)*</t>
  </si>
  <si>
    <t>PC-1613</t>
  </si>
  <si>
    <t>PC-26-00585</t>
  </si>
  <si>
    <t>PC-1614</t>
  </si>
  <si>
    <t>W74-1(CA)</t>
  </si>
  <si>
    <t xml:space="preserve">(HOV) THRU TRAFFIC MERGE LEFT (RIGHT) </t>
  </si>
  <si>
    <t>PC-1615</t>
  </si>
  <si>
    <t>PC-26-00586</t>
  </si>
  <si>
    <t>PC-26-00363</t>
  </si>
  <si>
    <t>PC-26-00364</t>
  </si>
  <si>
    <t>PC-1408</t>
  </si>
  <si>
    <t>W7-4c</t>
  </si>
  <si>
    <t>Truck Escape Ramp</t>
  </si>
  <si>
    <t>PC-1409</t>
  </si>
  <si>
    <t>W7-4dP</t>
  </si>
  <si>
    <t>Sand Plaque</t>
  </si>
  <si>
    <t>PC-1410</t>
  </si>
  <si>
    <t>W7-4eP</t>
  </si>
  <si>
    <t>Gravel Plaque</t>
  </si>
  <si>
    <t>PC-1411</t>
  </si>
  <si>
    <t>W7-4fP</t>
  </si>
  <si>
    <t>PAVED Plaque</t>
  </si>
  <si>
    <t>PC-3812</t>
  </si>
  <si>
    <t>W7-5</t>
  </si>
  <si>
    <t>Hill (Bicycle)</t>
  </si>
  <si>
    <t>PC-3813</t>
  </si>
  <si>
    <t>PC-1412</t>
  </si>
  <si>
    <t>W7-6</t>
  </si>
  <si>
    <t>Hill Blocks View</t>
  </si>
  <si>
    <t>PC-1413</t>
  </si>
  <si>
    <t>PC-1414</t>
  </si>
  <si>
    <t>PC-1415</t>
  </si>
  <si>
    <t>W8-1</t>
  </si>
  <si>
    <t>BUMP</t>
  </si>
  <si>
    <t>PC-3218</t>
  </si>
  <si>
    <t>PC-3219</t>
  </si>
  <si>
    <t>PC-3814</t>
  </si>
  <si>
    <t>PC-3815</t>
  </si>
  <si>
    <t>PC-3820</t>
  </si>
  <si>
    <t>W8-10</t>
  </si>
  <si>
    <t>Bicycle Slippery When Wet (symbol)</t>
  </si>
  <si>
    <t>PC-3821</t>
  </si>
  <si>
    <t>PC-3822</t>
  </si>
  <si>
    <t>W8-10P</t>
  </si>
  <si>
    <t>Slippery When Wet Plaque</t>
  </si>
  <si>
    <t>PC-1434</t>
  </si>
  <si>
    <t>W8-11</t>
  </si>
  <si>
    <t>UNEVEN LANES</t>
  </si>
  <si>
    <t>PC-3235</t>
  </si>
  <si>
    <t>PC-1435</t>
  </si>
  <si>
    <t>W8-12</t>
  </si>
  <si>
    <t>NO CENTER LINE</t>
  </si>
  <si>
    <t>PC-3238</t>
  </si>
  <si>
    <t>PC-1437</t>
  </si>
  <si>
    <t>W8-13</t>
  </si>
  <si>
    <t>Bridge Ices Before Road</t>
  </si>
  <si>
    <t>PC-1438</t>
  </si>
  <si>
    <t>PC-26-0740</t>
  </si>
  <si>
    <t>PC-26-0741</t>
  </si>
  <si>
    <t>PC-26-0742</t>
  </si>
  <si>
    <t>PC-26-0743</t>
  </si>
  <si>
    <t>PC-26-0745</t>
  </si>
  <si>
    <t>PC-26-0746</t>
  </si>
  <si>
    <t>W8-15</t>
  </si>
  <si>
    <t>BRICK PAVEMENT</t>
  </si>
  <si>
    <t>PC-26-0747</t>
  </si>
  <si>
    <t>PC-26-0750</t>
  </si>
  <si>
    <t>TEXTURED PAVEMENT</t>
  </si>
  <si>
    <t>PC-26-0751</t>
  </si>
  <si>
    <t>PC-3240</t>
  </si>
  <si>
    <t>PC-3241</t>
  </si>
  <si>
    <t>PC-3243</t>
  </si>
  <si>
    <t>PC-3244</t>
  </si>
  <si>
    <t>PC-1439</t>
  </si>
  <si>
    <t xml:space="preserve">W8-15 </t>
  </si>
  <si>
    <t>GROOVED PAVEMENT</t>
  </si>
  <si>
    <t>PC-1440</t>
  </si>
  <si>
    <t>PC-26-0752</t>
  </si>
  <si>
    <t>PC-26-0753</t>
  </si>
  <si>
    <t>PC-26-0754</t>
  </si>
  <si>
    <t>PC-26-0755</t>
  </si>
  <si>
    <t>PC-26-0756</t>
  </si>
  <si>
    <t>PC-1442</t>
  </si>
  <si>
    <t>W8-16</t>
  </si>
  <si>
    <t>METAL BRIDGE DECK</t>
  </si>
  <si>
    <t>PC-26-0757</t>
  </si>
  <si>
    <t>PC-3247</t>
  </si>
  <si>
    <t>PC-3248</t>
  </si>
  <si>
    <t xml:space="preserve">36X36 </t>
  </si>
  <si>
    <t>PC-1443</t>
  </si>
  <si>
    <t>W8-17</t>
  </si>
  <si>
    <t>Shoulder Drop Off (symbol)</t>
  </si>
  <si>
    <t>PC-1444</t>
  </si>
  <si>
    <t>PC-1445</t>
  </si>
  <si>
    <t>PC-26-0758</t>
  </si>
  <si>
    <t>PC-1446</t>
  </si>
  <si>
    <t>W8-17P</t>
  </si>
  <si>
    <t>Shoulder Drop-Off (plaque)</t>
  </si>
  <si>
    <t>PC-1447</t>
  </si>
  <si>
    <t>PC-1448</t>
  </si>
  <si>
    <t>PC-1449</t>
  </si>
  <si>
    <t>W8-18</t>
  </si>
  <si>
    <t>Road May Flood</t>
  </si>
  <si>
    <t>PC-1450</t>
  </si>
  <si>
    <t>PC-26-0759</t>
  </si>
  <si>
    <t>PC-1451</t>
  </si>
  <si>
    <t>W8-19</t>
  </si>
  <si>
    <t>Flood Gauge</t>
  </si>
  <si>
    <t>12X72</t>
  </si>
  <si>
    <t>PC-1418</t>
  </si>
  <si>
    <t>W8-2</t>
  </si>
  <si>
    <t>DIP</t>
  </si>
  <si>
    <t>PC-1419</t>
  </si>
  <si>
    <t>PC-26-0760</t>
  </si>
  <si>
    <t>PC-3816</t>
  </si>
  <si>
    <t>PC-3817</t>
  </si>
  <si>
    <t>PC-1452</t>
  </si>
  <si>
    <t>W8-21</t>
  </si>
  <si>
    <t>Gusty Winds Area</t>
  </si>
  <si>
    <t>PC-1453</t>
  </si>
  <si>
    <t>PC-26-0761</t>
  </si>
  <si>
    <t>PC-1454</t>
  </si>
  <si>
    <t>W8-22</t>
  </si>
  <si>
    <t>Fog Area</t>
  </si>
  <si>
    <t>PC-1455</t>
  </si>
  <si>
    <t>PC-26-0762</t>
  </si>
  <si>
    <t>PC-1456</t>
  </si>
  <si>
    <t>W8-23</t>
  </si>
  <si>
    <t>No Shoulder</t>
  </si>
  <si>
    <t>PC-1457</t>
  </si>
  <si>
    <t>PC-26-0763</t>
  </si>
  <si>
    <t>PC-26-0764</t>
  </si>
  <si>
    <t>W8-24</t>
  </si>
  <si>
    <t>STEEL PLATE AHEAD</t>
  </si>
  <si>
    <t>PC-3259</t>
  </si>
  <si>
    <t>PC-3260</t>
  </si>
  <si>
    <t>PC-1458</t>
  </si>
  <si>
    <t>W8-25</t>
  </si>
  <si>
    <t>Shoulder Ends</t>
  </si>
  <si>
    <t>PC-1459</t>
  </si>
  <si>
    <t>PC-1460</t>
  </si>
  <si>
    <t>PC-26-0765</t>
  </si>
  <si>
    <t>PC-26-0766</t>
  </si>
  <si>
    <t>PC-26-0767</t>
  </si>
  <si>
    <t>PC-26-0768</t>
  </si>
  <si>
    <t>PC-26-0769</t>
  </si>
  <si>
    <t>PC-1420</t>
  </si>
  <si>
    <t>W8-3</t>
  </si>
  <si>
    <t>PAVEMENT ENDS</t>
  </si>
  <si>
    <t>PC-1421</t>
  </si>
  <si>
    <t>PC-3818</t>
  </si>
  <si>
    <t>PC-3819</t>
  </si>
  <si>
    <t>PC-1616</t>
  </si>
  <si>
    <t>W83P(CA)</t>
  </si>
  <si>
    <t>PASS WITH CARE (plaque)</t>
  </si>
  <si>
    <t>PC-1617</t>
  </si>
  <si>
    <t>PC-1422</t>
  </si>
  <si>
    <t>W8-4</t>
  </si>
  <si>
    <t>Soft Shoulder</t>
  </si>
  <si>
    <t>PC-26-0770</t>
  </si>
  <si>
    <t>PC-3225</t>
  </si>
  <si>
    <t>SOFT SHOULDER</t>
  </si>
  <si>
    <t>PC-1618</t>
  </si>
  <si>
    <t>W84(CA)</t>
  </si>
  <si>
    <t>SPEED HUMPS (BUMPS) AHEAD</t>
  </si>
  <si>
    <t>PC-1619</t>
  </si>
  <si>
    <t>PC-26-0771</t>
  </si>
  <si>
    <t>W8-5</t>
  </si>
  <si>
    <t>Slippery When Wet</t>
  </si>
  <si>
    <t>PC-26-0772</t>
  </si>
  <si>
    <t>PC-3226</t>
  </si>
  <si>
    <t>PC-3227</t>
  </si>
  <si>
    <t>PC-1620</t>
  </si>
  <si>
    <t>W85(CA)</t>
  </si>
  <si>
    <t>SPEED HUMP (BUMP) AREA</t>
  </si>
  <si>
    <t>PC-1621</t>
  </si>
  <si>
    <t>0.063 inch Unframed*</t>
  </si>
  <si>
    <t>PC-26-0773</t>
  </si>
  <si>
    <t>PC-26-0774</t>
  </si>
  <si>
    <t>PC-26-0775</t>
  </si>
  <si>
    <t>PC-26-0776</t>
  </si>
  <si>
    <t>PC-26-0777</t>
  </si>
  <si>
    <t>PC-26-0778</t>
  </si>
  <si>
    <t>PC-26-0779</t>
  </si>
  <si>
    <t>PC-26-0780</t>
  </si>
  <si>
    <t>PC-26-0781</t>
  </si>
  <si>
    <t>PC-26-0782</t>
  </si>
  <si>
    <t>PC-26-0783</t>
  </si>
  <si>
    <t>PC-1426</t>
  </si>
  <si>
    <t>W8-6</t>
  </si>
  <si>
    <t>TRUCK CROSSING</t>
  </si>
  <si>
    <t>PC-26-0784</t>
  </si>
  <si>
    <t>PC-3228</t>
  </si>
  <si>
    <t>PC-1427</t>
  </si>
  <si>
    <t>W8-7</t>
  </si>
  <si>
    <t>LOOSE GRAVEL</t>
  </si>
  <si>
    <t>PC-26-0785</t>
  </si>
  <si>
    <t>PC-3230</t>
  </si>
  <si>
    <t>PC-26-0786</t>
  </si>
  <si>
    <t>W8-8</t>
  </si>
  <si>
    <t>Rough Road</t>
  </si>
  <si>
    <t>PC-3231</t>
  </si>
  <si>
    <t>PC-3232</t>
  </si>
  <si>
    <t>PC-26-0787</t>
  </si>
  <si>
    <t>W8-9</t>
  </si>
  <si>
    <t>LOW SHOULDER</t>
  </si>
  <si>
    <t>PC-3233</t>
  </si>
  <si>
    <t>PC-3234</t>
  </si>
  <si>
    <t>PC-26-0788</t>
  </si>
  <si>
    <t>W9-1</t>
  </si>
  <si>
    <t>Right* (Left) Lane Ends</t>
  </si>
  <si>
    <t>PC-3263</t>
  </si>
  <si>
    <t>PC-3264</t>
  </si>
  <si>
    <t>PC-26-0790</t>
  </si>
  <si>
    <t>PC-26-0791</t>
  </si>
  <si>
    <t>W9-3</t>
  </si>
  <si>
    <t>PC-3265</t>
  </si>
  <si>
    <t>PC-3266</t>
  </si>
  <si>
    <t>PC-26-0792</t>
  </si>
  <si>
    <t>W9-3L</t>
  </si>
  <si>
    <t>PC-3267</t>
  </si>
  <si>
    <t>PC-3268</t>
  </si>
  <si>
    <t>PC-26-0793</t>
  </si>
  <si>
    <t>W9-3R</t>
  </si>
  <si>
    <t>PC-3269</t>
  </si>
  <si>
    <t>PC-3270</t>
  </si>
  <si>
    <t>PC-26-00365</t>
  </si>
  <si>
    <t>PC-26-00366</t>
  </si>
  <si>
    <t>PC-26-0794</t>
  </si>
  <si>
    <t>PC-26-00367</t>
  </si>
  <si>
    <t>PC-26-00368</t>
  </si>
  <si>
    <t>PC-26-0795</t>
  </si>
  <si>
    <t>PC-26-0796</t>
  </si>
  <si>
    <t>PC-26-0797</t>
  </si>
  <si>
    <t>PC-1463</t>
  </si>
  <si>
    <t>W9-7</t>
  </si>
  <si>
    <t>Right (Left) Lane Exit Only Ahead*</t>
  </si>
  <si>
    <t xml:space="preserve">132X72 </t>
  </si>
  <si>
    <t>0.080 inch Framed*</t>
  </si>
  <si>
    <t>Price</t>
  </si>
  <si>
    <t>CALCTRA Product Number</t>
  </si>
  <si>
    <t>TRAFFIC SIGNS LIBRARY</t>
  </si>
  <si>
    <t>Include CALCTRA ITEM NUMBERS on your PURCHASE ORDER and send to customerservice@calctra.ca.gov.</t>
  </si>
  <si>
    <t>Count</t>
  </si>
  <si>
    <t>Protective Overlay Film</t>
  </si>
  <si>
    <t>CPA</t>
  </si>
  <si>
    <t>Title</t>
  </si>
  <si>
    <t>Ent</t>
  </si>
  <si>
    <t xml:space="preserve">Date </t>
  </si>
  <si>
    <t xml:space="preserve">Analyst </t>
  </si>
  <si>
    <t>Folder</t>
  </si>
  <si>
    <t>FY</t>
  </si>
  <si>
    <t>File Name:</t>
  </si>
  <si>
    <t>New Colored Traffic Signs</t>
  </si>
  <si>
    <t>Jasmine Elizalde</t>
  </si>
  <si>
    <t>Remove the w/o POF numbers</t>
  </si>
  <si>
    <t>PRODUCT #</t>
  </si>
  <si>
    <t>DESCRIPTION</t>
  </si>
  <si>
    <t>FACTORY &amp;
ENTERPRISE</t>
  </si>
  <si>
    <t>HOURS TO MFG</t>
  </si>
  <si>
    <t>MINS TO MFG</t>
  </si>
  <si>
    <t>MATERIAL COST W POF
(Protective Overlay Film)</t>
  </si>
  <si>
    <t>OVERHEAD COST</t>
  </si>
  <si>
    <t>LABOR COST PER UM@</t>
  </si>
  <si>
    <t>OVH COST PER UM@</t>
  </si>
  <si>
    <t>TOTAL FACTORY COST</t>
  </si>
  <si>
    <t>FREIGHT @</t>
  </si>
  <si>
    <t>DELIVERED COST</t>
  </si>
  <si>
    <t xml:space="preserve">CENTRAL OFFICE OVHD @ </t>
  </si>
  <si>
    <t>TOTAL COST</t>
  </si>
  <si>
    <t>PRICE</t>
  </si>
  <si>
    <t>TOTAL COST MU %</t>
  </si>
  <si>
    <t>QTY</t>
  </si>
  <si>
    <t>REVENUE</t>
  </si>
  <si>
    <t>PROFIT</t>
  </si>
  <si>
    <t>Safeway Contract Price + 7.75% SAC TAX RATE</t>
  </si>
  <si>
    <t>Contract</t>
  </si>
  <si>
    <t>Filtered to hide N/A</t>
  </si>
  <si>
    <t>Total</t>
  </si>
  <si>
    <t>Info:</t>
  </si>
  <si>
    <t>PMS is requesting pricing of new traffic signs that will be added to CACLTRA Bindery (26).</t>
  </si>
  <si>
    <t>Cost:</t>
  </si>
  <si>
    <t>Provided by CTM.</t>
  </si>
  <si>
    <t xml:space="preserve">Comps: </t>
  </si>
  <si>
    <t>Provided by Safeway Sign Company Statewide Contract.</t>
  </si>
  <si>
    <t xml:space="preserve">Price: </t>
  </si>
  <si>
    <t>Recommending prices of the New Traffic Signs to match Safeway Contract Signs with an 7.75% Sacramento tax rate included.</t>
  </si>
  <si>
    <t>Joe Tran - Manager MBAU</t>
  </si>
  <si>
    <t>Date</t>
  </si>
  <si>
    <t>Raymond Meek - AGM Marketing</t>
  </si>
  <si>
    <t xml:space="preserve">Info: </t>
  </si>
  <si>
    <t>PMS is requesting pricing of the new traffic signs that will be added to Bindery (26).</t>
  </si>
  <si>
    <t>Avg. Comp Price:</t>
  </si>
  <si>
    <t>Recommending prices of the new traffic signs to match Safeway contract signs rounded up to two decimals.</t>
  </si>
  <si>
    <t>LengthXDepth</t>
  </si>
  <si>
    <t>TC120PBFO16.3636A</t>
  </si>
  <si>
    <t>TC120PBFO18.4848A</t>
  </si>
  <si>
    <t>TC190PBFO16.3636A</t>
  </si>
  <si>
    <t>TC190PBFO18.4848A</t>
  </si>
  <si>
    <t>TC200PBWX88.4830A</t>
  </si>
  <si>
    <t>TC200PBFO18.4848A</t>
  </si>
  <si>
    <t>TC200PBFO16.7272A</t>
  </si>
  <si>
    <t>TC200PBFO16.3636A</t>
  </si>
  <si>
    <t>TC20APBFO16.1708A</t>
  </si>
  <si>
    <t>TC20APBFO16.2210A</t>
  </si>
  <si>
    <t>TC20BPBFO16.0810A</t>
  </si>
  <si>
    <t>TC20BPBFO16.1012A</t>
  </si>
  <si>
    <t>TC230PBFO16.3636A</t>
  </si>
  <si>
    <t>TC230PBFO18.4848A</t>
  </si>
  <si>
    <t>TC240PBFO16.3030A</t>
  </si>
  <si>
    <t>TC240PBFO18.4848A</t>
  </si>
  <si>
    <t>TC270PBFO16.3636A</t>
  </si>
  <si>
    <t>TC270PBFO18.4848A</t>
  </si>
  <si>
    <t>TC300PBFO16.3030A</t>
  </si>
  <si>
    <t>TC300PBFO18.4848A</t>
  </si>
  <si>
    <t>TC300PBFO18.4848B</t>
  </si>
  <si>
    <t>TC30APBFO16.3030A</t>
  </si>
  <si>
    <t>TC30APBFO18.4848A</t>
  </si>
  <si>
    <t>TC370PBWX86.3642A</t>
  </si>
  <si>
    <t>TC380PBFO18.4836A</t>
  </si>
  <si>
    <t>TC400PBWX86.7236A</t>
  </si>
  <si>
    <t>TC400PBWX88.1084A</t>
  </si>
  <si>
    <t>TC430PBFO16.3636A</t>
  </si>
  <si>
    <t>TC430PBFO18.4848A</t>
  </si>
  <si>
    <t>TC440PBFO16.3636A</t>
  </si>
  <si>
    <t>TC440PBFO18.4848A</t>
  </si>
  <si>
    <t>TC450PBFO16.3636A</t>
  </si>
  <si>
    <t>TC450PBFO18.4848A</t>
  </si>
  <si>
    <t>TC460PBFO16.3636A</t>
  </si>
  <si>
    <t>TC460PBFO18.4848A</t>
  </si>
  <si>
    <t>TC46PPBFO16.3018A</t>
  </si>
  <si>
    <t>TC46PPBFO16.3624A</t>
  </si>
  <si>
    <t>TC48BPMUL88.9660A</t>
  </si>
  <si>
    <t>TC48BPMUL88.4830A</t>
  </si>
  <si>
    <t>TC49APMUL88.4830A</t>
  </si>
  <si>
    <t>TC49DPMUL88.9660A</t>
  </si>
  <si>
    <t>TC49DPMUL88.4830A</t>
  </si>
  <si>
    <t>TC50CPMUL88.9660A</t>
  </si>
  <si>
    <t>TC50CPMUL88.4830A</t>
  </si>
  <si>
    <t>TC50DPMUL88.9660A</t>
  </si>
  <si>
    <t>TC50DPMUL88.4830A</t>
  </si>
  <si>
    <t>TD101PWGX16.1224A</t>
  </si>
  <si>
    <t>TD101PWGX16.1018A</t>
  </si>
  <si>
    <t>TD101PWGX16.1236A</t>
  </si>
  <si>
    <t>TD101PWGX16.1027A</t>
  </si>
  <si>
    <t>TD102PWGX16.1236A</t>
  </si>
  <si>
    <t>TD102PWGX16.1027A</t>
  </si>
  <si>
    <t>TD102PWGX16.1248A</t>
  </si>
  <si>
    <t>TD102PWGX16.0612A</t>
  </si>
  <si>
    <t>TD102PWGX16.1036A</t>
  </si>
  <si>
    <t>TD103PWGX16.1248A</t>
  </si>
  <si>
    <t>TD103PWGX16.1036A</t>
  </si>
  <si>
    <t>TD103PWGX16.1260A</t>
  </si>
  <si>
    <t>TD103PWGX16.1048A</t>
  </si>
  <si>
    <t>TD104PWGX16.1230A</t>
  </si>
  <si>
    <t>TD104PWGX16.1854A</t>
  </si>
  <si>
    <t>TD105PWGX16.1236A</t>
  </si>
  <si>
    <t>TD105PWGX16.1860A</t>
  </si>
  <si>
    <t>TD111PWGX16.2418A</t>
  </si>
  <si>
    <t>TD111PWGX16.1818A</t>
  </si>
  <si>
    <t>TD111PWGX16.1818B</t>
  </si>
  <si>
    <t>TD111PWGX16.1818C</t>
  </si>
  <si>
    <t>TD111PWGX16.1818D</t>
  </si>
  <si>
    <t>TD111PWGX16.1806A</t>
  </si>
  <si>
    <t>TD111PWGX16.2418B</t>
  </si>
  <si>
    <t>TD112PWGX16.1218A</t>
  </si>
  <si>
    <t>TD112PWGX16.1218B</t>
  </si>
  <si>
    <t>TD121PWEX18.8448A</t>
  </si>
  <si>
    <t>TD121PWEX18.1328A</t>
  </si>
  <si>
    <t>TD121PWEX18.9648A</t>
  </si>
  <si>
    <t>TD121PWEX18.1206A</t>
  </si>
  <si>
    <t>TD121PWEX18.8430A</t>
  </si>
  <si>
    <t>TD121PWEX18.1083A</t>
  </si>
  <si>
    <t>TD122PWEX16.6042A</t>
  </si>
  <si>
    <t>TD122PWEX18.9666A</t>
  </si>
  <si>
    <t>TD123PWEX18.8448A</t>
  </si>
  <si>
    <t>TD123PWEX18.1328A</t>
  </si>
  <si>
    <t>TD124PWEX16.6630A</t>
  </si>
  <si>
    <t>TD124PWEX18.9648A</t>
  </si>
  <si>
    <t>TD125PWEX16.6672A</t>
  </si>
  <si>
    <t>TD125PWEX18.4860A</t>
  </si>
  <si>
    <t>TD125PWEX18.4836A</t>
  </si>
  <si>
    <t>TD125PWEX16.6648A</t>
  </si>
  <si>
    <t>TD126PWEX16.7854A</t>
  </si>
  <si>
    <t>TD126PWEX16.6042A</t>
  </si>
  <si>
    <t>TD131PWGX16.6030A</t>
  </si>
  <si>
    <t>TD131PWGX16.7842A</t>
  </si>
  <si>
    <t>TD132PWGX16.6030A</t>
  </si>
  <si>
    <t>TD132PWGX16.7842A</t>
  </si>
  <si>
    <t>TD133PWGX18.4830A</t>
  </si>
  <si>
    <t>TD133PWGX18.4842A</t>
  </si>
  <si>
    <t>TD171PWGX16.4248A</t>
  </si>
  <si>
    <t>TD171PWGX16.6066A</t>
  </si>
  <si>
    <t>TD172PWGX16.4242A</t>
  </si>
  <si>
    <t>TD172PWGX16.6054A</t>
  </si>
  <si>
    <t>TD173PWGX16.4248A</t>
  </si>
  <si>
    <t>TD173PWGX16.6066A</t>
  </si>
  <si>
    <t>TD174PWGX16.4242A</t>
  </si>
  <si>
    <t>TD174PWGX16.6054A</t>
  </si>
  <si>
    <t>TD175PWGX16.6036A</t>
  </si>
  <si>
    <t>TD175PWGX16.7854A</t>
  </si>
  <si>
    <t>TD176PWGX16.6036A</t>
  </si>
  <si>
    <t>TD176PWGX16.7860A</t>
  </si>
  <si>
    <t>TD177PWGX16.7236A</t>
  </si>
  <si>
    <t>TD177PWGX18.9654A</t>
  </si>
  <si>
    <t>TD410PWGX16.1815A</t>
  </si>
  <si>
    <t>TD410PWGX16.3024A</t>
  </si>
  <si>
    <t>TD420PWGX16.2430A</t>
  </si>
  <si>
    <t>TD420PWGX16.3036A</t>
  </si>
  <si>
    <t>TD420PWGX16.3648A</t>
  </si>
  <si>
    <t>TD430PGWX86.1218A</t>
  </si>
  <si>
    <t>TD440PWGX16.1218A</t>
  </si>
  <si>
    <t>TD44APWGX16.1218A</t>
  </si>
  <si>
    <t>TD510PWEX16.7836A</t>
  </si>
  <si>
    <t>TD510PWEX18.1144A</t>
  </si>
  <si>
    <t>TD510PWEX18.1326A</t>
  </si>
  <si>
    <t>TD510PWEX18.8436A</t>
  </si>
  <si>
    <t>TD510PWEX18.1204A</t>
  </si>
  <si>
    <t>TD510PWEX18.8436B</t>
  </si>
  <si>
    <t>TD510PWEX18.1205A</t>
  </si>
  <si>
    <t>TD510PWEX18.5448A</t>
  </si>
  <si>
    <t>TD510PWEX16.7666A</t>
  </si>
  <si>
    <t>TD510PWEX18.9278A</t>
  </si>
  <si>
    <t>TD511PWEX18.8436A</t>
  </si>
  <si>
    <t>TD511PWEX18.1204A</t>
  </si>
  <si>
    <t>TD511PWEX18.8436B</t>
  </si>
  <si>
    <t>TD511PWEX18.1205A</t>
  </si>
  <si>
    <t>TD511PWEX18.5448A</t>
  </si>
  <si>
    <t>TD511PWEX16.7666A</t>
  </si>
  <si>
    <t>TD511PWEX18.9278A</t>
  </si>
  <si>
    <t>TD512PWEX18.1144A</t>
  </si>
  <si>
    <t>TD512PWEX18.4836A</t>
  </si>
  <si>
    <t>TD513PWEX18.9654A</t>
  </si>
  <si>
    <t>TD513PWEX18.1326A</t>
  </si>
  <si>
    <t>TD514PWEX18.9654A</t>
  </si>
  <si>
    <t>TD514PWEX18.9654B</t>
  </si>
  <si>
    <t>TD514PWEX18.9654C</t>
  </si>
  <si>
    <t>TD514PWEX18.1327A</t>
  </si>
  <si>
    <t>TD514PWEX18.1327B</t>
  </si>
  <si>
    <t>TD514PWEX18.1327C</t>
  </si>
  <si>
    <t>TD515PWEX16.7254A</t>
  </si>
  <si>
    <t>TD515PWEX18.1026A</t>
  </si>
  <si>
    <t>TD516PWEX16.7254A</t>
  </si>
  <si>
    <t>TD516PWEX18.1027A</t>
  </si>
  <si>
    <t>TD520PEWX18.1146A</t>
  </si>
  <si>
    <t>TD520PEWX18.1326A</t>
  </si>
  <si>
    <t>TD520PWEX16.7836A</t>
  </si>
  <si>
    <t>TD550PWEX16.4248A</t>
  </si>
  <si>
    <t>TD550PWEX16.4248B</t>
  </si>
  <si>
    <t>TD560PWEX16.7854A</t>
  </si>
  <si>
    <t>TD560PEWX18.1327A</t>
  </si>
  <si>
    <t>TD560PEWX18.1086A</t>
  </si>
  <si>
    <t>TD570PEWX18.9072A</t>
  </si>
  <si>
    <t>TD570PEWX18.1329A</t>
  </si>
  <si>
    <t>TD580PEWX18.8472A</t>
  </si>
  <si>
    <t>TD580PEWX18.1209A</t>
  </si>
  <si>
    <t>TD590PEWX18.9636A</t>
  </si>
  <si>
    <t>TD810PWGX16.6048A</t>
  </si>
  <si>
    <t>TD810PWGX16.7860A</t>
  </si>
  <si>
    <t>TD810PWGX18.9672A</t>
  </si>
  <si>
    <t>TD820PWGX16.6654A</t>
  </si>
  <si>
    <t>TD820PWGX18.8472A</t>
  </si>
  <si>
    <t>TD820PWGX18.1089A</t>
  </si>
  <si>
    <t>TD830PWGX18.4842A</t>
  </si>
  <si>
    <t>TD830PWGX16.6660A</t>
  </si>
  <si>
    <t>TD830PWGX18.8478A</t>
  </si>
  <si>
    <t>TD96PPEWX16.1809A</t>
  </si>
  <si>
    <t>TD913PWEX16.2412A</t>
  </si>
  <si>
    <t>TD913PWEX16.2412B</t>
  </si>
  <si>
    <t>TD913PWEX16.2412C</t>
  </si>
  <si>
    <t>TD920PWEX16.2412A</t>
  </si>
  <si>
    <t>TD913PEWX16.2418A</t>
  </si>
  <si>
    <t>TD916PWEX16.2424A</t>
  </si>
  <si>
    <t>TD916PWEX16.2424B</t>
  </si>
  <si>
    <t>TD919PWEX16.2424A</t>
  </si>
  <si>
    <t>TD920PWEX16.2424A</t>
  </si>
  <si>
    <t>TD920PWEX16.2424B</t>
  </si>
  <si>
    <t>TD921PWEX16.2424A</t>
  </si>
  <si>
    <t>TD922PWEX16.2424A</t>
  </si>
  <si>
    <t>TD930PWEX16.2424A</t>
  </si>
  <si>
    <t>TD960PWEX16.2424A</t>
  </si>
  <si>
    <t>TD970PWEX16.2424A</t>
  </si>
  <si>
    <t>TD980PWEX16.2424A</t>
  </si>
  <si>
    <t>TD990PWEX16.2424A</t>
  </si>
  <si>
    <t>TD940PEWX16.2430A</t>
  </si>
  <si>
    <t>TD919PEWX16.3009A</t>
  </si>
  <si>
    <t>TD913PWEX16.3012A</t>
  </si>
  <si>
    <t>TD919PWEX16.3012A</t>
  </si>
  <si>
    <t>TD920PWEX16.3012A</t>
  </si>
  <si>
    <t>TD913PWEX16.3015A</t>
  </si>
  <si>
    <t>TD913PWEX16.3015B</t>
  </si>
  <si>
    <t>TD913PEWX16.3024A</t>
  </si>
  <si>
    <t>TD916PWEX16.3030A</t>
  </si>
  <si>
    <t>TD916PWEX16.3030B</t>
  </si>
  <si>
    <t>TD920PWEX16.3030A</t>
  </si>
  <si>
    <t>TD920PWEX16.3030B</t>
  </si>
  <si>
    <t>TD921PWEX16.3030A</t>
  </si>
  <si>
    <t>TD922PWEX16.3030A</t>
  </si>
  <si>
    <t>TD930PWEX16.3030A</t>
  </si>
  <si>
    <t>TD960PWEX16.3030A</t>
  </si>
  <si>
    <t>TD970PWEX16.3030A</t>
  </si>
  <si>
    <t>TD980PWEX16.3030A</t>
  </si>
  <si>
    <t>TD990PWEX16.3030A</t>
  </si>
  <si>
    <t>TD919PEWX16.3636A</t>
  </si>
  <si>
    <t>TD940PEWX16.3648A</t>
  </si>
  <si>
    <t>TD919PEWX16.4212A</t>
  </si>
  <si>
    <t>TD919PEWX16.4218A</t>
  </si>
  <si>
    <t>TD917PEWX16.7224A</t>
  </si>
  <si>
    <t>TD918PWEX16.7260A</t>
  </si>
  <si>
    <t>TD918PWEX16.7260B</t>
  </si>
  <si>
    <t>TD910PWEX16.3030A</t>
  </si>
  <si>
    <t>TD911PWEX16.2418A</t>
  </si>
  <si>
    <t>TD910PWEX16.2424A</t>
  </si>
  <si>
    <t>TD910PWEX16.2424B</t>
  </si>
  <si>
    <t>TD911PWEX16.2424A</t>
  </si>
  <si>
    <t>TD911PWEX16.2424B</t>
  </si>
  <si>
    <t>TD911PWEX16.2424C</t>
  </si>
  <si>
    <t>TD911PWEX16.2424D</t>
  </si>
  <si>
    <t>TD911PWEX16.2424E</t>
  </si>
  <si>
    <t>TD911PWEX16.2424F</t>
  </si>
  <si>
    <t>TD911PWEX16.2424G</t>
  </si>
  <si>
    <t>TD911PWEX16.2424H</t>
  </si>
  <si>
    <t>TD912PWEX16.2424A</t>
  </si>
  <si>
    <t>TD913PWEX16.2424A</t>
  </si>
  <si>
    <t>TD911PWEX16.3024A</t>
  </si>
  <si>
    <t>TD910PWEX16.3030B</t>
  </si>
  <si>
    <t>TD911PWEX16.3030A</t>
  </si>
  <si>
    <t>TD911PWEX16.3030B</t>
  </si>
  <si>
    <t>TD911PWEX16.3030C</t>
  </si>
  <si>
    <t>TD911PWEX16.3030D</t>
  </si>
  <si>
    <t>TD911PWEX16.3030E</t>
  </si>
  <si>
    <t>TD911PWEX16.3030F</t>
  </si>
  <si>
    <t>TD911PWEX16.3030G</t>
  </si>
  <si>
    <t>TD911PWEX16.3030H</t>
  </si>
  <si>
    <t>TD912PWEX16.3030A</t>
  </si>
  <si>
    <t>TD913PWEX16.3030A</t>
  </si>
  <si>
    <t>TD917PWEX18.1022A</t>
  </si>
  <si>
    <t>TD918PWEX18.1028A</t>
  </si>
  <si>
    <t>TD918PWEX18.1028B</t>
  </si>
  <si>
    <t>TD918PWEX18.1088A</t>
  </si>
  <si>
    <t>TD918PWEX18.1088B</t>
  </si>
  <si>
    <t>TD917PWEX18.1143A</t>
  </si>
  <si>
    <t>TD918PWEX18.1203A</t>
  </si>
  <si>
    <t>TD917PWEX18.1266A</t>
  </si>
  <si>
    <t>TD918PWEX18.1321A</t>
  </si>
  <si>
    <t>TD918PWEX18.1321B</t>
  </si>
  <si>
    <t>TD918PWEX18.1321C</t>
  </si>
  <si>
    <t>TD918PWEX18.1321D</t>
  </si>
  <si>
    <t>TD918PWEX18.1321E</t>
  </si>
  <si>
    <t>TD918PWEX18.1321F</t>
  </si>
  <si>
    <t>TE111PBFY16.6618A</t>
  </si>
  <si>
    <t>TE111PBFY16.6618B</t>
  </si>
  <si>
    <t>TE111PBFY18.1201A</t>
  </si>
  <si>
    <t>TE112PBFY16.6018A</t>
  </si>
  <si>
    <t>TE15PPWGX18.1143A</t>
  </si>
  <si>
    <t>TE510PWGX16.7260A</t>
  </si>
  <si>
    <t>TE520PBFY18.4836A</t>
  </si>
  <si>
    <t>TE530PBFY18.4836A</t>
  </si>
  <si>
    <t>TE810PWBG18.4896A</t>
  </si>
  <si>
    <t>TE840PWBG16.6078A</t>
  </si>
  <si>
    <t>TEM11PWEX86.1818A</t>
  </si>
  <si>
    <t>TEM11PWEX86.3232A</t>
  </si>
  <si>
    <t>TEM11PWEX86.4242A</t>
  </si>
  <si>
    <t>TEM11PWEX86.1818B</t>
  </si>
  <si>
    <t>TEM11PWEX86.3232B</t>
  </si>
  <si>
    <t>TEM11PWEX86.4242B</t>
  </si>
  <si>
    <t>TEM11PWEX86.1818C</t>
  </si>
  <si>
    <t>TEM11PWEX86.3232C</t>
  </si>
  <si>
    <t>TEM11PWEX86.4242C</t>
  </si>
  <si>
    <t>TEM11PWEX86.2424A</t>
  </si>
  <si>
    <t>TEM11PWEX86.2424B</t>
  </si>
  <si>
    <t>TEM11PWEX86.2424C</t>
  </si>
  <si>
    <t>TEM11PWEX86.1818D</t>
  </si>
  <si>
    <t>TEM11PWEX86.2424D</t>
  </si>
  <si>
    <t>TEM11PWEX86.3232D</t>
  </si>
  <si>
    <t>TEM11PWEX86.4242D</t>
  </si>
  <si>
    <t>TEM11PWEX86.1818E</t>
  </si>
  <si>
    <t>TEM11PWEX86.2424E</t>
  </si>
  <si>
    <t>TEM11PWEX86.3232E</t>
  </si>
  <si>
    <t>TEM11PWEX86.4242E</t>
  </si>
  <si>
    <t>TEM11PWEX86.1818F</t>
  </si>
  <si>
    <t>TEM11PWEX86.2424F</t>
  </si>
  <si>
    <t>TEM11PWEX86.3232F</t>
  </si>
  <si>
    <t>TEM11PWEX86.4242F</t>
  </si>
  <si>
    <t>TEM12PWEX86.1818A</t>
  </si>
  <si>
    <t>TEM12PWEX86.3232A</t>
  </si>
  <si>
    <t>TEM12PEWX86.4242A</t>
  </si>
  <si>
    <t>TEM12PEWX86.2424A</t>
  </si>
  <si>
    <t>TEM21PBWX86.3024A</t>
  </si>
  <si>
    <t>TEM22PBWX86.3024A</t>
  </si>
  <si>
    <t>TEM23PBWX86.2430A</t>
  </si>
  <si>
    <t>TEM24PBWX86.2430A</t>
  </si>
  <si>
    <t>TG331PBWX86.2406A</t>
  </si>
  <si>
    <t>TG104PWGX16.6009A</t>
  </si>
  <si>
    <t>TG104PWGX18.9012A</t>
  </si>
  <si>
    <t>TG10BPMUL16.6036A</t>
  </si>
  <si>
    <t>TG10BPMUL18.1328A</t>
  </si>
  <si>
    <t>TG111PBWX86.3618A</t>
  </si>
  <si>
    <t>TG111PBWX86.0830A</t>
  </si>
  <si>
    <t>TG112PBWX86.3621A</t>
  </si>
  <si>
    <t>TG114PBWX86.4418A</t>
  </si>
  <si>
    <t>TG114PWNX16.4418A</t>
  </si>
  <si>
    <t>TG114PBWX86.4418B</t>
  </si>
  <si>
    <t>TG114PWNX16.4424A</t>
  </si>
  <si>
    <t>TG114PBWX86.4424A</t>
  </si>
  <si>
    <t>TG115PBWX86.4424A</t>
  </si>
  <si>
    <t>TG116PBWX86.1224A</t>
  </si>
  <si>
    <t>TG117PBWX86.0824A</t>
  </si>
  <si>
    <t>TG118PMUL16.4436A</t>
  </si>
  <si>
    <t>TG118PBWY86.4436A</t>
  </si>
  <si>
    <t>TG119PMUL16.4442A</t>
  </si>
  <si>
    <t>TG119PBWY86.4442A</t>
  </si>
  <si>
    <t>TG123PWGX16.3616A</t>
  </si>
  <si>
    <t>TG123PWNX16.3616A</t>
  </si>
  <si>
    <t>TG141PWNX16.3630A</t>
  </si>
  <si>
    <t>TG15APWNX16.1509A</t>
  </si>
  <si>
    <t>TG15APWNX16.1509B</t>
  </si>
  <si>
    <t>TG15APWNX16.3630A</t>
  </si>
  <si>
    <t>TG15APWNX16.3630B</t>
  </si>
  <si>
    <t>TG170PWGX16.3630A</t>
  </si>
  <si>
    <t>TG170PWGX16.7236A</t>
  </si>
  <si>
    <t>TG200PWNX16.2412A</t>
  </si>
  <si>
    <t>TG200PWNX16.3018A</t>
  </si>
  <si>
    <t>TG200PWNX16.2424A</t>
  </si>
  <si>
    <t>TG200PWNX16.3030A</t>
  </si>
  <si>
    <t>TG200PWNX16.2418A</t>
  </si>
  <si>
    <t>TG200PWNX16.3024A</t>
  </si>
  <si>
    <t>TG281PWGX16.2118A</t>
  </si>
  <si>
    <t>TG281PWGX16.2418A</t>
  </si>
  <si>
    <t>TG282PWGX16.2118A</t>
  </si>
  <si>
    <t>TG281PWGX16.3225A</t>
  </si>
  <si>
    <t>TG281PWGX16.4032A</t>
  </si>
  <si>
    <t>TG281PWGX16.3636A</t>
  </si>
  <si>
    <t>TG281PWGX16.4536A</t>
  </si>
  <si>
    <t>TG281PWGX16.4242A</t>
  </si>
  <si>
    <t>TG281PWGX18.5442A</t>
  </si>
  <si>
    <t>TG281PWGX16.2825A</t>
  </si>
  <si>
    <t>TG282PWGX16.2825A</t>
  </si>
  <si>
    <t>TG282PWGX16.2425A</t>
  </si>
  <si>
    <t>TG281PWGX16.3532A</t>
  </si>
  <si>
    <t>TG282PWGX16.3031A</t>
  </si>
  <si>
    <t>TG282PWGX16.3532A</t>
  </si>
  <si>
    <t>TG300PMUL18.4826A</t>
  </si>
  <si>
    <t>TG331PBWX86.1805A</t>
  </si>
  <si>
    <t>TG331PWEX16.1805A</t>
  </si>
  <si>
    <t>TG331PBWX86.3008A</t>
  </si>
  <si>
    <t>TG331PWEX16.2406A</t>
  </si>
  <si>
    <t>TG331PWEX16.3008A</t>
  </si>
  <si>
    <t>TG331PWGX16.1805A</t>
  </si>
  <si>
    <t>TG331PWGX16.2406A</t>
  </si>
  <si>
    <t>TG331PWGX16.3008A</t>
  </si>
  <si>
    <t>TG331PWNX16.1805A</t>
  </si>
  <si>
    <t>TG331PWNX16.2406A</t>
  </si>
  <si>
    <t>TG331PBFY16.2406A</t>
  </si>
  <si>
    <t>TG331PBFY16.1805A</t>
  </si>
  <si>
    <t>TG331PBFO16.2406A</t>
  </si>
  <si>
    <t>TG331PBFY16.3008A</t>
  </si>
  <si>
    <t>TG331PBFO16.1805A</t>
  </si>
  <si>
    <t>TG58PPWGX16.3024A</t>
  </si>
  <si>
    <t>TG331PBFO16.3008A</t>
  </si>
  <si>
    <t>TG58PPBFO16.3024A</t>
  </si>
  <si>
    <t>TG58PPBFO16.3024B</t>
  </si>
  <si>
    <t>TG58PPWGX16.3024B</t>
  </si>
  <si>
    <t>TG58PPWEX16.3024A</t>
  </si>
  <si>
    <t>TG58PPWEX16.3024B</t>
  </si>
  <si>
    <t>TG58PPBWX86.3024A</t>
  </si>
  <si>
    <t>TG58PPBWX86.3024B</t>
  </si>
  <si>
    <t>TG58PPWNX16.3024A</t>
  </si>
  <si>
    <t>TG661PWEX16.2424A</t>
  </si>
  <si>
    <t>TG661PWEX16.3030A</t>
  </si>
  <si>
    <t>TG662PWEX16.2416A</t>
  </si>
  <si>
    <t>TG662PWEX16.3018A</t>
  </si>
  <si>
    <t>TG662PWEX16.1205A</t>
  </si>
  <si>
    <t>TG662PWEX16.1805A</t>
  </si>
  <si>
    <t>TG662PWEX16.2406A</t>
  </si>
  <si>
    <t>TG662PWEX16.3008A</t>
  </si>
  <si>
    <t>TG665PWEX16.2424A</t>
  </si>
  <si>
    <t>TG665PWEX16.3030A</t>
  </si>
  <si>
    <t>TG665PWEX16.2424B</t>
  </si>
  <si>
    <t>TG665PWEX16.3030B</t>
  </si>
  <si>
    <t>TG665PWEX16.3030C</t>
  </si>
  <si>
    <t>TG665PWEX16.2424C</t>
  </si>
  <si>
    <t>TG665PWEX16.3030D</t>
  </si>
  <si>
    <t>TG666PWEX16.2424A</t>
  </si>
  <si>
    <t>TG666PWEX16.3030A</t>
  </si>
  <si>
    <t>TG680PWGX18.1146A</t>
  </si>
  <si>
    <t>TG704PWGX16.2424A</t>
  </si>
  <si>
    <t>TG704PWGX16.3636A</t>
  </si>
  <si>
    <t>TG704PWGX16.4242A</t>
  </si>
  <si>
    <t>TG705PWGX16.3624A</t>
  </si>
  <si>
    <t>TG705PWGX18.5436A</t>
  </si>
  <si>
    <t>TG705PWGX16.6642A</t>
  </si>
  <si>
    <t>TG816PWEX16.3618A</t>
  </si>
  <si>
    <t>TG816PWEX16.3636A</t>
  </si>
  <si>
    <t>TG816PWEX16.7254A</t>
  </si>
  <si>
    <t>TG812PWEX18.9642A</t>
  </si>
  <si>
    <t>TG816PBYX18.1081A</t>
  </si>
  <si>
    <t>TG812PWEX18.1324A</t>
  </si>
  <si>
    <t>TG816PWEX18.4830A</t>
  </si>
  <si>
    <t>TG816PWEX18.4848A</t>
  </si>
  <si>
    <t>TG816PWNX18.8448A</t>
  </si>
  <si>
    <t>TG816PWNX18.1086A</t>
  </si>
  <si>
    <t>TG820PWGX16.4212A</t>
  </si>
  <si>
    <t>TG820PWGX18.5415A</t>
  </si>
  <si>
    <t>TG836PMUL18.1087A</t>
  </si>
  <si>
    <t>TG851PMUL18.1087A</t>
  </si>
  <si>
    <t>TG861PWBG18.1087A</t>
  </si>
  <si>
    <t>TG921PWBG16.3636A</t>
  </si>
  <si>
    <t>TG921PWBG18.4842A</t>
  </si>
  <si>
    <t>TG95APWGX18.9660A</t>
  </si>
  <si>
    <t>TI132PWEX16.1809A</t>
  </si>
  <si>
    <t>TI201PWGX16.3630A</t>
  </si>
  <si>
    <t>TI201PWGX16.7248A</t>
  </si>
  <si>
    <t>TI202PWGX16.7248A</t>
  </si>
  <si>
    <t>TI203PWGX16.4224A</t>
  </si>
  <si>
    <t>TI203PWGX18.9636A</t>
  </si>
  <si>
    <t>TI204PWGX16.5636A</t>
  </si>
  <si>
    <t>TI204PWGX16.7248A</t>
  </si>
  <si>
    <t>TI204PWGX16.5636B</t>
  </si>
  <si>
    <t>TI204PWGX16.7248B</t>
  </si>
  <si>
    <t>TI240PWGX16.7248A</t>
  </si>
  <si>
    <t>TI240PWGX18.5436A</t>
  </si>
  <si>
    <t>TI250PWGX18.9648A</t>
  </si>
  <si>
    <t>TI310PWGX16.2424A</t>
  </si>
  <si>
    <t>TI310PWGX16.3030A</t>
  </si>
  <si>
    <t>TI310PWGX16.2412A</t>
  </si>
  <si>
    <t>TI310PWGX16.3018A</t>
  </si>
  <si>
    <t>TI350PWGX16.2424A</t>
  </si>
  <si>
    <t>TI350PWGX16.3030A</t>
  </si>
  <si>
    <t>TI360PWGX16.2424A</t>
  </si>
  <si>
    <t>TI360PWGX16.3030A</t>
  </si>
  <si>
    <t>TI370PWGX16.2424A</t>
  </si>
  <si>
    <t>TI370PWGX16.3030A</t>
  </si>
  <si>
    <t>TI380PWGX16.2424A</t>
  </si>
  <si>
    <t>TI390PWGX16.2424A</t>
  </si>
  <si>
    <t>TI390PWGX16.3030A</t>
  </si>
  <si>
    <t>TI410PWGX16.2424A</t>
  </si>
  <si>
    <t>TI420PWGX16.3036A</t>
  </si>
  <si>
    <t>TM101PRBW86.2424A</t>
  </si>
  <si>
    <t>TM101PRBW86.2412A</t>
  </si>
  <si>
    <t>TM102PRBW16.2424A</t>
  </si>
  <si>
    <t>TM102PRBW16.2412A</t>
  </si>
  <si>
    <t>TM103PRBW16.2424A</t>
  </si>
  <si>
    <t>TM103PRBW16.2424B</t>
  </si>
  <si>
    <t>TM103PRBW16.2412A</t>
  </si>
  <si>
    <t>TM111PRBW16.2424A</t>
  </si>
  <si>
    <t>TM111PRBW16.2412A</t>
  </si>
  <si>
    <t>TM111PRBW16.2412B</t>
  </si>
  <si>
    <t>TM111PRBW16.2412C</t>
  </si>
  <si>
    <t>TM111PRBW16.2412D</t>
  </si>
  <si>
    <t>TM110PWRE16.2424A</t>
  </si>
  <si>
    <t>TM110PWRE16.3636A</t>
  </si>
  <si>
    <t>TM110PWRE16.3024A</t>
  </si>
  <si>
    <t>TM110PWRE16.4536A</t>
  </si>
  <si>
    <t>TM110PWEX16.3636A</t>
  </si>
  <si>
    <t>TM120PWGX16.2424A</t>
  </si>
  <si>
    <t>TM120PWGX16.3636A</t>
  </si>
  <si>
    <t>TM120PWGX16.3024A</t>
  </si>
  <si>
    <t>TM120PWGX16.4536A</t>
  </si>
  <si>
    <t>TM130PWGX16.2424A</t>
  </si>
  <si>
    <t>TM130PWGX16.3636A</t>
  </si>
  <si>
    <t>TM130PWGX16.3024A</t>
  </si>
  <si>
    <t>TM130PWGX16.4536A</t>
  </si>
  <si>
    <t>TM140PBWX16.2424A</t>
  </si>
  <si>
    <t>TM140PBWX16.3636A</t>
  </si>
  <si>
    <t>TM140PBWX16.3024A</t>
  </si>
  <si>
    <t>TM140PBWX16.4536A</t>
  </si>
  <si>
    <t>TM160PYEX16.2424A</t>
  </si>
  <si>
    <t>TM160PYEX16.3636A</t>
  </si>
  <si>
    <t>TM170PWNX16.1818A</t>
  </si>
  <si>
    <t>TM170PWNX16.2424A</t>
  </si>
  <si>
    <t>TM170PWNX16.3636A</t>
  </si>
  <si>
    <t>TM180PGWX86.1824A</t>
  </si>
  <si>
    <t>TM180PGWX86.1218A</t>
  </si>
  <si>
    <t>TM190PWGX16.1218A</t>
  </si>
  <si>
    <t>TM190PWGX16.1824A</t>
  </si>
  <si>
    <t>TM21PPBWX86.2115A</t>
  </si>
  <si>
    <t>TM21PPBWX86.3021A</t>
  </si>
  <si>
    <t>TM21PPWGX16.1206A</t>
  </si>
  <si>
    <t>TM21PPWGX16.3021A</t>
  </si>
  <si>
    <t>TM21PPWGX16.2115A</t>
  </si>
  <si>
    <t>TM21PPWEX16.2115A</t>
  </si>
  <si>
    <t>TM21PPWEX16.3021A</t>
  </si>
  <si>
    <t>TM21PPWNX16.2115A</t>
  </si>
  <si>
    <t>TM21PPWNX16.3021A</t>
  </si>
  <si>
    <t>TM220PWGX16.6048A</t>
  </si>
  <si>
    <t>TM21PPBFY16.2115A</t>
  </si>
  <si>
    <t>TM21PPBFY16.3021A</t>
  </si>
  <si>
    <t>TM31PPBFY16.2412A</t>
  </si>
  <si>
    <t>TM31PPBFY16.3618A</t>
  </si>
  <si>
    <t>TM31PPBWX86.3618A</t>
  </si>
  <si>
    <t>TM31PPBWX86.2412A</t>
  </si>
  <si>
    <t>TM31PPWGX16.3618A</t>
  </si>
  <si>
    <t>TM31PPWGX16.2412A</t>
  </si>
  <si>
    <t>TM31PPWEX16.2412A</t>
  </si>
  <si>
    <t>TM31PPWEX16.3618A</t>
  </si>
  <si>
    <t>TM31PPWNX16.2412A</t>
  </si>
  <si>
    <t>TM31PPWNX16.3618A</t>
  </si>
  <si>
    <t>TM31PPWGX16.1206A</t>
  </si>
  <si>
    <t>TM32PPBFY16.2412A</t>
  </si>
  <si>
    <t>TM32PPBFY16.3618A</t>
  </si>
  <si>
    <t>TM32PPBWX86.2412A</t>
  </si>
  <si>
    <t>TM32PPBWX86.3618A</t>
  </si>
  <si>
    <t>TM32PPWGX16.1206A</t>
  </si>
  <si>
    <t>TM32PPWGX16.3618A</t>
  </si>
  <si>
    <t>TM32PPWGX16.2412A</t>
  </si>
  <si>
    <t>TM32PPWEX16.2412A</t>
  </si>
  <si>
    <t>TM32PPWEX16.3618A</t>
  </si>
  <si>
    <t>TM32PPWNX16.2412A</t>
  </si>
  <si>
    <t>TM32PPWNX16.3618A</t>
  </si>
  <si>
    <t>TM33PPBFY16.2412A</t>
  </si>
  <si>
    <t>TM33PPBFY16.3618A</t>
  </si>
  <si>
    <t>TM33PPBWX86.3618A</t>
  </si>
  <si>
    <t>TM33PPBWX86.2412A</t>
  </si>
  <si>
    <t>TM33PPWGX16.3618A</t>
  </si>
  <si>
    <t>TM33PPWGX16.2412A</t>
  </si>
  <si>
    <t>TM33PPWEX16.2412A</t>
  </si>
  <si>
    <t>TM33PPWEX16.3618A</t>
  </si>
  <si>
    <t>TM33PPWNX16.2412A</t>
  </si>
  <si>
    <t>TM33PPWNX16.3618A</t>
  </si>
  <si>
    <t>TM33PPWGX16.1206A</t>
  </si>
  <si>
    <t>TM34PPBFY16.2412A</t>
  </si>
  <si>
    <t>TM34PPBFY16.3618A</t>
  </si>
  <si>
    <t>TM34PPBWX86.3618A</t>
  </si>
  <si>
    <t>TM34PPBWX86.2412A</t>
  </si>
  <si>
    <t>TM34PPWGX16.3618A</t>
  </si>
  <si>
    <t>TM34PPWGX16.2412A</t>
  </si>
  <si>
    <t>TM34PPWEX16.2412A</t>
  </si>
  <si>
    <t>TM34PPWEX16.3618A</t>
  </si>
  <si>
    <t>TM34PPWNX16.2412A</t>
  </si>
  <si>
    <t>TM34PPWNX16.3618A</t>
  </si>
  <si>
    <t>TM34PPWGX16.1206A</t>
  </si>
  <si>
    <t>TM411PWGX16.3030A</t>
  </si>
  <si>
    <t>TM411PMUL16.3030A</t>
  </si>
  <si>
    <t>TM411PWGX16.3018A</t>
  </si>
  <si>
    <t>TM411PBFY16.3018A</t>
  </si>
  <si>
    <t>TM412PWGX16.2418A</t>
  </si>
  <si>
    <t>TM414PBFY16.2412A</t>
  </si>
  <si>
    <t>TM414PBFY16.3618A</t>
  </si>
  <si>
    <t>TM414PBWX86.2412A</t>
  </si>
  <si>
    <t>TM414PBWX86.3618A</t>
  </si>
  <si>
    <t>TM414PWGX16.2406A</t>
  </si>
  <si>
    <t>TM414PWGX16.3618A</t>
  </si>
  <si>
    <t>TM414PWGX16.2412A</t>
  </si>
  <si>
    <t>TM414PWEX16.2412A</t>
  </si>
  <si>
    <t>TM414PWEX16.3618A</t>
  </si>
  <si>
    <t>TM414PWNX16.2412A</t>
  </si>
  <si>
    <t>TM414PWNX16.3618A</t>
  </si>
  <si>
    <t>TM417PBWX88.4848A</t>
  </si>
  <si>
    <t>TM418PBWX88.4848A</t>
  </si>
  <si>
    <t>TM41PPBFY16.2412A</t>
  </si>
  <si>
    <t>TM41PPBFY16.3618A</t>
  </si>
  <si>
    <t>TM41PPBWX86.3618A</t>
  </si>
  <si>
    <t>TM41PPBWX86.2412A</t>
  </si>
  <si>
    <t>TM41PPWGX16.2406A</t>
  </si>
  <si>
    <t>TM41PPWGX16.3618A</t>
  </si>
  <si>
    <t>TM41PPWGX16.2412A</t>
  </si>
  <si>
    <t>TM41PPWEX16.2412A</t>
  </si>
  <si>
    <t>TM41PPWEX16.3618A</t>
  </si>
  <si>
    <t>TM41PPWNX16.2412A</t>
  </si>
  <si>
    <t>TM41PPWNX16.3618A</t>
  </si>
  <si>
    <t>TM42PPBFY16.2412A</t>
  </si>
  <si>
    <t>TM42PPBFY16.3618A</t>
  </si>
  <si>
    <t>TM42PPBWX86.3618A</t>
  </si>
  <si>
    <t>TM42PPBWX86.2412A</t>
  </si>
  <si>
    <t>TM42PPWGX16.2406A</t>
  </si>
  <si>
    <t>TM42PPWGX16.3618A</t>
  </si>
  <si>
    <t>TM42PPWGX16.2412A</t>
  </si>
  <si>
    <t>TM42PPWEX16.2412A</t>
  </si>
  <si>
    <t>TM42PPWNX16.2412A</t>
  </si>
  <si>
    <t>TM42PPWNX16.3618A</t>
  </si>
  <si>
    <t>TM43PPBFY16.2412A</t>
  </si>
  <si>
    <t>TM43PPBFY16.3618A</t>
  </si>
  <si>
    <t>TM43PPBWX86.2412A</t>
  </si>
  <si>
    <t>TM43PPBWX86.3618A</t>
  </si>
  <si>
    <t>TM43PPWGX16.2406A</t>
  </si>
  <si>
    <t>TM43PPWGX16.3618A</t>
  </si>
  <si>
    <t>TM43PPWGX16.2412A</t>
  </si>
  <si>
    <t>TM43PPWEX16.2412A</t>
  </si>
  <si>
    <t>TM43PPWEX16.3618A</t>
  </si>
  <si>
    <t>TM43PPWNX16.2412A</t>
  </si>
  <si>
    <t>TM43PPWNX16.3618A</t>
  </si>
  <si>
    <t>TM44PPBFY16.2412A</t>
  </si>
  <si>
    <t>TM44PPBFY16.3618A</t>
  </si>
  <si>
    <t>TM44PPBWX86.2412A</t>
  </si>
  <si>
    <t>TM44PPBWX86.3618A</t>
  </si>
  <si>
    <t>TM44PPWGX16.3618A</t>
  </si>
  <si>
    <t>TM44PPWGX16.2412A</t>
  </si>
  <si>
    <t>TM44PPWEX16.2412A</t>
  </si>
  <si>
    <t>TM44PPWEX16.3618A</t>
  </si>
  <si>
    <t>TM44PPWNX16.2412A</t>
  </si>
  <si>
    <t>TM44PPWNX16.3618A</t>
  </si>
  <si>
    <t>TM45PPBFY16.2412A</t>
  </si>
  <si>
    <t>TM45PPBFY16.3618A</t>
  </si>
  <si>
    <t>TM45PPBWX86.3618A</t>
  </si>
  <si>
    <t>TM45PPBWX86.2412A</t>
  </si>
  <si>
    <t>TM45PPWGX16.2406A</t>
  </si>
  <si>
    <t>TM45PPWGX16.3618A</t>
  </si>
  <si>
    <t>TM45PPWGX16.2412A</t>
  </si>
  <si>
    <t>TM45PPWEX16.3618A</t>
  </si>
  <si>
    <t>TM45PPWNX16.2412A</t>
  </si>
  <si>
    <t>TM45PPWNX16.3618A</t>
  </si>
  <si>
    <t>TM45PPWGX16.1206A</t>
  </si>
  <si>
    <t>TM46PPBFY16.2412A</t>
  </si>
  <si>
    <t>TM46PPBFY16.3618A</t>
  </si>
  <si>
    <t>TM46PPBWX86.2412A</t>
  </si>
  <si>
    <t>TM46PPBWX86.3618A</t>
  </si>
  <si>
    <t>TM46PPWGX16.2406A</t>
  </si>
  <si>
    <t>TM46PPWGX16.3618A</t>
  </si>
  <si>
    <t>TM46PPGWX16.2412A</t>
  </si>
  <si>
    <t>TM46PPWEX16.2412A</t>
  </si>
  <si>
    <t>TM46PPWEX16.3618A</t>
  </si>
  <si>
    <t>TM46PPWNX16.2412A</t>
  </si>
  <si>
    <t>TM46PPWNX16.3618A</t>
  </si>
  <si>
    <t>TM46PPGWX16.1206A</t>
  </si>
  <si>
    <t>TM47PPBFY16.2412A</t>
  </si>
  <si>
    <t>TM47PPBFY16.3618A</t>
  </si>
  <si>
    <t>TM47PPBWX86.2412A</t>
  </si>
  <si>
    <t>TM47PPBWX86.3618A</t>
  </si>
  <si>
    <t>TM47PPGWX16.2406A</t>
  </si>
  <si>
    <t>TM47PPGWX16.3618A</t>
  </si>
  <si>
    <t>TM47PPWEX16.2412A</t>
  </si>
  <si>
    <t>TM47PPWEX16.3618A</t>
  </si>
  <si>
    <t>TM47PPWNX16.2412A</t>
  </si>
  <si>
    <t>TM47PPWNX16.3618A</t>
  </si>
  <si>
    <t>TM47PPGWX16.1206A</t>
  </si>
  <si>
    <t>TM480PBFO16.2418A</t>
  </si>
  <si>
    <t>TM48PPBFO16.1206A</t>
  </si>
  <si>
    <t>TM490PBFO16.3024A</t>
  </si>
  <si>
    <t>TM490PBFO18.4836A</t>
  </si>
  <si>
    <t>TM51PPBWX86.2115A</t>
  </si>
  <si>
    <t>TM51PPBWX86.3021A</t>
  </si>
  <si>
    <t>TM51PPBFY16.2115A</t>
  </si>
  <si>
    <t>TM51PPBFY16.3021A</t>
  </si>
  <si>
    <t>TM51PPBWX86.2115B</t>
  </si>
  <si>
    <t>TM51PPBWX86.3021B</t>
  </si>
  <si>
    <t>TM51PPWGX16.3021A</t>
  </si>
  <si>
    <t>TM51PPWGX16.2115A</t>
  </si>
  <si>
    <t>TM51PPWEX16.2115A</t>
  </si>
  <si>
    <t>TM51PPWEX16.3021A</t>
  </si>
  <si>
    <t>TM51PPWNX16.2115A</t>
  </si>
  <si>
    <t>TM51PPWNX16.3021A</t>
  </si>
  <si>
    <t>TM51PPWGX16.1209A</t>
  </si>
  <si>
    <t>TM51PPBFY16.2115B</t>
  </si>
  <si>
    <t>TM51PPBFY16.3021B</t>
  </si>
  <si>
    <t>TM51PPBWX86.2115C</t>
  </si>
  <si>
    <t>TM51PPBWX86.3021C</t>
  </si>
  <si>
    <t>TM51PPWGX16.3021B</t>
  </si>
  <si>
    <t>TM51PPWGX16.2115B</t>
  </si>
  <si>
    <t>TM51PPWEX16.2115B</t>
  </si>
  <si>
    <t>TM51PPWEX16.3021B</t>
  </si>
  <si>
    <t>TM51PPWNX16.2115B</t>
  </si>
  <si>
    <t>TM51PPWNX16.3021B</t>
  </si>
  <si>
    <t>TM51PPWGX16.1209B</t>
  </si>
  <si>
    <t>TM52PPBFY16.2115A</t>
  </si>
  <si>
    <t>TM52PPBFY16.3021A</t>
  </si>
  <si>
    <t>TM52PPBWX86.2115A</t>
  </si>
  <si>
    <t>TM52PPBWX86.3021A</t>
  </si>
  <si>
    <t>TM52PPWGX16.3021A</t>
  </si>
  <si>
    <t>TM52PPWGX16.2115A</t>
  </si>
  <si>
    <t>TM52PPWEX16.2115A</t>
  </si>
  <si>
    <t>TM52PPWEX16.3021A</t>
  </si>
  <si>
    <t>TM52PPWNX16.2115A</t>
  </si>
  <si>
    <t>TM52PPWNX16.3021A</t>
  </si>
  <si>
    <t>TM52PPWGX16.1209A</t>
  </si>
  <si>
    <t>TM52PPBFY16.2115B</t>
  </si>
  <si>
    <t>TM52PPBFY16.3021B</t>
  </si>
  <si>
    <t>TM52PPBWX86.2115B</t>
  </si>
  <si>
    <t>TM52PPBWX86.3021B</t>
  </si>
  <si>
    <t>TM52PPWGX16.3021B</t>
  </si>
  <si>
    <t>TM52PPWGX16.2115B</t>
  </si>
  <si>
    <t>TM52PPWEX16.2115B</t>
  </si>
  <si>
    <t>TM52PPWEX16.3021B</t>
  </si>
  <si>
    <t>TM52PPWNX16.2115B</t>
  </si>
  <si>
    <t>TM52PPWNX16.3021B</t>
  </si>
  <si>
    <t>TM52PPWGX16.1209B</t>
  </si>
  <si>
    <t>TM53PPBFY16.2115A</t>
  </si>
  <si>
    <t>TM53PPBFY16.3021A</t>
  </si>
  <si>
    <t>TM53PPBWX86.2115A</t>
  </si>
  <si>
    <t>TM53PPBWX86.3021A</t>
  </si>
  <si>
    <t>TM53PPWNX16.3021A</t>
  </si>
  <si>
    <t>TM53PPWGX16.1209A</t>
  </si>
  <si>
    <t>TM53PPBFY16.2115B</t>
  </si>
  <si>
    <t>TM53PPBFY16.3021B</t>
  </si>
  <si>
    <t>TM53PPBWX86.2115B</t>
  </si>
  <si>
    <t>TM53PPBWX86.3021B</t>
  </si>
  <si>
    <t>TM53PPWGX16.3021A</t>
  </si>
  <si>
    <t>TM53PPWGX16.2115A</t>
  </si>
  <si>
    <t>TM53PPWEX16.2115A</t>
  </si>
  <si>
    <t>TM53PPWEX16.3021A</t>
  </si>
  <si>
    <t>TM53PPWNX16.2115A</t>
  </si>
  <si>
    <t>TM53PPWNX16.3021B</t>
  </si>
  <si>
    <t>TM53PPWGX16.1209B</t>
  </si>
  <si>
    <t>TM54PPBFY16.2418A</t>
  </si>
  <si>
    <t>TM54PPBFY16.3624A</t>
  </si>
  <si>
    <t>TM54PPBWX86.2418A</t>
  </si>
  <si>
    <t>TM54PPBWX86.3624A</t>
  </si>
  <si>
    <t>TM54PPWGX16.2418A</t>
  </si>
  <si>
    <t>TM54PPWGX16.3624A</t>
  </si>
  <si>
    <t>TM54PPWGX16.1209A</t>
  </si>
  <si>
    <t>TM54PPWEX16.2418A</t>
  </si>
  <si>
    <t>TM54PPWEX16.3624A</t>
  </si>
  <si>
    <t>TM54PPWNX16.2418A</t>
  </si>
  <si>
    <t>TM54PPWNX16.3624A</t>
  </si>
  <si>
    <t>TM54PPBWX86.2418B</t>
  </si>
  <si>
    <t>TM54PPBWX86.3624B</t>
  </si>
  <si>
    <t>TM55PPBFY16.2418A</t>
  </si>
  <si>
    <t>TM55PPBFY16.3624A</t>
  </si>
  <si>
    <t>TM55PPBWX86.2418A</t>
  </si>
  <si>
    <t>TM55PPBWX86.3624A</t>
  </si>
  <si>
    <t>TM55PPWGX16.2418A</t>
  </si>
  <si>
    <t>TM55PPWGX16.3624A</t>
  </si>
  <si>
    <t>TM55PPWGX16.1209A</t>
  </si>
  <si>
    <t>TM55PPWEX16.2418A</t>
  </si>
  <si>
    <t>TM55PPWEX16.3624A</t>
  </si>
  <si>
    <t>TM55PPWNX16.2418A</t>
  </si>
  <si>
    <t>TM55PPWNX16.3624A</t>
  </si>
  <si>
    <t>TM56PPBFY16.2418A</t>
  </si>
  <si>
    <t>TM56PPBFY16.3624A</t>
  </si>
  <si>
    <t>TM56PPBWX86.2418A</t>
  </si>
  <si>
    <t>TM56PPBWX86.3624A</t>
  </si>
  <si>
    <t>TM56PPWGX16.2418A</t>
  </si>
  <si>
    <t>TM56PPWGX16.3624A</t>
  </si>
  <si>
    <t>TM56PPWGX16.1209A</t>
  </si>
  <si>
    <t>TM56PPWEX16.2418A</t>
  </si>
  <si>
    <t>TM56PPWEX16.3624A</t>
  </si>
  <si>
    <t>TM56PPWNX16.2418A</t>
  </si>
  <si>
    <t>TM56PPWNX16.3624A</t>
  </si>
  <si>
    <t>TM61PPBFY16.2115A</t>
  </si>
  <si>
    <t>TM61PPBFY16.3021A</t>
  </si>
  <si>
    <t>TM61PPBFY16.2115B</t>
  </si>
  <si>
    <t>TM61PPBFY16.3021B</t>
  </si>
  <si>
    <t>TM62PPBFY16.2115A</t>
  </si>
  <si>
    <t>TM62PPBFY16.3021A</t>
  </si>
  <si>
    <t>TM62PPBFY16.2115B</t>
  </si>
  <si>
    <t>TM62PPBFY16.3021B</t>
  </si>
  <si>
    <t>TM63PPBFY16.2115A</t>
  </si>
  <si>
    <t>TM63PPBFY16.3021A</t>
  </si>
  <si>
    <t>TM63PPBFY16.2115B</t>
  </si>
  <si>
    <t>TM63PPBFY16.3021B</t>
  </si>
  <si>
    <t>TM64PPBFY16.2115A</t>
  </si>
  <si>
    <t>TM64PPBFY16.3021A</t>
  </si>
  <si>
    <t>TM64PPBFY16.2115B</t>
  </si>
  <si>
    <t>TM64PPBFY16.3021B</t>
  </si>
  <si>
    <t>TM65PPBFY16.2115A</t>
  </si>
  <si>
    <t>TM65PPBFY16.3021A</t>
  </si>
  <si>
    <t>TM65PPBFY16.2115B</t>
  </si>
  <si>
    <t>TM65PPBFY16.3021B</t>
  </si>
  <si>
    <t>TM66PPBFY16.2115A</t>
  </si>
  <si>
    <t>TM66PPBFY16.3021A</t>
  </si>
  <si>
    <t>TM66PPBFY16.2115B</t>
  </si>
  <si>
    <t>TM66PPBFY16.3021B</t>
  </si>
  <si>
    <t>TM66PPBFY16.2115C</t>
  </si>
  <si>
    <t>TM66PPBFY16.3021C</t>
  </si>
  <si>
    <t>TM66PPBFY16.2115D</t>
  </si>
  <si>
    <t>TM66PPBFY16.3021D</t>
  </si>
  <si>
    <t>TM67PPBFY16.2115A</t>
  </si>
  <si>
    <t>TM67PPBFY16.3021A</t>
  </si>
  <si>
    <t>TM67PPBFY16.2115B</t>
  </si>
  <si>
    <t>TM67PPBFY16.3021B</t>
  </si>
  <si>
    <t>TM67PPBFY16.2115C</t>
  </si>
  <si>
    <t>TM67PPBFY16.3021C</t>
  </si>
  <si>
    <t>TM67PPBFY16.2115D</t>
  </si>
  <si>
    <t>TM67PPBFY16.3021D</t>
  </si>
  <si>
    <t>TM61PPBWX86.2115A</t>
  </si>
  <si>
    <t>TM61PPBWX86.2115B</t>
  </si>
  <si>
    <t>TM61PPBWX86.3021A</t>
  </si>
  <si>
    <t>TM61PPBWX86.3021B</t>
  </si>
  <si>
    <t>TM62PPBWX86.2115A</t>
  </si>
  <si>
    <t>TM62PPBWX86.2115B</t>
  </si>
  <si>
    <t>TM62PPBWX86.3021A</t>
  </si>
  <si>
    <t>TM62PPBWX86.3021B</t>
  </si>
  <si>
    <t>TM63PPBWX86.2115A</t>
  </si>
  <si>
    <t>TM63PPBWX86.2115B</t>
  </si>
  <si>
    <t>TM63PPBWX86.3021A</t>
  </si>
  <si>
    <t>TM63PPBWX86.3021B</t>
  </si>
  <si>
    <t>TM64PPBWX86.2115A</t>
  </si>
  <si>
    <t>TM64PPBWX86.2115B</t>
  </si>
  <si>
    <t>TM64PPBWX86.3021A</t>
  </si>
  <si>
    <t>TM64PPBWX86.3021B</t>
  </si>
  <si>
    <t>TM65PPBWX86.2115A</t>
  </si>
  <si>
    <t>TM65PPBWX86.2115B</t>
  </si>
  <si>
    <t>TM65PPBWX86.3021A</t>
  </si>
  <si>
    <t>TM65PPBWX86.3021B</t>
  </si>
  <si>
    <t>TM66PPBWX86.2115A</t>
  </si>
  <si>
    <t>TM66PPBWX86.2115B</t>
  </si>
  <si>
    <t>TM66PPWEX16.2115A</t>
  </si>
  <si>
    <t>TM66PPWEX16.2115B</t>
  </si>
  <si>
    <t>TM66PPWEX16.3021A</t>
  </si>
  <si>
    <t>TM66PPWEX16.3021B</t>
  </si>
  <si>
    <t>TM66PPWEX16.3021C</t>
  </si>
  <si>
    <t>TM66PPWEX16.3021D</t>
  </si>
  <si>
    <t>TM67PPWEX16.2115A</t>
  </si>
  <si>
    <t>TM67PPWEX16.2115B</t>
  </si>
  <si>
    <t>TM67PPWEX16.2115C</t>
  </si>
  <si>
    <t>TM67PPWEX16.2115D</t>
  </si>
  <si>
    <t>TM67PPWEX16.3021A</t>
  </si>
  <si>
    <t>TM67PPWEX16.3021B</t>
  </si>
  <si>
    <t>TM67PPWEX16.3021C</t>
  </si>
  <si>
    <t>TM67PPWEX16.3021D</t>
  </si>
  <si>
    <t>TM61PPWGX16.2115A</t>
  </si>
  <si>
    <t>TM61PPWGX16.2115B</t>
  </si>
  <si>
    <t>TM64PPWGX16.1209A</t>
  </si>
  <si>
    <t>TM64PPWGX16.1209B</t>
  </si>
  <si>
    <t>TM65PPWGX16.3021A</t>
  </si>
  <si>
    <t>TM65PPWGX16.3021B</t>
  </si>
  <si>
    <t>TM65PPWGX16.1209A</t>
  </si>
  <si>
    <t>TM65PPWGX16.1209B</t>
  </si>
  <si>
    <t>TM66PPWGX16.3021A</t>
  </si>
  <si>
    <t>TM66PPWGX16.3021B</t>
  </si>
  <si>
    <t>TM66PPWGX16.3021C</t>
  </si>
  <si>
    <t>TM66PPWGX16.3021D</t>
  </si>
  <si>
    <t>TM62PPWGX16.2115A</t>
  </si>
  <si>
    <t>TM62PPWGX16.2115B</t>
  </si>
  <si>
    <t>TM63PPWGX16.2115A</t>
  </si>
  <si>
    <t>TM63PPWGX16.2115B</t>
  </si>
  <si>
    <t>TM66PPWGX16.1209A</t>
  </si>
  <si>
    <t>TM66PPWGX16.1209B</t>
  </si>
  <si>
    <t>TM66PPWGX16.1209C</t>
  </si>
  <si>
    <t>TM66PPWGX16.1209D</t>
  </si>
  <si>
    <t>TM67PPWGX16.3021A</t>
  </si>
  <si>
    <t>TM67PPWGX16.3021B</t>
  </si>
  <si>
    <t>TM67PPWGX16.3021C</t>
  </si>
  <si>
    <t>TM67PPWGX16.3021D</t>
  </si>
  <si>
    <t>TM64PPWGX16.2115A</t>
  </si>
  <si>
    <t>TM64PPWGX16.2115B</t>
  </si>
  <si>
    <t>TM65PPWGX16.2115A</t>
  </si>
  <si>
    <t>TM65PPWGX16.2115B</t>
  </si>
  <si>
    <t>TM67PPWGX16.1209A</t>
  </si>
  <si>
    <t>TM67PPWGX16.1209B</t>
  </si>
  <si>
    <t>TM67PPWGX16.1209C</t>
  </si>
  <si>
    <t>TM67PPWGX16.1209D</t>
  </si>
  <si>
    <t>TM66PPNWX16.2115A</t>
  </si>
  <si>
    <t>TM66PPNWX16.2115B</t>
  </si>
  <si>
    <t>TM66PPWNX16.3021A</t>
  </si>
  <si>
    <t>TM66PPWNX16.3021B</t>
  </si>
  <si>
    <t>TM66PPWNX16.3021C</t>
  </si>
  <si>
    <t>TM66PPWNX16.3021D</t>
  </si>
  <si>
    <t>TM67PPNWX16.2115A</t>
  </si>
  <si>
    <t>TM67PPNWX16.2115B</t>
  </si>
  <si>
    <t>TM67PPNWX16.2115C</t>
  </si>
  <si>
    <t>TM67PPNWX16.2115D</t>
  </si>
  <si>
    <t>TM67PPWNX16.3021A</t>
  </si>
  <si>
    <t>TM67PPWNX16.3021B</t>
  </si>
  <si>
    <t>TM67PPWNX16.3021C</t>
  </si>
  <si>
    <t>TM67PPWNX16.3021D</t>
  </si>
  <si>
    <t>TM66PPBWX86.2115C</t>
  </si>
  <si>
    <t>TM66PPBWX86.2115D</t>
  </si>
  <si>
    <t>TM66PPBWX86.3021A</t>
  </si>
  <si>
    <t>TM66PPBWX86.3021B</t>
  </si>
  <si>
    <t>TM66PPBWX86.3021C</t>
  </si>
  <si>
    <t>TM66PPBWX86.3021D</t>
  </si>
  <si>
    <t>TM67PPBWX86.2115A</t>
  </si>
  <si>
    <t>TM67PPBWX86.2115B</t>
  </si>
  <si>
    <t>TM67PPBWX86.2115C</t>
  </si>
  <si>
    <t>TM67PPBWX86.2115D</t>
  </si>
  <si>
    <t>TM67PPBWX86.3021A</t>
  </si>
  <si>
    <t>TM67PPBWX86.3021B</t>
  </si>
  <si>
    <t>TM67PPBWX86.3021C</t>
  </si>
  <si>
    <t>TM67PPBWX86.3021D</t>
  </si>
  <si>
    <t>TM61PPWEX16.2115A</t>
  </si>
  <si>
    <t>TM61PPWEX16.2115B</t>
  </si>
  <si>
    <t>TM61PPWEX16.3021A</t>
  </si>
  <si>
    <t>TM61PPWEX16.3021B</t>
  </si>
  <si>
    <t>TM62PPWEX16.2115A</t>
  </si>
  <si>
    <t>TM62PPWEX16.2115B</t>
  </si>
  <si>
    <t>TM62PPWEX16.3021A</t>
  </si>
  <si>
    <t>TM62PPWEX16.3021B</t>
  </si>
  <si>
    <t>TM63PPWEX16.2115A</t>
  </si>
  <si>
    <t>TM63PPWEX16.2115B</t>
  </si>
  <si>
    <t>TM63PPWEX16.3021A</t>
  </si>
  <si>
    <t>TM63PPWEX16.3021B</t>
  </si>
  <si>
    <t>TM64PPWEX16.2115A</t>
  </si>
  <si>
    <t>TM64PPWEX16.2115B</t>
  </si>
  <si>
    <t>TM64PPWEX16.3021A</t>
  </si>
  <si>
    <t>TM64PPWEX16.3021B</t>
  </si>
  <si>
    <t>TM65PPWEX16.2115A</t>
  </si>
  <si>
    <t>TM65PPWEX16.2115B</t>
  </si>
  <si>
    <t>TM65PPWEX16.3021A</t>
  </si>
  <si>
    <t>TM65PPWEX16.3021B</t>
  </si>
  <si>
    <t>TM66PPWEX16.2115C</t>
  </si>
  <si>
    <t>TM66PPWEX16.2115D</t>
  </si>
  <si>
    <t>TM61PPWGX16.3021A</t>
  </si>
  <si>
    <t>TM61PPWGX16.3021B</t>
  </si>
  <si>
    <t>TM66PPWGX16.2115A</t>
  </si>
  <si>
    <t>TM66PPWGX16.2115B</t>
  </si>
  <si>
    <t>TM61PPWGX16.1209A</t>
  </si>
  <si>
    <t>TM61PPWGX16.1209B</t>
  </si>
  <si>
    <t>TM66PPWGX16.2115C</t>
  </si>
  <si>
    <t>TM66PPWGX16.2115D</t>
  </si>
  <si>
    <t>TM62PPWGX16.3021A</t>
  </si>
  <si>
    <t>TM62PPWGX16.3021B</t>
  </si>
  <si>
    <t>TM67PPWGX16.2115A</t>
  </si>
  <si>
    <t>TM67PPWGX16.2115B</t>
  </si>
  <si>
    <t>TM62PPWGX16.1209A</t>
  </si>
  <si>
    <t>TM62PPWGX16.1209B</t>
  </si>
  <si>
    <t>TM63PPWGX16.3021A</t>
  </si>
  <si>
    <t>TM63PPWGX16.3021B</t>
  </si>
  <si>
    <t>TM67PPWGX16.2115C</t>
  </si>
  <si>
    <t>TM67PPWGX16.2115D</t>
  </si>
  <si>
    <t>TM63PPWGX16.1209A</t>
  </si>
  <si>
    <t>TM63PPWGX16.1209B</t>
  </si>
  <si>
    <t>TM64PPWGX16.3021A</t>
  </si>
  <si>
    <t>TM64PPWGX16.3021B</t>
  </si>
  <si>
    <t>TM61PPWNX16.2115A</t>
  </si>
  <si>
    <t>TM61PPWNX16.2115B</t>
  </si>
  <si>
    <t>TM61PPWNX16.3021A</t>
  </si>
  <si>
    <t>TM61PPWNX16.3021B</t>
  </si>
  <si>
    <t>TM62PPWNX16.2115A</t>
  </si>
  <si>
    <t>TM62PPWNX16.2115B</t>
  </si>
  <si>
    <t>TM62PPWNX16.3021A</t>
  </si>
  <si>
    <t>TM62PPWNX16.3021B</t>
  </si>
  <si>
    <t>TM63PPWNX16.2115A</t>
  </si>
  <si>
    <t>TM63PPWNX16.2115B</t>
  </si>
  <si>
    <t>TM63PPWNX16.3021A</t>
  </si>
  <si>
    <t>TM63PPWNX16.3021B</t>
  </si>
  <si>
    <t>TM64PPWNX16.2115A</t>
  </si>
  <si>
    <t>TM64PPWNX16.2115B</t>
  </si>
  <si>
    <t>TM64PPWNX16.3021A</t>
  </si>
  <si>
    <t>TM64PPWNX16.3021B</t>
  </si>
  <si>
    <t>TM65PPWNX16.2115A</t>
  </si>
  <si>
    <t>TM65PPWNX16.2115B</t>
  </si>
  <si>
    <t>TM65PPWNX16.3021A</t>
  </si>
  <si>
    <t>TM65PPWNX16.3021B</t>
  </si>
  <si>
    <t>TM66PPWNX16.2115A</t>
  </si>
  <si>
    <t>TM66PPWNX16.2115B</t>
  </si>
  <si>
    <t>TOM13POXX16.1818A</t>
  </si>
  <si>
    <t>TOM21PWYX86.1206A</t>
  </si>
  <si>
    <t>TOM21PWYX86.0612A</t>
  </si>
  <si>
    <t>TOM3CPBFY16.0618A</t>
  </si>
  <si>
    <t>TOM3CPBFY16.1236A</t>
  </si>
  <si>
    <t>TOM3LPBFY16.0618A</t>
  </si>
  <si>
    <t>TOM3LPBFY16.1236A</t>
  </si>
  <si>
    <t>TOM43PRXX16.1818A</t>
  </si>
  <si>
    <t>TOM3LPOWX86.1036A</t>
  </si>
  <si>
    <t>TOM3RPBFY16.0618A</t>
  </si>
  <si>
    <t>TOM3RPBFY16.1236A</t>
  </si>
  <si>
    <t>TOM3LPOWX16.1236A</t>
  </si>
  <si>
    <t>TOM3RPOWX86.1236A</t>
  </si>
  <si>
    <t>TR100PRWX86.1208A</t>
  </si>
  <si>
    <t>TR100PRWX86.2424A</t>
  </si>
  <si>
    <t>TR101PBWX86.2418A</t>
  </si>
  <si>
    <t>TR101PBWX86.3624A</t>
  </si>
  <si>
    <t>TR102PBWX86.2418A</t>
  </si>
  <si>
    <t>TR102PBWX86.3020A</t>
  </si>
  <si>
    <t>TR102PBWX88.4830A</t>
  </si>
  <si>
    <t>TR102PBWX86.1812A</t>
  </si>
  <si>
    <t>TR103PBWX86.2418A</t>
  </si>
  <si>
    <t>TR103PBWX86.3020A</t>
  </si>
  <si>
    <t>TR103PBWX88.4830A</t>
  </si>
  <si>
    <t>TR103PBWX86.1812A</t>
  </si>
  <si>
    <t>TR104PBWX86.1812A</t>
  </si>
  <si>
    <t>TR104PBWX86.2418A</t>
  </si>
  <si>
    <t>TR104PBWX86.3020A</t>
  </si>
  <si>
    <t>TR104PBWX88.4830A</t>
  </si>
  <si>
    <t>TR105PBWX86.1812A</t>
  </si>
  <si>
    <t>TR105PBWX86.2418A</t>
  </si>
  <si>
    <t>TR105PBWX86.3020A</t>
  </si>
  <si>
    <t>TR105PBWX88.4830A</t>
  </si>
  <si>
    <t>TR107PRWX86.1818A</t>
  </si>
  <si>
    <t>TR108PRWX86.1218A</t>
  </si>
  <si>
    <t>TR109PGWX86.1206A</t>
  </si>
  <si>
    <t>TR101PBGW86.1218A</t>
  </si>
  <si>
    <t>TR103PBOW86.0915A</t>
  </si>
  <si>
    <t>TR103PBOW86.0915B</t>
  </si>
  <si>
    <t>TR101PBRW86.2430A</t>
  </si>
  <si>
    <t>TR102PBRW86.2430A</t>
  </si>
  <si>
    <t>TR101PBWX86.2436A</t>
  </si>
  <si>
    <t>TR103PBWX86.2409A</t>
  </si>
  <si>
    <t>TR101PBWX86.2412A</t>
  </si>
  <si>
    <t>TR101PBWX86.2418B</t>
  </si>
  <si>
    <t>TR102PBWX86.2418B</t>
  </si>
  <si>
    <t>TR101PBWX86.2424A</t>
  </si>
  <si>
    <t>TR102PBWX86.2424A</t>
  </si>
  <si>
    <t>TR101PBWX86.2430A</t>
  </si>
  <si>
    <t>TR101PBWX86.2430B</t>
  </si>
  <si>
    <t>TR101PBWX86.2430C</t>
  </si>
  <si>
    <t>TR101PBWX86.2430D</t>
  </si>
  <si>
    <t>TR102PBWX86.2430A</t>
  </si>
  <si>
    <t>TR105PBWX86.2430A</t>
  </si>
  <si>
    <t>TR106PBWX86.2430A</t>
  </si>
  <si>
    <t>TR107PBWX86.2430A</t>
  </si>
  <si>
    <t>TR101PBWX86.2436B</t>
  </si>
  <si>
    <t>TR106PBWX86.2436A</t>
  </si>
  <si>
    <t>TR101PBWX86.3036A</t>
  </si>
  <si>
    <t>TR101PBWX86.3036B</t>
  </si>
  <si>
    <t>TR101PBWX86.3036C</t>
  </si>
  <si>
    <t>TR101PBWX86.3036D</t>
  </si>
  <si>
    <t>TR101PBWX86.3036E</t>
  </si>
  <si>
    <t>TR101PBWX86.3036F</t>
  </si>
  <si>
    <t>TR102PBWX86.3036A</t>
  </si>
  <si>
    <t>TR103PBWX86.3036A</t>
  </si>
  <si>
    <t>TR105PBWX86.3036A</t>
  </si>
  <si>
    <t>TR108PBWX86.3036A</t>
  </si>
  <si>
    <t>TR101PGBW86.3036A</t>
  </si>
  <si>
    <t>TR101PBWX86.3042A</t>
  </si>
  <si>
    <t>TR101PBWX86.3042B</t>
  </si>
  <si>
    <t>TR101PBWX86.3618A</t>
  </si>
  <si>
    <t>TR101PBWX86.3624B</t>
  </si>
  <si>
    <t>TR101PBWX86.3624C</t>
  </si>
  <si>
    <t>TR101PBWX86.3624D</t>
  </si>
  <si>
    <t>TR102PBWX86.3624A</t>
  </si>
  <si>
    <t>TR101PBWX86.3636A</t>
  </si>
  <si>
    <t>TR101PBWX86.3642A</t>
  </si>
  <si>
    <t>TR106PBWX86.3642A</t>
  </si>
  <si>
    <t>TR108PBWX86.3642A</t>
  </si>
  <si>
    <t>TR101PBWX86.4230A</t>
  </si>
  <si>
    <t>TR101PBWX88.4824A</t>
  </si>
  <si>
    <t>TR101PBWX88.4830A</t>
  </si>
  <si>
    <t>TR101PBRW86.3648A</t>
  </si>
  <si>
    <t>TR105PBWX88.4860A</t>
  </si>
  <si>
    <t>TR101PBWX86.3648A</t>
  </si>
  <si>
    <t>TR101PBWX86.6024A</t>
  </si>
  <si>
    <t>TR102PBWX86.0912A</t>
  </si>
  <si>
    <t>TR103PBWX86.0912A</t>
  </si>
  <si>
    <t>TR103PBWX86.0912B</t>
  </si>
  <si>
    <t>TR103PBWX86.0912C</t>
  </si>
  <si>
    <t>TR103PBWX86.0912D</t>
  </si>
  <si>
    <t>TR102PBWX86.0915A</t>
  </si>
  <si>
    <t>TR102PBWX86.0915B</t>
  </si>
  <si>
    <t>TR103PBWX86.0915A</t>
  </si>
  <si>
    <t>TR101PBWX86.3648B</t>
  </si>
  <si>
    <t>TR104PGBW86.0912A</t>
  </si>
  <si>
    <t>TR101PMUL86.3030A</t>
  </si>
  <si>
    <t>TR101PMUL86.3042A</t>
  </si>
  <si>
    <t>TR106PBWX86.3648A</t>
  </si>
  <si>
    <t>TR102PWBX86.1218A</t>
  </si>
  <si>
    <t>TR104PWBX86.1221A</t>
  </si>
  <si>
    <t>TR104PWBX86.1221B</t>
  </si>
  <si>
    <t>TR104PWBX86.1221C</t>
  </si>
  <si>
    <t>TR104PWBX86.1221D</t>
  </si>
  <si>
    <t>TR104PWBX86.1221E</t>
  </si>
  <si>
    <t>TR104PWBX86.1221F</t>
  </si>
  <si>
    <t>TR101PMUL86.3654A</t>
  </si>
  <si>
    <t>TR101PBWX88.4836A</t>
  </si>
  <si>
    <t>TR101PBWX88.5436A</t>
  </si>
  <si>
    <t>TR108PWBX86.6072A</t>
  </si>
  <si>
    <t>TR111PBWX88.5418A</t>
  </si>
  <si>
    <t>TR112PRWX86.2424A</t>
  </si>
  <si>
    <t>TR113PBRW86.1218A</t>
  </si>
  <si>
    <t>TR113PBRW86.1218B</t>
  </si>
  <si>
    <t>TR114PGWX86.1218A</t>
  </si>
  <si>
    <t>TR114PGWX86.1221A</t>
  </si>
  <si>
    <t>TR115PBWX86.3618A</t>
  </si>
  <si>
    <t>TR116PGWX86.1218A</t>
  </si>
  <si>
    <t>TR119PBWX86.3024A</t>
  </si>
  <si>
    <t>TR111PBWX86.2430A</t>
  </si>
  <si>
    <t>TR112PBWX88.4830A</t>
  </si>
  <si>
    <t>TR112PBWX88.4830B</t>
  </si>
  <si>
    <t>TR112PBWX88.4830C</t>
  </si>
  <si>
    <t>TR112PBWX88.4830D</t>
  </si>
  <si>
    <t>TR113PBWX86.6030A</t>
  </si>
  <si>
    <t>TR113PBWX86.6030B</t>
  </si>
  <si>
    <t>TR113PBWX86.6030C</t>
  </si>
  <si>
    <t>TR114PBWX86.6030A</t>
  </si>
  <si>
    <t>TR121PBWX86.2430A</t>
  </si>
  <si>
    <t>TR121PBWX86.3648A</t>
  </si>
  <si>
    <t>TR122PBWX86.2430A</t>
  </si>
  <si>
    <t>TR122PBWX86.3648A</t>
  </si>
  <si>
    <t>TR124PBWX86.3624A</t>
  </si>
  <si>
    <t>TR125PBWX86.2436A</t>
  </si>
  <si>
    <t>TR125PBWX86.3648A</t>
  </si>
  <si>
    <t>TR125PBWX88.4860A</t>
  </si>
  <si>
    <t>TR126PBWX86.3042A</t>
  </si>
  <si>
    <t>TR126PBWX86.3648A</t>
  </si>
  <si>
    <t>TR126PBWX88.4860A</t>
  </si>
  <si>
    <t>TR127PBWX86.3036A</t>
  </si>
  <si>
    <t>TR127PBWX88.4860A</t>
  </si>
  <si>
    <t>TR127PBWX86.3030A</t>
  </si>
  <si>
    <t>TR127PBWX88.4848A</t>
  </si>
  <si>
    <t>TR130PBWX86.3642A</t>
  </si>
  <si>
    <t>TR130PBWX86.4260A</t>
  </si>
  <si>
    <t>TR130PBWX86.7890A</t>
  </si>
  <si>
    <t>TR130PBWX86.3612A</t>
  </si>
  <si>
    <t>TR130PBWX86.4215A</t>
  </si>
  <si>
    <t>TR130PBWX86.7824A</t>
  </si>
  <si>
    <t>TR131PBWX86.3642A</t>
  </si>
  <si>
    <t>TR131PBWX88.5466A</t>
  </si>
  <si>
    <t>TR131PBWX86.7884A</t>
  </si>
  <si>
    <t>TR132PBWX86.3642A</t>
  </si>
  <si>
    <t>TR132PBWX88.5466A</t>
  </si>
  <si>
    <t>TR132PBWX86.7884A</t>
  </si>
  <si>
    <t>TR133PBWX86.3642A</t>
  </si>
  <si>
    <t>TR133PBWX88.5466A</t>
  </si>
  <si>
    <t>TR133PBWX86.7884A</t>
  </si>
  <si>
    <t>TR141PBWX86.2418A</t>
  </si>
  <si>
    <t>TR142PBGW86.2424A</t>
  </si>
  <si>
    <t>TR142PBGW86.3030A</t>
  </si>
  <si>
    <t>TR142PBGW86.3636A</t>
  </si>
  <si>
    <t>TR142PBGW86.4242A</t>
  </si>
  <si>
    <t>TR143PBRW86.2424A</t>
  </si>
  <si>
    <t>TR143PBRW86.3030A</t>
  </si>
  <si>
    <t>TR143PBRW86.3636A</t>
  </si>
  <si>
    <t>TR143PBRW86.4242A</t>
  </si>
  <si>
    <t>TR144PBGW86.3030A</t>
  </si>
  <si>
    <t>TR144PBGW86.3636A</t>
  </si>
  <si>
    <t>TR144PBGW86.4242A</t>
  </si>
  <si>
    <t>TR145PBRW86.3030A</t>
  </si>
  <si>
    <t>TR145PBRW86.3636A</t>
  </si>
  <si>
    <t>TR145PBRW86.4242A</t>
  </si>
  <si>
    <t>TR151PBWX88.4809A</t>
  </si>
  <si>
    <t>TR151PBWX86.2404A</t>
  </si>
  <si>
    <t>TR152PBWX86.2718A</t>
  </si>
  <si>
    <t>TR152PBWX86.1309A</t>
  </si>
  <si>
    <t>TR154PBWX86.2430A</t>
  </si>
  <si>
    <t>TR154PBWX86.2430B</t>
  </si>
  <si>
    <t>TR154PBWX86.2430C</t>
  </si>
  <si>
    <t>TR155PBWX86.2430A</t>
  </si>
  <si>
    <t>TR155PBWX86.2430B</t>
  </si>
  <si>
    <t>TR156PRBW86.2424A</t>
  </si>
  <si>
    <t>TR156PBWX86.2430A</t>
  </si>
  <si>
    <t>TR157PBWX86.2424A</t>
  </si>
  <si>
    <t>TR157PBWX86.2424B</t>
  </si>
  <si>
    <t>TR158PBWX86.3618A</t>
  </si>
  <si>
    <t>TR158PBWX86.1809A</t>
  </si>
  <si>
    <t>TR161PBWX88.1203A</t>
  </si>
  <si>
    <t>TR161PBWX86.6018A</t>
  </si>
  <si>
    <t>TR161PBWX88.9630A</t>
  </si>
  <si>
    <t>TR161PBWX88.1203B</t>
  </si>
  <si>
    <t>TR161PBWX86.6018B</t>
  </si>
  <si>
    <t>TR161PBWX88.9630B</t>
  </si>
  <si>
    <t>TR161PBYW86.7248A</t>
  </si>
  <si>
    <t>TR161PBYW86.3042A</t>
  </si>
  <si>
    <t>TR163PBYW88.1027A</t>
  </si>
  <si>
    <t>TR163PBYW86.6048A</t>
  </si>
  <si>
    <t>TR163PBYW88.8460A</t>
  </si>
  <si>
    <t>TR164PBYW86.6042A</t>
  </si>
  <si>
    <t>TR164PBYW88.8454A</t>
  </si>
  <si>
    <t>TR164PBYW88.9660A</t>
  </si>
  <si>
    <t>TR165PBWX86.2430A</t>
  </si>
  <si>
    <t>TR165PBWX86.3648A</t>
  </si>
  <si>
    <t>TR165PBWX88.4860A</t>
  </si>
  <si>
    <t>TR166PBWX86.2430A</t>
  </si>
  <si>
    <t>TR166PBWX86.3648A</t>
  </si>
  <si>
    <t>TR166PBWX88.4860A</t>
  </si>
  <si>
    <t>TR167PBWX88.1323A</t>
  </si>
  <si>
    <t>TR167PBWX86.6018A</t>
  </si>
  <si>
    <t>TR167PBWX88.9630A</t>
  </si>
  <si>
    <t>TR168PBWX86.4218A</t>
  </si>
  <si>
    <t>TR168PBWX86.7836A</t>
  </si>
  <si>
    <t>TR168PBWX86.6030A</t>
  </si>
  <si>
    <t>TR169PBWX86.4218A</t>
  </si>
  <si>
    <t>TR169PBWX86.7836A</t>
  </si>
  <si>
    <t>TR169PBWX86.6030A</t>
  </si>
  <si>
    <t>TR18BPBWX86.3636A</t>
  </si>
  <si>
    <t>TR18CPBWX88.1023A</t>
  </si>
  <si>
    <t>TR18DPBWX88.4878A</t>
  </si>
  <si>
    <t>TR110PWRX18.4848A</t>
  </si>
  <si>
    <t>TR110PWRX16.1818A</t>
  </si>
  <si>
    <t>TR110PWRX16.3030A</t>
  </si>
  <si>
    <t>TR110PWRX16.3636A</t>
  </si>
  <si>
    <t>TR110PBWX86.2418A</t>
  </si>
  <si>
    <t>TR120PRWX18.4848A</t>
  </si>
  <si>
    <t>TR120PRWX16.6060A</t>
  </si>
  <si>
    <t>TR120PRWX86.3636A</t>
  </si>
  <si>
    <t>TR120PRWX86.1818A</t>
  </si>
  <si>
    <t>TR120PRWX86.3030A</t>
  </si>
  <si>
    <t>TR13PPWRX16.1806A</t>
  </si>
  <si>
    <t>TR13PPWRX16.3012A</t>
  </si>
  <si>
    <t>TR150PBRW86.3636A</t>
  </si>
  <si>
    <t>TR160PMUL86.1236A</t>
  </si>
  <si>
    <t>TR160PMUL86.1236B</t>
  </si>
  <si>
    <t>TR170PBWX86.2430A</t>
  </si>
  <si>
    <t>TR180PBWX86.2430A</t>
  </si>
  <si>
    <t>TR190PWBY18.9024A</t>
  </si>
  <si>
    <t>TR20DPBWX86.2406A</t>
  </si>
  <si>
    <t>TR20DPBWX86.3009A</t>
  </si>
  <si>
    <t>TR20DPBWX86.3612A</t>
  </si>
  <si>
    <t>TR20DPBWX86.2406B</t>
  </si>
  <si>
    <t>TR20DPBWX86.3009B</t>
  </si>
  <si>
    <t>TR20DPBWX86.3612B</t>
  </si>
  <si>
    <t>TR20DPBWX86.2406C</t>
  </si>
  <si>
    <t>TR20DPBWX86.3009C</t>
  </si>
  <si>
    <t>TR20DPBWX86.3612C</t>
  </si>
  <si>
    <t>TR20DPBWX86.2406D</t>
  </si>
  <si>
    <t>TR20DPBWX86.3009D</t>
  </si>
  <si>
    <t>TR20DPBWX86.3612D</t>
  </si>
  <si>
    <t>TR20HPBWX86.3636A</t>
  </si>
  <si>
    <t>TR20HPBWX86.4242A</t>
  </si>
  <si>
    <t>TR201PNWX88.1024A</t>
  </si>
  <si>
    <t>TR201PBWX88.1021A</t>
  </si>
  <si>
    <t>TR210PBWX86.3630A</t>
  </si>
  <si>
    <t>TR220PBWX86.1218A</t>
  </si>
  <si>
    <t>TR222PBWX86.4236A</t>
  </si>
  <si>
    <t>TR230PBWX86.2618A</t>
  </si>
  <si>
    <t>TR24APBWX86.1218A</t>
  </si>
  <si>
    <t>TR24BPBWX86.1218A</t>
  </si>
  <si>
    <t>TR24CPBWX86.1218A</t>
  </si>
  <si>
    <t>TR24DPBWX86.1218A</t>
  </si>
  <si>
    <t>TR24EPBWX86.1218A</t>
  </si>
  <si>
    <t>TR24FPBWX86.1218A</t>
  </si>
  <si>
    <t>TR240PBWX86.1218A</t>
  </si>
  <si>
    <t>TR25APBWX86.1218A</t>
  </si>
  <si>
    <t>TR25CPBWX86.1818A</t>
  </si>
  <si>
    <t>TR25EPBWX86.1821A</t>
  </si>
  <si>
    <t>TR25FPBWX86.1818A</t>
  </si>
  <si>
    <t>TR25HPBWX86.1824A</t>
  </si>
  <si>
    <t>TR25JPBWX86.1818A</t>
  </si>
  <si>
    <t>TR250PBWX86.2415A</t>
  </si>
  <si>
    <t>TR26(PRWX86.1218A</t>
  </si>
  <si>
    <t>TR26APRWX86.2430A</t>
  </si>
  <si>
    <t>TR26APRWX86.2430B</t>
  </si>
  <si>
    <t>TR26FPRWX86.1218A</t>
  </si>
  <si>
    <t>TR26FPRWX86.2430A</t>
  </si>
  <si>
    <t>TR26KPRBW86.1218A</t>
  </si>
  <si>
    <t>TR26LPBWX86.1218A</t>
  </si>
  <si>
    <t>TR26MPRWX86.1218A</t>
  </si>
  <si>
    <t>TR26MPRWX86.1218B</t>
  </si>
  <si>
    <t>TR260PRWX86.1218A</t>
  </si>
  <si>
    <t>TR27APRWX86.2430A</t>
  </si>
  <si>
    <t>TR270PRWX86.1218A</t>
  </si>
  <si>
    <t>TR28(PRWX86.1218A</t>
  </si>
  <si>
    <t>TR28APRWX86.2430A</t>
  </si>
  <si>
    <t>TR28APRWX86.2430B</t>
  </si>
  <si>
    <t>TR28CPRWX86.1218A</t>
  </si>
  <si>
    <t>TR28DPRWX86.1818A</t>
  </si>
  <si>
    <t>TR28DPRWX86.1818B</t>
  </si>
  <si>
    <t>TR28EPRWX86.1824A</t>
  </si>
  <si>
    <t>TR28FPRBW86.1218A</t>
  </si>
  <si>
    <t>TR280PRWX86.1218A</t>
  </si>
  <si>
    <t>TR290PRWX86.1830A</t>
  </si>
  <si>
    <t>TR210PBWX86.1824A</t>
  </si>
  <si>
    <t>TR210PBWX86.3036A</t>
  </si>
  <si>
    <t>TR210PBWX86.2430A</t>
  </si>
  <si>
    <t>TR210PBWX86.3648A</t>
  </si>
  <si>
    <t>TR210PBWX88.4860A</t>
  </si>
  <si>
    <t>TR210PBWX86.2430B</t>
  </si>
  <si>
    <t>TR210PBWX86.3648B</t>
  </si>
  <si>
    <t>TR210PBWX88.4860B</t>
  </si>
  <si>
    <t>TR211PBWX86.2430A</t>
  </si>
  <si>
    <t>TR211PBWX86.3648A</t>
  </si>
  <si>
    <t>TR211PBWX88.4860A</t>
  </si>
  <si>
    <t>TR212PBWX86.2436A</t>
  </si>
  <si>
    <t>TR212PBWX86.3654A</t>
  </si>
  <si>
    <t>TR213PBWX86.2430A</t>
  </si>
  <si>
    <t>TR213PBWX86.3648A</t>
  </si>
  <si>
    <t>TR213PBWX88.4860A</t>
  </si>
  <si>
    <t>TR214PBWX88.4860A</t>
  </si>
  <si>
    <t>TR214PBWX86.2430A</t>
  </si>
  <si>
    <t>TR214PBWX86.3648A</t>
  </si>
  <si>
    <t>TR22PPBWX86.2424A</t>
  </si>
  <si>
    <t>TR22PPBWX86.3636A</t>
  </si>
  <si>
    <t>TR22PPBWX88.4848A</t>
  </si>
  <si>
    <t>TR23PPBWX86.2424A</t>
  </si>
  <si>
    <t>TR23PPBWX86.3636A</t>
  </si>
  <si>
    <t>TR23PPBWX88.4848A</t>
  </si>
  <si>
    <t>TR240PBWX86.2430A</t>
  </si>
  <si>
    <t>TR240PBWX86.3645A</t>
  </si>
  <si>
    <t>TR240PBWX88.4860A</t>
  </si>
  <si>
    <t>TR24PPWBX86.3636A</t>
  </si>
  <si>
    <t>TR24PPWBX86.2424A</t>
  </si>
  <si>
    <t>TR24PPBWX88.4848A</t>
  </si>
  <si>
    <t>TR30APRWX86.1218A</t>
  </si>
  <si>
    <t>TR30BPRBW86.1218A</t>
  </si>
  <si>
    <t>TR30CPRBW86.1218A</t>
  </si>
  <si>
    <t>TR30DPRBW86.1830A</t>
  </si>
  <si>
    <t>TR30EPRBW86.1218A</t>
  </si>
  <si>
    <t>TR30FPRWX86.1218A</t>
  </si>
  <si>
    <t>TR300PRWX86.1218A</t>
  </si>
  <si>
    <t>TR31(PRGW86.1830A</t>
  </si>
  <si>
    <t>TR310PRGW86.1421A</t>
  </si>
  <si>
    <t>TR32BPRGW86.1230A</t>
  </si>
  <si>
    <t>TR32CPGWX86.1218A</t>
  </si>
  <si>
    <t>TR32DPGWX86.1218A</t>
  </si>
  <si>
    <t>TR32EPGBW86.1830A</t>
  </si>
  <si>
    <t>TR32FPGWX86.1218A</t>
  </si>
  <si>
    <t>TR320PGWX86.1218A</t>
  </si>
  <si>
    <t>TR33BPNWX86.2460A</t>
  </si>
  <si>
    <t>TR33CPNWX86.2460A</t>
  </si>
  <si>
    <t>TR360PBWX86.2424A</t>
  </si>
  <si>
    <t>TR370PRWX86.1831A</t>
  </si>
  <si>
    <t>TR38(PRGW86.1831A</t>
  </si>
  <si>
    <t>TR38APRBW86.1830A</t>
  </si>
  <si>
    <t>TR380PRGW86.1421A</t>
  </si>
  <si>
    <t>TR390PRBW86.2430A</t>
  </si>
  <si>
    <t>TR391PRWX86.1218A</t>
  </si>
  <si>
    <t>TR392PRWX86.1818A</t>
  </si>
  <si>
    <t>TR393PGWX86.2418A</t>
  </si>
  <si>
    <t>TR300PBWX86.2430A</t>
  </si>
  <si>
    <t>TR300PBWX86.3645A</t>
  </si>
  <si>
    <t>TR300PBWX88.4860A</t>
  </si>
  <si>
    <t>TR310PBRW88.4848A</t>
  </si>
  <si>
    <t>TR310PBRW86.2424A</t>
  </si>
  <si>
    <t>TR310PBRW86.3636A</t>
  </si>
  <si>
    <t>TR310PBWX86.3042A</t>
  </si>
  <si>
    <t>TR310PBWX86.3660A</t>
  </si>
  <si>
    <t>TR310PBWX86.7896A</t>
  </si>
  <si>
    <t>TR311PBWX86.3042A</t>
  </si>
  <si>
    <t>TR311PBWX86.3660A</t>
  </si>
  <si>
    <t>TR311PBWX86.7896A</t>
  </si>
  <si>
    <t>TR311PBWX86.3015A</t>
  </si>
  <si>
    <t>TR311PBWX86.3618A</t>
  </si>
  <si>
    <t>TR311PBWX86.7836A</t>
  </si>
  <si>
    <t>TR312PBWX86.3042A</t>
  </si>
  <si>
    <t>TR312PBWX86.3660A</t>
  </si>
  <si>
    <t>TR312PBWX88.4884A</t>
  </si>
  <si>
    <t>TR312PBWX86.3042B</t>
  </si>
  <si>
    <t>TR312PBWX86.3660B</t>
  </si>
  <si>
    <t>TR312PBWX88.4884B</t>
  </si>
  <si>
    <t>TR312PBWX86.3042C</t>
  </si>
  <si>
    <t>TR312PBWX86.3660C</t>
  </si>
  <si>
    <t>TR312PBWX88.4884C</t>
  </si>
  <si>
    <t>TR312PBWX86.3042D</t>
  </si>
  <si>
    <t>TR312PBWX86.3660D</t>
  </si>
  <si>
    <t>TR312PBWX88.4884D</t>
  </si>
  <si>
    <t>TR312PBWX86.3042E</t>
  </si>
  <si>
    <t>TR312PBWX86.3660E</t>
  </si>
  <si>
    <t>TR312PBWX88.4884E</t>
  </si>
  <si>
    <t>TR312PBWX86.3042F</t>
  </si>
  <si>
    <t>TR312PBWX86.3660F</t>
  </si>
  <si>
    <t>TR312PBWX88.4884F</t>
  </si>
  <si>
    <t>TR312PBWX86.3036A</t>
  </si>
  <si>
    <t>TR312PBWX86.3648A</t>
  </si>
  <si>
    <t>TR312PBWX88.4884G</t>
  </si>
  <si>
    <t>TR312PBWX86.3036B</t>
  </si>
  <si>
    <t>TR312PWBX86.3648A</t>
  </si>
  <si>
    <t>TR312PBWX88.4884H</t>
  </si>
  <si>
    <t>TR312PWBX86.3648B</t>
  </si>
  <si>
    <t>TR312PBWX88.4866A</t>
  </si>
  <si>
    <t>TR312PWBX86.6084A</t>
  </si>
  <si>
    <t>TR317PBWX86.2409A</t>
  </si>
  <si>
    <t>TR317PBWX86.2409B</t>
  </si>
  <si>
    <t>TR318PRBW86.2424A</t>
  </si>
  <si>
    <t>TR318PRBW86.3636A</t>
  </si>
  <si>
    <t>TR318PRBW88.4848A</t>
  </si>
  <si>
    <t>TR319PWBX86.3024A</t>
  </si>
  <si>
    <t>TR319PWBX86.3024B</t>
  </si>
  <si>
    <t>TR319PWBX86.3030A</t>
  </si>
  <si>
    <t>TR320PBRW88.4848A</t>
  </si>
  <si>
    <t>TR320PBRW86.2424A</t>
  </si>
  <si>
    <t>TR320PBRW86.3636A</t>
  </si>
  <si>
    <t>TR320PWBX86.2436A</t>
  </si>
  <si>
    <t>TR323PWBX86.6036A</t>
  </si>
  <si>
    <t>TR323PWBX86.6036B</t>
  </si>
  <si>
    <t>TR324PWBX86.7218A</t>
  </si>
  <si>
    <t>TR324PWBX86.6024A</t>
  </si>
  <si>
    <t>TR324PWBX86.7218B</t>
  </si>
  <si>
    <t>TR325PWBX86.7218A</t>
  </si>
  <si>
    <t>TR325PWBX86.6024A</t>
  </si>
  <si>
    <t>TR325PWBX86.7218B</t>
  </si>
  <si>
    <t>TR326PWBX86.6024A</t>
  </si>
  <si>
    <t>TR326PWBX86.7218A</t>
  </si>
  <si>
    <t>TR327PBRW86.2424A</t>
  </si>
  <si>
    <t>TR327PBRW86.3636A</t>
  </si>
  <si>
    <t>TR327PBRW88.4848A</t>
  </si>
  <si>
    <t>TR328PBWX88.1144A</t>
  </si>
  <si>
    <t>TR329PWBX86.2418A</t>
  </si>
  <si>
    <t>TR330PBWX88.4848A</t>
  </si>
  <si>
    <t>TR330PWBX86.2424A</t>
  </si>
  <si>
    <t>TR330PWBX86.3036A</t>
  </si>
  <si>
    <t>TR330PWBX86.2418A</t>
  </si>
  <si>
    <t>TR332PWBX86.2412A</t>
  </si>
  <si>
    <t>TR332PWBX86.3618A</t>
  </si>
  <si>
    <t>TR333PWBX86.7836A</t>
  </si>
  <si>
    <t>TR333PWBX86.4260A</t>
  </si>
  <si>
    <t>TR340PBRW86.2424A</t>
  </si>
  <si>
    <t>TR340PBRW88.4848A</t>
  </si>
  <si>
    <t>TR340PBRW86.3636A</t>
  </si>
  <si>
    <t>TR340PBWX88.5466A</t>
  </si>
  <si>
    <t>TR340PBWX86.6678A</t>
  </si>
  <si>
    <t>TR342PBWX88.4860A</t>
  </si>
  <si>
    <t>TR342PBWX86.6078A</t>
  </si>
  <si>
    <t>TR342PBWX88.4866A</t>
  </si>
  <si>
    <t>TR342PBWX86.6084A</t>
  </si>
  <si>
    <t>TR342PBWX88.4860B</t>
  </si>
  <si>
    <t>TR342PBWX86.6078B</t>
  </si>
  <si>
    <t>TR342PBWX88.4866B</t>
  </si>
  <si>
    <t>TR342PBWX86.6084B</t>
  </si>
  <si>
    <t>TR344PBWX88.9084A</t>
  </si>
  <si>
    <t>TR344PBWX88.1328A</t>
  </si>
  <si>
    <t>TR344PBWX88.9072A</t>
  </si>
  <si>
    <t>TR345PBWX88.9066A</t>
  </si>
  <si>
    <t>TR345PBWX88.1146A</t>
  </si>
  <si>
    <t>TR350PBWX86.3036A</t>
  </si>
  <si>
    <t>TR351PBWX86.6678A</t>
  </si>
  <si>
    <t>TR351PWBX86.6612A</t>
  </si>
  <si>
    <t>TR351PWBX86.6624A</t>
  </si>
  <si>
    <t>TR351PBWX88.5442A</t>
  </si>
  <si>
    <t>TR351PWBX86.6884A</t>
  </si>
  <si>
    <t>TR351PWBX86.6684A</t>
  </si>
  <si>
    <t>TR352PBWX86.6672A</t>
  </si>
  <si>
    <t>TR352PBWX86.6672B</t>
  </si>
  <si>
    <t>TR352PBWX86.6672C</t>
  </si>
  <si>
    <t>TR352PBWX86.6672D</t>
  </si>
  <si>
    <t>TR356PBWX88.4872A</t>
  </si>
  <si>
    <t>TR357PBWX86.3618A</t>
  </si>
  <si>
    <t>TR360PBWX86.3036A</t>
  </si>
  <si>
    <t>TR370PBWX86.3030A</t>
  </si>
  <si>
    <t>TR370PBWX86.3636A</t>
  </si>
  <si>
    <t>TR370PBWX88.4848A</t>
  </si>
  <si>
    <t>TR380PBWX86.3030A</t>
  </si>
  <si>
    <t>TR380PBWX86.3636A</t>
  </si>
  <si>
    <t>TR44BPBWX86.3036A</t>
  </si>
  <si>
    <t>TR441PBWX86.1224A</t>
  </si>
  <si>
    <t>TR47APBWX88.5236A</t>
  </si>
  <si>
    <t>TR470PBWX88.5236A</t>
  </si>
  <si>
    <t>TR480PBWX86.1824A</t>
  </si>
  <si>
    <t>TR480PBWX86.2430A</t>
  </si>
  <si>
    <t>TR480PBWX86.3648A</t>
  </si>
  <si>
    <t>TR480PBWX88.4860A</t>
  </si>
  <si>
    <t>TR481PBWX86.2412A</t>
  </si>
  <si>
    <t>TR481PBWX86.3618A</t>
  </si>
  <si>
    <t>TR481PBWX88.4824A</t>
  </si>
  <si>
    <t>TR482PBWX86.1824A</t>
  </si>
  <si>
    <t>TR482PBWX88.4860A</t>
  </si>
  <si>
    <t>TR482PBWX86.2430A</t>
  </si>
  <si>
    <t>TR482PBWX86.3648A</t>
  </si>
  <si>
    <t>TR490PBWX88.4818A</t>
  </si>
  <si>
    <t>TR490PBWX86.4218A</t>
  </si>
  <si>
    <t>TR410PBWX86.2430A</t>
  </si>
  <si>
    <t>TR410PBWX86.3648A</t>
  </si>
  <si>
    <t>TR410PBWX86.1218A</t>
  </si>
  <si>
    <t>TR410PBWX86.1824A</t>
  </si>
  <si>
    <t>TR410PBWX88.4860A</t>
  </si>
  <si>
    <t>TR410PBWX88.4848A</t>
  </si>
  <si>
    <t>TR412PBWX86.4224A</t>
  </si>
  <si>
    <t>TR412PBWX86.7242A</t>
  </si>
  <si>
    <t>TR413PBWX86.4224A</t>
  </si>
  <si>
    <t>TR414PBWX86.3042A</t>
  </si>
  <si>
    <t>TR416PBWX86.2430A</t>
  </si>
  <si>
    <t>TR416PBWX86.3648A</t>
  </si>
  <si>
    <t>TR416PBWX88.4860A</t>
  </si>
  <si>
    <t>TR416PBWX86.1218A</t>
  </si>
  <si>
    <t>TR416PBWX86.1824A</t>
  </si>
  <si>
    <t>TR417PBWX86.2430A</t>
  </si>
  <si>
    <t>TR417PBWX86.3648A</t>
  </si>
  <si>
    <t>TR417PBWX88.4860A</t>
  </si>
  <si>
    <t>TR417PBWX86.1824A</t>
  </si>
  <si>
    <t>TR418PBWX86.1824A</t>
  </si>
  <si>
    <t>TR418PBWX86.2430A</t>
  </si>
  <si>
    <t>TR418PBWX86.3648A</t>
  </si>
  <si>
    <t>TR418PBWX88.4860A</t>
  </si>
  <si>
    <t>TR419PBWX86.3030A</t>
  </si>
  <si>
    <t>TR420PBWX86.2430A</t>
  </si>
  <si>
    <t>TR420PBWX86.3648A</t>
  </si>
  <si>
    <t>TR420PBWX88.4860A</t>
  </si>
  <si>
    <t>TR420PBWX86.1218A</t>
  </si>
  <si>
    <t>TR420PBWX86.1824A</t>
  </si>
  <si>
    <t>TR420PBWX86.2430B</t>
  </si>
  <si>
    <t>TR420PBWX86.3648B</t>
  </si>
  <si>
    <t>TR420PBWX88.4860B</t>
  </si>
  <si>
    <t>TR421PBWX86.2430A</t>
  </si>
  <si>
    <t>TR430PWBX86.2430A</t>
  </si>
  <si>
    <t>TR430PWBX86.3648A</t>
  </si>
  <si>
    <t>TR430PBWX88.4860A</t>
  </si>
  <si>
    <t>TR430PWBX86.1218A</t>
  </si>
  <si>
    <t>TR430PWBX86.1824A</t>
  </si>
  <si>
    <t>TR440PWBX86.3630A</t>
  </si>
  <si>
    <t>TR450PWBX86.2430A</t>
  </si>
  <si>
    <t>TR450PWBX86.3648A</t>
  </si>
  <si>
    <t>TR450PBWX88.4860A</t>
  </si>
  <si>
    <t>TR470PWBX86.2430A</t>
  </si>
  <si>
    <t>TR470PWBX86.3648A</t>
  </si>
  <si>
    <t>TR470PBWX88.4860A</t>
  </si>
  <si>
    <t>TR470PWBX86.1218A</t>
  </si>
  <si>
    <t>TR470PWBX86.1824A</t>
  </si>
  <si>
    <t>TR480PWBX86.2430A</t>
  </si>
  <si>
    <t>TR480PWBX86.3648A</t>
  </si>
  <si>
    <t>TR480PBWX88.4860B</t>
  </si>
  <si>
    <t>TR480PWBX86.1824A</t>
  </si>
  <si>
    <t>TR490PWBX86.2430A</t>
  </si>
  <si>
    <t>TR490PBWX86.3648A</t>
  </si>
  <si>
    <t>TR490PBWX88.4848A</t>
  </si>
  <si>
    <t>TR490PBWX86.1824A</t>
  </si>
  <si>
    <t>TR53DPBWX86.6672A</t>
  </si>
  <si>
    <t>TR53EPBWX86.2430A</t>
  </si>
  <si>
    <t>TR53EPBWX86.3648A</t>
  </si>
  <si>
    <t>TR53EPBWX88.4860A</t>
  </si>
  <si>
    <t>TR550PBWX88.4854A</t>
  </si>
  <si>
    <t>TR570PBWX88.4826A</t>
  </si>
  <si>
    <t>TR580PBWX88.4826A</t>
  </si>
  <si>
    <t>TR510PRWX86.3030A</t>
  </si>
  <si>
    <t>TR510PRWX86.3636A</t>
  </si>
  <si>
    <t>TR510PRWX88.4848A</t>
  </si>
  <si>
    <t>TR510PBWX86.3036A</t>
  </si>
  <si>
    <t>TR510PBWX86.3018A</t>
  </si>
  <si>
    <t>TR510PBWX86.2412A</t>
  </si>
  <si>
    <t>TR510PBWX86.2406A</t>
  </si>
  <si>
    <t>TR511PBWX86.3024A</t>
  </si>
  <si>
    <t>TR512PBWX86.2430A</t>
  </si>
  <si>
    <t>TR512PBWX86.3036A</t>
  </si>
  <si>
    <t>TR520PRBW86.2424A</t>
  </si>
  <si>
    <t>TR520PRBW86.3030A</t>
  </si>
  <si>
    <t>TR520PRBW86.3636A</t>
  </si>
  <si>
    <t>TR530PBWX86.2424A</t>
  </si>
  <si>
    <t>TR540PBWX86.2430A</t>
  </si>
  <si>
    <t>TR540PBWX86.3648A</t>
  </si>
  <si>
    <t>TR550PBWX86.2430A</t>
  </si>
  <si>
    <t>TR550PBWX86.3648A</t>
  </si>
  <si>
    <t>TR550PBWX88.4860A</t>
  </si>
  <si>
    <t>TR560PNWX88.4848A</t>
  </si>
  <si>
    <t>TR560PNWX86.2424A</t>
  </si>
  <si>
    <t>TR560PNWX86.3030A</t>
  </si>
  <si>
    <t>TR560PNWX86.3636A</t>
  </si>
  <si>
    <t>TR560PNWX86.1818A</t>
  </si>
  <si>
    <t>TR570PBWX86.3024A</t>
  </si>
  <si>
    <t>TR570PBWX86.4224A</t>
  </si>
  <si>
    <t>TR570PBWX88.4830A</t>
  </si>
  <si>
    <t>TR580PBWX86.3024A</t>
  </si>
  <si>
    <t>TR580PBWX86.4224A</t>
  </si>
  <si>
    <t>TR580PBWX88.4830A</t>
  </si>
  <si>
    <t>TR60BPBWX88.5448A</t>
  </si>
  <si>
    <t>TR610PWBX88.4818A</t>
  </si>
  <si>
    <t>TR610PWBX86.7224A</t>
  </si>
  <si>
    <t>TR610PWBX86.3612A</t>
  </si>
  <si>
    <t>TR620PBWX86.3036A</t>
  </si>
  <si>
    <t>TR620PBWX86.1824A</t>
  </si>
  <si>
    <t>TR620PBWX86.2430A</t>
  </si>
  <si>
    <t>TR620PBWX86.3648A</t>
  </si>
  <si>
    <t>TR620PBWX88.4860A</t>
  </si>
  <si>
    <t>TR630PBWX86.3024A</t>
  </si>
  <si>
    <t>TR630PBWX86.3630A</t>
  </si>
  <si>
    <t>TR63BPBWX88.4860A</t>
  </si>
  <si>
    <t>TR64APBWX88.5466A</t>
  </si>
  <si>
    <t>TR64BPBWX88.4860A</t>
  </si>
  <si>
    <t>TR65PPBWX86.3030A</t>
  </si>
  <si>
    <t>TR660PBWX86.2430A</t>
  </si>
  <si>
    <t>TR660PBWX86.3036A</t>
  </si>
  <si>
    <t>TR670PBWX86.2430A</t>
  </si>
  <si>
    <t>TR670PBWX86.3036A</t>
  </si>
  <si>
    <t>TR70APBWX86.7230A</t>
  </si>
  <si>
    <t>TR70BPBWX86.7230A</t>
  </si>
  <si>
    <t>TR700PBWX88.9670A</t>
  </si>
  <si>
    <t>TR731PBWX86.2420A</t>
  </si>
  <si>
    <t>TR731PBWX86.3630A</t>
  </si>
  <si>
    <t>TR731PBWX86.4536A</t>
  </si>
  <si>
    <t>TR732PBWX86.2424A</t>
  </si>
  <si>
    <t>TR732PBWX86.3636A</t>
  </si>
  <si>
    <t>TR732PBWX86.4545A</t>
  </si>
  <si>
    <t>TR733PBWX86.2424A</t>
  </si>
  <si>
    <t>TR733PBWX86.3636A</t>
  </si>
  <si>
    <t>TR733PBWX86.4545A</t>
  </si>
  <si>
    <t>TR734PBWX86.3645A</t>
  </si>
  <si>
    <t>TR735PBWX86.2424A</t>
  </si>
  <si>
    <t>TR735PBWX86.3636A</t>
  </si>
  <si>
    <t>TR736PBWX86.2424A</t>
  </si>
  <si>
    <t>TR736PBWX86.3636A</t>
  </si>
  <si>
    <t>TR738PBWX86.2430A</t>
  </si>
  <si>
    <t>TR738PBWX86.3645A</t>
  </si>
  <si>
    <t>TR740PWBX86.3636A</t>
  </si>
  <si>
    <t>TR750PWBX88.4842A</t>
  </si>
  <si>
    <t>TR760PWBX88.4824A</t>
  </si>
  <si>
    <t>TR761PWBX88.4824A</t>
  </si>
  <si>
    <t>TR770PWBX88.4812A</t>
  </si>
  <si>
    <t>TR770PWBX88.4830A</t>
  </si>
  <si>
    <t>TR780PWBX88.4834A</t>
  </si>
  <si>
    <t>TR790PWBX88.4830A</t>
  </si>
  <si>
    <t>TR710PGWX86.1218A</t>
  </si>
  <si>
    <t>TR710PBRW86.1224A</t>
  </si>
  <si>
    <t>TR710PBRW86.1230A</t>
  </si>
  <si>
    <t>TR710PGWX86.1218B</t>
  </si>
  <si>
    <t>TR711PRWX86.1218A</t>
  </si>
  <si>
    <t>TR711PRWX86.1218B</t>
  </si>
  <si>
    <t>TR711PGWX86.1218A</t>
  </si>
  <si>
    <t>TR711PGWX86.1218B</t>
  </si>
  <si>
    <t>TR711PGWX86.1221A</t>
  </si>
  <si>
    <t>TR711PRWX86.1218C</t>
  </si>
  <si>
    <t>TR711PBWX86.1206A</t>
  </si>
  <si>
    <t>TR711PBWX86.1206B</t>
  </si>
  <si>
    <t>TR711PGWX86.1218C</t>
  </si>
  <si>
    <t>TR711PGWX86.1218D</t>
  </si>
  <si>
    <t>TR711PGWX86.1221B</t>
  </si>
  <si>
    <t>TR720PRWX86.1218A</t>
  </si>
  <si>
    <t>TR720PGWX86.2418A</t>
  </si>
  <si>
    <t>TR720PRWX86.2430A</t>
  </si>
  <si>
    <t>TR720PRWX86.1824A</t>
  </si>
  <si>
    <t>TR721PGWX86.1218A</t>
  </si>
  <si>
    <t>TR721PGWX86.1206A</t>
  </si>
  <si>
    <t>TR722PGWX86.1218A</t>
  </si>
  <si>
    <t>TR750PGWX86.1218A</t>
  </si>
  <si>
    <t>TR790PRWX86.1218A</t>
  </si>
  <si>
    <t>TR801PWBX88.4830A</t>
  </si>
  <si>
    <t>TR880PBWX86.3030A</t>
  </si>
  <si>
    <t>TR89APBWX86.3618A</t>
  </si>
  <si>
    <t>TR810PBWX86.2436A</t>
  </si>
  <si>
    <t>TR810PBWX86.3648A</t>
  </si>
  <si>
    <t>TR810PBWX86.3642A</t>
  </si>
  <si>
    <t>TR810PBWX86.2430A</t>
  </si>
  <si>
    <t>TR840PBWX86.3024A</t>
  </si>
  <si>
    <t>TR840PBWX88.4836A</t>
  </si>
  <si>
    <t>TR870PBWX86.3024A</t>
  </si>
  <si>
    <t>TR870PBWX88.4836A</t>
  </si>
  <si>
    <t>TR880PBWX86.2430A</t>
  </si>
  <si>
    <t>TR880PBWX86.3648A</t>
  </si>
  <si>
    <t>TR890PBWX86.2424A</t>
  </si>
  <si>
    <t>TR890PBWX86.3636A</t>
  </si>
  <si>
    <t>TR901PBWX86.2430A</t>
  </si>
  <si>
    <t>TR911PBWX86.3054A</t>
  </si>
  <si>
    <t>TR914PBWX86.3666A</t>
  </si>
  <si>
    <t>TR914PBWX88.4878A</t>
  </si>
  <si>
    <t>TR940PBWX86.6042A</t>
  </si>
  <si>
    <t>TR99BPWEX16.1209A</t>
  </si>
  <si>
    <t>TR99CPWEX16.1224A</t>
  </si>
  <si>
    <t>TR990PWEX16.1218A</t>
  </si>
  <si>
    <t>TR910PBWX86.1824A</t>
  </si>
  <si>
    <t>TR910PBWX86.2412A</t>
  </si>
  <si>
    <t>TR911PBWX86.2418A</t>
  </si>
  <si>
    <t>TR911PBWX86.2412A</t>
  </si>
  <si>
    <t>TR912PBWX86.2412A</t>
  </si>
  <si>
    <t>TR913PBWX86.1818A</t>
  </si>
  <si>
    <t>TR913PBWX86.2424A</t>
  </si>
  <si>
    <t>TR913PBWX86.3030A</t>
  </si>
  <si>
    <t>TR914PBWX86.1818A</t>
  </si>
  <si>
    <t>TR914PBWX86.2424A</t>
  </si>
  <si>
    <t>TR914PBWX86.3030A</t>
  </si>
  <si>
    <t>TR915PBRW86.1818A</t>
  </si>
  <si>
    <t>TR915PBRW86.2424A</t>
  </si>
  <si>
    <t>TR915PBRW86.3030A</t>
  </si>
  <si>
    <t>TR916PBRW86.3030A</t>
  </si>
  <si>
    <t>TR916PBRW86.1818A</t>
  </si>
  <si>
    <t>TR916PBRW86.2424A</t>
  </si>
  <si>
    <t>TR919PBWX86.1812A</t>
  </si>
  <si>
    <t>TR919PBWX86.2418A</t>
  </si>
  <si>
    <t>TR919PBWX86.3024A</t>
  </si>
  <si>
    <t>TR920PBWX86.1218A</t>
  </si>
  <si>
    <t>TR920PBWX86.3030A</t>
  </si>
  <si>
    <t>TR921PBWX86.2430A</t>
  </si>
  <si>
    <t>TR922PBWX86.2430A</t>
  </si>
  <si>
    <t>TR923PBWX86.1218A</t>
  </si>
  <si>
    <t>TR923PBWX86.1218B</t>
  </si>
  <si>
    <t>TR923PBWX86.1218C</t>
  </si>
  <si>
    <t>TR923PBWX86.1218D</t>
  </si>
  <si>
    <t>TR924PBWX86.2406A</t>
  </si>
  <si>
    <t>TR924PBWX86.2406B</t>
  </si>
  <si>
    <t>TR925PBWX86.2409A</t>
  </si>
  <si>
    <t>TR925PBWX86.2409B</t>
  </si>
  <si>
    <t>TR925PBWX86.2409C</t>
  </si>
  <si>
    <t>TR926PWBX86.2406A</t>
  </si>
  <si>
    <t>TR926PWBX86.2406B</t>
  </si>
  <si>
    <t>TR926PWBX86.2406C</t>
  </si>
  <si>
    <t>TR927PWBX86.2406A</t>
  </si>
  <si>
    <t>TR927PWBX86.2406B</t>
  </si>
  <si>
    <t>TR927PWBX86.2406C</t>
  </si>
  <si>
    <t>TR930PBRW86.1818A</t>
  </si>
  <si>
    <t>TR930PBRW86.2424A</t>
  </si>
  <si>
    <t>TR930PBRW86.3030A</t>
  </si>
  <si>
    <t>TR940PBRW86.2424A</t>
  </si>
  <si>
    <t>TR940PBRW86.1818A</t>
  </si>
  <si>
    <t>TR950PWBX86.1218A</t>
  </si>
  <si>
    <t>TR960PWBX86.1218A</t>
  </si>
  <si>
    <t>TR970PWBX86.1218A</t>
  </si>
  <si>
    <t>TR980PWBX86.3618A</t>
  </si>
  <si>
    <t>TR990PWBX86.2412A</t>
  </si>
  <si>
    <t>TRS20PWGX16.1818A</t>
  </si>
  <si>
    <t>TRS20PWGX16.2424A</t>
  </si>
  <si>
    <t>TRS20PWGX16.3030A</t>
  </si>
  <si>
    <t>TS100PWEX16.1812A</t>
  </si>
  <si>
    <t>TS110PMUL16.3636A</t>
  </si>
  <si>
    <t>TS110PMUL16.3030A</t>
  </si>
  <si>
    <t>TS110PMUL18.4848A</t>
  </si>
  <si>
    <t>TS120PWNX16.2418A</t>
  </si>
  <si>
    <t>TS180PWNX16.1218A</t>
  </si>
  <si>
    <t>TS180PWNX16.2436A</t>
  </si>
  <si>
    <t>TS190PWEX16.1212A</t>
  </si>
  <si>
    <t>TS110PBYX16.2115A</t>
  </si>
  <si>
    <t>TS200PBYX16.2418A</t>
  </si>
  <si>
    <t>TS21PPBWX86.3624A</t>
  </si>
  <si>
    <t>TS220PBWX88.4830A</t>
  </si>
  <si>
    <t>TS221PBWX88.4815A</t>
  </si>
  <si>
    <t>TS221PBWX18.4815A</t>
  </si>
  <si>
    <t>TS230PBWX86.2424A</t>
  </si>
  <si>
    <t>TS240PBWX86.2418A</t>
  </si>
  <si>
    <t>TS250PWNX16.1218A</t>
  </si>
  <si>
    <t>TS250PWNX16.2436A</t>
  </si>
  <si>
    <t>TS260PBYX16.2623A</t>
  </si>
  <si>
    <t>TS270PWEX86.3624A</t>
  </si>
  <si>
    <t>TS270PWEX16.3624A</t>
  </si>
  <si>
    <t>TS280PWEX16.3624A</t>
  </si>
  <si>
    <t>TS280PWEX18.5436A</t>
  </si>
  <si>
    <t>TS200PBWX86.0312A</t>
  </si>
  <si>
    <t>TS301PBWX88.8454A</t>
  </si>
  <si>
    <t>TS310PMUL16.3636A</t>
  </si>
  <si>
    <t>TS310PMUL16.3030A</t>
  </si>
  <si>
    <t>TS310PMUL18.4848A</t>
  </si>
  <si>
    <t>TS32APOWG16.1012A</t>
  </si>
  <si>
    <t>TS320PMUL16.3636A</t>
  </si>
  <si>
    <t>TS320PMUL16.3030A</t>
  </si>
  <si>
    <t>TS320PMUL18.4848A</t>
  </si>
  <si>
    <t>TS32APOWG16.1518A</t>
  </si>
  <si>
    <t>TS320PWGX16.3630A</t>
  </si>
  <si>
    <t>TS320PWGX18.5442A</t>
  </si>
  <si>
    <t>TS321PMUL16.1518A</t>
  </si>
  <si>
    <t>TS322PMUL16.1518A</t>
  </si>
  <si>
    <t>TS323PMUL16.1518A</t>
  </si>
  <si>
    <t>TS324PMUL16.1518A</t>
  </si>
  <si>
    <t>TS325PMUL16.1518A</t>
  </si>
  <si>
    <t>TS340PGEW16.1218A</t>
  </si>
  <si>
    <t>TS350PWEX16.3630A</t>
  </si>
  <si>
    <t>TS351PWEX16.3612A</t>
  </si>
  <si>
    <t>TS352PWEX16.3615A</t>
  </si>
  <si>
    <t>TS353PWEX16.3618A</t>
  </si>
  <si>
    <t>TS36APWEX18.4812A</t>
  </si>
  <si>
    <t>TS36BPWEX18.4812A</t>
  </si>
  <si>
    <t>TS360PMUL18.4854A</t>
  </si>
  <si>
    <t>TS310PBWX86.3024A</t>
  </si>
  <si>
    <t>TS42PPMUL16.2412A</t>
  </si>
  <si>
    <t>TS42PPMUL16.2410A</t>
  </si>
  <si>
    <t>TS42PPMUL16.3618A</t>
  </si>
  <si>
    <t>TS43PPMUL16.2409A</t>
  </si>
  <si>
    <t>TS43PPMUL16.2408A</t>
  </si>
  <si>
    <t>TS43PPMUL16.3612A</t>
  </si>
  <si>
    <t>TS450PMUL16.3636A</t>
  </si>
  <si>
    <t>TS450PMUL16.3030A</t>
  </si>
  <si>
    <t>TS450PMUL18.4848A</t>
  </si>
  <si>
    <t>TS530PMUL16.2430A</t>
  </si>
  <si>
    <t>TS530PMUL16.3648A</t>
  </si>
  <si>
    <t>TS800PBWX86.3622A</t>
  </si>
  <si>
    <t>TS900PWEX16.1218A</t>
  </si>
  <si>
    <t>TSC10PBWX88.4830A</t>
  </si>
  <si>
    <t>TSC10PBWX88.4830B</t>
  </si>
  <si>
    <t>TSC10PBWX86.6636A</t>
  </si>
  <si>
    <t>TSC10PBWX86.6636B</t>
  </si>
  <si>
    <t>TSC11PBWX86.4230A</t>
  </si>
  <si>
    <t>TSC11PBWX88.5442A</t>
  </si>
  <si>
    <t>TSC13PBWX86.4230A</t>
  </si>
  <si>
    <t>TSC13PBWX88.5442A</t>
  </si>
  <si>
    <t>TSC15PBW 86.4218A</t>
  </si>
  <si>
    <t>TSC15PBW 88.5424A</t>
  </si>
  <si>
    <t>TSC15PBFO16.4218A</t>
  </si>
  <si>
    <t>TSC15PBFO18.5424A</t>
  </si>
  <si>
    <t>TSC18PBFO18.4848A</t>
  </si>
  <si>
    <t>TSC19PMUL88.5436A</t>
  </si>
  <si>
    <t>TSC19PMUL88.1147A</t>
  </si>
  <si>
    <t>TSC20PBFO16.4236A</t>
  </si>
  <si>
    <t>TSC20PBFO18.5448A</t>
  </si>
  <si>
    <t>TSC21PBFO16.3042A</t>
  </si>
  <si>
    <t>TSC30PBFO16.3612A</t>
  </si>
  <si>
    <t>TSC30PBFO18.4818A</t>
  </si>
  <si>
    <t>TSC50PBFO16.3636A</t>
  </si>
  <si>
    <t>TSC50PBFO18.4848A</t>
  </si>
  <si>
    <t>TSC63PBFO18.4848A</t>
  </si>
  <si>
    <t>TSC64PBFO18.4860A</t>
  </si>
  <si>
    <t>TSC6BPBFO16.0606A</t>
  </si>
  <si>
    <t>TSC6BPBFO16.0606B</t>
  </si>
  <si>
    <t>TSC6BPBFO16.0606C</t>
  </si>
  <si>
    <t>TSC70PBWX88.8442A</t>
  </si>
  <si>
    <t>TSC80PBFO18.8442A</t>
  </si>
  <si>
    <t>TSC90PBFO16.3636A</t>
  </si>
  <si>
    <t>TSC90PBFO16.3636B</t>
  </si>
  <si>
    <t>TSC90PBFO18.4848A</t>
  </si>
  <si>
    <t>TSC90PBFO18.4848B</t>
  </si>
  <si>
    <t>TSG20PWEX18.4836A</t>
  </si>
  <si>
    <t>TSG20PWEX16.6654A</t>
  </si>
  <si>
    <t>TSG20PWEX18.4836B</t>
  </si>
  <si>
    <t>TSG20PWEX16.6654B</t>
  </si>
  <si>
    <t>TSG20PWEX18.9672A</t>
  </si>
  <si>
    <t>TSG25PWEX16.1824A</t>
  </si>
  <si>
    <t>TSG25PWEX16.3036A</t>
  </si>
  <si>
    <t>TSG25PWEX16.1824B</t>
  </si>
  <si>
    <t>TSG25PWEX16.3036B</t>
  </si>
  <si>
    <t>TSG26PWEX16.7236A</t>
  </si>
  <si>
    <t>TSG28PWNX16.3024A</t>
  </si>
  <si>
    <t>TSG28PWNX18.4836A</t>
  </si>
  <si>
    <t>TSG2APWNX16.4215A</t>
  </si>
  <si>
    <t>TSG2APWNX16.4215B</t>
  </si>
  <si>
    <t>TSG20PWGX16.3028A</t>
  </si>
  <si>
    <t>TSG20PWGX18.4840A</t>
  </si>
  <si>
    <t>TSG30PWNX16.6030A</t>
  </si>
  <si>
    <t>TSG31PWNX16.6030A</t>
  </si>
  <si>
    <t>TSG31PWNX16.6030B</t>
  </si>
  <si>
    <t>TSG32PWNX16.6030A</t>
  </si>
  <si>
    <t>TSG32PWNX16.6030B</t>
  </si>
  <si>
    <t>TSG32PWNX16.6030C</t>
  </si>
  <si>
    <t>TSG34PWNX18.9624A</t>
  </si>
  <si>
    <t>TSG34PWNX18.1203A</t>
  </si>
  <si>
    <t>TSG35PBWX86.6018A</t>
  </si>
  <si>
    <t>TSG35PBWX86.7224A</t>
  </si>
  <si>
    <t>TSG35PBWX86.7218A</t>
  </si>
  <si>
    <t>TSG35PBWX86.6012A</t>
  </si>
  <si>
    <t>TSG38PWEX16.7830A</t>
  </si>
  <si>
    <t>TSG38PWEX18.1023A</t>
  </si>
  <si>
    <t>TSG39PWEX18.4821A</t>
  </si>
  <si>
    <t>TSG39PWEX16.6030A</t>
  </si>
  <si>
    <t>TSG39PWEX18.4821B</t>
  </si>
  <si>
    <t>TSG39PWEX16.6030B</t>
  </si>
  <si>
    <t>TSG39PWEX18.4821C</t>
  </si>
  <si>
    <t>TSG39PWEX16.6030C</t>
  </si>
  <si>
    <t>TSG41PWEX16.3636A</t>
  </si>
  <si>
    <t>TSG41PWEX18.4848A</t>
  </si>
  <si>
    <t>TSG42PWEX18.1261A</t>
  </si>
  <si>
    <t>TSG42PWEX18.1261B</t>
  </si>
  <si>
    <t>TSG42PWEX18.1261C</t>
  </si>
  <si>
    <t>TSG42PWEX18.1261D</t>
  </si>
  <si>
    <t>TSG42PWEX18.4836A</t>
  </si>
  <si>
    <t>TSG42PWEX18.8454A</t>
  </si>
  <si>
    <t>TSG42PWEX16.6636A</t>
  </si>
  <si>
    <t>TSG42PWEX16.3030A</t>
  </si>
  <si>
    <t>TSG42PWEX16.6684A</t>
  </si>
  <si>
    <t>TSG42PWEX16.7284A</t>
  </si>
  <si>
    <t>TSG47PWYE16.6648A</t>
  </si>
  <si>
    <t>TSG47PWYE18.1086A</t>
  </si>
  <si>
    <t>TSG47PWYE16.6648B</t>
  </si>
  <si>
    <t>TSG47PWYE16.6648C</t>
  </si>
  <si>
    <t>TSG47PWYE18.1086B</t>
  </si>
  <si>
    <t>TSG47PWYE18.1086C</t>
  </si>
  <si>
    <t>TSG47PWYE16.4224A</t>
  </si>
  <si>
    <t>TSG47PWYE16.4224B</t>
  </si>
  <si>
    <t>TSG47PWYE16.4224C</t>
  </si>
  <si>
    <t>TSG60PWGX16.3624A</t>
  </si>
  <si>
    <t>TSR10PBWX86.6224A</t>
  </si>
  <si>
    <t>TSR11PBWX88.1122A</t>
  </si>
  <si>
    <t>TSR12PBWX88.1182A</t>
  </si>
  <si>
    <t>TSR13PBWX88.4810A</t>
  </si>
  <si>
    <t>TSR15PBWX86.1824A</t>
  </si>
  <si>
    <t>TSR15PBWX86.1818A</t>
  </si>
  <si>
    <t>TSR17PBWX88.1204A</t>
  </si>
  <si>
    <t>TSR18PRWX86.3624A</t>
  </si>
  <si>
    <t>TSR19PRWX86.6048A</t>
  </si>
  <si>
    <t>TSR20PBWX88.4830A</t>
  </si>
  <si>
    <t>TSR25PBWX88.8442A</t>
  </si>
  <si>
    <t>TSR25PBWX88.1085A</t>
  </si>
  <si>
    <t>TSR26PBWX86.3024A</t>
  </si>
  <si>
    <t>TSR20PBWX86.1812A</t>
  </si>
  <si>
    <t>TSR39PBWX86.4224A</t>
  </si>
  <si>
    <t>TSR40PBWX88.4860A</t>
  </si>
  <si>
    <t>TSR40PBWX86.6078A</t>
  </si>
  <si>
    <t>TSR41PBWX88.8448A</t>
  </si>
  <si>
    <t>TSR42PBWX88.5454A</t>
  </si>
  <si>
    <t>TSR43PBWX86.1824A</t>
  </si>
  <si>
    <t>TSR44PBWX86.7242A</t>
  </si>
  <si>
    <t>TSR46PBWX86.2430A</t>
  </si>
  <si>
    <t>TSR47PBWX88.4848A</t>
  </si>
  <si>
    <t>TSR48PBWX88.4848A</t>
  </si>
  <si>
    <t>TSR49PRWX86.3645A</t>
  </si>
  <si>
    <t>TSR49PRWX86.1824A</t>
  </si>
  <si>
    <t>TSR50PBWX86.3066A</t>
  </si>
  <si>
    <t>TSR50PBWX86.3678A</t>
  </si>
  <si>
    <t>TSR50PBWX88.4896A</t>
  </si>
  <si>
    <t>TSR53PBWX88.4848A</t>
  </si>
  <si>
    <t>TSR53PBWX86.7272A</t>
  </si>
  <si>
    <t>TSR54PBWX86.3030A</t>
  </si>
  <si>
    <t>TSR54PBWX86.4242A</t>
  </si>
  <si>
    <t>TSR55PBWX88.4830A</t>
  </si>
  <si>
    <t>TSR55PBWX86.7242A</t>
  </si>
  <si>
    <t>TSR57PBWX86.6618A</t>
  </si>
  <si>
    <t>TSR57PBWX88.8424A</t>
  </si>
  <si>
    <t>TSR57PBWX88.1083A</t>
  </si>
  <si>
    <t>TSR57PBWX86.6612A</t>
  </si>
  <si>
    <t>TSR57PBWX88.8418A</t>
  </si>
  <si>
    <t>TSR57PBWX88.1082A</t>
  </si>
  <si>
    <t>TSR58PBWX86.3036A</t>
  </si>
  <si>
    <t>TSR58PBWX86.3648A</t>
  </si>
  <si>
    <t>TSR60PBWX86.3042A</t>
  </si>
  <si>
    <t>TSR60PBWX86.3042B</t>
  </si>
  <si>
    <t>TSR60PBWX86.3042C</t>
  </si>
  <si>
    <t>TSR60PBWX86.3042D</t>
  </si>
  <si>
    <t>TSR60PBWX88.5480A</t>
  </si>
  <si>
    <t>TSR61PBYW88.8684A</t>
  </si>
  <si>
    <t>TSR62PBWX86.1824A</t>
  </si>
  <si>
    <t>TSR63PNWX86.1824A</t>
  </si>
  <si>
    <t>TSR63PNWX86.1830A</t>
  </si>
  <si>
    <t>TSR64PBWX86.3030A</t>
  </si>
  <si>
    <t>TSR64PBWX86.3030B</t>
  </si>
  <si>
    <t>TSR61PBWX86.4436A</t>
  </si>
  <si>
    <t>TSR71PBWX86.4236A</t>
  </si>
  <si>
    <t>TSR81PBWX88.4820A</t>
  </si>
  <si>
    <t>TSR91PBWX86.6824A</t>
  </si>
  <si>
    <t>TSW24PMUL16.3042A</t>
  </si>
  <si>
    <t>TSW24PMUL16.3648A</t>
  </si>
  <si>
    <t>TSW24PMUL18.4860A</t>
  </si>
  <si>
    <t>TSW24PMUL16.3048A</t>
  </si>
  <si>
    <t>TSW24PMUL16.3654A</t>
  </si>
  <si>
    <t>TSW24PMUL18.4866A</t>
  </si>
  <si>
    <t>TSW24PMUL16.3042B</t>
  </si>
  <si>
    <t>TSW24PMUL16.3648B</t>
  </si>
  <si>
    <t>TSW24PMUL18.4860B</t>
  </si>
  <si>
    <t>TSW26PBFY16.7230A</t>
  </si>
  <si>
    <t>TSW26PBFY16.7230B</t>
  </si>
  <si>
    <t>TSW32PBFY16.3636A</t>
  </si>
  <si>
    <t>TSW32PBFY18.4848A</t>
  </si>
  <si>
    <t>TSW32PBFY16.3030A</t>
  </si>
  <si>
    <t>TSW33PMUL18.1024A</t>
  </si>
  <si>
    <t>TSW35PBFY16.3636A</t>
  </si>
  <si>
    <t>TSW37PBFY16.3030A</t>
  </si>
  <si>
    <t>TSW38PBFY16.3030A</t>
  </si>
  <si>
    <t>TSW38PBFY16.2424A</t>
  </si>
  <si>
    <t>TSW41PBFY16.3636A</t>
  </si>
  <si>
    <t>TSW41PBFY18.4848A</t>
  </si>
  <si>
    <t>TSW41PBFY16.7272A</t>
  </si>
  <si>
    <t>TSW46PBFY16.3018A</t>
  </si>
  <si>
    <t>TSW46PBFY16.2412A</t>
  </si>
  <si>
    <t>TSW47PBFY16.3030A</t>
  </si>
  <si>
    <t>TSW47PBFY16.3636A</t>
  </si>
  <si>
    <t>TSW48PBFY18.4836A</t>
  </si>
  <si>
    <t>TSW48PBFY16.7254A</t>
  </si>
  <si>
    <t>TSW48PBFY18.4812A</t>
  </si>
  <si>
    <t>TSW48PBFY16.7218A</t>
  </si>
  <si>
    <t>TSW49PBFY16.3612A</t>
  </si>
  <si>
    <t>TSW50PMUL16.2418A</t>
  </si>
  <si>
    <t>TSW50PMUL16.2408A</t>
  </si>
  <si>
    <t>TSW58PBFY16.3636A</t>
  </si>
  <si>
    <t>TSW58PBFY18.5448A</t>
  </si>
  <si>
    <t>TSW95PBFY18.5418A</t>
  </si>
  <si>
    <t>TSW95PBFY16.7266A</t>
  </si>
  <si>
    <t>TSW95PBFY18.5418B</t>
  </si>
  <si>
    <t>TSW95PBFY16.7224A</t>
  </si>
  <si>
    <t>TW101PBFY16.0036A</t>
  </si>
  <si>
    <t>TW101PBFY16.0030A</t>
  </si>
  <si>
    <t>TW101PBFY18.0048A</t>
  </si>
  <si>
    <t>TW101PBFY16.0024A</t>
  </si>
  <si>
    <t>TW101PBFY16.3636A</t>
  </si>
  <si>
    <t>TW101PBFY18.4848A</t>
  </si>
  <si>
    <t>TW101PBFY16.3036A</t>
  </si>
  <si>
    <t>TW101PBFY16.3036B</t>
  </si>
  <si>
    <t>TW101PBFY16.3636B</t>
  </si>
  <si>
    <t>TW101PBFY18.4848B</t>
  </si>
  <si>
    <t>TW101PBFY16.1818A</t>
  </si>
  <si>
    <t>TW101PBFY16.3024A</t>
  </si>
  <si>
    <t>TW101PBFY16.3024B</t>
  </si>
  <si>
    <t>TW101PBFY16.3024C</t>
  </si>
  <si>
    <t>TW101PBFY16.3024D</t>
  </si>
  <si>
    <t>TW101PBFY16.3630A</t>
  </si>
  <si>
    <t>TW101PBFY16.2412A</t>
  </si>
  <si>
    <t>TW102PBFY16.3636A</t>
  </si>
  <si>
    <t>TW102PBFY18.4848A</t>
  </si>
  <si>
    <t>TW102PBFY16.3636B</t>
  </si>
  <si>
    <t>TW102PBFY18.4848B</t>
  </si>
  <si>
    <t>TW102PBFY16.3024A</t>
  </si>
  <si>
    <t>TW103PBFY16.3636A</t>
  </si>
  <si>
    <t>TW103PBFY18.4848A</t>
  </si>
  <si>
    <t>TW104PBFY16.3636A</t>
  </si>
  <si>
    <t>TW104PBFY18.4848A</t>
  </si>
  <si>
    <t>TW105PBFY16.3636A</t>
  </si>
  <si>
    <t>TW105PBFY18.4848A</t>
  </si>
  <si>
    <t>TW105PBFY16.3024A</t>
  </si>
  <si>
    <t>TW108PBFY16.3636A</t>
  </si>
  <si>
    <t>TW108PBFY18.4848A</t>
  </si>
  <si>
    <t>TW109PBFY16.3636A</t>
  </si>
  <si>
    <t>TW109PBFY18.4848A</t>
  </si>
  <si>
    <t>TW109PBFY16.3024A</t>
  </si>
  <si>
    <t>TW109PBFY16.1812A</t>
  </si>
  <si>
    <t>TW110PBFY16.1818A</t>
  </si>
  <si>
    <t>TW110PBFY16.3636A</t>
  </si>
  <si>
    <t>TW110PBFY18.4848A</t>
  </si>
  <si>
    <t>TW110PBFY86.3030A</t>
  </si>
  <si>
    <t>TW110PBFY18.4848B</t>
  </si>
  <si>
    <t>TW110PBFY16.3636B</t>
  </si>
  <si>
    <t>TW110PBFY16.3636C</t>
  </si>
  <si>
    <t>TW110PBFY18.4848C</t>
  </si>
  <si>
    <t>TW110PBFY16.3636D</t>
  </si>
  <si>
    <t>TW110PBFY18.4848D</t>
  </si>
  <si>
    <t>TW110PBFY16.3636E</t>
  </si>
  <si>
    <t>TW110PBFY18.4848E</t>
  </si>
  <si>
    <t>TW110PBFY16.3636F</t>
  </si>
  <si>
    <t>TW110PBFY18.4848F</t>
  </si>
  <si>
    <t>TW110PBFY16.3636G</t>
  </si>
  <si>
    <t>TW110PBFY18.4848G</t>
  </si>
  <si>
    <t>TW111PBFY16.3636A</t>
  </si>
  <si>
    <t>TW111PBFY18.4848A</t>
  </si>
  <si>
    <t>TW111PBFY16.1818A</t>
  </si>
  <si>
    <t>TW111PBFY86.3030A</t>
  </si>
  <si>
    <t>TW111PBFY16.3636B</t>
  </si>
  <si>
    <t>TW111PBFY16.3030A</t>
  </si>
  <si>
    <t>TW111PBFY18.4848B</t>
  </si>
  <si>
    <t>TW111PBFY16.3060A</t>
  </si>
  <si>
    <t>TW111PBFY16.3660A</t>
  </si>
  <si>
    <t>TW111PBFY18.4872A</t>
  </si>
  <si>
    <t>TW111PBFY16.3030B</t>
  </si>
  <si>
    <t>TW111PBFY16.3636C</t>
  </si>
  <si>
    <t>TW111PBFY18.4848C</t>
  </si>
  <si>
    <t>TW111PBFY16.2424A</t>
  </si>
  <si>
    <t>TW111PBFY16.2424B</t>
  </si>
  <si>
    <t>TW111PBFY16.3636D</t>
  </si>
  <si>
    <t>TW111PBFY16.3030C</t>
  </si>
  <si>
    <t>TW111PBFY18.4848D</t>
  </si>
  <si>
    <t>TW111PBFY16.3630A</t>
  </si>
  <si>
    <t>TW111PBFY16.3030D</t>
  </si>
  <si>
    <t>TW111PBFY16.3636E</t>
  </si>
  <si>
    <t>TW111PBFY18.4848E</t>
  </si>
  <si>
    <t>TW111PBFY16.2424C</t>
  </si>
  <si>
    <t>TW111PBFY16.3030E</t>
  </si>
  <si>
    <t>TW111PBFY16.3636F</t>
  </si>
  <si>
    <t>TW111PBFY18.4848F</t>
  </si>
  <si>
    <t>TW111PBFY16.2424D</t>
  </si>
  <si>
    <t>TW111PBFY16.1818B</t>
  </si>
  <si>
    <t>TW111PBFY16.3030F</t>
  </si>
  <si>
    <t>TW111PBFY16.3636G</t>
  </si>
  <si>
    <t>TW111PBFY18.4848G</t>
  </si>
  <si>
    <t>TW111PBFY16.2424E</t>
  </si>
  <si>
    <t>TW111PBFY16.3630B</t>
  </si>
  <si>
    <t>TW111PBFY16.3024A</t>
  </si>
  <si>
    <t>TW111PBFY16.1812A</t>
  </si>
  <si>
    <t>TW111PBFY16.2418A</t>
  </si>
  <si>
    <t>TW111PBFY16.3030G</t>
  </si>
  <si>
    <t>TW111PBFY16.3636H</t>
  </si>
  <si>
    <t>TW111PBFY16.2424F</t>
  </si>
  <si>
    <t>TW111PBFY18.4848H</t>
  </si>
  <si>
    <t>TW111PBFY16.3030H</t>
  </si>
  <si>
    <t>TW111PBFY16.3636I</t>
  </si>
  <si>
    <t>TW111PBFY16.2424G</t>
  </si>
  <si>
    <t>TW111PBFY18.4848I</t>
  </si>
  <si>
    <t>TW111PBFY16.3030I</t>
  </si>
  <si>
    <t>TW111PBFY16.3636J</t>
  </si>
  <si>
    <t>TW111PBFY16.2424H</t>
  </si>
  <si>
    <t>TW111PBFY18.4848J</t>
  </si>
  <si>
    <t>TW111PBFY16.3030J</t>
  </si>
  <si>
    <t>TW111PBFY16.3636K</t>
  </si>
  <si>
    <t>TW111PBFY16.2424I</t>
  </si>
  <si>
    <t>TW111PBFY18.4848K</t>
  </si>
  <si>
    <t>TW112PBFY16.3636A</t>
  </si>
  <si>
    <t>TW112PBFY18.4848A</t>
  </si>
  <si>
    <t>TW112PBFY16.1818A</t>
  </si>
  <si>
    <t>TW112PBFY16.2424A</t>
  </si>
  <si>
    <t>TW112PBFY16.3030A</t>
  </si>
  <si>
    <t>TW112PBFY16.3636B</t>
  </si>
  <si>
    <t>TW112PBFY16.2424B</t>
  </si>
  <si>
    <t>TW112PBFY18.4848B</t>
  </si>
  <si>
    <t>TW112PBFY16.3030B</t>
  </si>
  <si>
    <t>TW112PBFY16.3636C</t>
  </si>
  <si>
    <t>TW112PBFY16.2424C</t>
  </si>
  <si>
    <t>TW112PBFY18.4848C</t>
  </si>
  <si>
    <t>TW112PBFY16.3030C</t>
  </si>
  <si>
    <t>TW112PBFY16.3636D</t>
  </si>
  <si>
    <t>TW112PBFY16.2424D</t>
  </si>
  <si>
    <t>TW112PBFY18.4848D</t>
  </si>
  <si>
    <t>TW112PBFY16.3030D</t>
  </si>
  <si>
    <t>TW112PBFY16.3636E</t>
  </si>
  <si>
    <t>TW112PBFY18.4848E</t>
  </si>
  <si>
    <t>TW113PBFY16.2424A</t>
  </si>
  <si>
    <t>TW113PBFY16.3030A</t>
  </si>
  <si>
    <t>TW113PBFY16.3636A</t>
  </si>
  <si>
    <t>TW113PBFY18.4848A</t>
  </si>
  <si>
    <t>TW113PBFY16.3636B</t>
  </si>
  <si>
    <t>TW113PBFY18.4848B</t>
  </si>
  <si>
    <t>TW114PBFY18.4848A</t>
  </si>
  <si>
    <t>TW114PBFY16.3030A</t>
  </si>
  <si>
    <t>TW114PBFY16.3636A</t>
  </si>
  <si>
    <t>TW114PBFY16.2424A</t>
  </si>
  <si>
    <t>TW115PBFY16.3030A</t>
  </si>
  <si>
    <t>TW115PBFY16.2424A</t>
  </si>
  <si>
    <t>TW115PBFY16.3636A</t>
  </si>
  <si>
    <t>TW115PBFY18.4848A</t>
  </si>
  <si>
    <t>TW115PBFY16.3636B</t>
  </si>
  <si>
    <t>TW115PBFY16.3030B</t>
  </si>
  <si>
    <t>TW115PBFY18.4848B</t>
  </si>
  <si>
    <t>TW116PBFY16.3030A</t>
  </si>
  <si>
    <t>TW116PBFY16.3636A</t>
  </si>
  <si>
    <t>TW116PBFY18.4848A</t>
  </si>
  <si>
    <t>TW116PBFY16.2424A</t>
  </si>
  <si>
    <t>TW117PBFY16.3030A</t>
  </si>
  <si>
    <t>TW117PBFY16.3636A</t>
  </si>
  <si>
    <t>TW117PBFY18.4848A</t>
  </si>
  <si>
    <t>TW117PBFY16.2424A</t>
  </si>
  <si>
    <t>TW118PBFY16.3030A</t>
  </si>
  <si>
    <t>TW118PBFY16.3636A</t>
  </si>
  <si>
    <t>TW118PBFY18.4848A</t>
  </si>
  <si>
    <t>TW119PBFY16.3030A</t>
  </si>
  <si>
    <t>TW119PBFY16.3636A</t>
  </si>
  <si>
    <t>TW119PBFY18.4848A</t>
  </si>
  <si>
    <t>TW120PBFY16.1818A</t>
  </si>
  <si>
    <t>TW120PBFY16.3030A</t>
  </si>
  <si>
    <t>TW120PBFY16.3636A</t>
  </si>
  <si>
    <t>TW120PBFY18.4848A</t>
  </si>
  <si>
    <t>TW121PBFY16.3030A</t>
  </si>
  <si>
    <t>TW121PBFY16.3636A</t>
  </si>
  <si>
    <t>TW122PBFY16.3030A</t>
  </si>
  <si>
    <t>TW122PBFY16.3636A</t>
  </si>
  <si>
    <t>TW122PBFY16.1818A</t>
  </si>
  <si>
    <t>TW122PBFY18.4848A</t>
  </si>
  <si>
    <t>TW122PBFY18.8424A</t>
  </si>
  <si>
    <t>TW122PBFY18.1022A</t>
  </si>
  <si>
    <t>TW130PBFY16.3030A</t>
  </si>
  <si>
    <t>TW130PBFY16.3636A</t>
  </si>
  <si>
    <t>TW130PBFY16.1818A</t>
  </si>
  <si>
    <t>TW130PBFY18.4848A</t>
  </si>
  <si>
    <t>TW130PBFY16.3648A</t>
  </si>
  <si>
    <t>TW130PBFY18.4860A</t>
  </si>
  <si>
    <t>TW131PBFY16.2436A</t>
  </si>
  <si>
    <t>TW131PBFY16.3654A</t>
  </si>
  <si>
    <t>TW131PBFY18.4872A</t>
  </si>
  <si>
    <t>TW131PBFY16.2436B</t>
  </si>
  <si>
    <t>TW131PBFY16.3654B</t>
  </si>
  <si>
    <t>TW131PBFY18.4872B</t>
  </si>
  <si>
    <t>TW131PBFY16.2442A</t>
  </si>
  <si>
    <t>TW131PBFY16.3666A</t>
  </si>
  <si>
    <t>TW131PBFY16.7212A</t>
  </si>
  <si>
    <t>TW131PBFY16.2442B</t>
  </si>
  <si>
    <t>TW131PBFY16.3666B</t>
  </si>
  <si>
    <t>TW131PBFY16.7212B</t>
  </si>
  <si>
    <t>TW131PBFY16.1818A</t>
  </si>
  <si>
    <t>TW131PBFY18.4815A</t>
  </si>
  <si>
    <t>TW131PBFY16.6018A</t>
  </si>
  <si>
    <t>TW131PBFY16.7224A</t>
  </si>
  <si>
    <t>TW131PBFY16.2424A</t>
  </si>
  <si>
    <t>TW131PBFY16.3030A</t>
  </si>
  <si>
    <t>TW132PBFY16.2430A</t>
  </si>
  <si>
    <t>TW132PBFY16.3648A</t>
  </si>
  <si>
    <t>TW132PBFY18.4860A</t>
  </si>
  <si>
    <t>TW132PBFY16.2430B</t>
  </si>
  <si>
    <t>TW132PBFY16.3648B</t>
  </si>
  <si>
    <t>TW132PBFY18.4860B</t>
  </si>
  <si>
    <t>TW132PBFY16.3036A</t>
  </si>
  <si>
    <t>TW132PBFY16.2418A</t>
  </si>
  <si>
    <t>TW132PBFY16.3024A</t>
  </si>
  <si>
    <t>TW132PBFY16.3630A</t>
  </si>
  <si>
    <t>TW132PBFY18.4836A</t>
  </si>
  <si>
    <t>TW133PBFY16.2430A</t>
  </si>
  <si>
    <t>TW133PBFY16.3648A</t>
  </si>
  <si>
    <t>TW133PBFY18.4860A</t>
  </si>
  <si>
    <t>TW136PBFY16.2442A</t>
  </si>
  <si>
    <t>TW136PBFY16.3666A</t>
  </si>
  <si>
    <t>TW136PBFY16.7212A</t>
  </si>
  <si>
    <t>TW137PBFY16.2442A</t>
  </si>
  <si>
    <t>TW137PBFY16.3666A</t>
  </si>
  <si>
    <t>TW137PBFY16.7212A</t>
  </si>
  <si>
    <t>TW138PBFY16.2442A</t>
  </si>
  <si>
    <t>TW138PBFY16.3666A</t>
  </si>
  <si>
    <t>TW138PBFY16.7212A</t>
  </si>
  <si>
    <t>TW139PBFY16.2442A</t>
  </si>
  <si>
    <t>TW139PBFY16.3666A</t>
  </si>
  <si>
    <t>TW139PBFY16.7212A</t>
  </si>
  <si>
    <t>TW140PBFY16.3030A</t>
  </si>
  <si>
    <t>TW140PBFY16.3636A</t>
  </si>
  <si>
    <t>TW140PBFY16.1818A</t>
  </si>
  <si>
    <t>TW140PBFY18.4848A</t>
  </si>
  <si>
    <t>TW141PBFY16.3030A</t>
  </si>
  <si>
    <t>TW141PBFY16.3636A</t>
  </si>
  <si>
    <t>TW141PBFY16.2424A</t>
  </si>
  <si>
    <t>TW141PBFY18.4848A</t>
  </si>
  <si>
    <t>TW141PBFY16.3609A</t>
  </si>
  <si>
    <t>TW142PBFY16.2424A</t>
  </si>
  <si>
    <t>TW142PBFY16.3030A</t>
  </si>
  <si>
    <t>TW142PBFY16.3636A</t>
  </si>
  <si>
    <t>TW142PBFY18.4848A</t>
  </si>
  <si>
    <t>TW142PBFY16.3609A</t>
  </si>
  <si>
    <t>TW143PBFY16.6464A</t>
  </si>
  <si>
    <t>TW143PBFY18.4848A</t>
  </si>
  <si>
    <t>TW143PBFY16.6464B</t>
  </si>
  <si>
    <t>TW143PBFY16.4040A</t>
  </si>
  <si>
    <t>TW150PBFY16.3030A</t>
  </si>
  <si>
    <t>TW150PBFY16.3636A</t>
  </si>
  <si>
    <t>TW150PBFY16.1818A</t>
  </si>
  <si>
    <t>TW150PBFY18.4848A</t>
  </si>
  <si>
    <t>TW151PBFY16.3030A</t>
  </si>
  <si>
    <t>TW151PBFY16.3636A</t>
  </si>
  <si>
    <t>TW151PBFY18.4848A</t>
  </si>
  <si>
    <t>TW151PBFY16.1818A</t>
  </si>
  <si>
    <t>TW151PBFY16.2424A</t>
  </si>
  <si>
    <t>TW160PBFY18.4824A</t>
  </si>
  <si>
    <t>TW160PBFY16.2412A</t>
  </si>
  <si>
    <t>TW160PBFY16.6030A</t>
  </si>
  <si>
    <t>TW161PBFY16.2418A</t>
  </si>
  <si>
    <t>TW161PBFY16.3630A</t>
  </si>
  <si>
    <t>TW161PBFY18.4836A</t>
  </si>
  <si>
    <t>TW161PBFY16.2412A</t>
  </si>
  <si>
    <t>TW161PBFY16.3618A</t>
  </si>
  <si>
    <t>TW161PBFY18.4824A</t>
  </si>
  <si>
    <t>TW161PBFY16.2412B</t>
  </si>
  <si>
    <t>TW161PBFY16.3018A</t>
  </si>
  <si>
    <t>TW161PBFY16.2412C</t>
  </si>
  <si>
    <t>TW161PBFY16.2418B</t>
  </si>
  <si>
    <t>TW161PBFY16.2412D</t>
  </si>
  <si>
    <t>TW161PBFY16.2412E</t>
  </si>
  <si>
    <t>TW161PBFY16.3618B</t>
  </si>
  <si>
    <t>TW161PBFY16.2412F</t>
  </si>
  <si>
    <t>TW161PBFY16.2418C</t>
  </si>
  <si>
    <t>TW161PBFY16.1812A</t>
  </si>
  <si>
    <t>TW161PBFY16.2418D</t>
  </si>
  <si>
    <t>TW162PBFY16.2412A</t>
  </si>
  <si>
    <t>TW162PBFY16.2412B</t>
  </si>
  <si>
    <t>TW162PBFY16.2412C</t>
  </si>
  <si>
    <t>TW162PBFY16.3018A</t>
  </si>
  <si>
    <t>TW162PBFY16.1209A</t>
  </si>
  <si>
    <t>TW162PBFY16.1209B</t>
  </si>
  <si>
    <t>TW162PMUL16.2412A</t>
  </si>
  <si>
    <t>TW162PMUL16.3018A</t>
  </si>
  <si>
    <t>TW162PMUL16.1809A</t>
  </si>
  <si>
    <t>TW162PBFY16.2418A</t>
  </si>
  <si>
    <t>TW162PBFY16.3024A</t>
  </si>
  <si>
    <t>TW162PBFY16.1812A</t>
  </si>
  <si>
    <t>TW163PBFY16.3012A</t>
  </si>
  <si>
    <t>TW163PBFY16.3024A</t>
  </si>
  <si>
    <t>TW164PBFY16.3024A</t>
  </si>
  <si>
    <t>TW165PBFY16.2115A</t>
  </si>
  <si>
    <t>TW165PBFY16.3021A</t>
  </si>
  <si>
    <t>TW165PMUL16.2418A</t>
  </si>
  <si>
    <t>TW165PMUL16.3021A</t>
  </si>
  <si>
    <t>TW166PBFY16.2115A</t>
  </si>
  <si>
    <t>TW166PBFY16.3021A</t>
  </si>
  <si>
    <t>TW166PMUL16.2418A</t>
  </si>
  <si>
    <t>TW166PMUL16.3021A</t>
  </si>
  <si>
    <t>TW167PBFY16.2115A</t>
  </si>
  <si>
    <t>TW167PBFY16.3021A</t>
  </si>
  <si>
    <t>TW167PBFY16.2115B</t>
  </si>
  <si>
    <t>TW167PBFY16.1209A</t>
  </si>
  <si>
    <t>TW167PBFY16.3021B</t>
  </si>
  <si>
    <t>TW167PBFY16.1209B</t>
  </si>
  <si>
    <t>TW167PMUL16.3021A</t>
  </si>
  <si>
    <t>TW167PMUL16.2115A</t>
  </si>
  <si>
    <t>TW169PBFY16.2412A</t>
  </si>
  <si>
    <t>TW169PBFY16.3018A</t>
  </si>
  <si>
    <t>TW16LPBFY18.4824A</t>
  </si>
  <si>
    <t>TW16LPBFY16.6030A</t>
  </si>
  <si>
    <t>TW16RPBFY18.4824A</t>
  </si>
  <si>
    <t>TW16RPBFY16.6030A</t>
  </si>
  <si>
    <t>TW170PBFY16.6030A</t>
  </si>
  <si>
    <t>TW170PBFY16.2412A</t>
  </si>
  <si>
    <t>TW170PBFY18.4824A</t>
  </si>
  <si>
    <t>TW171PBFY16.3030A</t>
  </si>
  <si>
    <t>TW171PBFY16.3636A</t>
  </si>
  <si>
    <t>TW171PBFY18.4848A</t>
  </si>
  <si>
    <t>TW171PBFY16.2424A</t>
  </si>
  <si>
    <t>TW180PBFY16.3648A</t>
  </si>
  <si>
    <t>TW180PBFY16.1824A</t>
  </si>
  <si>
    <t>TW180PBFY16.3036A</t>
  </si>
  <si>
    <t>TW180PBFY16.2430A</t>
  </si>
  <si>
    <t>TW181PBFY16.2424A</t>
  </si>
  <si>
    <t>TW181PBFY16.3030A</t>
  </si>
  <si>
    <t>TW181PBFY16.3636A</t>
  </si>
  <si>
    <t>TW193PBFY18.4848A</t>
  </si>
  <si>
    <t>TW194PBFY18.4848A</t>
  </si>
  <si>
    <t>TW195PBFY18.9048A</t>
  </si>
  <si>
    <t>TW200PBFY16.3036A</t>
  </si>
  <si>
    <t>TW200PBFY16.3648A</t>
  </si>
  <si>
    <t>TW201PBFO16.3030A</t>
  </si>
  <si>
    <t>TW201PBFO16.3636A</t>
  </si>
  <si>
    <t>TW201PBFO16.3636B</t>
  </si>
  <si>
    <t>TW201PBFO16.3636C</t>
  </si>
  <si>
    <t>TW201PBFO18.4848A</t>
  </si>
  <si>
    <t>TW201PBFO18.4848B</t>
  </si>
  <si>
    <t>TW201PBFO18.4848C</t>
  </si>
  <si>
    <t>TW201PBFO18.4848D</t>
  </si>
  <si>
    <t>TW201PBFO16.3030B</t>
  </si>
  <si>
    <t>TW201PBFO16.3636D</t>
  </si>
  <si>
    <t>TW202PBFO16.3030A</t>
  </si>
  <si>
    <t>TW202PBFO16.3636A</t>
  </si>
  <si>
    <t>TW202PBFO16.3636B</t>
  </si>
  <si>
    <t>TW202PBFO16.3636C</t>
  </si>
  <si>
    <t>TW202PBFO18.4848A</t>
  </si>
  <si>
    <t>TW202PBFO18.4848B</t>
  </si>
  <si>
    <t>TW202PBFO16.3030B</t>
  </si>
  <si>
    <t>TW202PBFO16.3636D</t>
  </si>
  <si>
    <t>TW202PBFO16.3030C</t>
  </si>
  <si>
    <t>TW202PBFO16.3636E</t>
  </si>
  <si>
    <t>TW203PBFO16.3636A</t>
  </si>
  <si>
    <t>TW203PBFO16.3636B</t>
  </si>
  <si>
    <t>TW203PBFO16.3636C</t>
  </si>
  <si>
    <t>TW203PBFO16.3636D</t>
  </si>
  <si>
    <t>TW203PBFO18.4848A</t>
  </si>
  <si>
    <t>TW203PBFO18.4848B</t>
  </si>
  <si>
    <t>TW203PBFO18.4848C</t>
  </si>
  <si>
    <t>TW203PBFO16.3030A</t>
  </si>
  <si>
    <t>TW203PBFO16.3030B</t>
  </si>
  <si>
    <t>TW203PBFO16.3030C</t>
  </si>
  <si>
    <t>TW203PBFO16.3030D</t>
  </si>
  <si>
    <t>TW203PBFO16.3030E</t>
  </si>
  <si>
    <t>TW203PBFO16.3636E</t>
  </si>
  <si>
    <t>TW204PBFO16.3030A</t>
  </si>
  <si>
    <t>TW204PBFO16.3030B</t>
  </si>
  <si>
    <t>TW204PBFO16.3030C</t>
  </si>
  <si>
    <t>TW204PBFO16.3636A</t>
  </si>
  <si>
    <t>TW204PBFO16.3636B</t>
  </si>
  <si>
    <t>TW204PBFO16.3636C</t>
  </si>
  <si>
    <t>TW204PBFO18.4848A</t>
  </si>
  <si>
    <t>TW204PBFO18.4848B</t>
  </si>
  <si>
    <t>TW204PBFO18.4848C</t>
  </si>
  <si>
    <t>TW205PBFO16.3030A</t>
  </si>
  <si>
    <t>TW205PBFO16.3030B</t>
  </si>
  <si>
    <t>TW205PBFO16.3030C</t>
  </si>
  <si>
    <t>TW205PBFO16.3030D</t>
  </si>
  <si>
    <t>TW205PBFO16.3030E</t>
  </si>
  <si>
    <t>TW205PBFO16.3636A</t>
  </si>
  <si>
    <t>TW205PBFO16.3636B</t>
  </si>
  <si>
    <t>TW205PBFO16.3636C</t>
  </si>
  <si>
    <t>TW205PBFO16.3636D</t>
  </si>
  <si>
    <t>TW205PBFO16.3636E</t>
  </si>
  <si>
    <t>TW205PBFO18.4848A</t>
  </si>
  <si>
    <t>TW205PBFO18.4848B</t>
  </si>
  <si>
    <t>TW205PBFO18.4848C</t>
  </si>
  <si>
    <t>TW205PBFO18.4848D</t>
  </si>
  <si>
    <t>TW205PBFO18.4848E</t>
  </si>
  <si>
    <t>TW205PBFO16.3030F</t>
  </si>
  <si>
    <t>TW205PBFO16.3030G</t>
  </si>
  <si>
    <t>TW205PBFO16.3030H</t>
  </si>
  <si>
    <t>TW205PBFO16.3030I</t>
  </si>
  <si>
    <t>TW205PBFO16.3030J</t>
  </si>
  <si>
    <t>TW205PBFO16.3636F</t>
  </si>
  <si>
    <t>TW205PBFO16.3636G</t>
  </si>
  <si>
    <t>TW205PBFO16.3636H</t>
  </si>
  <si>
    <t>TW205PBFO16.3636I</t>
  </si>
  <si>
    <t>TW205PFOB16.3636A</t>
  </si>
  <si>
    <t>TW205PBFO18.4848F</t>
  </si>
  <si>
    <t>TW205PBFO18.4848G</t>
  </si>
  <si>
    <t>TW205PBFO18.4848H</t>
  </si>
  <si>
    <t>TW205PBFO18.4848I</t>
  </si>
  <si>
    <t>TW205PBFO18.4848J</t>
  </si>
  <si>
    <t>TW205PBFO16.3030K</t>
  </si>
  <si>
    <t>TW205PFOB16.3636B</t>
  </si>
  <si>
    <t>TW207PBFO16.3030A</t>
  </si>
  <si>
    <t>TW207PBFO16.3030B</t>
  </si>
  <si>
    <t>TW207PFOB16.3030A</t>
  </si>
  <si>
    <t>TW207PFOB16.3636A</t>
  </si>
  <si>
    <t>TW207PFOB16.3636B</t>
  </si>
  <si>
    <t>TW207PFOB16.3636C</t>
  </si>
  <si>
    <t>TW207PBFO18.4848A</t>
  </si>
  <si>
    <t>TW207PBFO18.4848B</t>
  </si>
  <si>
    <t>TW207PBFO18.4848C</t>
  </si>
  <si>
    <t>TW207PFOB16.3030B</t>
  </si>
  <si>
    <t>TW207PFOB16.3030C</t>
  </si>
  <si>
    <t>TW207PFOB16.3030D</t>
  </si>
  <si>
    <t>TW207PFOB16.3636D</t>
  </si>
  <si>
    <t>TW207PFOB16.3636E</t>
  </si>
  <si>
    <t>TW207PFOB16.3636F</t>
  </si>
  <si>
    <t>TW207PBFO18.4848D</t>
  </si>
  <si>
    <t>TW207PFOB18.4848A</t>
  </si>
  <si>
    <t>TW207PFOB18.4848B</t>
  </si>
  <si>
    <t>TW20APBFY16.3030A</t>
  </si>
  <si>
    <t>TW20APBFY16.3640A</t>
  </si>
  <si>
    <t>TW210PBFY16.3030A</t>
  </si>
  <si>
    <t>TW210PBFY18.4848A</t>
  </si>
  <si>
    <t>TW210PBFY16.1818A</t>
  </si>
  <si>
    <t>TW210PBFY16.2424A</t>
  </si>
  <si>
    <t>TW210PBFY16.3636A</t>
  </si>
  <si>
    <t>TW211PBFY16.3030A</t>
  </si>
  <si>
    <t>TW211PBFY16.3636A</t>
  </si>
  <si>
    <t>TW211PBFY18.4848A</t>
  </si>
  <si>
    <t>TW211PBFY16.3030B</t>
  </si>
  <si>
    <t>TW211PBFY16.3636B</t>
  </si>
  <si>
    <t>TW211PBFY18.4848B</t>
  </si>
  <si>
    <t>TW212PBFY16.3030A</t>
  </si>
  <si>
    <t>TW212PBFY16.3636A</t>
  </si>
  <si>
    <t>TW212PBFY18.4848A</t>
  </si>
  <si>
    <t>TW212PBFY18.4848B</t>
  </si>
  <si>
    <t>TW212PBFY16.2424A</t>
  </si>
  <si>
    <t>TW213PBFY16.3030A</t>
  </si>
  <si>
    <t>TW213PBFY16.3030B</t>
  </si>
  <si>
    <t>TW213PBFY16.3030C</t>
  </si>
  <si>
    <t>TW213PBFY16.3636A</t>
  </si>
  <si>
    <t>TW213PBFY16.3636B</t>
  </si>
  <si>
    <t>TW213PBFY16.3636C</t>
  </si>
  <si>
    <t>TW213PBFY18.4848A</t>
  </si>
  <si>
    <t>TW213PBFY18.4848B</t>
  </si>
  <si>
    <t>TW213PBFY18.4848C</t>
  </si>
  <si>
    <t>TW214PBFY16.3618A</t>
  </si>
  <si>
    <t>TW215PBFY16.3030A</t>
  </si>
  <si>
    <t>TW215PBFY16.3636A</t>
  </si>
  <si>
    <t>TW215PBFY18.4848A</t>
  </si>
  <si>
    <t>TW215PBFY16.3030B</t>
  </si>
  <si>
    <t>TW215PBFY16.3636B</t>
  </si>
  <si>
    <t>TW215PBFY18.4848B</t>
  </si>
  <si>
    <t>TW215PBFY16.3030C</t>
  </si>
  <si>
    <t>TW215PBFY16.3636C</t>
  </si>
  <si>
    <t>TW215PBFY18.4848C</t>
  </si>
  <si>
    <t>TW215PBFY16.3030D</t>
  </si>
  <si>
    <t>TW215PBFY16.3030E</t>
  </si>
  <si>
    <t>TW215PBFY16.3030F</t>
  </si>
  <si>
    <t>TW215PBFY16.3636D</t>
  </si>
  <si>
    <t>TW215PBFY16.3636E</t>
  </si>
  <si>
    <t>TW215PBFY16.3636F</t>
  </si>
  <si>
    <t>TW215PBFY18.4848D</t>
  </si>
  <si>
    <t>TW215PBFY18.4848E</t>
  </si>
  <si>
    <t>TW215PBFY18.4848F</t>
  </si>
  <si>
    <t>TW215PBFY16.3030G</t>
  </si>
  <si>
    <t>TW215PBFY16.3030H</t>
  </si>
  <si>
    <t>TW215PBFY16.3030I</t>
  </si>
  <si>
    <t>TW215PBFY16.3636G</t>
  </si>
  <si>
    <t>TW215PBFY16.3636H</t>
  </si>
  <si>
    <t>TW215PBFY16.3636I</t>
  </si>
  <si>
    <t>TW215PBFY18.4848G</t>
  </si>
  <si>
    <t>TW215PBFY18.4848H</t>
  </si>
  <si>
    <t>TW215PBFY18.4848I</t>
  </si>
  <si>
    <t>TW216PBFY16.3030A</t>
  </si>
  <si>
    <t>TW216PBFY16.3636A</t>
  </si>
  <si>
    <t>TW216PBFY18.4848A</t>
  </si>
  <si>
    <t>TW217PBFY16.3030A</t>
  </si>
  <si>
    <t>TW217PBFY16.3636A</t>
  </si>
  <si>
    <t>TW217PBFY18.4848A</t>
  </si>
  <si>
    <t>TW218PBFY16.3030A</t>
  </si>
  <si>
    <t>TW218PBFY16.3636A</t>
  </si>
  <si>
    <t>TW218PBFY18.4848A</t>
  </si>
  <si>
    <t>TW220PBFY18.4848A</t>
  </si>
  <si>
    <t>TW220PBFY16.1818A</t>
  </si>
  <si>
    <t>TW220PBFY16.2424A</t>
  </si>
  <si>
    <t>TW220PBFY16.3030A</t>
  </si>
  <si>
    <t>TW220PBFY16.3636A</t>
  </si>
  <si>
    <t>TW221PBFY16.3030A</t>
  </si>
  <si>
    <t>TW221PBFY16.3636A</t>
  </si>
  <si>
    <t>TW221PBFY18.4848A</t>
  </si>
  <si>
    <t>TW223PBFY16.3630A</t>
  </si>
  <si>
    <t>TW223PBFY16.4236A</t>
  </si>
  <si>
    <t>TW230PBFY16.3030A</t>
  </si>
  <si>
    <t>TW230PBFY16.3636A</t>
  </si>
  <si>
    <t>TW230PBFY18.4848A</t>
  </si>
  <si>
    <t>TW230PBFY16.1818A</t>
  </si>
  <si>
    <t>TW230PBFY16.2424A</t>
  </si>
  <si>
    <t>TW231PBFY18.4824A</t>
  </si>
  <si>
    <t>TW232PBFY18.4848A</t>
  </si>
  <si>
    <t>TW232PBFY18.4848B</t>
  </si>
  <si>
    <t>TW232PBFY16.3636A</t>
  </si>
  <si>
    <t>TW240PBFY16.3030A</t>
  </si>
  <si>
    <t>TW240PBFY16.3636A</t>
  </si>
  <si>
    <t>TW240PBFY18.4848A</t>
  </si>
  <si>
    <t>TW240PBFY16.1818A</t>
  </si>
  <si>
    <t>TW240PBFY16.2424A</t>
  </si>
  <si>
    <t>TW241PBFY16.3030A</t>
  </si>
  <si>
    <t>TW241PBFY16.3636A</t>
  </si>
  <si>
    <t>TW241PBFY18.4848A</t>
  </si>
  <si>
    <t>TW241PBFY16.3030B</t>
  </si>
  <si>
    <t>TW241PBFY16.3636B</t>
  </si>
  <si>
    <t>TW241PBFY18.4848B</t>
  </si>
  <si>
    <t>TW241PBFY16.3030C</t>
  </si>
  <si>
    <t>TW241PBFY16.3636C</t>
  </si>
  <si>
    <t>TW241PBFY18.4848C</t>
  </si>
  <si>
    <t>TW241PBFY16.2418A</t>
  </si>
  <si>
    <t>TW241PBFY16.3024A</t>
  </si>
  <si>
    <t>TW250PBFY16.3030A</t>
  </si>
  <si>
    <t>TW250PBFY16.3636A</t>
  </si>
  <si>
    <t>TW250PBFY18.4848A</t>
  </si>
  <si>
    <t>TW250PBFY16.1818A</t>
  </si>
  <si>
    <t>TW250PBFY16.2424A</t>
  </si>
  <si>
    <t>TW260PBFY16.3030A</t>
  </si>
  <si>
    <t>TW260PBFY16.3636A</t>
  </si>
  <si>
    <t>TW260PBFY18.4848A</t>
  </si>
  <si>
    <t>TW260PBFY16.2424A</t>
  </si>
  <si>
    <t>TW261PBFY16.3636A</t>
  </si>
  <si>
    <t>TW261PBFY18.4848A</t>
  </si>
  <si>
    <t>TW27LPBFY16.3636A</t>
  </si>
  <si>
    <t>TW27LPBFY16.3030A</t>
  </si>
  <si>
    <t>TW27LPBFY18.4848A</t>
  </si>
  <si>
    <t>TW27LPBFY16.2424A</t>
  </si>
  <si>
    <t>TW27RPBFY16.3636A</t>
  </si>
  <si>
    <t>TW27RPBFY16.3030A</t>
  </si>
  <si>
    <t>TW27RPBFY18.4848A</t>
  </si>
  <si>
    <t>TW27RPBFY16.2424A</t>
  </si>
  <si>
    <t>TW280PBFY16.3030A</t>
  </si>
  <si>
    <t>TW280PBFY16.3636A</t>
  </si>
  <si>
    <t>TW280PBFY18.4848A</t>
  </si>
  <si>
    <t>TW280PBFY16.2424A</t>
  </si>
  <si>
    <t>TW30BPBFY16.3636A</t>
  </si>
  <si>
    <t>TW310PBFY16.3030A</t>
  </si>
  <si>
    <t>TW310PBFY16.1818A</t>
  </si>
  <si>
    <t>TW310PBFY18.4848A</t>
  </si>
  <si>
    <t>TW310PBFY16.3030B</t>
  </si>
  <si>
    <t>TW310PBFY16.2424A</t>
  </si>
  <si>
    <t>TW320PBFY16.3030A</t>
  </si>
  <si>
    <t>TW320PBFY16.3636A</t>
  </si>
  <si>
    <t>TW320PBFY18.4848A</t>
  </si>
  <si>
    <t>TW330PBFY16.1818A</t>
  </si>
  <si>
    <t>TW330PBFY18.4848A</t>
  </si>
  <si>
    <t>TW330PBFY16.3030A</t>
  </si>
  <si>
    <t>TW340PBFY16.3636A</t>
  </si>
  <si>
    <t>TW340PBFY16.3030A</t>
  </si>
  <si>
    <t>TW340PBFY18.4848A</t>
  </si>
  <si>
    <t>TW34CPBFY16.3654A</t>
  </si>
  <si>
    <t>TW34CPBFY18.4872A</t>
  </si>
  <si>
    <t>TW350PBFY18.4848A</t>
  </si>
  <si>
    <t>TW350PBFY16.3636A</t>
  </si>
  <si>
    <t>TW360PBFY16.3636A</t>
  </si>
  <si>
    <t>TW360PBFY18.4848A</t>
  </si>
  <si>
    <t>TW360PBFY16.6060A</t>
  </si>
  <si>
    <t>TW370PBFY16.3636A</t>
  </si>
  <si>
    <t>TW380PBFY16.3636A</t>
  </si>
  <si>
    <t>TW380PBFY18.4848A</t>
  </si>
  <si>
    <t>TW380PBFY16.3030A</t>
  </si>
  <si>
    <t>TW390PBFY16.3648A</t>
  </si>
  <si>
    <t>TW390PBFY18.4860A</t>
  </si>
  <si>
    <t>TW41LPBFY16.3030A</t>
  </si>
  <si>
    <t>TW41LPBFY16.3636A</t>
  </si>
  <si>
    <t>TW41LPBFY18.4848A</t>
  </si>
  <si>
    <t>TW41RPBFY16.3030A</t>
  </si>
  <si>
    <t>TW41RPBFY16.3636A</t>
  </si>
  <si>
    <t>TW41RPBFY18.4848A</t>
  </si>
  <si>
    <t>TW42LPBFY16.3030A</t>
  </si>
  <si>
    <t>TW42LPBFY16.3636A</t>
  </si>
  <si>
    <t>TW42LPBFY18.4848A</t>
  </si>
  <si>
    <t>TW42RPBFY16.3030A</t>
  </si>
  <si>
    <t>TW42RPBFY16.3636A</t>
  </si>
  <si>
    <t>TW42RPBFY18.4848A</t>
  </si>
  <si>
    <t>TW43LPBFY16.3030A</t>
  </si>
  <si>
    <t>TW43LPBFY16.3636A</t>
  </si>
  <si>
    <t>TW43LPBFY18.4848A</t>
  </si>
  <si>
    <t>TW43RPBFY16.3030A</t>
  </si>
  <si>
    <t>TW43RPBFY16.3636A</t>
  </si>
  <si>
    <t>TW43RPBFY18.4848A</t>
  </si>
  <si>
    <t>TW44PPBFY16.2412A</t>
  </si>
  <si>
    <t>TW44PPBFY16.3618A</t>
  </si>
  <si>
    <t>TW44PPBFY18.4824A</t>
  </si>
  <si>
    <t>TW450PBFY16.3636A</t>
  </si>
  <si>
    <t>TW450PBFY18.4848A</t>
  </si>
  <si>
    <t>TW460PBFY16.3636A</t>
  </si>
  <si>
    <t>TW460PBFY18.4848A</t>
  </si>
  <si>
    <t>TW470PBFY18.4848A</t>
  </si>
  <si>
    <t>TW48PPBFY16.3024A</t>
  </si>
  <si>
    <t>TW510PBFY16.3030A</t>
  </si>
  <si>
    <t>TW510PBFY16.3636A</t>
  </si>
  <si>
    <t>TW510PBFY18.4848A</t>
  </si>
  <si>
    <t>TW510PBFY18.4848B</t>
  </si>
  <si>
    <t>TW510PBFY16.7272A</t>
  </si>
  <si>
    <t>TW520PBFY16.3030A</t>
  </si>
  <si>
    <t>TW520PBFY16.1818A</t>
  </si>
  <si>
    <t>TW520PBFY18.4848A</t>
  </si>
  <si>
    <t>TW520PBFY16.3636A</t>
  </si>
  <si>
    <t>TW530PBFY16.3030A</t>
  </si>
  <si>
    <t>TW530PBFY16.3636A</t>
  </si>
  <si>
    <t>TW530PBFY18.4848A</t>
  </si>
  <si>
    <t>TW550PBFY16.3636A</t>
  </si>
  <si>
    <t>TW550PBFY16.3030A</t>
  </si>
  <si>
    <t>TW591PBFY16.3060A</t>
  </si>
  <si>
    <t>TW591PBFY16.3660A</t>
  </si>
  <si>
    <t>TW591PBFY18.4872A</t>
  </si>
  <si>
    <t>TW610PBFY16.3636A</t>
  </si>
  <si>
    <t>TW610PBFY18.4848A</t>
  </si>
  <si>
    <t>TW620PBFY16.3636A</t>
  </si>
  <si>
    <t>TW620PBFY18.4848A</t>
  </si>
  <si>
    <t>TW630PBFY16.3636A</t>
  </si>
  <si>
    <t>TW630PBFY18.4848A</t>
  </si>
  <si>
    <t>TW640PBFY16.1218A</t>
  </si>
  <si>
    <t>TW650PBFY16.3636A</t>
  </si>
  <si>
    <t>TW650PBFY18.4848A</t>
  </si>
  <si>
    <t>TW700PBFY16.6060A</t>
  </si>
  <si>
    <t>TW710PBFY16.3636A</t>
  </si>
  <si>
    <t>TW710PBFY18.4848A</t>
  </si>
  <si>
    <t>TW710PBFY16.2424A</t>
  </si>
  <si>
    <t>TW710PBFY16.3030A</t>
  </si>
  <si>
    <t>TW72BPBFY16.3666A</t>
  </si>
  <si>
    <t>TW72BPBFY18.4878A</t>
  </si>
  <si>
    <t>TW72BPBFY16.6010A</t>
  </si>
  <si>
    <t>TW72PPBFY16.2418A</t>
  </si>
  <si>
    <t>TW73APBFY16.3636A</t>
  </si>
  <si>
    <t>TW73APBFY18.4848A</t>
  </si>
  <si>
    <t>TW73APBFY16.6060A</t>
  </si>
  <si>
    <t>TW73PPBFY16.2418A</t>
  </si>
  <si>
    <t>TW740PBFY18.1207A</t>
  </si>
  <si>
    <t>TW740PBFY18.8448A</t>
  </si>
  <si>
    <t>TW740PBFY16.3636A</t>
  </si>
  <si>
    <t>TW740PBFY18.4848A</t>
  </si>
  <si>
    <t>TW740PBFY16.6060A</t>
  </si>
  <si>
    <t>TW741PBFY16.3060A</t>
  </si>
  <si>
    <t>TW741PBFY16.3660A</t>
  </si>
  <si>
    <t>TW741PBFY18.4872A</t>
  </si>
  <si>
    <t>TW750PBFY16.3030A</t>
  </si>
  <si>
    <t>TW750PBFY16.1818A</t>
  </si>
  <si>
    <t>TW760PBFY16.3030A</t>
  </si>
  <si>
    <t>TW760PBFY16.3636A</t>
  </si>
  <si>
    <t>TW760PBFY18.4848A</t>
  </si>
  <si>
    <t>TW810PBFY16.3030A</t>
  </si>
  <si>
    <t>TW810PBFY16.3636A</t>
  </si>
  <si>
    <t>TW810PBFY18.4848A</t>
  </si>
  <si>
    <t>TW810PBFY16.1818A</t>
  </si>
  <si>
    <t>TW810PBFY16.2424A</t>
  </si>
  <si>
    <t>TW810PBFY16.1818B</t>
  </si>
  <si>
    <t>TW810PBFY16.3030B</t>
  </si>
  <si>
    <t>TW810PBFY16.1209A</t>
  </si>
  <si>
    <t>TW811PBFY18.4848A</t>
  </si>
  <si>
    <t>TW811PBFY16.3636A</t>
  </si>
  <si>
    <t>TW812PBFY16.3636A</t>
  </si>
  <si>
    <t>TW812PBFY18.4848A</t>
  </si>
  <si>
    <t>TW813PBFY16.3636A</t>
  </si>
  <si>
    <t>TW813PBFY18.4848A</t>
  </si>
  <si>
    <t>TW813PBFY16.2424A</t>
  </si>
  <si>
    <t>TW814PBFY16.2424A</t>
  </si>
  <si>
    <t>TW814PBFY16.3030A</t>
  </si>
  <si>
    <t>TW814PBFY16.3636A</t>
  </si>
  <si>
    <t>TW814PBFY18.4848A</t>
  </si>
  <si>
    <t>TW815PBFY16.2424A</t>
  </si>
  <si>
    <t>TW815PBFY16.3030A</t>
  </si>
  <si>
    <t>TW815PBFY16.2424B</t>
  </si>
  <si>
    <t>TW815PBFY16.3030B</t>
  </si>
  <si>
    <t>TW815PBFY16.3636A</t>
  </si>
  <si>
    <t>TW815PBFY16.3636B</t>
  </si>
  <si>
    <t>TW815PBFY18.4848A</t>
  </si>
  <si>
    <t>TW815PBFY18.4848B</t>
  </si>
  <si>
    <t>TW815PBFY16.3636C</t>
  </si>
  <si>
    <t>TW815PBFY18.4848C</t>
  </si>
  <si>
    <t>TW815PBFY16.2424C</t>
  </si>
  <si>
    <t>TW815PBFY16.3030C</t>
  </si>
  <si>
    <t>TW815PBFY16.2418A</t>
  </si>
  <si>
    <t>TW815PBFY16.3024A</t>
  </si>
  <si>
    <t>TW815PBFY16.3630A</t>
  </si>
  <si>
    <t>TW816PBFY18.4848A</t>
  </si>
  <si>
    <t>TW816PBFY16.2424A</t>
  </si>
  <si>
    <t>TW816PBFY16.3030A</t>
  </si>
  <si>
    <t>TW816PBFY16.3636A</t>
  </si>
  <si>
    <t>TW817PBFY16.3030A</t>
  </si>
  <si>
    <t>TW817PBFY16.3636A</t>
  </si>
  <si>
    <t>TW817PBFY18.4848A</t>
  </si>
  <si>
    <t>TW817PBFY16.2424A</t>
  </si>
  <si>
    <t>TW817PBFY16.2418A</t>
  </si>
  <si>
    <t>TW817PBFY16.3024A</t>
  </si>
  <si>
    <t>TW817PBFY16.3630A</t>
  </si>
  <si>
    <t>TW818PBFY16.3636A</t>
  </si>
  <si>
    <t>TW818PBFY18.4848A</t>
  </si>
  <si>
    <t>TW818PBFY16.2424A</t>
  </si>
  <si>
    <t>TW819PBFY16.1272A</t>
  </si>
  <si>
    <t>TW820PBFY16.3636A</t>
  </si>
  <si>
    <t>TW820PBFY18.4848A</t>
  </si>
  <si>
    <t>TW820PBFY16.3030A</t>
  </si>
  <si>
    <t>TW820PBFY16.1818A</t>
  </si>
  <si>
    <t>TW820PBFY16.2424A</t>
  </si>
  <si>
    <t>TW821PBFY16.3636A</t>
  </si>
  <si>
    <t>TW821PBFY18.4848A</t>
  </si>
  <si>
    <t>TW821PBFY16.2424A</t>
  </si>
  <si>
    <t>TW822PBFY16.3636A</t>
  </si>
  <si>
    <t>TW822PBFY18.4848A</t>
  </si>
  <si>
    <t>TW822PBFY16.2424A</t>
  </si>
  <si>
    <t>TW823PBFY16.3636A</t>
  </si>
  <si>
    <t>TW823PBFY18.4848A</t>
  </si>
  <si>
    <t>TW823PBFY16.2424A</t>
  </si>
  <si>
    <t>TW824PBFY16.3030A</t>
  </si>
  <si>
    <t>TW824PBFY16.3636A</t>
  </si>
  <si>
    <t>TW824PBFY18.4848A</t>
  </si>
  <si>
    <t>TW825PBFY16.3030A</t>
  </si>
  <si>
    <t>TW825PBFY16.3636A</t>
  </si>
  <si>
    <t>TW825PBFY18.4848A</t>
  </si>
  <si>
    <t>TW825PBFY16.2424A</t>
  </si>
  <si>
    <t>TW826PBFY16.3030A</t>
  </si>
  <si>
    <t>TW826PBFY16.3636A</t>
  </si>
  <si>
    <t>TW826PBFY16.3030B</t>
  </si>
  <si>
    <t>TW826PBFY16.3636B</t>
  </si>
  <si>
    <t>TW830PBFY16.3636A</t>
  </si>
  <si>
    <t>TW830PBFY18.4848A</t>
  </si>
  <si>
    <t>TW830PBFY16.1818A</t>
  </si>
  <si>
    <t>TW830PBFY16.3030A</t>
  </si>
  <si>
    <t>TW83PPBFY16.2430A</t>
  </si>
  <si>
    <t>TW83PPBFY16.3645A</t>
  </si>
  <si>
    <t>TW840PBFY16.3636A</t>
  </si>
  <si>
    <t>TW840PBFY16.2424A</t>
  </si>
  <si>
    <t>TW840PBFY18.4848A</t>
  </si>
  <si>
    <t>TW840PBFY16.3030A</t>
  </si>
  <si>
    <t>TW840PBFY16.3636B</t>
  </si>
  <si>
    <t>TW850PBFY16.2424A</t>
  </si>
  <si>
    <t>TW850PBFY16.3030A</t>
  </si>
  <si>
    <t>TW850PBFY16.3636A</t>
  </si>
  <si>
    <t>TW850PBFY18.4848A</t>
  </si>
  <si>
    <t>TW850PBFY16.3030B</t>
  </si>
  <si>
    <t>TW850PBFY16.3636B</t>
  </si>
  <si>
    <t>TW85PPBFY16.2418A</t>
  </si>
  <si>
    <t>TW85PPBFY16.3024A</t>
  </si>
  <si>
    <t>TW85PPBFY16.3630A</t>
  </si>
  <si>
    <t>TW860PBFY18.4848A</t>
  </si>
  <si>
    <t>TW860PBFY16.2424A</t>
  </si>
  <si>
    <t>TW860PBFY16.3636A</t>
  </si>
  <si>
    <t>TW870PBFY16.3636A</t>
  </si>
  <si>
    <t>TW870PBFY16.2424A</t>
  </si>
  <si>
    <t>TW870PBFY18.4848A</t>
  </si>
  <si>
    <t>TW880PBFY16.2424A</t>
  </si>
  <si>
    <t>TW880PBFY16.3636A</t>
  </si>
  <si>
    <t>TW880PBFY18.4848A</t>
  </si>
  <si>
    <t>TW890PBFY16.2424A</t>
  </si>
  <si>
    <t>TW890PBFY16.3636A</t>
  </si>
  <si>
    <t>TW890PBFY18.4848A</t>
  </si>
  <si>
    <t>TW910PBFY16.3030A</t>
  </si>
  <si>
    <t>TW910PBFY16.3636A</t>
  </si>
  <si>
    <t>TW910PBFY18.4848A</t>
  </si>
  <si>
    <t>TW930PBFY16.3030A</t>
  </si>
  <si>
    <t>TW930PBFY16.3636A</t>
  </si>
  <si>
    <t>TW930PBFY18.4848A</t>
  </si>
  <si>
    <t>TW93LPBFY16.3030A</t>
  </si>
  <si>
    <t>TW93LPBFY16.3636A</t>
  </si>
  <si>
    <t>TW93LPBFY18.4848A</t>
  </si>
  <si>
    <t>TW93RPBFY16.3030A</t>
  </si>
  <si>
    <t>TW93RPBFY16.3636A</t>
  </si>
  <si>
    <t>TW93RPBFY18.4848A</t>
  </si>
  <si>
    <t>TW950PBFY16.3030A</t>
  </si>
  <si>
    <t>TW960PBFY18.9666A</t>
  </si>
  <si>
    <t>TW970PBFY18.1327A</t>
  </si>
  <si>
    <t>TD93APWEX16.2424A</t>
  </si>
  <si>
    <t>TD93APWEX16.3030A</t>
  </si>
  <si>
    <t>TEM4PBWX86.3024A</t>
  </si>
  <si>
    <t>TEM3PBWX86.3024A</t>
  </si>
  <si>
    <t>TM6S0PBFY16.2115A</t>
  </si>
  <si>
    <t>TM6S0PBFY16.3021A</t>
  </si>
  <si>
    <t>TR317PWBX86.2418A</t>
  </si>
  <si>
    <t>TR61SPBWX86.3024A</t>
  </si>
  <si>
    <t>TR61SPBWX86.3030A</t>
  </si>
  <si>
    <t>TR61SPBWX86.3630A</t>
  </si>
  <si>
    <t>TR61SPBWX86.4545A</t>
  </si>
  <si>
    <t>TR61SPBWX88.4830A</t>
  </si>
  <si>
    <t>TR61SPBWX88.4836A</t>
  </si>
  <si>
    <t>TR61SPBWX88.5430A</t>
  </si>
  <si>
    <t>TR61SPBWX88.5445A</t>
  </si>
  <si>
    <t>TR61SPBWX86.7245A</t>
  </si>
  <si>
    <t>TR61SPBWX86.7845A</t>
  </si>
  <si>
    <t>TS320PWGX16.3630B</t>
  </si>
  <si>
    <t>TW470PBFY16.3636A</t>
  </si>
  <si>
    <t>TD11CPWEX16.3030A</t>
  </si>
  <si>
    <t>TD51APWEX16.7836A</t>
  </si>
  <si>
    <t>TD51APWEX16.7836B</t>
  </si>
  <si>
    <t>TD51APEWX18.1144A</t>
  </si>
  <si>
    <t>TD51APEWX18.1144B</t>
  </si>
  <si>
    <t>TD51APEWX18.1326A</t>
  </si>
  <si>
    <t>TD51APEWX18.1326B</t>
  </si>
  <si>
    <t>TD51APWEX16.7836C</t>
  </si>
  <si>
    <t>TD51APEWX18.1144C</t>
  </si>
  <si>
    <t>TD51APEWX18.1326C</t>
  </si>
  <si>
    <t>TD52APWEX16.4248A</t>
  </si>
  <si>
    <t>TD52APWEX16.4248B</t>
  </si>
  <si>
    <t>TD52APWEX16.4248C</t>
  </si>
  <si>
    <t>TD52APWEX16.7878A</t>
  </si>
  <si>
    <t>TD52APWEX16.7878B</t>
  </si>
  <si>
    <t>TD52APWEX16.7878C</t>
  </si>
  <si>
    <t>TD52APWEX16.6672A</t>
  </si>
  <si>
    <t>TD52APWEX16.6672B</t>
  </si>
  <si>
    <t>TD52APWEX16.6672C</t>
  </si>
  <si>
    <t>TD52APWEX16.4248D</t>
  </si>
  <si>
    <t>TD52APWEX16.6672D</t>
  </si>
  <si>
    <t>TD52APWEX16.7878D</t>
  </si>
  <si>
    <t>TD57APEWX18.9072A</t>
  </si>
  <si>
    <t>TD57APEWX18.1329A</t>
  </si>
  <si>
    <t>TD59APEWX18.9636A</t>
  </si>
  <si>
    <t>TD59BPWEX16.6248A</t>
  </si>
  <si>
    <t>TD59BPEWX18.8866A</t>
  </si>
  <si>
    <t>TD59BPEWX18.1087A</t>
  </si>
  <si>
    <t>TD81APWGX18.4836A</t>
  </si>
  <si>
    <t>TD81APWGX16.6648A</t>
  </si>
  <si>
    <t>TE15APWGX18.1323A</t>
  </si>
  <si>
    <t>TE15FPMUL18.1145A</t>
  </si>
  <si>
    <t>TE15GPMUL18.1325A</t>
  </si>
  <si>
    <t>TE15MPYBX16.7230A</t>
  </si>
  <si>
    <t>TE51APWGX16.7860A</t>
  </si>
  <si>
    <t>TE51APWGX18.9660A</t>
  </si>
  <si>
    <t>TE51APWGX18.9060A</t>
  </si>
  <si>
    <t>TE51APWGX18.1086A</t>
  </si>
  <si>
    <t>TE51APWGX18.1266A</t>
  </si>
  <si>
    <t>TE51APWGX18.1206A</t>
  </si>
  <si>
    <t>TE51CPWGX16.6090A</t>
  </si>
  <si>
    <t>TE52APBFY18.4836A</t>
  </si>
  <si>
    <t>TE81APWBG18.4884A</t>
  </si>
  <si>
    <t>TG30APMUL16.1218A</t>
  </si>
  <si>
    <t>TG30APMUL16.1827A</t>
  </si>
  <si>
    <t>TG30BPMUL16.1218A</t>
  </si>
  <si>
    <t>TG30BPMUL16.2424A</t>
  </si>
  <si>
    <t>TG79APWEX16.7212A</t>
  </si>
  <si>
    <t>TG95DPWGX18.9624A</t>
  </si>
  <si>
    <t>TG95EPWGX18.1202A</t>
  </si>
  <si>
    <t>TG96APWGX16.1805A</t>
  </si>
  <si>
    <t>TG96APWGX16.2406A</t>
  </si>
  <si>
    <t>TG96APWGX16.3008A</t>
  </si>
  <si>
    <t>TG97APWGX16.1805A</t>
  </si>
  <si>
    <t>TG97APWGX16.2406A</t>
  </si>
  <si>
    <t>TG97APWGX16.3008A</t>
  </si>
  <si>
    <t>TI24APWGX16.6648A</t>
  </si>
  <si>
    <t>TI24APWGX18.4836A</t>
  </si>
  <si>
    <t>TM11APWRE16.2424A</t>
  </si>
  <si>
    <t>TM11APWRE16.3636A</t>
  </si>
  <si>
    <t>TM11APWRE16.3024A</t>
  </si>
  <si>
    <t>TM11APWRE16.4536A</t>
  </si>
  <si>
    <t>TM18APGWX86.1218A</t>
  </si>
  <si>
    <t>TM18APGWX86.1824A</t>
  </si>
  <si>
    <t>TM18BPWGX16.1212A</t>
  </si>
  <si>
    <t>TM18BPWGX16.1818A</t>
  </si>
  <si>
    <t>TM18CPWGX16.1212A</t>
  </si>
  <si>
    <t>TM18CPWGX16.1818A</t>
  </si>
  <si>
    <t>TM41APBFY16.2412A</t>
  </si>
  <si>
    <t>TM41APBFY16.3618A</t>
  </si>
  <si>
    <t>TM41APBWX86.3618A</t>
  </si>
  <si>
    <t>TM41APBWX86.2412A</t>
  </si>
  <si>
    <t>TM41APWGX16.2406A</t>
  </si>
  <si>
    <t>TM41APWGX16.3618A</t>
  </si>
  <si>
    <t>TM41APWGX16.2412A</t>
  </si>
  <si>
    <t>TM47APBFY16.2412A</t>
  </si>
  <si>
    <t>TM47APBFY16.3618A</t>
  </si>
  <si>
    <t>TM47APGWX16.2406A</t>
  </si>
  <si>
    <t>TM47APGWX16.3618A</t>
  </si>
  <si>
    <t>TM47APGWX16.2412A</t>
  </si>
  <si>
    <t>TM47APGWX16.2412B</t>
  </si>
  <si>
    <t>TM47APWEX16.2412A</t>
  </si>
  <si>
    <t>TM47APWEX16.3618A</t>
  </si>
  <si>
    <t>TM47APWNX16.2412A</t>
  </si>
  <si>
    <t>TM47APWNX16.3618A</t>
  </si>
  <si>
    <t>TM47APGWX16.1206A</t>
  </si>
  <si>
    <t>TM48APBFO16.2418A</t>
  </si>
  <si>
    <t>TM48BPBFO16.2418A</t>
  </si>
  <si>
    <t>TM48BPBFO16.2418B</t>
  </si>
  <si>
    <t>TM49APBFO16.3024A</t>
  </si>
  <si>
    <t>TM49APBFO18.4836A</t>
  </si>
  <si>
    <t>TM49BPBFO16.3024A</t>
  </si>
  <si>
    <t>TM49BPBFO18.4830A</t>
  </si>
  <si>
    <t>TM49CPBFO16.3024A</t>
  </si>
  <si>
    <t>TM49CPBFO18.4836A</t>
  </si>
  <si>
    <t>TM62APBFY16.2115A</t>
  </si>
  <si>
    <t>TM62APBFY16.3021A</t>
  </si>
  <si>
    <t>TM62APBFY16.2115B</t>
  </si>
  <si>
    <t>TM62APBFY16.3021B</t>
  </si>
  <si>
    <t>TM62APBWX86.2115A</t>
  </si>
  <si>
    <t>TM62APBWX86.2115B</t>
  </si>
  <si>
    <t>TM62APBWX86.3021A</t>
  </si>
  <si>
    <t>TM62APBWX86.3021B</t>
  </si>
  <si>
    <t>TM62APWGX16.2115A</t>
  </si>
  <si>
    <t>TM62APWGX16.2115B</t>
  </si>
  <si>
    <t>TM62APWEX16.2115A</t>
  </si>
  <si>
    <t>TM62APWEX16.2115B</t>
  </si>
  <si>
    <t>TM62APWEX16.3021A</t>
  </si>
  <si>
    <t>TM62APWEX16.3021B</t>
  </si>
  <si>
    <t>TM62APWGX16.3021A</t>
  </si>
  <si>
    <t>TM62APWGX16.3021B</t>
  </si>
  <si>
    <t>TM62APWGX16.1209A</t>
  </si>
  <si>
    <t>TM62APWGX16.1209B</t>
  </si>
  <si>
    <t>TM62APWNX16.2115A</t>
  </si>
  <si>
    <t>TM62APWNX16.2115B</t>
  </si>
  <si>
    <t>TM62APWNX16.3021A</t>
  </si>
  <si>
    <t>TM62APWNX16.3021B</t>
  </si>
  <si>
    <t>TR12APBWX86.2418A</t>
  </si>
  <si>
    <t>TR12APBWX86.3630A</t>
  </si>
  <si>
    <t>TR12APBWX88.4836A</t>
  </si>
  <si>
    <t>TR12BPBWX86.2415A</t>
  </si>
  <si>
    <t>TR12BPBWX86.3624A</t>
  </si>
  <si>
    <t>TR12CPBWX86.2415A</t>
  </si>
  <si>
    <t>TR12CPBWX86.3624A</t>
  </si>
  <si>
    <t>TR15APRBW86.3636A</t>
  </si>
  <si>
    <t>TR15CPRBW86.3636A</t>
  </si>
  <si>
    <t>TR15DPBRW86.3642A</t>
  </si>
  <si>
    <t>TR16BPMUL86.1236A</t>
  </si>
  <si>
    <t>TR16DPMUL86.1236A</t>
  </si>
  <si>
    <t>TR17APBWX86.3036A</t>
  </si>
  <si>
    <t>TR19BPMUL88.9024A</t>
  </si>
  <si>
    <t>TR19DPWBY16.7224A</t>
  </si>
  <si>
    <t>TR22APBWX86.2424A</t>
  </si>
  <si>
    <t>TR22APBWX86.3636A</t>
  </si>
  <si>
    <t>TR22APBWX88.4848A</t>
  </si>
  <si>
    <t>TR22BPBWX86.2430A</t>
  </si>
  <si>
    <t>TR22BPBWX86.3642A</t>
  </si>
  <si>
    <t>TR22BPBWX88.4854A</t>
  </si>
  <si>
    <t>TR22CPBWX86.2430A</t>
  </si>
  <si>
    <t>TR22CPBWX86.3642A</t>
  </si>
  <si>
    <t>TR22CPBWX88.4854A</t>
  </si>
  <si>
    <t>TR24APWBX86.2448A</t>
  </si>
  <si>
    <t>TR24APWBX86.3672A</t>
  </si>
  <si>
    <t>TR24APBWX88.4896A</t>
  </si>
  <si>
    <t>TR26APWBX86.2418A</t>
  </si>
  <si>
    <t>TR26APWBX86.3624A</t>
  </si>
  <si>
    <t>TR26APBWX88.4836A</t>
  </si>
  <si>
    <t>TR26BPWBX86.2418A</t>
  </si>
  <si>
    <t>TR26BPWBX86.3624A</t>
  </si>
  <si>
    <t>TR26BPBWX88.4836A</t>
  </si>
  <si>
    <t>TR33BPBWX86.2418A</t>
  </si>
  <si>
    <t>TR33BPBWX86.3624A</t>
  </si>
  <si>
    <t>TR31BPBRW86.2436A</t>
  </si>
  <si>
    <t>TR31BPBRW86.3654A</t>
  </si>
  <si>
    <t>TR31BPBWR86.2436A</t>
  </si>
  <si>
    <t>TR31BPBWR86.3654A</t>
  </si>
  <si>
    <t>TR31CPBRW86.2442A</t>
  </si>
  <si>
    <t>TR31CPBRW86.3660A</t>
  </si>
  <si>
    <t>TR31CPBWR86.2442A</t>
  </si>
  <si>
    <t>TR31CPBWR86.3660A</t>
  </si>
  <si>
    <t>TR31DPBRW86.2448A</t>
  </si>
  <si>
    <t>TR31DPBRW86.3666A</t>
  </si>
  <si>
    <t>TR31DPBWR86.2448A</t>
  </si>
  <si>
    <t>TR31DPBWR86.3666A</t>
  </si>
  <si>
    <t>TR31EPBRW86.2436A</t>
  </si>
  <si>
    <t>TR31EPBRW86.3654A</t>
  </si>
  <si>
    <t>TR31EPBWR86.2436A</t>
  </si>
  <si>
    <t>TR31EPBWR86.3654A</t>
  </si>
  <si>
    <t>TR31FPBRW86.2442A</t>
  </si>
  <si>
    <t>TR31FPBRW86.3666A</t>
  </si>
  <si>
    <t>TR31FPBWR86.2442A</t>
  </si>
  <si>
    <t>TR31FPBWR86.3666A</t>
  </si>
  <si>
    <t>TR31GPBRW86.2436A</t>
  </si>
  <si>
    <t>TR31GPBRW86.3654A</t>
  </si>
  <si>
    <t>TR31GPBWR86.2436A</t>
  </si>
  <si>
    <t>TR31GPBWR86.3654A</t>
  </si>
  <si>
    <t>TR31HPBRW86.2442A</t>
  </si>
  <si>
    <t>TR31HPBRW86.3666A</t>
  </si>
  <si>
    <t>TR31HPBWR86.2442A</t>
  </si>
  <si>
    <t>TR31HPBWR86.3666A</t>
  </si>
  <si>
    <t>TR35APBWX86.3036A</t>
  </si>
  <si>
    <t>TR35BPBWX86.3012A</t>
  </si>
  <si>
    <t>TR35CPBWX86.2412A</t>
  </si>
  <si>
    <t>TR35DPBWX86.3012A</t>
  </si>
  <si>
    <t>TR35FPBWX86.3012A</t>
  </si>
  <si>
    <t>TR35GPBWX86.3012A</t>
  </si>
  <si>
    <t>TR35HPBWX86.3012A</t>
  </si>
  <si>
    <t>TR36APBWX86.3036A</t>
  </si>
  <si>
    <t>TR36BPBWX86.3036A</t>
  </si>
  <si>
    <t>TR37APBWX86.2412A</t>
  </si>
  <si>
    <t>TR37BPBWX86.2412A</t>
  </si>
  <si>
    <t>TR38APBWX88.4830A</t>
  </si>
  <si>
    <t>TR38APBWX86.6036A</t>
  </si>
  <si>
    <t>TR38BPWBX88.4830A</t>
  </si>
  <si>
    <t>TR38BPBWX86.6036A</t>
  </si>
  <si>
    <t>TR38XPWBX88.5436A</t>
  </si>
  <si>
    <t>TR38XPWBX88.5436B</t>
  </si>
  <si>
    <t>TR38XPWBX86.6636A</t>
  </si>
  <si>
    <t>TR38ZPBWX86.3636A</t>
  </si>
  <si>
    <t>TR38ZPBWX86.3636B</t>
  </si>
  <si>
    <t>TR38ZPBWX86.3636C</t>
  </si>
  <si>
    <t>TR38ZPBWX86.3636D</t>
  </si>
  <si>
    <t>TR39APBWX86.3036A</t>
  </si>
  <si>
    <t>TR39BPWBX86.2436A</t>
  </si>
  <si>
    <t>TR39BPWBX86.3648A</t>
  </si>
  <si>
    <t>TR39CPBWX86.2412A</t>
  </si>
  <si>
    <t>TR39CPBWX86.3618A</t>
  </si>
  <si>
    <t>TR39DPBWX86.2412A</t>
  </si>
  <si>
    <t>TR39DPBWX86.3618A</t>
  </si>
  <si>
    <t>TR39EPRBW88.1084A</t>
  </si>
  <si>
    <t>TR39FPWBX86.3042A</t>
  </si>
  <si>
    <t>TR39FPWBX86.3654A</t>
  </si>
  <si>
    <t>TR39GPWBX88.1083A</t>
  </si>
  <si>
    <t>TR39HPWBX88.1083A</t>
  </si>
  <si>
    <t>TR39IPWBX88.1084A</t>
  </si>
  <si>
    <t>TR47APWBX86.2430A</t>
  </si>
  <si>
    <t>TR47APWBX86.3648A</t>
  </si>
  <si>
    <t>TR47APBWX88.4860A</t>
  </si>
  <si>
    <t>TR47APWBX86.1824A</t>
  </si>
  <si>
    <t>TR47BPWBX86.2430A</t>
  </si>
  <si>
    <t>TR47BPWBX86.3648A</t>
  </si>
  <si>
    <t>TR47BPBWX88.4860A</t>
  </si>
  <si>
    <t>TR47BPWBX86.1824A</t>
  </si>
  <si>
    <t>TR47CPWBX86.1830A</t>
  </si>
  <si>
    <t>TR48APWBX86.2430A</t>
  </si>
  <si>
    <t>TR48APWBX86.3648A</t>
  </si>
  <si>
    <t>TR48APBWX88.4860A</t>
  </si>
  <si>
    <t>TR48APWBX86.1824A</t>
  </si>
  <si>
    <t>TR48BPWBX86.2430A</t>
  </si>
  <si>
    <t>TR48BPWBX86.3648A</t>
  </si>
  <si>
    <t>TR48BPBWX88.4860A</t>
  </si>
  <si>
    <t>TR48BPBWX86.1824A</t>
  </si>
  <si>
    <t>TR48CPWBX86.1830A</t>
  </si>
  <si>
    <t>TR49APBWX86.3648A</t>
  </si>
  <si>
    <t>TR51APWRX16.3018A</t>
  </si>
  <si>
    <t>TR51APWRX16.3624A</t>
  </si>
  <si>
    <t>TR51APWRX16.4230A</t>
  </si>
  <si>
    <t>TR51BPWRX16.1218A</t>
  </si>
  <si>
    <t>TR52APBWX86.2412A</t>
  </si>
  <si>
    <t>TR52APBWX86.3015A</t>
  </si>
  <si>
    <t>TR52APBWX86.3618A</t>
  </si>
  <si>
    <t>TR52BPBWX86.2430A</t>
  </si>
  <si>
    <t>TR52BPBWX86.3036A</t>
  </si>
  <si>
    <t>TR52BPBWX86.3648A</t>
  </si>
  <si>
    <t>TR63APBWX86.3024A</t>
  </si>
  <si>
    <t>TR63APBWX86.3630A</t>
  </si>
  <si>
    <t>TR79APRBW86.1218A</t>
  </si>
  <si>
    <t>TR82APBWX86.3012A</t>
  </si>
  <si>
    <t>TR82APBWX86.3618A</t>
  </si>
  <si>
    <t>TR82APBWX88.4824A</t>
  </si>
  <si>
    <t>TR82BPBWX86.3024A</t>
  </si>
  <si>
    <t>TR82BPBWX86.3624A</t>
  </si>
  <si>
    <t>TR82BPBWX88.4836A</t>
  </si>
  <si>
    <t>TR91BPBWX86.3018A</t>
  </si>
  <si>
    <t>TR91BPBWX86.3618A</t>
  </si>
  <si>
    <t>TR91BPBWX88.4824A</t>
  </si>
  <si>
    <t>TR93APWBX86.1218A</t>
  </si>
  <si>
    <t>TR93BPWBX86.1812A</t>
  </si>
  <si>
    <t>TR93CPWBX86.1212A</t>
  </si>
  <si>
    <t>TR94APWBX86.1218A</t>
  </si>
  <si>
    <t>TR94APWBX86.1824A</t>
  </si>
  <si>
    <t>TS45APMUL16.3636A</t>
  </si>
  <si>
    <t>TS45APMUL16.3030A</t>
  </si>
  <si>
    <t>TS45APMUL18.4848A</t>
  </si>
  <si>
    <t>TSG26PWEE16.7236A</t>
  </si>
  <si>
    <t>TW11APBFY16.3636A</t>
  </si>
  <si>
    <t>TW11APBFY18.4848A</t>
  </si>
  <si>
    <t>TW23APBFY16.3030A</t>
  </si>
  <si>
    <t>TW23APBFY16.2424A</t>
  </si>
  <si>
    <t>TW23APBFY16.3636A</t>
  </si>
  <si>
    <t>TW23APBFY18.4848A</t>
  </si>
  <si>
    <t>TW30CPBFY18.1142A</t>
  </si>
  <si>
    <t>TW30CPBFY16.7818A</t>
  </si>
  <si>
    <t>TW35APBFY16.3636A</t>
  </si>
  <si>
    <t>TW35APBFY18.4848A</t>
  </si>
  <si>
    <t>TW35BPBFY16.3636A</t>
  </si>
  <si>
    <t>TW35BPBFY18.4848A</t>
  </si>
  <si>
    <t>TW35CPBFY16.3636A</t>
  </si>
  <si>
    <t>TW35CPBFY18.4848A</t>
  </si>
  <si>
    <t>TW44APBFY16.2412A</t>
  </si>
  <si>
    <t>TW44APBFY16.3618A</t>
  </si>
  <si>
    <t>TW44APBFY18.4824A</t>
  </si>
  <si>
    <t>TW44APBFY16.3624A</t>
  </si>
  <si>
    <t>TW44BPBFY16.2412A</t>
  </si>
  <si>
    <t>TW44BPBFY16.3618A</t>
  </si>
  <si>
    <t>TW44BPBFY18.4824A</t>
  </si>
  <si>
    <t>TW45APBFY16.1824A</t>
  </si>
  <si>
    <t>TW45APBFY16.2430A</t>
  </si>
  <si>
    <t>TW46APBFY16.1509A</t>
  </si>
  <si>
    <t>TW52APBFY16.3030A</t>
  </si>
  <si>
    <t>TW52APBFY16.3636A</t>
  </si>
  <si>
    <t>TW52APBFY18.4848A</t>
  </si>
  <si>
    <t>TW53APBFY16.3030A</t>
  </si>
  <si>
    <t>TW53APBFY16.3636A</t>
  </si>
  <si>
    <t>TW53APBFY18.4848A</t>
  </si>
  <si>
    <t>TW54APBFY16.1818A</t>
  </si>
  <si>
    <t>TW65APBFY16.3636A</t>
  </si>
  <si>
    <t>TW65APBFY18.4848A</t>
  </si>
  <si>
    <t>TW71APBFY16.3636A</t>
  </si>
  <si>
    <t>TW71APBFY18.4848A</t>
  </si>
  <si>
    <t>TW71APBFY16.2424A</t>
  </si>
  <si>
    <t>TW71APBFY16.3030A</t>
  </si>
  <si>
    <t>TW72BPBFY16.2418A</t>
  </si>
  <si>
    <t>TW73APBFY16.2418A</t>
  </si>
  <si>
    <t>TW73BPBFY16.2418A</t>
  </si>
  <si>
    <t>TW74BPBFY18.1207A</t>
  </si>
  <si>
    <t>TW74BPBFY18.8454A</t>
  </si>
  <si>
    <t>TW74CPBFY16.7860A</t>
  </si>
  <si>
    <t>TW74DPBFY16.2412A</t>
  </si>
  <si>
    <t>TW74EPBFY16.2412A</t>
  </si>
  <si>
    <t>TW74FPBFY16.2412A</t>
  </si>
  <si>
    <t>TW85APBFY16.2412A</t>
  </si>
  <si>
    <t>TW85APBFY16.3018A</t>
  </si>
  <si>
    <t>TW85BPBFY16.2418A</t>
  </si>
  <si>
    <t>TW85BPBFY16.3024A</t>
  </si>
  <si>
    <t>TW85BPBFY16.3630A</t>
  </si>
  <si>
    <t>TW85CPBFY16.2418A</t>
  </si>
  <si>
    <t>TW85CPBFY16.3024A</t>
  </si>
  <si>
    <t>TW85CPBFY16.3630A</t>
  </si>
  <si>
    <t>TW92APBFY16.3648A</t>
  </si>
  <si>
    <t>TW95APBFY16.3030A</t>
  </si>
  <si>
    <t>TW95APBFY16.1818A</t>
  </si>
  <si>
    <t>TW96APBFY18.1146A</t>
  </si>
  <si>
    <t>TW96DPBFY18.1144A</t>
  </si>
  <si>
    <t>TW96EPBFY18.1144A</t>
  </si>
  <si>
    <t>TW96FPBFY18.1144A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</si>
</sst>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[$-409]mmmm\ d\,\ yyyy;@"/>
    <numFmt numFmtId="166" formatCode="0.0%"/>
    <numFmt numFmtId="167" formatCode="_(* #,##0_);_(* \(#,##0\);_(* &quot;-&quot;??_);_(@_)"/>
    <numFmt numFmtId="168" formatCode="0.000"/>
    <numFmt numFmtId="169" formatCode="&quot;$&quot;#,##0.000"/>
    <numFmt numFmtId="170" formatCode="&quot;$&quot;#,##0.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name val="Arial Narrow"/>
      <family val="2"/>
    </font>
    <font>
      <sz val="9"/>
      <name val="Arial Narrow"/>
      <family val="2"/>
    </font>
    <font>
      <b/>
      <sz val="10"/>
      <color rgb="FFFF0000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2" borderId="1" xfId="0" applyFont="1" applyFill="1" applyBorder="1" applyProtection="1">
      <protection hidden="1"/>
    </xf>
    <xf numFmtId="0" fontId="0" fillId="0" borderId="1" xfId="0" applyBorder="1" applyProtection="1">
      <protection hidden="1"/>
    </xf>
    <xf numFmtId="14" fontId="0" fillId="0" borderId="1" xfId="0" applyNumberFormat="1" applyBorder="1" applyProtection="1">
      <protection hidden="1"/>
    </xf>
    <xf numFmtId="0" fontId="0" fillId="0" borderId="0" xfId="0" applyProtection="1">
      <protection hidden="1"/>
    </xf>
    <xf numFmtId="0" fontId="2" fillId="2" borderId="1" xfId="0" applyFont="1" applyFill="1" applyBorder="1" applyAlignment="1" applyProtection="1">
      <alignment horizontal="left"/>
      <protection hidden="1"/>
    </xf>
    <xf numFmtId="44" fontId="0" fillId="0" borderId="1" xfId="1" applyFont="1" applyBorder="1" applyProtection="1">
      <protection hidden="1"/>
    </xf>
    <xf numFmtId="14" fontId="0" fillId="0" borderId="1" xfId="0" applyNumberFormat="1" applyBorder="1" applyAlignment="1" applyProtection="1">
      <alignment horizontal="right"/>
      <protection hidden="1"/>
    </xf>
    <xf numFmtId="0" fontId="0" fillId="0" borderId="0" xfId="0" applyAlignment="1" applyProtection="1">
      <alignment horizontal="right"/>
      <protection hidden="1"/>
    </xf>
    <xf numFmtId="164" fontId="2" fillId="2" borderId="1" xfId="0" applyNumberFormat="1" applyFont="1" applyFill="1" applyBorder="1" applyAlignment="1" applyProtection="1">
      <alignment horizontal="left"/>
      <protection hidden="1"/>
    </xf>
    <xf numFmtId="164" fontId="0" fillId="0" borderId="1" xfId="0" applyNumberFormat="1" applyBorder="1" applyAlignment="1" applyProtection="1">
      <alignment horizontal="left"/>
      <protection hidden="1"/>
    </xf>
    <xf numFmtId="164" fontId="0" fillId="0" borderId="0" xfId="0" applyNumberFormat="1" applyAlignment="1" applyProtection="1">
      <alignment horizontal="left"/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165" fontId="5" fillId="0" borderId="0" xfId="0" applyNumberFormat="1" applyFont="1" applyAlignment="1" applyProtection="1">
      <alignment horizontal="center"/>
      <protection hidden="1"/>
    </xf>
    <xf numFmtId="0" fontId="7" fillId="0" borderId="0" xfId="0" applyFont="1"/>
    <xf numFmtId="0" fontId="8" fillId="0" borderId="0" xfId="2" applyFont="1"/>
    <xf numFmtId="44" fontId="8" fillId="0" borderId="0" xfId="1" applyFont="1"/>
    <xf numFmtId="166" fontId="8" fillId="0" borderId="0" xfId="5" applyNumberFormat="1" applyFont="1"/>
    <xf numFmtId="167" fontId="8" fillId="0" borderId="0" xfId="4" applyNumberFormat="1" applyFont="1"/>
    <xf numFmtId="0" fontId="9" fillId="0" borderId="0" xfId="2" applyFont="1" applyAlignment="1">
      <alignment horizontal="left"/>
    </xf>
    <xf numFmtId="0" fontId="9" fillId="0" borderId="0" xfId="2" applyFont="1"/>
    <xf numFmtId="14" fontId="9" fillId="0" borderId="0" xfId="2" applyNumberFormat="1" applyFont="1"/>
    <xf numFmtId="0" fontId="9" fillId="0" borderId="0" xfId="2" applyFont="1" applyAlignment="1">
      <alignment vertical="top"/>
    </xf>
    <xf numFmtId="0" fontId="11" fillId="0" borderId="3" xfId="2" applyFont="1" applyBorder="1" applyAlignment="1">
      <alignment horizontal="center" wrapText="1"/>
    </xf>
    <xf numFmtId="0" fontId="11" fillId="0" borderId="3" xfId="2" applyFont="1" applyBorder="1" applyAlignment="1">
      <alignment horizontal="left" wrapText="1"/>
    </xf>
    <xf numFmtId="0" fontId="10" fillId="0" borderId="0" xfId="2" applyFont="1"/>
    <xf numFmtId="2" fontId="11" fillId="0" borderId="5" xfId="2" applyNumberFormat="1" applyFont="1" applyBorder="1" applyAlignment="1">
      <alignment horizontal="center" wrapText="1"/>
    </xf>
    <xf numFmtId="44" fontId="11" fillId="0" borderId="5" xfId="3" applyFont="1" applyBorder="1" applyAlignment="1">
      <alignment horizontal="center" wrapText="1"/>
    </xf>
    <xf numFmtId="10" fontId="12" fillId="0" borderId="5" xfId="2" applyNumberFormat="1" applyFont="1" applyBorder="1" applyAlignment="1">
      <alignment horizontal="center" wrapText="1"/>
    </xf>
    <xf numFmtId="0" fontId="0" fillId="5" borderId="6" xfId="0" applyFill="1" applyBorder="1"/>
    <xf numFmtId="164" fontId="8" fillId="0" borderId="1" xfId="2" applyNumberFormat="1" applyFont="1" applyBorder="1" applyAlignment="1">
      <alignment horizontal="left" vertical="center"/>
    </xf>
    <xf numFmtId="0" fontId="8" fillId="0" borderId="1" xfId="2" applyFont="1" applyBorder="1" applyAlignment="1">
      <alignment vertical="center" wrapText="1"/>
    </xf>
    <xf numFmtId="1" fontId="8" fillId="0" borderId="1" xfId="2" quotePrefix="1" applyNumberFormat="1" applyFont="1" applyBorder="1" applyAlignment="1">
      <alignment vertical="center"/>
    </xf>
    <xf numFmtId="168" fontId="8" fillId="0" borderId="1" xfId="2" applyNumberFormat="1" applyFont="1" applyBorder="1" applyAlignment="1">
      <alignment vertical="center"/>
    </xf>
    <xf numFmtId="2" fontId="8" fillId="0" borderId="1" xfId="2" applyNumberFormat="1" applyFont="1" applyBorder="1" applyAlignment="1">
      <alignment vertical="center"/>
    </xf>
    <xf numFmtId="169" fontId="8" fillId="0" borderId="1" xfId="1" applyNumberFormat="1" applyFont="1" applyFill="1" applyBorder="1" applyAlignment="1">
      <alignment vertical="center"/>
    </xf>
    <xf numFmtId="166" fontId="8" fillId="0" borderId="1" xfId="5" applyNumberFormat="1" applyFont="1" applyFill="1" applyBorder="1" applyAlignment="1">
      <alignment vertical="center"/>
    </xf>
    <xf numFmtId="167" fontId="8" fillId="0" borderId="1" xfId="4" applyNumberFormat="1" applyFont="1" applyFill="1" applyBorder="1"/>
    <xf numFmtId="44" fontId="8" fillId="0" borderId="1" xfId="1" applyFont="1" applyFill="1" applyBorder="1"/>
    <xf numFmtId="0" fontId="0" fillId="0" borderId="6" xfId="0" applyBorder="1"/>
    <xf numFmtId="0" fontId="0" fillId="3" borderId="0" xfId="0" applyFill="1"/>
    <xf numFmtId="169" fontId="8" fillId="0" borderId="0" xfId="1" applyNumberFormat="1" applyFont="1" applyFill="1" applyBorder="1" applyAlignment="1">
      <alignment vertical="center"/>
    </xf>
    <xf numFmtId="167" fontId="11" fillId="0" borderId="0" xfId="4" applyNumberFormat="1" applyFont="1" applyAlignment="1">
      <alignment horizontal="right"/>
    </xf>
    <xf numFmtId="44" fontId="11" fillId="0" borderId="0" xfId="1" applyFont="1"/>
    <xf numFmtId="0" fontId="11" fillId="0" borderId="0" xfId="2" applyFont="1"/>
    <xf numFmtId="0" fontId="11" fillId="0" borderId="0" xfId="2" applyFont="1" applyAlignment="1">
      <alignment horizontal="center"/>
    </xf>
    <xf numFmtId="170" fontId="8" fillId="0" borderId="0" xfId="2" applyNumberFormat="1" applyFont="1" applyAlignment="1">
      <alignment horizontal="left"/>
    </xf>
    <xf numFmtId="0" fontId="8" fillId="0" borderId="7" xfId="2" applyFont="1" applyBorder="1"/>
    <xf numFmtId="0" fontId="8" fillId="0" borderId="8" xfId="2" applyFont="1" applyBorder="1"/>
    <xf numFmtId="0" fontId="11" fillId="0" borderId="0" xfId="2" applyFont="1" applyAlignment="1">
      <alignment horizontal="left"/>
    </xf>
    <xf numFmtId="0" fontId="8" fillId="0" borderId="0" xfId="2" applyFont="1" applyAlignment="1">
      <alignment horizontal="left"/>
    </xf>
    <xf numFmtId="44" fontId="13" fillId="0" borderId="0" xfId="1" applyFont="1"/>
    <xf numFmtId="0" fontId="2" fillId="0" borderId="0" xfId="0" applyFont="1" applyAlignment="1">
      <alignment horizontal="center"/>
    </xf>
    <xf numFmtId="0" fontId="4" fillId="0" borderId="0" xfId="0" applyFont="1" applyAlignment="1" applyProtection="1">
      <alignment horizontal="center" vertical="center" wrapText="1"/>
      <protection hidden="1"/>
    </xf>
    <xf numFmtId="165" fontId="5" fillId="0" borderId="0" xfId="0" applyNumberFormat="1" applyFont="1" applyAlignment="1" applyProtection="1">
      <alignment horizontal="center"/>
      <protection hidden="1"/>
    </xf>
    <xf numFmtId="166" fontId="11" fillId="0" borderId="1" xfId="5" applyNumberFormat="1" applyFont="1" applyBorder="1" applyAlignment="1">
      <alignment horizontal="center" wrapText="1"/>
    </xf>
    <xf numFmtId="167" fontId="11" fillId="0" borderId="1" xfId="4" applyNumberFormat="1" applyFont="1" applyBorder="1" applyAlignment="1">
      <alignment horizontal="center" wrapText="1"/>
    </xf>
    <xf numFmtId="44" fontId="11" fillId="0" borderId="1" xfId="1" applyFont="1" applyBorder="1" applyAlignment="1">
      <alignment horizontal="center" wrapText="1"/>
    </xf>
    <xf numFmtId="44" fontId="11" fillId="6" borderId="3" xfId="1" applyFont="1" applyFill="1" applyBorder="1" applyAlignment="1">
      <alignment horizontal="center" wrapText="1"/>
    </xf>
    <xf numFmtId="44" fontId="11" fillId="6" borderId="5" xfId="1" applyFont="1" applyFill="1" applyBorder="1" applyAlignment="1">
      <alignment horizontal="center" wrapText="1"/>
    </xf>
    <xf numFmtId="0" fontId="10" fillId="0" borderId="0" xfId="2" applyFont="1" applyAlignment="1">
      <alignment horizontal="center" wrapText="1"/>
    </xf>
    <xf numFmtId="0" fontId="10" fillId="0" borderId="2" xfId="2" applyFont="1" applyBorder="1" applyAlignment="1">
      <alignment horizontal="center" wrapText="1"/>
    </xf>
    <xf numFmtId="0" fontId="11" fillId="0" borderId="3" xfId="2" applyFont="1" applyBorder="1" applyAlignment="1">
      <alignment horizontal="center" wrapText="1"/>
    </xf>
    <xf numFmtId="0" fontId="11" fillId="0" borderId="4" xfId="2" applyFont="1" applyBorder="1" applyAlignment="1">
      <alignment horizontal="center" wrapText="1"/>
    </xf>
    <xf numFmtId="49" fontId="11" fillId="0" borderId="3" xfId="2" applyNumberFormat="1" applyFont="1" applyBorder="1" applyAlignment="1">
      <alignment horizontal="center" textRotation="90" wrapText="1"/>
    </xf>
    <xf numFmtId="49" fontId="11" fillId="0" borderId="5" xfId="2" applyNumberFormat="1" applyFont="1" applyBorder="1" applyAlignment="1">
      <alignment horizontal="center" textRotation="90" wrapText="1"/>
    </xf>
    <xf numFmtId="2" fontId="11" fillId="0" borderId="3" xfId="2" applyNumberFormat="1" applyFont="1" applyBorder="1" applyAlignment="1">
      <alignment horizontal="center" wrapText="1"/>
    </xf>
    <xf numFmtId="2" fontId="11" fillId="0" borderId="5" xfId="2" applyNumberFormat="1" applyFont="1" applyBorder="1" applyAlignment="1">
      <alignment horizontal="center" wrapText="1"/>
    </xf>
    <xf numFmtId="0" fontId="11" fillId="4" borderId="3" xfId="2" applyFont="1" applyFill="1" applyBorder="1" applyAlignment="1">
      <alignment horizontal="center" wrapText="1"/>
    </xf>
    <xf numFmtId="0" fontId="11" fillId="4" borderId="5" xfId="2" applyFont="1" applyFill="1" applyBorder="1" applyAlignment="1">
      <alignment horizontal="center" wrapText="1"/>
    </xf>
    <xf numFmtId="0" fontId="11" fillId="0" borderId="5" xfId="2" applyFont="1" applyBorder="1" applyAlignment="1">
      <alignment horizontal="center" wrapText="1"/>
    </xf>
  </cellXfs>
  <cellStyles count="6">
    <cellStyle name="Comma" xfId="4" builtinId="3"/>
    <cellStyle name="Currency" xfId="1" builtinId="4"/>
    <cellStyle name="Currency 10 3" xfId="3" xr:uid="{C451E2D5-007D-4518-A987-3970F506BF59}"/>
    <cellStyle name="Normal" xfId="0" builtinId="0"/>
    <cellStyle name="Normal 10 6 2" xfId="2" xr:uid="{344A756D-9627-4D2C-971C-E94D3EEE0E3C}"/>
    <cellStyle name="Percent" xfId="5" builtinId="5"/>
  </cellStyles>
  <dxfs count="19">
    <dxf>
      <fill>
        <patternFill>
          <bgColor rgb="FFFFFF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C00000"/>
      </font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4" formatCode="_(&quot;$&quot;* #,##0.00_);_(&quot;$&quot;* \(#,##0.00\);_(&quot;$&quot;* &quot;-&quot;??_);_(@_)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</dxf>
    <dxf>
      <numFmt numFmtId="0" formatCode="General"/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6"/>
          <bgColor rgb="FFB71B35"/>
        </patternFill>
      </fill>
    </dxf>
    <dxf>
      <font>
        <b/>
        <color theme="0"/>
      </font>
      <fill>
        <patternFill patternType="solid">
          <fgColor theme="6"/>
          <bgColor rgb="FFB71B35"/>
        </patternFill>
      </fill>
    </dxf>
    <dxf>
      <border>
        <top style="double">
          <color theme="1"/>
        </top>
      </border>
    </dxf>
    <dxf>
      <font>
        <b/>
        <color theme="0"/>
      </font>
      <fill>
        <patternFill patternType="solid">
          <fgColor theme="6"/>
          <bgColor rgb="FFB71B35"/>
        </patternFill>
      </fill>
      <border>
        <bottom style="medium">
          <color theme="1"/>
        </bottom>
      </border>
    </dxf>
    <dxf>
      <font>
        <color theme="1"/>
      </font>
      <border>
        <top style="medium">
          <color theme="1"/>
        </top>
        <bottom style="medium">
          <color theme="1"/>
        </bottom>
      </border>
    </dxf>
  </dxfs>
  <tableStyles count="1" defaultTableStyle="TableStyleMedium2" defaultPivotStyle="PivotStyleLight16">
    <tableStyle name="TableStyleMedium18 2" pivot="0" count="7" xr9:uid="{9DE87D7F-F306-43DD-AAEB-7925487265FB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</tableStyles>
  <colors>
    <mruColors>
      <color rgb="FFB71B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232149</xdr:colOff>
      <xdr:row>0</xdr:row>
      <xdr:rowOff>33616</xdr:rowOff>
    </xdr:from>
    <xdr:to>
      <xdr:col>10</xdr:col>
      <xdr:colOff>309223</xdr:colOff>
      <xdr:row>1</xdr:row>
      <xdr:rowOff>155864</xdr:rowOff>
    </xdr:to>
    <xdr:sp macro="[1]!swi" textlink="">
      <xdr:nvSpPr>
        <xdr:cNvPr id="2" name="Rectangle 1">
          <a:extLst>
            <a:ext uri="{FF2B5EF4-FFF2-40B4-BE49-F238E27FC236}">
              <a16:creationId xmlns:a16="http://schemas.microsoft.com/office/drawing/2014/main" id="{168D2493-E1D2-41D0-86BF-19C675CAC36A}"/>
            </a:ext>
          </a:extLst>
        </xdr:cNvPr>
        <xdr:cNvSpPr/>
      </xdr:nvSpPr>
      <xdr:spPr>
        <a:xfrm>
          <a:off x="8795124" y="33616"/>
          <a:ext cx="639049" cy="312748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700">
              <a:solidFill>
                <a:schemeClr val="tx1"/>
              </a:solidFill>
            </a:rPr>
            <a:t>Save</a:t>
          </a:r>
          <a:r>
            <a:rPr lang="en-US" sz="700" baseline="0">
              <a:solidFill>
                <a:schemeClr val="tx1"/>
              </a:solidFill>
            </a:rPr>
            <a:t> to SPR Folder</a:t>
          </a:r>
          <a:endParaRPr lang="en-US" sz="800">
            <a:solidFill>
              <a:schemeClr val="tx1"/>
            </a:solidFill>
          </a:endParaRPr>
        </a:p>
      </xdr:txBody>
    </xdr:sp>
    <xdr:clientData/>
  </xdr:twoCellAnchor>
  <xdr:twoCellAnchor editAs="absolute">
    <xdr:from>
      <xdr:col>13</xdr:col>
      <xdr:colOff>193949</xdr:colOff>
      <xdr:row>0</xdr:row>
      <xdr:rowOff>34571</xdr:rowOff>
    </xdr:from>
    <xdr:to>
      <xdr:col>15</xdr:col>
      <xdr:colOff>377030</xdr:colOff>
      <xdr:row>1</xdr:row>
      <xdr:rowOff>148443</xdr:rowOff>
    </xdr:to>
    <xdr:sp macro="[1]!Index" textlink="">
      <xdr:nvSpPr>
        <xdr:cNvPr id="3" name="Rectangle 2">
          <a:extLst>
            <a:ext uri="{FF2B5EF4-FFF2-40B4-BE49-F238E27FC236}">
              <a16:creationId xmlns:a16="http://schemas.microsoft.com/office/drawing/2014/main" id="{6DE621CE-45E9-4D12-B46A-2937AA7231BC}"/>
            </a:ext>
          </a:extLst>
        </xdr:cNvPr>
        <xdr:cNvSpPr/>
      </xdr:nvSpPr>
      <xdr:spPr>
        <a:xfrm>
          <a:off x="10966724" y="34571"/>
          <a:ext cx="1411806" cy="304372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ysClr val="windowText" lastClr="000000"/>
              </a:solidFill>
            </a:rPr>
            <a:t>Click to Return</a:t>
          </a:r>
          <a:r>
            <a:rPr lang="en-US" sz="1000" baseline="0">
              <a:solidFill>
                <a:sysClr val="windowText" lastClr="000000"/>
              </a:solidFill>
            </a:rPr>
            <a:t> to Index</a:t>
          </a:r>
          <a:endParaRPr lang="en-US" sz="1000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11</xdr:col>
      <xdr:colOff>72887</xdr:colOff>
      <xdr:row>0</xdr:row>
      <xdr:rowOff>34290</xdr:rowOff>
    </xdr:from>
    <xdr:to>
      <xdr:col>12</xdr:col>
      <xdr:colOff>461098</xdr:colOff>
      <xdr:row>1</xdr:row>
      <xdr:rowOff>148443</xdr:rowOff>
    </xdr:to>
    <xdr:sp macro="[1]!save" textlink="">
      <xdr:nvSpPr>
        <xdr:cNvPr id="4" name="Rectangle 3">
          <a:extLst>
            <a:ext uri="{FF2B5EF4-FFF2-40B4-BE49-F238E27FC236}">
              <a16:creationId xmlns:a16="http://schemas.microsoft.com/office/drawing/2014/main" id="{940A7E3C-6C28-4428-A94C-18923FE82799}"/>
            </a:ext>
          </a:extLst>
        </xdr:cNvPr>
        <xdr:cNvSpPr/>
      </xdr:nvSpPr>
      <xdr:spPr>
        <a:xfrm>
          <a:off x="9759812" y="34290"/>
          <a:ext cx="950186" cy="304653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/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 anchorCtr="0"/>
        <a:lstStyle/>
        <a:p>
          <a:pPr algn="ctr"/>
          <a:r>
            <a:rPr lang="en-US" sz="700">
              <a:solidFill>
                <a:schemeClr val="tx1"/>
              </a:solidFill>
            </a:rPr>
            <a:t>Save to Enterprise Review</a:t>
          </a:r>
          <a:r>
            <a:rPr lang="en-US" sz="700" baseline="0">
              <a:solidFill>
                <a:schemeClr val="tx1"/>
              </a:solidFill>
            </a:rPr>
            <a:t> Folder</a:t>
          </a:r>
          <a:endParaRPr lang="en-US" sz="700">
            <a:solidFill>
              <a:schemeClr val="tx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Marketing\Marketing%20Services\Marketing%20Business%20Analysis%20Unit\Enterprise%20Reviews%20and%20Info\26%20Bindery\FY2627\CPA%20(26)%20DOT%20Traffic%20Signs\CPA%20(26)%20DOT%20Traffic%20Signs.xlsm" TargetMode="External"/><Relationship Id="rId1" Type="http://schemas.openxmlformats.org/officeDocument/2006/relationships/externalLinkPath" Target="CPA%20(26)%20DOT%20Traffic%20Signs/CPA%20(26)%20DOT%20Traffic%20Signs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Templates%20and%20Reference/Pricing%20Templates/Form_MKTF014_Cost%20Price%20Analysis%20Worksheet_J_Marketing_MBAU_C.xlsm" TargetMode="External"/><Relationship Id="rId2" Type="http://schemas.openxmlformats.org/officeDocument/2006/relationships/externalLinkPath" Target="file:///K:\Marketing\Marketing%20Services\Marketing%20Business%20Analysis%20Unit\Templates%20and%20Reference\Pricing%20Templates\Form_MKTF014_Cost%20Price%20Analysis%20Worksheet_J_Marketing_MBAU_C.xlsm" TargetMode="External"/><Relationship Id="rId1" Type="http://schemas.openxmlformats.org/officeDocument/2006/relationships/externalLinkPath" Target="/Marketing/Marketing%20Services/Marketing%20Business%20Analysis%20Unit/Templates%20and%20Reference/Pricing%20Templates/Form_MKTF014_Cost%20Price%20Analysis%20Worksheet_J_Marketing_MBAU_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CPA BW wO POF"/>
      <sheetName val="Comps"/>
      <sheetName val="Comps Summary"/>
      <sheetName val="Enterprise Review Summary"/>
      <sheetName val="ER CPA"/>
      <sheetName val="ER Comps"/>
      <sheetName val="ER Comps Summary"/>
      <sheetName val="Adjustment Summary"/>
      <sheetName val="MSF CPA"/>
      <sheetName val="MSF Comps"/>
      <sheetName val="MSF Comps Summary"/>
      <sheetName val="MSF Rates &amp; Installation"/>
      <sheetName val="BR Complete CPA"/>
      <sheetName val="BR Condensed CPA"/>
      <sheetName val="Sales Qty"/>
      <sheetName val="Sales Rev"/>
      <sheetName val="Buyout CPA"/>
      <sheetName val="Buyout Comps"/>
      <sheetName val="Buyout Comps Summary"/>
      <sheetName val="EPR YTD"/>
      <sheetName val="EPR Last FY"/>
      <sheetName val="EPR Last Last FY"/>
      <sheetName val="CPA BW w POF"/>
      <sheetName val="CPA New wO POF"/>
      <sheetName val="CPA New w POF"/>
      <sheetName val="Comps-Contract"/>
      <sheetName val="Material Costs"/>
      <sheetName val="DOT Signs Costs (2)"/>
      <sheetName val="DOT Signs Costs B&amp;W"/>
      <sheetName val="Redo"/>
      <sheetName val="Library"/>
      <sheetName val="Sku (4)"/>
      <sheetName val="Cal Trans Traffic Sign Pric (2)"/>
      <sheetName val="BOM"/>
      <sheetName val="Query2 w Prices"/>
      <sheetName val="Cal Trans Traffic Sign Pricing"/>
      <sheetName val="Labor &amp; OH Rates"/>
      <sheetName val="Freight &amp; CO OH Rates"/>
      <sheetName val="CPA (26) DOT Traffic Signs"/>
    </sheetNames>
    <definedNames>
      <definedName name="Index"/>
      <definedName name="save"/>
      <definedName name="swi"/>
    </definedNames>
    <sheetDataSet>
      <sheetData sheetId="0">
        <row r="3">
          <cell r="K3">
            <v>2627</v>
          </cell>
        </row>
      </sheetData>
      <sheetData sheetId="1"/>
      <sheetData sheetId="2">
        <row r="9">
          <cell r="O9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W2" t="str">
            <v>Total Materials Per Sign ($$)
WITH POF</v>
          </cell>
          <cell r="Y2" t="str">
            <v>Total Time Per Sign (HRS)
WITH POF</v>
          </cell>
        </row>
        <row r="3">
          <cell r="W3"/>
        </row>
        <row r="4">
          <cell r="A4" t="str">
            <v>PC-2968</v>
          </cell>
          <cell r="W4">
            <v>81.576000000000008</v>
          </cell>
          <cell r="Y4">
            <v>0.46115</v>
          </cell>
        </row>
        <row r="5">
          <cell r="A5" t="str">
            <v>PC-2970</v>
          </cell>
          <cell r="W5">
            <v>145.024</v>
          </cell>
          <cell r="Y5">
            <v>0.77759999999999996</v>
          </cell>
        </row>
        <row r="6">
          <cell r="A6" t="str">
            <v>PC-2973</v>
          </cell>
          <cell r="W6">
            <v>81.576000000000008</v>
          </cell>
          <cell r="Y6">
            <v>0.46115</v>
          </cell>
        </row>
        <row r="7">
          <cell r="A7" t="str">
            <v>PC-2975</v>
          </cell>
          <cell r="W7">
            <v>145.024</v>
          </cell>
          <cell r="Y7">
            <v>0.77759999999999996</v>
          </cell>
        </row>
        <row r="8">
          <cell r="A8" t="str">
            <v>PC-26-0800</v>
          </cell>
          <cell r="W8">
            <v>90.64</v>
          </cell>
          <cell r="Y8">
            <v>0.49350000000000005</v>
          </cell>
        </row>
        <row r="9">
          <cell r="A9" t="str">
            <v>PC-26-0801</v>
          </cell>
          <cell r="W9">
            <v>145.024</v>
          </cell>
          <cell r="Y9">
            <v>0.77759999999999996</v>
          </cell>
        </row>
        <row r="10">
          <cell r="A10" t="str">
            <v>PC-26-0802</v>
          </cell>
          <cell r="W10">
            <v>326.30400000000003</v>
          </cell>
          <cell r="Y10">
            <v>1.6646000000000001</v>
          </cell>
        </row>
        <row r="11">
          <cell r="A11" t="str">
            <v>PC-2976</v>
          </cell>
          <cell r="W11">
            <v>81.576000000000008</v>
          </cell>
          <cell r="Y11">
            <v>0.46115</v>
          </cell>
        </row>
        <row r="12">
          <cell r="A12" t="str">
            <v>PC-2977</v>
          </cell>
          <cell r="W12">
            <v>8.5604444444444461</v>
          </cell>
          <cell r="Y12">
            <v>7.3330555555555579E-2</v>
          </cell>
        </row>
        <row r="13">
          <cell r="A13" t="str">
            <v>PC-2978</v>
          </cell>
          <cell r="W13">
            <v>13.847777777777779</v>
          </cell>
          <cell r="Y13">
            <v>0.10136805555555556</v>
          </cell>
        </row>
        <row r="14">
          <cell r="A14" t="str">
            <v>PC-2979</v>
          </cell>
          <cell r="W14">
            <v>5.0355555555555558</v>
          </cell>
          <cell r="Y14">
            <v>6.0194444444444439E-2</v>
          </cell>
        </row>
        <row r="15">
          <cell r="A15" t="str">
            <v>PC-2980</v>
          </cell>
          <cell r="W15">
            <v>7.5533333333333346</v>
          </cell>
          <cell r="Y15">
            <v>7.5291666666666687E-2</v>
          </cell>
        </row>
        <row r="16">
          <cell r="A16" t="str">
            <v>PC-2981</v>
          </cell>
          <cell r="W16">
            <v>81.576000000000008</v>
          </cell>
          <cell r="Y16">
            <v>0.46115</v>
          </cell>
        </row>
        <row r="17">
          <cell r="A17" t="str">
            <v>PC-2982</v>
          </cell>
          <cell r="W17">
            <v>145.024</v>
          </cell>
          <cell r="Y17">
            <v>0.77759999999999996</v>
          </cell>
        </row>
        <row r="18">
          <cell r="A18" t="str">
            <v>PC-2985</v>
          </cell>
          <cell r="W18">
            <v>56.650000000000006</v>
          </cell>
          <cell r="Y18">
            <v>0.33468750000000008</v>
          </cell>
        </row>
        <row r="19">
          <cell r="A19" t="str">
            <v>PC-2986</v>
          </cell>
          <cell r="W19">
            <v>145.024</v>
          </cell>
          <cell r="Y19">
            <v>0.77759999999999996</v>
          </cell>
        </row>
        <row r="20">
          <cell r="A20" t="str">
            <v>PC-2987</v>
          </cell>
          <cell r="W20">
            <v>81.576000000000008</v>
          </cell>
          <cell r="Y20">
            <v>0.46115</v>
          </cell>
        </row>
        <row r="21">
          <cell r="A21" t="str">
            <v>PC-2988</v>
          </cell>
          <cell r="W21">
            <v>145.024</v>
          </cell>
          <cell r="Y21">
            <v>0.77759999999999996</v>
          </cell>
        </row>
        <row r="22">
          <cell r="A22" t="str">
            <v>PC-2995</v>
          </cell>
          <cell r="W22">
            <v>56.650000000000006</v>
          </cell>
          <cell r="Y22">
            <v>0.33468750000000008</v>
          </cell>
        </row>
        <row r="23">
          <cell r="A23" t="str">
            <v>PC-2996</v>
          </cell>
          <cell r="W23">
            <v>145.024</v>
          </cell>
          <cell r="Y23">
            <v>0.77759999999999996</v>
          </cell>
        </row>
        <row r="24">
          <cell r="A24" t="str">
            <v>PC-2997</v>
          </cell>
          <cell r="W24">
            <v>145.024</v>
          </cell>
          <cell r="Y24">
            <v>0.77759999999999996</v>
          </cell>
        </row>
        <row r="25">
          <cell r="A25" t="str">
            <v>PC-2998</v>
          </cell>
          <cell r="W25">
            <v>56.650000000000006</v>
          </cell>
          <cell r="Y25">
            <v>0.33468750000000008</v>
          </cell>
        </row>
        <row r="26">
          <cell r="A26" t="str">
            <v>PC-2999</v>
          </cell>
          <cell r="W26">
            <v>145.024</v>
          </cell>
          <cell r="Y26">
            <v>0.77759999999999996</v>
          </cell>
        </row>
        <row r="27">
          <cell r="A27" t="str">
            <v>PC-3002</v>
          </cell>
          <cell r="W27">
            <v>95.171999999999997</v>
          </cell>
          <cell r="Y27">
            <v>0.53467500000000012</v>
          </cell>
        </row>
        <row r="28">
          <cell r="A28" t="str">
            <v>PC-3005</v>
          </cell>
          <cell r="W28">
            <v>108.768</v>
          </cell>
          <cell r="Y28">
            <v>0.58820000000000017</v>
          </cell>
        </row>
        <row r="29">
          <cell r="A29" t="str">
            <v>PC-3006</v>
          </cell>
          <cell r="W29">
            <v>163.15200000000002</v>
          </cell>
          <cell r="Y29">
            <v>0.84230000000000005</v>
          </cell>
        </row>
        <row r="30">
          <cell r="A30" t="str">
            <v>PC-3008</v>
          </cell>
          <cell r="W30">
            <v>285.51600000000008</v>
          </cell>
          <cell r="Y30">
            <v>1.4240250000000003</v>
          </cell>
        </row>
        <row r="31">
          <cell r="A31" t="str">
            <v>PC-3014</v>
          </cell>
          <cell r="W31">
            <v>81.576000000000008</v>
          </cell>
          <cell r="Y31">
            <v>0.46115</v>
          </cell>
        </row>
        <row r="32">
          <cell r="A32" t="str">
            <v>PC-3015</v>
          </cell>
          <cell r="W32">
            <v>145.024</v>
          </cell>
          <cell r="Y32">
            <v>0.77759999999999996</v>
          </cell>
        </row>
        <row r="33">
          <cell r="A33" t="str">
            <v>PC-3016</v>
          </cell>
          <cell r="W33">
            <v>81.576000000000008</v>
          </cell>
          <cell r="Y33">
            <v>0.46115</v>
          </cell>
        </row>
        <row r="34">
          <cell r="A34" t="str">
            <v>PC-3017</v>
          </cell>
          <cell r="W34">
            <v>145.024</v>
          </cell>
          <cell r="Y34">
            <v>0.77759999999999996</v>
          </cell>
        </row>
        <row r="35">
          <cell r="A35" t="str">
            <v>PC-3018</v>
          </cell>
          <cell r="W35">
            <v>81.576000000000008</v>
          </cell>
          <cell r="Y35">
            <v>0.46115</v>
          </cell>
        </row>
        <row r="36">
          <cell r="A36" t="str">
            <v>PC-3019</v>
          </cell>
          <cell r="W36">
            <v>145.024</v>
          </cell>
          <cell r="Y36">
            <v>0.77759999999999996</v>
          </cell>
        </row>
        <row r="37">
          <cell r="A37" t="str">
            <v>PC-3020</v>
          </cell>
          <cell r="W37">
            <v>81.576000000000008</v>
          </cell>
          <cell r="Y37">
            <v>0.46115</v>
          </cell>
        </row>
        <row r="38">
          <cell r="A38" t="str">
            <v>PC-3021</v>
          </cell>
          <cell r="W38">
            <v>145.024</v>
          </cell>
          <cell r="Y38">
            <v>0.77759999999999996</v>
          </cell>
        </row>
        <row r="39">
          <cell r="A39" t="str">
            <v>PC-3022</v>
          </cell>
          <cell r="W39">
            <v>33.99</v>
          </cell>
          <cell r="Y39">
            <v>0.20881249999999998</v>
          </cell>
        </row>
        <row r="40">
          <cell r="A40" t="str">
            <v>PC-3023</v>
          </cell>
          <cell r="W40">
            <v>54.384</v>
          </cell>
          <cell r="Y40">
            <v>0.31410000000000005</v>
          </cell>
        </row>
        <row r="41">
          <cell r="A41" t="str">
            <v>PC-26-0804</v>
          </cell>
          <cell r="W41">
            <v>362.56</v>
          </cell>
          <cell r="Y41">
            <v>1.8140000000000003</v>
          </cell>
        </row>
        <row r="42">
          <cell r="A42" t="str">
            <v>PC-26-0805</v>
          </cell>
          <cell r="W42">
            <v>90.64</v>
          </cell>
          <cell r="Y42">
            <v>0.49350000000000005</v>
          </cell>
        </row>
        <row r="43">
          <cell r="A43" t="str">
            <v>PC-26-0808</v>
          </cell>
          <cell r="W43">
            <v>90.64</v>
          </cell>
          <cell r="Y43">
            <v>0.49350000000000005</v>
          </cell>
        </row>
        <row r="44">
          <cell r="A44" t="str">
            <v>PC-26-0810</v>
          </cell>
          <cell r="W44">
            <v>362.56</v>
          </cell>
          <cell r="Y44">
            <v>1.8140000000000003</v>
          </cell>
        </row>
        <row r="45">
          <cell r="A45" t="str">
            <v>PC-26-0811</v>
          </cell>
          <cell r="W45">
            <v>90.64</v>
          </cell>
          <cell r="Y45">
            <v>0.49350000000000005</v>
          </cell>
        </row>
        <row r="46">
          <cell r="A46" t="str">
            <v>PC-26-0813</v>
          </cell>
          <cell r="W46">
            <v>362.56</v>
          </cell>
          <cell r="Y46">
            <v>1.8140000000000003</v>
          </cell>
        </row>
        <row r="47">
          <cell r="A47" t="str">
            <v>PC-26-0814</v>
          </cell>
          <cell r="W47">
            <v>90.64</v>
          </cell>
          <cell r="Y47">
            <v>0.49350000000000005</v>
          </cell>
        </row>
        <row r="48">
          <cell r="A48" t="str">
            <v>PC-26-0816</v>
          </cell>
          <cell r="W48">
            <v>362.56</v>
          </cell>
          <cell r="Y48">
            <v>1.8140000000000003</v>
          </cell>
        </row>
        <row r="49">
          <cell r="A49" t="str">
            <v>PC-26-0817</v>
          </cell>
          <cell r="W49">
            <v>90.64</v>
          </cell>
          <cell r="Y49">
            <v>0.49350000000000005</v>
          </cell>
        </row>
        <row r="50">
          <cell r="A50" t="str">
            <v>PC-26-0001</v>
          </cell>
          <cell r="W50">
            <v>18.128</v>
          </cell>
          <cell r="Y50">
            <v>0.1447</v>
          </cell>
        </row>
        <row r="51">
          <cell r="A51" t="str">
            <v>PC-3654</v>
          </cell>
          <cell r="W51">
            <v>11.33</v>
          </cell>
          <cell r="Y51">
            <v>0.1029375</v>
          </cell>
        </row>
        <row r="52">
          <cell r="A52" t="str">
            <v>PC-26-0002</v>
          </cell>
          <cell r="W52">
            <v>27.192</v>
          </cell>
          <cell r="Y52">
            <v>0.20705000000000001</v>
          </cell>
        </row>
        <row r="53">
          <cell r="A53" t="str">
            <v>PC-3656</v>
          </cell>
          <cell r="W53">
            <v>16.995000000000001</v>
          </cell>
          <cell r="Y53">
            <v>0.14440624999999999</v>
          </cell>
        </row>
        <row r="54">
          <cell r="A54" t="str">
            <v>PC-26-0003</v>
          </cell>
          <cell r="W54">
            <v>27.192</v>
          </cell>
          <cell r="Y54">
            <v>0.20705000000000001</v>
          </cell>
        </row>
        <row r="55">
          <cell r="A55" t="str">
            <v>PC-3658</v>
          </cell>
          <cell r="W55">
            <v>16.995000000000001</v>
          </cell>
          <cell r="Y55">
            <v>0.14440624999999999</v>
          </cell>
        </row>
        <row r="56">
          <cell r="A56" t="str">
            <v>PC-26-0004</v>
          </cell>
          <cell r="W56">
            <v>36.256</v>
          </cell>
          <cell r="Y56">
            <v>0.26940000000000003</v>
          </cell>
        </row>
        <row r="57">
          <cell r="A57" t="str">
            <v>PC-3659</v>
          </cell>
          <cell r="W57">
            <v>7.9310000000000009</v>
          </cell>
          <cell r="Y57">
            <v>9.205625000000002E-2</v>
          </cell>
        </row>
        <row r="58">
          <cell r="A58" t="str">
            <v>PC-3660</v>
          </cell>
          <cell r="W58">
            <v>22.66</v>
          </cell>
          <cell r="Y58">
            <v>0.18587499999999998</v>
          </cell>
        </row>
        <row r="59">
          <cell r="A59" t="str">
            <v>PC-26-0005</v>
          </cell>
          <cell r="W59">
            <v>36.256</v>
          </cell>
          <cell r="Y59">
            <v>0.26940000000000003</v>
          </cell>
        </row>
        <row r="60">
          <cell r="A60" t="str">
            <v>PC-3662</v>
          </cell>
          <cell r="W60">
            <v>22.66</v>
          </cell>
          <cell r="Y60">
            <v>0.18587499999999998</v>
          </cell>
        </row>
        <row r="61">
          <cell r="A61" t="str">
            <v>PC-26-0006</v>
          </cell>
          <cell r="W61">
            <v>45.32</v>
          </cell>
          <cell r="Y61">
            <v>0.33175000000000004</v>
          </cell>
        </row>
        <row r="62">
          <cell r="A62" t="str">
            <v>PC-3664</v>
          </cell>
          <cell r="W62">
            <v>30.213333333333338</v>
          </cell>
          <cell r="Y62">
            <v>0.2411666666666667</v>
          </cell>
        </row>
        <row r="63">
          <cell r="A63" t="str">
            <v>PC-26-0007</v>
          </cell>
          <cell r="W63">
            <v>22.66</v>
          </cell>
          <cell r="Y63">
            <v>0.175875</v>
          </cell>
        </row>
        <row r="64">
          <cell r="A64" t="str">
            <v>PC-26-0008</v>
          </cell>
          <cell r="W64">
            <v>61.182000000000002</v>
          </cell>
          <cell r="Y64">
            <v>0.39586250000000006</v>
          </cell>
        </row>
        <row r="65">
          <cell r="A65" t="str">
            <v>PC-26-0009</v>
          </cell>
          <cell r="W65">
            <v>27.192</v>
          </cell>
          <cell r="Y65">
            <v>0.20705000000000001</v>
          </cell>
        </row>
        <row r="66">
          <cell r="A66" t="str">
            <v>PC-26-0010</v>
          </cell>
          <cell r="W66">
            <v>67.98</v>
          </cell>
          <cell r="Y66">
            <v>0.43762499999999993</v>
          </cell>
        </row>
        <row r="67">
          <cell r="A67" t="str">
            <v>PC-26-0011</v>
          </cell>
          <cell r="W67">
            <v>27.192</v>
          </cell>
          <cell r="Y67">
            <v>0.17705000000000001</v>
          </cell>
        </row>
        <row r="68">
          <cell r="A68" t="str">
            <v>PC-3665</v>
          </cell>
          <cell r="W68">
            <v>20.394000000000002</v>
          </cell>
          <cell r="Y68">
            <v>0.14528749999999999</v>
          </cell>
        </row>
        <row r="69">
          <cell r="A69" t="str">
            <v>PC-3668</v>
          </cell>
          <cell r="W69">
            <v>20.394000000000002</v>
          </cell>
          <cell r="Y69">
            <v>0.14528749999999999</v>
          </cell>
        </row>
        <row r="70">
          <cell r="A70" t="str">
            <v>PC-3669</v>
          </cell>
          <cell r="W70">
            <v>20.394000000000002</v>
          </cell>
          <cell r="Y70">
            <v>0.14528749999999999</v>
          </cell>
        </row>
        <row r="71">
          <cell r="A71" t="str">
            <v>PC-3670</v>
          </cell>
          <cell r="W71">
            <v>20.394000000000002</v>
          </cell>
          <cell r="Y71">
            <v>0.14528749999999999</v>
          </cell>
        </row>
        <row r="72">
          <cell r="A72" t="str">
            <v>PC-3666</v>
          </cell>
          <cell r="W72">
            <v>6.798</v>
          </cell>
          <cell r="Y72">
            <v>6.1762500000000012E-2</v>
          </cell>
        </row>
        <row r="73">
          <cell r="A73" t="str">
            <v>PC-26-0012</v>
          </cell>
          <cell r="W73">
            <v>27.192</v>
          </cell>
          <cell r="Y73">
            <v>0.17705000000000001</v>
          </cell>
        </row>
        <row r="74">
          <cell r="A74" t="str">
            <v>PC-26-0013</v>
          </cell>
          <cell r="W74">
            <v>13.596</v>
          </cell>
          <cell r="Y74">
            <v>0.11352500000000001</v>
          </cell>
        </row>
        <row r="75">
          <cell r="A75" t="str">
            <v>PC-26-0014</v>
          </cell>
          <cell r="W75">
            <v>13.596</v>
          </cell>
          <cell r="Y75">
            <v>0.11352500000000001</v>
          </cell>
        </row>
        <row r="76">
          <cell r="A76" t="str">
            <v>PC-2552</v>
          </cell>
          <cell r="W76">
            <v>253.79200000000003</v>
          </cell>
          <cell r="Y76">
            <v>1.2858000000000003</v>
          </cell>
        </row>
        <row r="77">
          <cell r="A77" t="str">
            <v>PC-2553</v>
          </cell>
          <cell r="W77">
            <v>697.92800000000011</v>
          </cell>
          <cell r="Y77">
            <v>3.4209499999999999</v>
          </cell>
        </row>
        <row r="78">
          <cell r="A78" t="str">
            <v>PC-26-0015</v>
          </cell>
          <cell r="W78">
            <v>290.048</v>
          </cell>
          <cell r="Y78">
            <v>1.4552</v>
          </cell>
        </row>
        <row r="79">
          <cell r="A79" t="str">
            <v>PC-26-0016</v>
          </cell>
          <cell r="W79">
            <v>453.20000000000005</v>
          </cell>
          <cell r="Y79">
            <v>2.2374999999999998</v>
          </cell>
        </row>
        <row r="80">
          <cell r="A80" t="str">
            <v>PC-26-0017</v>
          </cell>
          <cell r="W80">
            <v>158.62</v>
          </cell>
          <cell r="Y80">
            <v>0.81112499999999998</v>
          </cell>
        </row>
        <row r="81">
          <cell r="A81" t="str">
            <v>PC-26-0018</v>
          </cell>
          <cell r="W81">
            <v>244.72800000000001</v>
          </cell>
          <cell r="Y81">
            <v>1.2234500000000001</v>
          </cell>
        </row>
        <row r="82">
          <cell r="A82" t="str">
            <v>PC-2554</v>
          </cell>
          <cell r="W82">
            <v>158.62</v>
          </cell>
          <cell r="Y82">
            <v>0.831125</v>
          </cell>
        </row>
        <row r="83">
          <cell r="A83" t="str">
            <v>PC-2555</v>
          </cell>
          <cell r="W83">
            <v>398.81600000000003</v>
          </cell>
          <cell r="Y83">
            <v>1.9934000000000005</v>
          </cell>
        </row>
        <row r="84">
          <cell r="A84" t="str">
            <v>PC-2556</v>
          </cell>
          <cell r="W84">
            <v>253.79200000000003</v>
          </cell>
          <cell r="Y84">
            <v>1.2858000000000003</v>
          </cell>
        </row>
        <row r="85">
          <cell r="A85" t="str">
            <v>PC-2557</v>
          </cell>
          <cell r="W85">
            <v>697.92800000000011</v>
          </cell>
          <cell r="Y85">
            <v>3.4209499999999999</v>
          </cell>
        </row>
        <row r="86">
          <cell r="A86" t="str">
            <v>PC-2558</v>
          </cell>
          <cell r="W86">
            <v>124.63000000000002</v>
          </cell>
          <cell r="Y86">
            <v>0.65231250000000029</v>
          </cell>
        </row>
        <row r="87">
          <cell r="A87" t="str">
            <v>PC-2559</v>
          </cell>
          <cell r="W87">
            <v>290.048</v>
          </cell>
          <cell r="Y87">
            <v>1.4552</v>
          </cell>
        </row>
        <row r="88">
          <cell r="A88" t="str">
            <v>PC-26-00020</v>
          </cell>
          <cell r="W88">
            <v>299.11200000000002</v>
          </cell>
          <cell r="Y88">
            <v>1.5375500000000002</v>
          </cell>
        </row>
        <row r="89">
          <cell r="A89" t="str">
            <v>PC-26-0019</v>
          </cell>
          <cell r="W89">
            <v>181.28</v>
          </cell>
          <cell r="Y89">
            <v>0.96700000000000019</v>
          </cell>
        </row>
        <row r="90">
          <cell r="A90" t="str">
            <v>PC-2562</v>
          </cell>
          <cell r="W90">
            <v>108.768</v>
          </cell>
          <cell r="Y90">
            <v>0.58820000000000017</v>
          </cell>
        </row>
        <row r="91">
          <cell r="A91" t="str">
            <v>PC-2563</v>
          </cell>
          <cell r="W91">
            <v>199.40800000000002</v>
          </cell>
          <cell r="Y91">
            <v>1.0317000000000003</v>
          </cell>
        </row>
        <row r="92">
          <cell r="A92" t="str">
            <v>PC-26-00021</v>
          </cell>
          <cell r="W92">
            <v>265.12200000000007</v>
          </cell>
          <cell r="Y92">
            <v>1.3487375000000001</v>
          </cell>
        </row>
        <row r="93">
          <cell r="A93" t="str">
            <v>PC-26-0020</v>
          </cell>
          <cell r="W93">
            <v>158.62</v>
          </cell>
          <cell r="Y93">
            <v>0.831125</v>
          </cell>
        </row>
        <row r="94">
          <cell r="A94" t="str">
            <v>PC-26-0021</v>
          </cell>
          <cell r="W94">
            <v>113.30000000000001</v>
          </cell>
          <cell r="Y94">
            <v>0.5993750000000001</v>
          </cell>
        </row>
        <row r="95">
          <cell r="A95" t="str">
            <v>PC-26-0022</v>
          </cell>
          <cell r="W95">
            <v>206.20600000000002</v>
          </cell>
          <cell r="Y95">
            <v>1.0534625000000002</v>
          </cell>
        </row>
        <row r="96">
          <cell r="A96" t="str">
            <v>PC-26-0023</v>
          </cell>
          <cell r="W96">
            <v>113.30000000000001</v>
          </cell>
          <cell r="Y96">
            <v>0.5993750000000001</v>
          </cell>
        </row>
        <row r="97">
          <cell r="A97" t="str">
            <v>PC-26-0024</v>
          </cell>
          <cell r="W97">
            <v>206.20600000000002</v>
          </cell>
          <cell r="Y97">
            <v>1.0534625000000002</v>
          </cell>
        </row>
        <row r="98">
          <cell r="A98" t="str">
            <v>PC-1833</v>
          </cell>
          <cell r="W98">
            <v>90.64</v>
          </cell>
          <cell r="Y98">
            <v>0.49350000000000005</v>
          </cell>
        </row>
        <row r="99">
          <cell r="A99" t="str">
            <v>PC-1834</v>
          </cell>
          <cell r="W99">
            <v>126.89600000000002</v>
          </cell>
          <cell r="Y99">
            <v>0.68290000000000017</v>
          </cell>
        </row>
        <row r="100">
          <cell r="A100" t="str">
            <v>PC-1836</v>
          </cell>
          <cell r="W100">
            <v>126.89600000000002</v>
          </cell>
          <cell r="Y100">
            <v>0.69290000000000007</v>
          </cell>
        </row>
        <row r="101">
          <cell r="A101" t="str">
            <v>PC-1837</v>
          </cell>
          <cell r="W101">
            <v>249.26000000000005</v>
          </cell>
          <cell r="Y101">
            <v>1.2946250000000004</v>
          </cell>
        </row>
        <row r="102">
          <cell r="A102" t="str">
            <v>PC-1838</v>
          </cell>
          <cell r="W102">
            <v>111.03400000000002</v>
          </cell>
          <cell r="Y102">
            <v>0.60878750000000015</v>
          </cell>
        </row>
        <row r="103">
          <cell r="A103" t="str">
            <v>PC-1839</v>
          </cell>
          <cell r="W103">
            <v>203.94</v>
          </cell>
          <cell r="Y103">
            <v>1.0628750000000002</v>
          </cell>
        </row>
        <row r="104">
          <cell r="A104" t="str">
            <v>PC-26-0025</v>
          </cell>
          <cell r="W104">
            <v>126.89600000000002</v>
          </cell>
          <cell r="Y104">
            <v>0.69290000000000007</v>
          </cell>
        </row>
        <row r="105">
          <cell r="A105" t="str">
            <v>PC-26-0026</v>
          </cell>
          <cell r="W105">
            <v>249.26000000000005</v>
          </cell>
          <cell r="Y105">
            <v>1.2946250000000004</v>
          </cell>
        </row>
        <row r="106">
          <cell r="A106" t="str">
            <v>PC-26-0027</v>
          </cell>
          <cell r="W106">
            <v>111.03400000000002</v>
          </cell>
          <cell r="Y106">
            <v>0.60878750000000015</v>
          </cell>
        </row>
        <row r="107">
          <cell r="A107" t="str">
            <v>PC-26-0028</v>
          </cell>
          <cell r="W107">
            <v>203.94</v>
          </cell>
          <cell r="Y107">
            <v>1.0628750000000002</v>
          </cell>
        </row>
        <row r="108">
          <cell r="A108" t="str">
            <v>PC-26-0029</v>
          </cell>
          <cell r="W108">
            <v>135.96</v>
          </cell>
          <cell r="Y108">
            <v>0.71524999999999994</v>
          </cell>
        </row>
        <row r="109">
          <cell r="A109" t="str">
            <v>PC-26-0030</v>
          </cell>
          <cell r="W109">
            <v>265.12200000000007</v>
          </cell>
          <cell r="Y109">
            <v>1.3487375000000001</v>
          </cell>
        </row>
        <row r="110">
          <cell r="A110" t="str">
            <v>PC-26-0031</v>
          </cell>
          <cell r="W110">
            <v>135.96</v>
          </cell>
          <cell r="Y110">
            <v>0.71524999999999994</v>
          </cell>
        </row>
        <row r="111">
          <cell r="A111" t="str">
            <v>PC-26-0032</v>
          </cell>
          <cell r="W111">
            <v>294.58000000000004</v>
          </cell>
          <cell r="Y111">
            <v>1.4963750000000002</v>
          </cell>
        </row>
        <row r="112">
          <cell r="A112" t="str">
            <v>PC-1840</v>
          </cell>
          <cell r="W112">
            <v>163.15200000000002</v>
          </cell>
          <cell r="Y112">
            <v>0.84230000000000005</v>
          </cell>
        </row>
        <row r="113">
          <cell r="A113" t="str">
            <v>PC-1841</v>
          </cell>
          <cell r="W113">
            <v>326.30400000000003</v>
          </cell>
          <cell r="Y113">
            <v>1.6346000000000001</v>
          </cell>
        </row>
        <row r="114">
          <cell r="A114" t="str">
            <v>PC-2509</v>
          </cell>
          <cell r="W114">
            <v>56.650000000000006</v>
          </cell>
          <cell r="Y114">
            <v>0.33468750000000008</v>
          </cell>
        </row>
        <row r="115">
          <cell r="A115" t="str">
            <v>PC-26-0033</v>
          </cell>
          <cell r="W115">
            <v>16.995000000000001</v>
          </cell>
          <cell r="Y115">
            <v>0.12440625</v>
          </cell>
        </row>
        <row r="116">
          <cell r="A116" t="str">
            <v>PC-26-0034</v>
          </cell>
          <cell r="W116">
            <v>45.32</v>
          </cell>
          <cell r="Y116">
            <v>0.27174999999999999</v>
          </cell>
        </row>
        <row r="117">
          <cell r="A117" t="str">
            <v>PC-1813</v>
          </cell>
          <cell r="W117">
            <v>45.32</v>
          </cell>
          <cell r="Y117">
            <v>0.28175</v>
          </cell>
        </row>
        <row r="118">
          <cell r="A118" t="str">
            <v>PC-1814</v>
          </cell>
          <cell r="W118">
            <v>67.98</v>
          </cell>
          <cell r="Y118">
            <v>0.39762499999999995</v>
          </cell>
        </row>
        <row r="119">
          <cell r="A119" t="str">
            <v>PC-1815</v>
          </cell>
          <cell r="W119">
            <v>108.768</v>
          </cell>
          <cell r="Y119">
            <v>0.60820000000000018</v>
          </cell>
        </row>
        <row r="120">
          <cell r="A120" t="str">
            <v>PC-3651</v>
          </cell>
          <cell r="W120">
            <v>13.596</v>
          </cell>
          <cell r="Y120">
            <v>0.11352500000000001</v>
          </cell>
        </row>
        <row r="121">
          <cell r="A121" t="str">
            <v>PC-26-00034</v>
          </cell>
          <cell r="W121">
            <v>13.596</v>
          </cell>
          <cell r="Y121">
            <v>0.11352500000000001</v>
          </cell>
        </row>
        <row r="122">
          <cell r="A122" t="str">
            <v>PC-26-0035</v>
          </cell>
          <cell r="W122">
            <v>13.596</v>
          </cell>
          <cell r="Y122">
            <v>0.11352500000000001</v>
          </cell>
        </row>
        <row r="123">
          <cell r="A123" t="str">
            <v>PC-26-0036</v>
          </cell>
          <cell r="W123">
            <v>176.74800000000005</v>
          </cell>
          <cell r="Y123">
            <v>0.90582500000000021</v>
          </cell>
        </row>
        <row r="124">
          <cell r="A124" t="str">
            <v>PC-26-0037</v>
          </cell>
          <cell r="W124">
            <v>344.43200000000002</v>
          </cell>
          <cell r="Y124">
            <v>1.7093000000000005</v>
          </cell>
        </row>
        <row r="125">
          <cell r="A125" t="str">
            <v>PC-26-0038</v>
          </cell>
          <cell r="W125">
            <v>498.5200000000001</v>
          </cell>
          <cell r="Y125">
            <v>2.4492500000000006</v>
          </cell>
        </row>
        <row r="126">
          <cell r="A126" t="str">
            <v>PC-26-0039</v>
          </cell>
          <cell r="W126">
            <v>190.34399999999999</v>
          </cell>
          <cell r="Y126">
            <v>0.96935000000000027</v>
          </cell>
        </row>
        <row r="127">
          <cell r="A127" t="str">
            <v>PC-26-0040</v>
          </cell>
          <cell r="W127">
            <v>362.56</v>
          </cell>
          <cell r="Y127">
            <v>1.7940000000000003</v>
          </cell>
        </row>
        <row r="128">
          <cell r="A128" t="str">
            <v>PC-26-0042</v>
          </cell>
          <cell r="W128">
            <v>190.34399999999999</v>
          </cell>
          <cell r="Y128">
            <v>0.96935000000000027</v>
          </cell>
        </row>
        <row r="129">
          <cell r="A129" t="str">
            <v>PC-26-0043</v>
          </cell>
          <cell r="W129">
            <v>407.88</v>
          </cell>
          <cell r="Y129">
            <v>2.0157500000000006</v>
          </cell>
        </row>
        <row r="130">
          <cell r="A130" t="str">
            <v>PC-26-0045</v>
          </cell>
          <cell r="W130">
            <v>163.15200000000002</v>
          </cell>
          <cell r="Y130">
            <v>0.86230000000000007</v>
          </cell>
        </row>
        <row r="131">
          <cell r="A131" t="str">
            <v>PC-26-0046</v>
          </cell>
          <cell r="W131">
            <v>315.72933333333333</v>
          </cell>
          <cell r="Y131">
            <v>1.6051916666666666</v>
          </cell>
        </row>
        <row r="132">
          <cell r="A132" t="str">
            <v>PC-26-0047</v>
          </cell>
          <cell r="W132">
            <v>451.68933333333342</v>
          </cell>
          <cell r="Y132">
            <v>2.2604416666666669</v>
          </cell>
        </row>
        <row r="133">
          <cell r="A133" t="str">
            <v>PC-26-0048</v>
          </cell>
          <cell r="W133">
            <v>190.34399999999999</v>
          </cell>
          <cell r="Y133">
            <v>0.96935000000000027</v>
          </cell>
        </row>
        <row r="134">
          <cell r="A134" t="str">
            <v>PC-26-0049</v>
          </cell>
          <cell r="W134">
            <v>362.56</v>
          </cell>
          <cell r="Y134">
            <v>1.7940000000000003</v>
          </cell>
        </row>
        <row r="135">
          <cell r="A135" t="str">
            <v>PC-26-0051</v>
          </cell>
          <cell r="W135">
            <v>190.34399999999999</v>
          </cell>
          <cell r="Y135">
            <v>0.96935000000000027</v>
          </cell>
        </row>
        <row r="136">
          <cell r="A136" t="str">
            <v>PC-26-0052</v>
          </cell>
          <cell r="W136">
            <v>407.88</v>
          </cell>
          <cell r="Y136">
            <v>2.0157500000000006</v>
          </cell>
        </row>
        <row r="137">
          <cell r="A137" t="str">
            <v>PC-26-0054</v>
          </cell>
          <cell r="W137">
            <v>163.15200000000002</v>
          </cell>
          <cell r="Y137">
            <v>0.86230000000000007</v>
          </cell>
        </row>
        <row r="138">
          <cell r="A138" t="str">
            <v>PC-26-0055</v>
          </cell>
          <cell r="W138">
            <v>315.72933333333333</v>
          </cell>
          <cell r="Y138">
            <v>1.6051916666666666</v>
          </cell>
        </row>
        <row r="139">
          <cell r="A139" t="str">
            <v>PC-26-0056</v>
          </cell>
          <cell r="W139">
            <v>451.68933333333342</v>
          </cell>
          <cell r="Y139">
            <v>2.2604416666666669</v>
          </cell>
        </row>
        <row r="140">
          <cell r="A140" t="str">
            <v>PC-2465</v>
          </cell>
          <cell r="W140">
            <v>344.43200000000002</v>
          </cell>
          <cell r="Y140">
            <v>1.7093000000000005</v>
          </cell>
        </row>
        <row r="141">
          <cell r="A141" t="str">
            <v>PC-26-00058</v>
          </cell>
          <cell r="W141">
            <v>108.768</v>
          </cell>
          <cell r="Y141">
            <v>0.58820000000000017</v>
          </cell>
        </row>
        <row r="142">
          <cell r="A142" t="str">
            <v>PC-26-00059</v>
          </cell>
          <cell r="W142">
            <v>326.30400000000003</v>
          </cell>
          <cell r="Y142">
            <v>1.6346000000000001</v>
          </cell>
        </row>
        <row r="143">
          <cell r="A143" t="str">
            <v>PC-26-00060</v>
          </cell>
          <cell r="W143">
            <v>548.37200000000007</v>
          </cell>
          <cell r="Y143">
            <v>2.6921750000000002</v>
          </cell>
        </row>
        <row r="144">
          <cell r="A144" t="str">
            <v>PC-26-00061</v>
          </cell>
          <cell r="W144">
            <v>326.30400000000003</v>
          </cell>
          <cell r="Y144">
            <v>1.6346000000000001</v>
          </cell>
        </row>
        <row r="145">
          <cell r="A145" t="str">
            <v>PC-26-00062</v>
          </cell>
          <cell r="W145">
            <v>326.30400000000003</v>
          </cell>
          <cell r="Y145">
            <v>1.6346000000000001</v>
          </cell>
        </row>
        <row r="146">
          <cell r="A146" t="str">
            <v>PC-26-00063</v>
          </cell>
          <cell r="W146">
            <v>326.30400000000003</v>
          </cell>
          <cell r="Y146">
            <v>1.6346000000000001</v>
          </cell>
        </row>
        <row r="147">
          <cell r="A147" t="str">
            <v>PC-26-00064</v>
          </cell>
          <cell r="W147">
            <v>648.07600000000002</v>
          </cell>
          <cell r="Y147">
            <v>3.1780250000000003</v>
          </cell>
        </row>
        <row r="148">
          <cell r="A148" t="str">
            <v>PC-26-00065</v>
          </cell>
          <cell r="W148">
            <v>648.07600000000002</v>
          </cell>
          <cell r="Y148">
            <v>3.1780250000000003</v>
          </cell>
        </row>
        <row r="149">
          <cell r="A149" t="str">
            <v>PC-26-00066</v>
          </cell>
          <cell r="W149">
            <v>648.07600000000002</v>
          </cell>
          <cell r="Y149">
            <v>3.1780250000000003</v>
          </cell>
        </row>
        <row r="150">
          <cell r="A150" t="str">
            <v>PC-26-00067</v>
          </cell>
          <cell r="W150">
            <v>244.72800000000001</v>
          </cell>
          <cell r="Y150">
            <v>1.2534500000000004</v>
          </cell>
        </row>
        <row r="151">
          <cell r="A151" t="str">
            <v>PC-26-00068</v>
          </cell>
          <cell r="W151">
            <v>423.74200000000002</v>
          </cell>
          <cell r="Y151">
            <v>2.1098625000000002</v>
          </cell>
        </row>
        <row r="152">
          <cell r="A152" t="str">
            <v>PC-2476</v>
          </cell>
          <cell r="W152">
            <v>244.72800000000001</v>
          </cell>
          <cell r="Y152">
            <v>1.2534500000000004</v>
          </cell>
        </row>
        <row r="153">
          <cell r="A153" t="str">
            <v>PC-26-00069</v>
          </cell>
          <cell r="W153">
            <v>500.78600000000006</v>
          </cell>
          <cell r="Y153">
            <v>2.4898374999999997</v>
          </cell>
        </row>
        <row r="154">
          <cell r="A154" t="str">
            <v>PC-2427</v>
          </cell>
          <cell r="W154">
            <v>176.74800000000005</v>
          </cell>
          <cell r="Y154">
            <v>0.90582500000000021</v>
          </cell>
        </row>
        <row r="155">
          <cell r="A155" t="str">
            <v>PC-2428</v>
          </cell>
          <cell r="W155">
            <v>176.74800000000005</v>
          </cell>
          <cell r="Y155">
            <v>0.90582500000000021</v>
          </cell>
        </row>
        <row r="156">
          <cell r="A156" t="str">
            <v>PC-2433</v>
          </cell>
          <cell r="W156">
            <v>344.43200000000002</v>
          </cell>
          <cell r="Y156">
            <v>1.7093000000000005</v>
          </cell>
        </row>
        <row r="157">
          <cell r="A157" t="str">
            <v>PC-2434</v>
          </cell>
          <cell r="W157">
            <v>344.43200000000002</v>
          </cell>
          <cell r="Y157">
            <v>1.7093000000000005</v>
          </cell>
        </row>
        <row r="158">
          <cell r="A158" t="str">
            <v>PC-26-00070</v>
          </cell>
          <cell r="W158">
            <v>498.5200000000001</v>
          </cell>
          <cell r="Y158">
            <v>2.4492500000000006</v>
          </cell>
        </row>
        <row r="159">
          <cell r="A159" t="str">
            <v>PC-26-00071</v>
          </cell>
          <cell r="W159">
            <v>498.5200000000001</v>
          </cell>
          <cell r="Y159">
            <v>2.4492500000000006</v>
          </cell>
        </row>
        <row r="160">
          <cell r="A160" t="str">
            <v>PC-26-0059</v>
          </cell>
          <cell r="W160">
            <v>176.74800000000005</v>
          </cell>
          <cell r="Y160">
            <v>0.90582500000000021</v>
          </cell>
        </row>
        <row r="161">
          <cell r="A161" t="str">
            <v>PC-26-0060</v>
          </cell>
          <cell r="W161">
            <v>344.43200000000002</v>
          </cell>
          <cell r="Y161">
            <v>1.7093000000000005</v>
          </cell>
        </row>
        <row r="162">
          <cell r="A162" t="str">
            <v>PC-26-0061</v>
          </cell>
          <cell r="W162">
            <v>498.5200000000001</v>
          </cell>
          <cell r="Y162">
            <v>2.4492500000000006</v>
          </cell>
        </row>
        <row r="163">
          <cell r="A163" t="str">
            <v>PC-26-00072</v>
          </cell>
          <cell r="W163">
            <v>430.54000000000008</v>
          </cell>
          <cell r="Y163">
            <v>2.1316250000000005</v>
          </cell>
        </row>
        <row r="164">
          <cell r="A164" t="str">
            <v>PC-26-00073</v>
          </cell>
          <cell r="W164">
            <v>548.37200000000007</v>
          </cell>
          <cell r="Y164">
            <v>2.6921750000000002</v>
          </cell>
        </row>
        <row r="165">
          <cell r="A165" t="str">
            <v>PC-26-0062</v>
          </cell>
          <cell r="W165">
            <v>176.74800000000005</v>
          </cell>
          <cell r="Y165">
            <v>0.90582500000000021</v>
          </cell>
        </row>
        <row r="166">
          <cell r="A166" t="str">
            <v>PC-2442</v>
          </cell>
          <cell r="W166">
            <v>126.89600000000002</v>
          </cell>
          <cell r="Y166">
            <v>0.69290000000000007</v>
          </cell>
        </row>
        <row r="167">
          <cell r="A167" t="str">
            <v>PC-2443</v>
          </cell>
          <cell r="W167">
            <v>126.89600000000002</v>
          </cell>
          <cell r="Y167">
            <v>0.69290000000000007</v>
          </cell>
        </row>
        <row r="168">
          <cell r="A168" t="str">
            <v>PC-2444</v>
          </cell>
          <cell r="W168">
            <v>126.89600000000002</v>
          </cell>
          <cell r="Y168">
            <v>0.69290000000000007</v>
          </cell>
        </row>
        <row r="169">
          <cell r="A169" t="str">
            <v>PC-2445</v>
          </cell>
          <cell r="W169">
            <v>382.95400000000001</v>
          </cell>
          <cell r="Y169">
            <v>1.9392874999999998</v>
          </cell>
        </row>
        <row r="170">
          <cell r="A170" t="str">
            <v>PC-2446</v>
          </cell>
          <cell r="W170">
            <v>382.95400000000001</v>
          </cell>
          <cell r="Y170">
            <v>1.9392874999999998</v>
          </cell>
        </row>
        <row r="171">
          <cell r="A171" t="str">
            <v>PC-2447</v>
          </cell>
          <cell r="W171">
            <v>382.95400000000001</v>
          </cell>
          <cell r="Y171">
            <v>1.9392874999999998</v>
          </cell>
        </row>
        <row r="172">
          <cell r="A172" t="str">
            <v>PC-2448</v>
          </cell>
          <cell r="W172">
            <v>299.11200000000002</v>
          </cell>
          <cell r="Y172">
            <v>1.5375500000000002</v>
          </cell>
        </row>
        <row r="173">
          <cell r="A173" t="str">
            <v>PC-2449</v>
          </cell>
          <cell r="W173">
            <v>299.11200000000002</v>
          </cell>
          <cell r="Y173">
            <v>1.5375500000000002</v>
          </cell>
        </row>
        <row r="174">
          <cell r="A174" t="str">
            <v>PC-2450</v>
          </cell>
          <cell r="W174">
            <v>299.11200000000002</v>
          </cell>
          <cell r="Y174">
            <v>1.5375500000000002</v>
          </cell>
        </row>
        <row r="175">
          <cell r="A175" t="str">
            <v>PC-26-0065</v>
          </cell>
          <cell r="W175">
            <v>126.89600000000002</v>
          </cell>
          <cell r="Y175">
            <v>0.69290000000000007</v>
          </cell>
        </row>
        <row r="176">
          <cell r="A176" t="str">
            <v>PC-26-0066</v>
          </cell>
          <cell r="W176">
            <v>299.11200000000002</v>
          </cell>
          <cell r="Y176">
            <v>1.5375500000000002</v>
          </cell>
        </row>
        <row r="177">
          <cell r="A177" t="str">
            <v>PC-26-0067</v>
          </cell>
          <cell r="W177">
            <v>382.95400000000001</v>
          </cell>
          <cell r="Y177">
            <v>1.9392874999999998</v>
          </cell>
        </row>
        <row r="178">
          <cell r="A178" t="str">
            <v>PC-2451</v>
          </cell>
          <cell r="W178">
            <v>126.89600000000002</v>
          </cell>
          <cell r="Y178">
            <v>0.69290000000000007</v>
          </cell>
        </row>
        <row r="179">
          <cell r="A179" t="str">
            <v>PC-2452</v>
          </cell>
          <cell r="W179">
            <v>126.89600000000002</v>
          </cell>
          <cell r="Y179">
            <v>0.69290000000000007</v>
          </cell>
        </row>
        <row r="180">
          <cell r="A180" t="str">
            <v>PC-26-00074</v>
          </cell>
          <cell r="W180">
            <v>265.12200000000007</v>
          </cell>
          <cell r="Y180">
            <v>1.3487375000000001</v>
          </cell>
        </row>
        <row r="181">
          <cell r="A181" t="str">
            <v>PC-26-00075</v>
          </cell>
          <cell r="W181">
            <v>648.07600000000002</v>
          </cell>
          <cell r="Y181">
            <v>3.1780250000000003</v>
          </cell>
        </row>
        <row r="182">
          <cell r="A182" t="str">
            <v>PC-26-00076</v>
          </cell>
          <cell r="W182">
            <v>448.66800000000001</v>
          </cell>
          <cell r="Y182">
            <v>2.2263250000000001</v>
          </cell>
        </row>
        <row r="183">
          <cell r="A183" t="str">
            <v>PC-2455</v>
          </cell>
          <cell r="W183">
            <v>407.88</v>
          </cell>
          <cell r="Y183">
            <v>2.0457500000000004</v>
          </cell>
        </row>
        <row r="184">
          <cell r="A184" t="str">
            <v>PC-26-00077</v>
          </cell>
          <cell r="W184">
            <v>797.63200000000006</v>
          </cell>
          <cell r="Y184">
            <v>3.9068000000000009</v>
          </cell>
        </row>
        <row r="185">
          <cell r="A185" t="str">
            <v>PC-26-0068</v>
          </cell>
          <cell r="W185">
            <v>407.88</v>
          </cell>
          <cell r="Y185">
            <v>2.0457500000000004</v>
          </cell>
        </row>
        <row r="186">
          <cell r="A186" t="str">
            <v>PC-26-0069</v>
          </cell>
          <cell r="W186">
            <v>797.63200000000006</v>
          </cell>
          <cell r="Y186">
            <v>3.9068000000000009</v>
          </cell>
        </row>
        <row r="187">
          <cell r="A187" t="str">
            <v>PC-2458</v>
          </cell>
          <cell r="W187">
            <v>380.68799999999999</v>
          </cell>
          <cell r="Y187">
            <v>1.9187000000000005</v>
          </cell>
        </row>
        <row r="188">
          <cell r="A188" t="str">
            <v>PC-2460</v>
          </cell>
          <cell r="W188">
            <v>725.12</v>
          </cell>
          <cell r="Y188">
            <v>3.5680000000000001</v>
          </cell>
        </row>
        <row r="189">
          <cell r="A189" t="str">
            <v>PC-26-0071</v>
          </cell>
          <cell r="W189">
            <v>217.536</v>
          </cell>
          <cell r="Y189">
            <v>1.0964</v>
          </cell>
        </row>
        <row r="190">
          <cell r="A190" t="str">
            <v>PC-26-0074</v>
          </cell>
          <cell r="W190">
            <v>217.536</v>
          </cell>
          <cell r="Y190">
            <v>1.0964</v>
          </cell>
        </row>
        <row r="191">
          <cell r="A191" t="str">
            <v>PC-26-0077</v>
          </cell>
          <cell r="W191">
            <v>187.32266666666669</v>
          </cell>
          <cell r="Y191">
            <v>0.97523333333333362</v>
          </cell>
        </row>
        <row r="192">
          <cell r="A192" t="str">
            <v>PC-26-0078</v>
          </cell>
          <cell r="W192">
            <v>365.58133333333342</v>
          </cell>
          <cell r="Y192">
            <v>1.8381166666666671</v>
          </cell>
        </row>
        <row r="193">
          <cell r="A193" t="str">
            <v>PC-26-0079</v>
          </cell>
          <cell r="W193">
            <v>530.24400000000014</v>
          </cell>
          <cell r="Y193">
            <v>2.627475</v>
          </cell>
        </row>
        <row r="194">
          <cell r="A194" t="str">
            <v>PC-26-0080</v>
          </cell>
          <cell r="W194">
            <v>181.28</v>
          </cell>
          <cell r="Y194">
            <v>0.94700000000000017</v>
          </cell>
        </row>
        <row r="195">
          <cell r="A195" t="str">
            <v>PC-26-0081</v>
          </cell>
          <cell r="W195">
            <v>294.58000000000004</v>
          </cell>
          <cell r="Y195">
            <v>1.4963750000000002</v>
          </cell>
        </row>
        <row r="196">
          <cell r="A196" t="str">
            <v>PC-26-0082</v>
          </cell>
          <cell r="W196">
            <v>435.072</v>
          </cell>
          <cell r="Y196">
            <v>2.1728000000000001</v>
          </cell>
        </row>
        <row r="197">
          <cell r="A197" t="str">
            <v>PC-00123</v>
          </cell>
          <cell r="W197">
            <v>108.768</v>
          </cell>
          <cell r="Y197">
            <v>0.58820000000000017</v>
          </cell>
        </row>
        <row r="198">
          <cell r="A198" t="str">
            <v>PC-26-0083</v>
          </cell>
          <cell r="W198">
            <v>199.40800000000002</v>
          </cell>
          <cell r="Y198">
            <v>1.0317000000000003</v>
          </cell>
        </row>
        <row r="199">
          <cell r="A199" t="str">
            <v>PC-26-0084</v>
          </cell>
          <cell r="W199">
            <v>224.334</v>
          </cell>
          <cell r="Y199">
            <v>1.1581625000000002</v>
          </cell>
        </row>
        <row r="200">
          <cell r="A200" t="str">
            <v>PC-26-0085</v>
          </cell>
          <cell r="W200">
            <v>380.68799999999999</v>
          </cell>
          <cell r="Y200">
            <v>1.9187000000000005</v>
          </cell>
        </row>
        <row r="201">
          <cell r="A201" t="str">
            <v>PC-26-0086</v>
          </cell>
          <cell r="W201">
            <v>611.82000000000005</v>
          </cell>
          <cell r="Y201">
            <v>3.0286250000000003</v>
          </cell>
        </row>
        <row r="202">
          <cell r="A202" t="str">
            <v>PC-1828</v>
          </cell>
          <cell r="W202">
            <v>126.89600000000002</v>
          </cell>
          <cell r="Y202">
            <v>0.68290000000000017</v>
          </cell>
        </row>
        <row r="203">
          <cell r="A203" t="str">
            <v>PC-1829</v>
          </cell>
          <cell r="W203">
            <v>249.26000000000005</v>
          </cell>
          <cell r="Y203">
            <v>1.2846250000000006</v>
          </cell>
        </row>
        <row r="204">
          <cell r="A204" t="str">
            <v>PC-1830</v>
          </cell>
          <cell r="W204">
            <v>412.41200000000003</v>
          </cell>
          <cell r="Y204">
            <v>2.0769250000000001</v>
          </cell>
        </row>
        <row r="205">
          <cell r="A205" t="str">
            <v>PC-2529</v>
          </cell>
          <cell r="W205">
            <v>10.197000000000001</v>
          </cell>
          <cell r="Y205">
            <v>8.2643750000000002E-2</v>
          </cell>
        </row>
        <row r="206">
          <cell r="A206" t="str">
            <v>PC-2530</v>
          </cell>
          <cell r="W206">
            <v>18.128</v>
          </cell>
          <cell r="Y206">
            <v>0.12470000000000001</v>
          </cell>
        </row>
        <row r="207">
          <cell r="A207" t="str">
            <v>PC-2531</v>
          </cell>
          <cell r="W207">
            <v>18.128</v>
          </cell>
          <cell r="Y207">
            <v>0.12470000000000001</v>
          </cell>
        </row>
        <row r="208">
          <cell r="A208" t="str">
            <v>PC-2532</v>
          </cell>
          <cell r="W208">
            <v>18.128</v>
          </cell>
          <cell r="Y208">
            <v>0.12470000000000001</v>
          </cell>
        </row>
        <row r="209">
          <cell r="A209" t="str">
            <v>PC-26-00104</v>
          </cell>
          <cell r="W209">
            <v>18.128</v>
          </cell>
          <cell r="Y209">
            <v>0.12470000000000001</v>
          </cell>
        </row>
        <row r="210">
          <cell r="A210" t="str">
            <v>PC-2536</v>
          </cell>
          <cell r="W210">
            <v>27.192</v>
          </cell>
          <cell r="Y210">
            <v>0.17705000000000001</v>
          </cell>
        </row>
        <row r="211">
          <cell r="A211" t="str">
            <v>PC-2489</v>
          </cell>
          <cell r="W211">
            <v>36.256</v>
          </cell>
          <cell r="Y211">
            <v>0.22939999999999999</v>
          </cell>
        </row>
        <row r="212">
          <cell r="A212" t="str">
            <v>PC-26-0096</v>
          </cell>
          <cell r="W212">
            <v>36.256</v>
          </cell>
          <cell r="Y212">
            <v>0.22939999999999999</v>
          </cell>
        </row>
        <row r="213">
          <cell r="A213" t="str">
            <v>PC-26-0109</v>
          </cell>
          <cell r="W213">
            <v>36.256</v>
          </cell>
          <cell r="Y213">
            <v>0.22939999999999999</v>
          </cell>
        </row>
        <row r="214">
          <cell r="A214" t="str">
            <v>PC-26-00080</v>
          </cell>
          <cell r="W214">
            <v>36.256</v>
          </cell>
          <cell r="Y214">
            <v>0.22939999999999999</v>
          </cell>
        </row>
        <row r="215">
          <cell r="A215" t="str">
            <v>PC-26-00102</v>
          </cell>
          <cell r="W215">
            <v>36.256</v>
          </cell>
          <cell r="Y215">
            <v>0.22939999999999999</v>
          </cell>
        </row>
        <row r="216">
          <cell r="A216" t="str">
            <v>PC-2548</v>
          </cell>
          <cell r="W216">
            <v>36.256</v>
          </cell>
          <cell r="Y216">
            <v>0.22939999999999999</v>
          </cell>
        </row>
        <row r="217">
          <cell r="A217" t="str">
            <v>PC-2550</v>
          </cell>
          <cell r="W217">
            <v>36.256</v>
          </cell>
          <cell r="Y217">
            <v>0.22939999999999999</v>
          </cell>
        </row>
        <row r="218">
          <cell r="A218" t="str">
            <v>PC-26-00082</v>
          </cell>
          <cell r="W218">
            <v>36.256</v>
          </cell>
          <cell r="Y218">
            <v>0.22939999999999999</v>
          </cell>
        </row>
        <row r="219">
          <cell r="A219" t="str">
            <v>PC-2481</v>
          </cell>
          <cell r="W219">
            <v>36.256</v>
          </cell>
          <cell r="Y219">
            <v>0.22939999999999999</v>
          </cell>
        </row>
        <row r="220">
          <cell r="A220" t="str">
            <v>PC-26-00084</v>
          </cell>
          <cell r="W220">
            <v>36.256</v>
          </cell>
          <cell r="Y220">
            <v>0.22939999999999999</v>
          </cell>
        </row>
        <row r="221">
          <cell r="A221" t="str">
            <v>PC-26-00086</v>
          </cell>
          <cell r="W221">
            <v>36.256</v>
          </cell>
          <cell r="Y221">
            <v>0.22939999999999999</v>
          </cell>
        </row>
        <row r="222">
          <cell r="A222" t="str">
            <v>PC-26-00088</v>
          </cell>
          <cell r="W222">
            <v>36.256</v>
          </cell>
          <cell r="Y222">
            <v>0.22939999999999999</v>
          </cell>
        </row>
        <row r="223">
          <cell r="A223" t="str">
            <v>PC-2527</v>
          </cell>
          <cell r="W223">
            <v>45.32</v>
          </cell>
          <cell r="Y223">
            <v>0.28175</v>
          </cell>
        </row>
        <row r="224">
          <cell r="A224" t="str">
            <v>PC-26-0111</v>
          </cell>
          <cell r="W224">
            <v>16.995000000000001</v>
          </cell>
          <cell r="Y224">
            <v>0.11440625</v>
          </cell>
        </row>
        <row r="225">
          <cell r="A225" t="str">
            <v>PC-2533</v>
          </cell>
          <cell r="W225">
            <v>22.66</v>
          </cell>
          <cell r="Y225">
            <v>0.145875</v>
          </cell>
        </row>
        <row r="226">
          <cell r="A226" t="str">
            <v>PC-26-0113</v>
          </cell>
          <cell r="W226">
            <v>22.66</v>
          </cell>
          <cell r="Y226">
            <v>0.145875</v>
          </cell>
        </row>
        <row r="227">
          <cell r="A227" t="str">
            <v>PC-26-00105</v>
          </cell>
          <cell r="W227">
            <v>22.66</v>
          </cell>
          <cell r="Y227">
            <v>0.145875</v>
          </cell>
        </row>
        <row r="228">
          <cell r="A228" t="str">
            <v>PC-2534</v>
          </cell>
          <cell r="W228">
            <v>28.325000000000003</v>
          </cell>
          <cell r="Y228">
            <v>0.17734375000000002</v>
          </cell>
        </row>
        <row r="229">
          <cell r="A229" t="str">
            <v>PC-2535</v>
          </cell>
          <cell r="W229">
            <v>28.325000000000003</v>
          </cell>
          <cell r="Y229">
            <v>0.17734375000000002</v>
          </cell>
        </row>
        <row r="230">
          <cell r="A230" t="str">
            <v>PC-2537</v>
          </cell>
          <cell r="W230">
            <v>45.32</v>
          </cell>
          <cell r="Y230">
            <v>0.27174999999999999</v>
          </cell>
        </row>
        <row r="231">
          <cell r="A231" t="str">
            <v>PC-2513</v>
          </cell>
          <cell r="W231">
            <v>56.650000000000006</v>
          </cell>
          <cell r="Y231">
            <v>0.33468750000000008</v>
          </cell>
        </row>
        <row r="232">
          <cell r="A232" t="str">
            <v>PC-26-0097</v>
          </cell>
          <cell r="W232">
            <v>56.650000000000006</v>
          </cell>
          <cell r="Y232">
            <v>0.33468750000000008</v>
          </cell>
        </row>
        <row r="233">
          <cell r="A233" t="str">
            <v>PC-26-00081</v>
          </cell>
          <cell r="W233">
            <v>56.650000000000006</v>
          </cell>
          <cell r="Y233">
            <v>0.33468750000000008</v>
          </cell>
        </row>
        <row r="234">
          <cell r="A234" t="str">
            <v>PC-26-00103</v>
          </cell>
          <cell r="W234">
            <v>56.650000000000006</v>
          </cell>
          <cell r="Y234">
            <v>0.33468750000000008</v>
          </cell>
        </row>
        <row r="235">
          <cell r="A235" t="str">
            <v>PC-2549</v>
          </cell>
          <cell r="W235">
            <v>56.650000000000006</v>
          </cell>
          <cell r="Y235">
            <v>0.33468750000000008</v>
          </cell>
        </row>
        <row r="236">
          <cell r="A236" t="str">
            <v>PC-2551</v>
          </cell>
          <cell r="W236">
            <v>56.650000000000006</v>
          </cell>
          <cell r="Y236">
            <v>0.33468750000000008</v>
          </cell>
        </row>
        <row r="237">
          <cell r="A237" t="str">
            <v>PC-26-00083</v>
          </cell>
          <cell r="W237">
            <v>56.650000000000006</v>
          </cell>
          <cell r="Y237">
            <v>0.33468750000000008</v>
          </cell>
        </row>
        <row r="238">
          <cell r="A238" t="str">
            <v>PC-2505</v>
          </cell>
          <cell r="W238">
            <v>56.650000000000006</v>
          </cell>
          <cell r="Y238">
            <v>0.33468750000000008</v>
          </cell>
        </row>
        <row r="239">
          <cell r="A239" t="str">
            <v>PC-26-00085</v>
          </cell>
          <cell r="W239">
            <v>56.650000000000006</v>
          </cell>
          <cell r="Y239">
            <v>0.33468750000000008</v>
          </cell>
        </row>
        <row r="240">
          <cell r="A240" t="str">
            <v>PC-26-00087</v>
          </cell>
          <cell r="W240">
            <v>56.650000000000006</v>
          </cell>
          <cell r="Y240">
            <v>0.33468750000000008</v>
          </cell>
        </row>
        <row r="241">
          <cell r="A241" t="str">
            <v>PC-26-00089</v>
          </cell>
          <cell r="W241">
            <v>56.650000000000006</v>
          </cell>
          <cell r="Y241">
            <v>0.33468750000000008</v>
          </cell>
        </row>
        <row r="242">
          <cell r="A242" t="str">
            <v>PC-26-0110</v>
          </cell>
          <cell r="W242">
            <v>81.576000000000008</v>
          </cell>
          <cell r="Y242">
            <v>0.46115</v>
          </cell>
        </row>
        <row r="243">
          <cell r="A243" t="str">
            <v>PC-2528</v>
          </cell>
          <cell r="W243">
            <v>108.768</v>
          </cell>
          <cell r="Y243">
            <v>0.60820000000000018</v>
          </cell>
        </row>
        <row r="244">
          <cell r="A244" t="str">
            <v>PC-26-0112</v>
          </cell>
          <cell r="W244">
            <v>31.724000000000004</v>
          </cell>
          <cell r="Y244">
            <v>0.188225</v>
          </cell>
        </row>
        <row r="245">
          <cell r="A245" t="str">
            <v>PC-26-0114</v>
          </cell>
          <cell r="W245">
            <v>47.585999999999999</v>
          </cell>
          <cell r="Y245">
            <v>0.27233750000000001</v>
          </cell>
        </row>
        <row r="246">
          <cell r="A246" t="str">
            <v>PC-26-0098</v>
          </cell>
          <cell r="W246">
            <v>108.768</v>
          </cell>
          <cell r="Y246">
            <v>0.56820000000000015</v>
          </cell>
        </row>
        <row r="247">
          <cell r="A247" t="str">
            <v>PC-26-00098</v>
          </cell>
          <cell r="W247">
            <v>271.92</v>
          </cell>
          <cell r="Y247">
            <v>1.3904999999999998</v>
          </cell>
        </row>
        <row r="248">
          <cell r="A248" t="str">
            <v>PC-2545</v>
          </cell>
          <cell r="W248">
            <v>271.92</v>
          </cell>
          <cell r="Y248">
            <v>1.3904999999999998</v>
          </cell>
        </row>
        <row r="249">
          <cell r="A249" t="str">
            <v>PC-2480</v>
          </cell>
          <cell r="W249">
            <v>36.256</v>
          </cell>
          <cell r="Y249">
            <v>0.22939999999999999</v>
          </cell>
        </row>
        <row r="250">
          <cell r="A250" t="str">
            <v>PC-2503</v>
          </cell>
          <cell r="W250">
            <v>56.650000000000006</v>
          </cell>
          <cell r="Y250">
            <v>0.33468750000000008</v>
          </cell>
        </row>
        <row r="251">
          <cell r="A251" t="str">
            <v>PC-26-00093</v>
          </cell>
          <cell r="W251">
            <v>27.192</v>
          </cell>
          <cell r="Y251">
            <v>0.17705000000000001</v>
          </cell>
        </row>
        <row r="252">
          <cell r="A252" t="str">
            <v>PC-2479</v>
          </cell>
          <cell r="W252">
            <v>36.256</v>
          </cell>
          <cell r="Y252">
            <v>0.22939999999999999</v>
          </cell>
        </row>
        <row r="253">
          <cell r="A253" t="str">
            <v>PC-2482</v>
          </cell>
          <cell r="W253">
            <v>36.256</v>
          </cell>
          <cell r="Y253">
            <v>0.22939999999999999</v>
          </cell>
        </row>
        <row r="254">
          <cell r="A254" t="str">
            <v>PC-2483</v>
          </cell>
          <cell r="W254">
            <v>36.256</v>
          </cell>
          <cell r="Y254">
            <v>0.22939999999999999</v>
          </cell>
        </row>
        <row r="255">
          <cell r="A255" t="str">
            <v>PC-2484</v>
          </cell>
          <cell r="W255">
            <v>36.256</v>
          </cell>
          <cell r="Y255">
            <v>0.22939999999999999</v>
          </cell>
        </row>
        <row r="256">
          <cell r="A256" t="str">
            <v>PC-26-00091</v>
          </cell>
          <cell r="W256">
            <v>36.256</v>
          </cell>
          <cell r="Y256">
            <v>0.22939999999999999</v>
          </cell>
        </row>
        <row r="257">
          <cell r="A257" t="str">
            <v>PC-2485</v>
          </cell>
          <cell r="W257">
            <v>36.256</v>
          </cell>
          <cell r="Y257">
            <v>0.22939999999999999</v>
          </cell>
        </row>
        <row r="258">
          <cell r="A258" t="str">
            <v>PC-26-0088</v>
          </cell>
          <cell r="W258">
            <v>36.256</v>
          </cell>
          <cell r="Y258">
            <v>0.22939999999999999</v>
          </cell>
        </row>
        <row r="259">
          <cell r="A259" t="str">
            <v>PC-26-0090</v>
          </cell>
          <cell r="W259">
            <v>36.256</v>
          </cell>
          <cell r="Y259">
            <v>0.22939999999999999</v>
          </cell>
        </row>
        <row r="260">
          <cell r="A260" t="str">
            <v>PC-26-0092</v>
          </cell>
          <cell r="W260">
            <v>36.256</v>
          </cell>
          <cell r="Y260">
            <v>0.22939999999999999</v>
          </cell>
        </row>
        <row r="261">
          <cell r="A261" t="str">
            <v>PC-26-0094</v>
          </cell>
          <cell r="W261">
            <v>36.256</v>
          </cell>
          <cell r="Y261">
            <v>0.22939999999999999</v>
          </cell>
        </row>
        <row r="262">
          <cell r="A262" t="str">
            <v>PC-2486</v>
          </cell>
          <cell r="W262">
            <v>36.256</v>
          </cell>
          <cell r="Y262">
            <v>0.22939999999999999</v>
          </cell>
        </row>
        <row r="263">
          <cell r="A263" t="str">
            <v>PC-2487</v>
          </cell>
          <cell r="W263">
            <v>36.256</v>
          </cell>
          <cell r="Y263">
            <v>0.22939999999999999</v>
          </cell>
        </row>
        <row r="264">
          <cell r="A264" t="str">
            <v>PC-26-00094</v>
          </cell>
          <cell r="W264">
            <v>45.32</v>
          </cell>
          <cell r="Y264">
            <v>0.27174999999999999</v>
          </cell>
        </row>
        <row r="265">
          <cell r="A265" t="str">
            <v>PC-2506</v>
          </cell>
          <cell r="W265">
            <v>56.650000000000006</v>
          </cell>
          <cell r="Y265">
            <v>0.33468750000000008</v>
          </cell>
        </row>
        <row r="266">
          <cell r="A266" t="str">
            <v>PC-2507</v>
          </cell>
          <cell r="W266">
            <v>56.650000000000006</v>
          </cell>
          <cell r="Y266">
            <v>0.33468750000000008</v>
          </cell>
        </row>
        <row r="267">
          <cell r="A267" t="str">
            <v>PC-26-00090</v>
          </cell>
          <cell r="W267">
            <v>56.650000000000006</v>
          </cell>
          <cell r="Y267">
            <v>0.33468750000000008</v>
          </cell>
        </row>
        <row r="268">
          <cell r="A268" t="str">
            <v>PC-26-00092</v>
          </cell>
          <cell r="W268">
            <v>56.650000000000006</v>
          </cell>
          <cell r="Y268">
            <v>0.33468750000000008</v>
          </cell>
        </row>
        <row r="269">
          <cell r="A269" t="str">
            <v>PC-26-00095</v>
          </cell>
          <cell r="W269">
            <v>56.650000000000006</v>
          </cell>
          <cell r="Y269">
            <v>0.33468750000000008</v>
          </cell>
        </row>
        <row r="270">
          <cell r="A270" t="str">
            <v>PC-26-0089</v>
          </cell>
          <cell r="W270">
            <v>56.650000000000006</v>
          </cell>
          <cell r="Y270">
            <v>0.33468750000000008</v>
          </cell>
        </row>
        <row r="271">
          <cell r="A271" t="str">
            <v>PC-26-0091</v>
          </cell>
          <cell r="W271">
            <v>56.650000000000006</v>
          </cell>
          <cell r="Y271">
            <v>0.33468750000000008</v>
          </cell>
        </row>
        <row r="272">
          <cell r="A272" t="str">
            <v>PC-26-0093</v>
          </cell>
          <cell r="W272">
            <v>56.650000000000006</v>
          </cell>
          <cell r="Y272">
            <v>0.33468750000000008</v>
          </cell>
        </row>
        <row r="273">
          <cell r="A273" t="str">
            <v>PC-26-0095</v>
          </cell>
          <cell r="W273">
            <v>56.650000000000006</v>
          </cell>
          <cell r="Y273">
            <v>0.33468750000000008</v>
          </cell>
        </row>
        <row r="274">
          <cell r="A274" t="str">
            <v>PC-2510</v>
          </cell>
          <cell r="W274">
            <v>56.650000000000006</v>
          </cell>
          <cell r="Y274">
            <v>0.33468750000000008</v>
          </cell>
        </row>
        <row r="275">
          <cell r="A275" t="str">
            <v>PC-2511</v>
          </cell>
          <cell r="W275">
            <v>56.650000000000006</v>
          </cell>
          <cell r="Y275">
            <v>0.33468750000000008</v>
          </cell>
        </row>
        <row r="276">
          <cell r="A276" t="str">
            <v>PC-2504</v>
          </cell>
          <cell r="W276">
            <v>56.650000000000006</v>
          </cell>
          <cell r="Y276">
            <v>0.33468750000000008</v>
          </cell>
        </row>
        <row r="277">
          <cell r="A277" t="str">
            <v>PC-2538</v>
          </cell>
          <cell r="W277">
            <v>154.08800000000002</v>
          </cell>
          <cell r="Y277">
            <v>0.77995000000000003</v>
          </cell>
        </row>
        <row r="278">
          <cell r="A278" t="str">
            <v>PC-26-00099</v>
          </cell>
          <cell r="W278">
            <v>539.30799999999999</v>
          </cell>
          <cell r="Y278">
            <v>2.6798249999999997</v>
          </cell>
        </row>
        <row r="279">
          <cell r="A279" t="str">
            <v>PC-26-00101</v>
          </cell>
          <cell r="W279">
            <v>539.30799999999999</v>
          </cell>
          <cell r="Y279">
            <v>2.6798249999999997</v>
          </cell>
        </row>
        <row r="280">
          <cell r="A280" t="str">
            <v>PC-26-0100</v>
          </cell>
          <cell r="W280">
            <v>571.03200000000015</v>
          </cell>
          <cell r="Y280">
            <v>2.8280500000000002</v>
          </cell>
        </row>
        <row r="281">
          <cell r="A281" t="str">
            <v>PC-2542</v>
          </cell>
          <cell r="W281">
            <v>571.03200000000015</v>
          </cell>
          <cell r="Y281">
            <v>2.8280500000000002</v>
          </cell>
        </row>
        <row r="282">
          <cell r="A282" t="str">
            <v>PC-26-0099</v>
          </cell>
          <cell r="W282">
            <v>215.27000000000004</v>
          </cell>
          <cell r="Y282">
            <v>1.0758125000000003</v>
          </cell>
        </row>
        <row r="283">
          <cell r="A283" t="str">
            <v>PC-26-0108</v>
          </cell>
          <cell r="W283">
            <v>271.92</v>
          </cell>
          <cell r="Y283">
            <v>1.3504999999999998</v>
          </cell>
        </row>
        <row r="284">
          <cell r="A284" t="str">
            <v>PC-26-00097</v>
          </cell>
          <cell r="W284">
            <v>475.86000000000013</v>
          </cell>
          <cell r="Y284">
            <v>2.3433750000000004</v>
          </cell>
        </row>
        <row r="285">
          <cell r="A285" t="str">
            <v>PC-26-0101</v>
          </cell>
          <cell r="W285">
            <v>897.33600000000001</v>
          </cell>
          <cell r="Y285">
            <v>4.3926500000000006</v>
          </cell>
        </row>
        <row r="286">
          <cell r="A286" t="str">
            <v>PC-26-00100</v>
          </cell>
          <cell r="W286">
            <v>897.33600000000001</v>
          </cell>
          <cell r="Y286">
            <v>4.3926500000000006</v>
          </cell>
        </row>
        <row r="287">
          <cell r="A287" t="str">
            <v>PC-26-0107</v>
          </cell>
          <cell r="W287">
            <v>897.33600000000001</v>
          </cell>
          <cell r="Y287">
            <v>4.3926500000000006</v>
          </cell>
        </row>
        <row r="288">
          <cell r="A288" t="str">
            <v>PC-2546</v>
          </cell>
          <cell r="W288">
            <v>897.33600000000001</v>
          </cell>
          <cell r="Y288">
            <v>4.3926500000000006</v>
          </cell>
        </row>
        <row r="289">
          <cell r="A289" t="str">
            <v>PC-2543</v>
          </cell>
          <cell r="W289">
            <v>947.1880000000001</v>
          </cell>
          <cell r="Y289">
            <v>4.6355750000000002</v>
          </cell>
        </row>
        <row r="290">
          <cell r="A290" t="str">
            <v>PC-26-0102</v>
          </cell>
          <cell r="W290">
            <v>947.1880000000001</v>
          </cell>
          <cell r="Y290">
            <v>4.6355750000000002</v>
          </cell>
        </row>
        <row r="291">
          <cell r="A291" t="str">
            <v>PC-2015</v>
          </cell>
          <cell r="W291">
            <v>74.778000000000006</v>
          </cell>
          <cell r="Y291">
            <v>0.39938750000000006</v>
          </cell>
        </row>
        <row r="292">
          <cell r="A292" t="str">
            <v>PC-2016</v>
          </cell>
          <cell r="W292">
            <v>74.778000000000006</v>
          </cell>
          <cell r="Y292">
            <v>0.39938750000000006</v>
          </cell>
        </row>
        <row r="293">
          <cell r="A293" t="str">
            <v>PC-2017</v>
          </cell>
          <cell r="W293">
            <v>135.96</v>
          </cell>
          <cell r="Y293">
            <v>0.68524999999999991</v>
          </cell>
        </row>
        <row r="294">
          <cell r="A294" t="str">
            <v>PC-2021</v>
          </cell>
          <cell r="W294">
            <v>67.98</v>
          </cell>
          <cell r="Y294">
            <v>0.36762499999999998</v>
          </cell>
        </row>
        <row r="295">
          <cell r="A295" t="str">
            <v>PC-26-00107</v>
          </cell>
          <cell r="W295">
            <v>249.26000000000005</v>
          </cell>
          <cell r="Y295">
            <v>1.2346250000000005</v>
          </cell>
        </row>
        <row r="296">
          <cell r="A296" t="str">
            <v>PC-26-00107NOPOF</v>
          </cell>
          <cell r="W296">
            <v>249.26000000000005</v>
          </cell>
          <cell r="Y296">
            <v>1.2346250000000005</v>
          </cell>
        </row>
        <row r="297">
          <cell r="A297" t="str">
            <v>PC-26-0119</v>
          </cell>
          <cell r="W297">
            <v>387.48600000000005</v>
          </cell>
          <cell r="Y297">
            <v>1.9204625000000004</v>
          </cell>
        </row>
        <row r="298">
          <cell r="A298" t="str">
            <v>PC-26-0119NOPOF</v>
          </cell>
          <cell r="W298">
            <v>387.48600000000005</v>
          </cell>
          <cell r="Y298">
            <v>1.9204625000000004</v>
          </cell>
        </row>
        <row r="299">
          <cell r="A299" t="str">
            <v>PC-26-0120</v>
          </cell>
          <cell r="W299">
            <v>448.66800000000001</v>
          </cell>
          <cell r="Y299">
            <v>2.2063250000000001</v>
          </cell>
        </row>
        <row r="300">
          <cell r="A300" t="str">
            <v>PC-26-0120JOPOF</v>
          </cell>
          <cell r="W300">
            <v>448.66800000000001</v>
          </cell>
          <cell r="Y300">
            <v>2.2063250000000001</v>
          </cell>
        </row>
        <row r="301">
          <cell r="A301" t="str">
            <v>PC-26-0125</v>
          </cell>
          <cell r="W301">
            <v>135.96</v>
          </cell>
          <cell r="Y301">
            <v>0.70524999999999993</v>
          </cell>
        </row>
        <row r="302">
          <cell r="A302" t="str">
            <v>PC-1987</v>
          </cell>
          <cell r="W302">
            <v>215.27000000000004</v>
          </cell>
          <cell r="Y302">
            <v>1.0758125000000003</v>
          </cell>
        </row>
        <row r="303">
          <cell r="A303" t="str">
            <v>PC-1987NOPOF</v>
          </cell>
          <cell r="W303">
            <v>215.27000000000004</v>
          </cell>
          <cell r="Y303">
            <v>1.0758125000000003</v>
          </cell>
        </row>
        <row r="304">
          <cell r="A304" t="str">
            <v>PC-1996</v>
          </cell>
          <cell r="W304">
            <v>271.92</v>
          </cell>
          <cell r="Y304">
            <v>1.3904999999999998</v>
          </cell>
        </row>
        <row r="305">
          <cell r="A305" t="str">
            <v>PC-1997</v>
          </cell>
          <cell r="W305">
            <v>294.58000000000004</v>
          </cell>
          <cell r="Y305">
            <v>1.4963750000000002</v>
          </cell>
        </row>
        <row r="306">
          <cell r="A306" t="str">
            <v>PC-1997NOPOF</v>
          </cell>
          <cell r="W306">
            <v>294.58000000000004</v>
          </cell>
          <cell r="Y306">
            <v>1.4963750000000002</v>
          </cell>
        </row>
        <row r="307">
          <cell r="A307" t="str">
            <v>PC-1998</v>
          </cell>
          <cell r="W307">
            <v>362.56</v>
          </cell>
          <cell r="Y307">
            <v>1.8140000000000003</v>
          </cell>
        </row>
        <row r="308">
          <cell r="A308" t="str">
            <v>PC-1998NOPOF</v>
          </cell>
          <cell r="W308">
            <v>362.56</v>
          </cell>
          <cell r="Y308">
            <v>1.8140000000000003</v>
          </cell>
        </row>
        <row r="309">
          <cell r="A309" t="str">
            <v>PC-1999</v>
          </cell>
          <cell r="W309">
            <v>339.9</v>
          </cell>
          <cell r="Y309">
            <v>1.7081250000000001</v>
          </cell>
        </row>
        <row r="310">
          <cell r="A310" t="str">
            <v>PC-1999NOPOF</v>
          </cell>
          <cell r="W310">
            <v>339.9</v>
          </cell>
          <cell r="Y310">
            <v>1.7081250000000001</v>
          </cell>
        </row>
        <row r="311">
          <cell r="A311" t="str">
            <v>PC-2000</v>
          </cell>
          <cell r="W311">
            <v>407.88</v>
          </cell>
          <cell r="Y311">
            <v>2.0257500000000004</v>
          </cell>
        </row>
        <row r="312">
          <cell r="A312" t="str">
            <v>PC-2000NOPOF</v>
          </cell>
          <cell r="W312">
            <v>407.88</v>
          </cell>
          <cell r="Y312">
            <v>2.0257500000000004</v>
          </cell>
        </row>
        <row r="313">
          <cell r="A313" t="str">
            <v>PC-2001</v>
          </cell>
          <cell r="W313">
            <v>475.86000000000013</v>
          </cell>
          <cell r="Y313">
            <v>2.3433750000000004</v>
          </cell>
        </row>
        <row r="314">
          <cell r="A314" t="str">
            <v>PC-2001NOPOF</v>
          </cell>
          <cell r="W314">
            <v>475.86000000000013</v>
          </cell>
          <cell r="Y314">
            <v>2.3433750000000004</v>
          </cell>
        </row>
        <row r="315">
          <cell r="A315" t="str">
            <v>PC-2002</v>
          </cell>
          <cell r="W315">
            <v>453.20000000000005</v>
          </cell>
          <cell r="Y315">
            <v>2.2374999999999998</v>
          </cell>
        </row>
        <row r="316">
          <cell r="A316" t="str">
            <v>PC-2002NOPOF</v>
          </cell>
          <cell r="W316">
            <v>453.20000000000005</v>
          </cell>
          <cell r="Y316">
            <v>2.2374999999999998</v>
          </cell>
        </row>
        <row r="317">
          <cell r="A317" t="str">
            <v>PC-2011</v>
          </cell>
          <cell r="W317">
            <v>339.9</v>
          </cell>
          <cell r="Y317">
            <v>1.7581250000000002</v>
          </cell>
        </row>
        <row r="318">
          <cell r="A318" t="str">
            <v>PC-2011NOPOF</v>
          </cell>
          <cell r="W318">
            <v>339.9</v>
          </cell>
          <cell r="Y318">
            <v>1.7581250000000002</v>
          </cell>
        </row>
        <row r="319">
          <cell r="A319" t="str">
            <v>PC-3038</v>
          </cell>
          <cell r="W319">
            <v>108.768</v>
          </cell>
          <cell r="Y319">
            <v>0.58820000000000017</v>
          </cell>
        </row>
        <row r="320">
          <cell r="A320" t="str">
            <v>PC-3039</v>
          </cell>
          <cell r="W320">
            <v>108.768</v>
          </cell>
          <cell r="Y320">
            <v>0.58820000000000017</v>
          </cell>
        </row>
        <row r="321">
          <cell r="A321" t="str">
            <v>PC-3040</v>
          </cell>
          <cell r="W321">
            <v>108.768</v>
          </cell>
          <cell r="Y321">
            <v>0.58820000000000017</v>
          </cell>
        </row>
        <row r="322">
          <cell r="A322" t="str">
            <v>PC-26-00108</v>
          </cell>
          <cell r="W322">
            <v>290.048</v>
          </cell>
          <cell r="Y322">
            <v>1.5351999999999999</v>
          </cell>
        </row>
        <row r="323">
          <cell r="A323" t="str">
            <v>PC-26-00109</v>
          </cell>
          <cell r="W323">
            <v>253.79200000000003</v>
          </cell>
          <cell r="Y323">
            <v>1.3458000000000003</v>
          </cell>
        </row>
        <row r="324">
          <cell r="A324" t="str">
            <v>PC-26-00111</v>
          </cell>
          <cell r="W324">
            <v>294.58000000000004</v>
          </cell>
          <cell r="Y324">
            <v>1.5263750000000003</v>
          </cell>
        </row>
        <row r="325">
          <cell r="A325" t="str">
            <v>PC-26-0126</v>
          </cell>
          <cell r="W325">
            <v>20.394000000000002</v>
          </cell>
          <cell r="Y325">
            <v>0.14528749999999999</v>
          </cell>
        </row>
        <row r="326">
          <cell r="A326" t="str">
            <v>PC-26-0127</v>
          </cell>
          <cell r="W326">
            <v>64.455111111111123</v>
          </cell>
          <cell r="Y326">
            <v>0.37448888888888898</v>
          </cell>
        </row>
        <row r="327">
          <cell r="A327" t="str">
            <v>PC-26-0128</v>
          </cell>
          <cell r="W327">
            <v>111.03400000000002</v>
          </cell>
          <cell r="Y327">
            <v>0.60878750000000015</v>
          </cell>
        </row>
        <row r="328">
          <cell r="A328" t="str">
            <v>PC-26-0129</v>
          </cell>
          <cell r="W328">
            <v>20.394000000000002</v>
          </cell>
          <cell r="Y328">
            <v>0.14528749999999999</v>
          </cell>
        </row>
        <row r="329">
          <cell r="A329" t="str">
            <v>PC-26-0130</v>
          </cell>
          <cell r="W329">
            <v>64.455111111111123</v>
          </cell>
          <cell r="Y329">
            <v>0.37448888888888898</v>
          </cell>
        </row>
        <row r="330">
          <cell r="A330" t="str">
            <v>PC-26-0131</v>
          </cell>
          <cell r="W330">
            <v>111.03400000000002</v>
          </cell>
          <cell r="Y330">
            <v>0.60878750000000015</v>
          </cell>
        </row>
        <row r="331">
          <cell r="A331" t="str">
            <v>PC-26-0132</v>
          </cell>
          <cell r="W331">
            <v>20.394000000000002</v>
          </cell>
          <cell r="Y331">
            <v>0.14528749999999999</v>
          </cell>
        </row>
        <row r="332">
          <cell r="A332" t="str">
            <v>PC-26-0133</v>
          </cell>
          <cell r="W332">
            <v>64.455111111111123</v>
          </cell>
          <cell r="Y332">
            <v>0.37448888888888898</v>
          </cell>
        </row>
        <row r="333">
          <cell r="A333" t="str">
            <v>PC-26-0134</v>
          </cell>
          <cell r="W333">
            <v>111.03400000000002</v>
          </cell>
          <cell r="Y333">
            <v>0.60878750000000015</v>
          </cell>
        </row>
        <row r="334">
          <cell r="A334" t="str">
            <v>PC-3549</v>
          </cell>
          <cell r="W334">
            <v>36.256</v>
          </cell>
          <cell r="Y334">
            <v>0.22939999999999999</v>
          </cell>
        </row>
        <row r="335">
          <cell r="A335" t="str">
            <v>PC-3550</v>
          </cell>
          <cell r="W335">
            <v>36.256</v>
          </cell>
          <cell r="Y335">
            <v>0.22939999999999999</v>
          </cell>
        </row>
        <row r="336">
          <cell r="A336" t="str">
            <v>PC-3551</v>
          </cell>
          <cell r="W336">
            <v>36.256</v>
          </cell>
          <cell r="Y336">
            <v>0.22939999999999999</v>
          </cell>
        </row>
        <row r="337">
          <cell r="A337" t="str">
            <v>PC-26-0135</v>
          </cell>
          <cell r="W337">
            <v>20.394000000000002</v>
          </cell>
          <cell r="Y337">
            <v>0.14528749999999999</v>
          </cell>
        </row>
        <row r="338">
          <cell r="A338" t="str">
            <v>PC-26-0136</v>
          </cell>
          <cell r="W338">
            <v>36.256</v>
          </cell>
          <cell r="Y338">
            <v>0.22939999999999999</v>
          </cell>
        </row>
        <row r="339">
          <cell r="A339" t="str">
            <v>PC-26-0137</v>
          </cell>
          <cell r="W339">
            <v>64.455111111111123</v>
          </cell>
          <cell r="Y339">
            <v>0.37448888888888898</v>
          </cell>
        </row>
        <row r="340">
          <cell r="A340" t="str">
            <v>PC-26-0138</v>
          </cell>
          <cell r="W340">
            <v>111.03400000000002</v>
          </cell>
          <cell r="Y340">
            <v>0.60878750000000015</v>
          </cell>
        </row>
        <row r="341">
          <cell r="A341" t="str">
            <v>PC-26-0139</v>
          </cell>
          <cell r="W341">
            <v>20.394000000000002</v>
          </cell>
          <cell r="Y341">
            <v>0.14528749999999999</v>
          </cell>
        </row>
        <row r="342">
          <cell r="A342" t="str">
            <v>PC-26-0140</v>
          </cell>
          <cell r="W342">
            <v>36.256</v>
          </cell>
          <cell r="Y342">
            <v>0.22939999999999999</v>
          </cell>
        </row>
        <row r="343">
          <cell r="A343" t="str">
            <v>PC-26-0141</v>
          </cell>
          <cell r="W343">
            <v>64.455111111111123</v>
          </cell>
          <cell r="Y343">
            <v>0.37448888888888898</v>
          </cell>
        </row>
        <row r="344">
          <cell r="A344" t="str">
            <v>PC-26-0142</v>
          </cell>
          <cell r="W344">
            <v>111.03400000000002</v>
          </cell>
          <cell r="Y344">
            <v>0.60878750000000015</v>
          </cell>
        </row>
        <row r="345">
          <cell r="A345" t="str">
            <v>PC-26-0143</v>
          </cell>
          <cell r="W345">
            <v>20.394000000000002</v>
          </cell>
          <cell r="Y345">
            <v>0.14528749999999999</v>
          </cell>
        </row>
        <row r="346">
          <cell r="A346" t="str">
            <v>PC-26-0144</v>
          </cell>
          <cell r="W346">
            <v>36.256</v>
          </cell>
          <cell r="Y346">
            <v>0.22939999999999999</v>
          </cell>
        </row>
        <row r="347">
          <cell r="A347" t="str">
            <v>PC-26-0145</v>
          </cell>
          <cell r="W347">
            <v>64.455111111111123</v>
          </cell>
          <cell r="Y347">
            <v>0.37448888888888898</v>
          </cell>
        </row>
        <row r="348">
          <cell r="A348" t="str">
            <v>PC-26-0146</v>
          </cell>
          <cell r="W348">
            <v>111.03400000000002</v>
          </cell>
          <cell r="Y348">
            <v>0.60878750000000015</v>
          </cell>
        </row>
        <row r="349">
          <cell r="A349" t="str">
            <v>PC-26-0147</v>
          </cell>
          <cell r="W349">
            <v>20.394000000000002</v>
          </cell>
          <cell r="Y349">
            <v>0.14528749999999999</v>
          </cell>
        </row>
        <row r="350">
          <cell r="A350" t="str">
            <v>PC-26-0148</v>
          </cell>
          <cell r="W350">
            <v>64.455111111111123</v>
          </cell>
          <cell r="Y350">
            <v>0.37448888888888898</v>
          </cell>
        </row>
        <row r="351">
          <cell r="A351" t="str">
            <v>PC-26-0149</v>
          </cell>
          <cell r="W351">
            <v>111.03400000000002</v>
          </cell>
          <cell r="Y351">
            <v>0.60878750000000015</v>
          </cell>
        </row>
        <row r="352">
          <cell r="A352" t="str">
            <v>PC-3552</v>
          </cell>
          <cell r="W352">
            <v>36.256</v>
          </cell>
          <cell r="Y352">
            <v>0.22939999999999999</v>
          </cell>
        </row>
        <row r="353">
          <cell r="A353" t="str">
            <v>PC-3557</v>
          </cell>
          <cell r="W353">
            <v>45.32</v>
          </cell>
          <cell r="Y353">
            <v>0.27174999999999999</v>
          </cell>
        </row>
        <row r="354">
          <cell r="A354" t="str">
            <v>PC-3558</v>
          </cell>
          <cell r="W354">
            <v>45.32</v>
          </cell>
          <cell r="Y354">
            <v>0.27174999999999999</v>
          </cell>
        </row>
        <row r="355">
          <cell r="A355" t="str">
            <v>PC-3559</v>
          </cell>
          <cell r="W355">
            <v>45.32</v>
          </cell>
          <cell r="Y355">
            <v>0.28175</v>
          </cell>
        </row>
        <row r="356">
          <cell r="A356" t="str">
            <v>PC-3560</v>
          </cell>
          <cell r="W356">
            <v>45.32</v>
          </cell>
          <cell r="Y356">
            <v>0.28175</v>
          </cell>
        </row>
        <row r="357">
          <cell r="A357" t="str">
            <v>PC-3562</v>
          </cell>
          <cell r="W357">
            <v>45.32</v>
          </cell>
          <cell r="Y357">
            <v>0.27174999999999999</v>
          </cell>
        </row>
        <row r="358">
          <cell r="A358" t="str">
            <v>PC-26-00411</v>
          </cell>
          <cell r="W358">
            <v>9.0640000000000001</v>
          </cell>
          <cell r="Y358">
            <v>7.2350000000000012E-2</v>
          </cell>
        </row>
        <row r="359">
          <cell r="A359" t="str">
            <v>PC-26-00380</v>
          </cell>
          <cell r="W359">
            <v>33.99</v>
          </cell>
          <cell r="Y359">
            <v>0.19381249999999997</v>
          </cell>
        </row>
        <row r="360">
          <cell r="A360" t="str">
            <v>PC-26-00381</v>
          </cell>
          <cell r="W360">
            <v>67.98</v>
          </cell>
          <cell r="Y360">
            <v>0.35762499999999992</v>
          </cell>
        </row>
        <row r="361">
          <cell r="A361" t="str">
            <v>PC-26-0869</v>
          </cell>
          <cell r="W361">
            <v>135.96</v>
          </cell>
          <cell r="Y361">
            <v>0.71524999999999994</v>
          </cell>
        </row>
        <row r="362">
          <cell r="A362" t="str">
            <v>PC-26-0870</v>
          </cell>
          <cell r="W362">
            <v>697.92800000000011</v>
          </cell>
          <cell r="Y362">
            <v>3.4209499999999999</v>
          </cell>
        </row>
        <row r="363">
          <cell r="A363" t="str">
            <v>PC-1842</v>
          </cell>
          <cell r="W363">
            <v>40.788000000000004</v>
          </cell>
          <cell r="Y363">
            <v>0.24057500000000001</v>
          </cell>
        </row>
        <row r="364">
          <cell r="A364" t="str">
            <v>PC-1858</v>
          </cell>
          <cell r="W364">
            <v>15.106666666666669</v>
          </cell>
          <cell r="Y364">
            <v>0.14058333333333331</v>
          </cell>
        </row>
        <row r="365">
          <cell r="A365" t="str">
            <v>PC-1844</v>
          </cell>
          <cell r="W365">
            <v>47.585999999999999</v>
          </cell>
          <cell r="Y365">
            <v>0.27733750000000001</v>
          </cell>
        </row>
        <row r="366">
          <cell r="A366" t="str">
            <v>PC-26-00382</v>
          </cell>
          <cell r="W366">
            <v>49.852000000000004</v>
          </cell>
          <cell r="Y366">
            <v>0.28292500000000004</v>
          </cell>
        </row>
        <row r="367">
          <cell r="A367" t="str">
            <v>PC-26-0871</v>
          </cell>
          <cell r="W367">
            <v>49.852000000000004</v>
          </cell>
          <cell r="Y367">
            <v>0.28292500000000004</v>
          </cell>
        </row>
        <row r="368">
          <cell r="A368" t="str">
            <v>PC-2761</v>
          </cell>
          <cell r="W368">
            <v>49.852000000000004</v>
          </cell>
          <cell r="Y368">
            <v>0.28292500000000004</v>
          </cell>
        </row>
        <row r="369">
          <cell r="A369" t="str">
            <v>PC-26-0872</v>
          </cell>
          <cell r="W369">
            <v>66.469333333333338</v>
          </cell>
          <cell r="Y369">
            <v>0.37056666666666654</v>
          </cell>
        </row>
        <row r="370">
          <cell r="A370" t="str">
            <v>PC-2763</v>
          </cell>
          <cell r="W370">
            <v>66.469333333333338</v>
          </cell>
          <cell r="Y370">
            <v>0.37056666666666654</v>
          </cell>
        </row>
        <row r="371">
          <cell r="A371" t="str">
            <v>PC-1852</v>
          </cell>
          <cell r="W371">
            <v>66.469333333333338</v>
          </cell>
          <cell r="Y371">
            <v>0.37056666666666654</v>
          </cell>
        </row>
        <row r="372">
          <cell r="A372" t="str">
            <v>PC-1854</v>
          </cell>
          <cell r="W372">
            <v>18.128</v>
          </cell>
          <cell r="Y372">
            <v>0.1447</v>
          </cell>
        </row>
        <row r="373">
          <cell r="A373" t="str">
            <v>PC-1856</v>
          </cell>
          <cell r="W373">
            <v>12.085333333333335</v>
          </cell>
          <cell r="Y373">
            <v>0.11646666666666668</v>
          </cell>
        </row>
        <row r="374">
          <cell r="A374" t="str">
            <v>PC-26-0873</v>
          </cell>
          <cell r="W374">
            <v>99.704000000000008</v>
          </cell>
          <cell r="Y374">
            <v>0.54585000000000017</v>
          </cell>
        </row>
        <row r="375">
          <cell r="A375" t="str">
            <v>PC-2765</v>
          </cell>
          <cell r="W375">
            <v>99.704000000000008</v>
          </cell>
          <cell r="Y375">
            <v>0.54585000000000017</v>
          </cell>
        </row>
        <row r="376">
          <cell r="A376" t="str">
            <v>PC-26-0874</v>
          </cell>
          <cell r="W376">
            <v>116.32133333333334</v>
          </cell>
          <cell r="Y376">
            <v>0.6334916666666669</v>
          </cell>
        </row>
        <row r="377">
          <cell r="A377" t="str">
            <v>PC-2767</v>
          </cell>
          <cell r="W377">
            <v>116.32133333333334</v>
          </cell>
          <cell r="Y377">
            <v>0.6334916666666669</v>
          </cell>
        </row>
        <row r="378">
          <cell r="A378" t="str">
            <v>PC-26-00383</v>
          </cell>
          <cell r="W378">
            <v>36.256</v>
          </cell>
          <cell r="Y378">
            <v>0.21606666666666666</v>
          </cell>
        </row>
        <row r="379">
          <cell r="A379" t="str">
            <v>PC-26-0875</v>
          </cell>
          <cell r="W379">
            <v>36.256</v>
          </cell>
          <cell r="Y379">
            <v>0.21606666666666666</v>
          </cell>
        </row>
        <row r="380">
          <cell r="A380" t="str">
            <v>PC-26-00386</v>
          </cell>
          <cell r="W380">
            <v>67.98</v>
          </cell>
          <cell r="Y380">
            <v>0.38762499999999994</v>
          </cell>
        </row>
        <row r="381">
          <cell r="A381" t="str">
            <v>PC-26-00387</v>
          </cell>
          <cell r="W381">
            <v>8.4975000000000005</v>
          </cell>
          <cell r="Y381">
            <v>7.4703125000000009E-2</v>
          </cell>
        </row>
        <row r="382">
          <cell r="A382" t="str">
            <v>PC-26-00388</v>
          </cell>
          <cell r="W382">
            <v>8.4975000000000005</v>
          </cell>
          <cell r="Y382">
            <v>7.4703125000000009E-2</v>
          </cell>
        </row>
        <row r="383">
          <cell r="A383" t="str">
            <v>PC-26-00389</v>
          </cell>
          <cell r="W383">
            <v>67.98</v>
          </cell>
          <cell r="Y383">
            <v>0.38762499999999994</v>
          </cell>
        </row>
        <row r="384">
          <cell r="A384" t="str">
            <v>PC-26-00390</v>
          </cell>
          <cell r="W384">
            <v>67.98</v>
          </cell>
          <cell r="Y384">
            <v>0.38762499999999994</v>
          </cell>
        </row>
        <row r="385">
          <cell r="A385" t="str">
            <v>PC-26-0882</v>
          </cell>
          <cell r="W385">
            <v>67.98</v>
          </cell>
          <cell r="Y385">
            <v>0.38762499999999994</v>
          </cell>
        </row>
        <row r="386">
          <cell r="A386" t="str">
            <v>PC-26-0883</v>
          </cell>
          <cell r="W386">
            <v>163.15200000000002</v>
          </cell>
          <cell r="Y386">
            <v>0.84230000000000005</v>
          </cell>
        </row>
        <row r="387">
          <cell r="A387" t="str">
            <v>PC-26-00391</v>
          </cell>
          <cell r="W387">
            <v>18.128</v>
          </cell>
          <cell r="Y387">
            <v>0.12470000000000001</v>
          </cell>
        </row>
        <row r="388">
          <cell r="A388" t="str">
            <v>PC-26-00392</v>
          </cell>
          <cell r="W388">
            <v>33.99</v>
          </cell>
          <cell r="Y388">
            <v>0.20881249999999998</v>
          </cell>
        </row>
        <row r="389">
          <cell r="A389" t="str">
            <v>PC-26-00393</v>
          </cell>
          <cell r="W389">
            <v>36.256</v>
          </cell>
          <cell r="Y389">
            <v>0.22939999999999999</v>
          </cell>
        </row>
        <row r="390">
          <cell r="A390" t="str">
            <v>PC-26-00394</v>
          </cell>
          <cell r="W390">
            <v>56.650000000000006</v>
          </cell>
          <cell r="Y390">
            <v>0.33468750000000008</v>
          </cell>
        </row>
        <row r="391">
          <cell r="A391" t="str">
            <v>PC-26-00395</v>
          </cell>
          <cell r="W391">
            <v>27.192</v>
          </cell>
          <cell r="Y391">
            <v>0.17705000000000001</v>
          </cell>
        </row>
        <row r="392">
          <cell r="A392" t="str">
            <v>PC-26-00396</v>
          </cell>
          <cell r="W392">
            <v>45.32</v>
          </cell>
          <cell r="Y392">
            <v>0.27174999999999999</v>
          </cell>
        </row>
        <row r="393">
          <cell r="A393" t="str">
            <v>PC-26-00397</v>
          </cell>
          <cell r="W393">
            <v>23.792999999999999</v>
          </cell>
          <cell r="Y393">
            <v>0.16116875</v>
          </cell>
        </row>
        <row r="394">
          <cell r="A394" t="str">
            <v>PC-26-00397NOPOF</v>
          </cell>
          <cell r="W394">
            <v>23.792999999999999</v>
          </cell>
          <cell r="Y394">
            <v>0.16116875</v>
          </cell>
        </row>
        <row r="395">
          <cell r="A395" t="str">
            <v>PC-26-00398</v>
          </cell>
          <cell r="W395">
            <v>27.192</v>
          </cell>
          <cell r="Y395">
            <v>0.17705000000000001</v>
          </cell>
        </row>
        <row r="396">
          <cell r="A396" t="str">
            <v>PC-26-00398NOPOF</v>
          </cell>
          <cell r="W396">
            <v>27.192</v>
          </cell>
          <cell r="Y396">
            <v>0.17705000000000001</v>
          </cell>
        </row>
        <row r="397">
          <cell r="A397" t="str">
            <v>PC-26-0889</v>
          </cell>
          <cell r="W397">
            <v>23.792999999999999</v>
          </cell>
          <cell r="Y397">
            <v>0.16116875</v>
          </cell>
        </row>
        <row r="398">
          <cell r="A398" t="str">
            <v>PC-26-00399NOPOF</v>
          </cell>
          <cell r="W398">
            <v>44.061111111111117</v>
          </cell>
          <cell r="Y398">
            <v>0.26753472222222219</v>
          </cell>
        </row>
        <row r="399">
          <cell r="A399" t="str">
            <v>PC-26-00400</v>
          </cell>
          <cell r="W399">
            <v>50.355555555555554</v>
          </cell>
          <cell r="Y399">
            <v>0.29694444444444451</v>
          </cell>
        </row>
        <row r="400">
          <cell r="A400" t="str">
            <v>PC-26-00400NOPOF</v>
          </cell>
          <cell r="W400">
            <v>50.355555555555554</v>
          </cell>
          <cell r="Y400">
            <v>0.29694444444444451</v>
          </cell>
        </row>
        <row r="401">
          <cell r="A401" t="str">
            <v>PC-26-00401</v>
          </cell>
          <cell r="W401">
            <v>80.568888888888893</v>
          </cell>
          <cell r="Y401">
            <v>0.44977777777777772</v>
          </cell>
        </row>
        <row r="402">
          <cell r="A402" t="str">
            <v>PC-26-00401NOPOF</v>
          </cell>
          <cell r="W402">
            <v>80.568888888888893</v>
          </cell>
          <cell r="Y402">
            <v>0.44977777777777772</v>
          </cell>
        </row>
        <row r="403">
          <cell r="A403" t="str">
            <v>PC-26-00402</v>
          </cell>
          <cell r="W403">
            <v>81.576000000000008</v>
          </cell>
          <cell r="Y403">
            <v>0.46115</v>
          </cell>
        </row>
        <row r="404">
          <cell r="A404" t="str">
            <v>PC-26-00402NOPOF</v>
          </cell>
          <cell r="W404">
            <v>81.576000000000008</v>
          </cell>
          <cell r="Y404">
            <v>0.46115</v>
          </cell>
        </row>
        <row r="405">
          <cell r="A405" t="str">
            <v>PC-26-00403</v>
          </cell>
          <cell r="W405">
            <v>101.97</v>
          </cell>
          <cell r="Y405">
            <v>0.55643750000000014</v>
          </cell>
        </row>
        <row r="406">
          <cell r="A406" t="str">
            <v>PC-26-00403NOPOF</v>
          </cell>
          <cell r="W406">
            <v>101.97</v>
          </cell>
          <cell r="Y406">
            <v>0.55643750000000014</v>
          </cell>
        </row>
        <row r="407">
          <cell r="A407" t="str">
            <v>PC-26-00404</v>
          </cell>
          <cell r="W407">
            <v>111.03400000000002</v>
          </cell>
          <cell r="Y407">
            <v>0.60878750000000015</v>
          </cell>
        </row>
        <row r="408">
          <cell r="A408" t="str">
            <v>PC-26-00404NOPOF</v>
          </cell>
          <cell r="W408">
            <v>111.03400000000002</v>
          </cell>
          <cell r="Y408">
            <v>0.60878750000000015</v>
          </cell>
        </row>
        <row r="409">
          <cell r="A409" t="str">
            <v>PC-26-00405</v>
          </cell>
          <cell r="W409">
            <v>142.75800000000004</v>
          </cell>
          <cell r="Y409">
            <v>0.7570125000000002</v>
          </cell>
        </row>
        <row r="410">
          <cell r="A410" t="str">
            <v>PC-26-00405NOPOF</v>
          </cell>
          <cell r="W410">
            <v>142.75800000000004</v>
          </cell>
          <cell r="Y410">
            <v>0.7570125000000002</v>
          </cell>
        </row>
        <row r="411">
          <cell r="A411" t="str">
            <v>PC-26-00399</v>
          </cell>
          <cell r="W411">
            <v>44.061111111111117</v>
          </cell>
          <cell r="Y411">
            <v>0.26753472222222219</v>
          </cell>
        </row>
        <row r="412">
          <cell r="A412" t="str">
            <v>PC-26-0888NOPOF</v>
          </cell>
          <cell r="W412">
            <v>70.49777777777777</v>
          </cell>
          <cell r="Y412">
            <v>0.40272222222222215</v>
          </cell>
        </row>
        <row r="413">
          <cell r="A413" t="str">
            <v>PC-26-0891</v>
          </cell>
          <cell r="W413">
            <v>44.061111111111117</v>
          </cell>
          <cell r="Y413">
            <v>0.26753472222222219</v>
          </cell>
        </row>
        <row r="414">
          <cell r="A414" t="str">
            <v>PC-26-0889NOPOF</v>
          </cell>
          <cell r="W414">
            <v>23.792999999999999</v>
          </cell>
          <cell r="Y414">
            <v>0.16116875</v>
          </cell>
        </row>
        <row r="415">
          <cell r="A415" t="str">
            <v>PC-26-0890</v>
          </cell>
          <cell r="W415">
            <v>37.766666666666673</v>
          </cell>
          <cell r="Y415">
            <v>0.23812500000000006</v>
          </cell>
        </row>
        <row r="416">
          <cell r="A416" t="str">
            <v>PC-26-0890NOPOF</v>
          </cell>
          <cell r="W416">
            <v>37.766666666666673</v>
          </cell>
          <cell r="Y416">
            <v>0.23812500000000006</v>
          </cell>
        </row>
        <row r="417">
          <cell r="A417" t="str">
            <v>PC-26-0888</v>
          </cell>
          <cell r="W417">
            <v>70.49777777777777</v>
          </cell>
          <cell r="Y417">
            <v>0.40272222222222215</v>
          </cell>
        </row>
        <row r="418">
          <cell r="A418" t="str">
            <v>PC-26-0891NOPOF</v>
          </cell>
          <cell r="W418">
            <v>44.061111111111117</v>
          </cell>
          <cell r="Y418">
            <v>0.26753472222222219</v>
          </cell>
        </row>
        <row r="419">
          <cell r="A419" t="str">
            <v>PC-26-0892</v>
          </cell>
          <cell r="W419">
            <v>59.010416666666671</v>
          </cell>
          <cell r="Y419">
            <v>0.34779947916666665</v>
          </cell>
        </row>
        <row r="420">
          <cell r="A420" t="str">
            <v>PC-26-0894</v>
          </cell>
          <cell r="W420">
            <v>70.49777777777777</v>
          </cell>
          <cell r="Y420">
            <v>0.40272222222222215</v>
          </cell>
        </row>
        <row r="421">
          <cell r="A421" t="str">
            <v>PC-26-0894NOPOF</v>
          </cell>
          <cell r="W421">
            <v>70.49777777777777</v>
          </cell>
          <cell r="Y421">
            <v>0.40272222222222215</v>
          </cell>
        </row>
        <row r="422">
          <cell r="A422" t="str">
            <v>PC-26-0895</v>
          </cell>
          <cell r="W422">
            <v>78.554666666666662</v>
          </cell>
          <cell r="Y422">
            <v>0.43036666666666668</v>
          </cell>
        </row>
        <row r="423">
          <cell r="A423" t="str">
            <v>PC-26-00406</v>
          </cell>
          <cell r="W423">
            <v>13.596</v>
          </cell>
          <cell r="Y423">
            <v>0.11352500000000001</v>
          </cell>
        </row>
        <row r="424">
          <cell r="A424" t="str">
            <v>PC-26-00407</v>
          </cell>
          <cell r="W424">
            <v>30.591000000000001</v>
          </cell>
          <cell r="Y424">
            <v>0.20793125000000004</v>
          </cell>
        </row>
        <row r="425">
          <cell r="A425" t="str">
            <v>PC-26-00408</v>
          </cell>
          <cell r="W425">
            <v>13.596</v>
          </cell>
          <cell r="Y425">
            <v>0.11352500000000001</v>
          </cell>
        </row>
        <row r="426">
          <cell r="A426" t="str">
            <v>PC-26-00409</v>
          </cell>
          <cell r="W426">
            <v>36.256</v>
          </cell>
          <cell r="Y426">
            <v>0.22939999999999999</v>
          </cell>
        </row>
        <row r="427">
          <cell r="A427" t="str">
            <v>PC-26-00410</v>
          </cell>
          <cell r="W427">
            <v>5.665</v>
          </cell>
          <cell r="Y427">
            <v>5.4802083333333342E-2</v>
          </cell>
        </row>
        <row r="428">
          <cell r="A428" t="str">
            <v>PC-26-00416</v>
          </cell>
          <cell r="W428">
            <v>5.665</v>
          </cell>
          <cell r="Y428">
            <v>5.4802083333333342E-2</v>
          </cell>
        </row>
        <row r="429">
          <cell r="A429" t="str">
            <v>PC-26-00412</v>
          </cell>
          <cell r="W429">
            <v>15.106666666666669</v>
          </cell>
          <cell r="Y429">
            <v>0.10391666666666667</v>
          </cell>
        </row>
        <row r="430">
          <cell r="A430" t="str">
            <v>PC-26-00417</v>
          </cell>
          <cell r="W430">
            <v>9.0640000000000001</v>
          </cell>
          <cell r="Y430">
            <v>7.2350000000000012E-2</v>
          </cell>
        </row>
        <row r="431">
          <cell r="A431" t="str">
            <v>PC-26-00418</v>
          </cell>
          <cell r="W431">
            <v>15.106666666666669</v>
          </cell>
          <cell r="Y431">
            <v>0.10391666666666667</v>
          </cell>
        </row>
        <row r="432">
          <cell r="A432" t="str">
            <v>PC-26-0919</v>
          </cell>
          <cell r="W432">
            <v>5.665</v>
          </cell>
          <cell r="Y432">
            <v>5.4802083333333342E-2</v>
          </cell>
        </row>
        <row r="433">
          <cell r="A433" t="str">
            <v>PC-26-0920</v>
          </cell>
          <cell r="W433">
            <v>9.0640000000000001</v>
          </cell>
          <cell r="Y433">
            <v>7.2350000000000012E-2</v>
          </cell>
        </row>
        <row r="434">
          <cell r="A434" t="str">
            <v>PC-26-0921</v>
          </cell>
          <cell r="W434">
            <v>15.106666666666669</v>
          </cell>
          <cell r="Y434">
            <v>0.10391666666666667</v>
          </cell>
        </row>
        <row r="435">
          <cell r="A435" t="str">
            <v>PC-26-00419</v>
          </cell>
          <cell r="W435">
            <v>5.665</v>
          </cell>
          <cell r="Y435">
            <v>5.4802083333333342E-2</v>
          </cell>
        </row>
        <row r="436">
          <cell r="A436" t="str">
            <v>PC-26-00420</v>
          </cell>
          <cell r="W436">
            <v>9.0640000000000001</v>
          </cell>
          <cell r="Y436">
            <v>7.2350000000000012E-2</v>
          </cell>
        </row>
        <row r="437">
          <cell r="A437" t="str">
            <v>PC-26-00414</v>
          </cell>
          <cell r="W437">
            <v>9.0640000000000001</v>
          </cell>
          <cell r="Y437">
            <v>7.2350000000000012E-2</v>
          </cell>
        </row>
        <row r="438">
          <cell r="A438" t="str">
            <v>PC-26-00413</v>
          </cell>
          <cell r="W438">
            <v>5.665</v>
          </cell>
          <cell r="Y438">
            <v>5.4802083333333342E-2</v>
          </cell>
        </row>
        <row r="439">
          <cell r="A439" t="str">
            <v>PC-26-00423</v>
          </cell>
          <cell r="W439">
            <v>9.0640000000000001</v>
          </cell>
          <cell r="Y439">
            <v>7.2350000000000012E-2</v>
          </cell>
        </row>
        <row r="440">
          <cell r="A440" t="str">
            <v>PC-26-00415</v>
          </cell>
          <cell r="W440">
            <v>15.106666666666669</v>
          </cell>
          <cell r="Y440">
            <v>0.10391666666666667</v>
          </cell>
        </row>
        <row r="441">
          <cell r="A441" t="str">
            <v>PC-26-00422</v>
          </cell>
          <cell r="W441">
            <v>5.665</v>
          </cell>
          <cell r="Y441">
            <v>5.4802083333333342E-2</v>
          </cell>
        </row>
        <row r="442">
          <cell r="A442" t="str">
            <v>PC-26-00427</v>
          </cell>
          <cell r="W442">
            <v>45.32</v>
          </cell>
          <cell r="Y442">
            <v>0.27174999999999999</v>
          </cell>
        </row>
        <row r="443">
          <cell r="A443" t="str">
            <v>PC-26-00424</v>
          </cell>
          <cell r="W443">
            <v>15.106666666666669</v>
          </cell>
          <cell r="Y443">
            <v>0.10391666666666667</v>
          </cell>
        </row>
        <row r="444">
          <cell r="A444" t="str">
            <v>PC-26-00429</v>
          </cell>
          <cell r="W444">
            <v>45.32</v>
          </cell>
          <cell r="Y444">
            <v>0.27174999999999999</v>
          </cell>
        </row>
        <row r="445">
          <cell r="A445" t="str">
            <v>PC-26-00430</v>
          </cell>
          <cell r="W445">
            <v>45.32</v>
          </cell>
          <cell r="Y445">
            <v>0.27174999999999999</v>
          </cell>
        </row>
        <row r="446">
          <cell r="A446" t="str">
            <v>PC-26-00428</v>
          </cell>
          <cell r="W446">
            <v>45.32</v>
          </cell>
          <cell r="Y446">
            <v>0.27174999999999999</v>
          </cell>
        </row>
        <row r="447">
          <cell r="A447" t="str">
            <v>PC-26-00431</v>
          </cell>
          <cell r="W447">
            <v>45.32</v>
          </cell>
          <cell r="Y447">
            <v>0.27174999999999999</v>
          </cell>
        </row>
        <row r="448">
          <cell r="A448" t="str">
            <v>PC-26-00432</v>
          </cell>
          <cell r="W448">
            <v>45.32</v>
          </cell>
          <cell r="Y448">
            <v>0.27174999999999999</v>
          </cell>
        </row>
        <row r="449">
          <cell r="A449" t="str">
            <v>PC-26-00425</v>
          </cell>
          <cell r="W449">
            <v>45.32</v>
          </cell>
          <cell r="Y449">
            <v>0.27174999999999999</v>
          </cell>
        </row>
        <row r="450">
          <cell r="A450" t="str">
            <v>PC-26-00426</v>
          </cell>
          <cell r="W450">
            <v>45.32</v>
          </cell>
          <cell r="Y450">
            <v>0.27174999999999999</v>
          </cell>
        </row>
        <row r="451">
          <cell r="A451" t="str">
            <v>PC-26-00433</v>
          </cell>
          <cell r="W451">
            <v>45.32</v>
          </cell>
          <cell r="Y451">
            <v>0.27174999999999999</v>
          </cell>
        </row>
        <row r="452">
          <cell r="A452" t="str">
            <v>PC-26-00435</v>
          </cell>
          <cell r="W452">
            <v>36.256</v>
          </cell>
          <cell r="Y452">
            <v>0.22939999999999999</v>
          </cell>
        </row>
        <row r="453">
          <cell r="A453" t="str">
            <v>PC-26-00436</v>
          </cell>
          <cell r="W453">
            <v>56.650000000000006</v>
          </cell>
          <cell r="Y453">
            <v>0.33468750000000008</v>
          </cell>
        </row>
        <row r="454">
          <cell r="A454" t="str">
            <v>PC-26-00437</v>
          </cell>
          <cell r="W454">
            <v>24.170666666666669</v>
          </cell>
          <cell r="Y454">
            <v>0.15959999999999999</v>
          </cell>
        </row>
        <row r="455">
          <cell r="A455" t="str">
            <v>PC-26-00438</v>
          </cell>
          <cell r="W455">
            <v>33.99</v>
          </cell>
          <cell r="Y455">
            <v>0.20881249999999998</v>
          </cell>
        </row>
        <row r="456">
          <cell r="A456" t="str">
            <v>PC-26-00439</v>
          </cell>
          <cell r="W456">
            <v>3.7766666666666673</v>
          </cell>
          <cell r="Y456">
            <v>4.5979166666666668E-2</v>
          </cell>
        </row>
        <row r="457">
          <cell r="A457" t="str">
            <v>PC-26-00440</v>
          </cell>
          <cell r="W457">
            <v>5.665</v>
          </cell>
          <cell r="Y457">
            <v>5.4802083333333342E-2</v>
          </cell>
        </row>
        <row r="458">
          <cell r="A458" t="str">
            <v>PC-26-00441</v>
          </cell>
          <cell r="W458">
            <v>9.0640000000000001</v>
          </cell>
          <cell r="Y458">
            <v>7.2350000000000012E-2</v>
          </cell>
        </row>
        <row r="459">
          <cell r="A459" t="str">
            <v>PC-26-00442</v>
          </cell>
          <cell r="W459">
            <v>15.106666666666669</v>
          </cell>
          <cell r="Y459">
            <v>0.10391666666666667</v>
          </cell>
        </row>
        <row r="460">
          <cell r="A460" t="str">
            <v>PC-2583</v>
          </cell>
          <cell r="W460">
            <v>36.256</v>
          </cell>
          <cell r="Y460">
            <v>0.22939999999999999</v>
          </cell>
        </row>
        <row r="461">
          <cell r="A461" t="str">
            <v>PC-2584</v>
          </cell>
          <cell r="W461">
            <v>56.650000000000006</v>
          </cell>
          <cell r="Y461">
            <v>0.33468750000000008</v>
          </cell>
        </row>
        <row r="462">
          <cell r="A462" t="str">
            <v>PC-2585</v>
          </cell>
          <cell r="W462">
            <v>36.256</v>
          </cell>
          <cell r="Y462">
            <v>0.22939999999999999</v>
          </cell>
        </row>
        <row r="463">
          <cell r="A463" t="str">
            <v>PC-2586</v>
          </cell>
          <cell r="W463">
            <v>56.650000000000006</v>
          </cell>
          <cell r="Y463">
            <v>0.33468750000000008</v>
          </cell>
        </row>
        <row r="464">
          <cell r="A464" t="str">
            <v>PC-26-00443</v>
          </cell>
          <cell r="W464">
            <v>56.650000000000006</v>
          </cell>
          <cell r="Y464">
            <v>0.33468750000000008</v>
          </cell>
        </row>
        <row r="465">
          <cell r="A465" t="str">
            <v>PC-26-00444</v>
          </cell>
          <cell r="W465">
            <v>36.256</v>
          </cell>
          <cell r="Y465">
            <v>0.22939999999999999</v>
          </cell>
        </row>
        <row r="466">
          <cell r="A466" t="str">
            <v>PC-26-00445</v>
          </cell>
          <cell r="W466">
            <v>56.650000000000006</v>
          </cell>
          <cell r="Y466">
            <v>0.33468750000000008</v>
          </cell>
        </row>
        <row r="467">
          <cell r="A467" t="str">
            <v>PC-26-00446</v>
          </cell>
          <cell r="W467">
            <v>36.256</v>
          </cell>
          <cell r="Y467">
            <v>0.22939999999999999</v>
          </cell>
        </row>
        <row r="468">
          <cell r="A468" t="str">
            <v>PC-26-00447</v>
          </cell>
          <cell r="W468">
            <v>56.650000000000006</v>
          </cell>
          <cell r="Y468">
            <v>0.33468750000000008</v>
          </cell>
        </row>
        <row r="469">
          <cell r="A469" t="str">
            <v>PC-26-0922</v>
          </cell>
          <cell r="W469">
            <v>430.54000000000008</v>
          </cell>
          <cell r="Y469">
            <v>2.1316250000000005</v>
          </cell>
        </row>
        <row r="470">
          <cell r="A470" t="str">
            <v>PC-26-0931</v>
          </cell>
          <cell r="W470">
            <v>36.256</v>
          </cell>
          <cell r="Y470">
            <v>0.22939999999999999</v>
          </cell>
        </row>
        <row r="471">
          <cell r="A471" t="str">
            <v>PC-26-0932</v>
          </cell>
          <cell r="W471">
            <v>81.576000000000008</v>
          </cell>
          <cell r="Y471">
            <v>0.46115</v>
          </cell>
        </row>
        <row r="472">
          <cell r="A472" t="str">
            <v>PC-26-0933</v>
          </cell>
          <cell r="W472">
            <v>111.03400000000002</v>
          </cell>
          <cell r="Y472">
            <v>0.60878750000000015</v>
          </cell>
        </row>
        <row r="473">
          <cell r="A473" t="str">
            <v>PC-26-0934</v>
          </cell>
          <cell r="W473">
            <v>54.384</v>
          </cell>
          <cell r="Y473">
            <v>0.31410000000000005</v>
          </cell>
        </row>
        <row r="474">
          <cell r="A474" t="str">
            <v>PC-26-0935</v>
          </cell>
          <cell r="W474">
            <v>122.364</v>
          </cell>
          <cell r="Y474">
            <v>0.65172500000000022</v>
          </cell>
        </row>
        <row r="475">
          <cell r="A475" t="str">
            <v>PC-26-0936</v>
          </cell>
          <cell r="W475">
            <v>174.48200000000003</v>
          </cell>
          <cell r="Y475">
            <v>0.90523750000000014</v>
          </cell>
        </row>
        <row r="476">
          <cell r="A476" t="str">
            <v>PC-26-00448</v>
          </cell>
          <cell r="W476">
            <v>54.384</v>
          </cell>
          <cell r="Y476">
            <v>0.29410000000000003</v>
          </cell>
        </row>
        <row r="477">
          <cell r="A477" t="str">
            <v>PC-2615</v>
          </cell>
          <cell r="W477">
            <v>40.788000000000004</v>
          </cell>
          <cell r="Y477">
            <v>0.24057500000000001</v>
          </cell>
        </row>
        <row r="478">
          <cell r="A478" t="str">
            <v>PC-2621</v>
          </cell>
          <cell r="W478">
            <v>81.576000000000008</v>
          </cell>
          <cell r="Y478">
            <v>0.46115</v>
          </cell>
        </row>
        <row r="479">
          <cell r="A479" t="str">
            <v>PC-26-00454</v>
          </cell>
          <cell r="W479">
            <v>244.72800000000001</v>
          </cell>
          <cell r="Y479">
            <v>1.2534500000000004</v>
          </cell>
        </row>
        <row r="480">
          <cell r="A480" t="str">
            <v>PC-2609</v>
          </cell>
          <cell r="W480">
            <v>253.79200000000003</v>
          </cell>
          <cell r="Y480">
            <v>1.2758000000000003</v>
          </cell>
        </row>
        <row r="481">
          <cell r="A481" t="str">
            <v>PC-26-00453</v>
          </cell>
          <cell r="W481">
            <v>122.364</v>
          </cell>
          <cell r="Y481">
            <v>0.62172500000000008</v>
          </cell>
        </row>
        <row r="482">
          <cell r="A482" t="str">
            <v>PC-2610</v>
          </cell>
          <cell r="W482">
            <v>398.81600000000003</v>
          </cell>
          <cell r="Y482">
            <v>1.9634000000000005</v>
          </cell>
        </row>
        <row r="483">
          <cell r="A483" t="str">
            <v>PC-2616</v>
          </cell>
          <cell r="W483">
            <v>90.64</v>
          </cell>
          <cell r="Y483">
            <v>0.49350000000000005</v>
          </cell>
        </row>
        <row r="484">
          <cell r="A484" t="str">
            <v>PC-2622</v>
          </cell>
          <cell r="W484">
            <v>145.024</v>
          </cell>
          <cell r="Y484">
            <v>0.77759999999999996</v>
          </cell>
        </row>
        <row r="485">
          <cell r="A485" t="str">
            <v>PC-2619</v>
          </cell>
          <cell r="W485">
            <v>253.79200000000003</v>
          </cell>
          <cell r="Y485">
            <v>1.2858000000000003</v>
          </cell>
        </row>
        <row r="486">
          <cell r="A486" t="str">
            <v>PC-2620</v>
          </cell>
          <cell r="W486">
            <v>448.66800000000001</v>
          </cell>
          <cell r="Y486">
            <v>2.2263250000000001</v>
          </cell>
        </row>
        <row r="487">
          <cell r="A487" t="str">
            <v>PC-26-0937</v>
          </cell>
          <cell r="W487">
            <v>31.724000000000004</v>
          </cell>
          <cell r="Y487">
            <v>0.188225</v>
          </cell>
        </row>
        <row r="488">
          <cell r="A488" t="str">
            <v>PC-26-0938</v>
          </cell>
          <cell r="W488">
            <v>50.984999999999999</v>
          </cell>
          <cell r="Y488">
            <v>0.28321875000000002</v>
          </cell>
        </row>
        <row r="489">
          <cell r="A489" t="str">
            <v>PC-26-0939</v>
          </cell>
          <cell r="W489">
            <v>489.45600000000002</v>
          </cell>
          <cell r="Y489">
            <v>2.4269000000000003</v>
          </cell>
        </row>
        <row r="490">
          <cell r="A490" t="str">
            <v>PC-26-0943</v>
          </cell>
          <cell r="W490">
            <v>489.45600000000002</v>
          </cell>
          <cell r="Y490">
            <v>2.4269000000000003</v>
          </cell>
        </row>
        <row r="491">
          <cell r="A491" t="str">
            <v>PC-1919</v>
          </cell>
          <cell r="W491">
            <v>489.45600000000002</v>
          </cell>
          <cell r="Y491">
            <v>2.4269000000000003</v>
          </cell>
        </row>
        <row r="492">
          <cell r="A492" t="str">
            <v>PC-1921</v>
          </cell>
          <cell r="W492">
            <v>81.576000000000008</v>
          </cell>
          <cell r="Y492">
            <v>0.46115</v>
          </cell>
        </row>
        <row r="493">
          <cell r="A493" t="str">
            <v>PC-1922</v>
          </cell>
          <cell r="W493">
            <v>126.89600000000002</v>
          </cell>
          <cell r="Y493">
            <v>0.68290000000000017</v>
          </cell>
        </row>
        <row r="494">
          <cell r="A494" t="str">
            <v>PC-26-00455</v>
          </cell>
          <cell r="W494">
            <v>362.56</v>
          </cell>
          <cell r="Y494">
            <v>1.8140000000000003</v>
          </cell>
        </row>
        <row r="495">
          <cell r="A495" t="str">
            <v>PC-26-0820</v>
          </cell>
          <cell r="W495">
            <v>145.024</v>
          </cell>
          <cell r="Y495">
            <v>0.73760000000000003</v>
          </cell>
        </row>
        <row r="496">
          <cell r="A496" t="str">
            <v>PC-26-00456</v>
          </cell>
          <cell r="W496">
            <v>181.28</v>
          </cell>
          <cell r="Y496">
            <v>0.90700000000000014</v>
          </cell>
        </row>
        <row r="497">
          <cell r="A497" t="str">
            <v>PC-26-0945</v>
          </cell>
          <cell r="W497">
            <v>5.665</v>
          </cell>
          <cell r="Y497">
            <v>5.4802083333333342E-2</v>
          </cell>
        </row>
        <row r="498">
          <cell r="A498" t="str">
            <v>PC-3571</v>
          </cell>
          <cell r="W498">
            <v>9.0640000000000001</v>
          </cell>
          <cell r="Y498">
            <v>7.2350000000000012E-2</v>
          </cell>
        </row>
        <row r="499">
          <cell r="A499" t="str">
            <v>PC-3572</v>
          </cell>
          <cell r="W499">
            <v>15.106666666666669</v>
          </cell>
          <cell r="Y499">
            <v>0.10391666666666667</v>
          </cell>
        </row>
        <row r="500">
          <cell r="A500" t="str">
            <v>PC-26-0946</v>
          </cell>
          <cell r="W500">
            <v>5.665</v>
          </cell>
          <cell r="Y500">
            <v>5.4802083333333342E-2</v>
          </cell>
        </row>
        <row r="501">
          <cell r="A501" t="str">
            <v>PC-3573</v>
          </cell>
          <cell r="W501">
            <v>9.0640000000000001</v>
          </cell>
          <cell r="Y501">
            <v>7.2350000000000012E-2</v>
          </cell>
        </row>
        <row r="502">
          <cell r="A502" t="str">
            <v>PC-3574</v>
          </cell>
          <cell r="W502">
            <v>15.106666666666669</v>
          </cell>
          <cell r="Y502">
            <v>0.10391666666666667</v>
          </cell>
        </row>
        <row r="503">
          <cell r="A503" t="str">
            <v>PC-26-0150</v>
          </cell>
          <cell r="W503">
            <v>10.197000000000001</v>
          </cell>
          <cell r="Y503">
            <v>8.2643750000000002E-2</v>
          </cell>
        </row>
        <row r="504">
          <cell r="A504" t="str">
            <v>PC-26-00123</v>
          </cell>
          <cell r="W504">
            <v>67.98</v>
          </cell>
          <cell r="Y504">
            <v>0.38762499999999994</v>
          </cell>
        </row>
        <row r="505">
          <cell r="A505" t="str">
            <v>PC-26-00124</v>
          </cell>
          <cell r="W505">
            <v>217.536</v>
          </cell>
          <cell r="Y505">
            <v>1.1164000000000001</v>
          </cell>
        </row>
        <row r="506">
          <cell r="A506" t="str">
            <v>PC-26-00126</v>
          </cell>
          <cell r="W506">
            <v>217.536</v>
          </cell>
          <cell r="Y506">
            <v>1.1164000000000001</v>
          </cell>
        </row>
        <row r="507">
          <cell r="A507" t="str">
            <v>PC-26-00127</v>
          </cell>
          <cell r="W507">
            <v>63.448000000000008</v>
          </cell>
          <cell r="Y507">
            <v>0.35644999999999999</v>
          </cell>
        </row>
        <row r="508">
          <cell r="A508" t="str">
            <v>PC-26-00128</v>
          </cell>
          <cell r="W508">
            <v>217.536</v>
          </cell>
          <cell r="Y508">
            <v>1.0964</v>
          </cell>
        </row>
        <row r="509">
          <cell r="A509" t="str">
            <v>PC-26-00129</v>
          </cell>
          <cell r="W509">
            <v>126.89600000000002</v>
          </cell>
          <cell r="Y509">
            <v>0.67290000000000016</v>
          </cell>
        </row>
        <row r="510">
          <cell r="A510" t="str">
            <v>PC-26-00130</v>
          </cell>
          <cell r="W510">
            <v>217.536</v>
          </cell>
          <cell r="Y510">
            <v>1.1164000000000001</v>
          </cell>
        </row>
        <row r="511">
          <cell r="A511" t="str">
            <v>PC-26-00131</v>
          </cell>
          <cell r="W511">
            <v>126.89600000000002</v>
          </cell>
          <cell r="Y511">
            <v>0.67290000000000016</v>
          </cell>
        </row>
        <row r="512">
          <cell r="A512" t="str">
            <v>PC-26-00132</v>
          </cell>
          <cell r="W512">
            <v>217.536</v>
          </cell>
          <cell r="Y512">
            <v>1.1164000000000001</v>
          </cell>
        </row>
        <row r="513">
          <cell r="A513" t="str">
            <v>PC-26-0152</v>
          </cell>
          <cell r="W513">
            <v>217.536</v>
          </cell>
          <cell r="Y513">
            <v>1.1164000000000001</v>
          </cell>
        </row>
        <row r="514">
          <cell r="A514" t="str">
            <v>PC-26-0154</v>
          </cell>
          <cell r="W514">
            <v>199.40800000000002</v>
          </cell>
          <cell r="Y514">
            <v>1.0317000000000003</v>
          </cell>
        </row>
        <row r="515">
          <cell r="A515" t="str">
            <v>PC-26-0151</v>
          </cell>
          <cell r="W515">
            <v>122.364</v>
          </cell>
          <cell r="Y515">
            <v>0.65172500000000022</v>
          </cell>
        </row>
        <row r="516">
          <cell r="A516" t="str">
            <v>PC-26-0153</v>
          </cell>
          <cell r="W516">
            <v>108.768</v>
          </cell>
          <cell r="Y516">
            <v>0.58820000000000017</v>
          </cell>
        </row>
        <row r="517">
          <cell r="A517" t="str">
            <v>PC-26-0156</v>
          </cell>
          <cell r="W517">
            <v>290.048</v>
          </cell>
          <cell r="Y517">
            <v>1.4552</v>
          </cell>
        </row>
        <row r="518">
          <cell r="A518" t="str">
            <v>PC-26-0157</v>
          </cell>
          <cell r="W518">
            <v>36.256</v>
          </cell>
          <cell r="Y518">
            <v>0.22939999999999999</v>
          </cell>
        </row>
        <row r="519">
          <cell r="A519" t="str">
            <v>PC-26-0158</v>
          </cell>
          <cell r="W519">
            <v>56.650000000000006</v>
          </cell>
          <cell r="Y519">
            <v>0.33468750000000008</v>
          </cell>
        </row>
        <row r="520">
          <cell r="A520" t="str">
            <v>PC-26-0159</v>
          </cell>
          <cell r="W520">
            <v>18.128</v>
          </cell>
          <cell r="Y520">
            <v>0.12470000000000001</v>
          </cell>
        </row>
        <row r="521">
          <cell r="A521" t="str">
            <v>PC-26-0160</v>
          </cell>
          <cell r="W521">
            <v>33.99</v>
          </cell>
          <cell r="Y521">
            <v>0.20881249999999998</v>
          </cell>
        </row>
        <row r="522">
          <cell r="A522" t="str">
            <v>PC-26-00114</v>
          </cell>
          <cell r="W522">
            <v>36.256</v>
          </cell>
          <cell r="Y522">
            <v>0.22939999999999999</v>
          </cell>
        </row>
        <row r="523">
          <cell r="A523" t="str">
            <v>PC-26-00115</v>
          </cell>
          <cell r="W523">
            <v>56.650000000000006</v>
          </cell>
          <cell r="Y523">
            <v>0.33468750000000008</v>
          </cell>
        </row>
        <row r="524">
          <cell r="A524" t="str">
            <v>PC-26-00116</v>
          </cell>
          <cell r="W524">
            <v>36.256</v>
          </cell>
          <cell r="Y524">
            <v>0.22939999999999999</v>
          </cell>
        </row>
        <row r="525">
          <cell r="A525" t="str">
            <v>PC-26-00117</v>
          </cell>
          <cell r="W525">
            <v>56.650000000000006</v>
          </cell>
          <cell r="Y525">
            <v>0.33468750000000008</v>
          </cell>
        </row>
        <row r="526">
          <cell r="A526" t="str">
            <v>PC-26-00118</v>
          </cell>
          <cell r="W526">
            <v>36.256</v>
          </cell>
          <cell r="Y526">
            <v>0.22939999999999999</v>
          </cell>
        </row>
        <row r="527">
          <cell r="A527" t="str">
            <v>PC-26-00119</v>
          </cell>
          <cell r="W527">
            <v>56.650000000000006</v>
          </cell>
          <cell r="Y527">
            <v>0.33468750000000008</v>
          </cell>
        </row>
        <row r="528">
          <cell r="A528" t="str">
            <v>PC-26-00113</v>
          </cell>
          <cell r="W528">
            <v>36.256</v>
          </cell>
          <cell r="Y528">
            <v>0.22939999999999999</v>
          </cell>
        </row>
        <row r="529">
          <cell r="A529" t="str">
            <v>PC-26-00121</v>
          </cell>
          <cell r="W529">
            <v>36.256</v>
          </cell>
          <cell r="Y529">
            <v>0.22939999999999999</v>
          </cell>
        </row>
        <row r="530">
          <cell r="A530" t="str">
            <v>PC-26-00122</v>
          </cell>
          <cell r="W530">
            <v>56.650000000000006</v>
          </cell>
          <cell r="Y530">
            <v>0.33468750000000008</v>
          </cell>
        </row>
        <row r="531">
          <cell r="A531" t="str">
            <v>PC-26-00120</v>
          </cell>
          <cell r="W531">
            <v>36.256</v>
          </cell>
          <cell r="Y531">
            <v>0.22939999999999999</v>
          </cell>
        </row>
        <row r="532">
          <cell r="A532" t="str">
            <v>PC-26-00112</v>
          </cell>
          <cell r="W532">
            <v>67.98</v>
          </cell>
          <cell r="Y532">
            <v>0.39762499999999995</v>
          </cell>
        </row>
        <row r="533">
          <cell r="A533" t="str">
            <v>PC-26-00133</v>
          </cell>
          <cell r="W533">
            <v>36.256</v>
          </cell>
          <cell r="Y533">
            <v>0.22939999999999999</v>
          </cell>
        </row>
        <row r="534">
          <cell r="A534" t="str">
            <v>PC-26-00134</v>
          </cell>
          <cell r="W534">
            <v>18.128</v>
          </cell>
          <cell r="Y534">
            <v>0.12470000000000001</v>
          </cell>
        </row>
        <row r="535">
          <cell r="A535" t="str">
            <v>PC-26-0163</v>
          </cell>
          <cell r="W535">
            <v>36.256</v>
          </cell>
          <cell r="Y535">
            <v>0.22939999999999999</v>
          </cell>
        </row>
        <row r="536">
          <cell r="A536" t="str">
            <v>PC-26-0164</v>
          </cell>
          <cell r="W536">
            <v>18.128</v>
          </cell>
          <cell r="Y536">
            <v>0.12470000000000001</v>
          </cell>
        </row>
        <row r="537">
          <cell r="A537" t="str">
            <v>PC-26-0165</v>
          </cell>
          <cell r="W537">
            <v>36.256</v>
          </cell>
          <cell r="Y537">
            <v>0.22939999999999999</v>
          </cell>
        </row>
        <row r="538">
          <cell r="A538" t="str">
            <v>PC-26-0166</v>
          </cell>
          <cell r="W538">
            <v>36.256</v>
          </cell>
          <cell r="Y538">
            <v>0.22939999999999999</v>
          </cell>
        </row>
        <row r="539">
          <cell r="A539" t="str">
            <v>PC-26-0167</v>
          </cell>
          <cell r="W539">
            <v>18.128</v>
          </cell>
          <cell r="Y539">
            <v>0.12470000000000001</v>
          </cell>
        </row>
        <row r="540">
          <cell r="A540" t="str">
            <v>PC-26-0169</v>
          </cell>
          <cell r="W540">
            <v>36.256</v>
          </cell>
          <cell r="Y540">
            <v>0.22939999999999999</v>
          </cell>
        </row>
        <row r="541">
          <cell r="A541" t="str">
            <v>PC-26-0170</v>
          </cell>
          <cell r="W541">
            <v>18.128</v>
          </cell>
          <cell r="Y541">
            <v>0.12470000000000001</v>
          </cell>
        </row>
        <row r="542">
          <cell r="A542" t="str">
            <v>PC-26-0171</v>
          </cell>
          <cell r="W542">
            <v>18.128</v>
          </cell>
          <cell r="Y542">
            <v>0.12470000000000001</v>
          </cell>
        </row>
        <row r="543">
          <cell r="A543" t="str">
            <v>PC-26-0172</v>
          </cell>
          <cell r="W543">
            <v>18.128</v>
          </cell>
          <cell r="Y543">
            <v>0.12470000000000001</v>
          </cell>
        </row>
        <row r="544">
          <cell r="A544" t="str">
            <v>PC-26-0173</v>
          </cell>
          <cell r="W544">
            <v>18.128</v>
          </cell>
          <cell r="Y544">
            <v>0.12470000000000001</v>
          </cell>
        </row>
        <row r="545">
          <cell r="A545" t="str">
            <v>PC-1948</v>
          </cell>
          <cell r="W545">
            <v>36.256</v>
          </cell>
          <cell r="Y545">
            <v>0.22939999999999999</v>
          </cell>
        </row>
        <row r="546">
          <cell r="A546" t="str">
            <v>PC-1948NOPOF</v>
          </cell>
          <cell r="W546">
            <v>36.256</v>
          </cell>
          <cell r="Y546">
            <v>0.22939999999999999</v>
          </cell>
        </row>
        <row r="547">
          <cell r="A547" t="str">
            <v>PC-1949</v>
          </cell>
          <cell r="W547">
            <v>81.576000000000008</v>
          </cell>
          <cell r="Y547">
            <v>0.46115</v>
          </cell>
        </row>
        <row r="548">
          <cell r="A548" t="str">
            <v>PC-1949NOPOF</v>
          </cell>
          <cell r="W548">
            <v>81.576000000000008</v>
          </cell>
          <cell r="Y548">
            <v>0.46115</v>
          </cell>
        </row>
        <row r="549">
          <cell r="A549" t="str">
            <v>PC-1950</v>
          </cell>
          <cell r="W549">
            <v>45.32</v>
          </cell>
          <cell r="Y549">
            <v>0.27174999999999999</v>
          </cell>
        </row>
        <row r="550">
          <cell r="A550" t="str">
            <v>PC-1950NOPOF</v>
          </cell>
          <cell r="W550">
            <v>45.32</v>
          </cell>
          <cell r="Y550">
            <v>0.27174999999999999</v>
          </cell>
        </row>
        <row r="551">
          <cell r="A551" t="str">
            <v>PC-1951</v>
          </cell>
          <cell r="W551">
            <v>101.97</v>
          </cell>
          <cell r="Y551">
            <v>0.55643750000000014</v>
          </cell>
        </row>
        <row r="552">
          <cell r="A552" t="str">
            <v>PC-1951NOPOF</v>
          </cell>
          <cell r="W552">
            <v>101.97</v>
          </cell>
          <cell r="Y552">
            <v>0.55643750000000014</v>
          </cell>
        </row>
        <row r="553">
          <cell r="A553" t="str">
            <v>PC-26-00135</v>
          </cell>
          <cell r="W553">
            <v>81.576000000000008</v>
          </cell>
          <cell r="Y553">
            <v>0.46115</v>
          </cell>
        </row>
        <row r="554">
          <cell r="A554" t="str">
            <v>PC-26-0174</v>
          </cell>
          <cell r="W554">
            <v>36.256</v>
          </cell>
          <cell r="Y554">
            <v>0.22939999999999999</v>
          </cell>
        </row>
        <row r="555">
          <cell r="A555" t="str">
            <v>PC-26-0174NOPOF</v>
          </cell>
          <cell r="W555">
            <v>36.256</v>
          </cell>
          <cell r="Y555">
            <v>0.22939999999999999</v>
          </cell>
        </row>
        <row r="556">
          <cell r="A556" t="str">
            <v>PC-26-0175</v>
          </cell>
          <cell r="W556">
            <v>81.576000000000008</v>
          </cell>
          <cell r="Y556">
            <v>0.46115</v>
          </cell>
        </row>
        <row r="557">
          <cell r="A557" t="str">
            <v>PC-26-0175NOPOF</v>
          </cell>
          <cell r="W557">
            <v>81.576000000000008</v>
          </cell>
          <cell r="Y557">
            <v>0.46115</v>
          </cell>
        </row>
        <row r="558">
          <cell r="A558" t="str">
            <v>PC-26-0176</v>
          </cell>
          <cell r="W558">
            <v>45.32</v>
          </cell>
          <cell r="Y558">
            <v>0.27174999999999999</v>
          </cell>
        </row>
        <row r="559">
          <cell r="A559" t="str">
            <v>PC-26-0176NOPOF</v>
          </cell>
          <cell r="W559">
            <v>45.32</v>
          </cell>
          <cell r="Y559">
            <v>0.27174999999999999</v>
          </cell>
        </row>
        <row r="560">
          <cell r="A560" t="str">
            <v>PC-26-0177</v>
          </cell>
          <cell r="W560">
            <v>101.97</v>
          </cell>
          <cell r="Y560">
            <v>0.55643750000000014</v>
          </cell>
        </row>
        <row r="561">
          <cell r="A561" t="str">
            <v>PC-26-0177NOPOF</v>
          </cell>
          <cell r="W561">
            <v>101.97</v>
          </cell>
          <cell r="Y561">
            <v>0.55643750000000014</v>
          </cell>
        </row>
        <row r="562">
          <cell r="A562" t="str">
            <v>PC-26-0178</v>
          </cell>
          <cell r="W562">
            <v>36.256</v>
          </cell>
          <cell r="Y562">
            <v>0.22939999999999999</v>
          </cell>
        </row>
        <row r="563">
          <cell r="A563" t="str">
            <v>PC-26-0178NOPOF</v>
          </cell>
          <cell r="W563">
            <v>36.256</v>
          </cell>
          <cell r="Y563">
            <v>0.22939999999999999</v>
          </cell>
        </row>
        <row r="564">
          <cell r="A564" t="str">
            <v>PC-26-0179</v>
          </cell>
          <cell r="W564">
            <v>81.576000000000008</v>
          </cell>
          <cell r="Y564">
            <v>0.46115</v>
          </cell>
        </row>
        <row r="565">
          <cell r="A565" t="str">
            <v>PC-26-0179NOPOF</v>
          </cell>
          <cell r="W565">
            <v>81.576000000000008</v>
          </cell>
          <cell r="Y565">
            <v>0.46115</v>
          </cell>
        </row>
        <row r="566">
          <cell r="A566" t="str">
            <v>PC-26-0180</v>
          </cell>
          <cell r="W566">
            <v>45.32</v>
          </cell>
          <cell r="Y566">
            <v>0.27174999999999999</v>
          </cell>
        </row>
        <row r="567">
          <cell r="A567" t="str">
            <v>PC-26-0180NOPOF</v>
          </cell>
          <cell r="W567">
            <v>45.32</v>
          </cell>
          <cell r="Y567">
            <v>0.27174999999999999</v>
          </cell>
        </row>
        <row r="568">
          <cell r="A568" t="str">
            <v>PC-26-0181</v>
          </cell>
          <cell r="W568">
            <v>101.97</v>
          </cell>
          <cell r="Y568">
            <v>0.55643750000000014</v>
          </cell>
        </row>
        <row r="569">
          <cell r="A569" t="str">
            <v>PC-26-0181NOPOF</v>
          </cell>
          <cell r="W569">
            <v>101.97</v>
          </cell>
          <cell r="Y569">
            <v>0.55643750000000014</v>
          </cell>
        </row>
        <row r="570">
          <cell r="A570" t="str">
            <v>PC-1956</v>
          </cell>
          <cell r="W570">
            <v>36.256</v>
          </cell>
          <cell r="Y570">
            <v>0.22939999999999999</v>
          </cell>
        </row>
        <row r="571">
          <cell r="A571" t="str">
            <v>PC-1956NOPOF</v>
          </cell>
          <cell r="W571">
            <v>36.256</v>
          </cell>
          <cell r="Y571">
            <v>0.22939999999999999</v>
          </cell>
        </row>
        <row r="572">
          <cell r="A572" t="str">
            <v>PC-1957</v>
          </cell>
          <cell r="W572">
            <v>81.576000000000008</v>
          </cell>
          <cell r="Y572">
            <v>0.46115</v>
          </cell>
        </row>
        <row r="573">
          <cell r="A573" t="str">
            <v>PC-1957NOPOF</v>
          </cell>
          <cell r="W573">
            <v>81.576000000000008</v>
          </cell>
          <cell r="Y573">
            <v>0.46115</v>
          </cell>
        </row>
        <row r="574">
          <cell r="A574" t="str">
            <v>PC-1958</v>
          </cell>
          <cell r="W574">
            <v>45.32</v>
          </cell>
          <cell r="Y574">
            <v>0.27174999999999999</v>
          </cell>
        </row>
        <row r="575">
          <cell r="A575" t="str">
            <v>PC-1958NOPOF</v>
          </cell>
          <cell r="W575">
            <v>45.32</v>
          </cell>
          <cell r="Y575">
            <v>0.27174999999999999</v>
          </cell>
        </row>
        <row r="576">
          <cell r="A576" t="str">
            <v>PC-1959</v>
          </cell>
          <cell r="W576">
            <v>101.97</v>
          </cell>
          <cell r="Y576">
            <v>0.55643750000000014</v>
          </cell>
        </row>
        <row r="577">
          <cell r="A577" t="str">
            <v>PC-1959NOPOF</v>
          </cell>
          <cell r="W577">
            <v>101.97</v>
          </cell>
          <cell r="Y577">
            <v>0.55643750000000014</v>
          </cell>
        </row>
        <row r="578">
          <cell r="A578" t="str">
            <v>PC-26-0182</v>
          </cell>
          <cell r="W578">
            <v>36.256</v>
          </cell>
          <cell r="Y578">
            <v>0.22939999999999999</v>
          </cell>
        </row>
        <row r="579">
          <cell r="A579" t="str">
            <v>PC-26-0182NOPOF</v>
          </cell>
          <cell r="W579">
            <v>36.256</v>
          </cell>
          <cell r="Y579">
            <v>0.22939999999999999</v>
          </cell>
        </row>
        <row r="580">
          <cell r="A580" t="str">
            <v>PC-26-0183</v>
          </cell>
          <cell r="W580">
            <v>81.576000000000008</v>
          </cell>
          <cell r="Y580">
            <v>0.46115</v>
          </cell>
        </row>
        <row r="581">
          <cell r="A581" t="str">
            <v>PC-26-0183NOPOF</v>
          </cell>
          <cell r="W581">
            <v>81.576000000000008</v>
          </cell>
          <cell r="Y581">
            <v>0.46115</v>
          </cell>
        </row>
        <row r="582">
          <cell r="A582" t="str">
            <v>PC-26-0184</v>
          </cell>
          <cell r="W582">
            <v>45.32</v>
          </cell>
          <cell r="Y582">
            <v>0.27174999999999999</v>
          </cell>
        </row>
        <row r="583">
          <cell r="A583" t="str">
            <v>PC-26-0184NOPOF</v>
          </cell>
          <cell r="W583">
            <v>45.32</v>
          </cell>
          <cell r="Y583">
            <v>0.27174999999999999</v>
          </cell>
        </row>
        <row r="584">
          <cell r="A584" t="str">
            <v>PC-26-0185</v>
          </cell>
          <cell r="W584">
            <v>101.97</v>
          </cell>
          <cell r="Y584">
            <v>0.55643750000000014</v>
          </cell>
        </row>
        <row r="585">
          <cell r="A585" t="str">
            <v>PC-26-0185NOPOF</v>
          </cell>
          <cell r="W585">
            <v>101.97</v>
          </cell>
          <cell r="Y585">
            <v>0.55643750000000014</v>
          </cell>
        </row>
        <row r="586">
          <cell r="A586" t="str">
            <v>PC-1960</v>
          </cell>
          <cell r="W586">
            <v>36.256</v>
          </cell>
          <cell r="Y586">
            <v>0.22939999999999999</v>
          </cell>
        </row>
        <row r="587">
          <cell r="A587" t="str">
            <v>PC-1961</v>
          </cell>
          <cell r="W587">
            <v>81.576000000000008</v>
          </cell>
          <cell r="Y587">
            <v>0.46115</v>
          </cell>
        </row>
        <row r="588">
          <cell r="A588" t="str">
            <v>PC-1962</v>
          </cell>
          <cell r="W588">
            <v>20.394000000000002</v>
          </cell>
          <cell r="Y588">
            <v>0.14528749999999999</v>
          </cell>
        </row>
        <row r="589">
          <cell r="A589" t="str">
            <v>PC-1963</v>
          </cell>
          <cell r="W589">
            <v>36.256</v>
          </cell>
          <cell r="Y589">
            <v>0.22939999999999999</v>
          </cell>
        </row>
        <row r="590">
          <cell r="A590" t="str">
            <v>PC-1964</v>
          </cell>
          <cell r="W590">
            <v>81.576000000000008</v>
          </cell>
          <cell r="Y590">
            <v>0.46115</v>
          </cell>
        </row>
        <row r="591">
          <cell r="A591" t="str">
            <v>PC-26-00136</v>
          </cell>
          <cell r="W591">
            <v>27.192</v>
          </cell>
          <cell r="Y591">
            <v>0.18705000000000002</v>
          </cell>
        </row>
        <row r="592">
          <cell r="A592" t="str">
            <v>PC-26-0186</v>
          </cell>
          <cell r="W592">
            <v>13.596</v>
          </cell>
          <cell r="Y592">
            <v>0.11352500000000001</v>
          </cell>
        </row>
        <row r="593">
          <cell r="A593" t="str">
            <v>PC-26-00137</v>
          </cell>
          <cell r="W593">
            <v>13.596</v>
          </cell>
          <cell r="Y593">
            <v>0.11352500000000001</v>
          </cell>
        </row>
        <row r="594">
          <cell r="A594" t="str">
            <v>PC-26-0188</v>
          </cell>
          <cell r="W594">
            <v>27.192</v>
          </cell>
          <cell r="Y594">
            <v>0.18705000000000002</v>
          </cell>
        </row>
        <row r="595">
          <cell r="A595" t="str">
            <v>PC-26-0189</v>
          </cell>
          <cell r="W595">
            <v>9.0640000000000001</v>
          </cell>
          <cell r="Y595">
            <v>8.2350000000000007E-2</v>
          </cell>
        </row>
        <row r="596">
          <cell r="A596" t="str">
            <v>PC-26-0190</v>
          </cell>
          <cell r="W596">
            <v>20.394000000000002</v>
          </cell>
          <cell r="Y596">
            <v>0.14528749999999999</v>
          </cell>
        </row>
        <row r="597">
          <cell r="A597" t="str">
            <v>PC-26-0191</v>
          </cell>
          <cell r="W597">
            <v>9.0640000000000001</v>
          </cell>
          <cell r="Y597">
            <v>8.2350000000000007E-2</v>
          </cell>
        </row>
        <row r="598">
          <cell r="A598" t="str">
            <v>PC-26-0192</v>
          </cell>
          <cell r="W598">
            <v>20.394000000000002</v>
          </cell>
          <cell r="Y598">
            <v>0.14528749999999999</v>
          </cell>
        </row>
        <row r="599">
          <cell r="A599" t="str">
            <v>PC-3675</v>
          </cell>
          <cell r="W599">
            <v>13.596</v>
          </cell>
          <cell r="Y599">
            <v>0.11352500000000001</v>
          </cell>
        </row>
        <row r="600">
          <cell r="A600" t="str">
            <v>PC-3677</v>
          </cell>
          <cell r="W600">
            <v>27.192</v>
          </cell>
          <cell r="Y600">
            <v>0.18705000000000002</v>
          </cell>
        </row>
        <row r="601">
          <cell r="A601" t="str">
            <v>PC-1049</v>
          </cell>
          <cell r="W601">
            <v>19.827500000000001</v>
          </cell>
          <cell r="Y601">
            <v>0.13764062499999999</v>
          </cell>
        </row>
        <row r="602">
          <cell r="A602" t="str">
            <v>PC-1050</v>
          </cell>
          <cell r="W602">
            <v>39.655000000000001</v>
          </cell>
          <cell r="Y602">
            <v>0.24028124999999995</v>
          </cell>
        </row>
        <row r="603">
          <cell r="A603" t="str">
            <v>PC-2073</v>
          </cell>
          <cell r="W603">
            <v>4.532</v>
          </cell>
          <cell r="Y603">
            <v>5.1175000000000012E-2</v>
          </cell>
        </row>
        <row r="604">
          <cell r="A604" t="str">
            <v>PC-2074</v>
          </cell>
          <cell r="W604">
            <v>39.655000000000001</v>
          </cell>
          <cell r="Y604">
            <v>0.24028124999999995</v>
          </cell>
        </row>
        <row r="605">
          <cell r="A605" t="str">
            <v>PC-26-00138</v>
          </cell>
          <cell r="W605">
            <v>19.827500000000001</v>
          </cell>
          <cell r="Y605">
            <v>0.13764062499999999</v>
          </cell>
        </row>
        <row r="606">
          <cell r="A606" t="str">
            <v>PC-2686</v>
          </cell>
          <cell r="W606">
            <v>19.827500000000001</v>
          </cell>
          <cell r="Y606">
            <v>0.13764062499999999</v>
          </cell>
        </row>
        <row r="607">
          <cell r="A607" t="str">
            <v>PC-2687</v>
          </cell>
          <cell r="W607">
            <v>39.655000000000001</v>
          </cell>
          <cell r="Y607">
            <v>0.24028124999999995</v>
          </cell>
        </row>
        <row r="608">
          <cell r="A608" t="str">
            <v>PC-2852</v>
          </cell>
          <cell r="W608">
            <v>19.827500000000001</v>
          </cell>
          <cell r="Y608">
            <v>0.13764062499999999</v>
          </cell>
        </row>
        <row r="609">
          <cell r="A609" t="str">
            <v>PC-2853</v>
          </cell>
          <cell r="W609">
            <v>39.655000000000001</v>
          </cell>
          <cell r="Y609">
            <v>0.24028124999999995</v>
          </cell>
        </row>
        <row r="610">
          <cell r="A610" t="str">
            <v>PC-1965</v>
          </cell>
          <cell r="W610">
            <v>181.28</v>
          </cell>
          <cell r="Y610">
            <v>0.94700000000000017</v>
          </cell>
        </row>
        <row r="611">
          <cell r="A611" t="str">
            <v>PC-3396</v>
          </cell>
          <cell r="W611">
            <v>19.827500000000001</v>
          </cell>
          <cell r="Y611">
            <v>0.13764062499999999</v>
          </cell>
        </row>
        <row r="612">
          <cell r="A612" t="str">
            <v>PC-3397</v>
          </cell>
          <cell r="W612">
            <v>39.655000000000001</v>
          </cell>
          <cell r="Y612">
            <v>0.24028124999999995</v>
          </cell>
        </row>
        <row r="613">
          <cell r="A613" t="str">
            <v>PC-3561</v>
          </cell>
          <cell r="W613">
            <v>45.32</v>
          </cell>
          <cell r="Y613">
            <v>0.27174999999999999</v>
          </cell>
        </row>
        <row r="614">
          <cell r="A614" t="str">
            <v>PC-3398</v>
          </cell>
          <cell r="W614">
            <v>18.128</v>
          </cell>
          <cell r="Y614">
            <v>0.12470000000000001</v>
          </cell>
        </row>
        <row r="615">
          <cell r="A615" t="str">
            <v>PC-3406</v>
          </cell>
          <cell r="W615">
            <v>40.788000000000004</v>
          </cell>
          <cell r="Y615">
            <v>0.24057500000000001</v>
          </cell>
        </row>
        <row r="616">
          <cell r="A616" t="str">
            <v>PC-1063</v>
          </cell>
          <cell r="W616">
            <v>40.788000000000004</v>
          </cell>
          <cell r="Y616">
            <v>0.24057500000000001</v>
          </cell>
        </row>
        <row r="617">
          <cell r="A617" t="str">
            <v>PC-1633</v>
          </cell>
          <cell r="W617">
            <v>18.128</v>
          </cell>
          <cell r="Y617">
            <v>0.12470000000000001</v>
          </cell>
        </row>
        <row r="618">
          <cell r="A618" t="str">
            <v>PC-2083</v>
          </cell>
          <cell r="W618">
            <v>40.788000000000004</v>
          </cell>
          <cell r="Y618">
            <v>0.24057500000000001</v>
          </cell>
        </row>
        <row r="619">
          <cell r="A619" t="str">
            <v>PC-26-00139</v>
          </cell>
          <cell r="W619">
            <v>18.128</v>
          </cell>
          <cell r="Y619">
            <v>0.12470000000000001</v>
          </cell>
        </row>
        <row r="620">
          <cell r="A620" t="str">
            <v>PC-26-00140</v>
          </cell>
          <cell r="W620">
            <v>18.128</v>
          </cell>
          <cell r="Y620">
            <v>0.12470000000000001</v>
          </cell>
        </row>
        <row r="621">
          <cell r="A621" t="str">
            <v>PC-2688</v>
          </cell>
          <cell r="W621">
            <v>40.788000000000004</v>
          </cell>
          <cell r="Y621">
            <v>0.24057500000000001</v>
          </cell>
        </row>
        <row r="622">
          <cell r="A622" t="str">
            <v>PC-2854</v>
          </cell>
          <cell r="W622">
            <v>18.128</v>
          </cell>
          <cell r="Y622">
            <v>0.12470000000000001</v>
          </cell>
        </row>
        <row r="623">
          <cell r="A623" t="str">
            <v>PC-2862</v>
          </cell>
          <cell r="W623">
            <v>40.788000000000004</v>
          </cell>
          <cell r="Y623">
            <v>0.24057500000000001</v>
          </cell>
        </row>
        <row r="624">
          <cell r="A624" t="str">
            <v>PC-3844</v>
          </cell>
          <cell r="W624">
            <v>4.532</v>
          </cell>
          <cell r="Y624">
            <v>5.1175000000000012E-2</v>
          </cell>
        </row>
        <row r="625">
          <cell r="A625" t="str">
            <v>PC-3399</v>
          </cell>
          <cell r="W625">
            <v>18.128</v>
          </cell>
          <cell r="Y625">
            <v>0.12470000000000001</v>
          </cell>
        </row>
        <row r="626">
          <cell r="A626" t="str">
            <v>PC-3407</v>
          </cell>
          <cell r="W626">
            <v>40.788000000000004</v>
          </cell>
          <cell r="Y626">
            <v>0.24057500000000001</v>
          </cell>
        </row>
        <row r="627">
          <cell r="A627" t="str">
            <v>PC-1635</v>
          </cell>
          <cell r="W627">
            <v>18.128</v>
          </cell>
          <cell r="Y627">
            <v>0.12470000000000001</v>
          </cell>
        </row>
        <row r="628">
          <cell r="A628" t="str">
            <v>PC-1651</v>
          </cell>
          <cell r="W628">
            <v>40.788000000000004</v>
          </cell>
          <cell r="Y628">
            <v>0.24057500000000001</v>
          </cell>
        </row>
        <row r="629">
          <cell r="A629" t="str">
            <v>PC-2076</v>
          </cell>
          <cell r="W629">
            <v>4.532</v>
          </cell>
          <cell r="Y629">
            <v>5.1175000000000012E-2</v>
          </cell>
        </row>
        <row r="630">
          <cell r="A630" t="str">
            <v>PC-2084</v>
          </cell>
          <cell r="W630">
            <v>40.788000000000004</v>
          </cell>
          <cell r="Y630">
            <v>0.24057500000000001</v>
          </cell>
        </row>
        <row r="631">
          <cell r="A631" t="str">
            <v>PC-26-00141</v>
          </cell>
          <cell r="W631">
            <v>18.128</v>
          </cell>
          <cell r="Y631">
            <v>0.12470000000000001</v>
          </cell>
        </row>
        <row r="632">
          <cell r="A632" t="str">
            <v>PC-26-00142</v>
          </cell>
          <cell r="W632">
            <v>18.128</v>
          </cell>
          <cell r="Y632">
            <v>0.12470000000000001</v>
          </cell>
        </row>
        <row r="633">
          <cell r="A633" t="str">
            <v>PC-2689</v>
          </cell>
          <cell r="W633">
            <v>40.788000000000004</v>
          </cell>
          <cell r="Y633">
            <v>0.24057500000000001</v>
          </cell>
        </row>
        <row r="634">
          <cell r="A634" t="str">
            <v>PC-2855</v>
          </cell>
          <cell r="W634">
            <v>18.128</v>
          </cell>
          <cell r="Y634">
            <v>0.12470000000000001</v>
          </cell>
        </row>
        <row r="635">
          <cell r="A635" t="str">
            <v>PC-2863</v>
          </cell>
          <cell r="W635">
            <v>40.788000000000004</v>
          </cell>
          <cell r="Y635">
            <v>0.24057500000000001</v>
          </cell>
        </row>
        <row r="636">
          <cell r="A636" t="str">
            <v>PC-3400</v>
          </cell>
          <cell r="W636">
            <v>18.128</v>
          </cell>
          <cell r="Y636">
            <v>0.12470000000000001</v>
          </cell>
        </row>
        <row r="637">
          <cell r="A637" t="str">
            <v>PC-3408</v>
          </cell>
          <cell r="W637">
            <v>40.788000000000004</v>
          </cell>
          <cell r="Y637">
            <v>0.24057500000000001</v>
          </cell>
        </row>
        <row r="638">
          <cell r="A638" t="str">
            <v>PC-1065</v>
          </cell>
          <cell r="W638">
            <v>40.788000000000004</v>
          </cell>
          <cell r="Y638">
            <v>0.24057500000000001</v>
          </cell>
        </row>
        <row r="639">
          <cell r="A639" t="str">
            <v>PC-1637</v>
          </cell>
          <cell r="W639">
            <v>18.128</v>
          </cell>
          <cell r="Y639">
            <v>0.12470000000000001</v>
          </cell>
        </row>
        <row r="640">
          <cell r="A640" t="str">
            <v>PC-2085</v>
          </cell>
          <cell r="W640">
            <v>40.788000000000004</v>
          </cell>
          <cell r="Y640">
            <v>0.24057500000000001</v>
          </cell>
        </row>
        <row r="641">
          <cell r="A641" t="str">
            <v>PC-26-00143</v>
          </cell>
          <cell r="W641">
            <v>18.128</v>
          </cell>
          <cell r="Y641">
            <v>0.12470000000000001</v>
          </cell>
        </row>
        <row r="642">
          <cell r="A642" t="str">
            <v>PC-26-00144</v>
          </cell>
          <cell r="W642">
            <v>18.128</v>
          </cell>
          <cell r="Y642">
            <v>0.12470000000000001</v>
          </cell>
        </row>
        <row r="643">
          <cell r="A643" t="str">
            <v>PC-2690</v>
          </cell>
          <cell r="W643">
            <v>40.788000000000004</v>
          </cell>
          <cell r="Y643">
            <v>0.24057500000000001</v>
          </cell>
        </row>
        <row r="644">
          <cell r="A644" t="str">
            <v>PC-2856</v>
          </cell>
          <cell r="W644">
            <v>18.128</v>
          </cell>
          <cell r="Y644">
            <v>0.12470000000000001</v>
          </cell>
        </row>
        <row r="645">
          <cell r="A645" t="str">
            <v>PC-2864</v>
          </cell>
          <cell r="W645">
            <v>40.788000000000004</v>
          </cell>
          <cell r="Y645">
            <v>0.24057500000000001</v>
          </cell>
        </row>
        <row r="646">
          <cell r="A646" t="str">
            <v>PC-3846</v>
          </cell>
          <cell r="W646">
            <v>4.532</v>
          </cell>
          <cell r="Y646">
            <v>5.1175000000000012E-2</v>
          </cell>
        </row>
        <row r="647">
          <cell r="A647" t="str">
            <v>PC-3401</v>
          </cell>
          <cell r="W647">
            <v>18.128</v>
          </cell>
          <cell r="Y647">
            <v>0.12470000000000001</v>
          </cell>
        </row>
        <row r="648">
          <cell r="A648" t="str">
            <v>PC-3409</v>
          </cell>
          <cell r="W648">
            <v>40.788000000000004</v>
          </cell>
          <cell r="Y648">
            <v>0.24057500000000001</v>
          </cell>
        </row>
        <row r="649">
          <cell r="A649" t="str">
            <v>PC-1066</v>
          </cell>
          <cell r="W649">
            <v>40.788000000000004</v>
          </cell>
          <cell r="Y649">
            <v>0.24057500000000001</v>
          </cell>
        </row>
        <row r="650">
          <cell r="A650" t="str">
            <v>PC-1639</v>
          </cell>
          <cell r="W650">
            <v>18.128</v>
          </cell>
          <cell r="Y650">
            <v>0.12470000000000001</v>
          </cell>
        </row>
        <row r="651">
          <cell r="A651" t="str">
            <v>PC-2086</v>
          </cell>
          <cell r="W651">
            <v>40.788000000000004</v>
          </cell>
          <cell r="Y651">
            <v>0.24057500000000001</v>
          </cell>
        </row>
        <row r="652">
          <cell r="A652" t="str">
            <v>PC-26-00145</v>
          </cell>
          <cell r="W652">
            <v>18.128</v>
          </cell>
          <cell r="Y652">
            <v>0.12470000000000001</v>
          </cell>
        </row>
        <row r="653">
          <cell r="A653" t="str">
            <v>PC-26-00146</v>
          </cell>
          <cell r="W653">
            <v>18.128</v>
          </cell>
          <cell r="Y653">
            <v>0.12470000000000001</v>
          </cell>
        </row>
        <row r="654">
          <cell r="A654" t="str">
            <v>PC-2691</v>
          </cell>
          <cell r="W654">
            <v>40.788000000000004</v>
          </cell>
          <cell r="Y654">
            <v>0.24057500000000001</v>
          </cell>
        </row>
        <row r="655">
          <cell r="A655" t="str">
            <v>PC-2857</v>
          </cell>
          <cell r="W655">
            <v>18.128</v>
          </cell>
          <cell r="Y655">
            <v>0.12470000000000001</v>
          </cell>
        </row>
        <row r="656">
          <cell r="A656" t="str">
            <v>PC-2865</v>
          </cell>
          <cell r="W656">
            <v>40.788000000000004</v>
          </cell>
          <cell r="Y656">
            <v>0.24057500000000001</v>
          </cell>
        </row>
        <row r="657">
          <cell r="A657" t="str">
            <v>PC-3847</v>
          </cell>
          <cell r="W657">
            <v>4.532</v>
          </cell>
          <cell r="Y657">
            <v>5.1175000000000012E-2</v>
          </cell>
        </row>
        <row r="658">
          <cell r="A658" t="str">
            <v>PC-26-0194</v>
          </cell>
          <cell r="W658">
            <v>56.650000000000006</v>
          </cell>
          <cell r="Y658">
            <v>0.33468750000000008</v>
          </cell>
        </row>
        <row r="659">
          <cell r="A659" t="str">
            <v>PC-26-0195</v>
          </cell>
          <cell r="W659">
            <v>56.650000000000006</v>
          </cell>
          <cell r="Y659">
            <v>0.33468750000000008</v>
          </cell>
        </row>
        <row r="660">
          <cell r="A660" t="str">
            <v>PC-26-0196</v>
          </cell>
          <cell r="W660">
            <v>33.99</v>
          </cell>
          <cell r="Y660">
            <v>0.20881249999999998</v>
          </cell>
        </row>
        <row r="661">
          <cell r="A661" t="str">
            <v>PC-26-0197</v>
          </cell>
          <cell r="W661">
            <v>33.99</v>
          </cell>
          <cell r="Y661">
            <v>0.20881249999999998</v>
          </cell>
        </row>
        <row r="662">
          <cell r="A662" t="str">
            <v>PC-26-0198</v>
          </cell>
          <cell r="W662">
            <v>27.192</v>
          </cell>
          <cell r="Y662">
            <v>0.17705000000000001</v>
          </cell>
        </row>
        <row r="663">
          <cell r="A663" t="str">
            <v>PC-3419</v>
          </cell>
          <cell r="W663">
            <v>18.128</v>
          </cell>
          <cell r="Y663">
            <v>0.12470000000000001</v>
          </cell>
        </row>
        <row r="664">
          <cell r="A664" t="str">
            <v>PC-3429</v>
          </cell>
          <cell r="W664">
            <v>40.788000000000004</v>
          </cell>
          <cell r="Y664">
            <v>0.24057500000000001</v>
          </cell>
        </row>
        <row r="665">
          <cell r="A665" t="str">
            <v>PC-1086</v>
          </cell>
          <cell r="W665">
            <v>18.128</v>
          </cell>
          <cell r="Y665">
            <v>0.12470000000000001</v>
          </cell>
        </row>
        <row r="666">
          <cell r="A666" t="str">
            <v>PC-1096</v>
          </cell>
          <cell r="W666">
            <v>40.788000000000004</v>
          </cell>
          <cell r="Y666">
            <v>0.24057500000000001</v>
          </cell>
        </row>
        <row r="667">
          <cell r="A667" t="str">
            <v>PC-2096</v>
          </cell>
          <cell r="W667">
            <v>9.0640000000000001</v>
          </cell>
          <cell r="Y667">
            <v>7.2350000000000012E-2</v>
          </cell>
        </row>
        <row r="668">
          <cell r="A668" t="str">
            <v>PC-2106</v>
          </cell>
          <cell r="W668">
            <v>40.788000000000004</v>
          </cell>
          <cell r="Y668">
            <v>0.24057500000000001</v>
          </cell>
        </row>
        <row r="669">
          <cell r="A669" t="str">
            <v>PC-26-0199</v>
          </cell>
          <cell r="W669">
            <v>18.128</v>
          </cell>
          <cell r="Y669">
            <v>0.12470000000000001</v>
          </cell>
        </row>
        <row r="670">
          <cell r="A670" t="str">
            <v>PC-2699</v>
          </cell>
          <cell r="W670">
            <v>18.128</v>
          </cell>
          <cell r="Y670">
            <v>0.12470000000000001</v>
          </cell>
        </row>
        <row r="671">
          <cell r="A671" t="str">
            <v>PC-2709</v>
          </cell>
          <cell r="W671">
            <v>40.788000000000004</v>
          </cell>
          <cell r="Y671">
            <v>0.24057500000000001</v>
          </cell>
        </row>
        <row r="672">
          <cell r="A672" t="str">
            <v>PC-2875</v>
          </cell>
          <cell r="W672">
            <v>18.128</v>
          </cell>
          <cell r="Y672">
            <v>0.12470000000000001</v>
          </cell>
        </row>
        <row r="673">
          <cell r="A673" t="str">
            <v>PC-2885</v>
          </cell>
          <cell r="W673">
            <v>40.788000000000004</v>
          </cell>
          <cell r="Y673">
            <v>0.24057500000000001</v>
          </cell>
        </row>
        <row r="674">
          <cell r="A674" t="str">
            <v>PC-26-00147</v>
          </cell>
          <cell r="W674">
            <v>145.024</v>
          </cell>
          <cell r="Y674">
            <v>0.77759999999999996</v>
          </cell>
        </row>
        <row r="675">
          <cell r="A675" t="str">
            <v>PC-26-00148</v>
          </cell>
          <cell r="W675">
            <v>145.024</v>
          </cell>
          <cell r="Y675">
            <v>0.77759999999999996</v>
          </cell>
        </row>
        <row r="676">
          <cell r="A676" t="str">
            <v>PC-3411</v>
          </cell>
          <cell r="W676">
            <v>18.128</v>
          </cell>
          <cell r="Y676">
            <v>0.12470000000000001</v>
          </cell>
        </row>
        <row r="677">
          <cell r="A677" t="str">
            <v>PC-3421</v>
          </cell>
          <cell r="W677">
            <v>40.788000000000004</v>
          </cell>
          <cell r="Y677">
            <v>0.24057500000000001</v>
          </cell>
        </row>
        <row r="678">
          <cell r="A678" t="str">
            <v>PC-1088</v>
          </cell>
          <cell r="W678">
            <v>40.788000000000004</v>
          </cell>
          <cell r="Y678">
            <v>0.24057500000000001</v>
          </cell>
        </row>
        <row r="679">
          <cell r="A679" t="str">
            <v>PC-1659</v>
          </cell>
          <cell r="W679">
            <v>18.128</v>
          </cell>
          <cell r="Y679">
            <v>0.12470000000000001</v>
          </cell>
        </row>
        <row r="680">
          <cell r="A680" t="str">
            <v>PC-2088</v>
          </cell>
          <cell r="W680">
            <v>9.0640000000000001</v>
          </cell>
          <cell r="Y680">
            <v>7.2350000000000012E-2</v>
          </cell>
        </row>
        <row r="681">
          <cell r="A681" t="str">
            <v>PC-2098</v>
          </cell>
          <cell r="W681">
            <v>40.788000000000004</v>
          </cell>
          <cell r="Y681">
            <v>0.24057500000000001</v>
          </cell>
        </row>
        <row r="682">
          <cell r="A682" t="str">
            <v>PC-26-00149</v>
          </cell>
          <cell r="W682">
            <v>18.128</v>
          </cell>
          <cell r="Y682">
            <v>0.12470000000000001</v>
          </cell>
        </row>
        <row r="683">
          <cell r="A683" t="str">
            <v>PC-3410</v>
          </cell>
          <cell r="W683">
            <v>18.128</v>
          </cell>
          <cell r="Y683">
            <v>0.12470000000000001</v>
          </cell>
        </row>
        <row r="684">
          <cell r="A684" t="str">
            <v>PC-3420</v>
          </cell>
          <cell r="W684">
            <v>40.788000000000004</v>
          </cell>
          <cell r="Y684">
            <v>0.24057500000000001</v>
          </cell>
        </row>
        <row r="685">
          <cell r="A685" t="str">
            <v>PC-1087</v>
          </cell>
          <cell r="W685">
            <v>40.788000000000004</v>
          </cell>
          <cell r="Y685">
            <v>0.24057500000000001</v>
          </cell>
        </row>
        <row r="686">
          <cell r="A686" t="str">
            <v>PC-1657</v>
          </cell>
          <cell r="W686">
            <v>18.128</v>
          </cell>
          <cell r="Y686">
            <v>0.12470000000000001</v>
          </cell>
        </row>
        <row r="687">
          <cell r="A687" t="str">
            <v>PC-2087</v>
          </cell>
          <cell r="W687">
            <v>9.0640000000000001</v>
          </cell>
          <cell r="Y687">
            <v>7.2350000000000012E-2</v>
          </cell>
        </row>
        <row r="688">
          <cell r="A688" t="str">
            <v>PC-2097</v>
          </cell>
          <cell r="W688">
            <v>40.788000000000004</v>
          </cell>
          <cell r="Y688">
            <v>0.24057500000000001</v>
          </cell>
        </row>
        <row r="689">
          <cell r="A689" t="str">
            <v>PC-26-00150</v>
          </cell>
          <cell r="W689">
            <v>18.128</v>
          </cell>
          <cell r="Y689">
            <v>0.12470000000000001</v>
          </cell>
        </row>
        <row r="690">
          <cell r="A690" t="str">
            <v>PC-2692</v>
          </cell>
          <cell r="W690">
            <v>18.128</v>
          </cell>
          <cell r="Y690">
            <v>0.12470000000000001</v>
          </cell>
        </row>
        <row r="691">
          <cell r="A691" t="str">
            <v>PC-2700</v>
          </cell>
          <cell r="W691">
            <v>40.788000000000004</v>
          </cell>
          <cell r="Y691">
            <v>0.24057500000000001</v>
          </cell>
        </row>
        <row r="692">
          <cell r="A692" t="str">
            <v>PC-2866</v>
          </cell>
          <cell r="W692">
            <v>18.128</v>
          </cell>
          <cell r="Y692">
            <v>0.12470000000000001</v>
          </cell>
        </row>
        <row r="693">
          <cell r="A693" t="str">
            <v>PC-2876</v>
          </cell>
          <cell r="W693">
            <v>40.788000000000004</v>
          </cell>
          <cell r="Y693">
            <v>0.24057500000000001</v>
          </cell>
        </row>
        <row r="694">
          <cell r="A694" t="str">
            <v>PC-3412</v>
          </cell>
          <cell r="W694">
            <v>18.128</v>
          </cell>
          <cell r="Y694">
            <v>0.12470000000000001</v>
          </cell>
        </row>
        <row r="695">
          <cell r="A695" t="str">
            <v>PC-3422</v>
          </cell>
          <cell r="W695">
            <v>40.788000000000004</v>
          </cell>
          <cell r="Y695">
            <v>0.24057500000000001</v>
          </cell>
        </row>
        <row r="696">
          <cell r="A696" t="str">
            <v>PC-1089</v>
          </cell>
          <cell r="W696">
            <v>40.788000000000004</v>
          </cell>
          <cell r="Y696">
            <v>0.24057500000000001</v>
          </cell>
        </row>
        <row r="697">
          <cell r="A697" t="str">
            <v>PC-1661</v>
          </cell>
          <cell r="W697">
            <v>18.128</v>
          </cell>
          <cell r="Y697">
            <v>0.12470000000000001</v>
          </cell>
        </row>
        <row r="698">
          <cell r="A698" t="str">
            <v>PC-2089</v>
          </cell>
          <cell r="W698">
            <v>9.0640000000000001</v>
          </cell>
          <cell r="Y698">
            <v>7.2350000000000012E-2</v>
          </cell>
        </row>
        <row r="699">
          <cell r="A699" t="str">
            <v>PC-2099</v>
          </cell>
          <cell r="W699">
            <v>40.788000000000004</v>
          </cell>
          <cell r="Y699">
            <v>0.24057500000000001</v>
          </cell>
        </row>
        <row r="700">
          <cell r="A700" t="str">
            <v>PC-26-00151</v>
          </cell>
          <cell r="W700">
            <v>18.128</v>
          </cell>
          <cell r="Y700">
            <v>0.12470000000000001</v>
          </cell>
        </row>
        <row r="701">
          <cell r="A701" t="str">
            <v>PC-2694</v>
          </cell>
          <cell r="W701">
            <v>18.128</v>
          </cell>
          <cell r="Y701">
            <v>0.12470000000000001</v>
          </cell>
        </row>
        <row r="702">
          <cell r="A702" t="str">
            <v>PC-2868</v>
          </cell>
          <cell r="W702">
            <v>18.128</v>
          </cell>
          <cell r="Y702">
            <v>0.12470000000000001</v>
          </cell>
        </row>
        <row r="703">
          <cell r="A703" t="str">
            <v>PC-2878</v>
          </cell>
          <cell r="W703">
            <v>40.788000000000004</v>
          </cell>
          <cell r="Y703">
            <v>0.24057500000000001</v>
          </cell>
        </row>
        <row r="704">
          <cell r="A704" t="str">
            <v>PC-3413</v>
          </cell>
          <cell r="W704">
            <v>18.128</v>
          </cell>
          <cell r="Y704">
            <v>0.12470000000000001</v>
          </cell>
        </row>
        <row r="705">
          <cell r="A705" t="str">
            <v>PC-3423</v>
          </cell>
          <cell r="W705">
            <v>40.788000000000004</v>
          </cell>
          <cell r="Y705">
            <v>0.24057500000000001</v>
          </cell>
        </row>
        <row r="706">
          <cell r="A706" t="str">
            <v>PC-1080</v>
          </cell>
          <cell r="W706">
            <v>18.128</v>
          </cell>
          <cell r="Y706">
            <v>0.12470000000000001</v>
          </cell>
        </row>
        <row r="707">
          <cell r="A707" t="str">
            <v>PC-1090</v>
          </cell>
          <cell r="W707">
            <v>40.788000000000004</v>
          </cell>
          <cell r="Y707">
            <v>0.24057500000000001</v>
          </cell>
        </row>
        <row r="708">
          <cell r="A708" t="str">
            <v>PC-2090</v>
          </cell>
          <cell r="W708">
            <v>9.0640000000000001</v>
          </cell>
          <cell r="Y708">
            <v>7.2350000000000012E-2</v>
          </cell>
        </row>
        <row r="709">
          <cell r="A709" t="str">
            <v>PC-2100</v>
          </cell>
          <cell r="W709">
            <v>40.788000000000004</v>
          </cell>
          <cell r="Y709">
            <v>0.24057500000000001</v>
          </cell>
        </row>
        <row r="710">
          <cell r="A710" t="str">
            <v>PC-26-00152</v>
          </cell>
          <cell r="W710">
            <v>18.128</v>
          </cell>
          <cell r="Y710">
            <v>0.12470000000000001</v>
          </cell>
        </row>
        <row r="711">
          <cell r="A711" t="str">
            <v>PC-2695</v>
          </cell>
          <cell r="W711">
            <v>18.128</v>
          </cell>
          <cell r="Y711">
            <v>0.12470000000000001</v>
          </cell>
        </row>
        <row r="712">
          <cell r="A712" t="str">
            <v>PC-2703</v>
          </cell>
          <cell r="W712">
            <v>40.788000000000004</v>
          </cell>
          <cell r="Y712">
            <v>0.24057500000000001</v>
          </cell>
        </row>
        <row r="713">
          <cell r="A713" t="str">
            <v>PC-2869</v>
          </cell>
          <cell r="W713">
            <v>18.128</v>
          </cell>
          <cell r="Y713">
            <v>0.12470000000000001</v>
          </cell>
        </row>
        <row r="714">
          <cell r="A714" t="str">
            <v>PC-2879</v>
          </cell>
          <cell r="W714">
            <v>40.788000000000004</v>
          </cell>
          <cell r="Y714">
            <v>0.24057500000000001</v>
          </cell>
        </row>
        <row r="715">
          <cell r="A715" t="str">
            <v>PC-3414</v>
          </cell>
          <cell r="W715">
            <v>18.128</v>
          </cell>
          <cell r="Y715">
            <v>0.12470000000000001</v>
          </cell>
        </row>
        <row r="716">
          <cell r="A716" t="str">
            <v>PC-3424</v>
          </cell>
          <cell r="W716">
            <v>40.788000000000004</v>
          </cell>
          <cell r="Y716">
            <v>0.24057500000000001</v>
          </cell>
        </row>
        <row r="717">
          <cell r="A717" t="str">
            <v>PC-1081</v>
          </cell>
          <cell r="W717">
            <v>18.128</v>
          </cell>
          <cell r="Y717">
            <v>0.12470000000000001</v>
          </cell>
        </row>
        <row r="718">
          <cell r="A718" t="str">
            <v>PC-1091</v>
          </cell>
          <cell r="W718">
            <v>40.788000000000004</v>
          </cell>
          <cell r="Y718">
            <v>0.24057500000000001</v>
          </cell>
        </row>
        <row r="719">
          <cell r="A719" t="str">
            <v>PC-2101</v>
          </cell>
          <cell r="W719">
            <v>40.788000000000004</v>
          </cell>
          <cell r="Y719">
            <v>0.24057500000000001</v>
          </cell>
        </row>
        <row r="720">
          <cell r="A720" t="str">
            <v>PC-26-00153</v>
          </cell>
          <cell r="W720">
            <v>18.128</v>
          </cell>
          <cell r="Y720">
            <v>0.12470000000000001</v>
          </cell>
        </row>
        <row r="721">
          <cell r="A721" t="str">
            <v>PC-2696</v>
          </cell>
          <cell r="W721">
            <v>18.128</v>
          </cell>
          <cell r="Y721">
            <v>0.12470000000000001</v>
          </cell>
        </row>
        <row r="722">
          <cell r="A722" t="str">
            <v>PC-2704</v>
          </cell>
          <cell r="W722">
            <v>40.788000000000004</v>
          </cell>
          <cell r="Y722">
            <v>0.24057500000000001</v>
          </cell>
        </row>
        <row r="723">
          <cell r="A723" t="str">
            <v>PC-2870</v>
          </cell>
          <cell r="W723">
            <v>18.128</v>
          </cell>
          <cell r="Y723">
            <v>0.12470000000000001</v>
          </cell>
        </row>
        <row r="724">
          <cell r="A724" t="str">
            <v>PC-2880</v>
          </cell>
          <cell r="W724">
            <v>40.788000000000004</v>
          </cell>
          <cell r="Y724">
            <v>0.24057500000000001</v>
          </cell>
        </row>
        <row r="725">
          <cell r="A725" t="str">
            <v>PC-3415</v>
          </cell>
          <cell r="W725">
            <v>18.128</v>
          </cell>
          <cell r="Y725">
            <v>0.12470000000000001</v>
          </cell>
        </row>
        <row r="726">
          <cell r="A726" t="str">
            <v>PC-3425</v>
          </cell>
          <cell r="W726">
            <v>40.788000000000004</v>
          </cell>
          <cell r="Y726">
            <v>0.24057500000000001</v>
          </cell>
        </row>
        <row r="727">
          <cell r="A727" t="str">
            <v>PC-1092</v>
          </cell>
          <cell r="W727">
            <v>40.788000000000004</v>
          </cell>
          <cell r="Y727">
            <v>0.24057500000000001</v>
          </cell>
        </row>
        <row r="728">
          <cell r="A728" t="str">
            <v>PC-1667</v>
          </cell>
          <cell r="W728">
            <v>18.128</v>
          </cell>
          <cell r="Y728">
            <v>0.12470000000000001</v>
          </cell>
        </row>
        <row r="729">
          <cell r="A729" t="str">
            <v>PC-2092</v>
          </cell>
          <cell r="W729">
            <v>9.0640000000000001</v>
          </cell>
          <cell r="Y729">
            <v>7.2350000000000012E-2</v>
          </cell>
        </row>
        <row r="730">
          <cell r="A730" t="str">
            <v>PC-2102</v>
          </cell>
          <cell r="W730">
            <v>40.788000000000004</v>
          </cell>
          <cell r="Y730">
            <v>0.24057500000000001</v>
          </cell>
        </row>
        <row r="731">
          <cell r="A731" t="str">
            <v>PC-26-00154</v>
          </cell>
          <cell r="W731">
            <v>18.128</v>
          </cell>
          <cell r="Y731">
            <v>0.12470000000000001</v>
          </cell>
        </row>
        <row r="732">
          <cell r="A732" t="str">
            <v>PC-2705</v>
          </cell>
          <cell r="W732">
            <v>40.788000000000004</v>
          </cell>
          <cell r="Y732">
            <v>0.24057500000000001</v>
          </cell>
        </row>
        <row r="733">
          <cell r="A733" t="str">
            <v>PC-2871</v>
          </cell>
          <cell r="W733">
            <v>18.128</v>
          </cell>
          <cell r="Y733">
            <v>0.12470000000000001</v>
          </cell>
        </row>
        <row r="734">
          <cell r="A734" t="str">
            <v>PC-2881</v>
          </cell>
          <cell r="W734">
            <v>40.788000000000004</v>
          </cell>
          <cell r="Y734">
            <v>0.24057500000000001</v>
          </cell>
        </row>
        <row r="735">
          <cell r="A735" t="str">
            <v>PC-3853</v>
          </cell>
          <cell r="W735">
            <v>4.532</v>
          </cell>
          <cell r="Y735">
            <v>5.1175000000000012E-2</v>
          </cell>
        </row>
        <row r="736">
          <cell r="A736" t="str">
            <v>PC-3416</v>
          </cell>
          <cell r="W736">
            <v>18.128</v>
          </cell>
          <cell r="Y736">
            <v>0.12470000000000001</v>
          </cell>
        </row>
        <row r="737">
          <cell r="A737" t="str">
            <v>PC-3426</v>
          </cell>
          <cell r="W737">
            <v>40.788000000000004</v>
          </cell>
          <cell r="Y737">
            <v>0.24057500000000001</v>
          </cell>
        </row>
        <row r="738">
          <cell r="A738" t="str">
            <v>PC-1083</v>
          </cell>
          <cell r="W738">
            <v>18.128</v>
          </cell>
          <cell r="Y738">
            <v>0.12470000000000001</v>
          </cell>
        </row>
        <row r="739">
          <cell r="A739" t="str">
            <v>PC-1093</v>
          </cell>
          <cell r="W739">
            <v>40.788000000000004</v>
          </cell>
          <cell r="Y739">
            <v>0.24057500000000001</v>
          </cell>
        </row>
        <row r="740">
          <cell r="A740" t="str">
            <v>PC-2093</v>
          </cell>
          <cell r="W740">
            <v>9.0640000000000001</v>
          </cell>
          <cell r="Y740">
            <v>7.2350000000000012E-2</v>
          </cell>
        </row>
        <row r="741">
          <cell r="A741" t="str">
            <v>PC-2103</v>
          </cell>
          <cell r="W741">
            <v>40.788000000000004</v>
          </cell>
          <cell r="Y741">
            <v>0.24057500000000001</v>
          </cell>
        </row>
        <row r="742">
          <cell r="A742" t="str">
            <v>PC-26-00155</v>
          </cell>
          <cell r="W742">
            <v>18.128</v>
          </cell>
          <cell r="Y742">
            <v>0.12470000000000001</v>
          </cell>
        </row>
        <row r="743">
          <cell r="A743" t="str">
            <v>PC-26-00156</v>
          </cell>
          <cell r="W743">
            <v>18.128</v>
          </cell>
          <cell r="Y743">
            <v>0.12470000000000001</v>
          </cell>
        </row>
        <row r="744">
          <cell r="A744" t="str">
            <v>PC-2706</v>
          </cell>
          <cell r="W744">
            <v>40.788000000000004</v>
          </cell>
          <cell r="Y744">
            <v>0.24057500000000001</v>
          </cell>
        </row>
        <row r="745">
          <cell r="A745" t="str">
            <v>PC-2872</v>
          </cell>
          <cell r="W745">
            <v>18.128</v>
          </cell>
          <cell r="Y745">
            <v>0.12470000000000001</v>
          </cell>
        </row>
        <row r="746">
          <cell r="A746" t="str">
            <v>PC-2882</v>
          </cell>
          <cell r="W746">
            <v>40.788000000000004</v>
          </cell>
          <cell r="Y746">
            <v>0.24057500000000001</v>
          </cell>
        </row>
        <row r="747">
          <cell r="A747" t="str">
            <v>PC-3854</v>
          </cell>
          <cell r="W747">
            <v>4.532</v>
          </cell>
          <cell r="Y747">
            <v>5.1175000000000012E-2</v>
          </cell>
        </row>
        <row r="748">
          <cell r="A748" t="str">
            <v>PC-3418</v>
          </cell>
          <cell r="W748">
            <v>18.128</v>
          </cell>
          <cell r="Y748">
            <v>0.12470000000000001</v>
          </cell>
        </row>
        <row r="749">
          <cell r="A749" t="str">
            <v>PC-3428</v>
          </cell>
          <cell r="W749">
            <v>40.788000000000004</v>
          </cell>
          <cell r="Y749">
            <v>0.24057500000000001</v>
          </cell>
        </row>
        <row r="750">
          <cell r="A750" t="str">
            <v>PC-2095</v>
          </cell>
          <cell r="W750">
            <v>9.0640000000000001</v>
          </cell>
          <cell r="Y750">
            <v>7.2350000000000012E-2</v>
          </cell>
        </row>
        <row r="751">
          <cell r="A751" t="str">
            <v>PC-2105</v>
          </cell>
          <cell r="W751">
            <v>40.788000000000004</v>
          </cell>
          <cell r="Y751">
            <v>0.24057500000000001</v>
          </cell>
        </row>
        <row r="752">
          <cell r="A752" t="str">
            <v>PC-26-00157</v>
          </cell>
          <cell r="W752">
            <v>18.128</v>
          </cell>
          <cell r="Y752">
            <v>0.12470000000000001</v>
          </cell>
        </row>
        <row r="753">
          <cell r="A753" t="str">
            <v>PC-26-00158</v>
          </cell>
          <cell r="W753">
            <v>18.128</v>
          </cell>
          <cell r="Y753">
            <v>0.12470000000000001</v>
          </cell>
        </row>
        <row r="754">
          <cell r="A754" t="str">
            <v>PC-2698</v>
          </cell>
          <cell r="W754">
            <v>18.128</v>
          </cell>
          <cell r="Y754">
            <v>0.12470000000000001</v>
          </cell>
        </row>
        <row r="755">
          <cell r="A755" t="str">
            <v>PC-2708</v>
          </cell>
          <cell r="W755">
            <v>40.788000000000004</v>
          </cell>
          <cell r="Y755">
            <v>0.24057500000000001</v>
          </cell>
        </row>
        <row r="756">
          <cell r="A756" t="str">
            <v>PC-2874</v>
          </cell>
          <cell r="W756">
            <v>18.128</v>
          </cell>
          <cell r="Y756">
            <v>0.12470000000000001</v>
          </cell>
        </row>
        <row r="757">
          <cell r="A757" t="str">
            <v>PC-2884</v>
          </cell>
          <cell r="W757">
            <v>40.788000000000004</v>
          </cell>
          <cell r="Y757">
            <v>0.24057500000000001</v>
          </cell>
        </row>
        <row r="758">
          <cell r="A758" t="str">
            <v>PC-3856</v>
          </cell>
          <cell r="W758">
            <v>4.532</v>
          </cell>
          <cell r="Y758">
            <v>5.1175000000000012E-2</v>
          </cell>
        </row>
        <row r="759">
          <cell r="A759" t="str">
            <v>PC-3417</v>
          </cell>
          <cell r="W759">
            <v>18.128</v>
          </cell>
          <cell r="Y759">
            <v>0.12470000000000001</v>
          </cell>
        </row>
        <row r="760">
          <cell r="A760" t="str">
            <v>PC-3427</v>
          </cell>
          <cell r="W760">
            <v>40.788000000000004</v>
          </cell>
          <cell r="Y760">
            <v>0.24057500000000001</v>
          </cell>
        </row>
        <row r="761">
          <cell r="A761" t="str">
            <v>PC-1084</v>
          </cell>
          <cell r="W761">
            <v>18.128</v>
          </cell>
          <cell r="Y761">
            <v>0.12470000000000001</v>
          </cell>
        </row>
        <row r="762">
          <cell r="A762" t="str">
            <v>PC-1094</v>
          </cell>
          <cell r="W762">
            <v>40.788000000000004</v>
          </cell>
          <cell r="Y762">
            <v>0.24057500000000001</v>
          </cell>
        </row>
        <row r="763">
          <cell r="A763" t="str">
            <v>PC-2094</v>
          </cell>
          <cell r="W763">
            <v>9.0640000000000001</v>
          </cell>
          <cell r="Y763">
            <v>7.2350000000000012E-2</v>
          </cell>
        </row>
        <row r="764">
          <cell r="A764" t="str">
            <v>PC-2104</v>
          </cell>
          <cell r="W764">
            <v>40.788000000000004</v>
          </cell>
          <cell r="Y764">
            <v>0.24057500000000001</v>
          </cell>
        </row>
        <row r="765">
          <cell r="A765" t="str">
            <v>PC-2697</v>
          </cell>
          <cell r="W765">
            <v>18.128</v>
          </cell>
          <cell r="Y765">
            <v>0.12470000000000001</v>
          </cell>
        </row>
        <row r="766">
          <cell r="A766" t="str">
            <v>PC-2707</v>
          </cell>
          <cell r="W766">
            <v>40.788000000000004</v>
          </cell>
          <cell r="Y766">
            <v>0.24057500000000001</v>
          </cell>
        </row>
        <row r="767">
          <cell r="A767" t="str">
            <v>PC-2873</v>
          </cell>
          <cell r="W767">
            <v>18.128</v>
          </cell>
          <cell r="Y767">
            <v>0.12470000000000001</v>
          </cell>
        </row>
        <row r="768">
          <cell r="A768" t="str">
            <v>PC-2883</v>
          </cell>
          <cell r="W768">
            <v>40.788000000000004</v>
          </cell>
          <cell r="Y768">
            <v>0.24057500000000001</v>
          </cell>
        </row>
        <row r="769">
          <cell r="A769" t="str">
            <v>PC-3855</v>
          </cell>
          <cell r="W769">
            <v>4.532</v>
          </cell>
          <cell r="Y769">
            <v>5.1175000000000012E-2</v>
          </cell>
        </row>
        <row r="770">
          <cell r="A770" t="str">
            <v>PC-26-0200</v>
          </cell>
          <cell r="W770">
            <v>27.192</v>
          </cell>
          <cell r="Y770">
            <v>0.17705000000000001</v>
          </cell>
        </row>
        <row r="771">
          <cell r="A771" t="str">
            <v>PC-26-0201</v>
          </cell>
          <cell r="W771">
            <v>27.192</v>
          </cell>
          <cell r="Y771">
            <v>0.17705000000000001</v>
          </cell>
        </row>
        <row r="772">
          <cell r="A772" t="str">
            <v>PC-26-0202</v>
          </cell>
          <cell r="W772">
            <v>27.192</v>
          </cell>
          <cell r="Y772">
            <v>0.17705000000000001</v>
          </cell>
        </row>
        <row r="773">
          <cell r="A773" t="str">
            <v>PC-26-0203</v>
          </cell>
          <cell r="W773">
            <v>27.192</v>
          </cell>
          <cell r="Y773">
            <v>0.17705000000000001</v>
          </cell>
        </row>
        <row r="774">
          <cell r="A774" t="str">
            <v>PC-26-00159</v>
          </cell>
          <cell r="W774">
            <v>4.532</v>
          </cell>
          <cell r="Y774">
            <v>5.1175000000000012E-2</v>
          </cell>
        </row>
        <row r="775">
          <cell r="A775" t="str">
            <v>PC-26-0204</v>
          </cell>
          <cell r="W775">
            <v>45.32</v>
          </cell>
          <cell r="Y775">
            <v>0.27174999999999999</v>
          </cell>
        </row>
        <row r="776">
          <cell r="A776" t="str">
            <v>PC-26-0205</v>
          </cell>
          <cell r="W776">
            <v>108.768</v>
          </cell>
          <cell r="Y776">
            <v>0.58820000000000017</v>
          </cell>
        </row>
        <row r="777">
          <cell r="A777" t="str">
            <v>PC-3051</v>
          </cell>
          <cell r="W777">
            <v>45.32</v>
          </cell>
          <cell r="Y777">
            <v>0.27174999999999999</v>
          </cell>
        </row>
        <row r="778">
          <cell r="A778" t="str">
            <v>PC-3052</v>
          </cell>
          <cell r="W778">
            <v>108.768</v>
          </cell>
          <cell r="Y778">
            <v>0.58820000000000017</v>
          </cell>
        </row>
        <row r="779">
          <cell r="A779" t="str">
            <v>PC-3053</v>
          </cell>
          <cell r="W779">
            <v>45.32</v>
          </cell>
          <cell r="Y779">
            <v>0.27174999999999999</v>
          </cell>
        </row>
        <row r="780">
          <cell r="A780" t="str">
            <v>PC-3054</v>
          </cell>
          <cell r="W780">
            <v>90.64</v>
          </cell>
          <cell r="Y780">
            <v>0.49350000000000005</v>
          </cell>
        </row>
        <row r="781">
          <cell r="A781" t="str">
            <v>PC-3055</v>
          </cell>
          <cell r="W781">
            <v>45.32</v>
          </cell>
          <cell r="Y781">
            <v>0.27174999999999999</v>
          </cell>
        </row>
        <row r="782">
          <cell r="A782" t="str">
            <v>PC-3056</v>
          </cell>
          <cell r="W782">
            <v>108.768</v>
          </cell>
          <cell r="Y782">
            <v>0.58820000000000017</v>
          </cell>
        </row>
        <row r="783">
          <cell r="A783" t="str">
            <v>PC-1697</v>
          </cell>
          <cell r="W783">
            <v>19.827500000000001</v>
          </cell>
          <cell r="Y783">
            <v>0.13764062499999999</v>
          </cell>
        </row>
        <row r="784">
          <cell r="A784" t="str">
            <v>PC-1699</v>
          </cell>
          <cell r="W784">
            <v>39.655000000000001</v>
          </cell>
          <cell r="Y784">
            <v>0.24028124999999995</v>
          </cell>
        </row>
        <row r="785">
          <cell r="A785" t="str">
            <v>PC-1707</v>
          </cell>
          <cell r="W785">
            <v>19.827500000000001</v>
          </cell>
          <cell r="Y785">
            <v>0.13764062499999999</v>
          </cell>
        </row>
        <row r="786">
          <cell r="A786" t="str">
            <v>PC-1713</v>
          </cell>
          <cell r="W786">
            <v>39.655000000000001</v>
          </cell>
          <cell r="Y786">
            <v>0.24028124999999995</v>
          </cell>
        </row>
        <row r="787">
          <cell r="A787" t="str">
            <v>PC-1117</v>
          </cell>
          <cell r="W787">
            <v>19.827500000000001</v>
          </cell>
          <cell r="Y787">
            <v>0.13764062499999999</v>
          </cell>
        </row>
        <row r="788">
          <cell r="A788" t="str">
            <v>PC-1123</v>
          </cell>
          <cell r="W788">
            <v>39.655000000000001</v>
          </cell>
          <cell r="Y788">
            <v>0.24028124999999995</v>
          </cell>
        </row>
        <row r="789">
          <cell r="A789" t="str">
            <v>PC-2107</v>
          </cell>
          <cell r="W789">
            <v>39.655000000000001</v>
          </cell>
          <cell r="Y789">
            <v>0.24028124999999995</v>
          </cell>
        </row>
        <row r="790">
          <cell r="A790" t="str">
            <v>PC-26-00160</v>
          </cell>
          <cell r="W790">
            <v>19.827500000000001</v>
          </cell>
          <cell r="Y790">
            <v>0.13764062499999999</v>
          </cell>
        </row>
        <row r="791">
          <cell r="A791" t="str">
            <v>PC-26-001601</v>
          </cell>
          <cell r="W791">
            <v>19.827500000000001</v>
          </cell>
          <cell r="Y791">
            <v>0.13764062499999999</v>
          </cell>
        </row>
        <row r="792">
          <cell r="A792" t="str">
            <v>PC-2710</v>
          </cell>
          <cell r="W792">
            <v>39.655000000000001</v>
          </cell>
          <cell r="Y792">
            <v>0.24028124999999995</v>
          </cell>
        </row>
        <row r="793">
          <cell r="A793" t="str">
            <v>PC-2886</v>
          </cell>
          <cell r="W793">
            <v>19.827500000000001</v>
          </cell>
          <cell r="Y793">
            <v>0.13764062499999999</v>
          </cell>
        </row>
        <row r="794">
          <cell r="A794" t="str">
            <v>PC-2892</v>
          </cell>
          <cell r="W794">
            <v>39.655000000000001</v>
          </cell>
          <cell r="Y794">
            <v>0.24028124999999995</v>
          </cell>
        </row>
        <row r="795">
          <cell r="A795" t="str">
            <v>PC-3861</v>
          </cell>
          <cell r="W795">
            <v>6.798</v>
          </cell>
          <cell r="Y795">
            <v>6.6762500000000002E-2</v>
          </cell>
        </row>
        <row r="796">
          <cell r="A796" t="str">
            <v>PC-1708</v>
          </cell>
          <cell r="W796">
            <v>19.827500000000001</v>
          </cell>
          <cell r="Y796">
            <v>0.13764062499999999</v>
          </cell>
        </row>
        <row r="797">
          <cell r="A797" t="str">
            <v>PC-1714</v>
          </cell>
          <cell r="W797">
            <v>39.655000000000001</v>
          </cell>
          <cell r="Y797">
            <v>0.24028124999999995</v>
          </cell>
        </row>
        <row r="798">
          <cell r="A798" t="str">
            <v>PC-1118</v>
          </cell>
          <cell r="W798">
            <v>19.827500000000001</v>
          </cell>
          <cell r="Y798">
            <v>0.13764062499999999</v>
          </cell>
        </row>
        <row r="799">
          <cell r="A799" t="str">
            <v>PC-1124</v>
          </cell>
          <cell r="W799">
            <v>39.655000000000001</v>
          </cell>
          <cell r="Y799">
            <v>0.24028124999999995</v>
          </cell>
        </row>
        <row r="800">
          <cell r="A800" t="str">
            <v>PC-2108</v>
          </cell>
          <cell r="W800">
            <v>39.655000000000001</v>
          </cell>
          <cell r="Y800">
            <v>0.24028124999999995</v>
          </cell>
        </row>
        <row r="801">
          <cell r="A801" t="str">
            <v>PC-26-00162</v>
          </cell>
          <cell r="W801">
            <v>19.827500000000001</v>
          </cell>
          <cell r="Y801">
            <v>0.13764062499999999</v>
          </cell>
        </row>
        <row r="802">
          <cell r="A802" t="str">
            <v>PC-26-00163</v>
          </cell>
          <cell r="W802">
            <v>19.827500000000001</v>
          </cell>
          <cell r="Y802">
            <v>0.13764062499999999</v>
          </cell>
        </row>
        <row r="803">
          <cell r="A803" t="str">
            <v>PC-2711</v>
          </cell>
          <cell r="W803">
            <v>39.655000000000001</v>
          </cell>
          <cell r="Y803">
            <v>0.24028124999999995</v>
          </cell>
        </row>
        <row r="804">
          <cell r="A804" t="str">
            <v>PC-2887</v>
          </cell>
          <cell r="W804">
            <v>19.827500000000001</v>
          </cell>
          <cell r="Y804">
            <v>0.13764062499999999</v>
          </cell>
        </row>
        <row r="805">
          <cell r="A805" t="str">
            <v>PC-2893</v>
          </cell>
          <cell r="W805">
            <v>39.655000000000001</v>
          </cell>
          <cell r="Y805">
            <v>0.24028124999999995</v>
          </cell>
        </row>
        <row r="806">
          <cell r="A806" t="str">
            <v>PC-3862</v>
          </cell>
          <cell r="W806">
            <v>6.798</v>
          </cell>
          <cell r="Y806">
            <v>6.6762500000000002E-2</v>
          </cell>
        </row>
        <row r="807">
          <cell r="A807" t="str">
            <v>PC-1709</v>
          </cell>
          <cell r="W807">
            <v>19.827500000000001</v>
          </cell>
          <cell r="Y807">
            <v>0.13764062499999999</v>
          </cell>
        </row>
        <row r="808">
          <cell r="A808" t="str">
            <v>PC-1715</v>
          </cell>
          <cell r="W808">
            <v>39.655000000000001</v>
          </cell>
          <cell r="Y808">
            <v>0.24028124999999995</v>
          </cell>
        </row>
        <row r="809">
          <cell r="A809" t="str">
            <v>PC-1119</v>
          </cell>
          <cell r="W809">
            <v>19.827500000000001</v>
          </cell>
          <cell r="Y809">
            <v>0.13764062499999999</v>
          </cell>
        </row>
        <row r="810">
          <cell r="A810" t="str">
            <v>PC-1125</v>
          </cell>
          <cell r="W810">
            <v>39.655000000000001</v>
          </cell>
          <cell r="Y810">
            <v>0.24028124999999995</v>
          </cell>
        </row>
        <row r="811">
          <cell r="A811" t="str">
            <v>PC-2109</v>
          </cell>
          <cell r="W811">
            <v>39.655000000000001</v>
          </cell>
          <cell r="Y811">
            <v>0.24028124999999995</v>
          </cell>
        </row>
        <row r="812">
          <cell r="A812" t="str">
            <v>PC-26-00164</v>
          </cell>
          <cell r="W812">
            <v>19.827500000000001</v>
          </cell>
          <cell r="Y812">
            <v>0.13764062499999999</v>
          </cell>
        </row>
        <row r="813">
          <cell r="A813" t="str">
            <v>PC-26-00165</v>
          </cell>
          <cell r="W813">
            <v>19.827500000000001</v>
          </cell>
          <cell r="Y813">
            <v>0.13764062499999999</v>
          </cell>
        </row>
        <row r="814">
          <cell r="A814" t="str">
            <v>PC-2712</v>
          </cell>
          <cell r="W814">
            <v>39.655000000000001</v>
          </cell>
          <cell r="Y814">
            <v>0.24028124999999995</v>
          </cell>
        </row>
        <row r="815">
          <cell r="A815" t="str">
            <v>PC-2888</v>
          </cell>
          <cell r="W815">
            <v>19.827500000000001</v>
          </cell>
          <cell r="Y815">
            <v>0.13764062499999999</v>
          </cell>
        </row>
        <row r="816">
          <cell r="A816" t="str">
            <v>PC-2894</v>
          </cell>
          <cell r="W816">
            <v>39.655000000000001</v>
          </cell>
          <cell r="Y816">
            <v>0.24028124999999995</v>
          </cell>
        </row>
        <row r="817">
          <cell r="A817" t="str">
            <v>PC-3863</v>
          </cell>
          <cell r="W817">
            <v>6.798</v>
          </cell>
          <cell r="Y817">
            <v>6.6762500000000002E-2</v>
          </cell>
        </row>
        <row r="818">
          <cell r="A818" t="str">
            <v>PC-1710</v>
          </cell>
          <cell r="W818">
            <v>19.827500000000001</v>
          </cell>
          <cell r="Y818">
            <v>0.13764062499999999</v>
          </cell>
        </row>
        <row r="819">
          <cell r="A819" t="str">
            <v>PC-1716</v>
          </cell>
          <cell r="W819">
            <v>39.655000000000001</v>
          </cell>
          <cell r="Y819">
            <v>0.24028124999999995</v>
          </cell>
        </row>
        <row r="820">
          <cell r="A820" t="str">
            <v>PC-1120</v>
          </cell>
          <cell r="W820">
            <v>19.827500000000001</v>
          </cell>
          <cell r="Y820">
            <v>0.13764062499999999</v>
          </cell>
        </row>
        <row r="821">
          <cell r="A821" t="str">
            <v>PC-1126</v>
          </cell>
          <cell r="W821">
            <v>39.655000000000001</v>
          </cell>
          <cell r="Y821">
            <v>0.24028124999999995</v>
          </cell>
        </row>
        <row r="822">
          <cell r="A822" t="str">
            <v>PC-2110</v>
          </cell>
          <cell r="W822">
            <v>39.655000000000001</v>
          </cell>
          <cell r="Y822">
            <v>0.24028124999999995</v>
          </cell>
        </row>
        <row r="823">
          <cell r="A823" t="str">
            <v>PC-26-00166</v>
          </cell>
          <cell r="W823">
            <v>19.827500000000001</v>
          </cell>
          <cell r="Y823">
            <v>0.13764062499999999</v>
          </cell>
        </row>
        <row r="824">
          <cell r="A824" t="str">
            <v>PC-26-00167</v>
          </cell>
          <cell r="W824">
            <v>19.827500000000001</v>
          </cell>
          <cell r="Y824">
            <v>0.13764062499999999</v>
          </cell>
        </row>
        <row r="825">
          <cell r="A825" t="str">
            <v>PC-2713</v>
          </cell>
          <cell r="W825">
            <v>39.655000000000001</v>
          </cell>
          <cell r="Y825">
            <v>0.24028124999999995</v>
          </cell>
        </row>
        <row r="826">
          <cell r="A826" t="str">
            <v>PC-2889</v>
          </cell>
          <cell r="W826">
            <v>19.827500000000001</v>
          </cell>
          <cell r="Y826">
            <v>0.13764062499999999</v>
          </cell>
        </row>
        <row r="827">
          <cell r="A827" t="str">
            <v>PC-2895</v>
          </cell>
          <cell r="W827">
            <v>39.655000000000001</v>
          </cell>
          <cell r="Y827">
            <v>0.24028124999999995</v>
          </cell>
        </row>
        <row r="828">
          <cell r="A828" t="str">
            <v>PC-3864</v>
          </cell>
          <cell r="W828">
            <v>6.798</v>
          </cell>
          <cell r="Y828">
            <v>6.6762500000000002E-2</v>
          </cell>
        </row>
        <row r="829">
          <cell r="A829" t="str">
            <v>PC-1711</v>
          </cell>
          <cell r="W829">
            <v>19.827500000000001</v>
          </cell>
          <cell r="Y829">
            <v>0.13764062499999999</v>
          </cell>
        </row>
        <row r="830">
          <cell r="A830" t="str">
            <v>PC-1717</v>
          </cell>
          <cell r="W830">
            <v>39.655000000000001</v>
          </cell>
          <cell r="Y830">
            <v>0.24028124999999995</v>
          </cell>
        </row>
        <row r="831">
          <cell r="A831" t="str">
            <v>PC-1121</v>
          </cell>
          <cell r="W831">
            <v>19.827500000000001</v>
          </cell>
          <cell r="Y831">
            <v>0.13764062499999999</v>
          </cell>
        </row>
        <row r="832">
          <cell r="A832" t="str">
            <v>PC-1127</v>
          </cell>
          <cell r="W832">
            <v>39.655000000000001</v>
          </cell>
          <cell r="Y832">
            <v>0.24028124999999995</v>
          </cell>
        </row>
        <row r="833">
          <cell r="A833" t="str">
            <v>PC-2896</v>
          </cell>
          <cell r="W833">
            <v>39.655000000000001</v>
          </cell>
          <cell r="Y833">
            <v>0.24028124999999995</v>
          </cell>
        </row>
        <row r="834">
          <cell r="A834" t="str">
            <v>PC-3865</v>
          </cell>
          <cell r="W834">
            <v>6.798</v>
          </cell>
          <cell r="Y834">
            <v>6.6762500000000002E-2</v>
          </cell>
        </row>
        <row r="835">
          <cell r="A835" t="str">
            <v>PC-1712</v>
          </cell>
          <cell r="W835">
            <v>19.827500000000001</v>
          </cell>
          <cell r="Y835">
            <v>0.13764062499999999</v>
          </cell>
        </row>
        <row r="836">
          <cell r="A836" t="str">
            <v>PC-1718</v>
          </cell>
          <cell r="W836">
            <v>39.655000000000001</v>
          </cell>
          <cell r="Y836">
            <v>0.24028124999999995</v>
          </cell>
        </row>
        <row r="837">
          <cell r="A837" t="str">
            <v>PC-1122</v>
          </cell>
          <cell r="W837">
            <v>19.827500000000001</v>
          </cell>
          <cell r="Y837">
            <v>0.13764062499999999</v>
          </cell>
        </row>
        <row r="838">
          <cell r="A838" t="str">
            <v>PC-1128</v>
          </cell>
          <cell r="W838">
            <v>39.655000000000001</v>
          </cell>
          <cell r="Y838">
            <v>0.24028124999999995</v>
          </cell>
        </row>
        <row r="839">
          <cell r="A839" t="str">
            <v>PC-2112</v>
          </cell>
          <cell r="W839">
            <v>39.655000000000001</v>
          </cell>
          <cell r="Y839">
            <v>0.24028124999999995</v>
          </cell>
        </row>
        <row r="840">
          <cell r="A840" t="str">
            <v>PC-26-00168</v>
          </cell>
          <cell r="W840">
            <v>19.827500000000001</v>
          </cell>
          <cell r="Y840">
            <v>0.13764062499999999</v>
          </cell>
        </row>
        <row r="841">
          <cell r="A841" t="str">
            <v>PC-26-00169</v>
          </cell>
          <cell r="W841">
            <v>19.827500000000001</v>
          </cell>
          <cell r="Y841">
            <v>0.13764062499999999</v>
          </cell>
        </row>
        <row r="842">
          <cell r="A842" t="str">
            <v>PC-2715</v>
          </cell>
          <cell r="W842">
            <v>39.655000000000001</v>
          </cell>
          <cell r="Y842">
            <v>0.24028124999999995</v>
          </cell>
        </row>
        <row r="843">
          <cell r="A843" t="str">
            <v>PC-2891</v>
          </cell>
          <cell r="W843">
            <v>19.827500000000001</v>
          </cell>
          <cell r="Y843">
            <v>0.13764062499999999</v>
          </cell>
        </row>
        <row r="844">
          <cell r="A844" t="str">
            <v>PC-2897</v>
          </cell>
          <cell r="W844">
            <v>39.655000000000001</v>
          </cell>
          <cell r="Y844">
            <v>0.24028124999999995</v>
          </cell>
        </row>
        <row r="845">
          <cell r="A845" t="str">
            <v>PC-3866</v>
          </cell>
          <cell r="W845">
            <v>6.798</v>
          </cell>
          <cell r="Y845">
            <v>6.6762500000000002E-2</v>
          </cell>
        </row>
        <row r="846">
          <cell r="A846" t="str">
            <v>PC-3442</v>
          </cell>
          <cell r="W846">
            <v>27.192</v>
          </cell>
          <cell r="Y846">
            <v>0.17705000000000001</v>
          </cell>
        </row>
        <row r="847">
          <cell r="A847" t="str">
            <v>PC-3445</v>
          </cell>
          <cell r="W847">
            <v>54.384</v>
          </cell>
          <cell r="Y847">
            <v>0.31410000000000005</v>
          </cell>
        </row>
        <row r="848">
          <cell r="A848" t="str">
            <v>PC-1140</v>
          </cell>
          <cell r="W848">
            <v>27.192</v>
          </cell>
          <cell r="Y848">
            <v>0.17705000000000001</v>
          </cell>
        </row>
        <row r="849">
          <cell r="A849" t="str">
            <v>PC-1143</v>
          </cell>
          <cell r="W849">
            <v>54.384</v>
          </cell>
          <cell r="Y849">
            <v>0.31410000000000005</v>
          </cell>
        </row>
        <row r="850">
          <cell r="A850" t="str">
            <v>PC-2113</v>
          </cell>
          <cell r="W850">
            <v>27.192</v>
          </cell>
          <cell r="Y850">
            <v>0.17705000000000001</v>
          </cell>
        </row>
        <row r="851">
          <cell r="A851" t="str">
            <v>PC-2116</v>
          </cell>
          <cell r="W851">
            <v>54.384</v>
          </cell>
          <cell r="Y851">
            <v>0.31410000000000005</v>
          </cell>
        </row>
        <row r="852">
          <cell r="A852" t="str">
            <v>PC-26-00170</v>
          </cell>
          <cell r="W852">
            <v>6.798</v>
          </cell>
          <cell r="Y852">
            <v>6.6762500000000002E-2</v>
          </cell>
        </row>
        <row r="853">
          <cell r="A853" t="str">
            <v>PC-2716</v>
          </cell>
          <cell r="W853">
            <v>27.192</v>
          </cell>
          <cell r="Y853">
            <v>0.17705000000000001</v>
          </cell>
        </row>
        <row r="854">
          <cell r="A854" t="str">
            <v>PC-2719</v>
          </cell>
          <cell r="W854">
            <v>54.384</v>
          </cell>
          <cell r="Y854">
            <v>0.31410000000000005</v>
          </cell>
        </row>
        <row r="855">
          <cell r="A855" t="str">
            <v>PC-2898</v>
          </cell>
          <cell r="W855">
            <v>27.192</v>
          </cell>
          <cell r="Y855">
            <v>0.17705000000000001</v>
          </cell>
        </row>
        <row r="856">
          <cell r="A856" t="str">
            <v>PC-2901</v>
          </cell>
          <cell r="W856">
            <v>54.384</v>
          </cell>
          <cell r="Y856">
            <v>0.31410000000000005</v>
          </cell>
        </row>
        <row r="857">
          <cell r="A857" t="str">
            <v>PC-1701</v>
          </cell>
          <cell r="W857">
            <v>27.192</v>
          </cell>
          <cell r="Y857">
            <v>0.17705000000000001</v>
          </cell>
        </row>
        <row r="858">
          <cell r="A858" t="str">
            <v>PC-1703</v>
          </cell>
          <cell r="W858">
            <v>54.384</v>
          </cell>
          <cell r="Y858">
            <v>0.31410000000000005</v>
          </cell>
        </row>
        <row r="859">
          <cell r="A859" t="str">
            <v>PC-3443</v>
          </cell>
          <cell r="W859">
            <v>27.192</v>
          </cell>
          <cell r="Y859">
            <v>0.17705000000000001</v>
          </cell>
        </row>
        <row r="860">
          <cell r="A860" t="str">
            <v>PC-3446</v>
          </cell>
          <cell r="W860">
            <v>54.384</v>
          </cell>
          <cell r="Y860">
            <v>0.31410000000000005</v>
          </cell>
        </row>
        <row r="861">
          <cell r="A861" t="str">
            <v>PC-1141</v>
          </cell>
          <cell r="W861">
            <v>27.192</v>
          </cell>
          <cell r="Y861">
            <v>0.17705000000000001</v>
          </cell>
        </row>
        <row r="862">
          <cell r="A862" t="str">
            <v>PC-1144</v>
          </cell>
          <cell r="W862">
            <v>54.384</v>
          </cell>
          <cell r="Y862">
            <v>0.31410000000000005</v>
          </cell>
        </row>
        <row r="863">
          <cell r="A863" t="str">
            <v>PC-2114</v>
          </cell>
          <cell r="W863">
            <v>27.192</v>
          </cell>
          <cell r="Y863">
            <v>0.17705000000000001</v>
          </cell>
        </row>
        <row r="864">
          <cell r="A864" t="str">
            <v>PC-2117</v>
          </cell>
          <cell r="W864">
            <v>54.384</v>
          </cell>
          <cell r="Y864">
            <v>0.31410000000000005</v>
          </cell>
        </row>
        <row r="865">
          <cell r="A865" t="str">
            <v>PC-26-00171</v>
          </cell>
          <cell r="W865">
            <v>6.798</v>
          </cell>
          <cell r="Y865">
            <v>6.6762500000000002E-2</v>
          </cell>
        </row>
        <row r="866">
          <cell r="A866" t="str">
            <v>PC-2717</v>
          </cell>
          <cell r="W866">
            <v>27.192</v>
          </cell>
          <cell r="Y866">
            <v>0.17705000000000001</v>
          </cell>
        </row>
        <row r="867">
          <cell r="A867" t="str">
            <v>PC-2720</v>
          </cell>
          <cell r="W867">
            <v>54.384</v>
          </cell>
          <cell r="Y867">
            <v>0.31410000000000005</v>
          </cell>
        </row>
        <row r="868">
          <cell r="A868" t="str">
            <v>PC-2899</v>
          </cell>
          <cell r="W868">
            <v>27.192</v>
          </cell>
          <cell r="Y868">
            <v>0.17705000000000001</v>
          </cell>
        </row>
        <row r="869">
          <cell r="A869" t="str">
            <v>PC-2902</v>
          </cell>
          <cell r="W869">
            <v>54.384</v>
          </cell>
          <cell r="Y869">
            <v>0.31410000000000005</v>
          </cell>
        </row>
        <row r="870">
          <cell r="A870" t="str">
            <v>PC-3444</v>
          </cell>
          <cell r="W870">
            <v>27.192</v>
          </cell>
          <cell r="Y870">
            <v>0.17705000000000001</v>
          </cell>
        </row>
        <row r="871">
          <cell r="A871" t="str">
            <v>PC-3447</v>
          </cell>
          <cell r="W871">
            <v>54.384</v>
          </cell>
          <cell r="Y871">
            <v>0.31410000000000005</v>
          </cell>
        </row>
        <row r="872">
          <cell r="A872" t="str">
            <v>PC-1142</v>
          </cell>
          <cell r="W872">
            <v>27.192</v>
          </cell>
          <cell r="Y872">
            <v>0.17705000000000001</v>
          </cell>
        </row>
        <row r="873">
          <cell r="A873" t="str">
            <v>PC-1729</v>
          </cell>
          <cell r="W873">
            <v>54.384</v>
          </cell>
          <cell r="Y873">
            <v>0.31410000000000005</v>
          </cell>
        </row>
        <row r="874">
          <cell r="A874" t="str">
            <v>PC-2115</v>
          </cell>
          <cell r="W874">
            <v>27.192</v>
          </cell>
          <cell r="Y874">
            <v>0.17705000000000001</v>
          </cell>
        </row>
        <row r="875">
          <cell r="A875" t="str">
            <v>PC-2118</v>
          </cell>
          <cell r="W875">
            <v>54.384</v>
          </cell>
          <cell r="Y875">
            <v>0.31410000000000005</v>
          </cell>
        </row>
        <row r="876">
          <cell r="A876" t="str">
            <v>PC-26-00172</v>
          </cell>
          <cell r="W876">
            <v>6.798</v>
          </cell>
          <cell r="Y876">
            <v>6.6762500000000002E-2</v>
          </cell>
        </row>
        <row r="877">
          <cell r="A877" t="str">
            <v>PC-2718</v>
          </cell>
          <cell r="W877">
            <v>27.192</v>
          </cell>
          <cell r="Y877">
            <v>0.17705000000000001</v>
          </cell>
        </row>
        <row r="878">
          <cell r="A878" t="str">
            <v>PC-2721</v>
          </cell>
          <cell r="W878">
            <v>54.384</v>
          </cell>
          <cell r="Y878">
            <v>0.31410000000000005</v>
          </cell>
        </row>
        <row r="879">
          <cell r="A879" t="str">
            <v>PC-2900</v>
          </cell>
          <cell r="W879">
            <v>27.192</v>
          </cell>
          <cell r="Y879">
            <v>0.17705000000000001</v>
          </cell>
        </row>
        <row r="880">
          <cell r="A880" t="str">
            <v>PC-2903</v>
          </cell>
          <cell r="W880">
            <v>54.384</v>
          </cell>
          <cell r="Y880">
            <v>0.31410000000000005</v>
          </cell>
        </row>
        <row r="881">
          <cell r="A881" t="str">
            <v>PC-1705</v>
          </cell>
          <cell r="W881">
            <v>19.827500000000001</v>
          </cell>
          <cell r="Y881">
            <v>0.13764062499999999</v>
          </cell>
        </row>
        <row r="882">
          <cell r="A882" t="str">
            <v>PC-1706</v>
          </cell>
          <cell r="W882">
            <v>39.655000000000001</v>
          </cell>
          <cell r="Y882">
            <v>0.24028124999999995</v>
          </cell>
        </row>
        <row r="883">
          <cell r="A883" t="str">
            <v>PC-3448</v>
          </cell>
          <cell r="W883">
            <v>19.827500000000001</v>
          </cell>
          <cell r="Y883">
            <v>0.13764062499999999</v>
          </cell>
        </row>
        <row r="884">
          <cell r="A884" t="str">
            <v>PC-3468</v>
          </cell>
          <cell r="W884">
            <v>39.655000000000001</v>
          </cell>
          <cell r="Y884">
            <v>0.24028124999999995</v>
          </cell>
        </row>
        <row r="885">
          <cell r="A885" t="str">
            <v>PC-3449</v>
          </cell>
          <cell r="W885">
            <v>19.827500000000001</v>
          </cell>
          <cell r="Y885">
            <v>0.13764062499999999</v>
          </cell>
        </row>
        <row r="886">
          <cell r="A886" t="str">
            <v>PC-3469</v>
          </cell>
          <cell r="W886">
            <v>39.655000000000001</v>
          </cell>
          <cell r="Y886">
            <v>0.24028124999999995</v>
          </cell>
        </row>
        <row r="887">
          <cell r="A887" t="str">
            <v>PC-3452</v>
          </cell>
          <cell r="W887">
            <v>19.827500000000001</v>
          </cell>
          <cell r="Y887">
            <v>0.13764062499999999</v>
          </cell>
        </row>
        <row r="888">
          <cell r="A888" t="str">
            <v>PC-3472</v>
          </cell>
          <cell r="W888">
            <v>39.655000000000001</v>
          </cell>
          <cell r="Y888">
            <v>0.24028124999999995</v>
          </cell>
        </row>
        <row r="889">
          <cell r="A889" t="str">
            <v>PC-3453</v>
          </cell>
          <cell r="W889">
            <v>19.827500000000001</v>
          </cell>
          <cell r="Y889">
            <v>0.13764062499999999</v>
          </cell>
        </row>
        <row r="890">
          <cell r="A890" t="str">
            <v>PC-3473</v>
          </cell>
          <cell r="W890">
            <v>39.655000000000001</v>
          </cell>
          <cell r="Y890">
            <v>0.24028124999999995</v>
          </cell>
        </row>
        <row r="891">
          <cell r="A891" t="str">
            <v>PC-3450</v>
          </cell>
          <cell r="W891">
            <v>19.827500000000001</v>
          </cell>
          <cell r="Y891">
            <v>0.13764062499999999</v>
          </cell>
        </row>
        <row r="892">
          <cell r="A892" t="str">
            <v>PC-3470</v>
          </cell>
          <cell r="W892">
            <v>39.655000000000001</v>
          </cell>
          <cell r="Y892">
            <v>0.24028124999999995</v>
          </cell>
        </row>
        <row r="893">
          <cell r="A893" t="str">
            <v>PC-3451</v>
          </cell>
          <cell r="W893">
            <v>19.827500000000001</v>
          </cell>
          <cell r="Y893">
            <v>0.13764062499999999</v>
          </cell>
        </row>
        <row r="894">
          <cell r="A894" t="str">
            <v>PC-3471</v>
          </cell>
          <cell r="W894">
            <v>39.655000000000001</v>
          </cell>
          <cell r="Y894">
            <v>0.24028124999999995</v>
          </cell>
        </row>
        <row r="895">
          <cell r="A895" t="str">
            <v>PC-3454</v>
          </cell>
          <cell r="W895">
            <v>19.827500000000001</v>
          </cell>
          <cell r="Y895">
            <v>0.13764062499999999</v>
          </cell>
        </row>
        <row r="896">
          <cell r="A896" t="str">
            <v>PC-3474</v>
          </cell>
          <cell r="W896">
            <v>39.655000000000001</v>
          </cell>
          <cell r="Y896">
            <v>0.24028124999999995</v>
          </cell>
        </row>
        <row r="897">
          <cell r="A897" t="str">
            <v>PC-3455</v>
          </cell>
          <cell r="W897">
            <v>19.827500000000001</v>
          </cell>
          <cell r="Y897">
            <v>0.13764062499999999</v>
          </cell>
        </row>
        <row r="898">
          <cell r="A898" t="str">
            <v>PC-3475</v>
          </cell>
          <cell r="W898">
            <v>39.655000000000001</v>
          </cell>
          <cell r="Y898">
            <v>0.24028124999999995</v>
          </cell>
        </row>
        <row r="899">
          <cell r="A899" t="str">
            <v>PC-3456</v>
          </cell>
          <cell r="W899">
            <v>19.827500000000001</v>
          </cell>
          <cell r="Y899">
            <v>0.13764062499999999</v>
          </cell>
        </row>
        <row r="900">
          <cell r="A900" t="str">
            <v>PC-3476</v>
          </cell>
          <cell r="W900">
            <v>39.655000000000001</v>
          </cell>
          <cell r="Y900">
            <v>0.24028124999999995</v>
          </cell>
        </row>
        <row r="901">
          <cell r="A901" t="str">
            <v>PC-3457</v>
          </cell>
          <cell r="W901">
            <v>19.827500000000001</v>
          </cell>
          <cell r="Y901">
            <v>0.13764062499999999</v>
          </cell>
        </row>
        <row r="902">
          <cell r="A902" t="str">
            <v>PC-3477</v>
          </cell>
          <cell r="W902">
            <v>39.655000000000001</v>
          </cell>
          <cell r="Y902">
            <v>0.24028124999999995</v>
          </cell>
        </row>
        <row r="903">
          <cell r="A903" t="str">
            <v>PC-3458</v>
          </cell>
          <cell r="W903">
            <v>19.827500000000001</v>
          </cell>
          <cell r="Y903">
            <v>0.13764062499999999</v>
          </cell>
        </row>
        <row r="904">
          <cell r="A904" t="str">
            <v>PC-3478</v>
          </cell>
          <cell r="W904">
            <v>39.655000000000001</v>
          </cell>
          <cell r="Y904">
            <v>0.24028124999999995</v>
          </cell>
        </row>
        <row r="905">
          <cell r="A905" t="str">
            <v>PC-3459</v>
          </cell>
          <cell r="W905">
            <v>19.827500000000001</v>
          </cell>
          <cell r="Y905">
            <v>0.13764062499999999</v>
          </cell>
        </row>
        <row r="906">
          <cell r="A906" t="str">
            <v>PC-3479</v>
          </cell>
          <cell r="W906">
            <v>39.655000000000001</v>
          </cell>
          <cell r="Y906">
            <v>0.24028124999999995</v>
          </cell>
        </row>
        <row r="907">
          <cell r="A907" t="str">
            <v>PC-3460</v>
          </cell>
          <cell r="W907">
            <v>19.827500000000001</v>
          </cell>
          <cell r="Y907">
            <v>0.13764062499999999</v>
          </cell>
        </row>
        <row r="908">
          <cell r="A908" t="str">
            <v>PC-3480</v>
          </cell>
          <cell r="W908">
            <v>39.655000000000001</v>
          </cell>
          <cell r="Y908">
            <v>0.24028124999999995</v>
          </cell>
        </row>
        <row r="909">
          <cell r="A909" t="str">
            <v>PC-3461</v>
          </cell>
          <cell r="W909">
            <v>19.827500000000001</v>
          </cell>
          <cell r="Y909">
            <v>0.13764062499999999</v>
          </cell>
        </row>
        <row r="910">
          <cell r="A910" t="str">
            <v>PC-3481</v>
          </cell>
          <cell r="W910">
            <v>39.655000000000001</v>
          </cell>
          <cell r="Y910">
            <v>0.24028124999999995</v>
          </cell>
        </row>
        <row r="911">
          <cell r="A911" t="str">
            <v>PC-3462</v>
          </cell>
          <cell r="W911">
            <v>19.827500000000001</v>
          </cell>
          <cell r="Y911">
            <v>0.13764062499999999</v>
          </cell>
        </row>
        <row r="912">
          <cell r="A912" t="str">
            <v>PC-3482</v>
          </cell>
          <cell r="W912">
            <v>39.655000000000001</v>
          </cell>
          <cell r="Y912">
            <v>0.24028124999999995</v>
          </cell>
        </row>
        <row r="913">
          <cell r="A913" t="str">
            <v>PC-3463</v>
          </cell>
          <cell r="W913">
            <v>19.827500000000001</v>
          </cell>
          <cell r="Y913">
            <v>0.13764062499999999</v>
          </cell>
        </row>
        <row r="914">
          <cell r="A914" t="str">
            <v>PC-3483</v>
          </cell>
          <cell r="W914">
            <v>39.655000000000001</v>
          </cell>
          <cell r="Y914">
            <v>0.24028124999999995</v>
          </cell>
        </row>
        <row r="915">
          <cell r="A915" t="str">
            <v>PC-3464</v>
          </cell>
          <cell r="W915">
            <v>19.827500000000001</v>
          </cell>
          <cell r="Y915">
            <v>0.13764062499999999</v>
          </cell>
        </row>
        <row r="916">
          <cell r="A916" t="str">
            <v>PC-3484</v>
          </cell>
          <cell r="W916">
            <v>39.655000000000001</v>
          </cell>
          <cell r="Y916">
            <v>0.24028124999999995</v>
          </cell>
        </row>
        <row r="917">
          <cell r="A917" t="str">
            <v>PC-3465</v>
          </cell>
          <cell r="W917">
            <v>19.827500000000001</v>
          </cell>
          <cell r="Y917">
            <v>0.13764062499999999</v>
          </cell>
        </row>
        <row r="918">
          <cell r="A918" t="str">
            <v>PC-3485</v>
          </cell>
          <cell r="W918">
            <v>39.655000000000001</v>
          </cell>
          <cell r="Y918">
            <v>0.24028124999999995</v>
          </cell>
        </row>
        <row r="919">
          <cell r="A919" t="str">
            <v>PC-3466</v>
          </cell>
          <cell r="W919">
            <v>19.827500000000001</v>
          </cell>
          <cell r="Y919">
            <v>0.13764062499999999</v>
          </cell>
        </row>
        <row r="920">
          <cell r="A920" t="str">
            <v>PC-3486</v>
          </cell>
          <cell r="W920">
            <v>39.655000000000001</v>
          </cell>
          <cell r="Y920">
            <v>0.24028124999999995</v>
          </cell>
        </row>
        <row r="921">
          <cell r="A921" t="str">
            <v>PC-3467</v>
          </cell>
          <cell r="W921">
            <v>19.827500000000001</v>
          </cell>
          <cell r="Y921">
            <v>0.13764062499999999</v>
          </cell>
        </row>
        <row r="922">
          <cell r="A922" t="str">
            <v>PC-3487</v>
          </cell>
          <cell r="W922">
            <v>39.655000000000001</v>
          </cell>
          <cell r="Y922">
            <v>0.24028124999999995</v>
          </cell>
        </row>
        <row r="923">
          <cell r="A923" t="str">
            <v>PC-1152</v>
          </cell>
          <cell r="W923">
            <v>19.827500000000001</v>
          </cell>
          <cell r="Y923">
            <v>0.13764062499999999</v>
          </cell>
        </row>
        <row r="924">
          <cell r="A924" t="str">
            <v>PC-1153</v>
          </cell>
          <cell r="W924">
            <v>19.827500000000001</v>
          </cell>
          <cell r="Y924">
            <v>0.13764062499999999</v>
          </cell>
        </row>
        <row r="925">
          <cell r="A925" t="str">
            <v>PC-1172</v>
          </cell>
          <cell r="W925">
            <v>39.655000000000001</v>
          </cell>
          <cell r="Y925">
            <v>0.24028124999999995</v>
          </cell>
        </row>
        <row r="926">
          <cell r="A926" t="str">
            <v>PC-1173</v>
          </cell>
          <cell r="W926">
            <v>39.655000000000001</v>
          </cell>
          <cell r="Y926">
            <v>0.24028124999999995</v>
          </cell>
        </row>
        <row r="927">
          <cell r="A927" t="str">
            <v>PC-1156</v>
          </cell>
          <cell r="W927">
            <v>19.827500000000001</v>
          </cell>
          <cell r="Y927">
            <v>0.13764062499999999</v>
          </cell>
        </row>
        <row r="928">
          <cell r="A928" t="str">
            <v>PC-1157</v>
          </cell>
          <cell r="W928">
            <v>19.827500000000001</v>
          </cell>
          <cell r="Y928">
            <v>0.13764062499999999</v>
          </cell>
        </row>
        <row r="929">
          <cell r="A929" t="str">
            <v>PC-1176</v>
          </cell>
          <cell r="W929">
            <v>39.655000000000001</v>
          </cell>
          <cell r="Y929">
            <v>0.24028124999999995</v>
          </cell>
        </row>
        <row r="930">
          <cell r="A930" t="str">
            <v>PC-1177</v>
          </cell>
          <cell r="W930">
            <v>39.655000000000001</v>
          </cell>
          <cell r="Y930">
            <v>0.24028124999999995</v>
          </cell>
        </row>
        <row r="931">
          <cell r="A931" t="str">
            <v>PC-1154</v>
          </cell>
          <cell r="W931">
            <v>19.827500000000001</v>
          </cell>
          <cell r="Y931">
            <v>0.13764062499999999</v>
          </cell>
        </row>
        <row r="932">
          <cell r="A932" t="str">
            <v>PC-1155</v>
          </cell>
          <cell r="W932">
            <v>19.827500000000001</v>
          </cell>
          <cell r="Y932">
            <v>0.13764062499999999</v>
          </cell>
        </row>
        <row r="933">
          <cell r="A933" t="str">
            <v>PC-1174</v>
          </cell>
          <cell r="W933">
            <v>39.655000000000001</v>
          </cell>
          <cell r="Y933">
            <v>0.24028124999999995</v>
          </cell>
        </row>
        <row r="934">
          <cell r="A934" t="str">
            <v>PC-1175</v>
          </cell>
          <cell r="W934">
            <v>39.655000000000001</v>
          </cell>
          <cell r="Y934">
            <v>0.24028124999999995</v>
          </cell>
        </row>
        <row r="935">
          <cell r="A935" t="str">
            <v>PC-1158</v>
          </cell>
          <cell r="W935">
            <v>19.827500000000001</v>
          </cell>
          <cell r="Y935">
            <v>0.13764062499999999</v>
          </cell>
        </row>
        <row r="936">
          <cell r="A936" t="str">
            <v>PC-1159</v>
          </cell>
          <cell r="W936">
            <v>19.827500000000001</v>
          </cell>
          <cell r="Y936">
            <v>0.13764062499999999</v>
          </cell>
        </row>
        <row r="937">
          <cell r="A937" t="str">
            <v>PC-1178</v>
          </cell>
          <cell r="W937">
            <v>39.655000000000001</v>
          </cell>
          <cell r="Y937">
            <v>0.24028124999999995</v>
          </cell>
        </row>
        <row r="938">
          <cell r="A938" t="str">
            <v>PC-1179</v>
          </cell>
          <cell r="W938">
            <v>39.655000000000001</v>
          </cell>
          <cell r="Y938">
            <v>0.24028124999999995</v>
          </cell>
        </row>
        <row r="939">
          <cell r="A939" t="str">
            <v>PC-1747</v>
          </cell>
          <cell r="W939">
            <v>19.827500000000001</v>
          </cell>
          <cell r="Y939">
            <v>0.13764062499999999</v>
          </cell>
        </row>
        <row r="940">
          <cell r="A940" t="str">
            <v>PC-1749</v>
          </cell>
          <cell r="W940">
            <v>19.827500000000001</v>
          </cell>
          <cell r="Y940">
            <v>0.13764062499999999</v>
          </cell>
        </row>
        <row r="941">
          <cell r="A941" t="str">
            <v>PC-1787</v>
          </cell>
          <cell r="W941">
            <v>39.655000000000001</v>
          </cell>
          <cell r="Y941">
            <v>0.24028124999999995</v>
          </cell>
        </row>
        <row r="942">
          <cell r="A942" t="str">
            <v>PC-1789</v>
          </cell>
          <cell r="W942">
            <v>39.655000000000001</v>
          </cell>
          <cell r="Y942">
            <v>0.24028124999999995</v>
          </cell>
        </row>
        <row r="943">
          <cell r="A943" t="str">
            <v>PC-1162</v>
          </cell>
          <cell r="W943">
            <v>19.827500000000001</v>
          </cell>
          <cell r="Y943">
            <v>0.13764062499999999</v>
          </cell>
        </row>
        <row r="944">
          <cell r="A944" t="str">
            <v>PC-1163</v>
          </cell>
          <cell r="W944">
            <v>19.827500000000001</v>
          </cell>
          <cell r="Y944">
            <v>0.13764062499999999</v>
          </cell>
        </row>
        <row r="945">
          <cell r="A945" t="str">
            <v>PC-1182</v>
          </cell>
          <cell r="W945">
            <v>39.655000000000001</v>
          </cell>
          <cell r="Y945">
            <v>0.24028124999999995</v>
          </cell>
        </row>
        <row r="946">
          <cell r="A946" t="str">
            <v>PC-1183</v>
          </cell>
          <cell r="W946">
            <v>39.655000000000001</v>
          </cell>
          <cell r="Y946">
            <v>0.24028124999999995</v>
          </cell>
        </row>
        <row r="947">
          <cell r="A947" t="str">
            <v>PC-1164</v>
          </cell>
          <cell r="W947">
            <v>19.827500000000001</v>
          </cell>
          <cell r="Y947">
            <v>0.13764062499999999</v>
          </cell>
        </row>
        <row r="948">
          <cell r="A948" t="str">
            <v>PC-1165</v>
          </cell>
          <cell r="W948">
            <v>19.827500000000001</v>
          </cell>
          <cell r="Y948">
            <v>0.13764062499999999</v>
          </cell>
        </row>
        <row r="949">
          <cell r="A949" t="str">
            <v>PC-26-00203</v>
          </cell>
          <cell r="W949">
            <v>19.827500000000001</v>
          </cell>
          <cell r="Y949">
            <v>0.13764062499999999</v>
          </cell>
        </row>
        <row r="950">
          <cell r="A950" t="str">
            <v>PC-26-00204</v>
          </cell>
          <cell r="W950">
            <v>19.827500000000001</v>
          </cell>
          <cell r="Y950">
            <v>0.13764062499999999</v>
          </cell>
        </row>
        <row r="951">
          <cell r="A951" t="str">
            <v>PC-2734</v>
          </cell>
          <cell r="W951">
            <v>39.655000000000001</v>
          </cell>
          <cell r="Y951">
            <v>0.24028124999999995</v>
          </cell>
        </row>
        <row r="952">
          <cell r="A952" t="str">
            <v>PC-2735</v>
          </cell>
          <cell r="W952">
            <v>39.655000000000001</v>
          </cell>
          <cell r="Y952">
            <v>0.24028124999999995</v>
          </cell>
        </row>
        <row r="953">
          <cell r="A953" t="str">
            <v>PC-2736</v>
          </cell>
          <cell r="W953">
            <v>39.655000000000001</v>
          </cell>
          <cell r="Y953">
            <v>0.24028124999999995</v>
          </cell>
        </row>
        <row r="954">
          <cell r="A954" t="str">
            <v>PC-2737</v>
          </cell>
          <cell r="W954">
            <v>39.655000000000001</v>
          </cell>
          <cell r="Y954">
            <v>0.24028124999999995</v>
          </cell>
        </row>
        <row r="955">
          <cell r="A955" t="str">
            <v>PC-26-00209</v>
          </cell>
          <cell r="W955">
            <v>19.827500000000001</v>
          </cell>
          <cell r="Y955">
            <v>0.13764062499999999</v>
          </cell>
        </row>
        <row r="956">
          <cell r="A956" t="str">
            <v>PC-26-00210</v>
          </cell>
          <cell r="W956">
            <v>19.827500000000001</v>
          </cell>
          <cell r="Y956">
            <v>0.13764062499999999</v>
          </cell>
        </row>
        <row r="957">
          <cell r="A957" t="str">
            <v>PC-26-00211</v>
          </cell>
          <cell r="W957">
            <v>19.827500000000001</v>
          </cell>
          <cell r="Y957">
            <v>0.13764062499999999</v>
          </cell>
        </row>
        <row r="958">
          <cell r="A958" t="str">
            <v>PC-26-00212</v>
          </cell>
          <cell r="W958">
            <v>19.827500000000001</v>
          </cell>
          <cell r="Y958">
            <v>0.13764062499999999</v>
          </cell>
        </row>
        <row r="959">
          <cell r="A959" t="str">
            <v>PC-2738</v>
          </cell>
          <cell r="W959">
            <v>39.655000000000001</v>
          </cell>
          <cell r="Y959">
            <v>0.24028124999999995</v>
          </cell>
        </row>
        <row r="960">
          <cell r="A960" t="str">
            <v>PC-2739</v>
          </cell>
          <cell r="W960">
            <v>39.655000000000001</v>
          </cell>
          <cell r="Y960">
            <v>0.24028124999999995</v>
          </cell>
        </row>
        <row r="961">
          <cell r="A961" t="str">
            <v>PC-2740</v>
          </cell>
          <cell r="W961">
            <v>39.655000000000001</v>
          </cell>
          <cell r="Y961">
            <v>0.24028124999999995</v>
          </cell>
        </row>
        <row r="962">
          <cell r="A962" t="str">
            <v>PC-2741</v>
          </cell>
          <cell r="W962">
            <v>39.655000000000001</v>
          </cell>
          <cell r="Y962">
            <v>0.24028124999999995</v>
          </cell>
        </row>
        <row r="963">
          <cell r="A963" t="str">
            <v>PC-26-00173</v>
          </cell>
          <cell r="W963">
            <v>19.827500000000001</v>
          </cell>
          <cell r="Y963">
            <v>0.13764062499999999</v>
          </cell>
        </row>
        <row r="964">
          <cell r="A964" t="str">
            <v>PC-26-00174</v>
          </cell>
          <cell r="W964">
            <v>19.827500000000001</v>
          </cell>
          <cell r="Y964">
            <v>0.13764062499999999</v>
          </cell>
        </row>
        <row r="965">
          <cell r="A965" t="str">
            <v>PC-3875</v>
          </cell>
          <cell r="W965">
            <v>6.798</v>
          </cell>
          <cell r="Y965">
            <v>6.6762500000000002E-2</v>
          </cell>
        </row>
        <row r="966">
          <cell r="A966" t="str">
            <v>PC-3876</v>
          </cell>
          <cell r="W966">
            <v>6.798</v>
          </cell>
          <cell r="Y966">
            <v>6.6762500000000002E-2</v>
          </cell>
        </row>
        <row r="967">
          <cell r="A967" t="str">
            <v>PC-2129</v>
          </cell>
          <cell r="W967">
            <v>39.655000000000001</v>
          </cell>
          <cell r="Y967">
            <v>0.24028124999999995</v>
          </cell>
        </row>
        <row r="968">
          <cell r="A968" t="str">
            <v>PC-2130</v>
          </cell>
          <cell r="W968">
            <v>39.655000000000001</v>
          </cell>
          <cell r="Y968">
            <v>0.24028124999999995</v>
          </cell>
        </row>
        <row r="969">
          <cell r="A969" t="str">
            <v>PC-26-00177</v>
          </cell>
          <cell r="W969">
            <v>19.827500000000001</v>
          </cell>
          <cell r="Y969">
            <v>0.13764062499999999</v>
          </cell>
        </row>
        <row r="970">
          <cell r="A970" t="str">
            <v>PC-26-00178</v>
          </cell>
          <cell r="W970">
            <v>19.827500000000001</v>
          </cell>
          <cell r="Y970">
            <v>0.13764062499999999</v>
          </cell>
        </row>
        <row r="971">
          <cell r="A971" t="str">
            <v>PC-3877</v>
          </cell>
          <cell r="W971">
            <v>6.798</v>
          </cell>
          <cell r="Y971">
            <v>6.6762500000000002E-2</v>
          </cell>
        </row>
        <row r="972">
          <cell r="A972" t="str">
            <v>PC-3878</v>
          </cell>
          <cell r="W972">
            <v>6.798</v>
          </cell>
          <cell r="Y972">
            <v>6.6762500000000002E-2</v>
          </cell>
        </row>
        <row r="973">
          <cell r="A973" t="str">
            <v>PC-2131</v>
          </cell>
          <cell r="W973">
            <v>39.655000000000001</v>
          </cell>
          <cell r="Y973">
            <v>0.24028124999999995</v>
          </cell>
        </row>
        <row r="974">
          <cell r="A974" t="str">
            <v>PC-2132</v>
          </cell>
          <cell r="W974">
            <v>39.655000000000001</v>
          </cell>
          <cell r="Y974">
            <v>0.24028124999999995</v>
          </cell>
        </row>
        <row r="975">
          <cell r="A975" t="str">
            <v>PC-2133</v>
          </cell>
          <cell r="W975">
            <v>39.655000000000001</v>
          </cell>
          <cell r="Y975">
            <v>0.24028124999999995</v>
          </cell>
        </row>
        <row r="976">
          <cell r="A976" t="str">
            <v>PC-2134</v>
          </cell>
          <cell r="W976">
            <v>39.655000000000001</v>
          </cell>
          <cell r="Y976">
            <v>0.24028124999999995</v>
          </cell>
        </row>
        <row r="977">
          <cell r="A977" t="str">
            <v>PC-26-00181</v>
          </cell>
          <cell r="W977">
            <v>19.827500000000001</v>
          </cell>
          <cell r="Y977">
            <v>0.13764062499999999</v>
          </cell>
        </row>
        <row r="978">
          <cell r="A978" t="str">
            <v>PC-26-00182</v>
          </cell>
          <cell r="W978">
            <v>19.827500000000001</v>
          </cell>
          <cell r="Y978">
            <v>0.13764062499999999</v>
          </cell>
        </row>
        <row r="979">
          <cell r="A979" t="str">
            <v>PC-26-00185</v>
          </cell>
          <cell r="W979">
            <v>19.827500000000001</v>
          </cell>
          <cell r="Y979">
            <v>0.13764062499999999</v>
          </cell>
        </row>
        <row r="980">
          <cell r="A980" t="str">
            <v>PC-26-00186</v>
          </cell>
          <cell r="W980">
            <v>19.827500000000001</v>
          </cell>
          <cell r="Y980">
            <v>0.13764062499999999</v>
          </cell>
        </row>
        <row r="981">
          <cell r="A981" t="str">
            <v>PC-3879</v>
          </cell>
          <cell r="W981">
            <v>6.798</v>
          </cell>
          <cell r="Y981">
            <v>6.6762500000000002E-2</v>
          </cell>
        </row>
        <row r="982">
          <cell r="A982" t="str">
            <v>PC-3880</v>
          </cell>
          <cell r="W982">
            <v>6.798</v>
          </cell>
          <cell r="Y982">
            <v>6.6762500000000002E-2</v>
          </cell>
        </row>
        <row r="983">
          <cell r="A983" t="str">
            <v>PC-3881</v>
          </cell>
          <cell r="W983">
            <v>6.798</v>
          </cell>
          <cell r="Y983">
            <v>6.6762500000000002E-2</v>
          </cell>
        </row>
        <row r="984">
          <cell r="A984" t="str">
            <v>PC-3882</v>
          </cell>
          <cell r="W984">
            <v>6.798</v>
          </cell>
          <cell r="Y984">
            <v>6.6762500000000002E-2</v>
          </cell>
        </row>
        <row r="985">
          <cell r="A985" t="str">
            <v>PC-2135</v>
          </cell>
          <cell r="W985">
            <v>39.655000000000001</v>
          </cell>
          <cell r="Y985">
            <v>0.24028124999999995</v>
          </cell>
        </row>
        <row r="986">
          <cell r="A986" t="str">
            <v>PC-2136</v>
          </cell>
          <cell r="W986">
            <v>39.655000000000001</v>
          </cell>
          <cell r="Y986">
            <v>0.24028124999999995</v>
          </cell>
        </row>
        <row r="987">
          <cell r="A987" t="str">
            <v>PC-2137</v>
          </cell>
          <cell r="W987">
            <v>39.655000000000001</v>
          </cell>
          <cell r="Y987">
            <v>0.24028124999999995</v>
          </cell>
        </row>
        <row r="988">
          <cell r="A988" t="str">
            <v>PC-2138</v>
          </cell>
          <cell r="W988">
            <v>39.655000000000001</v>
          </cell>
          <cell r="Y988">
            <v>0.24028124999999995</v>
          </cell>
        </row>
        <row r="989">
          <cell r="A989" t="str">
            <v>PC-26-00189</v>
          </cell>
          <cell r="W989">
            <v>19.827500000000001</v>
          </cell>
          <cell r="Y989">
            <v>0.13764062499999999</v>
          </cell>
        </row>
        <row r="990">
          <cell r="A990" t="str">
            <v>PC-26-00190</v>
          </cell>
          <cell r="W990">
            <v>19.827500000000001</v>
          </cell>
          <cell r="Y990">
            <v>0.13764062499999999</v>
          </cell>
        </row>
        <row r="991">
          <cell r="A991" t="str">
            <v>PC-26-00193</v>
          </cell>
          <cell r="W991">
            <v>19.827500000000001</v>
          </cell>
          <cell r="Y991">
            <v>0.13764062499999999</v>
          </cell>
        </row>
        <row r="992">
          <cell r="A992" t="str">
            <v>PC-26-00194</v>
          </cell>
          <cell r="W992">
            <v>19.827500000000001</v>
          </cell>
          <cell r="Y992">
            <v>0.13764062499999999</v>
          </cell>
        </row>
        <row r="993">
          <cell r="A993" t="str">
            <v>PC-3883</v>
          </cell>
          <cell r="W993">
            <v>6.798</v>
          </cell>
          <cell r="Y993">
            <v>6.6762500000000002E-2</v>
          </cell>
        </row>
        <row r="994">
          <cell r="A994" t="str">
            <v>PC-3884</v>
          </cell>
          <cell r="W994">
            <v>6.798</v>
          </cell>
          <cell r="Y994">
            <v>6.6762500000000002E-2</v>
          </cell>
        </row>
        <row r="995">
          <cell r="A995" t="str">
            <v>PC-3885</v>
          </cell>
          <cell r="W995">
            <v>6.798</v>
          </cell>
          <cell r="Y995">
            <v>6.6762500000000002E-2</v>
          </cell>
        </row>
        <row r="996">
          <cell r="A996" t="str">
            <v>PC-3886</v>
          </cell>
          <cell r="W996">
            <v>6.798</v>
          </cell>
          <cell r="Y996">
            <v>6.6762500000000002E-2</v>
          </cell>
        </row>
        <row r="997">
          <cell r="A997" t="str">
            <v>PC-2918</v>
          </cell>
          <cell r="W997">
            <v>19.827500000000001</v>
          </cell>
          <cell r="Y997">
            <v>0.13764062499999999</v>
          </cell>
        </row>
        <row r="998">
          <cell r="A998" t="str">
            <v>PC-2919</v>
          </cell>
          <cell r="W998">
            <v>19.827500000000001</v>
          </cell>
          <cell r="Y998">
            <v>0.13764062499999999</v>
          </cell>
        </row>
        <row r="999">
          <cell r="A999" t="str">
            <v>PC-2936</v>
          </cell>
          <cell r="W999">
            <v>39.655000000000001</v>
          </cell>
          <cell r="Y999">
            <v>0.24028124999999995</v>
          </cell>
        </row>
        <row r="1000">
          <cell r="A1000" t="str">
            <v>PC-2937</v>
          </cell>
          <cell r="W1000">
            <v>39.655000000000001</v>
          </cell>
          <cell r="Y1000">
            <v>0.24028124999999995</v>
          </cell>
        </row>
        <row r="1001">
          <cell r="A1001" t="str">
            <v>PC-2938</v>
          </cell>
          <cell r="W1001">
            <v>39.655000000000001</v>
          </cell>
          <cell r="Y1001">
            <v>0.24028124999999995</v>
          </cell>
        </row>
        <row r="1002">
          <cell r="A1002" t="str">
            <v>PC-2939</v>
          </cell>
          <cell r="W1002">
            <v>39.655000000000001</v>
          </cell>
          <cell r="Y1002">
            <v>0.24028124999999995</v>
          </cell>
        </row>
        <row r="1003">
          <cell r="A1003" t="str">
            <v>PC-2920</v>
          </cell>
          <cell r="W1003">
            <v>19.827500000000001</v>
          </cell>
          <cell r="Y1003">
            <v>0.13764062499999999</v>
          </cell>
        </row>
        <row r="1004">
          <cell r="A1004" t="str">
            <v>PC-2921</v>
          </cell>
          <cell r="W1004">
            <v>19.827500000000001</v>
          </cell>
          <cell r="Y1004">
            <v>0.13764062499999999</v>
          </cell>
        </row>
        <row r="1005">
          <cell r="A1005" t="str">
            <v>PC-2922</v>
          </cell>
          <cell r="W1005">
            <v>19.827500000000001</v>
          </cell>
          <cell r="Y1005">
            <v>0.13764062499999999</v>
          </cell>
        </row>
        <row r="1006">
          <cell r="A1006" t="str">
            <v>PC-2923</v>
          </cell>
          <cell r="W1006">
            <v>19.827500000000001</v>
          </cell>
          <cell r="Y1006">
            <v>0.13764062499999999</v>
          </cell>
        </row>
        <row r="1007">
          <cell r="A1007" t="str">
            <v>PC-2940</v>
          </cell>
          <cell r="W1007">
            <v>39.655000000000001</v>
          </cell>
          <cell r="Y1007">
            <v>0.24028124999999995</v>
          </cell>
        </row>
        <row r="1008">
          <cell r="A1008" t="str">
            <v>PC-2941</v>
          </cell>
          <cell r="W1008">
            <v>39.655000000000001</v>
          </cell>
          <cell r="Y1008">
            <v>0.24028124999999995</v>
          </cell>
        </row>
        <row r="1009">
          <cell r="A1009" t="str">
            <v>PC-2942</v>
          </cell>
          <cell r="W1009">
            <v>39.655000000000001</v>
          </cell>
          <cell r="Y1009">
            <v>0.24028124999999995</v>
          </cell>
        </row>
        <row r="1010">
          <cell r="A1010" t="str">
            <v>PC-2943</v>
          </cell>
          <cell r="W1010">
            <v>39.655000000000001</v>
          </cell>
          <cell r="Y1010">
            <v>0.24028124999999995</v>
          </cell>
        </row>
        <row r="1011">
          <cell r="A1011" t="str">
            <v>PC-1166</v>
          </cell>
          <cell r="W1011">
            <v>19.827500000000001</v>
          </cell>
          <cell r="Y1011">
            <v>0.13764062499999999</v>
          </cell>
        </row>
        <row r="1012">
          <cell r="A1012" t="str">
            <v>PC-1167</v>
          </cell>
          <cell r="W1012">
            <v>19.827500000000001</v>
          </cell>
          <cell r="Y1012">
            <v>0.13764062499999999</v>
          </cell>
        </row>
        <row r="1013">
          <cell r="A1013" t="str">
            <v>PC-1184</v>
          </cell>
          <cell r="W1013">
            <v>39.655000000000001</v>
          </cell>
          <cell r="Y1013">
            <v>0.24028124999999995</v>
          </cell>
        </row>
        <row r="1014">
          <cell r="A1014" t="str">
            <v>PC-1185</v>
          </cell>
          <cell r="W1014">
            <v>39.655000000000001</v>
          </cell>
          <cell r="Y1014">
            <v>0.24028124999999995</v>
          </cell>
        </row>
        <row r="1015">
          <cell r="A1015" t="str">
            <v>PC-1186</v>
          </cell>
          <cell r="W1015">
            <v>39.655000000000001</v>
          </cell>
          <cell r="Y1015">
            <v>0.24028124999999995</v>
          </cell>
        </row>
        <row r="1016">
          <cell r="A1016" t="str">
            <v>PC-1187</v>
          </cell>
          <cell r="W1016">
            <v>39.655000000000001</v>
          </cell>
          <cell r="Y1016">
            <v>0.24028124999999995</v>
          </cell>
        </row>
        <row r="1017">
          <cell r="A1017" t="str">
            <v>PC-1168</v>
          </cell>
          <cell r="W1017">
            <v>19.827500000000001</v>
          </cell>
          <cell r="Y1017">
            <v>0.13764062499999999</v>
          </cell>
        </row>
        <row r="1018">
          <cell r="A1018" t="str">
            <v>PC-1169</v>
          </cell>
          <cell r="W1018">
            <v>19.827500000000001</v>
          </cell>
          <cell r="Y1018">
            <v>0.13764062499999999</v>
          </cell>
        </row>
        <row r="1019">
          <cell r="A1019" t="str">
            <v>PC-1170</v>
          </cell>
          <cell r="W1019">
            <v>19.827500000000001</v>
          </cell>
          <cell r="Y1019">
            <v>0.13764062499999999</v>
          </cell>
        </row>
        <row r="1020">
          <cell r="A1020" t="str">
            <v>PC-1171</v>
          </cell>
          <cell r="W1020">
            <v>19.827500000000001</v>
          </cell>
          <cell r="Y1020">
            <v>0.13764062499999999</v>
          </cell>
        </row>
        <row r="1021">
          <cell r="A1021" t="str">
            <v>PC-1188</v>
          </cell>
          <cell r="W1021">
            <v>39.655000000000001</v>
          </cell>
          <cell r="Y1021">
            <v>0.24028124999999995</v>
          </cell>
        </row>
        <row r="1022">
          <cell r="A1022" t="str">
            <v>PC-1189</v>
          </cell>
          <cell r="W1022">
            <v>39.655000000000001</v>
          </cell>
          <cell r="Y1022">
            <v>0.24028124999999995</v>
          </cell>
        </row>
        <row r="1023">
          <cell r="A1023" t="str">
            <v>PC-1190</v>
          </cell>
          <cell r="W1023">
            <v>39.655000000000001</v>
          </cell>
          <cell r="Y1023">
            <v>0.24028124999999995</v>
          </cell>
        </row>
        <row r="1024">
          <cell r="A1024" t="str">
            <v>PC-1191</v>
          </cell>
          <cell r="W1024">
            <v>39.655000000000001</v>
          </cell>
          <cell r="Y1024">
            <v>0.24028124999999995</v>
          </cell>
        </row>
        <row r="1025">
          <cell r="A1025" t="str">
            <v>PC-26-00175</v>
          </cell>
          <cell r="W1025">
            <v>19.827500000000001</v>
          </cell>
          <cell r="Y1025">
            <v>0.13764062499999999</v>
          </cell>
        </row>
        <row r="1026">
          <cell r="A1026" t="str">
            <v>PC-26-00176</v>
          </cell>
          <cell r="W1026">
            <v>19.827500000000001</v>
          </cell>
          <cell r="Y1026">
            <v>0.13764062499999999</v>
          </cell>
        </row>
        <row r="1027">
          <cell r="A1027" t="str">
            <v>PC-2722</v>
          </cell>
          <cell r="W1027">
            <v>39.655000000000001</v>
          </cell>
          <cell r="Y1027">
            <v>0.24028124999999995</v>
          </cell>
        </row>
        <row r="1028">
          <cell r="A1028" t="str">
            <v>PC-2723</v>
          </cell>
          <cell r="W1028">
            <v>39.655000000000001</v>
          </cell>
          <cell r="Y1028">
            <v>0.24028124999999995</v>
          </cell>
        </row>
        <row r="1029">
          <cell r="A1029" t="str">
            <v>PC-26-00179</v>
          </cell>
          <cell r="W1029">
            <v>19.827500000000001</v>
          </cell>
          <cell r="Y1029">
            <v>0.13764062499999999</v>
          </cell>
        </row>
        <row r="1030">
          <cell r="A1030" t="str">
            <v>PC-26-00180</v>
          </cell>
          <cell r="W1030">
            <v>19.827500000000001</v>
          </cell>
          <cell r="Y1030">
            <v>0.13764062499999999</v>
          </cell>
        </row>
        <row r="1031">
          <cell r="A1031" t="str">
            <v>PC-2726</v>
          </cell>
          <cell r="W1031">
            <v>39.655000000000001</v>
          </cell>
          <cell r="Y1031">
            <v>0.24028124999999995</v>
          </cell>
        </row>
        <row r="1032">
          <cell r="A1032" t="str">
            <v>PC-2727</v>
          </cell>
          <cell r="W1032">
            <v>39.655000000000001</v>
          </cell>
          <cell r="Y1032">
            <v>0.24028124999999995</v>
          </cell>
        </row>
        <row r="1033">
          <cell r="A1033" t="str">
            <v>PC-26-00183</v>
          </cell>
          <cell r="W1033">
            <v>19.827500000000001</v>
          </cell>
          <cell r="Y1033">
            <v>0.13764062499999999</v>
          </cell>
        </row>
        <row r="1034">
          <cell r="A1034" t="str">
            <v>PC-26-00184</v>
          </cell>
          <cell r="W1034">
            <v>19.827500000000001</v>
          </cell>
          <cell r="Y1034">
            <v>0.13764062499999999</v>
          </cell>
        </row>
        <row r="1035">
          <cell r="A1035" t="str">
            <v>PC-2724</v>
          </cell>
          <cell r="W1035">
            <v>39.655000000000001</v>
          </cell>
          <cell r="Y1035">
            <v>0.24028124999999995</v>
          </cell>
        </row>
        <row r="1036">
          <cell r="A1036" t="str">
            <v>PC-2725</v>
          </cell>
          <cell r="W1036">
            <v>39.655000000000001</v>
          </cell>
          <cell r="Y1036">
            <v>0.24028124999999995</v>
          </cell>
        </row>
        <row r="1037">
          <cell r="A1037" t="str">
            <v>PC-26-00187</v>
          </cell>
          <cell r="W1037">
            <v>19.827500000000001</v>
          </cell>
          <cell r="Y1037">
            <v>0.13764062499999999</v>
          </cell>
        </row>
        <row r="1038">
          <cell r="A1038" t="str">
            <v>PC-26-00188</v>
          </cell>
          <cell r="W1038">
            <v>19.827500000000001</v>
          </cell>
          <cell r="Y1038">
            <v>0.13764062499999999</v>
          </cell>
        </row>
        <row r="1039">
          <cell r="A1039" t="str">
            <v>PC-2728</v>
          </cell>
          <cell r="W1039">
            <v>39.655000000000001</v>
          </cell>
          <cell r="Y1039">
            <v>0.24028124999999995</v>
          </cell>
        </row>
        <row r="1040">
          <cell r="A1040" t="str">
            <v>PC-2729</v>
          </cell>
          <cell r="W1040">
            <v>39.655000000000001</v>
          </cell>
          <cell r="Y1040">
            <v>0.24028124999999995</v>
          </cell>
        </row>
        <row r="1041">
          <cell r="A1041" t="str">
            <v>PC-26-00191</v>
          </cell>
          <cell r="W1041">
            <v>19.827500000000001</v>
          </cell>
          <cell r="Y1041">
            <v>0.13764062499999999</v>
          </cell>
        </row>
        <row r="1042">
          <cell r="A1042" t="str">
            <v>PC-26-00192</v>
          </cell>
          <cell r="W1042">
            <v>19.827500000000001</v>
          </cell>
          <cell r="Y1042">
            <v>0.13764062499999999</v>
          </cell>
        </row>
        <row r="1043">
          <cell r="A1043" t="str">
            <v>PC-2730</v>
          </cell>
          <cell r="W1043">
            <v>39.655000000000001</v>
          </cell>
          <cell r="Y1043">
            <v>0.24028124999999995</v>
          </cell>
        </row>
        <row r="1044">
          <cell r="A1044" t="str">
            <v>PC-2731</v>
          </cell>
          <cell r="W1044">
            <v>39.655000000000001</v>
          </cell>
          <cell r="Y1044">
            <v>0.24028124999999995</v>
          </cell>
        </row>
        <row r="1045">
          <cell r="A1045" t="str">
            <v>PC-26-00195</v>
          </cell>
          <cell r="W1045">
            <v>19.827500000000001</v>
          </cell>
          <cell r="Y1045">
            <v>0.13764062499999999</v>
          </cell>
        </row>
        <row r="1046">
          <cell r="A1046" t="str">
            <v>PC-26-00196</v>
          </cell>
          <cell r="W1046">
            <v>19.827500000000001</v>
          </cell>
          <cell r="Y1046">
            <v>0.13764062499999999</v>
          </cell>
        </row>
        <row r="1047">
          <cell r="A1047" t="str">
            <v>PC-2732</v>
          </cell>
          <cell r="W1047">
            <v>39.655000000000001</v>
          </cell>
          <cell r="Y1047">
            <v>0.24028124999999995</v>
          </cell>
        </row>
        <row r="1048">
          <cell r="A1048" t="str">
            <v>PC-2733</v>
          </cell>
          <cell r="W1048">
            <v>39.655000000000001</v>
          </cell>
          <cell r="Y1048">
            <v>0.24028124999999995</v>
          </cell>
        </row>
        <row r="1049">
          <cell r="A1049" t="str">
            <v>PC-26-00201</v>
          </cell>
          <cell r="W1049">
            <v>19.827500000000001</v>
          </cell>
          <cell r="Y1049">
            <v>0.13764062499999999</v>
          </cell>
        </row>
        <row r="1050">
          <cell r="A1050" t="str">
            <v>PC-26-00202</v>
          </cell>
          <cell r="W1050">
            <v>19.827500000000001</v>
          </cell>
          <cell r="Y1050">
            <v>0.13764062499999999</v>
          </cell>
        </row>
        <row r="1051">
          <cell r="A1051" t="str">
            <v>PC-2119</v>
          </cell>
          <cell r="W1051">
            <v>39.655000000000001</v>
          </cell>
          <cell r="Y1051">
            <v>0.24028124999999995</v>
          </cell>
        </row>
        <row r="1052">
          <cell r="A1052" t="str">
            <v>PC-2120</v>
          </cell>
          <cell r="W1052">
            <v>39.655000000000001</v>
          </cell>
          <cell r="Y1052">
            <v>0.24028124999999995</v>
          </cell>
        </row>
        <row r="1053">
          <cell r="A1053" t="str">
            <v>PC-26-00197</v>
          </cell>
          <cell r="W1053">
            <v>19.827500000000001</v>
          </cell>
          <cell r="Y1053">
            <v>0.13764062499999999</v>
          </cell>
        </row>
        <row r="1054">
          <cell r="A1054" t="str">
            <v>PC-26-00198</v>
          </cell>
          <cell r="W1054">
            <v>19.827500000000001</v>
          </cell>
          <cell r="Y1054">
            <v>0.13764062499999999</v>
          </cell>
        </row>
        <row r="1055">
          <cell r="A1055" t="str">
            <v>PC-3867</v>
          </cell>
          <cell r="W1055">
            <v>6.798</v>
          </cell>
          <cell r="Y1055">
            <v>6.6762500000000002E-2</v>
          </cell>
        </row>
        <row r="1056">
          <cell r="A1056" t="str">
            <v>PC-3868</v>
          </cell>
          <cell r="W1056">
            <v>6.798</v>
          </cell>
          <cell r="Y1056">
            <v>6.6762500000000002E-2</v>
          </cell>
        </row>
        <row r="1057">
          <cell r="A1057" t="str">
            <v>PC-2123</v>
          </cell>
          <cell r="W1057">
            <v>39.655000000000001</v>
          </cell>
          <cell r="Y1057">
            <v>0.24028124999999995</v>
          </cell>
        </row>
        <row r="1058">
          <cell r="A1058" t="str">
            <v>PC-2124</v>
          </cell>
          <cell r="W1058">
            <v>39.655000000000001</v>
          </cell>
          <cell r="Y1058">
            <v>0.24028124999999995</v>
          </cell>
        </row>
        <row r="1059">
          <cell r="A1059" t="str">
            <v>PC-26-00199</v>
          </cell>
          <cell r="W1059">
            <v>19.827500000000001</v>
          </cell>
          <cell r="Y1059">
            <v>0.13764062499999999</v>
          </cell>
        </row>
        <row r="1060">
          <cell r="A1060" t="str">
            <v>PC-26-00200</v>
          </cell>
          <cell r="W1060">
            <v>19.827500000000001</v>
          </cell>
          <cell r="Y1060">
            <v>0.13764062499999999</v>
          </cell>
        </row>
        <row r="1061">
          <cell r="A1061" t="str">
            <v>PC-3871</v>
          </cell>
          <cell r="W1061">
            <v>6.798</v>
          </cell>
          <cell r="Y1061">
            <v>6.6762500000000002E-2</v>
          </cell>
        </row>
        <row r="1062">
          <cell r="A1062" t="str">
            <v>PC-3872</v>
          </cell>
          <cell r="W1062">
            <v>6.798</v>
          </cell>
          <cell r="Y1062">
            <v>6.6762500000000002E-2</v>
          </cell>
        </row>
        <row r="1063">
          <cell r="A1063" t="str">
            <v>PC-2121</v>
          </cell>
          <cell r="W1063">
            <v>39.655000000000001</v>
          </cell>
          <cell r="Y1063">
            <v>0.24028124999999995</v>
          </cell>
        </row>
        <row r="1064">
          <cell r="A1064" t="str">
            <v>PC-2122</v>
          </cell>
          <cell r="W1064">
            <v>39.655000000000001</v>
          </cell>
          <cell r="Y1064">
            <v>0.24028124999999995</v>
          </cell>
        </row>
        <row r="1065">
          <cell r="A1065" t="str">
            <v>PC-26-00205</v>
          </cell>
          <cell r="W1065">
            <v>19.827500000000001</v>
          </cell>
          <cell r="Y1065">
            <v>0.13764062499999999</v>
          </cell>
        </row>
        <row r="1066">
          <cell r="A1066" t="str">
            <v>PC-26-00206</v>
          </cell>
          <cell r="W1066">
            <v>19.827500000000001</v>
          </cell>
          <cell r="Y1066">
            <v>0.13764062499999999</v>
          </cell>
        </row>
        <row r="1067">
          <cell r="A1067" t="str">
            <v>PC-3869</v>
          </cell>
          <cell r="W1067">
            <v>6.798</v>
          </cell>
          <cell r="Y1067">
            <v>6.6762500000000002E-2</v>
          </cell>
        </row>
        <row r="1068">
          <cell r="A1068" t="str">
            <v>PC-3870</v>
          </cell>
          <cell r="W1068">
            <v>6.798</v>
          </cell>
          <cell r="Y1068">
            <v>6.6762500000000002E-2</v>
          </cell>
        </row>
        <row r="1069">
          <cell r="A1069" t="str">
            <v>PC-2125</v>
          </cell>
          <cell r="W1069">
            <v>39.655000000000001</v>
          </cell>
          <cell r="Y1069">
            <v>0.24028124999999995</v>
          </cell>
        </row>
        <row r="1070">
          <cell r="A1070" t="str">
            <v>PC-2126</v>
          </cell>
          <cell r="W1070">
            <v>39.655000000000001</v>
          </cell>
          <cell r="Y1070">
            <v>0.24028124999999995</v>
          </cell>
        </row>
        <row r="1071">
          <cell r="A1071" t="str">
            <v>PC-26-00207</v>
          </cell>
          <cell r="W1071">
            <v>19.827500000000001</v>
          </cell>
          <cell r="Y1071">
            <v>0.13764062499999999</v>
          </cell>
        </row>
        <row r="1072">
          <cell r="A1072" t="str">
            <v>PC-26-00208</v>
          </cell>
          <cell r="W1072">
            <v>19.827500000000001</v>
          </cell>
          <cell r="Y1072">
            <v>0.13764062499999999</v>
          </cell>
        </row>
        <row r="1073">
          <cell r="A1073" t="str">
            <v>PC-3873</v>
          </cell>
          <cell r="W1073">
            <v>6.798</v>
          </cell>
          <cell r="Y1073">
            <v>6.6762500000000002E-2</v>
          </cell>
        </row>
        <row r="1074">
          <cell r="A1074" t="str">
            <v>PC-3874</v>
          </cell>
          <cell r="W1074">
            <v>6.798</v>
          </cell>
          <cell r="Y1074">
            <v>6.6762500000000002E-2</v>
          </cell>
        </row>
        <row r="1075">
          <cell r="A1075" t="str">
            <v>PC-2127</v>
          </cell>
          <cell r="W1075">
            <v>39.655000000000001</v>
          </cell>
          <cell r="Y1075">
            <v>0.24028124999999995</v>
          </cell>
        </row>
        <row r="1076">
          <cell r="A1076" t="str">
            <v>PC-2128</v>
          </cell>
          <cell r="W1076">
            <v>39.655000000000001</v>
          </cell>
          <cell r="Y1076">
            <v>0.24028124999999995</v>
          </cell>
        </row>
        <row r="1077">
          <cell r="A1077" t="str">
            <v>PC-2904</v>
          </cell>
          <cell r="W1077">
            <v>19.827500000000001</v>
          </cell>
          <cell r="Y1077">
            <v>0.13764062499999999</v>
          </cell>
        </row>
        <row r="1078">
          <cell r="A1078" t="str">
            <v>PC-2905</v>
          </cell>
          <cell r="W1078">
            <v>19.827500000000001</v>
          </cell>
          <cell r="Y1078">
            <v>0.13764062499999999</v>
          </cell>
        </row>
        <row r="1079">
          <cell r="A1079" t="str">
            <v>PC-2924</v>
          </cell>
          <cell r="W1079">
            <v>39.655000000000001</v>
          </cell>
          <cell r="Y1079">
            <v>0.24028124999999995</v>
          </cell>
        </row>
        <row r="1080">
          <cell r="A1080" t="str">
            <v>PC-2925</v>
          </cell>
          <cell r="W1080">
            <v>39.655000000000001</v>
          </cell>
          <cell r="Y1080">
            <v>0.24028124999999995</v>
          </cell>
        </row>
        <row r="1081">
          <cell r="A1081" t="str">
            <v>PC-2908</v>
          </cell>
          <cell r="W1081">
            <v>19.827500000000001</v>
          </cell>
          <cell r="Y1081">
            <v>0.13764062499999999</v>
          </cell>
        </row>
        <row r="1082">
          <cell r="A1082" t="str">
            <v>PC-2909</v>
          </cell>
          <cell r="W1082">
            <v>19.827500000000001</v>
          </cell>
          <cell r="Y1082">
            <v>0.13764062499999999</v>
          </cell>
        </row>
        <row r="1083">
          <cell r="A1083" t="str">
            <v>PC-2928</v>
          </cell>
          <cell r="W1083">
            <v>39.655000000000001</v>
          </cell>
          <cell r="Y1083">
            <v>0.24028124999999995</v>
          </cell>
        </row>
        <row r="1084">
          <cell r="A1084" t="str">
            <v>PC-2929</v>
          </cell>
          <cell r="W1084">
            <v>39.655000000000001</v>
          </cell>
          <cell r="Y1084">
            <v>0.24028124999999995</v>
          </cell>
        </row>
        <row r="1085">
          <cell r="A1085" t="str">
            <v>PC-2906</v>
          </cell>
          <cell r="W1085">
            <v>19.827500000000001</v>
          </cell>
          <cell r="Y1085">
            <v>0.13764062499999999</v>
          </cell>
        </row>
        <row r="1086">
          <cell r="A1086" t="str">
            <v>PC-2907</v>
          </cell>
          <cell r="W1086">
            <v>19.827500000000001</v>
          </cell>
          <cell r="Y1086">
            <v>0.13764062499999999</v>
          </cell>
        </row>
        <row r="1087">
          <cell r="A1087" t="str">
            <v>PC-2926</v>
          </cell>
          <cell r="W1087">
            <v>39.655000000000001</v>
          </cell>
          <cell r="Y1087">
            <v>0.24028124999999995</v>
          </cell>
        </row>
        <row r="1088">
          <cell r="A1088" t="str">
            <v>PC-2927</v>
          </cell>
          <cell r="W1088">
            <v>39.655000000000001</v>
          </cell>
          <cell r="Y1088">
            <v>0.24028124999999995</v>
          </cell>
        </row>
        <row r="1089">
          <cell r="A1089" t="str">
            <v>PC-2910</v>
          </cell>
          <cell r="W1089">
            <v>19.827500000000001</v>
          </cell>
          <cell r="Y1089">
            <v>0.13764062499999999</v>
          </cell>
        </row>
        <row r="1090">
          <cell r="A1090" t="str">
            <v>PC-2911</v>
          </cell>
          <cell r="W1090">
            <v>19.827500000000001</v>
          </cell>
          <cell r="Y1090">
            <v>0.13764062499999999</v>
          </cell>
        </row>
        <row r="1091">
          <cell r="A1091" t="str">
            <v>PC-2930</v>
          </cell>
          <cell r="W1091">
            <v>39.655000000000001</v>
          </cell>
          <cell r="Y1091">
            <v>0.24028124999999995</v>
          </cell>
        </row>
        <row r="1092">
          <cell r="A1092" t="str">
            <v>PC-2931</v>
          </cell>
          <cell r="W1092">
            <v>39.655000000000001</v>
          </cell>
          <cell r="Y1092">
            <v>0.24028124999999995</v>
          </cell>
        </row>
        <row r="1093">
          <cell r="A1093" t="str">
            <v>PC-2912</v>
          </cell>
          <cell r="W1093">
            <v>19.827500000000001</v>
          </cell>
          <cell r="Y1093">
            <v>0.13764062499999999</v>
          </cell>
        </row>
        <row r="1094">
          <cell r="A1094" t="str">
            <v>PC-2913</v>
          </cell>
          <cell r="W1094">
            <v>19.827500000000001</v>
          </cell>
          <cell r="Y1094">
            <v>0.13764062499999999</v>
          </cell>
        </row>
        <row r="1095">
          <cell r="A1095" t="str">
            <v>PC-2932</v>
          </cell>
          <cell r="W1095">
            <v>39.655000000000001</v>
          </cell>
          <cell r="Y1095">
            <v>0.24028124999999995</v>
          </cell>
        </row>
        <row r="1096">
          <cell r="A1096" t="str">
            <v>PC-2933</v>
          </cell>
          <cell r="W1096">
            <v>39.655000000000001</v>
          </cell>
          <cell r="Y1096">
            <v>0.24028124999999995</v>
          </cell>
        </row>
        <row r="1097">
          <cell r="A1097" t="str">
            <v>PC-2914</v>
          </cell>
          <cell r="W1097">
            <v>19.827500000000001</v>
          </cell>
          <cell r="Y1097">
            <v>0.13764062499999999</v>
          </cell>
        </row>
        <row r="1098">
          <cell r="A1098" t="str">
            <v>PC-2915</v>
          </cell>
          <cell r="W1098">
            <v>19.827500000000001</v>
          </cell>
          <cell r="Y1098">
            <v>0.13764062499999999</v>
          </cell>
        </row>
        <row r="1099">
          <cell r="A1099" t="str">
            <v>PC-2934</v>
          </cell>
          <cell r="W1099">
            <v>39.655000000000001</v>
          </cell>
          <cell r="Y1099">
            <v>0.24028124999999995</v>
          </cell>
        </row>
        <row r="1100">
          <cell r="A1100" t="str">
            <v>PC-2935</v>
          </cell>
          <cell r="W1100">
            <v>39.655000000000001</v>
          </cell>
          <cell r="Y1100">
            <v>0.24028124999999995</v>
          </cell>
        </row>
        <row r="1101">
          <cell r="A1101" t="str">
            <v>PC-2916</v>
          </cell>
          <cell r="W1101">
            <v>19.827500000000001</v>
          </cell>
          <cell r="Y1101">
            <v>0.13764062499999999</v>
          </cell>
        </row>
        <row r="1102">
          <cell r="A1102" t="str">
            <v>PC-2917</v>
          </cell>
          <cell r="W1102">
            <v>19.827500000000001</v>
          </cell>
          <cell r="Y1102">
            <v>0.13764062499999999</v>
          </cell>
        </row>
        <row r="1103">
          <cell r="A1103" t="str">
            <v>PC-2948</v>
          </cell>
          <cell r="W1103">
            <v>20.394000000000002</v>
          </cell>
          <cell r="Y1103">
            <v>0.14528749999999999</v>
          </cell>
        </row>
        <row r="1104">
          <cell r="A1104" t="str">
            <v>PC-1234</v>
          </cell>
          <cell r="W1104">
            <v>4.532</v>
          </cell>
          <cell r="Y1104">
            <v>5.1175000000000012E-2</v>
          </cell>
        </row>
        <row r="1105">
          <cell r="A1105" t="str">
            <v>PC-1233</v>
          </cell>
          <cell r="W1105">
            <v>4.532</v>
          </cell>
          <cell r="Y1105">
            <v>6.1175000000000014E-2</v>
          </cell>
        </row>
        <row r="1106">
          <cell r="A1106" t="str">
            <v>PC-3889</v>
          </cell>
          <cell r="W1106">
            <v>6.798</v>
          </cell>
          <cell r="Y1106">
            <v>8.1762500000000002E-2</v>
          </cell>
        </row>
        <row r="1107">
          <cell r="A1107" t="str">
            <v>PC-3890</v>
          </cell>
          <cell r="W1107">
            <v>27.192</v>
          </cell>
          <cell r="Y1107">
            <v>0.20705000000000001</v>
          </cell>
        </row>
        <row r="1108">
          <cell r="A1108" t="str">
            <v>PC-3887</v>
          </cell>
          <cell r="W1108">
            <v>6.798</v>
          </cell>
          <cell r="Y1108">
            <v>8.1762500000000002E-2</v>
          </cell>
        </row>
        <row r="1109">
          <cell r="A1109" t="str">
            <v>PC-3888</v>
          </cell>
          <cell r="W1109">
            <v>27.192</v>
          </cell>
          <cell r="Y1109">
            <v>0.20705000000000001</v>
          </cell>
        </row>
        <row r="1110">
          <cell r="A1110" t="str">
            <v>PC-1230</v>
          </cell>
          <cell r="W1110">
            <v>20.394000000000002</v>
          </cell>
          <cell r="Y1110">
            <v>0.14528749999999999</v>
          </cell>
        </row>
        <row r="1111">
          <cell r="A1111" t="str">
            <v>PC-2951</v>
          </cell>
          <cell r="W1111">
            <v>22.66</v>
          </cell>
          <cell r="Y1111">
            <v>0.18587499999999998</v>
          </cell>
        </row>
        <row r="1112">
          <cell r="A1112" t="str">
            <v>PC-3891</v>
          </cell>
          <cell r="W1112">
            <v>6.798</v>
          </cell>
          <cell r="Y1112">
            <v>8.1762500000000002E-2</v>
          </cell>
        </row>
        <row r="1113">
          <cell r="A1113" t="str">
            <v>PC-3892</v>
          </cell>
          <cell r="W1113">
            <v>27.192</v>
          </cell>
          <cell r="Y1113">
            <v>0.20705000000000001</v>
          </cell>
        </row>
        <row r="1114">
          <cell r="A1114" t="str">
            <v>PC-2955</v>
          </cell>
          <cell r="W1114">
            <v>27.192</v>
          </cell>
          <cell r="Y1114">
            <v>0.20705000000000001</v>
          </cell>
        </row>
        <row r="1115">
          <cell r="A1115" t="str">
            <v>PC-2952</v>
          </cell>
          <cell r="W1115">
            <v>27.192</v>
          </cell>
          <cell r="Y1115">
            <v>0.20705000000000001</v>
          </cell>
        </row>
        <row r="1116">
          <cell r="A1116" t="str">
            <v>PC-825</v>
          </cell>
          <cell r="W1116">
            <v>6.0426666666666673</v>
          </cell>
          <cell r="Y1116">
            <v>6.1566666666666665E-2</v>
          </cell>
        </row>
        <row r="1117">
          <cell r="A1117" t="str">
            <v>PC-827</v>
          </cell>
          <cell r="W1117">
            <v>36.256</v>
          </cell>
          <cell r="Y1117">
            <v>0.22939999999999999</v>
          </cell>
        </row>
        <row r="1118">
          <cell r="A1118" t="str">
            <v>PC-26-0822</v>
          </cell>
          <cell r="W1118">
            <v>27.192</v>
          </cell>
          <cell r="Y1118">
            <v>0.17705000000000001</v>
          </cell>
        </row>
        <row r="1119">
          <cell r="A1119" t="str">
            <v>PC-829</v>
          </cell>
          <cell r="W1119">
            <v>54.384</v>
          </cell>
          <cell r="Y1119">
            <v>0.31410000000000005</v>
          </cell>
        </row>
        <row r="1120">
          <cell r="A1120" t="str">
            <v>PC-26-00458</v>
          </cell>
          <cell r="W1120">
            <v>27.192</v>
          </cell>
          <cell r="Y1120">
            <v>0.17705000000000001</v>
          </cell>
        </row>
        <row r="1121">
          <cell r="A1121" t="str">
            <v>PC-26-00459</v>
          </cell>
          <cell r="W1121">
            <v>37.766666666666673</v>
          </cell>
          <cell r="Y1121">
            <v>0.22979166666666673</v>
          </cell>
        </row>
        <row r="1122">
          <cell r="A1122" t="str">
            <v>PC-26-00460</v>
          </cell>
          <cell r="W1122">
            <v>90.64</v>
          </cell>
          <cell r="Y1122">
            <v>0.49350000000000005</v>
          </cell>
        </row>
        <row r="1123">
          <cell r="A1123" t="str">
            <v>PC-26-00461</v>
          </cell>
          <cell r="W1123">
            <v>13.596</v>
          </cell>
          <cell r="Y1123">
            <v>0.10352500000000002</v>
          </cell>
        </row>
        <row r="1124">
          <cell r="A1124" t="str">
            <v>PC-26-00462</v>
          </cell>
          <cell r="W1124">
            <v>27.192</v>
          </cell>
          <cell r="Y1124">
            <v>0.17705000000000001</v>
          </cell>
        </row>
        <row r="1125">
          <cell r="A1125" t="str">
            <v>PC-26-00463</v>
          </cell>
          <cell r="W1125">
            <v>37.766666666666673</v>
          </cell>
          <cell r="Y1125">
            <v>0.22979166666666673</v>
          </cell>
        </row>
        <row r="1126">
          <cell r="A1126" t="str">
            <v>PC-26-00464</v>
          </cell>
          <cell r="W1126">
            <v>90.64</v>
          </cell>
          <cell r="Y1126">
            <v>0.49350000000000005</v>
          </cell>
        </row>
        <row r="1127">
          <cell r="A1127" t="str">
            <v>PC-26-00465</v>
          </cell>
          <cell r="W1127">
            <v>13.596</v>
          </cell>
          <cell r="Y1127">
            <v>0.10352500000000002</v>
          </cell>
        </row>
        <row r="1128">
          <cell r="A1128" t="str">
            <v>PC-26-0823</v>
          </cell>
          <cell r="W1128">
            <v>13.596</v>
          </cell>
          <cell r="Y1128">
            <v>0.10352500000000002</v>
          </cell>
        </row>
        <row r="1129">
          <cell r="A1129" t="str">
            <v>PC-861</v>
          </cell>
          <cell r="W1129">
            <v>27.192</v>
          </cell>
          <cell r="Y1129">
            <v>0.17705000000000001</v>
          </cell>
        </row>
        <row r="1130">
          <cell r="A1130" t="str">
            <v>PC-863</v>
          </cell>
          <cell r="W1130">
            <v>37.766666666666673</v>
          </cell>
          <cell r="Y1130">
            <v>0.22979166666666673</v>
          </cell>
        </row>
        <row r="1131">
          <cell r="A1131" t="str">
            <v>PC-865</v>
          </cell>
          <cell r="W1131">
            <v>90.64</v>
          </cell>
          <cell r="Y1131">
            <v>0.49350000000000005</v>
          </cell>
        </row>
        <row r="1132">
          <cell r="A1132" t="str">
            <v>PC-26-0824</v>
          </cell>
          <cell r="W1132">
            <v>13.596</v>
          </cell>
          <cell r="Y1132">
            <v>0.10352500000000002</v>
          </cell>
        </row>
        <row r="1133">
          <cell r="A1133" t="str">
            <v>PC-873</v>
          </cell>
          <cell r="W1133">
            <v>27.192</v>
          </cell>
          <cell r="Y1133">
            <v>0.17705000000000001</v>
          </cell>
        </row>
        <row r="1134">
          <cell r="A1134" t="str">
            <v>PC-875</v>
          </cell>
          <cell r="W1134">
            <v>37.766666666666673</v>
          </cell>
          <cell r="Y1134">
            <v>0.22979166666666673</v>
          </cell>
        </row>
        <row r="1135">
          <cell r="A1135" t="str">
            <v>PC-877</v>
          </cell>
          <cell r="W1135">
            <v>90.64</v>
          </cell>
          <cell r="Y1135">
            <v>0.49350000000000005</v>
          </cell>
        </row>
        <row r="1136">
          <cell r="A1136" t="str">
            <v>PC-879</v>
          </cell>
          <cell r="W1136">
            <v>20.394000000000002</v>
          </cell>
          <cell r="Y1136">
            <v>0.14528749999999999</v>
          </cell>
        </row>
        <row r="1137">
          <cell r="A1137" t="str">
            <v>PC-881</v>
          </cell>
          <cell r="W1137">
            <v>13.596</v>
          </cell>
          <cell r="Y1137">
            <v>0.11352500000000001</v>
          </cell>
        </row>
        <row r="1138">
          <cell r="A1138" t="str">
            <v>PC-883</v>
          </cell>
          <cell r="W1138">
            <v>4.532</v>
          </cell>
          <cell r="Y1138">
            <v>5.1175000000000012E-2</v>
          </cell>
        </row>
        <row r="1139">
          <cell r="A1139" t="str">
            <v>PC-26-0206</v>
          </cell>
          <cell r="W1139">
            <v>13.596</v>
          </cell>
          <cell r="Y1139">
            <v>0.11352500000000001</v>
          </cell>
        </row>
        <row r="1140">
          <cell r="A1140" t="str">
            <v>PC-26-00481</v>
          </cell>
          <cell r="W1140">
            <v>8.4975000000000005</v>
          </cell>
          <cell r="Y1140">
            <v>8.4703125000000018E-2</v>
          </cell>
        </row>
        <row r="1141">
          <cell r="A1141" t="str">
            <v>PC-26-00482</v>
          </cell>
          <cell r="W1141">
            <v>8.4975000000000005</v>
          </cell>
          <cell r="Y1141">
            <v>8.4703125000000018E-2</v>
          </cell>
        </row>
        <row r="1142">
          <cell r="A1142" t="str">
            <v>PC-26-0214</v>
          </cell>
          <cell r="W1142">
            <v>45.32</v>
          </cell>
          <cell r="Y1142">
            <v>0.28175</v>
          </cell>
        </row>
        <row r="1143">
          <cell r="A1143" t="str">
            <v>PC-448</v>
          </cell>
          <cell r="W1143">
            <v>45.32</v>
          </cell>
          <cell r="Y1143">
            <v>0.28175</v>
          </cell>
        </row>
        <row r="1144">
          <cell r="A1144" t="str">
            <v>PC-26-0212</v>
          </cell>
          <cell r="W1144">
            <v>54.384</v>
          </cell>
          <cell r="Y1144">
            <v>0.33410000000000006</v>
          </cell>
        </row>
        <row r="1145">
          <cell r="A1145" t="str">
            <v>PC-454</v>
          </cell>
          <cell r="W1145">
            <v>13.596</v>
          </cell>
          <cell r="Y1145">
            <v>9.8525000000000015E-2</v>
          </cell>
        </row>
        <row r="1146">
          <cell r="A1146" t="str">
            <v>PC-26-0232</v>
          </cell>
          <cell r="W1146">
            <v>18.128</v>
          </cell>
          <cell r="Y1146">
            <v>0.12470000000000001</v>
          </cell>
        </row>
        <row r="1147">
          <cell r="A1147" t="str">
            <v>PC-26-0229</v>
          </cell>
          <cell r="W1147">
            <v>27.192</v>
          </cell>
          <cell r="Y1147">
            <v>0.17705000000000001</v>
          </cell>
        </row>
        <row r="1148">
          <cell r="A1148" t="str">
            <v>PC-446</v>
          </cell>
          <cell r="W1148">
            <v>27.192</v>
          </cell>
          <cell r="Y1148">
            <v>0.17705000000000001</v>
          </cell>
        </row>
        <row r="1149">
          <cell r="A1149" t="str">
            <v>PC-26-0216</v>
          </cell>
          <cell r="W1149">
            <v>36.256</v>
          </cell>
          <cell r="Y1149">
            <v>0.22939999999999999</v>
          </cell>
        </row>
        <row r="1150">
          <cell r="A1150" t="str">
            <v>PC-444</v>
          </cell>
          <cell r="W1150">
            <v>36.256</v>
          </cell>
          <cell r="Y1150">
            <v>0.22939999999999999</v>
          </cell>
        </row>
        <row r="1151">
          <cell r="A1151" t="str">
            <v>PC-26-0207</v>
          </cell>
          <cell r="W1151">
            <v>45.32</v>
          </cell>
          <cell r="Y1151">
            <v>0.28175</v>
          </cell>
        </row>
        <row r="1152">
          <cell r="A1152" t="str">
            <v>PC-26-0208</v>
          </cell>
          <cell r="W1152">
            <v>45.32</v>
          </cell>
          <cell r="Y1152">
            <v>0.28175</v>
          </cell>
        </row>
        <row r="1153">
          <cell r="A1153" t="str">
            <v>PC-26-0210</v>
          </cell>
          <cell r="W1153">
            <v>45.32</v>
          </cell>
          <cell r="Y1153">
            <v>0.28175</v>
          </cell>
        </row>
        <row r="1154">
          <cell r="A1154" t="str">
            <v>PC-26-00213</v>
          </cell>
          <cell r="W1154">
            <v>45.32</v>
          </cell>
          <cell r="Y1154">
            <v>0.28175</v>
          </cell>
        </row>
        <row r="1155">
          <cell r="A1155" t="str">
            <v>PC-26-0235</v>
          </cell>
          <cell r="W1155">
            <v>45.32</v>
          </cell>
          <cell r="Y1155">
            <v>0.28175</v>
          </cell>
        </row>
        <row r="1156">
          <cell r="A1156" t="str">
            <v>PC-26-0247</v>
          </cell>
          <cell r="W1156">
            <v>45.32</v>
          </cell>
          <cell r="Y1156">
            <v>0.28175</v>
          </cell>
        </row>
        <row r="1157">
          <cell r="A1157" t="str">
            <v>PC-26-0250</v>
          </cell>
          <cell r="W1157">
            <v>45.32</v>
          </cell>
          <cell r="Y1157">
            <v>0.28175</v>
          </cell>
        </row>
        <row r="1158">
          <cell r="A1158" t="str">
            <v>PC-418</v>
          </cell>
          <cell r="W1158">
            <v>45.32</v>
          </cell>
          <cell r="Y1158">
            <v>0.28175</v>
          </cell>
        </row>
        <row r="1159">
          <cell r="A1159" t="str">
            <v>PC-26-0222</v>
          </cell>
          <cell r="W1159">
            <v>54.384</v>
          </cell>
          <cell r="Y1159">
            <v>0.33410000000000006</v>
          </cell>
        </row>
        <row r="1160">
          <cell r="A1160" t="str">
            <v>PC-416</v>
          </cell>
          <cell r="W1160">
            <v>54.384</v>
          </cell>
          <cell r="Y1160">
            <v>0.33410000000000006</v>
          </cell>
        </row>
        <row r="1161">
          <cell r="A1161" t="str">
            <v>PC-424</v>
          </cell>
          <cell r="W1161">
            <v>67.98</v>
          </cell>
          <cell r="Y1161">
            <v>0.39762499999999995</v>
          </cell>
        </row>
        <row r="1162">
          <cell r="A1162" t="str">
            <v>PC-26-0209</v>
          </cell>
          <cell r="W1162">
            <v>67.98</v>
          </cell>
          <cell r="Y1162">
            <v>0.39762499999999995</v>
          </cell>
        </row>
        <row r="1163">
          <cell r="A1163" t="str">
            <v>PC-26-0211</v>
          </cell>
          <cell r="W1163">
            <v>67.98</v>
          </cell>
          <cell r="Y1163">
            <v>0.39762499999999995</v>
          </cell>
        </row>
        <row r="1164">
          <cell r="A1164" t="str">
            <v>PC-26-0218</v>
          </cell>
          <cell r="W1164">
            <v>67.98</v>
          </cell>
          <cell r="Y1164">
            <v>0.39762499999999995</v>
          </cell>
        </row>
        <row r="1165">
          <cell r="A1165" t="str">
            <v>PC-26-0219</v>
          </cell>
          <cell r="W1165">
            <v>67.98</v>
          </cell>
          <cell r="Y1165">
            <v>0.39762499999999995</v>
          </cell>
        </row>
        <row r="1166">
          <cell r="A1166" t="str">
            <v>PC-26-0220</v>
          </cell>
          <cell r="W1166">
            <v>67.98</v>
          </cell>
          <cell r="Y1166">
            <v>0.39762499999999995</v>
          </cell>
        </row>
        <row r="1167">
          <cell r="A1167" t="str">
            <v>PC-26-0237</v>
          </cell>
          <cell r="W1167">
            <v>67.98</v>
          </cell>
          <cell r="Y1167">
            <v>0.39762499999999995</v>
          </cell>
        </row>
        <row r="1168">
          <cell r="A1168" t="str">
            <v>PC-452</v>
          </cell>
          <cell r="W1168">
            <v>67.98</v>
          </cell>
          <cell r="Y1168">
            <v>0.39762499999999995</v>
          </cell>
        </row>
        <row r="1169">
          <cell r="A1169" t="str">
            <v>PC-26-0248</v>
          </cell>
          <cell r="W1169">
            <v>67.98</v>
          </cell>
          <cell r="Y1169">
            <v>0.39762499999999995</v>
          </cell>
        </row>
        <row r="1170">
          <cell r="A1170" t="str">
            <v>PC-26-0252</v>
          </cell>
          <cell r="W1170">
            <v>67.98</v>
          </cell>
          <cell r="Y1170">
            <v>0.39762499999999995</v>
          </cell>
        </row>
        <row r="1171">
          <cell r="A1171" t="str">
            <v>PC-434</v>
          </cell>
          <cell r="W1171">
            <v>67.98</v>
          </cell>
          <cell r="Y1171">
            <v>0.39762499999999995</v>
          </cell>
        </row>
        <row r="1172">
          <cell r="A1172" t="str">
            <v>PC-26-0213</v>
          </cell>
          <cell r="W1172">
            <v>79.31</v>
          </cell>
          <cell r="Y1172">
            <v>0.46056249999999993</v>
          </cell>
        </row>
        <row r="1173">
          <cell r="A1173" t="str">
            <v>PC-432</v>
          </cell>
          <cell r="W1173">
            <v>79.31</v>
          </cell>
          <cell r="Y1173">
            <v>0.46056249999999993</v>
          </cell>
        </row>
        <row r="1174">
          <cell r="A1174" t="str">
            <v>PC-26-0233</v>
          </cell>
          <cell r="W1174">
            <v>40.788000000000004</v>
          </cell>
          <cell r="Y1174">
            <v>0.24057500000000001</v>
          </cell>
        </row>
        <row r="1175">
          <cell r="A1175" t="str">
            <v>PC-26-0221</v>
          </cell>
          <cell r="W1175">
            <v>54.384</v>
          </cell>
          <cell r="Y1175">
            <v>0.31410000000000005</v>
          </cell>
        </row>
        <row r="1176">
          <cell r="A1176" t="str">
            <v>PC-26-0224</v>
          </cell>
          <cell r="W1176">
            <v>54.384</v>
          </cell>
          <cell r="Y1176">
            <v>0.31410000000000005</v>
          </cell>
        </row>
        <row r="1177">
          <cell r="A1177" t="str">
            <v>PC-26-0230</v>
          </cell>
          <cell r="W1177">
            <v>54.384</v>
          </cell>
          <cell r="Y1177">
            <v>0.31410000000000005</v>
          </cell>
        </row>
        <row r="1178">
          <cell r="A1178" t="str">
            <v>PC-26-0238</v>
          </cell>
          <cell r="W1178">
            <v>54.384</v>
          </cell>
          <cell r="Y1178">
            <v>0.31410000000000005</v>
          </cell>
        </row>
        <row r="1179">
          <cell r="A1179" t="str">
            <v>PC-26-0217</v>
          </cell>
          <cell r="W1179">
            <v>81.576000000000008</v>
          </cell>
          <cell r="Y1179">
            <v>0.46115</v>
          </cell>
        </row>
        <row r="1180">
          <cell r="A1180" t="str">
            <v>PC-438</v>
          </cell>
          <cell r="W1180">
            <v>95.171999999999997</v>
          </cell>
          <cell r="Y1180">
            <v>0.53467500000000012</v>
          </cell>
        </row>
        <row r="1181">
          <cell r="A1181" t="str">
            <v>PC-26-0251</v>
          </cell>
          <cell r="W1181">
            <v>95.171999999999997</v>
          </cell>
          <cell r="Y1181">
            <v>0.53467500000000012</v>
          </cell>
        </row>
        <row r="1182">
          <cell r="A1182" t="str">
            <v>PC-420</v>
          </cell>
          <cell r="W1182">
            <v>95.171999999999997</v>
          </cell>
          <cell r="Y1182">
            <v>0.53467500000000012</v>
          </cell>
        </row>
        <row r="1183">
          <cell r="A1183" t="str">
            <v>PC-436</v>
          </cell>
          <cell r="W1183">
            <v>79.31</v>
          </cell>
          <cell r="Y1183">
            <v>0.44056249999999991</v>
          </cell>
        </row>
        <row r="1184">
          <cell r="A1184" t="str">
            <v>PC-26-0234</v>
          </cell>
          <cell r="W1184">
            <v>72.512</v>
          </cell>
          <cell r="Y1184">
            <v>0.39879999999999993</v>
          </cell>
        </row>
        <row r="1185">
          <cell r="A1185" t="str">
            <v>PC-26-0225</v>
          </cell>
          <cell r="W1185">
            <v>90.64</v>
          </cell>
          <cell r="Y1185">
            <v>0.49350000000000005</v>
          </cell>
        </row>
        <row r="1186">
          <cell r="A1186" t="str">
            <v>PC-26-0215</v>
          </cell>
          <cell r="W1186">
            <v>108.768</v>
          </cell>
          <cell r="Y1186">
            <v>0.60820000000000018</v>
          </cell>
        </row>
        <row r="1187">
          <cell r="A1187" t="str">
            <v>PC-26-0249</v>
          </cell>
          <cell r="W1187">
            <v>181.28</v>
          </cell>
          <cell r="Y1187">
            <v>0.96700000000000019</v>
          </cell>
        </row>
        <row r="1188">
          <cell r="A1188" t="str">
            <v>PC-26-00214</v>
          </cell>
          <cell r="W1188">
            <v>108.768</v>
          </cell>
          <cell r="Y1188">
            <v>0.60820000000000018</v>
          </cell>
        </row>
        <row r="1189">
          <cell r="A1189" t="str">
            <v>PC-440</v>
          </cell>
          <cell r="W1189">
            <v>90.64</v>
          </cell>
          <cell r="Y1189">
            <v>0.48350000000000004</v>
          </cell>
        </row>
        <row r="1190">
          <cell r="A1190" t="str">
            <v>PC-26-0236</v>
          </cell>
          <cell r="W1190">
            <v>6.798</v>
          </cell>
          <cell r="Y1190">
            <v>7.1762500000000007E-2</v>
          </cell>
        </row>
        <row r="1191">
          <cell r="A1191" t="str">
            <v>PC-26-0239</v>
          </cell>
          <cell r="W1191">
            <v>6.798</v>
          </cell>
          <cell r="Y1191">
            <v>7.1762500000000007E-2</v>
          </cell>
        </row>
        <row r="1192">
          <cell r="A1192" t="str">
            <v>PC-456</v>
          </cell>
          <cell r="W1192">
            <v>6.798</v>
          </cell>
          <cell r="Y1192">
            <v>7.1762500000000007E-2</v>
          </cell>
        </row>
        <row r="1193">
          <cell r="A1193" t="str">
            <v>PC-26-00483</v>
          </cell>
          <cell r="W1193">
            <v>6.798</v>
          </cell>
          <cell r="Y1193">
            <v>7.1762500000000007E-2</v>
          </cell>
        </row>
        <row r="1194">
          <cell r="A1194" t="str">
            <v>PC-26-00484</v>
          </cell>
          <cell r="W1194">
            <v>6.798</v>
          </cell>
          <cell r="Y1194">
            <v>7.1762500000000007E-2</v>
          </cell>
        </row>
        <row r="1195">
          <cell r="A1195" t="str">
            <v>PC-3748</v>
          </cell>
          <cell r="W1195">
            <v>8.4975000000000005</v>
          </cell>
          <cell r="Y1195">
            <v>8.4703125000000018E-2</v>
          </cell>
        </row>
        <row r="1196">
          <cell r="A1196" t="str">
            <v>PC-3752</v>
          </cell>
          <cell r="W1196">
            <v>8.4975000000000005</v>
          </cell>
          <cell r="Y1196">
            <v>8.4703125000000018E-2</v>
          </cell>
        </row>
        <row r="1197">
          <cell r="A1197" t="str">
            <v>PC-26-0240</v>
          </cell>
          <cell r="W1197">
            <v>8.4975000000000005</v>
          </cell>
          <cell r="Y1197">
            <v>8.4703125000000018E-2</v>
          </cell>
        </row>
        <row r="1198">
          <cell r="A1198" t="str">
            <v>PC-26-0223</v>
          </cell>
          <cell r="W1198">
            <v>108.768</v>
          </cell>
          <cell r="Y1198">
            <v>0.60820000000000018</v>
          </cell>
        </row>
        <row r="1199">
          <cell r="A1199" t="str">
            <v>PC-3744</v>
          </cell>
          <cell r="W1199">
            <v>6.798</v>
          </cell>
          <cell r="Y1199">
            <v>7.1762500000000007E-2</v>
          </cell>
        </row>
        <row r="1200">
          <cell r="A1200" t="str">
            <v>PC-442</v>
          </cell>
          <cell r="W1200">
            <v>56.650000000000006</v>
          </cell>
          <cell r="Y1200">
            <v>0.33468750000000008</v>
          </cell>
        </row>
        <row r="1201">
          <cell r="A1201" t="str">
            <v>PC-26-0227</v>
          </cell>
          <cell r="W1201">
            <v>79.31</v>
          </cell>
          <cell r="Y1201">
            <v>0.46056249999999993</v>
          </cell>
        </row>
        <row r="1202">
          <cell r="A1202" t="str">
            <v>PC-3591</v>
          </cell>
          <cell r="W1202">
            <v>108.768</v>
          </cell>
          <cell r="Y1202">
            <v>0.60820000000000018</v>
          </cell>
        </row>
        <row r="1203">
          <cell r="A1203" t="str">
            <v>PC-3746</v>
          </cell>
          <cell r="W1203">
            <v>13.596</v>
          </cell>
          <cell r="Y1203">
            <v>0.11352500000000001</v>
          </cell>
        </row>
        <row r="1204">
          <cell r="A1204" t="str">
            <v>PC-26-0241</v>
          </cell>
          <cell r="W1204">
            <v>15.862000000000002</v>
          </cell>
          <cell r="Y1204">
            <v>0.12911250000000002</v>
          </cell>
        </row>
        <row r="1205">
          <cell r="A1205" t="str">
            <v>PC-26-0242</v>
          </cell>
          <cell r="W1205">
            <v>15.862000000000002</v>
          </cell>
          <cell r="Y1205">
            <v>0.12911250000000002</v>
          </cell>
        </row>
        <row r="1206">
          <cell r="A1206" t="str">
            <v>PC-26-0243</v>
          </cell>
          <cell r="W1206">
            <v>15.862000000000002</v>
          </cell>
          <cell r="Y1206">
            <v>0.12911250000000002</v>
          </cell>
        </row>
        <row r="1207">
          <cell r="A1207" t="str">
            <v>PC-26-0244</v>
          </cell>
          <cell r="W1207">
            <v>15.862000000000002</v>
          </cell>
          <cell r="Y1207">
            <v>0.12911250000000002</v>
          </cell>
        </row>
        <row r="1208">
          <cell r="A1208" t="str">
            <v>PC-26-0245</v>
          </cell>
          <cell r="W1208">
            <v>15.862000000000002</v>
          </cell>
          <cell r="Y1208">
            <v>0.12911250000000002</v>
          </cell>
        </row>
        <row r="1209">
          <cell r="A1209" t="str">
            <v>PC-26-0246</v>
          </cell>
          <cell r="W1209">
            <v>15.862000000000002</v>
          </cell>
          <cell r="Y1209">
            <v>0.12911250000000002</v>
          </cell>
        </row>
        <row r="1210">
          <cell r="A1210" t="str">
            <v>PC-26-0228</v>
          </cell>
          <cell r="W1210">
            <v>122.364</v>
          </cell>
          <cell r="Y1210">
            <v>0.68172500000000014</v>
          </cell>
        </row>
        <row r="1211">
          <cell r="A1211" t="str">
            <v>PC-26-0231</v>
          </cell>
          <cell r="W1211">
            <v>108.768</v>
          </cell>
          <cell r="Y1211">
            <v>0.58820000000000017</v>
          </cell>
        </row>
        <row r="1212">
          <cell r="A1212" t="str">
            <v>PC-26-0226</v>
          </cell>
          <cell r="W1212">
            <v>122.364</v>
          </cell>
          <cell r="Y1212">
            <v>0.65172500000000022</v>
          </cell>
        </row>
        <row r="1213">
          <cell r="A1213" t="str">
            <v>PC-422</v>
          </cell>
          <cell r="W1213">
            <v>271.92</v>
          </cell>
          <cell r="Y1213">
            <v>1.4104999999999999</v>
          </cell>
        </row>
        <row r="1214">
          <cell r="A1214" t="str">
            <v>PC-886</v>
          </cell>
          <cell r="W1214">
            <v>61.182000000000002</v>
          </cell>
          <cell r="Y1214">
            <v>0.33586250000000006</v>
          </cell>
        </row>
        <row r="1215">
          <cell r="A1215" t="str">
            <v>PC-888</v>
          </cell>
          <cell r="W1215">
            <v>36.256</v>
          </cell>
          <cell r="Y1215">
            <v>0.22939999999999999</v>
          </cell>
        </row>
        <row r="1216">
          <cell r="A1216" t="str">
            <v>PC-890</v>
          </cell>
          <cell r="W1216">
            <v>13.596</v>
          </cell>
          <cell r="Y1216">
            <v>0.11352500000000001</v>
          </cell>
        </row>
        <row r="1217">
          <cell r="A1217" t="str">
            <v>PC-892</v>
          </cell>
          <cell r="W1217">
            <v>13.596</v>
          </cell>
          <cell r="Y1217">
            <v>0.11352500000000001</v>
          </cell>
        </row>
        <row r="1218">
          <cell r="A1218" t="str">
            <v>PC-894</v>
          </cell>
          <cell r="W1218">
            <v>13.596</v>
          </cell>
          <cell r="Y1218">
            <v>0.11352500000000001</v>
          </cell>
        </row>
        <row r="1219">
          <cell r="A1219" t="str">
            <v>PC-26-00467</v>
          </cell>
          <cell r="W1219">
            <v>15.862000000000002</v>
          </cell>
          <cell r="Y1219">
            <v>0.12911250000000002</v>
          </cell>
        </row>
        <row r="1220">
          <cell r="A1220" t="str">
            <v>PC-898</v>
          </cell>
          <cell r="W1220">
            <v>40.788000000000004</v>
          </cell>
          <cell r="Y1220">
            <v>0.24057500000000001</v>
          </cell>
        </row>
        <row r="1221">
          <cell r="A1221" t="str">
            <v>PC-900</v>
          </cell>
          <cell r="W1221">
            <v>13.596</v>
          </cell>
          <cell r="Y1221">
            <v>0.11352500000000001</v>
          </cell>
        </row>
        <row r="1222">
          <cell r="A1222" t="str">
            <v>PC-26-00468</v>
          </cell>
          <cell r="W1222">
            <v>45.32</v>
          </cell>
          <cell r="Y1222">
            <v>0.27174999999999999</v>
          </cell>
        </row>
        <row r="1223">
          <cell r="A1223" t="str">
            <v>PC-458</v>
          </cell>
          <cell r="W1223">
            <v>45.32</v>
          </cell>
          <cell r="Y1223">
            <v>0.28175</v>
          </cell>
        </row>
        <row r="1224">
          <cell r="A1224" t="str">
            <v>PC-26-0254</v>
          </cell>
          <cell r="W1224">
            <v>90.64</v>
          </cell>
          <cell r="Y1224">
            <v>0.49350000000000005</v>
          </cell>
        </row>
        <row r="1225">
          <cell r="A1225" t="str">
            <v>PC-26-0255</v>
          </cell>
          <cell r="W1225">
            <v>90.64</v>
          </cell>
          <cell r="Y1225">
            <v>0.49350000000000005</v>
          </cell>
        </row>
        <row r="1226">
          <cell r="A1226" t="str">
            <v>PC-26-0256</v>
          </cell>
          <cell r="W1226">
            <v>90.64</v>
          </cell>
          <cell r="Y1226">
            <v>0.49350000000000005</v>
          </cell>
        </row>
        <row r="1227">
          <cell r="A1227" t="str">
            <v>PC-26-0257</v>
          </cell>
          <cell r="W1227">
            <v>90.64</v>
          </cell>
          <cell r="Y1227">
            <v>0.49350000000000005</v>
          </cell>
        </row>
        <row r="1228">
          <cell r="A1228" t="str">
            <v>PC-3095</v>
          </cell>
          <cell r="W1228">
            <v>113.30000000000001</v>
          </cell>
          <cell r="Y1228">
            <v>0.5993750000000001</v>
          </cell>
        </row>
        <row r="1229">
          <cell r="A1229" t="str">
            <v>PC-26-0258</v>
          </cell>
          <cell r="W1229">
            <v>113.30000000000001</v>
          </cell>
          <cell r="Y1229">
            <v>0.5993750000000001</v>
          </cell>
        </row>
        <row r="1230">
          <cell r="A1230" t="str">
            <v>PC-3097</v>
          </cell>
          <cell r="W1230">
            <v>113.30000000000001</v>
          </cell>
          <cell r="Y1230">
            <v>0.5993750000000001</v>
          </cell>
        </row>
        <row r="1231">
          <cell r="A1231" t="str">
            <v>PC-3099</v>
          </cell>
          <cell r="W1231">
            <v>113.30000000000001</v>
          </cell>
          <cell r="Y1231">
            <v>0.5993750000000001</v>
          </cell>
        </row>
        <row r="1232">
          <cell r="A1232" t="str">
            <v>PC-466</v>
          </cell>
          <cell r="W1232">
            <v>45.32</v>
          </cell>
          <cell r="Y1232">
            <v>0.28175</v>
          </cell>
        </row>
        <row r="1233">
          <cell r="A1233" t="str">
            <v>PC-468</v>
          </cell>
          <cell r="W1233">
            <v>108.768</v>
          </cell>
          <cell r="Y1233">
            <v>0.60820000000000018</v>
          </cell>
        </row>
        <row r="1234">
          <cell r="A1234" t="str">
            <v>PC-26-0259</v>
          </cell>
          <cell r="W1234">
            <v>45.32</v>
          </cell>
          <cell r="Y1234">
            <v>0.28175</v>
          </cell>
        </row>
        <row r="1235">
          <cell r="A1235" t="str">
            <v>PC-26-0260</v>
          </cell>
          <cell r="W1235">
            <v>108.768</v>
          </cell>
          <cell r="Y1235">
            <v>0.60820000000000018</v>
          </cell>
        </row>
        <row r="1236">
          <cell r="A1236" t="str">
            <v>PC-26-0261</v>
          </cell>
          <cell r="W1236">
            <v>54.384</v>
          </cell>
          <cell r="Y1236">
            <v>0.31410000000000005</v>
          </cell>
        </row>
        <row r="1237">
          <cell r="A1237" t="str">
            <v>PC-26-0262</v>
          </cell>
          <cell r="W1237">
            <v>54.384</v>
          </cell>
          <cell r="Y1237">
            <v>0.33410000000000006</v>
          </cell>
        </row>
        <row r="1238">
          <cell r="A1238" t="str">
            <v>PC-472</v>
          </cell>
          <cell r="W1238">
            <v>108.768</v>
          </cell>
          <cell r="Y1238">
            <v>0.60820000000000018</v>
          </cell>
        </row>
        <row r="1239">
          <cell r="A1239" t="str">
            <v>PC-474</v>
          </cell>
          <cell r="W1239">
            <v>181.28</v>
          </cell>
          <cell r="Y1239">
            <v>0.96700000000000019</v>
          </cell>
        </row>
        <row r="1240">
          <cell r="A1240" t="str">
            <v>PC-26-0263</v>
          </cell>
          <cell r="W1240">
            <v>79.31</v>
          </cell>
          <cell r="Y1240">
            <v>0.46056249999999993</v>
          </cell>
        </row>
        <row r="1241">
          <cell r="A1241" t="str">
            <v>PC-26-0264</v>
          </cell>
          <cell r="W1241">
            <v>108.768</v>
          </cell>
          <cell r="Y1241">
            <v>0.60820000000000018</v>
          </cell>
        </row>
        <row r="1242">
          <cell r="A1242" t="str">
            <v>PC-26-0265</v>
          </cell>
          <cell r="W1242">
            <v>181.28</v>
          </cell>
          <cell r="Y1242">
            <v>0.96700000000000019</v>
          </cell>
        </row>
        <row r="1243">
          <cell r="A1243" t="str">
            <v>PC-26-0266</v>
          </cell>
          <cell r="W1243">
            <v>67.98</v>
          </cell>
          <cell r="Y1243">
            <v>0.39762499999999995</v>
          </cell>
        </row>
        <row r="1244">
          <cell r="A1244" t="str">
            <v>PC-26-0267</v>
          </cell>
          <cell r="W1244">
            <v>181.28</v>
          </cell>
          <cell r="Y1244">
            <v>0.96700000000000019</v>
          </cell>
        </row>
        <row r="1245">
          <cell r="A1245" t="str">
            <v>PC-26-0268</v>
          </cell>
          <cell r="W1245">
            <v>56.650000000000006</v>
          </cell>
          <cell r="Y1245">
            <v>0.33468750000000008</v>
          </cell>
        </row>
        <row r="1246">
          <cell r="A1246" t="str">
            <v>PC-26-0269</v>
          </cell>
          <cell r="W1246">
            <v>145.024</v>
          </cell>
          <cell r="Y1246">
            <v>0.77759999999999996</v>
          </cell>
        </row>
        <row r="1247">
          <cell r="A1247" t="str">
            <v>PC-26-00497</v>
          </cell>
          <cell r="W1247">
            <v>95.171999999999997</v>
          </cell>
          <cell r="Y1247">
            <v>0.53467500000000012</v>
          </cell>
        </row>
        <row r="1248">
          <cell r="A1248" t="str">
            <v>PC-26-00498</v>
          </cell>
          <cell r="W1248">
            <v>158.62</v>
          </cell>
          <cell r="Y1248">
            <v>0.86112499999999992</v>
          </cell>
        </row>
        <row r="1249">
          <cell r="A1249" t="str">
            <v>PC-26-00499</v>
          </cell>
          <cell r="W1249">
            <v>441.87000000000006</v>
          </cell>
          <cell r="Y1249">
            <v>2.2345625000000005</v>
          </cell>
        </row>
        <row r="1250">
          <cell r="A1250" t="str">
            <v>PC-26-00500</v>
          </cell>
          <cell r="W1250">
            <v>27.192</v>
          </cell>
          <cell r="Y1250">
            <v>0.16705000000000003</v>
          </cell>
        </row>
        <row r="1251">
          <cell r="A1251" t="str">
            <v>PC-26-00501</v>
          </cell>
          <cell r="W1251">
            <v>39.655000000000001</v>
          </cell>
          <cell r="Y1251">
            <v>0.23028124999999997</v>
          </cell>
        </row>
        <row r="1252">
          <cell r="A1252" t="str">
            <v>PC-26-00502</v>
          </cell>
          <cell r="W1252">
            <v>117.83200000000001</v>
          </cell>
          <cell r="Y1252">
            <v>0.61055000000000004</v>
          </cell>
        </row>
        <row r="1253">
          <cell r="A1253" t="str">
            <v>PC-26-00503</v>
          </cell>
          <cell r="W1253">
            <v>95.171999999999997</v>
          </cell>
          <cell r="Y1253">
            <v>0.53467500000000012</v>
          </cell>
        </row>
        <row r="1254">
          <cell r="A1254" t="str">
            <v>PC-26-00504</v>
          </cell>
          <cell r="W1254">
            <v>224.334</v>
          </cell>
          <cell r="Y1254">
            <v>1.1781625</v>
          </cell>
        </row>
        <row r="1255">
          <cell r="A1255" t="str">
            <v>PC-26-00505</v>
          </cell>
          <cell r="W1255">
            <v>412.41200000000003</v>
          </cell>
          <cell r="Y1255">
            <v>2.0869250000000004</v>
          </cell>
        </row>
        <row r="1256">
          <cell r="A1256" t="str">
            <v>PC-26-00506</v>
          </cell>
          <cell r="W1256">
            <v>95.171999999999997</v>
          </cell>
          <cell r="Y1256">
            <v>0.53467500000000012</v>
          </cell>
        </row>
        <row r="1257">
          <cell r="A1257" t="str">
            <v>PC-26-00507</v>
          </cell>
          <cell r="W1257">
            <v>224.334</v>
          </cell>
          <cell r="Y1257">
            <v>1.1781625</v>
          </cell>
        </row>
        <row r="1258">
          <cell r="A1258" t="str">
            <v>PC-26-00508</v>
          </cell>
          <cell r="W1258">
            <v>412.41200000000003</v>
          </cell>
          <cell r="Y1258">
            <v>2.0869250000000004</v>
          </cell>
        </row>
        <row r="1259">
          <cell r="A1259" t="str">
            <v>PC-26-00509</v>
          </cell>
          <cell r="W1259">
            <v>95.171999999999997</v>
          </cell>
          <cell r="Y1259">
            <v>0.53467500000000012</v>
          </cell>
        </row>
        <row r="1260">
          <cell r="A1260" t="str">
            <v>PC-26-00510</v>
          </cell>
          <cell r="W1260">
            <v>224.334</v>
          </cell>
          <cell r="Y1260">
            <v>1.1781625</v>
          </cell>
        </row>
        <row r="1261">
          <cell r="A1261" t="str">
            <v>PC-26-00511</v>
          </cell>
          <cell r="W1261">
            <v>412.41200000000003</v>
          </cell>
          <cell r="Y1261">
            <v>2.0869250000000004</v>
          </cell>
        </row>
        <row r="1262">
          <cell r="A1262" t="str">
            <v>PC-488</v>
          </cell>
          <cell r="W1262">
            <v>27.192</v>
          </cell>
          <cell r="Y1262">
            <v>0.17705000000000001</v>
          </cell>
        </row>
        <row r="1263">
          <cell r="A1263" t="str">
            <v>PC-26-0275</v>
          </cell>
          <cell r="W1263">
            <v>36.256</v>
          </cell>
          <cell r="Y1263">
            <v>0.22939999999999999</v>
          </cell>
        </row>
        <row r="1264">
          <cell r="A1264" t="str">
            <v>PC-26-0276</v>
          </cell>
          <cell r="W1264">
            <v>56.650000000000006</v>
          </cell>
          <cell r="Y1264">
            <v>0.33468750000000008</v>
          </cell>
        </row>
        <row r="1265">
          <cell r="A1265" t="str">
            <v>PC-26-0277</v>
          </cell>
          <cell r="W1265">
            <v>81.576000000000008</v>
          </cell>
          <cell r="Y1265">
            <v>0.46115</v>
          </cell>
        </row>
        <row r="1266">
          <cell r="A1266" t="str">
            <v>PC-26-0278</v>
          </cell>
          <cell r="W1266">
            <v>111.03400000000002</v>
          </cell>
          <cell r="Y1266">
            <v>0.60878750000000015</v>
          </cell>
        </row>
        <row r="1267">
          <cell r="A1267" t="str">
            <v>PC-26-0279</v>
          </cell>
          <cell r="W1267">
            <v>36.256</v>
          </cell>
          <cell r="Y1267">
            <v>0.22939999999999999</v>
          </cell>
        </row>
        <row r="1268">
          <cell r="A1268" t="str">
            <v>PC-26-0280</v>
          </cell>
          <cell r="W1268">
            <v>56.650000000000006</v>
          </cell>
          <cell r="Y1268">
            <v>0.33468750000000008</v>
          </cell>
        </row>
        <row r="1269">
          <cell r="A1269" t="str">
            <v>PC-26-0281</v>
          </cell>
          <cell r="W1269">
            <v>81.576000000000008</v>
          </cell>
          <cell r="Y1269">
            <v>0.46115</v>
          </cell>
        </row>
        <row r="1270">
          <cell r="A1270" t="str">
            <v>PC-26-0282</v>
          </cell>
          <cell r="W1270">
            <v>111.03400000000002</v>
          </cell>
          <cell r="Y1270">
            <v>0.60878750000000015</v>
          </cell>
        </row>
        <row r="1271">
          <cell r="A1271" t="str">
            <v>PC-26-0283</v>
          </cell>
          <cell r="W1271">
            <v>56.650000000000006</v>
          </cell>
          <cell r="Y1271">
            <v>0.33468750000000008</v>
          </cell>
        </row>
        <row r="1272">
          <cell r="A1272" t="str">
            <v>PC-26-0284</v>
          </cell>
          <cell r="W1272">
            <v>81.576000000000008</v>
          </cell>
          <cell r="Y1272">
            <v>0.46115</v>
          </cell>
        </row>
        <row r="1273">
          <cell r="A1273" t="str">
            <v>PC-26-0285</v>
          </cell>
          <cell r="W1273">
            <v>111.03400000000002</v>
          </cell>
          <cell r="Y1273">
            <v>0.60878750000000015</v>
          </cell>
        </row>
        <row r="1274">
          <cell r="A1274" t="str">
            <v>PC-26-0286</v>
          </cell>
          <cell r="W1274">
            <v>56.650000000000006</v>
          </cell>
          <cell r="Y1274">
            <v>0.33468750000000008</v>
          </cell>
        </row>
        <row r="1275">
          <cell r="A1275" t="str">
            <v>PC-26-0287</v>
          </cell>
          <cell r="W1275">
            <v>81.576000000000008</v>
          </cell>
          <cell r="Y1275">
            <v>0.46115</v>
          </cell>
        </row>
        <row r="1276">
          <cell r="A1276" t="str">
            <v>PC-26-0288</v>
          </cell>
          <cell r="W1276">
            <v>111.03400000000002</v>
          </cell>
          <cell r="Y1276">
            <v>0.60878750000000015</v>
          </cell>
        </row>
        <row r="1277">
          <cell r="A1277" t="str">
            <v>PC-3593</v>
          </cell>
          <cell r="W1277">
            <v>27.192</v>
          </cell>
          <cell r="Y1277">
            <v>0.16205</v>
          </cell>
        </row>
        <row r="1278">
          <cell r="A1278" t="str">
            <v>PC-3754</v>
          </cell>
          <cell r="W1278">
            <v>6.798</v>
          </cell>
          <cell r="Y1278">
            <v>5.926250000000001E-2</v>
          </cell>
        </row>
        <row r="1279">
          <cell r="A1279" t="str">
            <v>PC-3595</v>
          </cell>
          <cell r="W1279">
            <v>30.591000000000001</v>
          </cell>
          <cell r="Y1279">
            <v>0.19293125000000003</v>
          </cell>
        </row>
        <row r="1280">
          <cell r="A1280" t="str">
            <v>PC-3756</v>
          </cell>
          <cell r="W1280">
            <v>7.6477500000000003</v>
          </cell>
          <cell r="Y1280">
            <v>7.0732812500000006E-2</v>
          </cell>
        </row>
        <row r="1281">
          <cell r="A1281" t="str">
            <v>PC-3597</v>
          </cell>
          <cell r="W1281">
            <v>45.32</v>
          </cell>
          <cell r="Y1281">
            <v>0.28175</v>
          </cell>
        </row>
        <row r="1282">
          <cell r="A1282" t="str">
            <v>PC-3599</v>
          </cell>
          <cell r="W1282">
            <v>45.32</v>
          </cell>
          <cell r="Y1282">
            <v>0.28175</v>
          </cell>
        </row>
        <row r="1283">
          <cell r="A1283" t="str">
            <v>PC-3601</v>
          </cell>
          <cell r="W1283">
            <v>45.32</v>
          </cell>
          <cell r="Y1283">
            <v>0.28175</v>
          </cell>
        </row>
        <row r="1284">
          <cell r="A1284" t="str">
            <v>PC-3603</v>
          </cell>
          <cell r="W1284">
            <v>45.32</v>
          </cell>
          <cell r="Y1284">
            <v>0.28175</v>
          </cell>
        </row>
        <row r="1285">
          <cell r="A1285" t="str">
            <v>PC-3605</v>
          </cell>
          <cell r="W1285">
            <v>45.32</v>
          </cell>
          <cell r="Y1285">
            <v>0.28175</v>
          </cell>
        </row>
        <row r="1286">
          <cell r="A1286" t="str">
            <v>PC-3607</v>
          </cell>
          <cell r="W1286">
            <v>36.256</v>
          </cell>
          <cell r="Y1286">
            <v>0.22939999999999999</v>
          </cell>
        </row>
        <row r="1287">
          <cell r="A1287" t="str">
            <v>PC-3609</v>
          </cell>
          <cell r="W1287">
            <v>45.32</v>
          </cell>
          <cell r="Y1287">
            <v>0.28175</v>
          </cell>
        </row>
        <row r="1288">
          <cell r="A1288" t="str">
            <v>PC-3611</v>
          </cell>
          <cell r="W1288">
            <v>36.256</v>
          </cell>
          <cell r="Y1288">
            <v>0.22939999999999999</v>
          </cell>
        </row>
        <row r="1289">
          <cell r="A1289" t="str">
            <v>PC-3613</v>
          </cell>
          <cell r="W1289">
            <v>36.256</v>
          </cell>
          <cell r="Y1289">
            <v>0.22939999999999999</v>
          </cell>
        </row>
        <row r="1290">
          <cell r="A1290" t="str">
            <v>PC-3615</v>
          </cell>
          <cell r="W1290">
            <v>40.788000000000004</v>
          </cell>
          <cell r="Y1290">
            <v>0.24057500000000001</v>
          </cell>
        </row>
        <row r="1291">
          <cell r="A1291" t="str">
            <v>PC-3758</v>
          </cell>
          <cell r="W1291">
            <v>10.197000000000001</v>
          </cell>
          <cell r="Y1291">
            <v>8.2643750000000002E-2</v>
          </cell>
        </row>
        <row r="1292">
          <cell r="A1292" t="str">
            <v>PC-26-0292</v>
          </cell>
          <cell r="W1292">
            <v>271.92</v>
          </cell>
          <cell r="Y1292">
            <v>1.3504999999999998</v>
          </cell>
        </row>
        <row r="1293">
          <cell r="A1293" t="str">
            <v>PC-26-0293</v>
          </cell>
          <cell r="W1293">
            <v>67.98</v>
          </cell>
          <cell r="Y1293">
            <v>0.36762499999999998</v>
          </cell>
        </row>
        <row r="1294">
          <cell r="A1294" t="str">
            <v>PC-524</v>
          </cell>
          <cell r="W1294">
            <v>181.28</v>
          </cell>
          <cell r="Y1294">
            <v>0.91700000000000015</v>
          </cell>
        </row>
        <row r="1295">
          <cell r="A1295" t="str">
            <v>PC-26-0294</v>
          </cell>
          <cell r="W1295">
            <v>271.92</v>
          </cell>
          <cell r="Y1295">
            <v>1.3504999999999998</v>
          </cell>
        </row>
        <row r="1296">
          <cell r="A1296" t="str">
            <v>PC-26-0295</v>
          </cell>
          <cell r="W1296">
            <v>67.98</v>
          </cell>
          <cell r="Y1296">
            <v>0.36762499999999998</v>
          </cell>
        </row>
        <row r="1297">
          <cell r="A1297" t="str">
            <v>PC-530</v>
          </cell>
          <cell r="W1297">
            <v>181.28</v>
          </cell>
          <cell r="Y1297">
            <v>0.91700000000000015</v>
          </cell>
        </row>
        <row r="1298">
          <cell r="A1298" t="str">
            <v>PC-26-0296</v>
          </cell>
          <cell r="W1298">
            <v>217.536</v>
          </cell>
          <cell r="Y1298">
            <v>1.1164000000000001</v>
          </cell>
        </row>
        <row r="1299">
          <cell r="A1299" t="str">
            <v>PC-26-0297</v>
          </cell>
          <cell r="W1299">
            <v>79.31</v>
          </cell>
          <cell r="Y1299">
            <v>0.46056249999999993</v>
          </cell>
        </row>
        <row r="1300">
          <cell r="A1300" t="str">
            <v>PC-26-0298</v>
          </cell>
          <cell r="W1300">
            <v>462.26400000000001</v>
          </cell>
          <cell r="Y1300">
            <v>2.2998500000000002</v>
          </cell>
        </row>
        <row r="1301">
          <cell r="A1301" t="str">
            <v>PC-26-0299</v>
          </cell>
          <cell r="W1301">
            <v>181.28</v>
          </cell>
          <cell r="Y1301">
            <v>0.94700000000000017</v>
          </cell>
        </row>
        <row r="1302">
          <cell r="A1302" t="str">
            <v>PC-26-0300</v>
          </cell>
          <cell r="W1302">
            <v>317.24</v>
          </cell>
          <cell r="Y1302">
            <v>1.60225</v>
          </cell>
        </row>
        <row r="1303">
          <cell r="A1303" t="str">
            <v>PC-26-0301</v>
          </cell>
          <cell r="W1303">
            <v>158.62</v>
          </cell>
          <cell r="Y1303">
            <v>0.831125</v>
          </cell>
        </row>
        <row r="1304">
          <cell r="A1304" t="str">
            <v>PC-26-0302</v>
          </cell>
          <cell r="W1304">
            <v>285.51600000000008</v>
          </cell>
          <cell r="Y1304">
            <v>1.4440250000000003</v>
          </cell>
        </row>
        <row r="1305">
          <cell r="A1305" t="str">
            <v>PC-26-0303</v>
          </cell>
          <cell r="W1305">
            <v>362.56</v>
          </cell>
          <cell r="Y1305">
            <v>1.8140000000000003</v>
          </cell>
        </row>
        <row r="1306">
          <cell r="A1306" t="str">
            <v>PC-490</v>
          </cell>
          <cell r="W1306">
            <v>45.32</v>
          </cell>
          <cell r="Y1306">
            <v>0.28175</v>
          </cell>
        </row>
        <row r="1307">
          <cell r="A1307" t="str">
            <v>PC-492</v>
          </cell>
          <cell r="W1307">
            <v>108.768</v>
          </cell>
          <cell r="Y1307">
            <v>0.60820000000000018</v>
          </cell>
        </row>
        <row r="1308">
          <cell r="A1308" t="str">
            <v>PC-494</v>
          </cell>
          <cell r="W1308">
            <v>181.28</v>
          </cell>
          <cell r="Y1308">
            <v>0.96700000000000019</v>
          </cell>
        </row>
        <row r="1309">
          <cell r="A1309" t="str">
            <v>PC-496</v>
          </cell>
          <cell r="W1309">
            <v>45.32</v>
          </cell>
          <cell r="Y1309">
            <v>0.28175</v>
          </cell>
        </row>
        <row r="1310">
          <cell r="A1310" t="str">
            <v>PC-498</v>
          </cell>
          <cell r="W1310">
            <v>108.768</v>
          </cell>
          <cell r="Y1310">
            <v>0.60820000000000018</v>
          </cell>
        </row>
        <row r="1311">
          <cell r="A1311" t="str">
            <v>PC-500</v>
          </cell>
          <cell r="W1311">
            <v>181.28</v>
          </cell>
          <cell r="Y1311">
            <v>0.96700000000000019</v>
          </cell>
        </row>
        <row r="1312">
          <cell r="A1312" t="str">
            <v>PC-26-0304</v>
          </cell>
          <cell r="W1312">
            <v>299.11200000000002</v>
          </cell>
          <cell r="Y1312">
            <v>1.4775500000000001</v>
          </cell>
        </row>
        <row r="1313">
          <cell r="A1313" t="str">
            <v>PC-26-0305</v>
          </cell>
          <cell r="W1313">
            <v>67.98</v>
          </cell>
          <cell r="Y1313">
            <v>0.36762499999999998</v>
          </cell>
        </row>
        <row r="1314">
          <cell r="A1314" t="str">
            <v>PC-506</v>
          </cell>
          <cell r="W1314">
            <v>181.28</v>
          </cell>
          <cell r="Y1314">
            <v>0.91700000000000015</v>
          </cell>
        </row>
        <row r="1315">
          <cell r="A1315" t="str">
            <v>PC-26-0306</v>
          </cell>
          <cell r="W1315">
            <v>47.585999999999999</v>
          </cell>
          <cell r="Y1315">
            <v>0.27233750000000001</v>
          </cell>
        </row>
        <row r="1316">
          <cell r="A1316" t="str">
            <v>PC-26-0307</v>
          </cell>
          <cell r="W1316">
            <v>176.74800000000005</v>
          </cell>
          <cell r="Y1316">
            <v>0.90582500000000021</v>
          </cell>
        </row>
        <row r="1317">
          <cell r="A1317" t="str">
            <v>PC-512</v>
          </cell>
          <cell r="W1317">
            <v>113.30000000000001</v>
          </cell>
          <cell r="Y1317">
            <v>0.5993750000000001</v>
          </cell>
        </row>
        <row r="1318">
          <cell r="A1318" t="str">
            <v>PC-26-0308</v>
          </cell>
          <cell r="W1318">
            <v>47.585999999999999</v>
          </cell>
          <cell r="Y1318">
            <v>0.27233750000000001</v>
          </cell>
        </row>
        <row r="1319">
          <cell r="A1319" t="str">
            <v>PC-26-0309</v>
          </cell>
          <cell r="W1319">
            <v>176.74800000000005</v>
          </cell>
          <cell r="Y1319">
            <v>0.90582500000000021</v>
          </cell>
        </row>
        <row r="1320">
          <cell r="A1320" t="str">
            <v>PC-518</v>
          </cell>
          <cell r="W1320">
            <v>113.30000000000001</v>
          </cell>
          <cell r="Y1320">
            <v>0.5993750000000001</v>
          </cell>
        </row>
        <row r="1321">
          <cell r="A1321" t="str">
            <v>PC-533</v>
          </cell>
          <cell r="W1321">
            <v>81.576000000000008</v>
          </cell>
          <cell r="Y1321">
            <v>0.46115</v>
          </cell>
        </row>
        <row r="1322">
          <cell r="A1322" t="str">
            <v>PC-26-0825</v>
          </cell>
          <cell r="W1322">
            <v>231.13200000000001</v>
          </cell>
          <cell r="Y1322">
            <v>1.1599250000000003</v>
          </cell>
        </row>
        <row r="1323">
          <cell r="A1323" t="str">
            <v>PC-26-0826</v>
          </cell>
          <cell r="W1323">
            <v>235.66400000000002</v>
          </cell>
          <cell r="Y1323">
            <v>1.2511000000000001</v>
          </cell>
        </row>
        <row r="1324">
          <cell r="A1324" t="str">
            <v>PC-26-0253</v>
          </cell>
          <cell r="W1324">
            <v>145.024</v>
          </cell>
          <cell r="Y1324">
            <v>0.77759999999999996</v>
          </cell>
        </row>
        <row r="1325">
          <cell r="A1325" t="str">
            <v>PC-3681</v>
          </cell>
          <cell r="W1325">
            <v>20.394000000000002</v>
          </cell>
          <cell r="Y1325">
            <v>0.14528749999999999</v>
          </cell>
        </row>
        <row r="1326">
          <cell r="A1326" t="str">
            <v>PC-3683</v>
          </cell>
          <cell r="W1326">
            <v>56.650000000000006</v>
          </cell>
          <cell r="Y1326">
            <v>0.33468750000000008</v>
          </cell>
        </row>
        <row r="1327">
          <cell r="A1327" t="str">
            <v>PC-3684</v>
          </cell>
          <cell r="W1327">
            <v>81.576000000000008</v>
          </cell>
          <cell r="Y1327">
            <v>0.46115</v>
          </cell>
        </row>
        <row r="1328">
          <cell r="A1328" t="str">
            <v>PC-25</v>
          </cell>
          <cell r="W1328">
            <v>27.192</v>
          </cell>
          <cell r="Y1328">
            <v>0.17705000000000001</v>
          </cell>
        </row>
        <row r="1329">
          <cell r="A1329" t="str">
            <v>PC-1</v>
          </cell>
          <cell r="W1329">
            <v>145.024</v>
          </cell>
          <cell r="Y1329">
            <v>0.77759999999999996</v>
          </cell>
        </row>
        <row r="1330">
          <cell r="A1330" t="str">
            <v>PC-2</v>
          </cell>
          <cell r="W1330">
            <v>226.60000000000002</v>
          </cell>
          <cell r="Y1330">
            <v>1.1787500000000002</v>
          </cell>
        </row>
        <row r="1331">
          <cell r="A1331" t="str">
            <v>PC-3685</v>
          </cell>
          <cell r="W1331">
            <v>81.576000000000008</v>
          </cell>
          <cell r="Y1331">
            <v>0.46115</v>
          </cell>
        </row>
        <row r="1332">
          <cell r="A1332" t="str">
            <v>PC-3687</v>
          </cell>
          <cell r="W1332">
            <v>20.394000000000002</v>
          </cell>
          <cell r="Y1332">
            <v>0.14528749999999999</v>
          </cell>
        </row>
        <row r="1333">
          <cell r="A1333" t="str">
            <v>PC-3690</v>
          </cell>
          <cell r="W1333">
            <v>56.650000000000006</v>
          </cell>
          <cell r="Y1333">
            <v>0.33468750000000008</v>
          </cell>
        </row>
        <row r="1334">
          <cell r="A1334" t="str">
            <v>PC-3</v>
          </cell>
          <cell r="W1334">
            <v>27.192</v>
          </cell>
          <cell r="Y1334">
            <v>0.17705000000000001</v>
          </cell>
        </row>
        <row r="1335">
          <cell r="A1335" t="str">
            <v>PC-6</v>
          </cell>
          <cell r="W1335">
            <v>67.98</v>
          </cell>
          <cell r="Y1335">
            <v>0.38762499999999994</v>
          </cell>
        </row>
        <row r="1336">
          <cell r="A1336" t="str">
            <v>PC-9</v>
          </cell>
          <cell r="W1336">
            <v>108.768</v>
          </cell>
          <cell r="Y1336">
            <v>0.58820000000000017</v>
          </cell>
        </row>
        <row r="1337">
          <cell r="A1337" t="str">
            <v>PC-26-0270</v>
          </cell>
          <cell r="W1337">
            <v>22.66</v>
          </cell>
          <cell r="Y1337">
            <v>0.15087500000000001</v>
          </cell>
        </row>
        <row r="1338">
          <cell r="A1338" t="str">
            <v>PC-26-0271</v>
          </cell>
          <cell r="W1338">
            <v>54.384</v>
          </cell>
          <cell r="Y1338">
            <v>0.31410000000000005</v>
          </cell>
        </row>
        <row r="1339">
          <cell r="A1339" t="str">
            <v>PC-26-0272</v>
          </cell>
          <cell r="W1339">
            <v>22.66</v>
          </cell>
          <cell r="Y1339">
            <v>0.15087500000000001</v>
          </cell>
        </row>
        <row r="1340">
          <cell r="A1340" t="str">
            <v>PC-26-0273</v>
          </cell>
          <cell r="W1340">
            <v>54.384</v>
          </cell>
          <cell r="Y1340">
            <v>0.31410000000000005</v>
          </cell>
        </row>
        <row r="1341">
          <cell r="A1341" t="str">
            <v>PC-12</v>
          </cell>
          <cell r="W1341">
            <v>6.798</v>
          </cell>
          <cell r="Y1341">
            <v>6.1762500000000012E-2</v>
          </cell>
        </row>
        <row r="1342">
          <cell r="A1342" t="str">
            <v>PC-26-0274</v>
          </cell>
          <cell r="W1342">
            <v>22.66</v>
          </cell>
          <cell r="Y1342">
            <v>0.145875</v>
          </cell>
        </row>
        <row r="1343">
          <cell r="A1343" t="str">
            <v>PC-13</v>
          </cell>
          <cell r="W1343">
            <v>81.576000000000008</v>
          </cell>
          <cell r="Y1343">
            <v>0.46115</v>
          </cell>
        </row>
        <row r="1344">
          <cell r="A1344" t="str">
            <v>PC-26-0289</v>
          </cell>
          <cell r="W1344">
            <v>81.576000000000008</v>
          </cell>
          <cell r="Y1344">
            <v>0.46115</v>
          </cell>
        </row>
        <row r="1345">
          <cell r="A1345" t="str">
            <v>PC-26-0290</v>
          </cell>
          <cell r="W1345">
            <v>81.576000000000008</v>
          </cell>
          <cell r="Y1345">
            <v>0.46115</v>
          </cell>
        </row>
        <row r="1346">
          <cell r="A1346" t="str">
            <v>PC-26-0291</v>
          </cell>
          <cell r="W1346">
            <v>95.171999999999997</v>
          </cell>
          <cell r="Y1346">
            <v>0.53467500000000012</v>
          </cell>
        </row>
        <row r="1347">
          <cell r="A1347" t="str">
            <v>PC-17</v>
          </cell>
          <cell r="W1347">
            <v>27.192</v>
          </cell>
          <cell r="Y1347">
            <v>0.20705000000000001</v>
          </cell>
        </row>
        <row r="1348">
          <cell r="A1348" t="str">
            <v>PC-19</v>
          </cell>
          <cell r="W1348">
            <v>27.192</v>
          </cell>
          <cell r="Y1348">
            <v>0.20705000000000001</v>
          </cell>
        </row>
        <row r="1349">
          <cell r="A1349" t="str">
            <v>PC-26-00215</v>
          </cell>
          <cell r="W1349">
            <v>27.192</v>
          </cell>
          <cell r="Y1349">
            <v>0.20705000000000001</v>
          </cell>
        </row>
        <row r="1350">
          <cell r="A1350" t="str">
            <v>PC-26-0310</v>
          </cell>
          <cell r="W1350">
            <v>27.192</v>
          </cell>
          <cell r="Y1350">
            <v>0.20705000000000001</v>
          </cell>
        </row>
        <row r="1351">
          <cell r="A1351" t="str">
            <v>PC-3061</v>
          </cell>
          <cell r="W1351">
            <v>45.32</v>
          </cell>
          <cell r="Y1351">
            <v>0.28175</v>
          </cell>
        </row>
        <row r="1352">
          <cell r="A1352" t="str">
            <v>PC-26-0311</v>
          </cell>
          <cell r="W1352">
            <v>67.98</v>
          </cell>
          <cell r="Y1352">
            <v>0.39762499999999995</v>
          </cell>
        </row>
        <row r="1353">
          <cell r="A1353" t="str">
            <v>PC-3063</v>
          </cell>
          <cell r="W1353">
            <v>45.32</v>
          </cell>
          <cell r="Y1353">
            <v>0.28175</v>
          </cell>
        </row>
        <row r="1354">
          <cell r="A1354" t="str">
            <v>PC-21</v>
          </cell>
          <cell r="W1354">
            <v>135.96</v>
          </cell>
          <cell r="Y1354">
            <v>0.69524999999999992</v>
          </cell>
        </row>
        <row r="1355">
          <cell r="A1355" t="str">
            <v>PC-26-0312</v>
          </cell>
          <cell r="W1355">
            <v>135.96</v>
          </cell>
          <cell r="Y1355">
            <v>0.69524999999999992</v>
          </cell>
        </row>
        <row r="1356">
          <cell r="A1356" t="str">
            <v>PC-26-0313</v>
          </cell>
          <cell r="W1356">
            <v>108.768</v>
          </cell>
          <cell r="Y1356">
            <v>0.56820000000000015</v>
          </cell>
        </row>
        <row r="1357">
          <cell r="A1357" t="str">
            <v>PC-543</v>
          </cell>
          <cell r="W1357">
            <v>9.0640000000000001</v>
          </cell>
          <cell r="Y1357">
            <v>7.2350000000000012E-2</v>
          </cell>
        </row>
        <row r="1358">
          <cell r="A1358" t="str">
            <v>PC-551</v>
          </cell>
          <cell r="W1358">
            <v>16.995000000000001</v>
          </cell>
          <cell r="Y1358">
            <v>0.11440625</v>
          </cell>
        </row>
        <row r="1359">
          <cell r="A1359" t="str">
            <v>PC-559</v>
          </cell>
          <cell r="W1359">
            <v>27.192</v>
          </cell>
          <cell r="Y1359">
            <v>0.16705000000000003</v>
          </cell>
        </row>
        <row r="1360">
          <cell r="A1360" t="str">
            <v>PC-544</v>
          </cell>
          <cell r="W1360">
            <v>9.0640000000000001</v>
          </cell>
          <cell r="Y1360">
            <v>7.2350000000000012E-2</v>
          </cell>
        </row>
        <row r="1361">
          <cell r="A1361" t="str">
            <v>PC-552</v>
          </cell>
          <cell r="W1361">
            <v>16.995000000000001</v>
          </cell>
          <cell r="Y1361">
            <v>0.11440625</v>
          </cell>
        </row>
        <row r="1362">
          <cell r="A1362" t="str">
            <v>PC-560</v>
          </cell>
          <cell r="W1362">
            <v>27.192</v>
          </cell>
          <cell r="Y1362">
            <v>0.16705000000000003</v>
          </cell>
        </row>
        <row r="1363">
          <cell r="A1363" t="str">
            <v>PC-545</v>
          </cell>
          <cell r="W1363">
            <v>9.0640000000000001</v>
          </cell>
          <cell r="Y1363">
            <v>7.2350000000000012E-2</v>
          </cell>
        </row>
        <row r="1364">
          <cell r="A1364" t="str">
            <v>PC-553</v>
          </cell>
          <cell r="W1364">
            <v>16.995000000000001</v>
          </cell>
          <cell r="Y1364">
            <v>0.11440625</v>
          </cell>
        </row>
        <row r="1365">
          <cell r="A1365" t="str">
            <v>PC-561</v>
          </cell>
          <cell r="W1365">
            <v>27.192</v>
          </cell>
          <cell r="Y1365">
            <v>0.16705000000000003</v>
          </cell>
        </row>
        <row r="1366">
          <cell r="A1366" t="str">
            <v>PC-546</v>
          </cell>
          <cell r="W1366">
            <v>9.0640000000000001</v>
          </cell>
          <cell r="Y1366">
            <v>7.2350000000000012E-2</v>
          </cell>
        </row>
        <row r="1367">
          <cell r="A1367" t="str">
            <v>PC-554</v>
          </cell>
          <cell r="W1367">
            <v>16.995000000000001</v>
          </cell>
          <cell r="Y1367">
            <v>0.11440625</v>
          </cell>
        </row>
        <row r="1368">
          <cell r="A1368" t="str">
            <v>PC-562</v>
          </cell>
          <cell r="W1368">
            <v>27.192</v>
          </cell>
          <cell r="Y1368">
            <v>0.16705000000000003</v>
          </cell>
        </row>
        <row r="1369">
          <cell r="A1369" t="str">
            <v>PC-567</v>
          </cell>
          <cell r="W1369">
            <v>81.576000000000008</v>
          </cell>
          <cell r="Y1369">
            <v>0.46115</v>
          </cell>
        </row>
        <row r="1370">
          <cell r="A1370" t="str">
            <v>PC-569</v>
          </cell>
          <cell r="W1370">
            <v>111.03400000000002</v>
          </cell>
          <cell r="Y1370">
            <v>0.60878750000000015</v>
          </cell>
        </row>
        <row r="1371">
          <cell r="A1371" t="str">
            <v>PC-535</v>
          </cell>
          <cell r="W1371">
            <v>308.17600000000004</v>
          </cell>
          <cell r="Y1371">
            <v>1.5399</v>
          </cell>
        </row>
        <row r="1372">
          <cell r="A1372" t="str">
            <v>PC-537</v>
          </cell>
          <cell r="W1372">
            <v>115.566</v>
          </cell>
          <cell r="Y1372">
            <v>0.58996250000000017</v>
          </cell>
        </row>
        <row r="1373">
          <cell r="A1373" t="str">
            <v>PC-571</v>
          </cell>
          <cell r="W1373">
            <v>67.98</v>
          </cell>
          <cell r="Y1373">
            <v>0.38762499999999994</v>
          </cell>
        </row>
        <row r="1374">
          <cell r="A1374" t="str">
            <v>PC-575</v>
          </cell>
          <cell r="W1374">
            <v>13.596</v>
          </cell>
          <cell r="Y1374">
            <v>0.11352500000000001</v>
          </cell>
        </row>
        <row r="1375">
          <cell r="A1375" t="str">
            <v>PC-26-0322</v>
          </cell>
          <cell r="W1375">
            <v>95.171999999999997</v>
          </cell>
          <cell r="Y1375">
            <v>0.52467500000000011</v>
          </cell>
        </row>
        <row r="1376">
          <cell r="A1376" t="str">
            <v>PC-573</v>
          </cell>
          <cell r="W1376">
            <v>29.458000000000002</v>
          </cell>
          <cell r="Y1376">
            <v>0.18763750000000001</v>
          </cell>
        </row>
        <row r="1377">
          <cell r="A1377" t="str">
            <v>PC-577</v>
          </cell>
          <cell r="W1377">
            <v>13.596</v>
          </cell>
          <cell r="Y1377">
            <v>0.11352500000000001</v>
          </cell>
        </row>
        <row r="1378">
          <cell r="A1378" t="str">
            <v>PC-578</v>
          </cell>
          <cell r="W1378">
            <v>13.596</v>
          </cell>
          <cell r="Y1378">
            <v>0.11352500000000001</v>
          </cell>
        </row>
        <row r="1379">
          <cell r="A1379" t="str">
            <v>PC-579</v>
          </cell>
          <cell r="W1379">
            <v>13.596</v>
          </cell>
          <cell r="Y1379">
            <v>0.11352500000000001</v>
          </cell>
        </row>
        <row r="1380">
          <cell r="A1380" t="str">
            <v>PC-580</v>
          </cell>
          <cell r="W1380">
            <v>13.596</v>
          </cell>
          <cell r="Y1380">
            <v>0.11352500000000001</v>
          </cell>
        </row>
        <row r="1381">
          <cell r="A1381" t="str">
            <v>PC-581</v>
          </cell>
          <cell r="W1381">
            <v>13.596</v>
          </cell>
          <cell r="Y1381">
            <v>0.11352500000000001</v>
          </cell>
        </row>
        <row r="1382">
          <cell r="A1382" t="str">
            <v>PC-26-0827</v>
          </cell>
          <cell r="W1382">
            <v>13.596</v>
          </cell>
          <cell r="Y1382">
            <v>0.11352500000000001</v>
          </cell>
        </row>
        <row r="1383">
          <cell r="A1383" t="str">
            <v>PC-576</v>
          </cell>
          <cell r="W1383">
            <v>13.596</v>
          </cell>
          <cell r="Y1383">
            <v>0.11352500000000001</v>
          </cell>
        </row>
        <row r="1384">
          <cell r="A1384" t="str">
            <v>PC-26-00469</v>
          </cell>
          <cell r="W1384">
            <v>13.596</v>
          </cell>
          <cell r="Y1384">
            <v>0.11352500000000001</v>
          </cell>
        </row>
        <row r="1385">
          <cell r="A1385" t="str">
            <v>PC-592</v>
          </cell>
          <cell r="W1385">
            <v>20.394000000000002</v>
          </cell>
          <cell r="Y1385">
            <v>0.14528749999999999</v>
          </cell>
        </row>
        <row r="1386">
          <cell r="A1386" t="str">
            <v>PC-602</v>
          </cell>
          <cell r="W1386">
            <v>23.792999999999999</v>
          </cell>
          <cell r="Y1386">
            <v>0.16616875000000003</v>
          </cell>
        </row>
        <row r="1387">
          <cell r="A1387" t="str">
            <v>PC-593</v>
          </cell>
          <cell r="W1387">
            <v>20.394000000000002</v>
          </cell>
          <cell r="Y1387">
            <v>0.14528749999999999</v>
          </cell>
        </row>
        <row r="1388">
          <cell r="A1388" t="str">
            <v>PC-26-00472</v>
          </cell>
          <cell r="W1388">
            <v>27.192</v>
          </cell>
          <cell r="Y1388">
            <v>0.18705000000000002</v>
          </cell>
        </row>
        <row r="1389">
          <cell r="A1389" t="str">
            <v>PC-595</v>
          </cell>
          <cell r="W1389">
            <v>20.394000000000002</v>
          </cell>
          <cell r="Y1389">
            <v>0.14528749999999999</v>
          </cell>
        </row>
        <row r="1390">
          <cell r="A1390" t="str">
            <v>PC-26-0828</v>
          </cell>
          <cell r="W1390">
            <v>22.66</v>
          </cell>
          <cell r="Y1390">
            <v>0.15087500000000001</v>
          </cell>
        </row>
        <row r="1391">
          <cell r="A1391" t="str">
            <v>PC-606</v>
          </cell>
          <cell r="W1391">
            <v>13.596</v>
          </cell>
          <cell r="Y1391">
            <v>0.11352500000000001</v>
          </cell>
        </row>
        <row r="1392">
          <cell r="A1392" t="str">
            <v>PC-641</v>
          </cell>
          <cell r="W1392">
            <v>45.32</v>
          </cell>
          <cell r="Y1392">
            <v>0.28175</v>
          </cell>
        </row>
        <row r="1393">
          <cell r="A1393" t="str">
            <v>PC-642</v>
          </cell>
          <cell r="W1393">
            <v>45.32</v>
          </cell>
          <cell r="Y1393">
            <v>0.28175</v>
          </cell>
        </row>
        <row r="1394">
          <cell r="A1394" t="str">
            <v>PC-609</v>
          </cell>
          <cell r="W1394">
            <v>13.596</v>
          </cell>
          <cell r="Y1394">
            <v>0.11352500000000001</v>
          </cell>
        </row>
        <row r="1395">
          <cell r="A1395" t="str">
            <v>PC-643</v>
          </cell>
          <cell r="W1395">
            <v>45.32</v>
          </cell>
          <cell r="Y1395">
            <v>0.28175</v>
          </cell>
        </row>
        <row r="1396">
          <cell r="A1396" t="str">
            <v>PC-610</v>
          </cell>
          <cell r="W1396">
            <v>13.596</v>
          </cell>
          <cell r="Y1396">
            <v>0.11352500000000001</v>
          </cell>
        </row>
        <row r="1397">
          <cell r="A1397" t="str">
            <v>PC-611</v>
          </cell>
          <cell r="W1397">
            <v>13.596</v>
          </cell>
          <cell r="Y1397">
            <v>0.11352500000000001</v>
          </cell>
        </row>
        <row r="1398">
          <cell r="A1398" t="str">
            <v>PC-26-0829</v>
          </cell>
          <cell r="W1398">
            <v>13.596</v>
          </cell>
          <cell r="Y1398">
            <v>0.11352500000000001</v>
          </cell>
        </row>
        <row r="1399">
          <cell r="A1399" t="str">
            <v>PC-26-0830</v>
          </cell>
          <cell r="W1399">
            <v>13.596</v>
          </cell>
          <cell r="Y1399">
            <v>0.11352500000000001</v>
          </cell>
        </row>
        <row r="1400">
          <cell r="A1400" t="str">
            <v>PC-605</v>
          </cell>
          <cell r="W1400">
            <v>13.596</v>
          </cell>
          <cell r="Y1400">
            <v>0.11352500000000001</v>
          </cell>
        </row>
        <row r="1401">
          <cell r="A1401" t="str">
            <v>PC-644</v>
          </cell>
          <cell r="W1401">
            <v>45.32</v>
          </cell>
          <cell r="Y1401">
            <v>0.28175</v>
          </cell>
        </row>
        <row r="1402">
          <cell r="A1402" t="str">
            <v>PC-612</v>
          </cell>
          <cell r="W1402">
            <v>13.596</v>
          </cell>
          <cell r="Y1402">
            <v>0.11352500000000001</v>
          </cell>
        </row>
        <row r="1403">
          <cell r="A1403" t="str">
            <v>PC-614</v>
          </cell>
          <cell r="W1403">
            <v>13.596</v>
          </cell>
          <cell r="Y1403">
            <v>0.11352500000000001</v>
          </cell>
        </row>
        <row r="1404">
          <cell r="A1404" t="str">
            <v>PC-645</v>
          </cell>
          <cell r="W1404">
            <v>45.32</v>
          </cell>
          <cell r="Y1404">
            <v>0.28175</v>
          </cell>
        </row>
        <row r="1405">
          <cell r="A1405" t="str">
            <v>PC-646</v>
          </cell>
          <cell r="W1405">
            <v>45.32</v>
          </cell>
          <cell r="Y1405">
            <v>0.28175</v>
          </cell>
        </row>
        <row r="1406">
          <cell r="A1406" t="str">
            <v>PC-615</v>
          </cell>
          <cell r="W1406">
            <v>13.596</v>
          </cell>
          <cell r="Y1406">
            <v>0.11352500000000001</v>
          </cell>
        </row>
        <row r="1407">
          <cell r="A1407" t="str">
            <v>PC-651</v>
          </cell>
          <cell r="W1407">
            <v>20.394000000000002</v>
          </cell>
          <cell r="Y1407">
            <v>0.14528749999999999</v>
          </cell>
        </row>
        <row r="1408">
          <cell r="A1408" t="str">
            <v>PC-652</v>
          </cell>
          <cell r="W1408">
            <v>20.394000000000002</v>
          </cell>
          <cell r="Y1408">
            <v>0.14528749999999999</v>
          </cell>
        </row>
        <row r="1409">
          <cell r="A1409" t="str">
            <v>PC-655</v>
          </cell>
          <cell r="W1409">
            <v>27.192</v>
          </cell>
          <cell r="Y1409">
            <v>0.18705000000000002</v>
          </cell>
        </row>
        <row r="1410">
          <cell r="A1410" t="str">
            <v>PC-616</v>
          </cell>
          <cell r="W1410">
            <v>13.596</v>
          </cell>
          <cell r="Y1410">
            <v>0.11352500000000001</v>
          </cell>
        </row>
        <row r="1411">
          <cell r="A1411" t="str">
            <v>PC-613</v>
          </cell>
          <cell r="W1411">
            <v>13.596</v>
          </cell>
          <cell r="Y1411">
            <v>0.11352500000000001</v>
          </cell>
        </row>
        <row r="1412">
          <cell r="A1412" t="str">
            <v>PC-657</v>
          </cell>
          <cell r="W1412">
            <v>33.99</v>
          </cell>
          <cell r="Y1412">
            <v>0.22881249999999997</v>
          </cell>
        </row>
        <row r="1413">
          <cell r="A1413" t="str">
            <v>PC-26-0314</v>
          </cell>
          <cell r="W1413">
            <v>27.192</v>
          </cell>
          <cell r="Y1413">
            <v>0.18705000000000002</v>
          </cell>
        </row>
        <row r="1414">
          <cell r="A1414" t="str">
            <v>PC-26-0314NOPOF</v>
          </cell>
          <cell r="W1414">
            <v>27.192</v>
          </cell>
          <cell r="Y1414">
            <v>0.18705000000000002</v>
          </cell>
        </row>
        <row r="1415">
          <cell r="A1415" t="str">
            <v>PC-26-0315</v>
          </cell>
          <cell r="W1415">
            <v>67.98</v>
          </cell>
          <cell r="Y1415">
            <v>0.39762499999999995</v>
          </cell>
        </row>
        <row r="1416">
          <cell r="A1416" t="str">
            <v>PC-26-0315NOPOF</v>
          </cell>
          <cell r="W1416">
            <v>67.98</v>
          </cell>
          <cell r="Y1416">
            <v>0.39762499999999995</v>
          </cell>
        </row>
        <row r="1417">
          <cell r="A1417" t="str">
            <v>PC-27</v>
          </cell>
          <cell r="W1417">
            <v>45.32</v>
          </cell>
          <cell r="Y1417">
            <v>0.28175</v>
          </cell>
        </row>
        <row r="1418">
          <cell r="A1418" t="str">
            <v>PC-27NOPOF</v>
          </cell>
          <cell r="W1418">
            <v>45.32</v>
          </cell>
          <cell r="Y1418">
            <v>0.28175</v>
          </cell>
        </row>
        <row r="1419">
          <cell r="A1419" t="str">
            <v>PC-28</v>
          </cell>
          <cell r="W1419">
            <v>108.768</v>
          </cell>
          <cell r="Y1419">
            <v>0.60820000000000018</v>
          </cell>
        </row>
        <row r="1420">
          <cell r="A1420" t="str">
            <v>PC-28NOPOF</v>
          </cell>
          <cell r="W1420">
            <v>108.768</v>
          </cell>
          <cell r="Y1420">
            <v>0.60820000000000018</v>
          </cell>
        </row>
        <row r="1421">
          <cell r="A1421" t="str">
            <v>PC-29</v>
          </cell>
          <cell r="W1421">
            <v>181.28</v>
          </cell>
          <cell r="Y1421">
            <v>0.96700000000000019</v>
          </cell>
        </row>
        <row r="1422">
          <cell r="A1422" t="str">
            <v>PC-29NOPOF</v>
          </cell>
          <cell r="W1422">
            <v>181.28</v>
          </cell>
          <cell r="Y1422">
            <v>0.96700000000000019</v>
          </cell>
        </row>
        <row r="1423">
          <cell r="A1423" t="str">
            <v>PC-3073</v>
          </cell>
          <cell r="W1423">
            <v>45.32</v>
          </cell>
          <cell r="Y1423">
            <v>0.28175</v>
          </cell>
        </row>
        <row r="1424">
          <cell r="A1424" t="str">
            <v>PC-67</v>
          </cell>
          <cell r="W1424">
            <v>108.768</v>
          </cell>
          <cell r="Y1424">
            <v>0.60820000000000018</v>
          </cell>
        </row>
        <row r="1425">
          <cell r="A1425" t="str">
            <v>PC-69</v>
          </cell>
          <cell r="W1425">
            <v>181.28</v>
          </cell>
          <cell r="Y1425">
            <v>0.96700000000000019</v>
          </cell>
        </row>
        <row r="1426">
          <cell r="A1426" t="str">
            <v>PC-71</v>
          </cell>
          <cell r="W1426">
            <v>45.32</v>
          </cell>
          <cell r="Y1426">
            <v>0.28175</v>
          </cell>
        </row>
        <row r="1427">
          <cell r="A1427" t="str">
            <v>PC-73</v>
          </cell>
          <cell r="W1427">
            <v>108.768</v>
          </cell>
          <cell r="Y1427">
            <v>0.60820000000000018</v>
          </cell>
        </row>
        <row r="1428">
          <cell r="A1428" t="str">
            <v>PC-75</v>
          </cell>
          <cell r="W1428">
            <v>181.28</v>
          </cell>
          <cell r="Y1428">
            <v>0.96700000000000019</v>
          </cell>
        </row>
        <row r="1429">
          <cell r="A1429" t="str">
            <v>PC-3081</v>
          </cell>
          <cell r="W1429">
            <v>54.384</v>
          </cell>
          <cell r="Y1429">
            <v>0.33410000000000006</v>
          </cell>
        </row>
        <row r="1430">
          <cell r="A1430" t="str">
            <v>PC-3083</v>
          </cell>
          <cell r="W1430">
            <v>122.364</v>
          </cell>
          <cell r="Y1430">
            <v>0.68172500000000014</v>
          </cell>
        </row>
        <row r="1431">
          <cell r="A1431" t="str">
            <v>PC-26-0316</v>
          </cell>
          <cell r="W1431">
            <v>45.32</v>
          </cell>
          <cell r="Y1431">
            <v>0.28175</v>
          </cell>
        </row>
        <row r="1432">
          <cell r="A1432" t="str">
            <v>PC-26-0317</v>
          </cell>
          <cell r="W1432">
            <v>108.768</v>
          </cell>
          <cell r="Y1432">
            <v>0.60820000000000018</v>
          </cell>
        </row>
        <row r="1433">
          <cell r="A1433" t="str">
            <v>PC-26-0318</v>
          </cell>
          <cell r="W1433">
            <v>181.28</v>
          </cell>
          <cell r="Y1433">
            <v>0.96700000000000019</v>
          </cell>
        </row>
        <row r="1434">
          <cell r="A1434" t="str">
            <v>PC-26-00228</v>
          </cell>
          <cell r="W1434">
            <v>181.28</v>
          </cell>
          <cell r="Y1434">
            <v>0.96700000000000019</v>
          </cell>
        </row>
        <row r="1435">
          <cell r="A1435" t="str">
            <v>PC-26-0319</v>
          </cell>
          <cell r="W1435">
            <v>45.32</v>
          </cell>
          <cell r="Y1435">
            <v>0.28175</v>
          </cell>
        </row>
        <row r="1436">
          <cell r="A1436" t="str">
            <v>PC-26-0320</v>
          </cell>
          <cell r="W1436">
            <v>108.768</v>
          </cell>
          <cell r="Y1436">
            <v>0.60820000000000018</v>
          </cell>
        </row>
        <row r="1437">
          <cell r="A1437" t="str">
            <v>PC-26-00219</v>
          </cell>
          <cell r="W1437">
            <v>36.256</v>
          </cell>
          <cell r="Y1437">
            <v>0.22939999999999999</v>
          </cell>
        </row>
        <row r="1438">
          <cell r="A1438" t="str">
            <v>PC-26-00220</v>
          </cell>
          <cell r="W1438">
            <v>81.576000000000008</v>
          </cell>
          <cell r="Y1438">
            <v>0.46115</v>
          </cell>
        </row>
        <row r="1439">
          <cell r="A1439" t="str">
            <v>PC-26-00221</v>
          </cell>
          <cell r="W1439">
            <v>145.024</v>
          </cell>
          <cell r="Y1439">
            <v>0.77759999999999996</v>
          </cell>
        </row>
        <row r="1440">
          <cell r="A1440" t="str">
            <v>PC-26-00222</v>
          </cell>
          <cell r="W1440">
            <v>45.32</v>
          </cell>
          <cell r="Y1440">
            <v>0.28175</v>
          </cell>
        </row>
        <row r="1441">
          <cell r="A1441" t="str">
            <v>PC-26-00223</v>
          </cell>
          <cell r="W1441">
            <v>95.171999999999997</v>
          </cell>
          <cell r="Y1441">
            <v>0.53467500000000012</v>
          </cell>
        </row>
        <row r="1442">
          <cell r="A1442" t="str">
            <v>PC-26-00224</v>
          </cell>
          <cell r="W1442">
            <v>163.15200000000002</v>
          </cell>
          <cell r="Y1442">
            <v>0.87229999999999996</v>
          </cell>
        </row>
        <row r="1443">
          <cell r="A1443" t="str">
            <v>PC-26-00225</v>
          </cell>
          <cell r="W1443">
            <v>45.32</v>
          </cell>
          <cell r="Y1443">
            <v>0.28175</v>
          </cell>
        </row>
        <row r="1444">
          <cell r="A1444" t="str">
            <v>PC-26-00225NOPOF</v>
          </cell>
          <cell r="W1444">
            <v>45.32</v>
          </cell>
          <cell r="Y1444">
            <v>0.28175</v>
          </cell>
        </row>
        <row r="1445">
          <cell r="A1445" t="str">
            <v>PC-26-00226</v>
          </cell>
          <cell r="W1445">
            <v>95.171999999999997</v>
          </cell>
          <cell r="Y1445">
            <v>0.53467500000000012</v>
          </cell>
        </row>
        <row r="1446">
          <cell r="A1446" t="str">
            <v>PC-26-00226NOPOF</v>
          </cell>
          <cell r="W1446">
            <v>95.171999999999997</v>
          </cell>
          <cell r="Y1446">
            <v>0.53467500000000012</v>
          </cell>
        </row>
        <row r="1447">
          <cell r="A1447" t="str">
            <v>PC-26-00227</v>
          </cell>
          <cell r="W1447">
            <v>163.15200000000002</v>
          </cell>
          <cell r="Y1447">
            <v>0.87229999999999996</v>
          </cell>
        </row>
        <row r="1448">
          <cell r="A1448" t="str">
            <v>PC-26-00227NOPOF</v>
          </cell>
          <cell r="W1448">
            <v>163.15200000000002</v>
          </cell>
          <cell r="Y1448">
            <v>0.87229999999999996</v>
          </cell>
        </row>
        <row r="1449">
          <cell r="A1449" t="str">
            <v>PC-26-00216</v>
          </cell>
          <cell r="W1449">
            <v>36.256</v>
          </cell>
          <cell r="Y1449">
            <v>0.22939999999999999</v>
          </cell>
        </row>
        <row r="1450">
          <cell r="A1450" t="str">
            <v>PC-26-00217</v>
          </cell>
          <cell r="W1450">
            <v>81.576000000000008</v>
          </cell>
          <cell r="Y1450">
            <v>0.46115</v>
          </cell>
        </row>
        <row r="1451">
          <cell r="A1451" t="str">
            <v>PC-26-00218</v>
          </cell>
          <cell r="W1451">
            <v>145.024</v>
          </cell>
          <cell r="Y1451">
            <v>0.77759999999999996</v>
          </cell>
        </row>
        <row r="1452">
          <cell r="A1452" t="str">
            <v>PC-30</v>
          </cell>
          <cell r="W1452">
            <v>36.256</v>
          </cell>
          <cell r="Y1452">
            <v>0.22939999999999999</v>
          </cell>
        </row>
        <row r="1453">
          <cell r="A1453" t="str">
            <v>PC-32</v>
          </cell>
          <cell r="W1453">
            <v>81.576000000000008</v>
          </cell>
          <cell r="Y1453">
            <v>0.46115</v>
          </cell>
        </row>
        <row r="1454">
          <cell r="A1454" t="str">
            <v>PC-34</v>
          </cell>
          <cell r="W1454">
            <v>145.024</v>
          </cell>
          <cell r="Y1454">
            <v>0.77759999999999996</v>
          </cell>
        </row>
        <row r="1455">
          <cell r="A1455" t="str">
            <v>PC-42</v>
          </cell>
          <cell r="W1455">
            <v>45.32</v>
          </cell>
          <cell r="Y1455">
            <v>0.28175</v>
          </cell>
        </row>
        <row r="1456">
          <cell r="A1456" t="str">
            <v>PC-44</v>
          </cell>
          <cell r="W1456">
            <v>101.97</v>
          </cell>
          <cell r="Y1456">
            <v>0.57143750000000015</v>
          </cell>
        </row>
        <row r="1457">
          <cell r="A1457" t="str">
            <v>PC-46</v>
          </cell>
          <cell r="W1457">
            <v>181.28</v>
          </cell>
          <cell r="Y1457">
            <v>0.96700000000000019</v>
          </cell>
        </row>
        <row r="1458">
          <cell r="A1458" t="str">
            <v>PC-48</v>
          </cell>
          <cell r="W1458">
            <v>72.512</v>
          </cell>
          <cell r="Y1458">
            <v>0.43879999999999997</v>
          </cell>
        </row>
        <row r="1459">
          <cell r="A1459" t="str">
            <v>PC-50</v>
          </cell>
          <cell r="W1459">
            <v>163.15200000000002</v>
          </cell>
          <cell r="Y1459">
            <v>0.9023000000000001</v>
          </cell>
        </row>
        <row r="1460">
          <cell r="A1460" t="str">
            <v>PC-52</v>
          </cell>
          <cell r="W1460">
            <v>290.048</v>
          </cell>
          <cell r="Y1460">
            <v>1.5351999999999999</v>
          </cell>
        </row>
        <row r="1461">
          <cell r="A1461" t="str">
            <v>PC-26-0323</v>
          </cell>
          <cell r="W1461">
            <v>81.576000000000008</v>
          </cell>
          <cell r="Y1461">
            <v>0.46115</v>
          </cell>
        </row>
        <row r="1462">
          <cell r="A1462" t="str">
            <v>PC-36</v>
          </cell>
          <cell r="W1462">
            <v>36.256</v>
          </cell>
          <cell r="Y1462">
            <v>0.22939999999999999</v>
          </cell>
        </row>
        <row r="1463">
          <cell r="A1463" t="str">
            <v>PC-40</v>
          </cell>
          <cell r="W1463">
            <v>145.024</v>
          </cell>
          <cell r="Y1463">
            <v>0.77759999999999996</v>
          </cell>
        </row>
        <row r="1464">
          <cell r="A1464" t="str">
            <v>PC-54</v>
          </cell>
          <cell r="W1464">
            <v>27.192</v>
          </cell>
          <cell r="Y1464">
            <v>0.17705000000000001</v>
          </cell>
        </row>
        <row r="1465">
          <cell r="A1465" t="str">
            <v>PC-56</v>
          </cell>
          <cell r="W1465">
            <v>54.384</v>
          </cell>
          <cell r="Y1465">
            <v>0.31410000000000005</v>
          </cell>
        </row>
        <row r="1466">
          <cell r="A1466" t="str">
            <v>PC-58</v>
          </cell>
          <cell r="W1466">
            <v>108.768</v>
          </cell>
          <cell r="Y1466">
            <v>0.58820000000000017</v>
          </cell>
        </row>
        <row r="1467">
          <cell r="A1467" t="str">
            <v>PC-60</v>
          </cell>
          <cell r="W1467">
            <v>27.192</v>
          </cell>
          <cell r="Y1467">
            <v>0.17705000000000001</v>
          </cell>
        </row>
        <row r="1468">
          <cell r="A1468" t="str">
            <v>PC-62</v>
          </cell>
          <cell r="W1468">
            <v>54.384</v>
          </cell>
          <cell r="Y1468">
            <v>0.31410000000000005</v>
          </cell>
        </row>
        <row r="1469">
          <cell r="A1469" t="str">
            <v>PC-64</v>
          </cell>
          <cell r="W1469">
            <v>108.768</v>
          </cell>
          <cell r="Y1469">
            <v>0.58820000000000017</v>
          </cell>
        </row>
        <row r="1470">
          <cell r="A1470" t="str">
            <v>PC-618</v>
          </cell>
          <cell r="W1470">
            <v>13.596</v>
          </cell>
          <cell r="Y1470">
            <v>0.11352500000000001</v>
          </cell>
        </row>
        <row r="1471">
          <cell r="A1471" t="str">
            <v>PC-619</v>
          </cell>
          <cell r="W1471">
            <v>13.596</v>
          </cell>
          <cell r="Y1471">
            <v>0.11352500000000001</v>
          </cell>
        </row>
        <row r="1472">
          <cell r="A1472" t="str">
            <v>PC-620</v>
          </cell>
          <cell r="W1472">
            <v>13.596</v>
          </cell>
          <cell r="Y1472">
            <v>0.11352500000000001</v>
          </cell>
        </row>
        <row r="1473">
          <cell r="A1473" t="str">
            <v>PC-26-00473</v>
          </cell>
          <cell r="W1473">
            <v>33.99</v>
          </cell>
          <cell r="Y1473">
            <v>0.22881249999999997</v>
          </cell>
        </row>
        <row r="1474">
          <cell r="A1474" t="str">
            <v>PC-622</v>
          </cell>
          <cell r="W1474">
            <v>13.596</v>
          </cell>
          <cell r="Y1474">
            <v>0.11352500000000001</v>
          </cell>
        </row>
        <row r="1475">
          <cell r="A1475" t="str">
            <v>PC-623</v>
          </cell>
          <cell r="W1475">
            <v>13.596</v>
          </cell>
          <cell r="Y1475">
            <v>0.11352500000000001</v>
          </cell>
        </row>
        <row r="1476">
          <cell r="A1476" t="str">
            <v>PC-617</v>
          </cell>
          <cell r="W1476">
            <v>13.596</v>
          </cell>
          <cell r="Y1476">
            <v>0.11352500000000001</v>
          </cell>
        </row>
        <row r="1477">
          <cell r="A1477" t="str">
            <v>PC-661</v>
          </cell>
          <cell r="W1477">
            <v>33.99</v>
          </cell>
          <cell r="Y1477">
            <v>0.22881249999999997</v>
          </cell>
        </row>
        <row r="1478">
          <cell r="A1478" t="str">
            <v>PC-659</v>
          </cell>
          <cell r="W1478">
            <v>18.06505555555556</v>
          </cell>
          <cell r="Y1478">
            <v>0.13857256944444446</v>
          </cell>
        </row>
        <row r="1479">
          <cell r="A1479" t="str">
            <v>PC-671</v>
          </cell>
          <cell r="W1479">
            <v>22.66</v>
          </cell>
          <cell r="Y1479">
            <v>0.175875</v>
          </cell>
        </row>
        <row r="1480">
          <cell r="A1480" t="str">
            <v>PC-664</v>
          </cell>
          <cell r="W1480">
            <v>13.596</v>
          </cell>
          <cell r="Y1480">
            <v>0.11352500000000001</v>
          </cell>
        </row>
        <row r="1481">
          <cell r="A1481" t="str">
            <v>PC-665</v>
          </cell>
          <cell r="W1481">
            <v>13.596</v>
          </cell>
          <cell r="Y1481">
            <v>0.11352500000000001</v>
          </cell>
        </row>
        <row r="1482">
          <cell r="A1482" t="str">
            <v>PC-673</v>
          </cell>
          <cell r="W1482">
            <v>33.99</v>
          </cell>
          <cell r="Y1482">
            <v>0.22881249999999997</v>
          </cell>
        </row>
        <row r="1483">
          <cell r="A1483" t="str">
            <v>PC-666</v>
          </cell>
          <cell r="W1483">
            <v>13.596</v>
          </cell>
          <cell r="Y1483">
            <v>0.11352500000000001</v>
          </cell>
        </row>
        <row r="1484">
          <cell r="A1484" t="str">
            <v>PC-663</v>
          </cell>
          <cell r="W1484">
            <v>13.596</v>
          </cell>
          <cell r="Y1484">
            <v>0.11352500000000001</v>
          </cell>
        </row>
        <row r="1485">
          <cell r="A1485" t="str">
            <v>PC-26-00474</v>
          </cell>
          <cell r="W1485">
            <v>90.64</v>
          </cell>
          <cell r="Y1485">
            <v>0.54350000000000009</v>
          </cell>
        </row>
        <row r="1486">
          <cell r="A1486" t="str">
            <v>PC-26-00476</v>
          </cell>
          <cell r="W1486">
            <v>27.192</v>
          </cell>
          <cell r="Y1486">
            <v>0.17705000000000001</v>
          </cell>
        </row>
        <row r="1487">
          <cell r="A1487" t="str">
            <v>PC-26-00477</v>
          </cell>
          <cell r="W1487">
            <v>54.384</v>
          </cell>
          <cell r="Y1487">
            <v>0.31410000000000005</v>
          </cell>
        </row>
        <row r="1488">
          <cell r="A1488" t="str">
            <v>PC-26-00475</v>
          </cell>
          <cell r="W1488">
            <v>90.64</v>
          </cell>
          <cell r="Y1488">
            <v>0.54350000000000009</v>
          </cell>
        </row>
        <row r="1489">
          <cell r="A1489" t="str">
            <v>PC-679</v>
          </cell>
          <cell r="W1489">
            <v>36.256</v>
          </cell>
          <cell r="Y1489">
            <v>0.22939999999999999</v>
          </cell>
        </row>
        <row r="1490">
          <cell r="A1490" t="str">
            <v>PC-681</v>
          </cell>
          <cell r="W1490">
            <v>35.123000000000005</v>
          </cell>
          <cell r="Y1490">
            <v>0.23577291666666669</v>
          </cell>
        </row>
        <row r="1491">
          <cell r="A1491" t="str">
            <v>PC-685</v>
          </cell>
          <cell r="W1491">
            <v>35.123000000000005</v>
          </cell>
          <cell r="Y1491">
            <v>0.23577291666666669</v>
          </cell>
        </row>
        <row r="1492">
          <cell r="A1492" t="str">
            <v>PC-687</v>
          </cell>
          <cell r="W1492">
            <v>33.99</v>
          </cell>
          <cell r="Y1492">
            <v>0.22881249999999997</v>
          </cell>
        </row>
        <row r="1493">
          <cell r="A1493" t="str">
            <v>PC-683</v>
          </cell>
          <cell r="W1493">
            <v>18.06505555555556</v>
          </cell>
          <cell r="Y1493">
            <v>0.13857256944444446</v>
          </cell>
        </row>
        <row r="1494">
          <cell r="A1494" t="str">
            <v>PC-691</v>
          </cell>
          <cell r="W1494">
            <v>45.32</v>
          </cell>
          <cell r="Y1494">
            <v>0.28175</v>
          </cell>
        </row>
        <row r="1495">
          <cell r="A1495" t="str">
            <v>PC-693</v>
          </cell>
          <cell r="W1495">
            <v>13.596</v>
          </cell>
          <cell r="Y1495">
            <v>0.11352500000000001</v>
          </cell>
        </row>
        <row r="1496">
          <cell r="A1496" t="str">
            <v>PC-695</v>
          </cell>
          <cell r="W1496">
            <v>20.394000000000002</v>
          </cell>
          <cell r="Y1496">
            <v>0.14528749999999999</v>
          </cell>
        </row>
        <row r="1497">
          <cell r="A1497" t="str">
            <v>PC-697</v>
          </cell>
          <cell r="W1497">
            <v>27.192</v>
          </cell>
          <cell r="Y1497">
            <v>0.17705000000000001</v>
          </cell>
        </row>
        <row r="1498">
          <cell r="A1498" t="str">
            <v>PC-77</v>
          </cell>
          <cell r="W1498">
            <v>45.32</v>
          </cell>
          <cell r="Y1498">
            <v>0.28175</v>
          </cell>
        </row>
        <row r="1499">
          <cell r="A1499" t="str">
            <v>PC-77NOPOF</v>
          </cell>
          <cell r="W1499">
            <v>45.32</v>
          </cell>
          <cell r="Y1499">
            <v>0.28175</v>
          </cell>
        </row>
        <row r="1500">
          <cell r="A1500" t="str">
            <v>PC-79</v>
          </cell>
          <cell r="W1500">
            <v>101.97</v>
          </cell>
          <cell r="Y1500">
            <v>0.57143750000000015</v>
          </cell>
        </row>
        <row r="1501">
          <cell r="A1501" t="str">
            <v>PC-79NOPOF</v>
          </cell>
          <cell r="W1501">
            <v>101.97</v>
          </cell>
          <cell r="Y1501">
            <v>0.57143750000000015</v>
          </cell>
        </row>
        <row r="1502">
          <cell r="A1502" t="str">
            <v>PC-80</v>
          </cell>
          <cell r="W1502">
            <v>181.28</v>
          </cell>
          <cell r="Y1502">
            <v>0.96700000000000019</v>
          </cell>
        </row>
        <row r="1503">
          <cell r="A1503" t="str">
            <v>PC-80NOPOF</v>
          </cell>
          <cell r="W1503">
            <v>181.28</v>
          </cell>
          <cell r="Y1503">
            <v>0.96700000000000019</v>
          </cell>
        </row>
        <row r="1504">
          <cell r="A1504" t="str">
            <v>PC-26-0324</v>
          </cell>
          <cell r="W1504">
            <v>145.024</v>
          </cell>
          <cell r="Y1504">
            <v>0.77759999999999996</v>
          </cell>
        </row>
        <row r="1505">
          <cell r="A1505" t="str">
            <v>PC-81</v>
          </cell>
          <cell r="W1505">
            <v>36.256</v>
          </cell>
          <cell r="Y1505">
            <v>0.22939999999999999</v>
          </cell>
        </row>
        <row r="1506">
          <cell r="A1506" t="str">
            <v>PC-86</v>
          </cell>
          <cell r="W1506">
            <v>81.576000000000008</v>
          </cell>
          <cell r="Y1506">
            <v>0.46115</v>
          </cell>
        </row>
        <row r="1507">
          <cell r="A1507" t="str">
            <v>PC-26-00229</v>
          </cell>
          <cell r="W1507">
            <v>79.31</v>
          </cell>
          <cell r="Y1507">
            <v>0.46056249999999993</v>
          </cell>
        </row>
        <row r="1508">
          <cell r="A1508" t="str">
            <v>PC-26-00230</v>
          </cell>
          <cell r="W1508">
            <v>135.96</v>
          </cell>
          <cell r="Y1508">
            <v>0.75524999999999998</v>
          </cell>
        </row>
        <row r="1509">
          <cell r="A1509" t="str">
            <v>PC-26-00231</v>
          </cell>
          <cell r="W1509">
            <v>471.32800000000003</v>
          </cell>
          <cell r="Y1509">
            <v>2.3821999999999997</v>
          </cell>
        </row>
        <row r="1510">
          <cell r="A1510" t="str">
            <v>PC-26-0325</v>
          </cell>
          <cell r="W1510">
            <v>79.31</v>
          </cell>
          <cell r="Y1510">
            <v>0.46056249999999993</v>
          </cell>
        </row>
        <row r="1511">
          <cell r="A1511" t="str">
            <v>PC-26-0326</v>
          </cell>
          <cell r="W1511">
            <v>135.96</v>
          </cell>
          <cell r="Y1511">
            <v>0.75524999999999998</v>
          </cell>
        </row>
        <row r="1512">
          <cell r="A1512" t="str">
            <v>PC-26-0327</v>
          </cell>
          <cell r="W1512">
            <v>471.32800000000003</v>
          </cell>
          <cell r="Y1512">
            <v>2.3821999999999997</v>
          </cell>
        </row>
        <row r="1513">
          <cell r="A1513" t="str">
            <v>PC-26-00232</v>
          </cell>
          <cell r="W1513">
            <v>28.325000000000003</v>
          </cell>
          <cell r="Y1513">
            <v>0.17734375000000002</v>
          </cell>
        </row>
        <row r="1514">
          <cell r="A1514" t="str">
            <v>PC-26-00233</v>
          </cell>
          <cell r="W1514">
            <v>40.788000000000004</v>
          </cell>
          <cell r="Y1514">
            <v>0.24057500000000001</v>
          </cell>
        </row>
        <row r="1515">
          <cell r="A1515" t="str">
            <v>PC-26-00234</v>
          </cell>
          <cell r="W1515">
            <v>176.74800000000005</v>
          </cell>
          <cell r="Y1515">
            <v>0.90582500000000021</v>
          </cell>
        </row>
        <row r="1516">
          <cell r="A1516" t="str">
            <v>PC-26-00235</v>
          </cell>
          <cell r="W1516">
            <v>79.31</v>
          </cell>
          <cell r="Y1516">
            <v>0.46056249999999993</v>
          </cell>
        </row>
        <row r="1517">
          <cell r="A1517" t="str">
            <v>PC-26-00236</v>
          </cell>
          <cell r="W1517">
            <v>135.96</v>
          </cell>
          <cell r="Y1517">
            <v>0.75524999999999998</v>
          </cell>
        </row>
        <row r="1518">
          <cell r="A1518" t="str">
            <v>PC-26-00237</v>
          </cell>
          <cell r="W1518">
            <v>253.79200000000003</v>
          </cell>
          <cell r="Y1518">
            <v>1.3458000000000003</v>
          </cell>
        </row>
        <row r="1519">
          <cell r="A1519" t="str">
            <v>PC-26-00238</v>
          </cell>
          <cell r="W1519">
            <v>79.31</v>
          </cell>
          <cell r="Y1519">
            <v>0.46056249999999993</v>
          </cell>
        </row>
        <row r="1520">
          <cell r="A1520" t="str">
            <v>PC-26-00239</v>
          </cell>
          <cell r="W1520">
            <v>135.96</v>
          </cell>
          <cell r="Y1520">
            <v>0.75524999999999998</v>
          </cell>
        </row>
        <row r="1521">
          <cell r="A1521" t="str">
            <v>PC-26-00240</v>
          </cell>
          <cell r="W1521">
            <v>253.79200000000003</v>
          </cell>
          <cell r="Y1521">
            <v>1.3458000000000003</v>
          </cell>
        </row>
        <row r="1522">
          <cell r="A1522" t="str">
            <v>PC-26-00241</v>
          </cell>
          <cell r="W1522">
            <v>79.31</v>
          </cell>
          <cell r="Y1522">
            <v>0.46056249999999993</v>
          </cell>
        </row>
        <row r="1523">
          <cell r="A1523" t="str">
            <v>PC-26-00242</v>
          </cell>
          <cell r="W1523">
            <v>135.96</v>
          </cell>
          <cell r="Y1523">
            <v>0.75524999999999998</v>
          </cell>
        </row>
        <row r="1524">
          <cell r="A1524" t="str">
            <v>PC-26-00243</v>
          </cell>
          <cell r="W1524">
            <v>253.79200000000003</v>
          </cell>
          <cell r="Y1524">
            <v>1.3458000000000003</v>
          </cell>
        </row>
        <row r="1525">
          <cell r="A1525" t="str">
            <v>PC-26-00244</v>
          </cell>
          <cell r="W1525">
            <v>79.31</v>
          </cell>
          <cell r="Y1525">
            <v>0.46056249999999993</v>
          </cell>
        </row>
        <row r="1526">
          <cell r="A1526" t="str">
            <v>PC-26-00245</v>
          </cell>
          <cell r="W1526">
            <v>135.96</v>
          </cell>
          <cell r="Y1526">
            <v>0.75524999999999998</v>
          </cell>
        </row>
        <row r="1527">
          <cell r="A1527" t="str">
            <v>PC-26-00246</v>
          </cell>
          <cell r="W1527">
            <v>253.79200000000003</v>
          </cell>
          <cell r="Y1527">
            <v>1.3458000000000003</v>
          </cell>
        </row>
        <row r="1528">
          <cell r="A1528" t="str">
            <v>PC-26-00247</v>
          </cell>
          <cell r="W1528">
            <v>79.31</v>
          </cell>
          <cell r="Y1528">
            <v>0.46056249999999993</v>
          </cell>
        </row>
        <row r="1529">
          <cell r="A1529" t="str">
            <v>PC-26-00248</v>
          </cell>
          <cell r="W1529">
            <v>135.96</v>
          </cell>
          <cell r="Y1529">
            <v>0.75524999999999998</v>
          </cell>
        </row>
        <row r="1530">
          <cell r="A1530" t="str">
            <v>PC-26-00249</v>
          </cell>
          <cell r="W1530">
            <v>253.79200000000003</v>
          </cell>
          <cell r="Y1530">
            <v>1.3458000000000003</v>
          </cell>
        </row>
        <row r="1531">
          <cell r="A1531" t="str">
            <v>PC-26-00250</v>
          </cell>
          <cell r="W1531">
            <v>79.31</v>
          </cell>
          <cell r="Y1531">
            <v>0.46056249999999993</v>
          </cell>
        </row>
        <row r="1532">
          <cell r="A1532" t="str">
            <v>PC-26-00251</v>
          </cell>
          <cell r="W1532">
            <v>135.96</v>
          </cell>
          <cell r="Y1532">
            <v>0.75524999999999998</v>
          </cell>
        </row>
        <row r="1533">
          <cell r="A1533" t="str">
            <v>PC-26-00252</v>
          </cell>
          <cell r="W1533">
            <v>253.79200000000003</v>
          </cell>
          <cell r="Y1533">
            <v>1.3458000000000003</v>
          </cell>
        </row>
        <row r="1534">
          <cell r="A1534" t="str">
            <v>PC-26-00253</v>
          </cell>
          <cell r="W1534">
            <v>67.98</v>
          </cell>
          <cell r="Y1534">
            <v>0.39762499999999995</v>
          </cell>
        </row>
        <row r="1535">
          <cell r="A1535" t="str">
            <v>PC-26-00254</v>
          </cell>
          <cell r="W1535">
            <v>108.768</v>
          </cell>
          <cell r="Y1535">
            <v>0.60820000000000018</v>
          </cell>
        </row>
        <row r="1536">
          <cell r="A1536" t="str">
            <v>PC-26-00255</v>
          </cell>
          <cell r="W1536">
            <v>253.79200000000003</v>
          </cell>
          <cell r="Y1536">
            <v>1.3458000000000003</v>
          </cell>
        </row>
        <row r="1537">
          <cell r="A1537" t="str">
            <v>PC-26-00256</v>
          </cell>
          <cell r="W1537">
            <v>67.98</v>
          </cell>
          <cell r="Y1537">
            <v>0.39762499999999995</v>
          </cell>
        </row>
        <row r="1538">
          <cell r="A1538" t="str">
            <v>PC-26-00257</v>
          </cell>
          <cell r="W1538">
            <v>108.768</v>
          </cell>
          <cell r="Y1538">
            <v>0.60820000000000018</v>
          </cell>
        </row>
        <row r="1539">
          <cell r="A1539" t="str">
            <v>PC-26-00258</v>
          </cell>
          <cell r="W1539">
            <v>253.79200000000003</v>
          </cell>
          <cell r="Y1539">
            <v>1.3458000000000003</v>
          </cell>
        </row>
        <row r="1540">
          <cell r="A1540" t="str">
            <v>PC-26-00259</v>
          </cell>
          <cell r="W1540">
            <v>108.768</v>
          </cell>
          <cell r="Y1540">
            <v>0.60820000000000018</v>
          </cell>
        </row>
        <row r="1541">
          <cell r="A1541" t="str">
            <v>PC-26-00260</v>
          </cell>
          <cell r="W1541">
            <v>199.40800000000002</v>
          </cell>
          <cell r="Y1541">
            <v>1.0617000000000003</v>
          </cell>
        </row>
        <row r="1542">
          <cell r="A1542" t="str">
            <v>PC-26-00261</v>
          </cell>
          <cell r="W1542">
            <v>317.24</v>
          </cell>
          <cell r="Y1542">
            <v>1.64225</v>
          </cell>
        </row>
        <row r="1543">
          <cell r="A1543" t="str">
            <v>PC-26-0328</v>
          </cell>
          <cell r="W1543">
            <v>27.192</v>
          </cell>
          <cell r="Y1543">
            <v>0.17705000000000001</v>
          </cell>
        </row>
        <row r="1544">
          <cell r="A1544" t="str">
            <v>PC-26-0329</v>
          </cell>
          <cell r="W1544">
            <v>13.596</v>
          </cell>
          <cell r="Y1544">
            <v>9.8525000000000015E-2</v>
          </cell>
        </row>
        <row r="1545">
          <cell r="A1545" t="str">
            <v>PC-26-0330</v>
          </cell>
          <cell r="W1545">
            <v>13.596</v>
          </cell>
          <cell r="Y1545">
            <v>9.8525000000000015E-2</v>
          </cell>
        </row>
        <row r="1546">
          <cell r="A1546" t="str">
            <v>PC-142</v>
          </cell>
          <cell r="W1546">
            <v>36.256</v>
          </cell>
          <cell r="Y1546">
            <v>0.22939999999999999</v>
          </cell>
        </row>
        <row r="1547">
          <cell r="A1547" t="str">
            <v>PC-144</v>
          </cell>
          <cell r="W1547">
            <v>81.576000000000008</v>
          </cell>
          <cell r="Y1547">
            <v>0.46115</v>
          </cell>
        </row>
        <row r="1548">
          <cell r="A1548" t="str">
            <v>PC-26-0331</v>
          </cell>
          <cell r="W1548">
            <v>145.024</v>
          </cell>
          <cell r="Y1548">
            <v>0.77759999999999996</v>
          </cell>
        </row>
        <row r="1549">
          <cell r="A1549" t="str">
            <v>PC-26-0332</v>
          </cell>
          <cell r="W1549">
            <v>45.32</v>
          </cell>
          <cell r="Y1549">
            <v>0.27174999999999999</v>
          </cell>
        </row>
        <row r="1550">
          <cell r="A1550" t="str">
            <v>PC-26-0333</v>
          </cell>
          <cell r="W1550">
            <v>45.32</v>
          </cell>
          <cell r="Y1550">
            <v>0.27174999999999999</v>
          </cell>
        </row>
        <row r="1551">
          <cell r="A1551" t="str">
            <v>PC-26-0334</v>
          </cell>
          <cell r="W1551">
            <v>56.650000000000006</v>
          </cell>
          <cell r="Y1551">
            <v>0.33468750000000008</v>
          </cell>
        </row>
        <row r="1552">
          <cell r="A1552" t="str">
            <v>PC-26-00262</v>
          </cell>
          <cell r="W1552">
            <v>54.384</v>
          </cell>
          <cell r="Y1552">
            <v>0.33410000000000006</v>
          </cell>
        </row>
        <row r="1553">
          <cell r="A1553" t="str">
            <v>PC-26-00263</v>
          </cell>
          <cell r="W1553">
            <v>122.364</v>
          </cell>
          <cell r="Y1553">
            <v>0.68172500000000014</v>
          </cell>
        </row>
        <row r="1554">
          <cell r="A1554" t="str">
            <v>PC-26-0335</v>
          </cell>
          <cell r="W1554">
            <v>54.384</v>
          </cell>
          <cell r="Y1554">
            <v>0.33410000000000006</v>
          </cell>
        </row>
        <row r="1555">
          <cell r="A1555" t="str">
            <v>PC-26-0336</v>
          </cell>
          <cell r="W1555">
            <v>122.364</v>
          </cell>
          <cell r="Y1555">
            <v>0.68172500000000014</v>
          </cell>
        </row>
        <row r="1556">
          <cell r="A1556" t="str">
            <v>PC-26-00264</v>
          </cell>
          <cell r="W1556">
            <v>63.448000000000008</v>
          </cell>
          <cell r="Y1556">
            <v>0.38645000000000002</v>
          </cell>
        </row>
        <row r="1557">
          <cell r="A1557" t="str">
            <v>PC-26-00265</v>
          </cell>
          <cell r="W1557">
            <v>135.96</v>
          </cell>
          <cell r="Y1557">
            <v>0.75524999999999998</v>
          </cell>
        </row>
        <row r="1558">
          <cell r="A1558" t="str">
            <v>PC-26-0337</v>
          </cell>
          <cell r="W1558">
            <v>63.448000000000008</v>
          </cell>
          <cell r="Y1558">
            <v>0.38645000000000002</v>
          </cell>
        </row>
        <row r="1559">
          <cell r="A1559" t="str">
            <v>PC-26-0338</v>
          </cell>
          <cell r="W1559">
            <v>135.96</v>
          </cell>
          <cell r="Y1559">
            <v>0.75524999999999998</v>
          </cell>
        </row>
        <row r="1560">
          <cell r="A1560" t="str">
            <v>PC-26-00266</v>
          </cell>
          <cell r="W1560">
            <v>72.512</v>
          </cell>
          <cell r="Y1560">
            <v>0.43879999999999997</v>
          </cell>
        </row>
        <row r="1561">
          <cell r="A1561" t="str">
            <v>PC-26-00267</v>
          </cell>
          <cell r="W1561">
            <v>149.55600000000001</v>
          </cell>
          <cell r="Y1561">
            <v>0.82877500000000015</v>
          </cell>
        </row>
        <row r="1562">
          <cell r="A1562" t="str">
            <v>PC-26-0339</v>
          </cell>
          <cell r="W1562">
            <v>72.512</v>
          </cell>
          <cell r="Y1562">
            <v>0.43879999999999997</v>
          </cell>
        </row>
        <row r="1563">
          <cell r="A1563" t="str">
            <v>PC-26-0340</v>
          </cell>
          <cell r="W1563">
            <v>149.55600000000001</v>
          </cell>
          <cell r="Y1563">
            <v>0.82877500000000015</v>
          </cell>
        </row>
        <row r="1564">
          <cell r="A1564" t="str">
            <v>PC-26-00268</v>
          </cell>
          <cell r="W1564">
            <v>54.384</v>
          </cell>
          <cell r="Y1564">
            <v>0.33410000000000006</v>
          </cell>
        </row>
        <row r="1565">
          <cell r="A1565" t="str">
            <v>PC-26-00269</v>
          </cell>
          <cell r="W1565">
            <v>122.364</v>
          </cell>
          <cell r="Y1565">
            <v>0.68172500000000014</v>
          </cell>
        </row>
        <row r="1566">
          <cell r="A1566" t="str">
            <v>PC-26-0341</v>
          </cell>
          <cell r="W1566">
            <v>54.384</v>
          </cell>
          <cell r="Y1566">
            <v>0.33410000000000006</v>
          </cell>
        </row>
        <row r="1567">
          <cell r="A1567" t="str">
            <v>PC-26-0342</v>
          </cell>
          <cell r="W1567">
            <v>122.364</v>
          </cell>
          <cell r="Y1567">
            <v>0.68172500000000014</v>
          </cell>
        </row>
        <row r="1568">
          <cell r="A1568" t="str">
            <v>PC-26-00270</v>
          </cell>
          <cell r="W1568">
            <v>63.448000000000008</v>
          </cell>
          <cell r="Y1568">
            <v>0.38645000000000002</v>
          </cell>
        </row>
        <row r="1569">
          <cell r="A1569" t="str">
            <v>PC-26-00271</v>
          </cell>
          <cell r="W1569">
            <v>149.55600000000001</v>
          </cell>
          <cell r="Y1569">
            <v>0.82877500000000015</v>
          </cell>
        </row>
        <row r="1570">
          <cell r="A1570" t="str">
            <v>PC-26-0343</v>
          </cell>
          <cell r="W1570">
            <v>63.448000000000008</v>
          </cell>
          <cell r="Y1570">
            <v>0.38645000000000002</v>
          </cell>
        </row>
        <row r="1571">
          <cell r="A1571" t="str">
            <v>PC-26-0344</v>
          </cell>
          <cell r="W1571">
            <v>149.55600000000001</v>
          </cell>
          <cell r="Y1571">
            <v>0.82877500000000015</v>
          </cell>
        </row>
        <row r="1572">
          <cell r="A1572" t="str">
            <v>PC-26-00272</v>
          </cell>
          <cell r="W1572">
            <v>54.384</v>
          </cell>
          <cell r="Y1572">
            <v>0.33410000000000006</v>
          </cell>
        </row>
        <row r="1573">
          <cell r="A1573" t="str">
            <v>PC-26-00273</v>
          </cell>
          <cell r="W1573">
            <v>122.364</v>
          </cell>
          <cell r="Y1573">
            <v>0.68172500000000014</v>
          </cell>
        </row>
        <row r="1574">
          <cell r="A1574" t="str">
            <v>PC-26-0345</v>
          </cell>
          <cell r="W1574">
            <v>54.384</v>
          </cell>
          <cell r="Y1574">
            <v>0.33410000000000006</v>
          </cell>
        </row>
        <row r="1575">
          <cell r="A1575" t="str">
            <v>PC-26-0346</v>
          </cell>
          <cell r="W1575">
            <v>122.364</v>
          </cell>
          <cell r="Y1575">
            <v>0.68172500000000014</v>
          </cell>
        </row>
        <row r="1576">
          <cell r="A1576" t="str">
            <v>PC-26-00274</v>
          </cell>
          <cell r="W1576">
            <v>63.448000000000008</v>
          </cell>
          <cell r="Y1576">
            <v>0.38645000000000002</v>
          </cell>
        </row>
        <row r="1577">
          <cell r="A1577" t="str">
            <v>PC-26-00275</v>
          </cell>
          <cell r="W1577">
            <v>149.55600000000001</v>
          </cell>
          <cell r="Y1577">
            <v>0.82877500000000015</v>
          </cell>
        </row>
        <row r="1578">
          <cell r="A1578" t="str">
            <v>PC-26-0347</v>
          </cell>
          <cell r="W1578">
            <v>63.448000000000008</v>
          </cell>
          <cell r="Y1578">
            <v>0.38645000000000002</v>
          </cell>
        </row>
        <row r="1579">
          <cell r="A1579" t="str">
            <v>PC-26-0348</v>
          </cell>
          <cell r="W1579">
            <v>149.55600000000001</v>
          </cell>
          <cell r="Y1579">
            <v>0.82877500000000015</v>
          </cell>
        </row>
        <row r="1580">
          <cell r="A1580" t="str">
            <v>PC-26-0349</v>
          </cell>
          <cell r="W1580">
            <v>145.024</v>
          </cell>
          <cell r="Y1580">
            <v>0.77759999999999996</v>
          </cell>
        </row>
        <row r="1581">
          <cell r="A1581" t="str">
            <v>PC-82</v>
          </cell>
          <cell r="W1581">
            <v>36.256</v>
          </cell>
          <cell r="Y1581">
            <v>0.22939999999999999</v>
          </cell>
        </row>
        <row r="1582">
          <cell r="A1582" t="str">
            <v>PC-87</v>
          </cell>
          <cell r="W1582">
            <v>81.576000000000008</v>
          </cell>
          <cell r="Y1582">
            <v>0.46115</v>
          </cell>
        </row>
        <row r="1583">
          <cell r="A1583" t="str">
            <v>PC-146</v>
          </cell>
          <cell r="W1583">
            <v>54.384</v>
          </cell>
          <cell r="Y1583">
            <v>0.33410000000000006</v>
          </cell>
        </row>
        <row r="1584">
          <cell r="A1584" t="str">
            <v>PC-148</v>
          </cell>
          <cell r="W1584">
            <v>135.96</v>
          </cell>
          <cell r="Y1584">
            <v>0.71524999999999994</v>
          </cell>
        </row>
        <row r="1585">
          <cell r="A1585" t="str">
            <v>PC-150</v>
          </cell>
          <cell r="W1585">
            <v>135.96</v>
          </cell>
          <cell r="Y1585">
            <v>0.71524999999999994</v>
          </cell>
        </row>
        <row r="1586">
          <cell r="A1586" t="str">
            <v>PC-152</v>
          </cell>
          <cell r="W1586">
            <v>81.576000000000008</v>
          </cell>
          <cell r="Y1586">
            <v>0.43114999999999998</v>
          </cell>
        </row>
        <row r="1587">
          <cell r="A1587" t="str">
            <v>PC-154</v>
          </cell>
          <cell r="W1587">
            <v>90.64</v>
          </cell>
          <cell r="Y1587">
            <v>0.48350000000000004</v>
          </cell>
        </row>
        <row r="1588">
          <cell r="A1588" t="str">
            <v>PC-156</v>
          </cell>
          <cell r="W1588">
            <v>81.576000000000008</v>
          </cell>
          <cell r="Y1588">
            <v>0.43114999999999998</v>
          </cell>
        </row>
        <row r="1589">
          <cell r="A1589" t="str">
            <v>PC-158</v>
          </cell>
          <cell r="W1589">
            <v>81.576000000000008</v>
          </cell>
          <cell r="Y1589">
            <v>0.43114999999999998</v>
          </cell>
        </row>
        <row r="1590">
          <cell r="A1590" t="str">
            <v>PC-160</v>
          </cell>
          <cell r="W1590">
            <v>90.64</v>
          </cell>
          <cell r="Y1590">
            <v>0.48350000000000004</v>
          </cell>
        </row>
        <row r="1591">
          <cell r="A1591" t="str">
            <v>PC-162</v>
          </cell>
          <cell r="W1591">
            <v>81.576000000000008</v>
          </cell>
          <cell r="Y1591">
            <v>0.43114999999999998</v>
          </cell>
        </row>
        <row r="1592">
          <cell r="A1592" t="str">
            <v>PC-164</v>
          </cell>
          <cell r="W1592">
            <v>90.64</v>
          </cell>
          <cell r="Y1592">
            <v>0.48350000000000004</v>
          </cell>
        </row>
        <row r="1593">
          <cell r="A1593" t="str">
            <v>PC-166</v>
          </cell>
          <cell r="W1593">
            <v>81.576000000000008</v>
          </cell>
          <cell r="Y1593">
            <v>0.43114999999999998</v>
          </cell>
        </row>
        <row r="1594">
          <cell r="A1594" t="str">
            <v>PC-26-00276</v>
          </cell>
          <cell r="W1594">
            <v>36.256</v>
          </cell>
          <cell r="Y1594">
            <v>0.22939999999999999</v>
          </cell>
        </row>
        <row r="1595">
          <cell r="A1595" t="str">
            <v>PC-26-00277</v>
          </cell>
          <cell r="W1595">
            <v>81.576000000000008</v>
          </cell>
          <cell r="Y1595">
            <v>0.46115</v>
          </cell>
        </row>
        <row r="1596">
          <cell r="A1596" t="str">
            <v>PC-26-00278</v>
          </cell>
          <cell r="W1596">
            <v>145.024</v>
          </cell>
          <cell r="Y1596">
            <v>0.77759999999999996</v>
          </cell>
        </row>
        <row r="1597">
          <cell r="A1597" t="str">
            <v>PC-26-00279</v>
          </cell>
          <cell r="W1597">
            <v>344.43200000000002</v>
          </cell>
          <cell r="Y1597">
            <v>1.7093000000000005</v>
          </cell>
        </row>
        <row r="1598">
          <cell r="A1598" t="str">
            <v>PC-26-00280</v>
          </cell>
          <cell r="W1598">
            <v>27.192</v>
          </cell>
          <cell r="Y1598">
            <v>0.17705000000000001</v>
          </cell>
        </row>
        <row r="1599">
          <cell r="A1599" t="str">
            <v>PC-26-0350</v>
          </cell>
          <cell r="W1599">
            <v>145.024</v>
          </cell>
          <cell r="Y1599">
            <v>0.77759999999999996</v>
          </cell>
        </row>
        <row r="1600">
          <cell r="A1600" t="str">
            <v>PC-90</v>
          </cell>
          <cell r="W1600">
            <v>36.256</v>
          </cell>
          <cell r="Y1600">
            <v>0.22939999999999999</v>
          </cell>
        </row>
        <row r="1601">
          <cell r="A1601" t="str">
            <v>PC-91</v>
          </cell>
          <cell r="W1601">
            <v>67.98</v>
          </cell>
          <cell r="Y1601">
            <v>0.39762499999999995</v>
          </cell>
        </row>
        <row r="1602">
          <cell r="A1602" t="str">
            <v>PC-26-00281</v>
          </cell>
          <cell r="W1602">
            <v>27.192</v>
          </cell>
          <cell r="Y1602">
            <v>0.17705000000000001</v>
          </cell>
        </row>
        <row r="1603">
          <cell r="A1603" t="str">
            <v>PC-26-00284</v>
          </cell>
          <cell r="W1603">
            <v>18.128</v>
          </cell>
          <cell r="Y1603">
            <v>0.12470000000000001</v>
          </cell>
        </row>
        <row r="1604">
          <cell r="A1604" t="str">
            <v>PC-26-00285</v>
          </cell>
          <cell r="W1604">
            <v>40.788000000000004</v>
          </cell>
          <cell r="Y1604">
            <v>0.24057500000000001</v>
          </cell>
        </row>
        <row r="1605">
          <cell r="A1605" t="str">
            <v>PC-174</v>
          </cell>
          <cell r="W1605">
            <v>176.74800000000005</v>
          </cell>
          <cell r="Y1605">
            <v>0.90582500000000021</v>
          </cell>
        </row>
        <row r="1606">
          <cell r="A1606" t="str">
            <v>PC-26-0351</v>
          </cell>
          <cell r="W1606">
            <v>158.62</v>
          </cell>
          <cell r="Y1606">
            <v>0.86112499999999992</v>
          </cell>
        </row>
        <row r="1607">
          <cell r="A1607" t="str">
            <v>PC-26-0352</v>
          </cell>
          <cell r="W1607">
            <v>36.256</v>
          </cell>
          <cell r="Y1607">
            <v>0.22939999999999999</v>
          </cell>
        </row>
        <row r="1608">
          <cell r="A1608" t="str">
            <v>PC-26-0353</v>
          </cell>
          <cell r="W1608">
            <v>145.024</v>
          </cell>
          <cell r="Y1608">
            <v>0.77759999999999996</v>
          </cell>
        </row>
        <row r="1609">
          <cell r="A1609" t="str">
            <v>PC-88</v>
          </cell>
          <cell r="W1609">
            <v>81.576000000000008</v>
          </cell>
          <cell r="Y1609">
            <v>0.46115</v>
          </cell>
        </row>
        <row r="1610">
          <cell r="A1610" t="str">
            <v>PC-26-00286</v>
          </cell>
          <cell r="W1610">
            <v>224.334</v>
          </cell>
          <cell r="Y1610">
            <v>1.1781625</v>
          </cell>
        </row>
        <row r="1611">
          <cell r="A1611" t="str">
            <v>PC-26-00287</v>
          </cell>
          <cell r="W1611">
            <v>324.03800000000001</v>
          </cell>
          <cell r="Y1611">
            <v>1.6640125000000003</v>
          </cell>
        </row>
        <row r="1612">
          <cell r="A1612" t="str">
            <v>PC-26-00288</v>
          </cell>
          <cell r="W1612">
            <v>181.28</v>
          </cell>
          <cell r="Y1612">
            <v>0.96700000000000019</v>
          </cell>
        </row>
        <row r="1613">
          <cell r="A1613" t="str">
            <v>PC-26-00289</v>
          </cell>
          <cell r="W1613">
            <v>294.58000000000004</v>
          </cell>
          <cell r="Y1613">
            <v>1.5263750000000003</v>
          </cell>
        </row>
        <row r="1614">
          <cell r="A1614" t="str">
            <v>PC-26-00290</v>
          </cell>
          <cell r="W1614">
            <v>199.40800000000002</v>
          </cell>
          <cell r="Y1614">
            <v>1.0617000000000003</v>
          </cell>
        </row>
        <row r="1615">
          <cell r="A1615" t="str">
            <v>PC-26-00291</v>
          </cell>
          <cell r="W1615">
            <v>317.24</v>
          </cell>
          <cell r="Y1615">
            <v>1.64225</v>
          </cell>
        </row>
        <row r="1616">
          <cell r="A1616" t="str">
            <v>PC-26-00292</v>
          </cell>
          <cell r="W1616">
            <v>181.28</v>
          </cell>
          <cell r="Y1616">
            <v>0.96700000000000019</v>
          </cell>
        </row>
        <row r="1617">
          <cell r="A1617" t="str">
            <v>PC-26-00293</v>
          </cell>
          <cell r="W1617">
            <v>294.58000000000004</v>
          </cell>
          <cell r="Y1617">
            <v>1.5263750000000003</v>
          </cell>
        </row>
        <row r="1618">
          <cell r="A1618" t="str">
            <v>PC-26-00294</v>
          </cell>
          <cell r="W1618">
            <v>199.40800000000002</v>
          </cell>
          <cell r="Y1618">
            <v>1.0617000000000003</v>
          </cell>
        </row>
        <row r="1619">
          <cell r="A1619" t="str">
            <v>PC-26-00295</v>
          </cell>
          <cell r="W1619">
            <v>317.24</v>
          </cell>
          <cell r="Y1619">
            <v>1.64225</v>
          </cell>
        </row>
        <row r="1620">
          <cell r="A1620" t="str">
            <v>PC-26-0354</v>
          </cell>
          <cell r="W1620">
            <v>475.86000000000013</v>
          </cell>
          <cell r="Y1620">
            <v>2.3833750000000005</v>
          </cell>
        </row>
        <row r="1621">
          <cell r="A1621" t="str">
            <v>PC-26-0355</v>
          </cell>
          <cell r="W1621">
            <v>697.92800000000011</v>
          </cell>
          <cell r="Y1621">
            <v>3.4209499999999999</v>
          </cell>
        </row>
        <row r="1622">
          <cell r="A1622" t="str">
            <v>PC-26-0356</v>
          </cell>
          <cell r="W1622">
            <v>407.88</v>
          </cell>
          <cell r="Y1622">
            <v>2.0457500000000004</v>
          </cell>
        </row>
        <row r="1623">
          <cell r="A1623" t="str">
            <v>PC-26-0357</v>
          </cell>
          <cell r="W1623">
            <v>373.8900000000001</v>
          </cell>
          <cell r="Y1623">
            <v>1.8769375000000001</v>
          </cell>
        </row>
        <row r="1624">
          <cell r="A1624" t="str">
            <v>PC-26-0358</v>
          </cell>
          <cell r="W1624">
            <v>473.59400000000005</v>
          </cell>
          <cell r="Y1624">
            <v>2.3427875</v>
          </cell>
        </row>
        <row r="1625">
          <cell r="A1625" t="str">
            <v>PC-93</v>
          </cell>
          <cell r="W1625">
            <v>67.98</v>
          </cell>
          <cell r="Y1625">
            <v>0.39762499999999995</v>
          </cell>
        </row>
        <row r="1626">
          <cell r="A1626" t="str">
            <v>PC-26-0359</v>
          </cell>
          <cell r="W1626">
            <v>324.03800000000001</v>
          </cell>
          <cell r="Y1626">
            <v>1.6640125000000003</v>
          </cell>
        </row>
        <row r="1627">
          <cell r="A1627" t="str">
            <v>PC-26-0360</v>
          </cell>
          <cell r="W1627">
            <v>49.852000000000004</v>
          </cell>
          <cell r="Y1627">
            <v>0.27292500000000003</v>
          </cell>
        </row>
        <row r="1628">
          <cell r="A1628" t="str">
            <v>PC-26-0361</v>
          </cell>
          <cell r="W1628">
            <v>99.704000000000008</v>
          </cell>
          <cell r="Y1628">
            <v>0.52585000000000004</v>
          </cell>
        </row>
        <row r="1629">
          <cell r="A1629" t="str">
            <v>PC-26-0362</v>
          </cell>
          <cell r="W1629">
            <v>142.75800000000004</v>
          </cell>
          <cell r="Y1629">
            <v>0.7570125000000002</v>
          </cell>
        </row>
        <row r="1630">
          <cell r="A1630" t="str">
            <v>PC-26-0363</v>
          </cell>
          <cell r="W1630">
            <v>359.53866666666664</v>
          </cell>
          <cell r="Y1630">
            <v>1.8398833333333333</v>
          </cell>
        </row>
        <row r="1631">
          <cell r="A1631" t="str">
            <v>PC-26-0364</v>
          </cell>
          <cell r="W1631">
            <v>348.96400000000006</v>
          </cell>
          <cell r="Y1631">
            <v>1.7904750000000003</v>
          </cell>
        </row>
        <row r="1632">
          <cell r="A1632" t="str">
            <v>PC-26-0365</v>
          </cell>
          <cell r="W1632">
            <v>299.11200000000002</v>
          </cell>
          <cell r="Y1632">
            <v>1.5375500000000002</v>
          </cell>
        </row>
        <row r="1633">
          <cell r="A1633" t="str">
            <v>PC-26-0366</v>
          </cell>
          <cell r="W1633">
            <v>299.11200000000002</v>
          </cell>
          <cell r="Y1633">
            <v>1.5375500000000002</v>
          </cell>
        </row>
        <row r="1634">
          <cell r="A1634" t="str">
            <v>PC-26-0367</v>
          </cell>
          <cell r="W1634">
            <v>299.11200000000002</v>
          </cell>
          <cell r="Y1634">
            <v>1.5375500000000002</v>
          </cell>
        </row>
        <row r="1635">
          <cell r="A1635" t="str">
            <v>PC-26-0368</v>
          </cell>
          <cell r="W1635">
            <v>299.11200000000002</v>
          </cell>
          <cell r="Y1635">
            <v>1.5375500000000002</v>
          </cell>
        </row>
        <row r="1636">
          <cell r="A1636" t="str">
            <v>PC-26-0369</v>
          </cell>
          <cell r="W1636">
            <v>217.536</v>
          </cell>
          <cell r="Y1636">
            <v>1.1564000000000003</v>
          </cell>
        </row>
        <row r="1637">
          <cell r="A1637" t="str">
            <v>PC-26-0370</v>
          </cell>
          <cell r="W1637">
            <v>40.788000000000004</v>
          </cell>
          <cell r="Y1637">
            <v>0.24057500000000001</v>
          </cell>
        </row>
        <row r="1638">
          <cell r="A1638" t="str">
            <v>PC-95</v>
          </cell>
          <cell r="W1638">
            <v>67.98</v>
          </cell>
          <cell r="Y1638">
            <v>0.39762499999999995</v>
          </cell>
        </row>
        <row r="1639">
          <cell r="A1639" t="str">
            <v>PC-97</v>
          </cell>
          <cell r="W1639">
            <v>22.66</v>
          </cell>
          <cell r="Y1639">
            <v>0.145875</v>
          </cell>
        </row>
        <row r="1640">
          <cell r="A1640" t="str">
            <v>PC-99</v>
          </cell>
          <cell r="W1640">
            <v>18.128</v>
          </cell>
          <cell r="Y1640">
            <v>0.12470000000000001</v>
          </cell>
        </row>
        <row r="1641">
          <cell r="A1641" t="str">
            <v>PC-101</v>
          </cell>
          <cell r="W1641">
            <v>22.66</v>
          </cell>
          <cell r="Y1641">
            <v>0.145875</v>
          </cell>
        </row>
        <row r="1642">
          <cell r="A1642" t="str">
            <v>PC-105</v>
          </cell>
          <cell r="W1642">
            <v>22.66</v>
          </cell>
          <cell r="Y1642">
            <v>0.145875</v>
          </cell>
        </row>
        <row r="1643">
          <cell r="A1643" t="str">
            <v>PC-107</v>
          </cell>
          <cell r="W1643">
            <v>22.66</v>
          </cell>
          <cell r="Y1643">
            <v>0.145875</v>
          </cell>
        </row>
        <row r="1644">
          <cell r="A1644" t="str">
            <v>PC-26-0371</v>
          </cell>
          <cell r="W1644">
            <v>22.66</v>
          </cell>
          <cell r="Y1644">
            <v>0.145875</v>
          </cell>
        </row>
        <row r="1645">
          <cell r="A1645" t="str">
            <v>PC-109</v>
          </cell>
          <cell r="W1645">
            <v>67.98</v>
          </cell>
          <cell r="Y1645">
            <v>0.39762499999999995</v>
          </cell>
        </row>
        <row r="1646">
          <cell r="A1646" t="str">
            <v>PC-26-0372</v>
          </cell>
          <cell r="W1646">
            <v>67.98</v>
          </cell>
          <cell r="Y1646">
            <v>0.39762499999999995</v>
          </cell>
        </row>
        <row r="1647">
          <cell r="A1647" t="str">
            <v>PC-26-0373</v>
          </cell>
          <cell r="W1647">
            <v>67.98</v>
          </cell>
          <cell r="Y1647">
            <v>0.39762499999999995</v>
          </cell>
        </row>
        <row r="1648">
          <cell r="A1648" t="str">
            <v>PC-111</v>
          </cell>
          <cell r="W1648">
            <v>56.650000000000006</v>
          </cell>
          <cell r="Y1648">
            <v>0.33468750000000008</v>
          </cell>
        </row>
        <row r="1649">
          <cell r="A1649" t="str">
            <v>PC-112</v>
          </cell>
          <cell r="W1649">
            <v>81.576000000000008</v>
          </cell>
          <cell r="Y1649">
            <v>0.46115</v>
          </cell>
        </row>
        <row r="1650">
          <cell r="A1650" t="str">
            <v>PC-26-0374</v>
          </cell>
          <cell r="W1650">
            <v>145.024</v>
          </cell>
          <cell r="Y1650">
            <v>0.77759999999999996</v>
          </cell>
        </row>
        <row r="1651">
          <cell r="A1651" t="str">
            <v>PC-26-0375</v>
          </cell>
          <cell r="W1651">
            <v>18.128</v>
          </cell>
          <cell r="Y1651">
            <v>0.12470000000000001</v>
          </cell>
        </row>
        <row r="1652">
          <cell r="A1652" t="str">
            <v>PC-26-0376</v>
          </cell>
          <cell r="W1652">
            <v>18.128</v>
          </cell>
          <cell r="Y1652">
            <v>0.12470000000000001</v>
          </cell>
        </row>
        <row r="1653">
          <cell r="A1653" t="str">
            <v>PC-114</v>
          </cell>
          <cell r="W1653">
            <v>56.650000000000006</v>
          </cell>
          <cell r="Y1653">
            <v>0.33468750000000008</v>
          </cell>
        </row>
        <row r="1654">
          <cell r="A1654" t="str">
            <v>PC-26-0377</v>
          </cell>
          <cell r="W1654">
            <v>81.576000000000008</v>
          </cell>
          <cell r="Y1654">
            <v>0.46115</v>
          </cell>
        </row>
        <row r="1655">
          <cell r="A1655" t="str">
            <v>PC-116</v>
          </cell>
          <cell r="W1655">
            <v>90.64</v>
          </cell>
          <cell r="Y1655">
            <v>0.49350000000000005</v>
          </cell>
        </row>
        <row r="1656">
          <cell r="A1656" t="str">
            <v>PC-26-0378</v>
          </cell>
          <cell r="W1656">
            <v>135.96</v>
          </cell>
          <cell r="Y1656">
            <v>0.71524999999999994</v>
          </cell>
        </row>
        <row r="1657">
          <cell r="A1657" t="str">
            <v>PC-118</v>
          </cell>
          <cell r="W1657">
            <v>90.64</v>
          </cell>
          <cell r="Y1657">
            <v>0.49350000000000005</v>
          </cell>
        </row>
        <row r="1658">
          <cell r="A1658" t="str">
            <v>PC-26-0379</v>
          </cell>
          <cell r="W1658">
            <v>135.96</v>
          </cell>
          <cell r="Y1658">
            <v>0.71524999999999994</v>
          </cell>
        </row>
        <row r="1659">
          <cell r="A1659" t="str">
            <v>PC-26-0380</v>
          </cell>
          <cell r="W1659">
            <v>122.364</v>
          </cell>
          <cell r="Y1659">
            <v>0.65172500000000022</v>
          </cell>
        </row>
        <row r="1660">
          <cell r="A1660" t="str">
            <v>PC-26-0381</v>
          </cell>
          <cell r="W1660">
            <v>122.364</v>
          </cell>
          <cell r="Y1660">
            <v>0.65172500000000022</v>
          </cell>
        </row>
        <row r="1661">
          <cell r="A1661" t="str">
            <v>PC-26-0382</v>
          </cell>
          <cell r="W1661">
            <v>149.55600000000001</v>
          </cell>
          <cell r="Y1661">
            <v>0.77877500000000011</v>
          </cell>
        </row>
        <row r="1662">
          <cell r="A1662" t="str">
            <v>PC-26-0383</v>
          </cell>
          <cell r="W1662">
            <v>81.576000000000008</v>
          </cell>
          <cell r="Y1662">
            <v>0.46115</v>
          </cell>
        </row>
        <row r="1663">
          <cell r="A1663" t="str">
            <v>PC-26-0384</v>
          </cell>
          <cell r="W1663">
            <v>81.576000000000008</v>
          </cell>
          <cell r="Y1663">
            <v>0.46115</v>
          </cell>
        </row>
        <row r="1664">
          <cell r="A1664" t="str">
            <v>PC-26-0385</v>
          </cell>
          <cell r="W1664">
            <v>81.576000000000008</v>
          </cell>
          <cell r="Y1664">
            <v>0.46115</v>
          </cell>
        </row>
        <row r="1665">
          <cell r="A1665" t="str">
            <v>PC-26-0386</v>
          </cell>
          <cell r="W1665">
            <v>81.576000000000008</v>
          </cell>
          <cell r="Y1665">
            <v>0.46115</v>
          </cell>
        </row>
        <row r="1666">
          <cell r="A1666" t="str">
            <v>PC-120</v>
          </cell>
          <cell r="W1666">
            <v>67.98</v>
          </cell>
          <cell r="Y1666">
            <v>0.39762499999999995</v>
          </cell>
        </row>
        <row r="1667">
          <cell r="A1667" t="str">
            <v>PC-122</v>
          </cell>
          <cell r="W1667">
            <v>54.384</v>
          </cell>
          <cell r="Y1667">
            <v>0.33410000000000006</v>
          </cell>
        </row>
        <row r="1668">
          <cell r="A1668" t="str">
            <v>PC-124</v>
          </cell>
          <cell r="W1668">
            <v>108.768</v>
          </cell>
          <cell r="Y1668">
            <v>0.60820000000000018</v>
          </cell>
        </row>
        <row r="1669">
          <cell r="A1669" t="str">
            <v>PC-26-0387</v>
          </cell>
          <cell r="W1669">
            <v>18.128</v>
          </cell>
          <cell r="Y1669">
            <v>0.12470000000000001</v>
          </cell>
        </row>
        <row r="1670">
          <cell r="A1670" t="str">
            <v>PC-26-0388</v>
          </cell>
          <cell r="W1670">
            <v>40.788000000000004</v>
          </cell>
          <cell r="Y1670">
            <v>0.24057500000000001</v>
          </cell>
        </row>
        <row r="1671">
          <cell r="A1671" t="str">
            <v>PC-26-0389</v>
          </cell>
          <cell r="W1671">
            <v>18.128</v>
          </cell>
          <cell r="Y1671">
            <v>0.12470000000000001</v>
          </cell>
        </row>
        <row r="1672">
          <cell r="A1672" t="str">
            <v>PC-26-0390</v>
          </cell>
          <cell r="W1672">
            <v>40.788000000000004</v>
          </cell>
          <cell r="Y1672">
            <v>0.24057500000000001</v>
          </cell>
        </row>
        <row r="1673">
          <cell r="A1673" t="str">
            <v>PC-26-00297</v>
          </cell>
          <cell r="W1673">
            <v>326.30400000000003</v>
          </cell>
          <cell r="Y1673">
            <v>1.6246</v>
          </cell>
        </row>
        <row r="1674">
          <cell r="A1674" t="str">
            <v>PC-132</v>
          </cell>
          <cell r="W1674">
            <v>79.31</v>
          </cell>
          <cell r="Y1674">
            <v>0.46056249999999993</v>
          </cell>
        </row>
        <row r="1675">
          <cell r="A1675" t="str">
            <v>PC-134</v>
          </cell>
          <cell r="W1675">
            <v>122.364</v>
          </cell>
          <cell r="Y1675">
            <v>0.68172500000000014</v>
          </cell>
        </row>
        <row r="1676">
          <cell r="A1676" t="str">
            <v>PC-136</v>
          </cell>
          <cell r="W1676">
            <v>244.72800000000001</v>
          </cell>
          <cell r="Y1676">
            <v>1.2234500000000001</v>
          </cell>
        </row>
        <row r="1677">
          <cell r="A1677" t="str">
            <v>PC-138</v>
          </cell>
          <cell r="W1677">
            <v>244.72800000000001</v>
          </cell>
          <cell r="Y1677">
            <v>1.2234500000000001</v>
          </cell>
        </row>
        <row r="1678">
          <cell r="A1678" t="str">
            <v>PC-140</v>
          </cell>
          <cell r="W1678">
            <v>326.30400000000003</v>
          </cell>
          <cell r="Y1678">
            <v>1.6246</v>
          </cell>
        </row>
        <row r="1679">
          <cell r="A1679" t="str">
            <v>PC-3762</v>
          </cell>
          <cell r="W1679">
            <v>67.98</v>
          </cell>
          <cell r="Y1679">
            <v>0.39762499999999995</v>
          </cell>
        </row>
        <row r="1680">
          <cell r="A1680" t="str">
            <v>PC-26-00478</v>
          </cell>
          <cell r="W1680">
            <v>18.128</v>
          </cell>
          <cell r="Y1680">
            <v>0.1447</v>
          </cell>
        </row>
        <row r="1681">
          <cell r="A1681" t="str">
            <v>PC-702</v>
          </cell>
          <cell r="W1681">
            <v>117.83200000000001</v>
          </cell>
          <cell r="Y1681">
            <v>0.63055000000000005</v>
          </cell>
        </row>
        <row r="1682">
          <cell r="A1682" t="str">
            <v>PC-701</v>
          </cell>
          <cell r="W1682">
            <v>117.83200000000001</v>
          </cell>
          <cell r="Y1682">
            <v>0.63055000000000005</v>
          </cell>
        </row>
        <row r="1683">
          <cell r="A1683" t="str">
            <v>PC-704</v>
          </cell>
          <cell r="W1683">
            <v>27.192</v>
          </cell>
          <cell r="Y1683">
            <v>0.18705000000000002</v>
          </cell>
        </row>
        <row r="1684">
          <cell r="A1684" t="str">
            <v>PC-706</v>
          </cell>
          <cell r="W1684">
            <v>45.32</v>
          </cell>
          <cell r="Y1684">
            <v>0.28175</v>
          </cell>
        </row>
        <row r="1685">
          <cell r="A1685" t="str">
            <v>PC-708</v>
          </cell>
          <cell r="W1685">
            <v>108.768</v>
          </cell>
          <cell r="Y1685">
            <v>0.60820000000000018</v>
          </cell>
        </row>
        <row r="1686">
          <cell r="A1686" t="str">
            <v>PC-710</v>
          </cell>
          <cell r="W1686">
            <v>181.28</v>
          </cell>
          <cell r="Y1686">
            <v>0.96700000000000019</v>
          </cell>
        </row>
        <row r="1687">
          <cell r="A1687" t="str">
            <v>PC-712</v>
          </cell>
          <cell r="W1687">
            <v>18.128</v>
          </cell>
          <cell r="Y1687">
            <v>0.12470000000000001</v>
          </cell>
        </row>
        <row r="1688">
          <cell r="A1688" t="str">
            <v>PC-714</v>
          </cell>
          <cell r="W1688">
            <v>40.788000000000004</v>
          </cell>
          <cell r="Y1688">
            <v>0.24057500000000001</v>
          </cell>
        </row>
        <row r="1689">
          <cell r="A1689" t="str">
            <v>PC-716</v>
          </cell>
          <cell r="W1689">
            <v>72.512</v>
          </cell>
          <cell r="Y1689">
            <v>0.39879999999999993</v>
          </cell>
        </row>
        <row r="1690">
          <cell r="A1690" t="str">
            <v>PC-26-0831</v>
          </cell>
          <cell r="W1690">
            <v>27.192</v>
          </cell>
          <cell r="Y1690">
            <v>0.18705000000000002</v>
          </cell>
        </row>
        <row r="1691">
          <cell r="A1691" t="str">
            <v>PC-26-0832</v>
          </cell>
          <cell r="W1691">
            <v>181.28</v>
          </cell>
          <cell r="Y1691">
            <v>0.96700000000000019</v>
          </cell>
        </row>
        <row r="1692">
          <cell r="A1692" t="str">
            <v>PC-718</v>
          </cell>
          <cell r="W1692">
            <v>45.32</v>
          </cell>
          <cell r="Y1692">
            <v>0.28175</v>
          </cell>
        </row>
        <row r="1693">
          <cell r="A1693" t="str">
            <v>PC-720</v>
          </cell>
          <cell r="W1693">
            <v>108.768</v>
          </cell>
          <cell r="Y1693">
            <v>0.60820000000000018</v>
          </cell>
        </row>
        <row r="1694">
          <cell r="A1694" t="str">
            <v>PC-26-0833</v>
          </cell>
          <cell r="W1694">
            <v>54.384</v>
          </cell>
          <cell r="Y1694">
            <v>0.30410000000000004</v>
          </cell>
        </row>
        <row r="1695">
          <cell r="A1695" t="str">
            <v>PC-722</v>
          </cell>
          <cell r="W1695">
            <v>47.585999999999999</v>
          </cell>
          <cell r="Y1695">
            <v>0.27233750000000001</v>
          </cell>
        </row>
        <row r="1696">
          <cell r="A1696" t="str">
            <v>PC-176</v>
          </cell>
          <cell r="W1696">
            <v>45.32</v>
          </cell>
          <cell r="Y1696">
            <v>0.28175</v>
          </cell>
        </row>
        <row r="1697">
          <cell r="A1697" t="str">
            <v>PC-177</v>
          </cell>
          <cell r="W1697">
            <v>108.768</v>
          </cell>
          <cell r="Y1697">
            <v>0.60820000000000018</v>
          </cell>
        </row>
        <row r="1698">
          <cell r="A1698" t="str">
            <v>PC-26-0391</v>
          </cell>
          <cell r="W1698">
            <v>13.596</v>
          </cell>
          <cell r="Y1698">
            <v>0.11352500000000001</v>
          </cell>
        </row>
        <row r="1699">
          <cell r="A1699" t="str">
            <v>PC-26-0392</v>
          </cell>
          <cell r="W1699">
            <v>27.192</v>
          </cell>
          <cell r="Y1699">
            <v>0.18705000000000002</v>
          </cell>
        </row>
        <row r="1700">
          <cell r="A1700" t="str">
            <v>PC-3698</v>
          </cell>
          <cell r="W1700">
            <v>181.28</v>
          </cell>
          <cell r="Y1700">
            <v>0.96700000000000019</v>
          </cell>
        </row>
        <row r="1701">
          <cell r="A1701" t="str">
            <v>PC-242</v>
          </cell>
          <cell r="W1701">
            <v>145.024</v>
          </cell>
          <cell r="Y1701">
            <v>0.77759999999999996</v>
          </cell>
        </row>
        <row r="1702">
          <cell r="A1702" t="str">
            <v>PC-244</v>
          </cell>
          <cell r="W1702">
            <v>63.448000000000008</v>
          </cell>
          <cell r="Y1702">
            <v>0.35644999999999999</v>
          </cell>
        </row>
        <row r="1703">
          <cell r="A1703" t="str">
            <v>PC-26-0393</v>
          </cell>
          <cell r="W1703">
            <v>190.34399999999999</v>
          </cell>
          <cell r="Y1703">
            <v>0.97935000000000028</v>
          </cell>
        </row>
        <row r="1704">
          <cell r="A1704" t="str">
            <v>PC-246</v>
          </cell>
          <cell r="W1704">
            <v>63.448000000000008</v>
          </cell>
          <cell r="Y1704">
            <v>0.35644999999999999</v>
          </cell>
        </row>
        <row r="1705">
          <cell r="A1705" t="str">
            <v>PC-248</v>
          </cell>
          <cell r="W1705">
            <v>79.31</v>
          </cell>
          <cell r="Y1705">
            <v>0.46056249999999993</v>
          </cell>
        </row>
        <row r="1706">
          <cell r="A1706" t="str">
            <v>PC-250</v>
          </cell>
          <cell r="W1706">
            <v>45.32</v>
          </cell>
          <cell r="Y1706">
            <v>0.28175</v>
          </cell>
        </row>
        <row r="1707">
          <cell r="A1707" t="str">
            <v>PC-252</v>
          </cell>
          <cell r="W1707">
            <v>108.768</v>
          </cell>
          <cell r="Y1707">
            <v>0.60820000000000018</v>
          </cell>
        </row>
        <row r="1708">
          <cell r="A1708" t="str">
            <v>PC-254</v>
          </cell>
          <cell r="W1708">
            <v>181.28</v>
          </cell>
          <cell r="Y1708">
            <v>0.96700000000000019</v>
          </cell>
        </row>
        <row r="1709">
          <cell r="A1709" t="str">
            <v>PC-3720</v>
          </cell>
          <cell r="W1709">
            <v>13.596</v>
          </cell>
          <cell r="Y1709">
            <v>0.11352500000000001</v>
          </cell>
        </row>
        <row r="1710">
          <cell r="A1710" t="str">
            <v>PC-3722</v>
          </cell>
          <cell r="W1710">
            <v>27.192</v>
          </cell>
          <cell r="Y1710">
            <v>0.18705000000000002</v>
          </cell>
        </row>
        <row r="1711">
          <cell r="A1711" t="str">
            <v>PC-256</v>
          </cell>
          <cell r="W1711">
            <v>45.32</v>
          </cell>
          <cell r="Y1711">
            <v>0.28175</v>
          </cell>
        </row>
        <row r="1712">
          <cell r="A1712" t="str">
            <v>PC-258</v>
          </cell>
          <cell r="W1712">
            <v>108.768</v>
          </cell>
          <cell r="Y1712">
            <v>0.60820000000000018</v>
          </cell>
        </row>
        <row r="1713">
          <cell r="A1713" t="str">
            <v>PC-260</v>
          </cell>
          <cell r="W1713">
            <v>181.28</v>
          </cell>
          <cell r="Y1713">
            <v>0.96700000000000019</v>
          </cell>
        </row>
        <row r="1714">
          <cell r="A1714" t="str">
            <v>PC-26-0394</v>
          </cell>
          <cell r="W1714">
            <v>27.192</v>
          </cell>
          <cell r="Y1714">
            <v>0.18705000000000002</v>
          </cell>
        </row>
        <row r="1715">
          <cell r="A1715" t="str">
            <v>PC-26-0395</v>
          </cell>
          <cell r="W1715">
            <v>27.192</v>
          </cell>
          <cell r="Y1715">
            <v>0.18705000000000002</v>
          </cell>
        </row>
        <row r="1716">
          <cell r="A1716" t="str">
            <v>PC-262</v>
          </cell>
          <cell r="W1716">
            <v>45.32</v>
          </cell>
          <cell r="Y1716">
            <v>0.28175</v>
          </cell>
        </row>
        <row r="1717">
          <cell r="A1717" t="str">
            <v>PC-264</v>
          </cell>
          <cell r="W1717">
            <v>108.768</v>
          </cell>
          <cell r="Y1717">
            <v>0.60820000000000018</v>
          </cell>
        </row>
        <row r="1718">
          <cell r="A1718" t="str">
            <v>PC-266</v>
          </cell>
          <cell r="W1718">
            <v>181.28</v>
          </cell>
          <cell r="Y1718">
            <v>0.96700000000000019</v>
          </cell>
        </row>
        <row r="1719">
          <cell r="A1719" t="str">
            <v>PC-26-0396</v>
          </cell>
          <cell r="W1719">
            <v>56.650000000000006</v>
          </cell>
          <cell r="Y1719">
            <v>0.33468750000000008</v>
          </cell>
        </row>
        <row r="1720">
          <cell r="A1720" t="str">
            <v>PC-179</v>
          </cell>
          <cell r="W1720">
            <v>45.32</v>
          </cell>
          <cell r="Y1720">
            <v>0.28175</v>
          </cell>
        </row>
        <row r="1721">
          <cell r="A1721" t="str">
            <v>PC-180</v>
          </cell>
          <cell r="W1721">
            <v>108.768</v>
          </cell>
          <cell r="Y1721">
            <v>0.60820000000000018</v>
          </cell>
        </row>
        <row r="1722">
          <cell r="A1722" t="str">
            <v>PC-182</v>
          </cell>
          <cell r="W1722">
            <v>181.28</v>
          </cell>
          <cell r="Y1722">
            <v>0.96700000000000019</v>
          </cell>
        </row>
        <row r="1723">
          <cell r="A1723" t="str">
            <v>PC-26-0397</v>
          </cell>
          <cell r="W1723">
            <v>13.596</v>
          </cell>
          <cell r="Y1723">
            <v>0.11352500000000001</v>
          </cell>
        </row>
        <row r="1724">
          <cell r="A1724" t="str">
            <v>PC-26-0398</v>
          </cell>
          <cell r="W1724">
            <v>27.192</v>
          </cell>
          <cell r="Y1724">
            <v>0.18705000000000002</v>
          </cell>
        </row>
        <row r="1725">
          <cell r="A1725" t="str">
            <v>PC-26-0399</v>
          </cell>
          <cell r="W1725">
            <v>45.32</v>
          </cell>
          <cell r="Y1725">
            <v>0.28175</v>
          </cell>
        </row>
        <row r="1726">
          <cell r="A1726" t="str">
            <v>PC-26-0400</v>
          </cell>
          <cell r="W1726">
            <v>108.768</v>
          </cell>
          <cell r="Y1726">
            <v>0.60820000000000018</v>
          </cell>
        </row>
        <row r="1727">
          <cell r="A1727" t="str">
            <v>PC-26-0401</v>
          </cell>
          <cell r="W1727">
            <v>181.28</v>
          </cell>
          <cell r="Y1727">
            <v>0.96700000000000019</v>
          </cell>
        </row>
        <row r="1728">
          <cell r="A1728" t="str">
            <v>PC-26-0402</v>
          </cell>
          <cell r="W1728">
            <v>45.32</v>
          </cell>
          <cell r="Y1728">
            <v>0.28175</v>
          </cell>
        </row>
        <row r="1729">
          <cell r="A1729" t="str">
            <v>PC-184</v>
          </cell>
          <cell r="W1729">
            <v>45.32</v>
          </cell>
          <cell r="Y1729">
            <v>0.28175</v>
          </cell>
        </row>
        <row r="1730">
          <cell r="A1730" t="str">
            <v>PC-186</v>
          </cell>
          <cell r="W1730">
            <v>108.768</v>
          </cell>
          <cell r="Y1730">
            <v>0.60820000000000018</v>
          </cell>
        </row>
        <row r="1731">
          <cell r="A1731" t="str">
            <v>PC-188</v>
          </cell>
          <cell r="W1731">
            <v>181.28</v>
          </cell>
          <cell r="Y1731">
            <v>0.96700000000000019</v>
          </cell>
        </row>
        <row r="1732">
          <cell r="A1732" t="str">
            <v>PC-26-0403</v>
          </cell>
          <cell r="W1732">
            <v>13.596</v>
          </cell>
          <cell r="Y1732">
            <v>0.11352500000000001</v>
          </cell>
        </row>
        <row r="1733">
          <cell r="A1733" t="str">
            <v>PC-26-0404</v>
          </cell>
          <cell r="W1733">
            <v>27.192</v>
          </cell>
          <cell r="Y1733">
            <v>0.18705000000000002</v>
          </cell>
        </row>
        <row r="1734">
          <cell r="A1734" t="str">
            <v>PC-189</v>
          </cell>
          <cell r="W1734">
            <v>67.98</v>
          </cell>
          <cell r="Y1734">
            <v>0.38762499999999994</v>
          </cell>
        </row>
        <row r="1735">
          <cell r="A1735" t="str">
            <v>PC-191</v>
          </cell>
          <cell r="W1735">
            <v>45.32</v>
          </cell>
          <cell r="Y1735">
            <v>0.28175</v>
          </cell>
        </row>
        <row r="1736">
          <cell r="A1736" t="str">
            <v>PC-193</v>
          </cell>
          <cell r="W1736">
            <v>108.768</v>
          </cell>
          <cell r="Y1736">
            <v>0.60820000000000018</v>
          </cell>
        </row>
        <row r="1737">
          <cell r="A1737" t="str">
            <v>PC-195</v>
          </cell>
          <cell r="W1737">
            <v>181.28</v>
          </cell>
          <cell r="Y1737">
            <v>0.96700000000000019</v>
          </cell>
        </row>
        <row r="1738">
          <cell r="A1738" t="str">
            <v>PC-199</v>
          </cell>
          <cell r="W1738">
            <v>45.32</v>
          </cell>
          <cell r="Y1738">
            <v>0.28175</v>
          </cell>
        </row>
        <row r="1739">
          <cell r="A1739" t="str">
            <v>PC-200</v>
          </cell>
          <cell r="W1739">
            <v>108.768</v>
          </cell>
          <cell r="Y1739">
            <v>0.60820000000000018</v>
          </cell>
        </row>
        <row r="1740">
          <cell r="A1740" t="str">
            <v>PC-201</v>
          </cell>
          <cell r="W1740">
            <v>181.28</v>
          </cell>
          <cell r="Y1740">
            <v>0.96700000000000019</v>
          </cell>
        </row>
        <row r="1741">
          <cell r="A1741" t="str">
            <v>PC-3714</v>
          </cell>
          <cell r="W1741">
            <v>13.596</v>
          </cell>
          <cell r="Y1741">
            <v>0.11352500000000001</v>
          </cell>
        </row>
        <row r="1742">
          <cell r="A1742" t="str">
            <v>PC-3716</v>
          </cell>
          <cell r="W1742">
            <v>27.192</v>
          </cell>
          <cell r="Y1742">
            <v>0.18705000000000002</v>
          </cell>
        </row>
        <row r="1743">
          <cell r="A1743" t="str">
            <v>PC-202</v>
          </cell>
          <cell r="W1743">
            <v>45.32</v>
          </cell>
          <cell r="Y1743">
            <v>0.28175</v>
          </cell>
        </row>
        <row r="1744">
          <cell r="A1744" t="str">
            <v>PC-204</v>
          </cell>
          <cell r="W1744">
            <v>108.768</v>
          </cell>
          <cell r="Y1744">
            <v>0.60820000000000018</v>
          </cell>
        </row>
        <row r="1745">
          <cell r="A1745" t="str">
            <v>PC-206</v>
          </cell>
          <cell r="W1745">
            <v>181.28</v>
          </cell>
          <cell r="Y1745">
            <v>0.96700000000000019</v>
          </cell>
        </row>
        <row r="1746">
          <cell r="A1746" t="str">
            <v>PC-26-0405</v>
          </cell>
          <cell r="W1746">
            <v>27.192</v>
          </cell>
          <cell r="Y1746">
            <v>0.18705000000000002</v>
          </cell>
        </row>
        <row r="1747">
          <cell r="A1747" t="str">
            <v>PC-208</v>
          </cell>
          <cell r="W1747">
            <v>45.32</v>
          </cell>
          <cell r="Y1747">
            <v>0.28175</v>
          </cell>
        </row>
        <row r="1748">
          <cell r="A1748" t="str">
            <v>PC-210</v>
          </cell>
          <cell r="W1748">
            <v>108.768</v>
          </cell>
          <cell r="Y1748">
            <v>0.60820000000000018</v>
          </cell>
        </row>
        <row r="1749">
          <cell r="A1749" t="str">
            <v>PC-212</v>
          </cell>
          <cell r="W1749">
            <v>181.28</v>
          </cell>
          <cell r="Y1749">
            <v>0.96700000000000019</v>
          </cell>
        </row>
        <row r="1750">
          <cell r="A1750" t="str">
            <v>PC-26-0406</v>
          </cell>
          <cell r="W1750">
            <v>27.192</v>
          </cell>
          <cell r="Y1750">
            <v>0.18705000000000002</v>
          </cell>
        </row>
        <row r="1751">
          <cell r="A1751" t="str">
            <v>PC-214</v>
          </cell>
          <cell r="W1751">
            <v>33.99</v>
          </cell>
          <cell r="Y1751">
            <v>0.22881249999999997</v>
          </cell>
        </row>
        <row r="1752">
          <cell r="A1752" t="str">
            <v>PC-216</v>
          </cell>
          <cell r="W1752">
            <v>45.32</v>
          </cell>
          <cell r="Y1752">
            <v>0.28175</v>
          </cell>
        </row>
        <row r="1753">
          <cell r="A1753" t="str">
            <v>PC-218</v>
          </cell>
          <cell r="W1753">
            <v>108.768</v>
          </cell>
          <cell r="Y1753">
            <v>0.60820000000000018</v>
          </cell>
        </row>
        <row r="1754">
          <cell r="A1754" t="str">
            <v>PC-220</v>
          </cell>
          <cell r="W1754">
            <v>181.28</v>
          </cell>
          <cell r="Y1754">
            <v>0.96700000000000019</v>
          </cell>
        </row>
        <row r="1755">
          <cell r="A1755" t="str">
            <v>PC-26-0407</v>
          </cell>
          <cell r="W1755">
            <v>27.192</v>
          </cell>
          <cell r="Y1755">
            <v>0.18705000000000002</v>
          </cell>
        </row>
        <row r="1756">
          <cell r="A1756" t="str">
            <v>PC-222</v>
          </cell>
          <cell r="W1756">
            <v>45.32</v>
          </cell>
          <cell r="Y1756">
            <v>0.28175</v>
          </cell>
        </row>
        <row r="1757">
          <cell r="A1757" t="str">
            <v>PC-224</v>
          </cell>
          <cell r="W1757">
            <v>108.768</v>
          </cell>
          <cell r="Y1757">
            <v>0.60820000000000018</v>
          </cell>
        </row>
        <row r="1758">
          <cell r="A1758" t="str">
            <v>PC-226</v>
          </cell>
          <cell r="W1758">
            <v>181.28</v>
          </cell>
          <cell r="Y1758">
            <v>0.96700000000000019</v>
          </cell>
        </row>
        <row r="1759">
          <cell r="A1759" t="str">
            <v>PC-26-0408</v>
          </cell>
          <cell r="W1759">
            <v>27.192</v>
          </cell>
          <cell r="Y1759">
            <v>0.18705000000000002</v>
          </cell>
        </row>
        <row r="1760">
          <cell r="A1760" t="str">
            <v>PC-228</v>
          </cell>
          <cell r="W1760">
            <v>45.32</v>
          </cell>
          <cell r="Y1760">
            <v>0.28175</v>
          </cell>
        </row>
        <row r="1761">
          <cell r="A1761" t="str">
            <v>PC-230</v>
          </cell>
          <cell r="W1761">
            <v>108.768</v>
          </cell>
          <cell r="Y1761">
            <v>0.60820000000000018</v>
          </cell>
        </row>
        <row r="1762">
          <cell r="A1762" t="str">
            <v>PC-232</v>
          </cell>
          <cell r="W1762">
            <v>181.28</v>
          </cell>
          <cell r="Y1762">
            <v>0.96700000000000019</v>
          </cell>
        </row>
        <row r="1763">
          <cell r="A1763" t="str">
            <v>PC-26-0409</v>
          </cell>
          <cell r="W1763">
            <v>27.192</v>
          </cell>
          <cell r="Y1763">
            <v>0.18705000000000002</v>
          </cell>
        </row>
        <row r="1764">
          <cell r="A1764" t="str">
            <v>PC-234</v>
          </cell>
          <cell r="W1764">
            <v>33.99</v>
          </cell>
          <cell r="Y1764">
            <v>0.22881249999999997</v>
          </cell>
        </row>
        <row r="1765">
          <cell r="A1765" t="str">
            <v>PC-236</v>
          </cell>
          <cell r="W1765">
            <v>45.32</v>
          </cell>
          <cell r="Y1765">
            <v>0.28175</v>
          </cell>
        </row>
        <row r="1766">
          <cell r="A1766" t="str">
            <v>PC-238</v>
          </cell>
          <cell r="W1766">
            <v>108.768</v>
          </cell>
          <cell r="Y1766">
            <v>0.60820000000000018</v>
          </cell>
        </row>
        <row r="1767">
          <cell r="A1767" t="str">
            <v>PC-240</v>
          </cell>
          <cell r="W1767">
            <v>145.024</v>
          </cell>
          <cell r="Y1767">
            <v>0.77759999999999996</v>
          </cell>
        </row>
        <row r="1768">
          <cell r="A1768" t="str">
            <v>PC-26-0410</v>
          </cell>
          <cell r="W1768">
            <v>27.192</v>
          </cell>
          <cell r="Y1768">
            <v>0.18705000000000002</v>
          </cell>
        </row>
        <row r="1769">
          <cell r="A1769" t="str">
            <v>PC-26-0411</v>
          </cell>
          <cell r="W1769">
            <v>108.768</v>
          </cell>
          <cell r="Y1769">
            <v>0.60820000000000018</v>
          </cell>
        </row>
        <row r="1770">
          <cell r="A1770" t="str">
            <v>PC-731</v>
          </cell>
          <cell r="W1770">
            <v>299.11200000000002</v>
          </cell>
          <cell r="Y1770">
            <v>1.5375500000000002</v>
          </cell>
        </row>
        <row r="1771">
          <cell r="A1771" t="str">
            <v>PC-26-0834</v>
          </cell>
          <cell r="W1771">
            <v>45.32</v>
          </cell>
          <cell r="Y1771">
            <v>0.28175</v>
          </cell>
        </row>
        <row r="1772">
          <cell r="A1772" t="str">
            <v>PC-733</v>
          </cell>
          <cell r="W1772">
            <v>108.768</v>
          </cell>
          <cell r="Y1772">
            <v>0.60820000000000018</v>
          </cell>
        </row>
        <row r="1773">
          <cell r="A1773" t="str">
            <v>PC-735</v>
          </cell>
          <cell r="W1773">
            <v>181.28</v>
          </cell>
          <cell r="Y1773">
            <v>0.96700000000000019</v>
          </cell>
        </row>
        <row r="1774">
          <cell r="A1774" t="str">
            <v>PC-737</v>
          </cell>
          <cell r="W1774">
            <v>163.15200000000002</v>
          </cell>
          <cell r="Y1774">
            <v>0.87229999999999996</v>
          </cell>
        </row>
        <row r="1775">
          <cell r="A1775" t="str">
            <v>PC-739</v>
          </cell>
          <cell r="W1775">
            <v>78.554666666666662</v>
          </cell>
          <cell r="Y1775">
            <v>0.43036666666666668</v>
          </cell>
        </row>
        <row r="1776">
          <cell r="A1776" t="str">
            <v>PC-740</v>
          </cell>
          <cell r="W1776">
            <v>78.554666666666662</v>
          </cell>
          <cell r="Y1776">
            <v>0.43036666666666668</v>
          </cell>
        </row>
        <row r="1777">
          <cell r="A1777" t="str">
            <v>PC-26-0412</v>
          </cell>
          <cell r="W1777">
            <v>56.650000000000006</v>
          </cell>
          <cell r="Y1777">
            <v>0.33468750000000008</v>
          </cell>
        </row>
        <row r="1778">
          <cell r="A1778" t="str">
            <v>PC-268</v>
          </cell>
          <cell r="W1778">
            <v>81.576000000000008</v>
          </cell>
          <cell r="Y1778">
            <v>0.46115</v>
          </cell>
        </row>
        <row r="1779">
          <cell r="A1779" t="str">
            <v>PC-271</v>
          </cell>
          <cell r="W1779">
            <v>145.024</v>
          </cell>
          <cell r="Y1779">
            <v>0.77759999999999996</v>
          </cell>
        </row>
        <row r="1780">
          <cell r="A1780" t="str">
            <v>PC-315</v>
          </cell>
          <cell r="W1780">
            <v>67.98</v>
          </cell>
          <cell r="Y1780">
            <v>0.39762499999999995</v>
          </cell>
        </row>
        <row r="1781">
          <cell r="A1781" t="str">
            <v>PC-316</v>
          </cell>
          <cell r="W1781">
            <v>33.99</v>
          </cell>
          <cell r="Y1781">
            <v>0.20881249999999998</v>
          </cell>
        </row>
        <row r="1782">
          <cell r="A1782" t="str">
            <v>PC-318</v>
          </cell>
          <cell r="W1782">
            <v>18.128</v>
          </cell>
          <cell r="Y1782">
            <v>0.12470000000000001</v>
          </cell>
        </row>
        <row r="1783">
          <cell r="A1783" t="str">
            <v>PC-26-0413</v>
          </cell>
          <cell r="W1783">
            <v>9.0640000000000001</v>
          </cell>
          <cell r="Y1783">
            <v>7.2350000000000012E-2</v>
          </cell>
        </row>
        <row r="1784">
          <cell r="A1784" t="str">
            <v>PC-320</v>
          </cell>
          <cell r="W1784">
            <v>45.32</v>
          </cell>
          <cell r="Y1784">
            <v>0.27174999999999999</v>
          </cell>
        </row>
        <row r="1785">
          <cell r="A1785" t="str">
            <v>PC-26-0414</v>
          </cell>
          <cell r="W1785">
            <v>45.32</v>
          </cell>
          <cell r="Y1785">
            <v>0.28175</v>
          </cell>
        </row>
        <row r="1786">
          <cell r="A1786" t="str">
            <v>PC-26-0415</v>
          </cell>
          <cell r="W1786">
            <v>67.98</v>
          </cell>
          <cell r="Y1786">
            <v>0.39762499999999995</v>
          </cell>
        </row>
        <row r="1787">
          <cell r="A1787" t="str">
            <v>PC-26-0416</v>
          </cell>
          <cell r="W1787">
            <v>33.99</v>
          </cell>
          <cell r="Y1787">
            <v>0.20881249999999998</v>
          </cell>
        </row>
        <row r="1788">
          <cell r="A1788" t="str">
            <v>PC-26-0417</v>
          </cell>
          <cell r="W1788">
            <v>54.384</v>
          </cell>
          <cell r="Y1788">
            <v>0.31410000000000005</v>
          </cell>
        </row>
        <row r="1789">
          <cell r="A1789" t="str">
            <v>PC-272</v>
          </cell>
          <cell r="W1789">
            <v>79.31</v>
          </cell>
          <cell r="Y1789">
            <v>0.44056249999999991</v>
          </cell>
        </row>
        <row r="1790">
          <cell r="A1790" t="str">
            <v>PC-3724</v>
          </cell>
          <cell r="W1790">
            <v>13.596</v>
          </cell>
          <cell r="Y1790">
            <v>0.11352500000000001</v>
          </cell>
        </row>
        <row r="1791">
          <cell r="A1791" t="str">
            <v>PC-273</v>
          </cell>
          <cell r="W1791">
            <v>36.256</v>
          </cell>
          <cell r="Y1791">
            <v>0.22939999999999999</v>
          </cell>
        </row>
        <row r="1792">
          <cell r="A1792" t="str">
            <v>PC-275</v>
          </cell>
          <cell r="W1792">
            <v>56.650000000000006</v>
          </cell>
          <cell r="Y1792">
            <v>0.33468750000000008</v>
          </cell>
        </row>
        <row r="1793">
          <cell r="A1793" t="str">
            <v>PC-277</v>
          </cell>
          <cell r="W1793">
            <v>81.576000000000008</v>
          </cell>
          <cell r="Y1793">
            <v>0.46115</v>
          </cell>
        </row>
        <row r="1794">
          <cell r="A1794" t="str">
            <v>PC-26-0418</v>
          </cell>
          <cell r="W1794">
            <v>18.128</v>
          </cell>
          <cell r="Y1794">
            <v>0.12470000000000001</v>
          </cell>
        </row>
        <row r="1795">
          <cell r="A1795" t="str">
            <v>PC-26-0419</v>
          </cell>
          <cell r="W1795">
            <v>28.325000000000003</v>
          </cell>
          <cell r="Y1795">
            <v>0.17734375000000002</v>
          </cell>
        </row>
        <row r="1796">
          <cell r="A1796" t="str">
            <v>PC-26-0420</v>
          </cell>
          <cell r="W1796">
            <v>40.788000000000004</v>
          </cell>
          <cell r="Y1796">
            <v>0.24057500000000001</v>
          </cell>
        </row>
        <row r="1797">
          <cell r="A1797" t="str">
            <v>PC-26-0421</v>
          </cell>
          <cell r="W1797">
            <v>45.32</v>
          </cell>
          <cell r="Y1797">
            <v>0.28175</v>
          </cell>
        </row>
        <row r="1798">
          <cell r="A1798" t="str">
            <v>PC-26-0422</v>
          </cell>
          <cell r="W1798">
            <v>67.98</v>
          </cell>
          <cell r="Y1798">
            <v>0.39762499999999995</v>
          </cell>
        </row>
        <row r="1799">
          <cell r="A1799" t="str">
            <v>PC-26-0423</v>
          </cell>
          <cell r="W1799">
            <v>108.768</v>
          </cell>
          <cell r="Y1799">
            <v>0.60820000000000018</v>
          </cell>
        </row>
        <row r="1800">
          <cell r="A1800" t="str">
            <v>PC-285</v>
          </cell>
          <cell r="W1800">
            <v>36.256</v>
          </cell>
          <cell r="Y1800">
            <v>0.22939999999999999</v>
          </cell>
        </row>
        <row r="1801">
          <cell r="A1801" t="str">
            <v>PC-287</v>
          </cell>
          <cell r="W1801">
            <v>45.32</v>
          </cell>
          <cell r="Y1801">
            <v>0.28175</v>
          </cell>
        </row>
        <row r="1802">
          <cell r="A1802" t="str">
            <v>PC-289</v>
          </cell>
          <cell r="W1802">
            <v>108.768</v>
          </cell>
          <cell r="Y1802">
            <v>0.60820000000000018</v>
          </cell>
        </row>
        <row r="1803">
          <cell r="A1803" t="str">
            <v>PC-291</v>
          </cell>
          <cell r="W1803">
            <v>45.32</v>
          </cell>
          <cell r="Y1803">
            <v>0.28175</v>
          </cell>
        </row>
        <row r="1804">
          <cell r="A1804" t="str">
            <v>PC-293</v>
          </cell>
          <cell r="W1804">
            <v>108.768</v>
          </cell>
          <cell r="Y1804">
            <v>0.60820000000000018</v>
          </cell>
        </row>
        <row r="1805">
          <cell r="A1805" t="str">
            <v>PC-295</v>
          </cell>
          <cell r="W1805">
            <v>181.28</v>
          </cell>
          <cell r="Y1805">
            <v>0.96700000000000019</v>
          </cell>
        </row>
        <row r="1806">
          <cell r="A1806" t="str">
            <v>PC-26-0424</v>
          </cell>
          <cell r="W1806">
            <v>145.024</v>
          </cell>
          <cell r="Y1806">
            <v>0.77759999999999996</v>
          </cell>
        </row>
        <row r="1807">
          <cell r="A1807" t="str">
            <v>PC-297</v>
          </cell>
          <cell r="W1807">
            <v>36.256</v>
          </cell>
          <cell r="Y1807">
            <v>0.22939999999999999</v>
          </cell>
        </row>
        <row r="1808">
          <cell r="A1808" t="str">
            <v>PC-299</v>
          </cell>
          <cell r="W1808">
            <v>56.650000000000006</v>
          </cell>
          <cell r="Y1808">
            <v>0.33468750000000008</v>
          </cell>
        </row>
        <row r="1809">
          <cell r="A1809" t="str">
            <v>PC-301</v>
          </cell>
          <cell r="W1809">
            <v>81.576000000000008</v>
          </cell>
          <cell r="Y1809">
            <v>0.46115</v>
          </cell>
        </row>
        <row r="1810">
          <cell r="A1810" t="str">
            <v>PC-3726</v>
          </cell>
          <cell r="W1810">
            <v>20.394000000000002</v>
          </cell>
          <cell r="Y1810">
            <v>0.14528749999999999</v>
          </cell>
        </row>
        <row r="1811">
          <cell r="A1811" t="str">
            <v>PC-303</v>
          </cell>
          <cell r="W1811">
            <v>45.32</v>
          </cell>
          <cell r="Y1811">
            <v>0.27174999999999999</v>
          </cell>
        </row>
        <row r="1812">
          <cell r="A1812" t="str">
            <v>PC-305</v>
          </cell>
          <cell r="W1812">
            <v>63.448000000000008</v>
          </cell>
          <cell r="Y1812">
            <v>0.35644999999999999</v>
          </cell>
        </row>
        <row r="1813">
          <cell r="A1813" t="str">
            <v>PC-307</v>
          </cell>
          <cell r="W1813">
            <v>90.64</v>
          </cell>
          <cell r="Y1813">
            <v>0.49350000000000005</v>
          </cell>
        </row>
        <row r="1814">
          <cell r="A1814" t="str">
            <v>PC-309</v>
          </cell>
          <cell r="W1814">
            <v>45.32</v>
          </cell>
          <cell r="Y1814">
            <v>0.27174999999999999</v>
          </cell>
        </row>
        <row r="1815">
          <cell r="A1815" t="str">
            <v>PC-311</v>
          </cell>
          <cell r="W1815">
            <v>63.448000000000008</v>
          </cell>
          <cell r="Y1815">
            <v>0.35644999999999999</v>
          </cell>
        </row>
        <row r="1816">
          <cell r="A1816" t="str">
            <v>PC-313</v>
          </cell>
          <cell r="W1816">
            <v>90.64</v>
          </cell>
          <cell r="Y1816">
            <v>0.49350000000000005</v>
          </cell>
        </row>
        <row r="1817">
          <cell r="A1817" t="str">
            <v>PC-741</v>
          </cell>
          <cell r="W1817">
            <v>163.15200000000002</v>
          </cell>
          <cell r="Y1817">
            <v>0.86230000000000007</v>
          </cell>
        </row>
        <row r="1818">
          <cell r="A1818" t="str">
            <v>PC-26-0835</v>
          </cell>
          <cell r="W1818">
            <v>45.32</v>
          </cell>
          <cell r="Y1818">
            <v>0.27174999999999999</v>
          </cell>
        </row>
        <row r="1819">
          <cell r="A1819" t="str">
            <v>PC-743</v>
          </cell>
          <cell r="W1819">
            <v>56.650000000000006</v>
          </cell>
          <cell r="Y1819">
            <v>0.33468750000000008</v>
          </cell>
        </row>
        <row r="1820">
          <cell r="A1820" t="str">
            <v>PC-745</v>
          </cell>
          <cell r="W1820">
            <v>67.98</v>
          </cell>
          <cell r="Y1820">
            <v>0.38762499999999994</v>
          </cell>
        </row>
        <row r="1821">
          <cell r="A1821" t="str">
            <v>PC-747</v>
          </cell>
          <cell r="W1821">
            <v>127.46250000000001</v>
          </cell>
          <cell r="Y1821">
            <v>0.69054687500000023</v>
          </cell>
        </row>
        <row r="1822">
          <cell r="A1822" t="str">
            <v>PC-749</v>
          </cell>
          <cell r="W1822">
            <v>90.64</v>
          </cell>
          <cell r="Y1822">
            <v>0.49350000000000005</v>
          </cell>
        </row>
        <row r="1823">
          <cell r="A1823" t="str">
            <v>PC-751</v>
          </cell>
          <cell r="W1823">
            <v>108.768</v>
          </cell>
          <cell r="Y1823">
            <v>0.58820000000000017</v>
          </cell>
        </row>
        <row r="1824">
          <cell r="A1824" t="str">
            <v>PC-753</v>
          </cell>
          <cell r="W1824">
            <v>101.97</v>
          </cell>
          <cell r="Y1824">
            <v>0.54643750000000013</v>
          </cell>
        </row>
        <row r="1825">
          <cell r="A1825" t="str">
            <v>PC-755</v>
          </cell>
          <cell r="W1825">
            <v>152.95500000000001</v>
          </cell>
          <cell r="Y1825">
            <v>0.80965625000000019</v>
          </cell>
        </row>
        <row r="1826">
          <cell r="A1826" t="str">
            <v>PC-757</v>
          </cell>
          <cell r="W1826">
            <v>203.94</v>
          </cell>
          <cell r="Y1826">
            <v>1.0478750000000003</v>
          </cell>
        </row>
        <row r="1827">
          <cell r="A1827" t="str">
            <v>PC-759</v>
          </cell>
          <cell r="W1827">
            <v>220.93500000000003</v>
          </cell>
          <cell r="Y1827">
            <v>1.1272812500000002</v>
          </cell>
        </row>
        <row r="1828">
          <cell r="A1828" t="str">
            <v>PC-26-0425</v>
          </cell>
          <cell r="W1828">
            <v>54.384</v>
          </cell>
          <cell r="Y1828">
            <v>0.30410000000000004</v>
          </cell>
        </row>
        <row r="1829">
          <cell r="A1829" t="str">
            <v>PC-26-0426</v>
          </cell>
          <cell r="W1829">
            <v>108.768</v>
          </cell>
          <cell r="Y1829">
            <v>0.56820000000000015</v>
          </cell>
        </row>
        <row r="1830">
          <cell r="A1830" t="str">
            <v>PC-322</v>
          </cell>
          <cell r="W1830">
            <v>27.192</v>
          </cell>
          <cell r="Y1830">
            <v>0.16705000000000003</v>
          </cell>
        </row>
        <row r="1831">
          <cell r="A1831" t="str">
            <v>PC-26-0427</v>
          </cell>
          <cell r="W1831">
            <v>67.98</v>
          </cell>
          <cell r="Y1831">
            <v>0.39762499999999995</v>
          </cell>
        </row>
        <row r="1832">
          <cell r="A1832" t="str">
            <v>PC-326</v>
          </cell>
          <cell r="W1832">
            <v>27.192</v>
          </cell>
          <cell r="Y1832">
            <v>0.18705000000000002</v>
          </cell>
        </row>
        <row r="1833">
          <cell r="A1833" t="str">
            <v>PC-328</v>
          </cell>
          <cell r="W1833">
            <v>45.32</v>
          </cell>
          <cell r="Y1833">
            <v>0.28175</v>
          </cell>
        </row>
        <row r="1834">
          <cell r="A1834" t="str">
            <v>PC-330</v>
          </cell>
          <cell r="W1834">
            <v>108.768</v>
          </cell>
          <cell r="Y1834">
            <v>0.60820000000000018</v>
          </cell>
        </row>
        <row r="1835">
          <cell r="A1835" t="str">
            <v>PC-332</v>
          </cell>
          <cell r="W1835">
            <v>181.28</v>
          </cell>
          <cell r="Y1835">
            <v>0.96700000000000019</v>
          </cell>
        </row>
        <row r="1836">
          <cell r="A1836" t="str">
            <v>PC-334</v>
          </cell>
          <cell r="W1836">
            <v>45.32</v>
          </cell>
          <cell r="Y1836">
            <v>0.27174999999999999</v>
          </cell>
        </row>
        <row r="1837">
          <cell r="A1837" t="str">
            <v>PC-336</v>
          </cell>
          <cell r="W1837">
            <v>67.98</v>
          </cell>
          <cell r="Y1837">
            <v>0.38762499999999994</v>
          </cell>
        </row>
        <row r="1838">
          <cell r="A1838" t="str">
            <v>PC-26-0428</v>
          </cell>
          <cell r="W1838">
            <v>45.32</v>
          </cell>
          <cell r="Y1838">
            <v>0.27174999999999999</v>
          </cell>
        </row>
        <row r="1839">
          <cell r="A1839" t="str">
            <v>PC-342</v>
          </cell>
          <cell r="W1839">
            <v>67.98</v>
          </cell>
          <cell r="Y1839">
            <v>0.38762499999999994</v>
          </cell>
        </row>
        <row r="1840">
          <cell r="A1840" t="str">
            <v>PC-26-00479</v>
          </cell>
          <cell r="W1840">
            <v>181.28</v>
          </cell>
          <cell r="Y1840">
            <v>0.96700000000000019</v>
          </cell>
        </row>
        <row r="1841">
          <cell r="A1841" t="str">
            <v>PC-26-0836</v>
          </cell>
          <cell r="W1841">
            <v>224.334</v>
          </cell>
          <cell r="Y1841">
            <v>1.1781625</v>
          </cell>
        </row>
        <row r="1842">
          <cell r="A1842" t="str">
            <v>PC-26-00480</v>
          </cell>
          <cell r="W1842">
            <v>181.28</v>
          </cell>
          <cell r="Y1842">
            <v>0.96700000000000019</v>
          </cell>
        </row>
        <row r="1843">
          <cell r="A1843" t="str">
            <v>PC-355</v>
          </cell>
          <cell r="W1843">
            <v>56.650000000000006</v>
          </cell>
          <cell r="Y1843">
            <v>0.33468750000000008</v>
          </cell>
        </row>
        <row r="1844">
          <cell r="A1844" t="str">
            <v>PC-357</v>
          </cell>
          <cell r="W1844">
            <v>45.32</v>
          </cell>
          <cell r="Y1844">
            <v>0.28175</v>
          </cell>
        </row>
        <row r="1845">
          <cell r="A1845" t="str">
            <v>PC-359</v>
          </cell>
          <cell r="W1845">
            <v>67.98</v>
          </cell>
          <cell r="Y1845">
            <v>0.39762499999999995</v>
          </cell>
        </row>
        <row r="1846">
          <cell r="A1846" t="str">
            <v>PC-361</v>
          </cell>
          <cell r="W1846">
            <v>45.32</v>
          </cell>
          <cell r="Y1846">
            <v>0.28175</v>
          </cell>
        </row>
        <row r="1847">
          <cell r="A1847" t="str">
            <v>PC-363</v>
          </cell>
          <cell r="W1847">
            <v>67.98</v>
          </cell>
          <cell r="Y1847">
            <v>0.39762499999999995</v>
          </cell>
        </row>
        <row r="1848">
          <cell r="A1848" t="str">
            <v>PC-26-0837</v>
          </cell>
          <cell r="W1848">
            <v>135.96</v>
          </cell>
          <cell r="Y1848">
            <v>0.70524999999999993</v>
          </cell>
        </row>
        <row r="1849">
          <cell r="A1849" t="str">
            <v>PC-26-0838</v>
          </cell>
          <cell r="W1849">
            <v>135.96</v>
          </cell>
          <cell r="Y1849">
            <v>0.70524999999999993</v>
          </cell>
        </row>
        <row r="1850">
          <cell r="A1850" t="str">
            <v>PC-761</v>
          </cell>
          <cell r="W1850">
            <v>422.98666666666668</v>
          </cell>
          <cell r="Y1850">
            <v>2.1130000000000004</v>
          </cell>
        </row>
        <row r="1851">
          <cell r="A1851" t="str">
            <v>PC-26-0839</v>
          </cell>
          <cell r="W1851">
            <v>30.213333333333338</v>
          </cell>
          <cell r="Y1851">
            <v>0.19450000000000003</v>
          </cell>
        </row>
        <row r="1852">
          <cell r="A1852" t="str">
            <v>PC-763</v>
          </cell>
          <cell r="W1852">
            <v>67.98</v>
          </cell>
          <cell r="Y1852">
            <v>0.38762499999999994</v>
          </cell>
        </row>
        <row r="1853">
          <cell r="A1853" t="str">
            <v>PC-765</v>
          </cell>
          <cell r="W1853">
            <v>101.97</v>
          </cell>
          <cell r="Y1853">
            <v>0.55643750000000014</v>
          </cell>
        </row>
        <row r="1854">
          <cell r="A1854" t="str">
            <v>PC-26-0840</v>
          </cell>
          <cell r="W1854">
            <v>36.256</v>
          </cell>
          <cell r="Y1854">
            <v>0.22939999999999999</v>
          </cell>
        </row>
        <row r="1855">
          <cell r="A1855" t="str">
            <v>PC-767</v>
          </cell>
          <cell r="W1855">
            <v>81.576000000000008</v>
          </cell>
          <cell r="Y1855">
            <v>0.46115</v>
          </cell>
        </row>
        <row r="1856">
          <cell r="A1856" t="str">
            <v>PC-768</v>
          </cell>
          <cell r="W1856">
            <v>127.46250000000001</v>
          </cell>
          <cell r="Y1856">
            <v>0.69054687500000023</v>
          </cell>
        </row>
        <row r="1857">
          <cell r="A1857" t="str">
            <v>PC-26-0841</v>
          </cell>
          <cell r="W1857">
            <v>36.256</v>
          </cell>
          <cell r="Y1857">
            <v>0.22939999999999999</v>
          </cell>
        </row>
        <row r="1858">
          <cell r="A1858" t="str">
            <v>PC-770</v>
          </cell>
          <cell r="W1858">
            <v>81.576000000000008</v>
          </cell>
          <cell r="Y1858">
            <v>0.46115</v>
          </cell>
        </row>
        <row r="1859">
          <cell r="A1859" t="str">
            <v>PC-771</v>
          </cell>
          <cell r="W1859">
            <v>127.46250000000001</v>
          </cell>
          <cell r="Y1859">
            <v>0.69054687500000023</v>
          </cell>
        </row>
        <row r="1860">
          <cell r="A1860" t="str">
            <v>PC-773</v>
          </cell>
          <cell r="W1860">
            <v>101.97</v>
          </cell>
          <cell r="Y1860">
            <v>0.57143750000000015</v>
          </cell>
        </row>
        <row r="1861">
          <cell r="A1861" t="str">
            <v>PC-26-0842</v>
          </cell>
          <cell r="W1861">
            <v>36.256</v>
          </cell>
          <cell r="Y1861">
            <v>0.22939999999999999</v>
          </cell>
        </row>
        <row r="1862">
          <cell r="A1862" t="str">
            <v>PC-775</v>
          </cell>
          <cell r="W1862">
            <v>81.576000000000008</v>
          </cell>
          <cell r="Y1862">
            <v>0.46115</v>
          </cell>
        </row>
        <row r="1863">
          <cell r="A1863" t="str">
            <v>PC-26-0843</v>
          </cell>
          <cell r="W1863">
            <v>36.256</v>
          </cell>
          <cell r="Y1863">
            <v>0.22939999999999999</v>
          </cell>
        </row>
        <row r="1864">
          <cell r="A1864" t="str">
            <v>PC-776</v>
          </cell>
          <cell r="W1864">
            <v>81.576000000000008</v>
          </cell>
          <cell r="Y1864">
            <v>0.46115</v>
          </cell>
        </row>
        <row r="1865">
          <cell r="A1865" t="str">
            <v>PC-26-0844</v>
          </cell>
          <cell r="W1865">
            <v>45.32</v>
          </cell>
          <cell r="Y1865">
            <v>0.28175</v>
          </cell>
        </row>
        <row r="1866">
          <cell r="A1866" t="str">
            <v>PC-778</v>
          </cell>
          <cell r="W1866">
            <v>101.97</v>
          </cell>
          <cell r="Y1866">
            <v>0.57143750000000015</v>
          </cell>
        </row>
        <row r="1867">
          <cell r="A1867" t="str">
            <v>PC-782</v>
          </cell>
          <cell r="W1867">
            <v>81.576000000000008</v>
          </cell>
          <cell r="Y1867">
            <v>0.46115</v>
          </cell>
        </row>
        <row r="1868">
          <cell r="A1868" t="str">
            <v>PC-784</v>
          </cell>
          <cell r="W1868">
            <v>126.89600000000002</v>
          </cell>
          <cell r="Y1868">
            <v>0.68290000000000017</v>
          </cell>
        </row>
        <row r="1869">
          <cell r="A1869" t="str">
            <v>PC-786</v>
          </cell>
          <cell r="W1869">
            <v>72.512</v>
          </cell>
          <cell r="Y1869">
            <v>0.39879999999999993</v>
          </cell>
        </row>
        <row r="1870">
          <cell r="A1870" t="str">
            <v>PC-788</v>
          </cell>
          <cell r="W1870">
            <v>72.512</v>
          </cell>
          <cell r="Y1870">
            <v>0.39879999999999993</v>
          </cell>
        </row>
        <row r="1871">
          <cell r="A1871" t="str">
            <v>PC-26-0845</v>
          </cell>
          <cell r="W1871">
            <v>36.256</v>
          </cell>
          <cell r="Y1871">
            <v>0.20939999999999998</v>
          </cell>
        </row>
        <row r="1872">
          <cell r="A1872" t="str">
            <v>PC-790</v>
          </cell>
          <cell r="W1872">
            <v>90.64</v>
          </cell>
          <cell r="Y1872">
            <v>0.49350000000000005</v>
          </cell>
        </row>
        <row r="1873">
          <cell r="A1873" t="str">
            <v>PC-792</v>
          </cell>
          <cell r="W1873">
            <v>102.72533333333335</v>
          </cell>
          <cell r="Y1873">
            <v>0.55663333333333354</v>
          </cell>
        </row>
        <row r="1874">
          <cell r="A1874" t="str">
            <v>PC-794</v>
          </cell>
          <cell r="W1874">
            <v>90.64</v>
          </cell>
          <cell r="Y1874">
            <v>0.49350000000000005</v>
          </cell>
        </row>
        <row r="1875">
          <cell r="A1875" t="str">
            <v>PC-26-0429</v>
          </cell>
          <cell r="W1875">
            <v>13.596</v>
          </cell>
          <cell r="Y1875">
            <v>0.11352500000000001</v>
          </cell>
        </row>
        <row r="1876">
          <cell r="A1876" t="str">
            <v>PC-26-0430</v>
          </cell>
          <cell r="W1876">
            <v>18.128</v>
          </cell>
          <cell r="Y1876">
            <v>0.1447</v>
          </cell>
        </row>
        <row r="1877">
          <cell r="A1877" t="str">
            <v>PC-26-0431</v>
          </cell>
          <cell r="W1877">
            <v>22.66</v>
          </cell>
          <cell r="Y1877">
            <v>0.175875</v>
          </cell>
        </row>
        <row r="1878">
          <cell r="A1878" t="str">
            <v>PC-26-0432</v>
          </cell>
          <cell r="W1878">
            <v>13.596</v>
          </cell>
          <cell r="Y1878">
            <v>0.11352500000000001</v>
          </cell>
        </row>
        <row r="1879">
          <cell r="A1879" t="str">
            <v>PC-26-0433</v>
          </cell>
          <cell r="W1879">
            <v>13.596</v>
          </cell>
          <cell r="Y1879">
            <v>0.11352500000000001</v>
          </cell>
        </row>
        <row r="1880">
          <cell r="A1880" t="str">
            <v>PC-26-0434</v>
          </cell>
          <cell r="W1880">
            <v>13.596</v>
          </cell>
          <cell r="Y1880">
            <v>0.11352500000000001</v>
          </cell>
        </row>
        <row r="1881">
          <cell r="A1881" t="str">
            <v>PC-26-0435</v>
          </cell>
          <cell r="W1881">
            <v>13.596</v>
          </cell>
          <cell r="Y1881">
            <v>0.11352500000000001</v>
          </cell>
        </row>
        <row r="1882">
          <cell r="A1882" t="str">
            <v>PC-26-0436</v>
          </cell>
          <cell r="W1882">
            <v>13.596</v>
          </cell>
          <cell r="Y1882">
            <v>0.11352500000000001</v>
          </cell>
        </row>
        <row r="1883">
          <cell r="A1883" t="str">
            <v>PC-26-0437</v>
          </cell>
          <cell r="W1883">
            <v>15.862000000000002</v>
          </cell>
          <cell r="Y1883">
            <v>0.12911250000000002</v>
          </cell>
        </row>
        <row r="1884">
          <cell r="A1884" t="str">
            <v>PC-26-0438</v>
          </cell>
          <cell r="W1884">
            <v>13.596</v>
          </cell>
          <cell r="Y1884">
            <v>0.11352500000000001</v>
          </cell>
        </row>
        <row r="1885">
          <cell r="A1885" t="str">
            <v>PC-26-0439</v>
          </cell>
          <cell r="W1885">
            <v>4.532</v>
          </cell>
          <cell r="Y1885">
            <v>5.1175000000000012E-2</v>
          </cell>
        </row>
        <row r="1886">
          <cell r="A1886" t="str">
            <v>PC-26-0440</v>
          </cell>
          <cell r="W1886">
            <v>4.532</v>
          </cell>
          <cell r="Y1886">
            <v>5.1175000000000012E-2</v>
          </cell>
        </row>
        <row r="1887">
          <cell r="A1887" t="str">
            <v>PC-26-0441</v>
          </cell>
          <cell r="W1887">
            <v>13.596</v>
          </cell>
          <cell r="Y1887">
            <v>0.11352500000000001</v>
          </cell>
        </row>
        <row r="1888">
          <cell r="A1888" t="str">
            <v>PC-26-0442</v>
          </cell>
          <cell r="W1888">
            <v>13.596</v>
          </cell>
          <cell r="Y1888">
            <v>0.11352500000000001</v>
          </cell>
        </row>
        <row r="1889">
          <cell r="A1889" t="str">
            <v>PC-26-0443</v>
          </cell>
          <cell r="W1889">
            <v>15.862000000000002</v>
          </cell>
          <cell r="Y1889">
            <v>0.12911250000000002</v>
          </cell>
        </row>
        <row r="1890">
          <cell r="A1890" t="str">
            <v>PC-26-0444</v>
          </cell>
          <cell r="W1890">
            <v>13.596</v>
          </cell>
          <cell r="Y1890">
            <v>0.11352500000000001</v>
          </cell>
        </row>
        <row r="1891">
          <cell r="A1891" t="str">
            <v>PC-366</v>
          </cell>
          <cell r="W1891">
            <v>27.192</v>
          </cell>
          <cell r="Y1891">
            <v>0.17705000000000001</v>
          </cell>
        </row>
        <row r="1892">
          <cell r="A1892" t="str">
            <v>PC-26-0445</v>
          </cell>
          <cell r="W1892">
            <v>45.32</v>
          </cell>
          <cell r="Y1892">
            <v>0.28175</v>
          </cell>
        </row>
        <row r="1893">
          <cell r="A1893" t="str">
            <v>PC-370</v>
          </cell>
          <cell r="W1893">
            <v>27.192</v>
          </cell>
          <cell r="Y1893">
            <v>0.18705000000000002</v>
          </cell>
        </row>
        <row r="1894">
          <cell r="A1894" t="str">
            <v>PC-26-0446</v>
          </cell>
          <cell r="W1894">
            <v>13.596</v>
          </cell>
          <cell r="Y1894">
            <v>0.11352500000000001</v>
          </cell>
        </row>
        <row r="1895">
          <cell r="A1895" t="str">
            <v>PC-26-0447</v>
          </cell>
          <cell r="W1895">
            <v>4.532</v>
          </cell>
          <cell r="Y1895">
            <v>5.1175000000000012E-2</v>
          </cell>
        </row>
        <row r="1896">
          <cell r="A1896" t="str">
            <v>PC-26-0448</v>
          </cell>
          <cell r="W1896">
            <v>13.596</v>
          </cell>
          <cell r="Y1896">
            <v>0.11352500000000001</v>
          </cell>
        </row>
        <row r="1897">
          <cell r="A1897" t="str">
            <v>PC-26-0449</v>
          </cell>
          <cell r="W1897">
            <v>13.596</v>
          </cell>
          <cell r="Y1897">
            <v>0.11352500000000001</v>
          </cell>
        </row>
        <row r="1898">
          <cell r="A1898" t="str">
            <v>PC-3730</v>
          </cell>
          <cell r="W1898">
            <v>13.596</v>
          </cell>
          <cell r="Y1898">
            <v>0.11352500000000001</v>
          </cell>
        </row>
        <row r="1899">
          <cell r="A1899" t="str">
            <v>PC-3732</v>
          </cell>
          <cell r="W1899">
            <v>13.596</v>
          </cell>
          <cell r="Y1899">
            <v>0.11352500000000001</v>
          </cell>
        </row>
        <row r="1900">
          <cell r="A1900" t="str">
            <v>PC-796</v>
          </cell>
          <cell r="W1900">
            <v>90.64</v>
          </cell>
          <cell r="Y1900">
            <v>0.49350000000000005</v>
          </cell>
        </row>
        <row r="1901">
          <cell r="A1901" t="str">
            <v>PC-798</v>
          </cell>
          <cell r="W1901">
            <v>22.66</v>
          </cell>
          <cell r="Y1901">
            <v>0.145875</v>
          </cell>
        </row>
        <row r="1902">
          <cell r="A1902" t="str">
            <v>PC-800</v>
          </cell>
          <cell r="W1902">
            <v>40.788000000000004</v>
          </cell>
          <cell r="Y1902">
            <v>0.24057500000000001</v>
          </cell>
        </row>
        <row r="1903">
          <cell r="A1903" t="str">
            <v>PC-802</v>
          </cell>
          <cell r="W1903">
            <v>72.512</v>
          </cell>
          <cell r="Y1903">
            <v>0.39879999999999993</v>
          </cell>
        </row>
        <row r="1904">
          <cell r="A1904" t="str">
            <v>PC-26-00485</v>
          </cell>
          <cell r="W1904">
            <v>45.32</v>
          </cell>
          <cell r="Y1904">
            <v>0.27174999999999999</v>
          </cell>
        </row>
        <row r="1905">
          <cell r="A1905" t="str">
            <v>PC-26-00486</v>
          </cell>
          <cell r="W1905">
            <v>54.384</v>
          </cell>
          <cell r="Y1905">
            <v>0.31410000000000005</v>
          </cell>
        </row>
        <row r="1906">
          <cell r="A1906" t="str">
            <v>PC-26-00487</v>
          </cell>
          <cell r="W1906">
            <v>108.768</v>
          </cell>
          <cell r="Y1906">
            <v>0.58820000000000017</v>
          </cell>
        </row>
        <row r="1907">
          <cell r="A1907" t="str">
            <v>PC-26-00488</v>
          </cell>
          <cell r="W1907">
            <v>56.650000000000006</v>
          </cell>
          <cell r="Y1907">
            <v>0.33468750000000008</v>
          </cell>
        </row>
        <row r="1908">
          <cell r="A1908" t="str">
            <v>PC-26-0846</v>
          </cell>
          <cell r="W1908">
            <v>40.788000000000004</v>
          </cell>
          <cell r="Y1908">
            <v>0.24057500000000001</v>
          </cell>
        </row>
        <row r="1909">
          <cell r="A1909" t="str">
            <v>PC-3583</v>
          </cell>
          <cell r="W1909">
            <v>54.384</v>
          </cell>
          <cell r="Y1909">
            <v>0.33410000000000006</v>
          </cell>
        </row>
        <row r="1910">
          <cell r="A1910" t="str">
            <v>PC-3585</v>
          </cell>
          <cell r="W1910">
            <v>108.768</v>
          </cell>
          <cell r="Y1910">
            <v>0.60820000000000018</v>
          </cell>
        </row>
        <row r="1911">
          <cell r="A1911" t="str">
            <v>PC-26-0450</v>
          </cell>
          <cell r="W1911">
            <v>95.171999999999997</v>
          </cell>
          <cell r="Y1911">
            <v>0.53467500000000012</v>
          </cell>
        </row>
        <row r="1912">
          <cell r="A1912" t="str">
            <v>PC-3587</v>
          </cell>
          <cell r="W1912">
            <v>45.32</v>
          </cell>
          <cell r="Y1912">
            <v>0.28175</v>
          </cell>
        </row>
        <row r="1913">
          <cell r="A1913" t="str">
            <v>PC-372</v>
          </cell>
          <cell r="W1913">
            <v>45.32</v>
          </cell>
          <cell r="Y1913">
            <v>0.27174999999999999</v>
          </cell>
        </row>
        <row r="1914">
          <cell r="A1914" t="str">
            <v>PC-374</v>
          </cell>
          <cell r="W1914">
            <v>108.768</v>
          </cell>
          <cell r="Y1914">
            <v>0.58820000000000017</v>
          </cell>
        </row>
        <row r="1915">
          <cell r="A1915" t="str">
            <v>PC-375</v>
          </cell>
          <cell r="W1915">
            <v>45.32</v>
          </cell>
          <cell r="Y1915">
            <v>0.27174999999999999</v>
          </cell>
        </row>
        <row r="1916">
          <cell r="A1916" t="str">
            <v>PC-377</v>
          </cell>
          <cell r="W1916">
            <v>108.768</v>
          </cell>
          <cell r="Y1916">
            <v>0.58820000000000017</v>
          </cell>
        </row>
        <row r="1917">
          <cell r="A1917" t="str">
            <v>PC-3575</v>
          </cell>
          <cell r="W1917">
            <v>45.32</v>
          </cell>
          <cell r="Y1917">
            <v>0.28175</v>
          </cell>
        </row>
        <row r="1918">
          <cell r="A1918" t="str">
            <v>PC-3577</v>
          </cell>
          <cell r="W1918">
            <v>108.768</v>
          </cell>
          <cell r="Y1918">
            <v>0.60820000000000018</v>
          </cell>
        </row>
        <row r="1919">
          <cell r="A1919" t="str">
            <v>PC-3579</v>
          </cell>
          <cell r="W1919">
            <v>36.256</v>
          </cell>
          <cell r="Y1919">
            <v>0.22939999999999999</v>
          </cell>
        </row>
        <row r="1920">
          <cell r="A1920" t="str">
            <v>PC-3581</v>
          </cell>
          <cell r="W1920">
            <v>81.576000000000008</v>
          </cell>
          <cell r="Y1920">
            <v>0.46115</v>
          </cell>
        </row>
        <row r="1921">
          <cell r="A1921" t="str">
            <v>PC-26-00489</v>
          </cell>
          <cell r="W1921">
            <v>45.32</v>
          </cell>
          <cell r="Y1921">
            <v>0.28175</v>
          </cell>
        </row>
        <row r="1922">
          <cell r="A1922" t="str">
            <v>PC-26-00493</v>
          </cell>
          <cell r="W1922">
            <v>33.99</v>
          </cell>
          <cell r="Y1922">
            <v>0.20881249999999998</v>
          </cell>
        </row>
        <row r="1923">
          <cell r="A1923" t="str">
            <v>PC-26-00494</v>
          </cell>
          <cell r="W1923">
            <v>40.788000000000004</v>
          </cell>
          <cell r="Y1923">
            <v>0.24057500000000001</v>
          </cell>
        </row>
        <row r="1924">
          <cell r="A1924" t="str">
            <v>PC-26-00495</v>
          </cell>
          <cell r="W1924">
            <v>72.512</v>
          </cell>
          <cell r="Y1924">
            <v>0.39879999999999993</v>
          </cell>
        </row>
        <row r="1925">
          <cell r="A1925" t="str">
            <v>PC-26-00490</v>
          </cell>
          <cell r="W1925">
            <v>101.97</v>
          </cell>
          <cell r="Y1925">
            <v>0.58643750000000017</v>
          </cell>
        </row>
        <row r="1926">
          <cell r="A1926" t="str">
            <v>PC-26-00491</v>
          </cell>
          <cell r="W1926">
            <v>149.55600000000001</v>
          </cell>
          <cell r="Y1926">
            <v>0.82877500000000015</v>
          </cell>
        </row>
        <row r="1927">
          <cell r="A1927" t="str">
            <v>PC-26-00492</v>
          </cell>
          <cell r="W1927">
            <v>235.66400000000002</v>
          </cell>
          <cell r="Y1927">
            <v>1.2511000000000001</v>
          </cell>
        </row>
        <row r="1928">
          <cell r="A1928" t="str">
            <v>PC-26-00496</v>
          </cell>
          <cell r="W1928">
            <v>158.62</v>
          </cell>
          <cell r="Y1928">
            <v>0.831125</v>
          </cell>
        </row>
        <row r="1929">
          <cell r="A1929" t="str">
            <v>PC-822</v>
          </cell>
          <cell r="W1929">
            <v>6.798</v>
          </cell>
          <cell r="Y1929">
            <v>6.6762500000000002E-2</v>
          </cell>
        </row>
        <row r="1930">
          <cell r="A1930" t="str">
            <v>PC-823</v>
          </cell>
          <cell r="W1930">
            <v>18.128</v>
          </cell>
          <cell r="Y1930">
            <v>0.1447</v>
          </cell>
        </row>
        <row r="1931">
          <cell r="A1931" t="str">
            <v>PC-821</v>
          </cell>
          <cell r="W1931">
            <v>13.596</v>
          </cell>
          <cell r="Y1931">
            <v>0.11352500000000001</v>
          </cell>
        </row>
        <row r="1932">
          <cell r="A1932" t="str">
            <v>PC-379</v>
          </cell>
          <cell r="W1932">
            <v>27.192</v>
          </cell>
          <cell r="Y1932">
            <v>0.18705000000000002</v>
          </cell>
        </row>
        <row r="1933">
          <cell r="A1933" t="str">
            <v>PC-3089</v>
          </cell>
          <cell r="W1933">
            <v>18.128</v>
          </cell>
          <cell r="Y1933">
            <v>0.12470000000000001</v>
          </cell>
        </row>
        <row r="1934">
          <cell r="A1934" t="str">
            <v>PC-3091</v>
          </cell>
          <cell r="W1934">
            <v>27.192</v>
          </cell>
          <cell r="Y1934">
            <v>0.17705000000000001</v>
          </cell>
        </row>
        <row r="1935">
          <cell r="A1935" t="str">
            <v>PC-3093</v>
          </cell>
          <cell r="W1935">
            <v>18.128</v>
          </cell>
          <cell r="Y1935">
            <v>0.12470000000000001</v>
          </cell>
        </row>
        <row r="1936">
          <cell r="A1936" t="str">
            <v>PC-26-0451</v>
          </cell>
          <cell r="W1936">
            <v>18.128</v>
          </cell>
          <cell r="Y1936">
            <v>0.12470000000000001</v>
          </cell>
        </row>
        <row r="1937">
          <cell r="A1937" t="str">
            <v>PC-399</v>
          </cell>
          <cell r="W1937">
            <v>20.394000000000002</v>
          </cell>
          <cell r="Y1937">
            <v>0.14528749999999999</v>
          </cell>
        </row>
        <row r="1938">
          <cell r="A1938" t="str">
            <v>PC-401</v>
          </cell>
          <cell r="W1938">
            <v>36.256</v>
          </cell>
          <cell r="Y1938">
            <v>0.22939999999999999</v>
          </cell>
        </row>
        <row r="1939">
          <cell r="A1939" t="str">
            <v>PC-403</v>
          </cell>
          <cell r="W1939">
            <v>56.650000000000006</v>
          </cell>
          <cell r="Y1939">
            <v>0.33468750000000008</v>
          </cell>
        </row>
        <row r="1940">
          <cell r="A1940" t="str">
            <v>PC-405</v>
          </cell>
          <cell r="W1940">
            <v>20.394000000000002</v>
          </cell>
          <cell r="Y1940">
            <v>0.14528749999999999</v>
          </cell>
        </row>
        <row r="1941">
          <cell r="A1941" t="str">
            <v>PC-407</v>
          </cell>
          <cell r="W1941">
            <v>36.256</v>
          </cell>
          <cell r="Y1941">
            <v>0.22939999999999999</v>
          </cell>
        </row>
        <row r="1942">
          <cell r="A1942" t="str">
            <v>PC-409</v>
          </cell>
          <cell r="W1942">
            <v>56.650000000000006</v>
          </cell>
          <cell r="Y1942">
            <v>0.33468750000000008</v>
          </cell>
        </row>
        <row r="1943">
          <cell r="A1943" t="str">
            <v>PC-26-0452</v>
          </cell>
          <cell r="W1943">
            <v>20.394000000000002</v>
          </cell>
          <cell r="Y1943">
            <v>0.14528749999999999</v>
          </cell>
        </row>
        <row r="1944">
          <cell r="A1944" t="str">
            <v>PC-26-0453</v>
          </cell>
          <cell r="W1944">
            <v>36.256</v>
          </cell>
          <cell r="Y1944">
            <v>0.22939999999999999</v>
          </cell>
        </row>
        <row r="1945">
          <cell r="A1945" t="str">
            <v>PC-26-0454</v>
          </cell>
          <cell r="W1945">
            <v>56.650000000000006</v>
          </cell>
          <cell r="Y1945">
            <v>0.33468750000000008</v>
          </cell>
        </row>
        <row r="1946">
          <cell r="A1946" t="str">
            <v>PC-26-00298</v>
          </cell>
          <cell r="W1946">
            <v>56.650000000000006</v>
          </cell>
          <cell r="Y1946">
            <v>0.33468750000000008</v>
          </cell>
        </row>
        <row r="1947">
          <cell r="A1947" t="str">
            <v>PC-26-0455</v>
          </cell>
          <cell r="W1947">
            <v>20.394000000000002</v>
          </cell>
          <cell r="Y1947">
            <v>0.14528749999999999</v>
          </cell>
        </row>
        <row r="1948">
          <cell r="A1948" t="str">
            <v>PC-26-0456</v>
          </cell>
          <cell r="W1948">
            <v>36.256</v>
          </cell>
          <cell r="Y1948">
            <v>0.22939999999999999</v>
          </cell>
        </row>
        <row r="1949">
          <cell r="A1949" t="str">
            <v>PC-26-0458</v>
          </cell>
          <cell r="W1949">
            <v>13.596</v>
          </cell>
          <cell r="Y1949">
            <v>0.10352500000000002</v>
          </cell>
        </row>
        <row r="1950">
          <cell r="A1950" t="str">
            <v>PC-26-0459</v>
          </cell>
          <cell r="W1950">
            <v>27.192</v>
          </cell>
          <cell r="Y1950">
            <v>0.17705000000000001</v>
          </cell>
        </row>
        <row r="1951">
          <cell r="A1951" t="str">
            <v>PC-26-0460</v>
          </cell>
          <cell r="W1951">
            <v>45.32</v>
          </cell>
          <cell r="Y1951">
            <v>0.27174999999999999</v>
          </cell>
        </row>
        <row r="1952">
          <cell r="A1952" t="str">
            <v>PC-26-0461</v>
          </cell>
          <cell r="W1952">
            <v>13.596</v>
          </cell>
          <cell r="Y1952">
            <v>0.11352500000000001</v>
          </cell>
        </row>
        <row r="1953">
          <cell r="A1953" t="str">
            <v>PC-26-0462</v>
          </cell>
          <cell r="W1953">
            <v>56.650000000000006</v>
          </cell>
          <cell r="Y1953">
            <v>0.33468750000000008</v>
          </cell>
        </row>
        <row r="1954">
          <cell r="A1954" t="str">
            <v>PC-26-0463</v>
          </cell>
          <cell r="W1954">
            <v>45.32</v>
          </cell>
          <cell r="Y1954">
            <v>0.28175</v>
          </cell>
        </row>
        <row r="1955">
          <cell r="A1955" t="str">
            <v>PC-26-0464</v>
          </cell>
          <cell r="W1955">
            <v>45.32</v>
          </cell>
          <cell r="Y1955">
            <v>0.28175</v>
          </cell>
        </row>
        <row r="1956">
          <cell r="A1956" t="str">
            <v>PC-26-0465</v>
          </cell>
          <cell r="W1956">
            <v>13.596</v>
          </cell>
          <cell r="Y1956">
            <v>0.11352500000000001</v>
          </cell>
        </row>
        <row r="1957">
          <cell r="A1957" t="str">
            <v>PC-26-0466</v>
          </cell>
          <cell r="W1957">
            <v>13.596</v>
          </cell>
          <cell r="Y1957">
            <v>0.11352500000000001</v>
          </cell>
        </row>
        <row r="1958">
          <cell r="A1958" t="str">
            <v>PC-26-0467</v>
          </cell>
          <cell r="W1958">
            <v>13.596</v>
          </cell>
          <cell r="Y1958">
            <v>0.11352500000000001</v>
          </cell>
        </row>
        <row r="1959">
          <cell r="A1959" t="str">
            <v>PC-26-0468</v>
          </cell>
          <cell r="W1959">
            <v>13.596</v>
          </cell>
          <cell r="Y1959">
            <v>0.11352500000000001</v>
          </cell>
        </row>
        <row r="1960">
          <cell r="A1960" t="str">
            <v>PC-26-0469</v>
          </cell>
          <cell r="W1960">
            <v>9.0640000000000001</v>
          </cell>
          <cell r="Y1960">
            <v>7.2350000000000012E-2</v>
          </cell>
        </row>
        <row r="1961">
          <cell r="A1961" t="str">
            <v>PC-26-0470</v>
          </cell>
          <cell r="W1961">
            <v>9.0640000000000001</v>
          </cell>
          <cell r="Y1961">
            <v>7.2350000000000012E-2</v>
          </cell>
        </row>
        <row r="1962">
          <cell r="A1962" t="str">
            <v>PC-26-0471</v>
          </cell>
          <cell r="W1962">
            <v>13.596</v>
          </cell>
          <cell r="Y1962">
            <v>9.8525000000000015E-2</v>
          </cell>
        </row>
        <row r="1963">
          <cell r="A1963" t="str">
            <v>PC-26-0472</v>
          </cell>
          <cell r="W1963">
            <v>13.596</v>
          </cell>
          <cell r="Y1963">
            <v>9.8525000000000015E-2</v>
          </cell>
        </row>
        <row r="1964">
          <cell r="A1964" t="str">
            <v>PC-26-0473</v>
          </cell>
          <cell r="W1964">
            <v>13.596</v>
          </cell>
          <cell r="Y1964">
            <v>9.8525000000000015E-2</v>
          </cell>
        </row>
        <row r="1965">
          <cell r="A1965" t="str">
            <v>PC-26-0474</v>
          </cell>
          <cell r="W1965">
            <v>9.0640000000000001</v>
          </cell>
          <cell r="Y1965">
            <v>7.2350000000000012E-2</v>
          </cell>
        </row>
        <row r="1966">
          <cell r="A1966" t="str">
            <v>PC-26-0475</v>
          </cell>
          <cell r="W1966">
            <v>9.0640000000000001</v>
          </cell>
          <cell r="Y1966">
            <v>7.2350000000000012E-2</v>
          </cell>
        </row>
        <row r="1967">
          <cell r="A1967" t="str">
            <v>PC-26-0476</v>
          </cell>
          <cell r="W1967">
            <v>9.0640000000000001</v>
          </cell>
          <cell r="Y1967">
            <v>7.2350000000000012E-2</v>
          </cell>
        </row>
        <row r="1968">
          <cell r="A1968" t="str">
            <v>PC-26-0477</v>
          </cell>
          <cell r="W1968">
            <v>9.0640000000000001</v>
          </cell>
          <cell r="Y1968">
            <v>7.2350000000000012E-2</v>
          </cell>
        </row>
        <row r="1969">
          <cell r="A1969" t="str">
            <v>PC-26-0478</v>
          </cell>
          <cell r="W1969">
            <v>9.0640000000000001</v>
          </cell>
          <cell r="Y1969">
            <v>7.2350000000000012E-2</v>
          </cell>
        </row>
        <row r="1970">
          <cell r="A1970" t="str">
            <v>PC-26-0479</v>
          </cell>
          <cell r="W1970">
            <v>9.0640000000000001</v>
          </cell>
          <cell r="Y1970">
            <v>7.2350000000000012E-2</v>
          </cell>
        </row>
        <row r="1971">
          <cell r="A1971" t="str">
            <v>PC-383</v>
          </cell>
          <cell r="W1971">
            <v>20.394000000000002</v>
          </cell>
          <cell r="Y1971">
            <v>0.14528749999999999</v>
          </cell>
        </row>
        <row r="1972">
          <cell r="A1972" t="str">
            <v>PC-385</v>
          </cell>
          <cell r="W1972">
            <v>36.256</v>
          </cell>
          <cell r="Y1972">
            <v>0.22939999999999999</v>
          </cell>
        </row>
        <row r="1973">
          <cell r="A1973" t="str">
            <v>PC-387</v>
          </cell>
          <cell r="W1973">
            <v>56.650000000000006</v>
          </cell>
          <cell r="Y1973">
            <v>0.33468750000000008</v>
          </cell>
        </row>
        <row r="1974">
          <cell r="A1974" t="str">
            <v>PC-389</v>
          </cell>
          <cell r="W1974">
            <v>13.596</v>
          </cell>
          <cell r="Y1974">
            <v>0.11352500000000001</v>
          </cell>
        </row>
        <row r="1975">
          <cell r="A1975" t="str">
            <v>PC-391</v>
          </cell>
          <cell r="W1975">
            <v>13.596</v>
          </cell>
          <cell r="Y1975">
            <v>0.10352500000000002</v>
          </cell>
        </row>
        <row r="1976">
          <cell r="A1976" t="str">
            <v>PC-3736</v>
          </cell>
          <cell r="W1976">
            <v>9.0640000000000001</v>
          </cell>
          <cell r="Y1976">
            <v>8.2350000000000007E-2</v>
          </cell>
        </row>
        <row r="1977">
          <cell r="A1977" t="str">
            <v>PC-26-0480</v>
          </cell>
          <cell r="W1977">
            <v>36.256</v>
          </cell>
          <cell r="Y1977">
            <v>0.22939999999999999</v>
          </cell>
        </row>
        <row r="1978">
          <cell r="A1978" t="str">
            <v>PC-393</v>
          </cell>
          <cell r="W1978">
            <v>20.394000000000002</v>
          </cell>
          <cell r="Y1978">
            <v>0.14528749999999999</v>
          </cell>
        </row>
        <row r="1979">
          <cell r="A1979" t="str">
            <v>PC-26-0481</v>
          </cell>
          <cell r="W1979">
            <v>13.596</v>
          </cell>
          <cell r="Y1979">
            <v>0.11352500000000001</v>
          </cell>
        </row>
        <row r="1980">
          <cell r="A1980" t="str">
            <v>PC-397</v>
          </cell>
          <cell r="W1980">
            <v>27.192</v>
          </cell>
          <cell r="Y1980">
            <v>0.18705000000000002</v>
          </cell>
        </row>
        <row r="1981">
          <cell r="A1981" t="str">
            <v>PC-3738</v>
          </cell>
          <cell r="W1981">
            <v>13.596</v>
          </cell>
          <cell r="Y1981">
            <v>0.11352500000000001</v>
          </cell>
        </row>
        <row r="1982">
          <cell r="A1982" t="str">
            <v>PC-3739</v>
          </cell>
          <cell r="W1982">
            <v>13.596</v>
          </cell>
          <cell r="Y1982">
            <v>0.11352500000000001</v>
          </cell>
        </row>
        <row r="1983">
          <cell r="A1983" t="str">
            <v>PC-3740</v>
          </cell>
          <cell r="W1983">
            <v>13.596</v>
          </cell>
          <cell r="Y1983">
            <v>0.11352500000000001</v>
          </cell>
        </row>
        <row r="1984">
          <cell r="A1984" t="str">
            <v>PC-3085</v>
          </cell>
          <cell r="W1984">
            <v>40.788000000000004</v>
          </cell>
          <cell r="Y1984">
            <v>0.24057500000000001</v>
          </cell>
        </row>
        <row r="1985">
          <cell r="A1985" t="str">
            <v>PC-3087</v>
          </cell>
          <cell r="W1985">
            <v>18.128</v>
          </cell>
          <cell r="Y1985">
            <v>0.12470000000000001</v>
          </cell>
        </row>
        <row r="1986">
          <cell r="A1986" t="str">
            <v>PC-2795</v>
          </cell>
          <cell r="W1986">
            <v>20.394000000000002</v>
          </cell>
          <cell r="Y1986">
            <v>0.14528749999999999</v>
          </cell>
        </row>
        <row r="1987">
          <cell r="A1987" t="str">
            <v>PC-2803</v>
          </cell>
          <cell r="W1987">
            <v>36.256</v>
          </cell>
          <cell r="Y1987">
            <v>0.22939999999999999</v>
          </cell>
        </row>
        <row r="1988">
          <cell r="A1988" t="str">
            <v>PC-2811</v>
          </cell>
          <cell r="W1988">
            <v>56.650000000000006</v>
          </cell>
          <cell r="Y1988">
            <v>0.33468750000000008</v>
          </cell>
        </row>
        <row r="1989">
          <cell r="A1989" t="str">
            <v>PC-2669</v>
          </cell>
          <cell r="W1989">
            <v>13.596</v>
          </cell>
          <cell r="Y1989">
            <v>0.10352500000000002</v>
          </cell>
        </row>
        <row r="1990">
          <cell r="A1990" t="str">
            <v>PC-26-00299</v>
          </cell>
          <cell r="W1990">
            <v>81.576000000000008</v>
          </cell>
          <cell r="Y1990">
            <v>0.46115</v>
          </cell>
        </row>
        <row r="1991">
          <cell r="A1991" t="str">
            <v>PC-26-00300</v>
          </cell>
          <cell r="W1991">
            <v>56.650000000000006</v>
          </cell>
          <cell r="Y1991">
            <v>0.33468750000000008</v>
          </cell>
        </row>
        <row r="1992">
          <cell r="A1992" t="str">
            <v>PC-26-00301</v>
          </cell>
          <cell r="W1992">
            <v>145.024</v>
          </cell>
          <cell r="Y1992">
            <v>0.77759999999999996</v>
          </cell>
        </row>
        <row r="1993">
          <cell r="A1993" t="str">
            <v>PC-2830</v>
          </cell>
          <cell r="W1993">
            <v>27.192</v>
          </cell>
          <cell r="Y1993">
            <v>0.17705000000000001</v>
          </cell>
        </row>
        <row r="1994">
          <cell r="A1994" t="str">
            <v>PC-2831</v>
          </cell>
          <cell r="W1994">
            <v>13.596</v>
          </cell>
          <cell r="Y1994">
            <v>0.11352500000000001</v>
          </cell>
        </row>
        <row r="1995">
          <cell r="A1995" t="str">
            <v>PC-2833</v>
          </cell>
          <cell r="W1995">
            <v>54.384</v>
          </cell>
          <cell r="Y1995">
            <v>0.33410000000000006</v>
          </cell>
        </row>
        <row r="1996">
          <cell r="A1996" t="str">
            <v>PC-26-00512</v>
          </cell>
          <cell r="W1996">
            <v>9.0640000000000001</v>
          </cell>
          <cell r="Y1996">
            <v>8.2350000000000007E-2</v>
          </cell>
        </row>
        <row r="1997">
          <cell r="A1997" t="str">
            <v>PC-1978</v>
          </cell>
          <cell r="W1997">
            <v>19.827500000000001</v>
          </cell>
          <cell r="Y1997">
            <v>0.13764062499999999</v>
          </cell>
        </row>
        <row r="1998">
          <cell r="A1998" t="str">
            <v>PC-26-00513</v>
          </cell>
          <cell r="W1998">
            <v>27.192</v>
          </cell>
          <cell r="Y1998">
            <v>0.17705000000000001</v>
          </cell>
        </row>
        <row r="1999">
          <cell r="A1999" t="str">
            <v>PC-26-00514</v>
          </cell>
          <cell r="W1999">
            <v>54.384</v>
          </cell>
          <cell r="Y1999">
            <v>0.31410000000000005</v>
          </cell>
        </row>
        <row r="2000">
          <cell r="A2000" t="str">
            <v>PC-26-0847</v>
          </cell>
          <cell r="W2000">
            <v>90.64</v>
          </cell>
          <cell r="Y2000">
            <v>0.49350000000000005</v>
          </cell>
        </row>
        <row r="2001">
          <cell r="A2001" t="str">
            <v>PC-1983</v>
          </cell>
          <cell r="W2001">
            <v>45.32</v>
          </cell>
          <cell r="Y2001">
            <v>0.25675000000000003</v>
          </cell>
        </row>
        <row r="2002">
          <cell r="A2002" t="str">
            <v>PC-26-0848</v>
          </cell>
          <cell r="W2002">
            <v>45.32</v>
          </cell>
          <cell r="Y2002">
            <v>0.25675000000000003</v>
          </cell>
        </row>
        <row r="2003">
          <cell r="A2003" t="str">
            <v>PC-922</v>
          </cell>
          <cell r="W2003">
            <v>36.256</v>
          </cell>
          <cell r="Y2003">
            <v>0.22939999999999999</v>
          </cell>
        </row>
        <row r="2004">
          <cell r="A2004" t="str">
            <v>PC-924</v>
          </cell>
          <cell r="W2004">
            <v>27.192</v>
          </cell>
          <cell r="Y2004">
            <v>0.17705000000000001</v>
          </cell>
        </row>
        <row r="2005">
          <cell r="A2005" t="str">
            <v>PC-2832</v>
          </cell>
          <cell r="W2005">
            <v>13.596</v>
          </cell>
          <cell r="Y2005">
            <v>0.11352500000000001</v>
          </cell>
        </row>
        <row r="2006">
          <cell r="A2006" t="str">
            <v>PC-2834</v>
          </cell>
          <cell r="W2006">
            <v>54.384</v>
          </cell>
          <cell r="Y2006">
            <v>0.33410000000000006</v>
          </cell>
        </row>
        <row r="2007">
          <cell r="A2007" t="str">
            <v>PC-928</v>
          </cell>
          <cell r="W2007">
            <v>39.568451388888903</v>
          </cell>
          <cell r="Y2007">
            <v>0.24404353298611114</v>
          </cell>
        </row>
        <row r="2008">
          <cell r="A2008" t="str">
            <v>PC-1985</v>
          </cell>
          <cell r="W2008">
            <v>54.384</v>
          </cell>
          <cell r="Y2008">
            <v>0.31410000000000005</v>
          </cell>
        </row>
        <row r="2009">
          <cell r="A2009" t="str">
            <v>PC-26-0849</v>
          </cell>
          <cell r="W2009">
            <v>54.384</v>
          </cell>
          <cell r="Y2009">
            <v>0.31410000000000005</v>
          </cell>
        </row>
        <row r="2010">
          <cell r="A2010" t="str">
            <v>PC-2408</v>
          </cell>
          <cell r="W2010">
            <v>54.384</v>
          </cell>
          <cell r="Y2010">
            <v>0.31410000000000005</v>
          </cell>
        </row>
        <row r="2011">
          <cell r="A2011" t="str">
            <v>PC-2409</v>
          </cell>
          <cell r="W2011">
            <v>122.364</v>
          </cell>
          <cell r="Y2011">
            <v>0.65172500000000022</v>
          </cell>
        </row>
        <row r="2012">
          <cell r="A2012" t="str">
            <v>PC-1979</v>
          </cell>
          <cell r="W2012">
            <v>2.6436666666666668</v>
          </cell>
          <cell r="Y2012">
            <v>5.2352083333333341E-2</v>
          </cell>
        </row>
        <row r="2013">
          <cell r="A2013" t="str">
            <v>PC-929</v>
          </cell>
          <cell r="W2013">
            <v>285.51600000000008</v>
          </cell>
          <cell r="Y2013">
            <v>1.4440250000000003</v>
          </cell>
        </row>
        <row r="2014">
          <cell r="A2014" t="str">
            <v>PC-26-00302</v>
          </cell>
          <cell r="W2014">
            <v>81.576000000000008</v>
          </cell>
          <cell r="Y2014">
            <v>0.46115</v>
          </cell>
        </row>
        <row r="2015">
          <cell r="A2015" t="str">
            <v>PC-26-00303</v>
          </cell>
          <cell r="W2015">
            <v>56.650000000000006</v>
          </cell>
          <cell r="Y2015">
            <v>0.33468750000000008</v>
          </cell>
        </row>
        <row r="2016">
          <cell r="A2016" t="str">
            <v>PC-26-00304</v>
          </cell>
          <cell r="W2016">
            <v>145.024</v>
          </cell>
          <cell r="Y2016">
            <v>0.77759999999999996</v>
          </cell>
        </row>
        <row r="2017">
          <cell r="A2017" t="str">
            <v>PC-2414</v>
          </cell>
          <cell r="W2017">
            <v>7.5533333333333346</v>
          </cell>
          <cell r="Y2017">
            <v>7.5291666666666687E-2</v>
          </cell>
        </row>
        <row r="2018">
          <cell r="A2018" t="str">
            <v>PC-26-00305</v>
          </cell>
          <cell r="W2018">
            <v>81.576000000000008</v>
          </cell>
          <cell r="Y2018">
            <v>0.46115</v>
          </cell>
        </row>
        <row r="2019">
          <cell r="A2019" t="str">
            <v>PC-26-00306</v>
          </cell>
          <cell r="W2019">
            <v>56.650000000000006</v>
          </cell>
          <cell r="Y2019">
            <v>0.33468750000000008</v>
          </cell>
        </row>
        <row r="2020">
          <cell r="A2020" t="str">
            <v>PC-26-00307</v>
          </cell>
          <cell r="W2020">
            <v>145.024</v>
          </cell>
          <cell r="Y2020">
            <v>0.77759999999999996</v>
          </cell>
        </row>
        <row r="2021">
          <cell r="A2021" t="str">
            <v>PC-2415</v>
          </cell>
          <cell r="W2021">
            <v>16.995000000000001</v>
          </cell>
          <cell r="Y2021">
            <v>0.12940625</v>
          </cell>
        </row>
        <row r="2022">
          <cell r="A2022" t="str">
            <v>PC-2412</v>
          </cell>
          <cell r="W2022">
            <v>67.98</v>
          </cell>
          <cell r="Y2022">
            <v>0.38762499999999994</v>
          </cell>
        </row>
        <row r="2023">
          <cell r="A2023" t="str">
            <v>PC-2413</v>
          </cell>
          <cell r="W2023">
            <v>142.75800000000004</v>
          </cell>
          <cell r="Y2023">
            <v>0.7570125000000002</v>
          </cell>
        </row>
        <row r="2024">
          <cell r="A2024" t="str">
            <v>PC-2416</v>
          </cell>
          <cell r="W2024">
            <v>67.98</v>
          </cell>
          <cell r="Y2024">
            <v>0.38762499999999994</v>
          </cell>
        </row>
        <row r="2025">
          <cell r="A2025" t="str">
            <v>PC-2417</v>
          </cell>
          <cell r="W2025">
            <v>16.995000000000001</v>
          </cell>
          <cell r="Y2025">
            <v>0.12940625</v>
          </cell>
        </row>
        <row r="2026">
          <cell r="A2026" t="str">
            <v>PC-2418</v>
          </cell>
          <cell r="W2026">
            <v>16.995000000000001</v>
          </cell>
          <cell r="Y2026">
            <v>0.12940625</v>
          </cell>
        </row>
        <row r="2027">
          <cell r="A2027" t="str">
            <v>PC-2419</v>
          </cell>
          <cell r="W2027">
            <v>16.995000000000001</v>
          </cell>
          <cell r="Y2027">
            <v>0.12940625</v>
          </cell>
        </row>
        <row r="2028">
          <cell r="A2028" t="str">
            <v>PC-2420</v>
          </cell>
          <cell r="W2028">
            <v>16.995000000000001</v>
          </cell>
          <cell r="Y2028">
            <v>0.12940625</v>
          </cell>
        </row>
        <row r="2029">
          <cell r="A2029" t="str">
            <v>PC-2421</v>
          </cell>
          <cell r="W2029">
            <v>16.995000000000001</v>
          </cell>
          <cell r="Y2029">
            <v>0.12940625</v>
          </cell>
        </row>
        <row r="2030">
          <cell r="A2030" t="str">
            <v>PC-2674</v>
          </cell>
          <cell r="W2030">
            <v>13.596</v>
          </cell>
          <cell r="Y2030">
            <v>0.11352500000000001</v>
          </cell>
        </row>
        <row r="2031">
          <cell r="A2031" t="str">
            <v>PC-2841</v>
          </cell>
          <cell r="W2031">
            <v>67.98</v>
          </cell>
          <cell r="Y2031">
            <v>0.38762499999999994</v>
          </cell>
        </row>
        <row r="2032">
          <cell r="A2032" t="str">
            <v>PC-26-00515</v>
          </cell>
          <cell r="W2032">
            <v>27.192</v>
          </cell>
          <cell r="Y2032">
            <v>0.16705000000000003</v>
          </cell>
        </row>
        <row r="2033">
          <cell r="A2033" t="str">
            <v>PC-26-00516</v>
          </cell>
          <cell r="W2033">
            <v>33.99</v>
          </cell>
          <cell r="Y2033">
            <v>0.20381249999999998</v>
          </cell>
        </row>
        <row r="2034">
          <cell r="A2034" t="str">
            <v>PC-26-00517</v>
          </cell>
          <cell r="W2034">
            <v>40.788000000000004</v>
          </cell>
          <cell r="Y2034">
            <v>0.24057500000000001</v>
          </cell>
        </row>
        <row r="2035">
          <cell r="A2035" t="str">
            <v>PC-2423</v>
          </cell>
          <cell r="W2035">
            <v>36.256</v>
          </cell>
          <cell r="Y2035">
            <v>0.20939999999999998</v>
          </cell>
        </row>
        <row r="2036">
          <cell r="A2036" t="str">
            <v>PC-2424</v>
          </cell>
          <cell r="W2036">
            <v>36.256</v>
          </cell>
          <cell r="Y2036">
            <v>0.20939999999999998</v>
          </cell>
        </row>
        <row r="2037">
          <cell r="A2037" t="str">
            <v>PC-2422</v>
          </cell>
          <cell r="W2037">
            <v>163.15200000000002</v>
          </cell>
          <cell r="Y2037">
            <v>0.87229999999999996</v>
          </cell>
        </row>
        <row r="2038">
          <cell r="A2038" t="str">
            <v>PC-916</v>
          </cell>
          <cell r="W2038">
            <v>45.32</v>
          </cell>
          <cell r="Y2038">
            <v>0.27174999999999999</v>
          </cell>
        </row>
        <row r="2039">
          <cell r="A2039" t="str">
            <v>PC-26-00316</v>
          </cell>
          <cell r="W2039">
            <v>18.128</v>
          </cell>
          <cell r="Y2039">
            <v>0.12470000000000001</v>
          </cell>
        </row>
        <row r="2040">
          <cell r="A2040" t="str">
            <v>PC-26-00317</v>
          </cell>
          <cell r="W2040">
            <v>15.106666666666669</v>
          </cell>
          <cell r="Y2040">
            <v>0.10725000000000001</v>
          </cell>
        </row>
        <row r="2041">
          <cell r="A2041" t="str">
            <v>PC-26-00318</v>
          </cell>
          <cell r="W2041">
            <v>40.788000000000004</v>
          </cell>
          <cell r="Y2041">
            <v>0.24057500000000001</v>
          </cell>
        </row>
        <row r="2042">
          <cell r="A2042" t="str">
            <v>PC-26-00319</v>
          </cell>
          <cell r="W2042">
            <v>13.596</v>
          </cell>
          <cell r="Y2042">
            <v>9.8525000000000015E-2</v>
          </cell>
        </row>
        <row r="2043">
          <cell r="A2043" t="str">
            <v>PC-26-00320</v>
          </cell>
          <cell r="W2043">
            <v>12.085333333333335</v>
          </cell>
          <cell r="Y2043">
            <v>8.9800000000000005E-2</v>
          </cell>
        </row>
        <row r="2044">
          <cell r="A2044" t="str">
            <v>PC-26-00321</v>
          </cell>
          <cell r="W2044">
            <v>27.192</v>
          </cell>
          <cell r="Y2044">
            <v>0.16705000000000003</v>
          </cell>
        </row>
        <row r="2045">
          <cell r="A2045" t="str">
            <v>PC-26-00308</v>
          </cell>
          <cell r="W2045">
            <v>81.576000000000008</v>
          </cell>
          <cell r="Y2045">
            <v>0.46115</v>
          </cell>
        </row>
        <row r="2046">
          <cell r="A2046" t="str">
            <v>PC-26-00309</v>
          </cell>
          <cell r="W2046">
            <v>56.650000000000006</v>
          </cell>
          <cell r="Y2046">
            <v>0.33468750000000008</v>
          </cell>
        </row>
        <row r="2047">
          <cell r="A2047" t="str">
            <v>PC-26-00310</v>
          </cell>
          <cell r="W2047">
            <v>145.024</v>
          </cell>
          <cell r="Y2047">
            <v>0.77759999999999996</v>
          </cell>
        </row>
        <row r="2048">
          <cell r="A2048" t="str">
            <v>PC-26-00311</v>
          </cell>
          <cell r="W2048">
            <v>81.576000000000008</v>
          </cell>
          <cell r="Y2048">
            <v>0.46115</v>
          </cell>
        </row>
        <row r="2049">
          <cell r="A2049" t="str">
            <v>PC-26-00312</v>
          </cell>
          <cell r="W2049">
            <v>56.650000000000006</v>
          </cell>
          <cell r="Y2049">
            <v>0.33468750000000008</v>
          </cell>
        </row>
        <row r="2050">
          <cell r="A2050" t="str">
            <v>PC-26-00313</v>
          </cell>
          <cell r="W2050">
            <v>145.024</v>
          </cell>
          <cell r="Y2050">
            <v>0.77759999999999996</v>
          </cell>
        </row>
        <row r="2051">
          <cell r="A2051" t="str">
            <v>PC-26-00314</v>
          </cell>
          <cell r="W2051">
            <v>45.32</v>
          </cell>
          <cell r="Y2051">
            <v>0.28175</v>
          </cell>
        </row>
        <row r="2052">
          <cell r="A2052" t="str">
            <v>PC-26-00315</v>
          </cell>
          <cell r="W2052">
            <v>108.768</v>
          </cell>
          <cell r="Y2052">
            <v>0.60820000000000018</v>
          </cell>
        </row>
        <row r="2053">
          <cell r="A2053" t="str">
            <v>PC-918</v>
          </cell>
          <cell r="W2053">
            <v>49.852000000000004</v>
          </cell>
          <cell r="Y2053">
            <v>0.28959166666666669</v>
          </cell>
        </row>
        <row r="2054">
          <cell r="A2054" t="str">
            <v>PC-2668</v>
          </cell>
          <cell r="W2054">
            <v>13.596</v>
          </cell>
          <cell r="Y2054">
            <v>0.11352500000000001</v>
          </cell>
        </row>
        <row r="2055">
          <cell r="A2055" t="str">
            <v>PC-3119</v>
          </cell>
          <cell r="W2055">
            <v>90.64</v>
          </cell>
          <cell r="Y2055">
            <v>0.49350000000000005</v>
          </cell>
        </row>
        <row r="2056">
          <cell r="A2056" t="str">
            <v>PC-3120</v>
          </cell>
          <cell r="W2056">
            <v>90.64</v>
          </cell>
          <cell r="Y2056">
            <v>0.49350000000000005</v>
          </cell>
        </row>
        <row r="2057">
          <cell r="A2057" t="str">
            <v>PC-3123</v>
          </cell>
          <cell r="W2057">
            <v>149.55600000000001</v>
          </cell>
          <cell r="Y2057">
            <v>0.77877500000000011</v>
          </cell>
        </row>
        <row r="2058">
          <cell r="A2058" t="str">
            <v>PC-3124</v>
          </cell>
          <cell r="W2058">
            <v>149.55600000000001</v>
          </cell>
          <cell r="Y2058">
            <v>0.77877500000000011</v>
          </cell>
        </row>
        <row r="2059">
          <cell r="A2059" t="str">
            <v>PC-3127</v>
          </cell>
          <cell r="W2059">
            <v>79.31</v>
          </cell>
          <cell r="Y2059">
            <v>0.44056249999999991</v>
          </cell>
        </row>
        <row r="2060">
          <cell r="A2060" t="str">
            <v>PC-3129</v>
          </cell>
          <cell r="W2060">
            <v>142.75800000000004</v>
          </cell>
          <cell r="Y2060">
            <v>0.7570125000000002</v>
          </cell>
        </row>
        <row r="2061">
          <cell r="A2061" t="str">
            <v>PC-3131</v>
          </cell>
          <cell r="W2061">
            <v>79.31</v>
          </cell>
          <cell r="Y2061">
            <v>0.44056249999999991</v>
          </cell>
        </row>
        <row r="2062">
          <cell r="A2062" t="str">
            <v>PC-3133</v>
          </cell>
          <cell r="W2062">
            <v>142.75800000000004</v>
          </cell>
          <cell r="Y2062">
            <v>0.7570125000000002</v>
          </cell>
        </row>
        <row r="2063">
          <cell r="A2063" t="str">
            <v>PC-3135</v>
          </cell>
          <cell r="W2063">
            <v>47.585999999999999</v>
          </cell>
          <cell r="Y2063">
            <v>0.27233750000000001</v>
          </cell>
        </row>
        <row r="2064">
          <cell r="A2064" t="str">
            <v>PC-3138</v>
          </cell>
          <cell r="W2064">
            <v>81.576000000000008</v>
          </cell>
          <cell r="Y2064">
            <v>0.44115000000000004</v>
          </cell>
        </row>
        <row r="2065">
          <cell r="A2065" t="str">
            <v>PC-3137</v>
          </cell>
          <cell r="W2065">
            <v>47.585999999999999</v>
          </cell>
          <cell r="Y2065">
            <v>0.27233750000000001</v>
          </cell>
        </row>
        <row r="2066">
          <cell r="A2066" t="str">
            <v>PC-3140</v>
          </cell>
          <cell r="W2066">
            <v>81.576000000000008</v>
          </cell>
          <cell r="Y2066">
            <v>0.44115000000000004</v>
          </cell>
        </row>
        <row r="2067">
          <cell r="A2067" t="str">
            <v>PC-3141</v>
          </cell>
          <cell r="W2067">
            <v>145.024</v>
          </cell>
          <cell r="Y2067">
            <v>0.77759999999999996</v>
          </cell>
        </row>
        <row r="2068">
          <cell r="A2068" t="str">
            <v>PC-3142</v>
          </cell>
          <cell r="W2068">
            <v>122.364</v>
          </cell>
          <cell r="Y2068">
            <v>0.65172500000000022</v>
          </cell>
        </row>
        <row r="2069">
          <cell r="A2069" t="str">
            <v>PC-3144</v>
          </cell>
          <cell r="W2069">
            <v>559.702</v>
          </cell>
          <cell r="Y2069">
            <v>2.7651125000000003</v>
          </cell>
        </row>
        <row r="2070">
          <cell r="A2070" t="str">
            <v>PC-3148</v>
          </cell>
          <cell r="W2070">
            <v>95.171999999999997</v>
          </cell>
          <cell r="Y2070">
            <v>0.52467500000000011</v>
          </cell>
        </row>
        <row r="2071">
          <cell r="A2071" t="str">
            <v>PC-3149</v>
          </cell>
          <cell r="W2071">
            <v>163.15200000000002</v>
          </cell>
          <cell r="Y2071">
            <v>0.86230000000000007</v>
          </cell>
        </row>
        <row r="2072">
          <cell r="A2072" t="str">
            <v>PC-3150</v>
          </cell>
          <cell r="W2072">
            <v>79.31</v>
          </cell>
          <cell r="Y2072">
            <v>0.46056249999999993</v>
          </cell>
        </row>
        <row r="2073">
          <cell r="A2073" t="str">
            <v>PC-3101</v>
          </cell>
          <cell r="W2073">
            <v>27.192</v>
          </cell>
          <cell r="Y2073">
            <v>0.16705000000000003</v>
          </cell>
        </row>
        <row r="2074">
          <cell r="A2074" t="str">
            <v>PC-3102</v>
          </cell>
          <cell r="W2074">
            <v>54.384</v>
          </cell>
          <cell r="Y2074">
            <v>0.30410000000000004</v>
          </cell>
        </row>
        <row r="2075">
          <cell r="A2075" t="str">
            <v>PC-3103</v>
          </cell>
          <cell r="W2075">
            <v>81.576000000000008</v>
          </cell>
          <cell r="Y2075">
            <v>0.46115</v>
          </cell>
        </row>
        <row r="2076">
          <cell r="A2076" t="str">
            <v>PC-3104</v>
          </cell>
          <cell r="W2076">
            <v>145.024</v>
          </cell>
          <cell r="Y2076">
            <v>0.77759999999999996</v>
          </cell>
        </row>
        <row r="2077">
          <cell r="A2077" t="str">
            <v>PC-3105</v>
          </cell>
          <cell r="W2077">
            <v>145.024</v>
          </cell>
          <cell r="Y2077">
            <v>0.77759999999999996</v>
          </cell>
        </row>
        <row r="2078">
          <cell r="A2078" t="str">
            <v>PC-3106</v>
          </cell>
          <cell r="W2078">
            <v>181.28</v>
          </cell>
          <cell r="Y2078">
            <v>0.96700000000000019</v>
          </cell>
        </row>
        <row r="2079">
          <cell r="A2079" t="str">
            <v>PC-3109</v>
          </cell>
          <cell r="W2079">
            <v>2.266</v>
          </cell>
          <cell r="Y2079">
            <v>4.0587500000000006E-2</v>
          </cell>
        </row>
        <row r="2080">
          <cell r="A2080" t="str">
            <v>PC-3110</v>
          </cell>
          <cell r="W2080">
            <v>2.266</v>
          </cell>
          <cell r="Y2080">
            <v>4.0587500000000006E-2</v>
          </cell>
        </row>
        <row r="2081">
          <cell r="A2081" t="str">
            <v>PC-3111</v>
          </cell>
          <cell r="W2081">
            <v>2.266</v>
          </cell>
          <cell r="Y2081">
            <v>4.0587500000000006E-2</v>
          </cell>
        </row>
        <row r="2082">
          <cell r="A2082" t="str">
            <v>PC-26-0850</v>
          </cell>
          <cell r="W2082">
            <v>222.06800000000004</v>
          </cell>
          <cell r="Y2082">
            <v>1.127575</v>
          </cell>
        </row>
        <row r="2083">
          <cell r="A2083" t="str">
            <v>PC-3114</v>
          </cell>
          <cell r="W2083">
            <v>222.06800000000004</v>
          </cell>
          <cell r="Y2083">
            <v>1.127575</v>
          </cell>
        </row>
        <row r="2084">
          <cell r="A2084" t="str">
            <v>PC-3115</v>
          </cell>
          <cell r="W2084">
            <v>81.576000000000008</v>
          </cell>
          <cell r="Y2084">
            <v>0.46115</v>
          </cell>
        </row>
        <row r="2085">
          <cell r="A2085" t="str">
            <v>PC-3116</v>
          </cell>
          <cell r="W2085">
            <v>81.576000000000008</v>
          </cell>
          <cell r="Y2085">
            <v>0.46115</v>
          </cell>
        </row>
        <row r="2086">
          <cell r="A2086" t="str">
            <v>PC-3117</v>
          </cell>
          <cell r="W2086">
            <v>145.024</v>
          </cell>
          <cell r="Y2086">
            <v>0.77759999999999996</v>
          </cell>
        </row>
        <row r="2087">
          <cell r="A2087" t="str">
            <v>PC-3118</v>
          </cell>
          <cell r="W2087">
            <v>145.024</v>
          </cell>
          <cell r="Y2087">
            <v>0.77759999999999996</v>
          </cell>
        </row>
        <row r="2088">
          <cell r="A2088" t="str">
            <v>PC-1971</v>
          </cell>
          <cell r="W2088">
            <v>108.768</v>
          </cell>
          <cell r="Y2088">
            <v>0.58820000000000017</v>
          </cell>
        </row>
        <row r="2089">
          <cell r="A2089" t="str">
            <v>PC-1972</v>
          </cell>
          <cell r="W2089">
            <v>224.334</v>
          </cell>
          <cell r="Y2089">
            <v>1.1581625000000002</v>
          </cell>
        </row>
        <row r="2090">
          <cell r="A2090" t="str">
            <v>PC-2627</v>
          </cell>
          <cell r="W2090">
            <v>108.768</v>
          </cell>
          <cell r="Y2090">
            <v>0.58820000000000017</v>
          </cell>
        </row>
        <row r="2091">
          <cell r="A2091" t="str">
            <v>PC-2628</v>
          </cell>
          <cell r="W2091">
            <v>224.334</v>
          </cell>
          <cell r="Y2091">
            <v>1.1581625000000002</v>
          </cell>
        </row>
        <row r="2092">
          <cell r="A2092" t="str">
            <v>PC-2629</v>
          </cell>
          <cell r="W2092">
            <v>435.072</v>
          </cell>
          <cell r="Y2092">
            <v>2.1728000000000001</v>
          </cell>
        </row>
        <row r="2093">
          <cell r="A2093" t="str">
            <v>PC-1973</v>
          </cell>
          <cell r="W2093">
            <v>27.192</v>
          </cell>
          <cell r="Y2093">
            <v>0.18705000000000002</v>
          </cell>
        </row>
        <row r="2094">
          <cell r="A2094" t="str">
            <v>PC-1974</v>
          </cell>
          <cell r="W2094">
            <v>67.98</v>
          </cell>
          <cell r="Y2094">
            <v>0.39762499999999995</v>
          </cell>
        </row>
        <row r="2095">
          <cell r="A2095" t="str">
            <v>PC-2630</v>
          </cell>
          <cell r="W2095">
            <v>27.192</v>
          </cell>
          <cell r="Y2095">
            <v>0.18705000000000002</v>
          </cell>
        </row>
        <row r="2096">
          <cell r="A2096" t="str">
            <v>PC-2631</v>
          </cell>
          <cell r="W2096">
            <v>67.98</v>
          </cell>
          <cell r="Y2096">
            <v>0.39762499999999995</v>
          </cell>
        </row>
        <row r="2097">
          <cell r="A2097" t="str">
            <v>PC-1977</v>
          </cell>
          <cell r="W2097">
            <v>163.15200000000002</v>
          </cell>
          <cell r="Y2097">
            <v>0.84230000000000005</v>
          </cell>
        </row>
        <row r="2098">
          <cell r="A2098" t="str">
            <v>PC-2634</v>
          </cell>
          <cell r="W2098">
            <v>163.15200000000002</v>
          </cell>
          <cell r="Y2098">
            <v>0.84230000000000005</v>
          </cell>
        </row>
        <row r="2099">
          <cell r="A2099" t="str">
            <v>PC-26-00520</v>
          </cell>
          <cell r="W2099">
            <v>45.32</v>
          </cell>
          <cell r="Y2099">
            <v>0.27174999999999999</v>
          </cell>
        </row>
        <row r="2100">
          <cell r="A2100" t="str">
            <v>PC-26-00521</v>
          </cell>
          <cell r="W2100">
            <v>108.768</v>
          </cell>
          <cell r="Y2100">
            <v>0.58820000000000017</v>
          </cell>
        </row>
        <row r="2101">
          <cell r="A2101" t="str">
            <v>PC-26-00519</v>
          </cell>
          <cell r="W2101">
            <v>39.655000000000001</v>
          </cell>
          <cell r="Y2101">
            <v>0.23028124999999997</v>
          </cell>
        </row>
        <row r="2102">
          <cell r="A2102" t="str">
            <v>PC-2816</v>
          </cell>
          <cell r="W2102">
            <v>39.655000000000001</v>
          </cell>
          <cell r="Y2102">
            <v>0.23028124999999997</v>
          </cell>
        </row>
        <row r="2103">
          <cell r="A2103" t="str">
            <v>PC-2814</v>
          </cell>
          <cell r="W2103">
            <v>52.873333333333335</v>
          </cell>
          <cell r="Y2103">
            <v>0.31370833333333331</v>
          </cell>
        </row>
        <row r="2104">
          <cell r="A2104" t="str">
            <v>PC-2815</v>
          </cell>
          <cell r="W2104">
            <v>120.85333333333335</v>
          </cell>
          <cell r="Y2104">
            <v>0.65133333333333354</v>
          </cell>
        </row>
        <row r="2105">
          <cell r="A2105" t="str">
            <v>PC-2817</v>
          </cell>
          <cell r="W2105">
            <v>113.30000000000001</v>
          </cell>
          <cell r="Y2105">
            <v>0.5993750000000001</v>
          </cell>
        </row>
        <row r="2106">
          <cell r="A2106" t="str">
            <v>PC-2819</v>
          </cell>
          <cell r="W2106">
            <v>113.30000000000001</v>
          </cell>
          <cell r="Y2106">
            <v>0.5993750000000001</v>
          </cell>
        </row>
        <row r="2107">
          <cell r="A2107" t="str">
            <v>PC-2818</v>
          </cell>
          <cell r="W2107">
            <v>113.30000000000001</v>
          </cell>
          <cell r="Y2107">
            <v>0.5993750000000001</v>
          </cell>
        </row>
        <row r="2108">
          <cell r="A2108" t="str">
            <v>PC-2822</v>
          </cell>
          <cell r="W2108">
            <v>113.30000000000001</v>
          </cell>
          <cell r="Y2108">
            <v>0.5993750000000001</v>
          </cell>
        </row>
        <row r="2109">
          <cell r="A2109" t="str">
            <v>PC-2823</v>
          </cell>
          <cell r="W2109">
            <v>113.30000000000001</v>
          </cell>
          <cell r="Y2109">
            <v>0.5993750000000001</v>
          </cell>
        </row>
        <row r="2110">
          <cell r="A2110" t="str">
            <v>PC-2821</v>
          </cell>
          <cell r="W2110">
            <v>113.30000000000001</v>
          </cell>
          <cell r="Y2110">
            <v>0.5993750000000001</v>
          </cell>
        </row>
        <row r="2111">
          <cell r="A2111" t="str">
            <v>PC-2824</v>
          </cell>
          <cell r="W2111">
            <v>145.024</v>
          </cell>
          <cell r="Y2111">
            <v>0.73760000000000003</v>
          </cell>
        </row>
        <row r="2112">
          <cell r="A2112" t="str">
            <v>PC-2825</v>
          </cell>
          <cell r="W2112">
            <v>226.60000000000002</v>
          </cell>
          <cell r="Y2112">
            <v>1.1287500000000001</v>
          </cell>
        </row>
        <row r="2113">
          <cell r="A2113" t="str">
            <v>PC-26-00522</v>
          </cell>
          <cell r="W2113">
            <v>67.98</v>
          </cell>
          <cell r="Y2113">
            <v>0.36762499999999998</v>
          </cell>
        </row>
        <row r="2114">
          <cell r="A2114" t="str">
            <v>PC-26-00523</v>
          </cell>
          <cell r="W2114">
            <v>108.768</v>
          </cell>
          <cell r="Y2114">
            <v>0.56820000000000015</v>
          </cell>
        </row>
        <row r="2115">
          <cell r="A2115" t="str">
            <v>PC-26-0852</v>
          </cell>
          <cell r="W2115">
            <v>81.576000000000008</v>
          </cell>
          <cell r="Y2115">
            <v>0.43114999999999998</v>
          </cell>
        </row>
        <row r="2116">
          <cell r="A2116" t="str">
            <v>PC-2826</v>
          </cell>
          <cell r="W2116">
            <v>45.32</v>
          </cell>
          <cell r="Y2116">
            <v>0.25175000000000003</v>
          </cell>
        </row>
        <row r="2117">
          <cell r="A2117" t="str">
            <v>PC-2636</v>
          </cell>
          <cell r="W2117">
            <v>147.29000000000002</v>
          </cell>
          <cell r="Y2117">
            <v>0.75818750000000013</v>
          </cell>
        </row>
        <row r="2118">
          <cell r="A2118" t="str">
            <v>PC-2638</v>
          </cell>
          <cell r="W2118">
            <v>231.13200000000001</v>
          </cell>
          <cell r="Y2118">
            <v>1.1599250000000003</v>
          </cell>
        </row>
        <row r="2119">
          <cell r="A2119" t="str">
            <v>PC-2641</v>
          </cell>
          <cell r="W2119">
            <v>63.448000000000008</v>
          </cell>
          <cell r="Y2119">
            <v>0.35145000000000004</v>
          </cell>
        </row>
        <row r="2120">
          <cell r="A2120" t="str">
            <v>PC-2644</v>
          </cell>
          <cell r="W2120">
            <v>113.30000000000001</v>
          </cell>
          <cell r="Y2120">
            <v>0.5993750000000001</v>
          </cell>
        </row>
        <row r="2121">
          <cell r="A2121" t="str">
            <v>PC-2639</v>
          </cell>
          <cell r="W2121">
            <v>63.448000000000008</v>
          </cell>
          <cell r="Y2121">
            <v>0.35145000000000004</v>
          </cell>
        </row>
        <row r="2122">
          <cell r="A2122" t="str">
            <v>PC-2642</v>
          </cell>
          <cell r="W2122">
            <v>113.30000000000001</v>
          </cell>
          <cell r="Y2122">
            <v>0.5993750000000001</v>
          </cell>
        </row>
        <row r="2123">
          <cell r="A2123" t="str">
            <v>PC-2640</v>
          </cell>
          <cell r="W2123">
            <v>63.448000000000008</v>
          </cell>
          <cell r="Y2123">
            <v>0.35145000000000004</v>
          </cell>
        </row>
        <row r="2124">
          <cell r="A2124" t="str">
            <v>PC-2643</v>
          </cell>
          <cell r="W2124">
            <v>113.30000000000001</v>
          </cell>
          <cell r="Y2124">
            <v>0.5993750000000001</v>
          </cell>
        </row>
        <row r="2125">
          <cell r="A2125" t="str">
            <v>PC-2645</v>
          </cell>
          <cell r="W2125">
            <v>81.576000000000008</v>
          </cell>
          <cell r="Y2125">
            <v>0.46115</v>
          </cell>
        </row>
        <row r="2126">
          <cell r="A2126" t="str">
            <v>PC-2646</v>
          </cell>
          <cell r="W2126">
            <v>145.024</v>
          </cell>
          <cell r="Y2126">
            <v>0.77759999999999996</v>
          </cell>
        </row>
        <row r="2127">
          <cell r="A2127" t="str">
            <v>PC-2754</v>
          </cell>
          <cell r="W2127">
            <v>951.72000000000025</v>
          </cell>
          <cell r="Y2127">
            <v>4.6667500000000013</v>
          </cell>
        </row>
        <row r="2128">
          <cell r="A2128" t="str">
            <v>PC-2755</v>
          </cell>
          <cell r="W2128">
            <v>951.72000000000025</v>
          </cell>
          <cell r="Y2128">
            <v>4.6667500000000013</v>
          </cell>
        </row>
        <row r="2129">
          <cell r="A2129" t="str">
            <v>PC-2756</v>
          </cell>
          <cell r="W2129">
            <v>1142.0640000000003</v>
          </cell>
          <cell r="Y2129">
            <v>5.5961000000000007</v>
          </cell>
        </row>
        <row r="2130">
          <cell r="A2130" t="str">
            <v>PC-2757</v>
          </cell>
          <cell r="W2130">
            <v>1142.0640000000003</v>
          </cell>
          <cell r="Y2130">
            <v>5.5961000000000007</v>
          </cell>
        </row>
        <row r="2131">
          <cell r="A2131" t="str">
            <v>PC-2758</v>
          </cell>
          <cell r="W2131">
            <v>108.768</v>
          </cell>
          <cell r="Y2131">
            <v>0.58820000000000017</v>
          </cell>
        </row>
        <row r="2132">
          <cell r="A2132" t="str">
            <v>PC-2747</v>
          </cell>
          <cell r="W2132">
            <v>285.51600000000008</v>
          </cell>
          <cell r="Y2132">
            <v>1.4440250000000003</v>
          </cell>
        </row>
        <row r="2133">
          <cell r="A2133" t="str">
            <v>PC-2748</v>
          </cell>
          <cell r="W2133">
            <v>149.55600000000001</v>
          </cell>
          <cell r="Y2133">
            <v>0.77877500000000011</v>
          </cell>
        </row>
        <row r="2134">
          <cell r="A2134" t="str">
            <v>PC-2751</v>
          </cell>
          <cell r="W2134">
            <v>56.650000000000006</v>
          </cell>
          <cell r="Y2134">
            <v>0.33468750000000008</v>
          </cell>
        </row>
        <row r="2135">
          <cell r="A2135" t="str">
            <v>PC-2752</v>
          </cell>
          <cell r="W2135">
            <v>348.96400000000006</v>
          </cell>
          <cell r="Y2135">
            <v>1.7904750000000003</v>
          </cell>
        </row>
        <row r="2136">
          <cell r="A2136" t="str">
            <v>PC-2753</v>
          </cell>
          <cell r="W2136">
            <v>380.68799999999999</v>
          </cell>
          <cell r="Y2136">
            <v>1.9387000000000005</v>
          </cell>
        </row>
        <row r="2137">
          <cell r="A2137" t="str">
            <v>PC-2647</v>
          </cell>
          <cell r="W2137">
            <v>199.40800000000002</v>
          </cell>
          <cell r="Y2137">
            <v>1.0317000000000003</v>
          </cell>
        </row>
        <row r="2138">
          <cell r="A2138" t="str">
            <v>PC-2648</v>
          </cell>
          <cell r="W2138">
            <v>448.66800000000001</v>
          </cell>
          <cell r="Y2138">
            <v>2.2263250000000001</v>
          </cell>
        </row>
        <row r="2139">
          <cell r="A2139" t="str">
            <v>PC-2649</v>
          </cell>
          <cell r="W2139">
            <v>199.40800000000002</v>
          </cell>
          <cell r="Y2139">
            <v>1.0317000000000003</v>
          </cell>
        </row>
        <row r="2140">
          <cell r="A2140" t="str">
            <v>PC-2650</v>
          </cell>
          <cell r="W2140">
            <v>199.40800000000002</v>
          </cell>
          <cell r="Y2140">
            <v>1.0317000000000003</v>
          </cell>
        </row>
        <row r="2141">
          <cell r="A2141" t="str">
            <v>PC-2652</v>
          </cell>
          <cell r="W2141">
            <v>448.66800000000001</v>
          </cell>
          <cell r="Y2141">
            <v>2.2263250000000001</v>
          </cell>
        </row>
        <row r="2142">
          <cell r="A2142" t="str">
            <v>PC-2653</v>
          </cell>
          <cell r="W2142">
            <v>448.66800000000001</v>
          </cell>
          <cell r="Y2142">
            <v>2.2263250000000001</v>
          </cell>
        </row>
        <row r="2143">
          <cell r="A2143" t="str">
            <v>PC-2655</v>
          </cell>
          <cell r="W2143">
            <v>63.448000000000008</v>
          </cell>
          <cell r="Y2143">
            <v>0.35644999999999999</v>
          </cell>
        </row>
        <row r="2144">
          <cell r="A2144" t="str">
            <v>PC-2656</v>
          </cell>
          <cell r="W2144">
            <v>63.448000000000008</v>
          </cell>
          <cell r="Y2144">
            <v>0.35644999999999999</v>
          </cell>
        </row>
        <row r="2145">
          <cell r="A2145" t="str">
            <v>PC-2657</v>
          </cell>
          <cell r="W2145">
            <v>63.448000000000008</v>
          </cell>
          <cell r="Y2145">
            <v>0.35644999999999999</v>
          </cell>
        </row>
        <row r="2146">
          <cell r="A2146" t="str">
            <v>PC-26-00524</v>
          </cell>
          <cell r="W2146">
            <v>54.384</v>
          </cell>
          <cell r="Y2146">
            <v>0.31410000000000005</v>
          </cell>
        </row>
        <row r="2147">
          <cell r="A2147" t="str">
            <v>PC-950</v>
          </cell>
          <cell r="W2147">
            <v>93.661333333333346</v>
          </cell>
          <cell r="Y2147">
            <v>0.49761666666666676</v>
          </cell>
        </row>
        <row r="2148">
          <cell r="A2148" t="str">
            <v>PC-952</v>
          </cell>
          <cell r="W2148">
            <v>169.19466666666668</v>
          </cell>
          <cell r="Y2148">
            <v>0.85053333333333347</v>
          </cell>
        </row>
        <row r="2149">
          <cell r="A2149" t="str">
            <v>PC-954</v>
          </cell>
          <cell r="W2149">
            <v>178.2586666666667</v>
          </cell>
          <cell r="Y2149">
            <v>0.89288333333333347</v>
          </cell>
        </row>
        <row r="2150">
          <cell r="A2150" t="str">
            <v>PC-956</v>
          </cell>
          <cell r="W2150">
            <v>30.213333333333338</v>
          </cell>
          <cell r="Y2150">
            <v>0.17783333333333337</v>
          </cell>
        </row>
        <row r="2151">
          <cell r="A2151" t="str">
            <v>PC-958</v>
          </cell>
          <cell r="W2151">
            <v>27.192</v>
          </cell>
          <cell r="Y2151">
            <v>0.18705000000000002</v>
          </cell>
        </row>
        <row r="2152">
          <cell r="A2152" t="str">
            <v>PC-960</v>
          </cell>
          <cell r="W2152">
            <v>20.394000000000002</v>
          </cell>
          <cell r="Y2152">
            <v>0.14528749999999999</v>
          </cell>
        </row>
        <row r="2153">
          <cell r="A2153" t="str">
            <v>PC-962</v>
          </cell>
          <cell r="W2153">
            <v>317.24</v>
          </cell>
          <cell r="Y2153">
            <v>1.5722499999999999</v>
          </cell>
        </row>
        <row r="2154">
          <cell r="A2154" t="str">
            <v>PC-966</v>
          </cell>
          <cell r="W2154">
            <v>54.384</v>
          </cell>
          <cell r="Y2154">
            <v>0.31410000000000005</v>
          </cell>
        </row>
        <row r="2155">
          <cell r="A2155" t="str">
            <v>PC-968</v>
          </cell>
          <cell r="W2155">
            <v>181.28</v>
          </cell>
          <cell r="Y2155">
            <v>0.94700000000000017</v>
          </cell>
        </row>
        <row r="2156">
          <cell r="A2156" t="str">
            <v>PC-970</v>
          </cell>
          <cell r="W2156">
            <v>90.64</v>
          </cell>
          <cell r="Y2156">
            <v>0.49350000000000005</v>
          </cell>
        </row>
        <row r="2157">
          <cell r="A2157" t="str">
            <v>PC-975</v>
          </cell>
          <cell r="W2157">
            <v>222.06800000000004</v>
          </cell>
          <cell r="Y2157">
            <v>1.127575</v>
          </cell>
        </row>
        <row r="2158">
          <cell r="A2158" t="str">
            <v>PC-977</v>
          </cell>
          <cell r="W2158">
            <v>367.09200000000004</v>
          </cell>
          <cell r="Y2158">
            <v>1.8251750000000004</v>
          </cell>
        </row>
        <row r="2159">
          <cell r="A2159" t="str">
            <v>PC-979</v>
          </cell>
          <cell r="W2159">
            <v>45.32</v>
          </cell>
          <cell r="Y2159">
            <v>0.27174999999999999</v>
          </cell>
        </row>
        <row r="2160">
          <cell r="A2160" t="str">
            <v>PC-26-00525</v>
          </cell>
          <cell r="W2160">
            <v>13.596</v>
          </cell>
          <cell r="Y2160">
            <v>0.10352500000000002</v>
          </cell>
        </row>
        <row r="2161">
          <cell r="A2161" t="str">
            <v>PC-983</v>
          </cell>
          <cell r="W2161">
            <v>63.448000000000008</v>
          </cell>
          <cell r="Y2161">
            <v>0.35644999999999999</v>
          </cell>
        </row>
        <row r="2162">
          <cell r="A2162" t="str">
            <v>PC-26-0856</v>
          </cell>
          <cell r="W2162">
            <v>181.28</v>
          </cell>
          <cell r="Y2162">
            <v>0.96700000000000019</v>
          </cell>
        </row>
        <row r="2163">
          <cell r="A2163" t="str">
            <v>PC-985</v>
          </cell>
          <cell r="W2163">
            <v>294.58000000000004</v>
          </cell>
          <cell r="Y2163">
            <v>1.5263750000000003</v>
          </cell>
        </row>
        <row r="2164">
          <cell r="A2164" t="str">
            <v>PC-987</v>
          </cell>
          <cell r="W2164">
            <v>253.79200000000003</v>
          </cell>
          <cell r="Y2164">
            <v>1.2858000000000003</v>
          </cell>
        </row>
        <row r="2165">
          <cell r="A2165" t="str">
            <v>PC-989</v>
          </cell>
          <cell r="W2165">
            <v>183.54600000000002</v>
          </cell>
          <cell r="Y2165">
            <v>0.96758750000000016</v>
          </cell>
        </row>
        <row r="2166">
          <cell r="A2166" t="str">
            <v>PC-991</v>
          </cell>
          <cell r="W2166">
            <v>27.192</v>
          </cell>
          <cell r="Y2166">
            <v>0.18705000000000002</v>
          </cell>
        </row>
        <row r="2167">
          <cell r="A2167" t="str">
            <v>PC-993</v>
          </cell>
          <cell r="W2167">
            <v>190.34399999999999</v>
          </cell>
          <cell r="Y2167">
            <v>0.97935000000000028</v>
          </cell>
        </row>
        <row r="2168">
          <cell r="A2168" t="str">
            <v>PC-995</v>
          </cell>
          <cell r="W2168">
            <v>45.32</v>
          </cell>
          <cell r="Y2168">
            <v>0.28175</v>
          </cell>
        </row>
        <row r="2169">
          <cell r="A2169" t="str">
            <v>PC-997</v>
          </cell>
          <cell r="W2169">
            <v>145.024</v>
          </cell>
          <cell r="Y2169">
            <v>0.77759999999999996</v>
          </cell>
        </row>
        <row r="2170">
          <cell r="A2170" t="str">
            <v>PC-999</v>
          </cell>
          <cell r="W2170">
            <v>145.024</v>
          </cell>
          <cell r="Y2170">
            <v>0.77759999999999996</v>
          </cell>
        </row>
        <row r="2171">
          <cell r="A2171" t="str">
            <v>PC-1001</v>
          </cell>
          <cell r="W2171">
            <v>101.97</v>
          </cell>
          <cell r="Y2171">
            <v>0.57143750000000015</v>
          </cell>
        </row>
        <row r="2172">
          <cell r="A2172" t="str">
            <v>PC-26-0857</v>
          </cell>
          <cell r="W2172">
            <v>27.192</v>
          </cell>
          <cell r="Y2172">
            <v>0.18705000000000002</v>
          </cell>
        </row>
        <row r="2173">
          <cell r="A2173" t="str">
            <v>PC-26-00530</v>
          </cell>
          <cell r="W2173">
            <v>124.63000000000002</v>
          </cell>
          <cell r="Y2173">
            <v>0.71231250000000024</v>
          </cell>
        </row>
        <row r="2174">
          <cell r="A2174" t="str">
            <v>PC-26-00531</v>
          </cell>
          <cell r="W2174">
            <v>176.74800000000005</v>
          </cell>
          <cell r="Y2174">
            <v>0.97582500000000028</v>
          </cell>
        </row>
        <row r="2175">
          <cell r="A2175" t="str">
            <v>PC-26-00532</v>
          </cell>
          <cell r="W2175">
            <v>290.048</v>
          </cell>
          <cell r="Y2175">
            <v>1.5351999999999999</v>
          </cell>
        </row>
        <row r="2176">
          <cell r="A2176" t="str">
            <v>PC-1003</v>
          </cell>
          <cell r="W2176">
            <v>145.024</v>
          </cell>
          <cell r="Y2176">
            <v>0.77759999999999996</v>
          </cell>
        </row>
        <row r="2177">
          <cell r="A2177" t="str">
            <v>PC-1005</v>
          </cell>
          <cell r="W2177">
            <v>326.30400000000003</v>
          </cell>
          <cell r="Y2177">
            <v>1.6646000000000001</v>
          </cell>
        </row>
        <row r="2178">
          <cell r="A2178" t="str">
            <v>PC-1007</v>
          </cell>
          <cell r="W2178">
            <v>56.650000000000006</v>
          </cell>
          <cell r="Y2178">
            <v>0.33468750000000008</v>
          </cell>
        </row>
        <row r="2179">
          <cell r="A2179" t="str">
            <v>PC-1009</v>
          </cell>
          <cell r="W2179">
            <v>111.03400000000002</v>
          </cell>
          <cell r="Y2179">
            <v>0.60878750000000015</v>
          </cell>
        </row>
        <row r="2180">
          <cell r="A2180" t="str">
            <v>PC-1011</v>
          </cell>
          <cell r="W2180">
            <v>90.64</v>
          </cell>
          <cell r="Y2180">
            <v>0.49350000000000005</v>
          </cell>
        </row>
        <row r="2181">
          <cell r="A2181" t="str">
            <v>PC-1013</v>
          </cell>
          <cell r="W2181">
            <v>190.34399999999999</v>
          </cell>
          <cell r="Y2181">
            <v>0.97935000000000028</v>
          </cell>
        </row>
        <row r="2182">
          <cell r="A2182" t="str">
            <v>PC-26-00533</v>
          </cell>
          <cell r="W2182">
            <v>74.778000000000006</v>
          </cell>
          <cell r="Y2182">
            <v>0.39938750000000006</v>
          </cell>
        </row>
        <row r="2183">
          <cell r="A2183" t="str">
            <v>PC-26-00534</v>
          </cell>
          <cell r="W2183">
            <v>126.89600000000002</v>
          </cell>
          <cell r="Y2183">
            <v>0.65290000000000015</v>
          </cell>
        </row>
        <row r="2184">
          <cell r="A2184" t="str">
            <v>PC-26-00535</v>
          </cell>
          <cell r="W2184">
            <v>203.94</v>
          </cell>
          <cell r="Y2184">
            <v>1.0228750000000002</v>
          </cell>
        </row>
        <row r="2185">
          <cell r="A2185" t="str">
            <v>PC-26-00536</v>
          </cell>
          <cell r="W2185">
            <v>49.852000000000004</v>
          </cell>
          <cell r="Y2185">
            <v>0.27292500000000003</v>
          </cell>
        </row>
        <row r="2186">
          <cell r="A2186" t="str">
            <v>PC-26-00537</v>
          </cell>
          <cell r="W2186">
            <v>95.171999999999997</v>
          </cell>
          <cell r="Y2186">
            <v>0.49467500000000009</v>
          </cell>
        </row>
        <row r="2187">
          <cell r="A2187" t="str">
            <v>PC-26-00538</v>
          </cell>
          <cell r="W2187">
            <v>163.15200000000002</v>
          </cell>
          <cell r="Y2187">
            <v>0.82230000000000003</v>
          </cell>
        </row>
        <row r="2188">
          <cell r="A2188" t="str">
            <v>PC-1025</v>
          </cell>
          <cell r="W2188">
            <v>67.98</v>
          </cell>
          <cell r="Y2188">
            <v>0.39762499999999995</v>
          </cell>
        </row>
        <row r="2189">
          <cell r="A2189" t="str">
            <v>PC-1027</v>
          </cell>
          <cell r="W2189">
            <v>108.768</v>
          </cell>
          <cell r="Y2189">
            <v>0.60820000000000018</v>
          </cell>
        </row>
        <row r="2190">
          <cell r="A2190" t="str">
            <v>PC-26-00539</v>
          </cell>
          <cell r="W2190">
            <v>79.31</v>
          </cell>
          <cell r="Y2190">
            <v>0.46056249999999993</v>
          </cell>
        </row>
        <row r="2191">
          <cell r="A2191" t="str">
            <v>PC-26-00540</v>
          </cell>
          <cell r="W2191">
            <v>79.31</v>
          </cell>
          <cell r="Y2191">
            <v>0.46056249999999993</v>
          </cell>
        </row>
        <row r="2192">
          <cell r="A2192" t="str">
            <v>PC-26-00541</v>
          </cell>
          <cell r="W2192">
            <v>79.31</v>
          </cell>
          <cell r="Y2192">
            <v>0.46056249999999993</v>
          </cell>
        </row>
        <row r="2193">
          <cell r="A2193" t="str">
            <v>PC-26-00542</v>
          </cell>
          <cell r="W2193">
            <v>79.31</v>
          </cell>
          <cell r="Y2193">
            <v>0.46056249999999993</v>
          </cell>
        </row>
        <row r="2194">
          <cell r="A2194" t="str">
            <v>PC-26-00543</v>
          </cell>
          <cell r="W2194">
            <v>271.92</v>
          </cell>
          <cell r="Y2194">
            <v>1.4238333333333333</v>
          </cell>
        </row>
        <row r="2195">
          <cell r="A2195" t="str">
            <v>PC-26-00544</v>
          </cell>
          <cell r="W2195">
            <v>454.71066666666673</v>
          </cell>
          <cell r="Y2195">
            <v>2.2845583333333335</v>
          </cell>
        </row>
        <row r="2196">
          <cell r="A2196" t="str">
            <v>PC-1033</v>
          </cell>
          <cell r="W2196">
            <v>27.192</v>
          </cell>
          <cell r="Y2196">
            <v>0.18705000000000002</v>
          </cell>
        </row>
        <row r="2197">
          <cell r="A2197" t="str">
            <v>PC-1035</v>
          </cell>
          <cell r="W2197">
            <v>27.192</v>
          </cell>
          <cell r="Y2197">
            <v>0.18705000000000002</v>
          </cell>
        </row>
        <row r="2198">
          <cell r="A2198" t="str">
            <v>PC-26-00545</v>
          </cell>
          <cell r="W2198">
            <v>33.99</v>
          </cell>
          <cell r="Y2198">
            <v>0.22881249999999997</v>
          </cell>
        </row>
        <row r="2199">
          <cell r="A2199" t="str">
            <v>PC-26-00546</v>
          </cell>
          <cell r="W2199">
            <v>56.650000000000006</v>
          </cell>
          <cell r="Y2199">
            <v>0.33468750000000008</v>
          </cell>
        </row>
        <row r="2200">
          <cell r="A2200" t="str">
            <v>PC-26-00547</v>
          </cell>
          <cell r="W2200">
            <v>56.650000000000006</v>
          </cell>
          <cell r="Y2200">
            <v>0.33468750000000008</v>
          </cell>
        </row>
        <row r="2201">
          <cell r="A2201" t="str">
            <v>PC-942</v>
          </cell>
          <cell r="W2201">
            <v>99.704000000000008</v>
          </cell>
          <cell r="Y2201">
            <v>0.54585000000000017</v>
          </cell>
        </row>
        <row r="2202">
          <cell r="A2202" t="str">
            <v>PC-944</v>
          </cell>
          <cell r="W2202">
            <v>95.171999999999997</v>
          </cell>
          <cell r="Y2202">
            <v>0.52467500000000011</v>
          </cell>
        </row>
        <row r="2203">
          <cell r="A2203" t="str">
            <v>PC-946</v>
          </cell>
          <cell r="W2203">
            <v>60.426666666666677</v>
          </cell>
          <cell r="Y2203">
            <v>0.33566666666666672</v>
          </cell>
        </row>
        <row r="2204">
          <cell r="A2204" t="str">
            <v>PC-948</v>
          </cell>
          <cell r="W2204">
            <v>102.72533333333335</v>
          </cell>
          <cell r="Y2204">
            <v>0.53996666666666682</v>
          </cell>
        </row>
        <row r="2205">
          <cell r="A2205" t="str">
            <v>PC-26-00548</v>
          </cell>
          <cell r="W2205">
            <v>79.31</v>
          </cell>
          <cell r="Y2205">
            <v>0.46056249999999993</v>
          </cell>
        </row>
        <row r="2206">
          <cell r="A2206" t="str">
            <v>PC-26-00549</v>
          </cell>
          <cell r="W2206">
            <v>108.768</v>
          </cell>
          <cell r="Y2206">
            <v>0.60820000000000018</v>
          </cell>
        </row>
        <row r="2207">
          <cell r="A2207" t="str">
            <v>PC-26-00550</v>
          </cell>
          <cell r="W2207">
            <v>181.28</v>
          </cell>
          <cell r="Y2207">
            <v>0.96700000000000019</v>
          </cell>
        </row>
        <row r="2208">
          <cell r="A2208" t="str">
            <v>PC-26-00551</v>
          </cell>
          <cell r="W2208">
            <v>90.64</v>
          </cell>
          <cell r="Y2208">
            <v>0.52350000000000008</v>
          </cell>
        </row>
        <row r="2209">
          <cell r="A2209" t="str">
            <v>PC-26-00552</v>
          </cell>
          <cell r="W2209">
            <v>122.364</v>
          </cell>
          <cell r="Y2209">
            <v>0.68172500000000014</v>
          </cell>
        </row>
        <row r="2210">
          <cell r="A2210" t="str">
            <v>PC-26-00553</v>
          </cell>
          <cell r="W2210">
            <v>199.40800000000002</v>
          </cell>
          <cell r="Y2210">
            <v>1.0617000000000003</v>
          </cell>
        </row>
        <row r="2211">
          <cell r="A2211" t="str">
            <v>PC-26-00554</v>
          </cell>
          <cell r="W2211">
            <v>79.31</v>
          </cell>
          <cell r="Y2211">
            <v>0.46056249999999993</v>
          </cell>
        </row>
        <row r="2212">
          <cell r="A2212" t="str">
            <v>PC-26-00555</v>
          </cell>
          <cell r="W2212">
            <v>108.768</v>
          </cell>
          <cell r="Y2212">
            <v>0.60820000000000018</v>
          </cell>
        </row>
        <row r="2213">
          <cell r="A2213" t="str">
            <v>PC-26-00556</v>
          </cell>
          <cell r="W2213">
            <v>181.28</v>
          </cell>
          <cell r="Y2213">
            <v>0.96700000000000019</v>
          </cell>
        </row>
        <row r="2214">
          <cell r="A2214" t="str">
            <v>PC-26-0861</v>
          </cell>
          <cell r="W2214">
            <v>135.96</v>
          </cell>
          <cell r="Y2214">
            <v>0.70524999999999993</v>
          </cell>
        </row>
        <row r="2215">
          <cell r="A2215" t="str">
            <v>PC-26-0862</v>
          </cell>
          <cell r="W2215">
            <v>135.96</v>
          </cell>
          <cell r="Y2215">
            <v>0.70524999999999993</v>
          </cell>
        </row>
        <row r="2216">
          <cell r="A2216" t="str">
            <v>PC-1245</v>
          </cell>
          <cell r="W2216">
            <v>81.576000000000008</v>
          </cell>
          <cell r="Y2216">
            <v>0.46115</v>
          </cell>
        </row>
        <row r="2217">
          <cell r="A2217" t="str">
            <v>PC-1246</v>
          </cell>
          <cell r="W2217">
            <v>145.024</v>
          </cell>
          <cell r="Y2217">
            <v>0.77759999999999996</v>
          </cell>
        </row>
        <row r="2218">
          <cell r="A2218" t="str">
            <v>PC-26-00557</v>
          </cell>
          <cell r="W2218">
            <v>56.650000000000006</v>
          </cell>
          <cell r="Y2218">
            <v>0.33468750000000008</v>
          </cell>
        </row>
        <row r="2219">
          <cell r="A2219" t="str">
            <v>PC-26-00558</v>
          </cell>
          <cell r="W2219">
            <v>308.17600000000004</v>
          </cell>
          <cell r="Y2219">
            <v>1.5399</v>
          </cell>
        </row>
        <row r="2220">
          <cell r="A2220" t="str">
            <v>PC-1247</v>
          </cell>
          <cell r="W2220">
            <v>81.576000000000008</v>
          </cell>
          <cell r="Y2220">
            <v>0.46115</v>
          </cell>
        </row>
        <row r="2221">
          <cell r="A2221" t="str">
            <v>PC-1249</v>
          </cell>
          <cell r="W2221">
            <v>56.650000000000006</v>
          </cell>
          <cell r="Y2221">
            <v>0.33468750000000008</v>
          </cell>
        </row>
        <row r="2222">
          <cell r="A2222" t="str">
            <v>PC-1251</v>
          </cell>
          <cell r="W2222">
            <v>56.650000000000006</v>
          </cell>
          <cell r="Y2222">
            <v>0.33468750000000008</v>
          </cell>
        </row>
        <row r="2223">
          <cell r="A2223" t="str">
            <v>PC-26-00559</v>
          </cell>
          <cell r="W2223">
            <v>36.256</v>
          </cell>
          <cell r="Y2223">
            <v>0.22939999999999999</v>
          </cell>
        </row>
        <row r="2224">
          <cell r="A2224" t="str">
            <v>PC-1253</v>
          </cell>
          <cell r="W2224">
            <v>81.576000000000008</v>
          </cell>
          <cell r="Y2224">
            <v>0.46115</v>
          </cell>
        </row>
        <row r="2225">
          <cell r="A2225" t="str">
            <v>PC-1254</v>
          </cell>
          <cell r="W2225">
            <v>145.024</v>
          </cell>
          <cell r="Y2225">
            <v>0.77759999999999996</v>
          </cell>
        </row>
        <row r="2226">
          <cell r="A2226" t="str">
            <v>PC-1238</v>
          </cell>
          <cell r="W2226">
            <v>326.30400000000003</v>
          </cell>
          <cell r="Y2226">
            <v>1.6646000000000001</v>
          </cell>
        </row>
        <row r="2227">
          <cell r="A2227" t="str">
            <v>PC-26-00560</v>
          </cell>
          <cell r="W2227">
            <v>33.99</v>
          </cell>
          <cell r="Y2227">
            <v>0.20881249999999998</v>
          </cell>
        </row>
        <row r="2228">
          <cell r="A2228" t="str">
            <v>PC-26-00561</v>
          </cell>
          <cell r="W2228">
            <v>18.128</v>
          </cell>
          <cell r="Y2228">
            <v>0.12470000000000001</v>
          </cell>
        </row>
        <row r="2229">
          <cell r="A2229" t="str">
            <v>PC-26-00562</v>
          </cell>
          <cell r="W2229">
            <v>56.650000000000006</v>
          </cell>
          <cell r="Y2229">
            <v>0.33468750000000008</v>
          </cell>
        </row>
        <row r="2230">
          <cell r="A2230" t="str">
            <v>PC-26-00563</v>
          </cell>
          <cell r="W2230">
            <v>81.576000000000008</v>
          </cell>
          <cell r="Y2230">
            <v>0.46115</v>
          </cell>
        </row>
        <row r="2231">
          <cell r="A2231" t="str">
            <v>PC-1260</v>
          </cell>
          <cell r="W2231">
            <v>108.768</v>
          </cell>
          <cell r="Y2231">
            <v>0.58820000000000017</v>
          </cell>
        </row>
        <row r="2232">
          <cell r="A2232" t="str">
            <v>PC-1261</v>
          </cell>
          <cell r="W2232">
            <v>244.72800000000001</v>
          </cell>
          <cell r="Y2232">
            <v>1.2534500000000004</v>
          </cell>
        </row>
        <row r="2233">
          <cell r="A2233" t="str">
            <v>PC-26-00564</v>
          </cell>
          <cell r="W2233">
            <v>36.256</v>
          </cell>
          <cell r="Y2233">
            <v>0.20939999999999998</v>
          </cell>
        </row>
        <row r="2234">
          <cell r="A2234" t="str">
            <v>PC-26-00565</v>
          </cell>
          <cell r="W2234">
            <v>81.576000000000008</v>
          </cell>
          <cell r="Y2234">
            <v>0.43114999999999998</v>
          </cell>
        </row>
        <row r="2235">
          <cell r="A2235" t="str">
            <v>PC-26-00566</v>
          </cell>
          <cell r="W2235">
            <v>27.192</v>
          </cell>
          <cell r="Y2235">
            <v>0.16705000000000003</v>
          </cell>
        </row>
        <row r="2236">
          <cell r="A2236" t="str">
            <v>PC-26-00567</v>
          </cell>
          <cell r="W2236">
            <v>27.192</v>
          </cell>
          <cell r="Y2236">
            <v>0.17705000000000001</v>
          </cell>
        </row>
        <row r="2237">
          <cell r="A2237" t="str">
            <v>PC-26-00568</v>
          </cell>
          <cell r="W2237">
            <v>12.085333333333335</v>
          </cell>
          <cell r="Y2237">
            <v>8.9800000000000005E-2</v>
          </cell>
        </row>
        <row r="2238">
          <cell r="A2238" t="str">
            <v>PC-1276</v>
          </cell>
          <cell r="W2238">
            <v>81.576000000000008</v>
          </cell>
          <cell r="Y2238">
            <v>0.46115</v>
          </cell>
        </row>
        <row r="2239">
          <cell r="A2239" t="str">
            <v>PC-1277</v>
          </cell>
          <cell r="W2239">
            <v>163.15200000000002</v>
          </cell>
          <cell r="Y2239">
            <v>0.86230000000000007</v>
          </cell>
        </row>
        <row r="2240">
          <cell r="A2240" t="str">
            <v>PC-26-00569</v>
          </cell>
          <cell r="W2240">
            <v>61.182000000000002</v>
          </cell>
          <cell r="Y2240">
            <v>0.33586250000000006</v>
          </cell>
        </row>
        <row r="2241">
          <cell r="A2241" t="str">
            <v>PC-26-00570</v>
          </cell>
          <cell r="W2241">
            <v>299.11200000000002</v>
          </cell>
          <cell r="Y2241">
            <v>1.5275500000000002</v>
          </cell>
        </row>
        <row r="2242">
          <cell r="A2242" t="str">
            <v>PC-26-00571</v>
          </cell>
          <cell r="W2242">
            <v>61.182000000000002</v>
          </cell>
          <cell r="Y2242">
            <v>0.33586250000000006</v>
          </cell>
        </row>
        <row r="2243">
          <cell r="A2243" t="str">
            <v>PC-26-00572</v>
          </cell>
          <cell r="W2243">
            <v>108.768</v>
          </cell>
          <cell r="Y2243">
            <v>0.56820000000000015</v>
          </cell>
        </row>
        <row r="2244">
          <cell r="A2244" t="str">
            <v>PC-26-0482</v>
          </cell>
          <cell r="W2244" t="e">
            <v>#VALUE!</v>
          </cell>
          <cell r="Y2244" t="e">
            <v>#VALUE!</v>
          </cell>
        </row>
        <row r="2245">
          <cell r="A2245" t="str">
            <v>PC-3617</v>
          </cell>
          <cell r="W2245" t="e">
            <v>#VALUE!</v>
          </cell>
          <cell r="Y2245" t="e">
            <v>#VALUE!</v>
          </cell>
        </row>
        <row r="2246">
          <cell r="A2246" t="str">
            <v>PC-3618</v>
          </cell>
          <cell r="W2246" t="e">
            <v>#VALUE!</v>
          </cell>
          <cell r="Y2246" t="e">
            <v>#VALUE!</v>
          </cell>
        </row>
        <row r="2247">
          <cell r="A2247" t="str">
            <v>PC-3823</v>
          </cell>
          <cell r="W2247" t="e">
            <v>#VALUE!</v>
          </cell>
          <cell r="Y2247" t="e">
            <v>#VALUE!</v>
          </cell>
        </row>
        <row r="2248">
          <cell r="A2248" t="str">
            <v>PC-3634</v>
          </cell>
          <cell r="W2248">
            <v>81.576000000000008</v>
          </cell>
          <cell r="Y2248">
            <v>0.46115</v>
          </cell>
        </row>
        <row r="2249">
          <cell r="A2249" t="str">
            <v>PC-3635</v>
          </cell>
          <cell r="W2249">
            <v>145.024</v>
          </cell>
          <cell r="Y2249">
            <v>0.77759999999999996</v>
          </cell>
        </row>
        <row r="2250">
          <cell r="A2250" t="str">
            <v>PC-3636</v>
          </cell>
          <cell r="W2250">
            <v>67.98</v>
          </cell>
          <cell r="Y2250">
            <v>0.39762499999999995</v>
          </cell>
        </row>
        <row r="2251">
          <cell r="A2251" t="str">
            <v>PC-3637</v>
          </cell>
          <cell r="W2251">
            <v>67.98</v>
          </cell>
          <cell r="Y2251">
            <v>0.39762499999999995</v>
          </cell>
        </row>
        <row r="2252">
          <cell r="A2252" t="str">
            <v>PC-3638</v>
          </cell>
          <cell r="W2252">
            <v>81.576000000000008</v>
          </cell>
          <cell r="Y2252">
            <v>0.46115</v>
          </cell>
        </row>
        <row r="2253">
          <cell r="A2253" t="str">
            <v>PC-3639</v>
          </cell>
          <cell r="W2253">
            <v>145.024</v>
          </cell>
          <cell r="Y2253">
            <v>0.77759999999999996</v>
          </cell>
        </row>
        <row r="2254">
          <cell r="A2254" t="str">
            <v>PC-3825</v>
          </cell>
          <cell r="W2254">
            <v>20.394000000000002</v>
          </cell>
          <cell r="Y2254">
            <v>0.14528749999999999</v>
          </cell>
        </row>
        <row r="2255">
          <cell r="A2255" t="str">
            <v>PC-3640</v>
          </cell>
          <cell r="W2255">
            <v>45.32</v>
          </cell>
          <cell r="Y2255">
            <v>0.27174999999999999</v>
          </cell>
        </row>
        <row r="2256">
          <cell r="A2256" t="str">
            <v>PC-3642</v>
          </cell>
          <cell r="W2256">
            <v>45.32</v>
          </cell>
          <cell r="Y2256">
            <v>0.27174999999999999</v>
          </cell>
        </row>
        <row r="2257">
          <cell r="A2257" t="str">
            <v>PC-3641</v>
          </cell>
          <cell r="W2257">
            <v>45.32</v>
          </cell>
          <cell r="Y2257">
            <v>0.27174999999999999</v>
          </cell>
        </row>
        <row r="2258">
          <cell r="A2258" t="str">
            <v>PC-3643</v>
          </cell>
          <cell r="W2258">
            <v>45.32</v>
          </cell>
          <cell r="Y2258">
            <v>0.27174999999999999</v>
          </cell>
        </row>
        <row r="2259">
          <cell r="A2259" t="str">
            <v>PC-3644</v>
          </cell>
          <cell r="W2259">
            <v>67.98</v>
          </cell>
          <cell r="Y2259">
            <v>0.38762499999999994</v>
          </cell>
        </row>
        <row r="2260">
          <cell r="A2260" t="str">
            <v>PC-3619</v>
          </cell>
          <cell r="W2260">
            <v>18.128</v>
          </cell>
          <cell r="Y2260">
            <v>0.12470000000000001</v>
          </cell>
        </row>
        <row r="2261">
          <cell r="A2261" t="str">
            <v>PC-3620</v>
          </cell>
          <cell r="W2261">
            <v>81.576000000000008</v>
          </cell>
          <cell r="Y2261">
            <v>0.46115</v>
          </cell>
        </row>
        <row r="2262">
          <cell r="A2262" t="str">
            <v>PC-3623</v>
          </cell>
          <cell r="W2262">
            <v>145.024</v>
          </cell>
          <cell r="Y2262">
            <v>0.77759999999999996</v>
          </cell>
        </row>
        <row r="2263">
          <cell r="A2263" t="str">
            <v>PC-26-0483</v>
          </cell>
          <cell r="W2263">
            <v>81.576000000000008</v>
          </cell>
          <cell r="Y2263">
            <v>0.46115</v>
          </cell>
        </row>
        <row r="2264">
          <cell r="A2264" t="str">
            <v>PC-26-0484</v>
          </cell>
          <cell r="W2264">
            <v>145.024</v>
          </cell>
          <cell r="Y2264">
            <v>0.77759999999999996</v>
          </cell>
        </row>
        <row r="2265">
          <cell r="A2265" t="str">
            <v>PC-26-0485</v>
          </cell>
          <cell r="W2265">
            <v>45.32</v>
          </cell>
          <cell r="Y2265">
            <v>0.27174999999999999</v>
          </cell>
        </row>
        <row r="2266">
          <cell r="A2266" t="str">
            <v>PC-3621</v>
          </cell>
          <cell r="W2266">
            <v>81.576000000000008</v>
          </cell>
          <cell r="Y2266">
            <v>0.46115</v>
          </cell>
        </row>
        <row r="2267">
          <cell r="A2267" t="str">
            <v>PC-3624</v>
          </cell>
          <cell r="W2267">
            <v>145.024</v>
          </cell>
          <cell r="Y2267">
            <v>0.77759999999999996</v>
          </cell>
        </row>
        <row r="2268">
          <cell r="A2268" t="str">
            <v>PC-3622</v>
          </cell>
          <cell r="W2268">
            <v>81.576000000000008</v>
          </cell>
          <cell r="Y2268">
            <v>0.46115</v>
          </cell>
        </row>
        <row r="2269">
          <cell r="A2269" t="str">
            <v>PC-3625</v>
          </cell>
          <cell r="W2269">
            <v>145.024</v>
          </cell>
          <cell r="Y2269">
            <v>0.77759999999999996</v>
          </cell>
        </row>
        <row r="2270">
          <cell r="A2270" t="str">
            <v>PC-3626</v>
          </cell>
          <cell r="W2270">
            <v>81.576000000000008</v>
          </cell>
          <cell r="Y2270">
            <v>0.46115</v>
          </cell>
        </row>
        <row r="2271">
          <cell r="A2271" t="str">
            <v>PC-3627</v>
          </cell>
          <cell r="W2271">
            <v>145.024</v>
          </cell>
          <cell r="Y2271">
            <v>0.77759999999999996</v>
          </cell>
        </row>
        <row r="2272">
          <cell r="A2272" t="str">
            <v>PC-3628</v>
          </cell>
          <cell r="W2272">
            <v>45.32</v>
          </cell>
          <cell r="Y2272">
            <v>0.27174999999999999</v>
          </cell>
        </row>
        <row r="2273">
          <cell r="A2273" t="str">
            <v>PC-3629</v>
          </cell>
          <cell r="W2273">
            <v>81.576000000000008</v>
          </cell>
          <cell r="Y2273">
            <v>0.46115</v>
          </cell>
        </row>
        <row r="2274">
          <cell r="A2274" t="str">
            <v>PC-3630</v>
          </cell>
          <cell r="W2274">
            <v>145.024</v>
          </cell>
          <cell r="Y2274">
            <v>0.77759999999999996</v>
          </cell>
        </row>
        <row r="2275">
          <cell r="A2275" t="str">
            <v>PC-3631</v>
          </cell>
          <cell r="W2275">
            <v>81.576000000000008</v>
          </cell>
          <cell r="Y2275">
            <v>0.46115</v>
          </cell>
        </row>
        <row r="2276">
          <cell r="A2276" t="str">
            <v>PC-3632</v>
          </cell>
          <cell r="W2276">
            <v>145.024</v>
          </cell>
          <cell r="Y2276">
            <v>0.77759999999999996</v>
          </cell>
        </row>
        <row r="2277">
          <cell r="A2277" t="str">
            <v>PC-3633</v>
          </cell>
          <cell r="W2277">
            <v>45.32</v>
          </cell>
          <cell r="Y2277">
            <v>0.27174999999999999</v>
          </cell>
        </row>
        <row r="2278">
          <cell r="A2278" t="str">
            <v>PC-3824</v>
          </cell>
          <cell r="W2278">
            <v>13.596</v>
          </cell>
          <cell r="Y2278">
            <v>0.10352500000000002</v>
          </cell>
        </row>
        <row r="2279">
          <cell r="A2279" t="str">
            <v>PC-26-0486</v>
          </cell>
          <cell r="W2279">
            <v>20.394000000000002</v>
          </cell>
          <cell r="Y2279">
            <v>0.14528749999999999</v>
          </cell>
        </row>
        <row r="2280">
          <cell r="A2280" t="str">
            <v>PC-3151</v>
          </cell>
          <cell r="W2280">
            <v>81.576000000000008</v>
          </cell>
          <cell r="Y2280">
            <v>0.46115</v>
          </cell>
        </row>
        <row r="2281">
          <cell r="A2281" t="str">
            <v>PC-3152</v>
          </cell>
          <cell r="W2281">
            <v>145.024</v>
          </cell>
          <cell r="Y2281">
            <v>0.77759999999999996</v>
          </cell>
        </row>
        <row r="2282">
          <cell r="A2282" t="str">
            <v>PC-1282</v>
          </cell>
          <cell r="W2282">
            <v>56.650000000000006</v>
          </cell>
          <cell r="Y2282">
            <v>0.33468750000000008</v>
          </cell>
        </row>
        <row r="2283">
          <cell r="A2283" t="str">
            <v>PC-1301</v>
          </cell>
          <cell r="W2283">
            <v>145.024</v>
          </cell>
          <cell r="Y2283">
            <v>0.77759999999999996</v>
          </cell>
        </row>
        <row r="2284">
          <cell r="A2284" t="str">
            <v>PC-1295</v>
          </cell>
          <cell r="W2284">
            <v>81.576000000000008</v>
          </cell>
          <cell r="Y2284">
            <v>0.46115</v>
          </cell>
        </row>
        <row r="2285">
          <cell r="A2285" t="str">
            <v>PC-1296</v>
          </cell>
          <cell r="W2285">
            <v>81.576000000000008</v>
          </cell>
          <cell r="Y2285">
            <v>0.46115</v>
          </cell>
        </row>
        <row r="2286">
          <cell r="A2286" t="str">
            <v>PC-1302</v>
          </cell>
          <cell r="W2286">
            <v>145.024</v>
          </cell>
          <cell r="Y2286">
            <v>0.77759999999999996</v>
          </cell>
        </row>
        <row r="2287">
          <cell r="A2287" t="str">
            <v>PC-1297</v>
          </cell>
          <cell r="W2287">
            <v>81.576000000000008</v>
          </cell>
          <cell r="Y2287">
            <v>0.46115</v>
          </cell>
        </row>
        <row r="2288">
          <cell r="A2288" t="str">
            <v>PC-1303</v>
          </cell>
          <cell r="W2288">
            <v>145.024</v>
          </cell>
          <cell r="Y2288">
            <v>0.77759999999999996</v>
          </cell>
        </row>
        <row r="2289">
          <cell r="A2289" t="str">
            <v>PC-1298</v>
          </cell>
          <cell r="W2289">
            <v>81.576000000000008</v>
          </cell>
          <cell r="Y2289">
            <v>0.46115</v>
          </cell>
        </row>
        <row r="2290">
          <cell r="A2290" t="str">
            <v>PC-1304</v>
          </cell>
          <cell r="W2290">
            <v>145.024</v>
          </cell>
          <cell r="Y2290">
            <v>0.77759999999999996</v>
          </cell>
        </row>
        <row r="2291">
          <cell r="A2291" t="str">
            <v>PC-1299</v>
          </cell>
          <cell r="W2291">
            <v>81.576000000000008</v>
          </cell>
          <cell r="Y2291">
            <v>0.46115</v>
          </cell>
        </row>
        <row r="2292">
          <cell r="A2292" t="str">
            <v>PC-1305</v>
          </cell>
          <cell r="W2292">
            <v>145.024</v>
          </cell>
          <cell r="Y2292">
            <v>0.77759999999999996</v>
          </cell>
        </row>
        <row r="2293">
          <cell r="A2293" t="str">
            <v>PC-1300</v>
          </cell>
          <cell r="W2293">
            <v>81.576000000000008</v>
          </cell>
          <cell r="Y2293">
            <v>0.46115</v>
          </cell>
        </row>
        <row r="2294">
          <cell r="A2294" t="str">
            <v>PC-1306</v>
          </cell>
          <cell r="W2294">
            <v>145.024</v>
          </cell>
          <cell r="Y2294">
            <v>0.77759999999999996</v>
          </cell>
        </row>
        <row r="2295">
          <cell r="A2295" t="str">
            <v>PC-1466</v>
          </cell>
          <cell r="W2295">
            <v>81.576000000000008</v>
          </cell>
          <cell r="Y2295">
            <v>0.46115</v>
          </cell>
        </row>
        <row r="2296">
          <cell r="A2296" t="str">
            <v>PC-3273</v>
          </cell>
          <cell r="W2296">
            <v>145.024</v>
          </cell>
          <cell r="Y2296">
            <v>0.77759999999999996</v>
          </cell>
        </row>
        <row r="2297">
          <cell r="A2297" t="str">
            <v>PC-3826</v>
          </cell>
          <cell r="W2297">
            <v>20.394000000000002</v>
          </cell>
          <cell r="Y2297">
            <v>0.14528749999999999</v>
          </cell>
        </row>
        <row r="2298">
          <cell r="A2298" t="str">
            <v>PC-1465</v>
          </cell>
          <cell r="W2298">
            <v>56.650000000000006</v>
          </cell>
          <cell r="Y2298">
            <v>0.33468750000000008</v>
          </cell>
        </row>
        <row r="2299">
          <cell r="A2299" t="str">
            <v>PC-1307</v>
          </cell>
          <cell r="W2299">
            <v>81.576000000000008</v>
          </cell>
          <cell r="Y2299">
            <v>0.46115</v>
          </cell>
        </row>
        <row r="2300">
          <cell r="A2300" t="str">
            <v>PC-26-0487</v>
          </cell>
          <cell r="W2300">
            <v>56.650000000000006</v>
          </cell>
          <cell r="Y2300">
            <v>0.33468750000000008</v>
          </cell>
        </row>
        <row r="2301">
          <cell r="A2301" t="str">
            <v>PC-1308</v>
          </cell>
          <cell r="W2301">
            <v>145.024</v>
          </cell>
          <cell r="Y2301">
            <v>0.77759999999999996</v>
          </cell>
        </row>
        <row r="2302">
          <cell r="A2302" t="str">
            <v>PC-1468</v>
          </cell>
          <cell r="W2302">
            <v>113.30000000000001</v>
          </cell>
          <cell r="Y2302">
            <v>0.64937500000000015</v>
          </cell>
        </row>
        <row r="2303">
          <cell r="A2303" t="str">
            <v>PC-1469</v>
          </cell>
          <cell r="W2303">
            <v>135.96</v>
          </cell>
          <cell r="Y2303">
            <v>0.75524999999999998</v>
          </cell>
        </row>
        <row r="2304">
          <cell r="A2304" t="str">
            <v>PC-26-00573</v>
          </cell>
          <cell r="W2304">
            <v>217.536</v>
          </cell>
          <cell r="Y2304">
            <v>1.1564000000000003</v>
          </cell>
        </row>
        <row r="2305">
          <cell r="A2305" t="str">
            <v>PC-1488</v>
          </cell>
          <cell r="W2305">
            <v>56.650000000000006</v>
          </cell>
          <cell r="Y2305">
            <v>0.33468750000000008</v>
          </cell>
        </row>
        <row r="2306">
          <cell r="A2306" t="str">
            <v>PC-1489</v>
          </cell>
          <cell r="W2306">
            <v>81.576000000000008</v>
          </cell>
          <cell r="Y2306">
            <v>0.46115</v>
          </cell>
        </row>
        <row r="2307">
          <cell r="A2307" t="str">
            <v>PC-1490</v>
          </cell>
          <cell r="W2307">
            <v>145.024</v>
          </cell>
          <cell r="Y2307">
            <v>0.77759999999999996</v>
          </cell>
        </row>
        <row r="2308">
          <cell r="A2308" t="str">
            <v>PC-26-0489</v>
          </cell>
          <cell r="W2308">
            <v>36.256</v>
          </cell>
          <cell r="Y2308">
            <v>0.22939999999999999</v>
          </cell>
        </row>
        <row r="2309">
          <cell r="A2309" t="str">
            <v>PC-26-0490</v>
          </cell>
          <cell r="W2309">
            <v>36.256</v>
          </cell>
          <cell r="Y2309">
            <v>0.22939999999999999</v>
          </cell>
        </row>
        <row r="2310">
          <cell r="A2310" t="str">
            <v>PC-26-0491</v>
          </cell>
          <cell r="W2310">
            <v>81.576000000000008</v>
          </cell>
          <cell r="Y2310">
            <v>0.46115</v>
          </cell>
        </row>
        <row r="2311">
          <cell r="A2311" t="str">
            <v>PC-26-0492</v>
          </cell>
          <cell r="W2311">
            <v>56.650000000000006</v>
          </cell>
          <cell r="Y2311">
            <v>0.33468750000000008</v>
          </cell>
        </row>
        <row r="2312">
          <cell r="A2312" t="str">
            <v>PC-26-0493</v>
          </cell>
          <cell r="W2312">
            <v>145.024</v>
          </cell>
          <cell r="Y2312">
            <v>0.77759999999999996</v>
          </cell>
        </row>
        <row r="2313">
          <cell r="A2313" t="str">
            <v>PC-1494</v>
          </cell>
          <cell r="W2313">
            <v>67.98</v>
          </cell>
          <cell r="Y2313">
            <v>0.38762499999999994</v>
          </cell>
        </row>
        <row r="2314">
          <cell r="A2314" t="str">
            <v>PC-1495</v>
          </cell>
          <cell r="W2314">
            <v>56.650000000000006</v>
          </cell>
          <cell r="Y2314">
            <v>0.33468750000000008</v>
          </cell>
        </row>
        <row r="2315">
          <cell r="A2315" t="str">
            <v>PC-1496</v>
          </cell>
          <cell r="W2315">
            <v>81.576000000000008</v>
          </cell>
          <cell r="Y2315">
            <v>0.46115</v>
          </cell>
        </row>
        <row r="2316">
          <cell r="A2316" t="str">
            <v>PC-1497</v>
          </cell>
          <cell r="W2316">
            <v>145.024</v>
          </cell>
          <cell r="Y2316">
            <v>0.77759999999999996</v>
          </cell>
        </row>
        <row r="2317">
          <cell r="A2317" t="str">
            <v>PC-26-0494</v>
          </cell>
          <cell r="W2317">
            <v>36.256</v>
          </cell>
          <cell r="Y2317">
            <v>0.22939999999999999</v>
          </cell>
        </row>
        <row r="2318">
          <cell r="A2318" t="str">
            <v>PC-1498</v>
          </cell>
          <cell r="W2318">
            <v>56.650000000000006</v>
          </cell>
          <cell r="Y2318">
            <v>0.33468750000000008</v>
          </cell>
        </row>
        <row r="2319">
          <cell r="A2319" t="str">
            <v>PC-1499</v>
          </cell>
          <cell r="W2319">
            <v>81.576000000000008</v>
          </cell>
          <cell r="Y2319">
            <v>0.46115</v>
          </cell>
        </row>
        <row r="2320">
          <cell r="A2320" t="str">
            <v>PC-1500</v>
          </cell>
          <cell r="W2320">
            <v>145.024</v>
          </cell>
          <cell r="Y2320">
            <v>0.77759999999999996</v>
          </cell>
        </row>
        <row r="2321">
          <cell r="A2321" t="str">
            <v>PC-26-0495</v>
          </cell>
          <cell r="W2321">
            <v>36.256</v>
          </cell>
          <cell r="Y2321">
            <v>0.22939999999999999</v>
          </cell>
        </row>
        <row r="2322">
          <cell r="A2322" t="str">
            <v>PC-3832</v>
          </cell>
          <cell r="W2322">
            <v>20.394000000000002</v>
          </cell>
          <cell r="Y2322">
            <v>0.14528749999999999</v>
          </cell>
        </row>
        <row r="2323">
          <cell r="A2323" t="str">
            <v>PC-1501</v>
          </cell>
          <cell r="W2323">
            <v>56.650000000000006</v>
          </cell>
          <cell r="Y2323">
            <v>0.33468750000000008</v>
          </cell>
        </row>
        <row r="2324">
          <cell r="A2324" t="str">
            <v>PC-1502</v>
          </cell>
          <cell r="W2324">
            <v>81.576000000000008</v>
          </cell>
          <cell r="Y2324">
            <v>0.46115</v>
          </cell>
        </row>
        <row r="2325">
          <cell r="A2325" t="str">
            <v>PC-1503</v>
          </cell>
          <cell r="W2325">
            <v>145.024</v>
          </cell>
          <cell r="Y2325">
            <v>0.77759999999999996</v>
          </cell>
        </row>
        <row r="2326">
          <cell r="A2326" t="str">
            <v>PC-26-0496</v>
          </cell>
          <cell r="W2326">
            <v>36.256</v>
          </cell>
          <cell r="Y2326">
            <v>0.22939999999999999</v>
          </cell>
        </row>
        <row r="2327">
          <cell r="A2327" t="str">
            <v>PC-1506</v>
          </cell>
          <cell r="W2327">
            <v>67.98</v>
          </cell>
          <cell r="Y2327">
            <v>0.38762499999999994</v>
          </cell>
        </row>
        <row r="2328">
          <cell r="A2328" t="str">
            <v>PC-1505</v>
          </cell>
          <cell r="W2328">
            <v>45.32</v>
          </cell>
          <cell r="Y2328">
            <v>0.27174999999999999</v>
          </cell>
        </row>
        <row r="2329">
          <cell r="A2329" t="str">
            <v>PC-3834</v>
          </cell>
          <cell r="W2329">
            <v>13.596</v>
          </cell>
          <cell r="Y2329">
            <v>0.10352500000000002</v>
          </cell>
        </row>
        <row r="2330">
          <cell r="A2330" t="str">
            <v>PC-3835</v>
          </cell>
          <cell r="W2330">
            <v>27.192</v>
          </cell>
          <cell r="Y2330">
            <v>0.17705000000000001</v>
          </cell>
        </row>
        <row r="2331">
          <cell r="A2331" t="str">
            <v>PC-1507</v>
          </cell>
          <cell r="W2331">
            <v>56.650000000000006</v>
          </cell>
          <cell r="Y2331">
            <v>0.33468750000000008</v>
          </cell>
        </row>
        <row r="2332">
          <cell r="A2332" t="str">
            <v>PC-1508</v>
          </cell>
          <cell r="W2332">
            <v>81.576000000000008</v>
          </cell>
          <cell r="Y2332">
            <v>0.46115</v>
          </cell>
        </row>
        <row r="2333">
          <cell r="A2333" t="str">
            <v>PC-26-0497</v>
          </cell>
          <cell r="W2333">
            <v>36.256</v>
          </cell>
          <cell r="Y2333">
            <v>0.22939999999999999</v>
          </cell>
        </row>
        <row r="2334">
          <cell r="A2334" t="str">
            <v>PC-26-0498</v>
          </cell>
          <cell r="W2334">
            <v>145.024</v>
          </cell>
          <cell r="Y2334">
            <v>0.77759999999999996</v>
          </cell>
        </row>
        <row r="2335">
          <cell r="A2335" t="str">
            <v>PC-1509</v>
          </cell>
          <cell r="W2335">
            <v>56.650000000000006</v>
          </cell>
          <cell r="Y2335">
            <v>0.33468750000000008</v>
          </cell>
        </row>
        <row r="2336">
          <cell r="A2336" t="str">
            <v>PC-1510</v>
          </cell>
          <cell r="W2336">
            <v>81.576000000000008</v>
          </cell>
          <cell r="Y2336">
            <v>0.46115</v>
          </cell>
        </row>
        <row r="2337">
          <cell r="A2337" t="str">
            <v>PC-26-0499</v>
          </cell>
          <cell r="W2337">
            <v>36.256</v>
          </cell>
          <cell r="Y2337">
            <v>0.22939999999999999</v>
          </cell>
        </row>
        <row r="2338">
          <cell r="A2338" t="str">
            <v>PC-26-0500</v>
          </cell>
          <cell r="W2338">
            <v>145.024</v>
          </cell>
          <cell r="Y2338">
            <v>0.77759999999999996</v>
          </cell>
        </row>
        <row r="2339">
          <cell r="A2339" t="str">
            <v>PC-1511</v>
          </cell>
          <cell r="W2339">
            <v>56.650000000000006</v>
          </cell>
          <cell r="Y2339">
            <v>0.33468750000000008</v>
          </cell>
        </row>
        <row r="2340">
          <cell r="A2340" t="str">
            <v>PC-1512</v>
          </cell>
          <cell r="W2340">
            <v>81.576000000000008</v>
          </cell>
          <cell r="Y2340">
            <v>0.46115</v>
          </cell>
        </row>
        <row r="2341">
          <cell r="A2341" t="str">
            <v>PC-26-0501</v>
          </cell>
          <cell r="W2341">
            <v>36.256</v>
          </cell>
          <cell r="Y2341">
            <v>0.22939999999999999</v>
          </cell>
        </row>
        <row r="2342">
          <cell r="A2342" t="str">
            <v>PC-26-0502</v>
          </cell>
          <cell r="W2342">
            <v>145.024</v>
          </cell>
          <cell r="Y2342">
            <v>0.77759999999999996</v>
          </cell>
        </row>
        <row r="2343">
          <cell r="A2343" t="str">
            <v>PC-1513</v>
          </cell>
          <cell r="W2343">
            <v>56.650000000000006</v>
          </cell>
          <cell r="Y2343">
            <v>0.33468750000000008</v>
          </cell>
        </row>
        <row r="2344">
          <cell r="A2344" t="str">
            <v>PC-1514</v>
          </cell>
          <cell r="W2344">
            <v>81.576000000000008</v>
          </cell>
          <cell r="Y2344">
            <v>0.46115</v>
          </cell>
        </row>
        <row r="2345">
          <cell r="A2345" t="str">
            <v>PC-26-0503</v>
          </cell>
          <cell r="W2345">
            <v>36.256</v>
          </cell>
          <cell r="Y2345">
            <v>0.22939999999999999</v>
          </cell>
        </row>
        <row r="2346">
          <cell r="A2346" t="str">
            <v>PC-26-0504</v>
          </cell>
          <cell r="W2346">
            <v>145.024</v>
          </cell>
          <cell r="Y2346">
            <v>0.77759999999999996</v>
          </cell>
        </row>
        <row r="2347">
          <cell r="A2347" t="str">
            <v>PC-1470</v>
          </cell>
          <cell r="W2347">
            <v>81.576000000000008</v>
          </cell>
          <cell r="Y2347">
            <v>0.46115</v>
          </cell>
        </row>
        <row r="2348">
          <cell r="A2348" t="str">
            <v>PC-1471</v>
          </cell>
          <cell r="W2348">
            <v>145.024</v>
          </cell>
          <cell r="Y2348">
            <v>0.77759999999999996</v>
          </cell>
        </row>
        <row r="2349">
          <cell r="A2349" t="str">
            <v>PC-3828</v>
          </cell>
          <cell r="W2349">
            <v>20.394000000000002</v>
          </cell>
          <cell r="Y2349">
            <v>0.14528749999999999</v>
          </cell>
        </row>
        <row r="2350">
          <cell r="A2350" t="str">
            <v>PC-3831</v>
          </cell>
          <cell r="W2350">
            <v>36.256</v>
          </cell>
          <cell r="Y2350">
            <v>0.22939999999999999</v>
          </cell>
        </row>
        <row r="2351">
          <cell r="A2351" t="str">
            <v>PC-1515</v>
          </cell>
          <cell r="W2351">
            <v>56.650000000000006</v>
          </cell>
          <cell r="Y2351">
            <v>0.33468750000000008</v>
          </cell>
        </row>
        <row r="2352">
          <cell r="A2352" t="str">
            <v>PC-1516</v>
          </cell>
          <cell r="W2352">
            <v>81.576000000000008</v>
          </cell>
          <cell r="Y2352">
            <v>0.46115</v>
          </cell>
        </row>
        <row r="2353">
          <cell r="A2353" t="str">
            <v>PC-26-0506</v>
          </cell>
          <cell r="W2353">
            <v>36.256</v>
          </cell>
          <cell r="Y2353">
            <v>0.22939999999999999</v>
          </cell>
        </row>
        <row r="2354">
          <cell r="A2354" t="str">
            <v>PC-26-0507</v>
          </cell>
          <cell r="W2354">
            <v>145.024</v>
          </cell>
          <cell r="Y2354">
            <v>0.77759999999999996</v>
          </cell>
        </row>
        <row r="2355">
          <cell r="A2355" t="str">
            <v>PC-1517</v>
          </cell>
          <cell r="W2355">
            <v>56.650000000000006</v>
          </cell>
          <cell r="Y2355">
            <v>0.33468750000000008</v>
          </cell>
        </row>
        <row r="2356">
          <cell r="A2356" t="str">
            <v>PC-1518</v>
          </cell>
          <cell r="W2356">
            <v>81.576000000000008</v>
          </cell>
          <cell r="Y2356">
            <v>0.46115</v>
          </cell>
        </row>
        <row r="2357">
          <cell r="A2357" t="str">
            <v>PC-26-0508</v>
          </cell>
          <cell r="W2357">
            <v>36.256</v>
          </cell>
          <cell r="Y2357">
            <v>0.22939999999999999</v>
          </cell>
        </row>
        <row r="2358">
          <cell r="A2358" t="str">
            <v>PC-26-0509</v>
          </cell>
          <cell r="W2358">
            <v>145.024</v>
          </cell>
          <cell r="Y2358">
            <v>0.77759999999999996</v>
          </cell>
        </row>
        <row r="2359">
          <cell r="A2359" t="str">
            <v>PC-1519</v>
          </cell>
          <cell r="W2359">
            <v>56.650000000000006</v>
          </cell>
          <cell r="Y2359">
            <v>0.33468750000000008</v>
          </cell>
        </row>
        <row r="2360">
          <cell r="A2360" t="str">
            <v>PC-1520</v>
          </cell>
          <cell r="W2360">
            <v>81.576000000000008</v>
          </cell>
          <cell r="Y2360">
            <v>0.46115</v>
          </cell>
        </row>
        <row r="2361">
          <cell r="A2361" t="str">
            <v>PC-26-0510</v>
          </cell>
          <cell r="W2361">
            <v>36.256</v>
          </cell>
          <cell r="Y2361">
            <v>0.22939999999999999</v>
          </cell>
        </row>
        <row r="2362">
          <cell r="A2362" t="str">
            <v>PC-26-0511</v>
          </cell>
          <cell r="W2362">
            <v>145.024</v>
          </cell>
          <cell r="Y2362">
            <v>0.77759999999999996</v>
          </cell>
        </row>
        <row r="2363">
          <cell r="A2363" t="str">
            <v>PC-26-00574</v>
          </cell>
          <cell r="W2363">
            <v>56.650000000000006</v>
          </cell>
          <cell r="Y2363">
            <v>0.33468750000000008</v>
          </cell>
        </row>
        <row r="2364">
          <cell r="A2364" t="str">
            <v>PC-26-00575</v>
          </cell>
          <cell r="W2364">
            <v>81.576000000000008</v>
          </cell>
          <cell r="Y2364">
            <v>0.46115</v>
          </cell>
        </row>
        <row r="2365">
          <cell r="A2365" t="str">
            <v>PC-26-00576</v>
          </cell>
          <cell r="W2365">
            <v>145.024</v>
          </cell>
          <cell r="Y2365">
            <v>0.77759999999999996</v>
          </cell>
        </row>
        <row r="2366">
          <cell r="A2366" t="str">
            <v>PC-26-0512</v>
          </cell>
          <cell r="W2366">
            <v>36.256</v>
          </cell>
          <cell r="Y2366">
            <v>0.22939999999999999</v>
          </cell>
        </row>
        <row r="2367">
          <cell r="A2367" t="str">
            <v>PC-26-0513</v>
          </cell>
          <cell r="W2367">
            <v>56.650000000000006</v>
          </cell>
          <cell r="Y2367">
            <v>0.33468750000000008</v>
          </cell>
        </row>
        <row r="2368">
          <cell r="A2368" t="str">
            <v>PC-26-0514</v>
          </cell>
          <cell r="W2368">
            <v>81.576000000000008</v>
          </cell>
          <cell r="Y2368">
            <v>0.46115</v>
          </cell>
        </row>
        <row r="2369">
          <cell r="A2369" t="str">
            <v>PC-26-0515</v>
          </cell>
          <cell r="W2369">
            <v>145.024</v>
          </cell>
          <cell r="Y2369">
            <v>0.77759999999999996</v>
          </cell>
        </row>
        <row r="2370">
          <cell r="A2370" t="str">
            <v>PC-1309</v>
          </cell>
          <cell r="W2370">
            <v>81.576000000000008</v>
          </cell>
          <cell r="Y2370">
            <v>0.46115</v>
          </cell>
        </row>
        <row r="2371">
          <cell r="A2371" t="str">
            <v>PC-1310</v>
          </cell>
          <cell r="W2371">
            <v>145.024</v>
          </cell>
          <cell r="Y2371">
            <v>0.77759999999999996</v>
          </cell>
        </row>
        <row r="2372">
          <cell r="A2372" t="str">
            <v>PC-1473</v>
          </cell>
          <cell r="W2372">
            <v>145.024</v>
          </cell>
          <cell r="Y2372">
            <v>0.77759999999999996</v>
          </cell>
        </row>
        <row r="2373">
          <cell r="A2373" t="str">
            <v>PC-1474</v>
          </cell>
          <cell r="W2373">
            <v>56.650000000000006</v>
          </cell>
          <cell r="Y2373">
            <v>0.33468750000000008</v>
          </cell>
        </row>
        <row r="2374">
          <cell r="A2374" t="str">
            <v>PC-26-0516</v>
          </cell>
          <cell r="W2374">
            <v>81.576000000000008</v>
          </cell>
          <cell r="Y2374">
            <v>0.46115</v>
          </cell>
        </row>
        <row r="2375">
          <cell r="A2375" t="str">
            <v>PC-26-0517</v>
          </cell>
          <cell r="W2375">
            <v>36.256</v>
          </cell>
          <cell r="Y2375">
            <v>0.22939999999999999</v>
          </cell>
        </row>
        <row r="2376">
          <cell r="A2376" t="str">
            <v>PC-1475</v>
          </cell>
          <cell r="W2376">
            <v>56.650000000000006</v>
          </cell>
          <cell r="Y2376">
            <v>0.33468750000000008</v>
          </cell>
        </row>
        <row r="2377">
          <cell r="A2377" t="str">
            <v>PC-26-0519</v>
          </cell>
          <cell r="W2377">
            <v>36.256</v>
          </cell>
          <cell r="Y2377">
            <v>0.22939999999999999</v>
          </cell>
        </row>
        <row r="2378">
          <cell r="A2378" t="str">
            <v>PC-26-0520</v>
          </cell>
          <cell r="W2378">
            <v>81.576000000000008</v>
          </cell>
          <cell r="Y2378">
            <v>0.46115</v>
          </cell>
        </row>
        <row r="2379">
          <cell r="A2379" t="str">
            <v>PC-26-0521</v>
          </cell>
          <cell r="W2379">
            <v>145.024</v>
          </cell>
          <cell r="Y2379">
            <v>0.77759999999999996</v>
          </cell>
        </row>
        <row r="2380">
          <cell r="A2380" t="str">
            <v>PC-1311</v>
          </cell>
          <cell r="W2380">
            <v>81.576000000000008</v>
          </cell>
          <cell r="Y2380">
            <v>0.46115</v>
          </cell>
        </row>
        <row r="2381">
          <cell r="A2381" t="str">
            <v>PC-26-0522</v>
          </cell>
          <cell r="W2381">
            <v>56.650000000000006</v>
          </cell>
          <cell r="Y2381">
            <v>0.33468750000000008</v>
          </cell>
        </row>
        <row r="2382">
          <cell r="A2382" t="str">
            <v>PC-1312</v>
          </cell>
          <cell r="W2382">
            <v>145.024</v>
          </cell>
          <cell r="Y2382">
            <v>0.77759999999999996</v>
          </cell>
        </row>
        <row r="2383">
          <cell r="A2383" t="str">
            <v>PC-1477</v>
          </cell>
          <cell r="W2383">
            <v>56.650000000000006</v>
          </cell>
          <cell r="Y2383">
            <v>0.33468750000000008</v>
          </cell>
        </row>
        <row r="2384">
          <cell r="A2384" t="str">
            <v>PC-1478</v>
          </cell>
          <cell r="W2384">
            <v>81.576000000000008</v>
          </cell>
          <cell r="Y2384">
            <v>0.46115</v>
          </cell>
        </row>
        <row r="2385">
          <cell r="A2385" t="str">
            <v>PC-1479</v>
          </cell>
          <cell r="W2385">
            <v>145.024</v>
          </cell>
          <cell r="Y2385">
            <v>0.77759999999999996</v>
          </cell>
        </row>
        <row r="2386">
          <cell r="A2386" t="str">
            <v>PC-26-0523</v>
          </cell>
          <cell r="W2386">
            <v>36.256</v>
          </cell>
          <cell r="Y2386">
            <v>0.22939999999999999</v>
          </cell>
        </row>
        <row r="2387">
          <cell r="A2387" t="str">
            <v>PC-1480</v>
          </cell>
          <cell r="W2387">
            <v>56.650000000000006</v>
          </cell>
          <cell r="Y2387">
            <v>0.33468750000000008</v>
          </cell>
        </row>
        <row r="2388">
          <cell r="A2388" t="str">
            <v>PC-1481</v>
          </cell>
          <cell r="W2388">
            <v>81.576000000000008</v>
          </cell>
          <cell r="Y2388">
            <v>0.46115</v>
          </cell>
        </row>
        <row r="2389">
          <cell r="A2389" t="str">
            <v>PC-1482</v>
          </cell>
          <cell r="W2389">
            <v>145.024</v>
          </cell>
          <cell r="Y2389">
            <v>0.77759999999999996</v>
          </cell>
        </row>
        <row r="2390">
          <cell r="A2390" t="str">
            <v>PC-26-0524</v>
          </cell>
          <cell r="W2390">
            <v>36.256</v>
          </cell>
          <cell r="Y2390">
            <v>0.22939999999999999</v>
          </cell>
        </row>
        <row r="2391">
          <cell r="A2391" t="str">
            <v>PC-1483</v>
          </cell>
          <cell r="W2391">
            <v>56.650000000000006</v>
          </cell>
          <cell r="Y2391">
            <v>0.33468750000000008</v>
          </cell>
        </row>
        <row r="2392">
          <cell r="A2392" t="str">
            <v>PC-1484</v>
          </cell>
          <cell r="W2392">
            <v>81.576000000000008</v>
          </cell>
          <cell r="Y2392">
            <v>0.46115</v>
          </cell>
        </row>
        <row r="2393">
          <cell r="A2393" t="str">
            <v>PC-26-0526</v>
          </cell>
          <cell r="W2393">
            <v>145.024</v>
          </cell>
          <cell r="Y2393">
            <v>0.77759999999999996</v>
          </cell>
        </row>
        <row r="2394">
          <cell r="A2394" t="str">
            <v>PC-1485</v>
          </cell>
          <cell r="W2394">
            <v>56.650000000000006</v>
          </cell>
          <cell r="Y2394">
            <v>0.33468750000000008</v>
          </cell>
        </row>
        <row r="2395">
          <cell r="A2395" t="str">
            <v>PC-1486</v>
          </cell>
          <cell r="W2395">
            <v>81.576000000000008</v>
          </cell>
          <cell r="Y2395">
            <v>0.46115</v>
          </cell>
        </row>
        <row r="2396">
          <cell r="A2396" t="str">
            <v>PC-1487</v>
          </cell>
          <cell r="W2396">
            <v>145.024</v>
          </cell>
          <cell r="Y2396">
            <v>0.77759999999999996</v>
          </cell>
        </row>
        <row r="2397">
          <cell r="A2397" t="str">
            <v>PC-1283</v>
          </cell>
          <cell r="W2397">
            <v>81.576000000000008</v>
          </cell>
          <cell r="Y2397">
            <v>0.46115</v>
          </cell>
        </row>
        <row r="2398">
          <cell r="A2398" t="str">
            <v>PC-3154</v>
          </cell>
          <cell r="W2398">
            <v>145.024</v>
          </cell>
          <cell r="Y2398">
            <v>0.77759999999999996</v>
          </cell>
        </row>
        <row r="2399">
          <cell r="A2399" t="str">
            <v>PC-26-0527</v>
          </cell>
          <cell r="W2399">
            <v>20.394000000000002</v>
          </cell>
          <cell r="Y2399">
            <v>0.14528749999999999</v>
          </cell>
        </row>
        <row r="2400">
          <cell r="A2400" t="str">
            <v>PC-3779</v>
          </cell>
          <cell r="W2400">
            <v>56.650000000000006</v>
          </cell>
          <cell r="Y2400">
            <v>0.33468750000000008</v>
          </cell>
        </row>
        <row r="2401">
          <cell r="A2401" t="str">
            <v>PC-3780</v>
          </cell>
          <cell r="W2401">
            <v>81.576000000000008</v>
          </cell>
          <cell r="Y2401">
            <v>0.46115</v>
          </cell>
        </row>
        <row r="2402">
          <cell r="A2402" t="str">
            <v>PC-26-0528</v>
          </cell>
          <cell r="W2402">
            <v>145.024</v>
          </cell>
          <cell r="Y2402">
            <v>0.77759999999999996</v>
          </cell>
        </row>
        <row r="2403">
          <cell r="A2403" t="str">
            <v>PC-1521</v>
          </cell>
          <cell r="W2403">
            <v>56.650000000000006</v>
          </cell>
          <cell r="Y2403">
            <v>0.33468750000000008</v>
          </cell>
        </row>
        <row r="2404">
          <cell r="A2404" t="str">
            <v>PC-1522</v>
          </cell>
          <cell r="W2404">
            <v>81.576000000000008</v>
          </cell>
          <cell r="Y2404">
            <v>0.46115</v>
          </cell>
        </row>
        <row r="2405">
          <cell r="A2405" t="str">
            <v>PC-1524</v>
          </cell>
          <cell r="W2405">
            <v>56.650000000000006</v>
          </cell>
          <cell r="Y2405">
            <v>0.33468750000000008</v>
          </cell>
        </row>
        <row r="2406">
          <cell r="A2406" t="str">
            <v>PC-1525</v>
          </cell>
          <cell r="W2406">
            <v>81.576000000000008</v>
          </cell>
          <cell r="Y2406">
            <v>0.46115</v>
          </cell>
        </row>
        <row r="2407">
          <cell r="A2407" t="str">
            <v>PC-26-00322</v>
          </cell>
          <cell r="W2407">
            <v>20.394000000000002</v>
          </cell>
          <cell r="Y2407">
            <v>0.14528749999999999</v>
          </cell>
        </row>
        <row r="2408">
          <cell r="A2408" t="str">
            <v>PC-3279</v>
          </cell>
          <cell r="W2408">
            <v>145.024</v>
          </cell>
          <cell r="Y2408">
            <v>0.77759999999999996</v>
          </cell>
        </row>
        <row r="2409">
          <cell r="A2409" t="str">
            <v>PC-26-0529</v>
          </cell>
          <cell r="W2409">
            <v>126.89600000000002</v>
          </cell>
          <cell r="Y2409">
            <v>0.65290000000000015</v>
          </cell>
        </row>
        <row r="2410">
          <cell r="A2410" t="str">
            <v>PC-26-0530</v>
          </cell>
          <cell r="W2410">
            <v>154.08800000000002</v>
          </cell>
          <cell r="Y2410">
            <v>0.77995000000000003</v>
          </cell>
        </row>
        <row r="2411">
          <cell r="A2411" t="str">
            <v>PC-26-00323</v>
          </cell>
          <cell r="W2411">
            <v>56.650000000000006</v>
          </cell>
          <cell r="Y2411">
            <v>0.33468750000000008</v>
          </cell>
        </row>
        <row r="2412">
          <cell r="A2412" t="str">
            <v>PC-26-00324</v>
          </cell>
          <cell r="W2412">
            <v>81.576000000000008</v>
          </cell>
          <cell r="Y2412">
            <v>0.46115</v>
          </cell>
        </row>
        <row r="2413">
          <cell r="A2413" t="str">
            <v>PC-26-0531</v>
          </cell>
          <cell r="W2413">
            <v>20.394000000000002</v>
          </cell>
          <cell r="Y2413">
            <v>0.14528749999999999</v>
          </cell>
        </row>
        <row r="2414">
          <cell r="A2414" t="str">
            <v>PC-26-00325</v>
          </cell>
          <cell r="W2414">
            <v>145.024</v>
          </cell>
          <cell r="Y2414">
            <v>0.77759999999999996</v>
          </cell>
        </row>
        <row r="2415">
          <cell r="A2415" t="str">
            <v>PC-26-00587</v>
          </cell>
          <cell r="W2415">
            <v>108.768</v>
          </cell>
          <cell r="Y2415">
            <v>0.60820000000000018</v>
          </cell>
        </row>
        <row r="2416">
          <cell r="A2416" t="str">
            <v>PC-26-00588</v>
          </cell>
          <cell r="W2416">
            <v>181.28</v>
          </cell>
          <cell r="Y2416">
            <v>0.96700000000000019</v>
          </cell>
        </row>
        <row r="2417">
          <cell r="A2417" t="str">
            <v>PC-26-0532</v>
          </cell>
          <cell r="W2417">
            <v>54.384</v>
          </cell>
          <cell r="Y2417">
            <v>0.33410000000000006</v>
          </cell>
        </row>
        <row r="2418">
          <cell r="A2418" t="str">
            <v>PC-26-0533</v>
          </cell>
          <cell r="W2418">
            <v>122.364</v>
          </cell>
          <cell r="Y2418">
            <v>0.68172500000000014</v>
          </cell>
        </row>
        <row r="2419">
          <cell r="A2419" t="str">
            <v>PC-26-0534</v>
          </cell>
          <cell r="W2419">
            <v>217.536</v>
          </cell>
          <cell r="Y2419">
            <v>1.1564000000000003</v>
          </cell>
        </row>
        <row r="2420">
          <cell r="A2420" t="str">
            <v>PC-26-0535</v>
          </cell>
          <cell r="W2420">
            <v>54.384</v>
          </cell>
          <cell r="Y2420">
            <v>0.33410000000000006</v>
          </cell>
        </row>
        <row r="2421">
          <cell r="A2421" t="str">
            <v>PC-26-0536</v>
          </cell>
          <cell r="W2421">
            <v>122.364</v>
          </cell>
          <cell r="Y2421">
            <v>0.68172500000000014</v>
          </cell>
        </row>
        <row r="2422">
          <cell r="A2422" t="str">
            <v>PC-26-0537</v>
          </cell>
          <cell r="W2422">
            <v>217.536</v>
          </cell>
          <cell r="Y2422">
            <v>1.1564000000000003</v>
          </cell>
        </row>
        <row r="2423">
          <cell r="A2423" t="str">
            <v>PC-26-0538</v>
          </cell>
          <cell r="W2423">
            <v>63.448000000000008</v>
          </cell>
          <cell r="Y2423">
            <v>0.38645000000000002</v>
          </cell>
        </row>
        <row r="2424">
          <cell r="A2424" t="str">
            <v>PC-26-0539</v>
          </cell>
          <cell r="W2424">
            <v>149.55600000000001</v>
          </cell>
          <cell r="Y2424">
            <v>0.82877500000000015</v>
          </cell>
        </row>
        <row r="2425">
          <cell r="A2425" t="str">
            <v>PC-26-0540</v>
          </cell>
          <cell r="W2425">
            <v>571.03200000000015</v>
          </cell>
          <cell r="Y2425">
            <v>2.89805</v>
          </cell>
        </row>
        <row r="2426">
          <cell r="A2426" t="str">
            <v>PC-26-0541</v>
          </cell>
          <cell r="W2426">
            <v>63.448000000000008</v>
          </cell>
          <cell r="Y2426">
            <v>0.38645000000000002</v>
          </cell>
        </row>
        <row r="2427">
          <cell r="A2427" t="str">
            <v>PC-26-0542</v>
          </cell>
          <cell r="W2427">
            <v>149.55600000000001</v>
          </cell>
          <cell r="Y2427">
            <v>0.82877500000000015</v>
          </cell>
        </row>
        <row r="2428">
          <cell r="A2428" t="str">
            <v>PC-26-0543</v>
          </cell>
          <cell r="W2428">
            <v>571.03200000000015</v>
          </cell>
          <cell r="Y2428">
            <v>2.89805</v>
          </cell>
        </row>
        <row r="2429">
          <cell r="A2429" t="str">
            <v>PC-1528</v>
          </cell>
          <cell r="W2429">
            <v>20.394000000000002</v>
          </cell>
          <cell r="Y2429">
            <v>0.14528749999999999</v>
          </cell>
        </row>
        <row r="2430">
          <cell r="A2430" t="str">
            <v>PC-1528NOPOF</v>
          </cell>
          <cell r="W2430">
            <v>20.394000000000002</v>
          </cell>
          <cell r="Y2430">
            <v>0.14528749999999999</v>
          </cell>
        </row>
        <row r="2431">
          <cell r="A2431" t="str">
            <v>PC-26-0544</v>
          </cell>
          <cell r="W2431">
            <v>45.32</v>
          </cell>
          <cell r="Y2431">
            <v>0.25675000000000003</v>
          </cell>
        </row>
        <row r="2432">
          <cell r="A2432" t="str">
            <v>PC-26-0544NOPOF</v>
          </cell>
          <cell r="W2432">
            <v>45.32</v>
          </cell>
          <cell r="Y2432">
            <v>0.25675000000000003</v>
          </cell>
        </row>
        <row r="2433">
          <cell r="A2433" t="str">
            <v>PC-26-0545</v>
          </cell>
          <cell r="W2433">
            <v>67.98</v>
          </cell>
          <cell r="Y2433">
            <v>0.36762499999999998</v>
          </cell>
        </row>
        <row r="2434">
          <cell r="A2434" t="str">
            <v>PC-26-0545NOPOF</v>
          </cell>
          <cell r="W2434">
            <v>67.98</v>
          </cell>
          <cell r="Y2434">
            <v>0.36762499999999998</v>
          </cell>
        </row>
        <row r="2435">
          <cell r="A2435" t="str">
            <v>PC-26-0546</v>
          </cell>
          <cell r="W2435">
            <v>108.768</v>
          </cell>
          <cell r="Y2435">
            <v>0.56820000000000015</v>
          </cell>
        </row>
        <row r="2436">
          <cell r="A2436" t="str">
            <v>PC-26-0546NOPOF</v>
          </cell>
          <cell r="W2436">
            <v>108.768</v>
          </cell>
          <cell r="Y2436">
            <v>0.56820000000000015</v>
          </cell>
        </row>
        <row r="2437">
          <cell r="A2437" t="str">
            <v>PC-3280</v>
          </cell>
          <cell r="W2437">
            <v>36.256</v>
          </cell>
          <cell r="Y2437">
            <v>0.22939999999999999</v>
          </cell>
        </row>
        <row r="2438">
          <cell r="A2438" t="str">
            <v>PC-3280NOPOF</v>
          </cell>
          <cell r="W2438">
            <v>36.256</v>
          </cell>
          <cell r="Y2438">
            <v>0.22939999999999999</v>
          </cell>
        </row>
        <row r="2439">
          <cell r="A2439" t="str">
            <v>PC-3281</v>
          </cell>
          <cell r="W2439">
            <v>56.650000000000006</v>
          </cell>
          <cell r="Y2439">
            <v>0.33468750000000008</v>
          </cell>
        </row>
        <row r="2440">
          <cell r="A2440" t="str">
            <v>PC-3281NOPOF</v>
          </cell>
          <cell r="W2440">
            <v>56.650000000000006</v>
          </cell>
          <cell r="Y2440">
            <v>0.33468750000000008</v>
          </cell>
        </row>
        <row r="2441">
          <cell r="A2441" t="str">
            <v>PC-26-0547</v>
          </cell>
          <cell r="W2441">
            <v>45.32</v>
          </cell>
          <cell r="Y2441">
            <v>0.28175</v>
          </cell>
        </row>
        <row r="2442">
          <cell r="A2442" t="str">
            <v>PC-26-0547NOPOF</v>
          </cell>
          <cell r="W2442">
            <v>45.32</v>
          </cell>
          <cell r="Y2442">
            <v>0.28175</v>
          </cell>
        </row>
        <row r="2443">
          <cell r="A2443" t="str">
            <v>PC-26-0548</v>
          </cell>
          <cell r="W2443">
            <v>108.768</v>
          </cell>
          <cell r="Y2443">
            <v>0.60820000000000018</v>
          </cell>
        </row>
        <row r="2444">
          <cell r="A2444" t="str">
            <v>PC-26-0548NOPOF</v>
          </cell>
          <cell r="W2444">
            <v>108.768</v>
          </cell>
          <cell r="Y2444">
            <v>0.60820000000000018</v>
          </cell>
        </row>
        <row r="2445">
          <cell r="A2445" t="str">
            <v>PC-26-0549</v>
          </cell>
          <cell r="W2445">
            <v>181.28</v>
          </cell>
          <cell r="Y2445">
            <v>0.96700000000000019</v>
          </cell>
        </row>
        <row r="2446">
          <cell r="A2446" t="str">
            <v>PC-26-0549NOPOF</v>
          </cell>
          <cell r="W2446">
            <v>181.28</v>
          </cell>
          <cell r="Y2446">
            <v>0.96700000000000019</v>
          </cell>
        </row>
        <row r="2447">
          <cell r="A2447" t="str">
            <v>PC-26-0550</v>
          </cell>
          <cell r="W2447">
            <v>45.32</v>
          </cell>
          <cell r="Y2447">
            <v>0.28175</v>
          </cell>
        </row>
        <row r="2448">
          <cell r="A2448" t="str">
            <v>PC-26-0552</v>
          </cell>
          <cell r="W2448">
            <v>108.768</v>
          </cell>
          <cell r="Y2448">
            <v>0.60820000000000018</v>
          </cell>
        </row>
        <row r="2449">
          <cell r="A2449" t="str">
            <v>PC-26-0553</v>
          </cell>
          <cell r="W2449">
            <v>181.28</v>
          </cell>
          <cell r="Y2449">
            <v>0.96700000000000019</v>
          </cell>
        </row>
        <row r="2450">
          <cell r="A2450" t="str">
            <v>PC-26-0551</v>
          </cell>
          <cell r="W2450">
            <v>67.98</v>
          </cell>
          <cell r="Y2450">
            <v>0.39762499999999995</v>
          </cell>
        </row>
        <row r="2451">
          <cell r="A2451" t="str">
            <v>PC-26-0554</v>
          </cell>
          <cell r="W2451">
            <v>27.192</v>
          </cell>
          <cell r="Y2451">
            <v>0.17705000000000001</v>
          </cell>
        </row>
        <row r="2452">
          <cell r="A2452" t="str">
            <v>PC-26-0555</v>
          </cell>
          <cell r="W2452">
            <v>45.32</v>
          </cell>
          <cell r="Y2452">
            <v>0.27174999999999999</v>
          </cell>
        </row>
        <row r="2453">
          <cell r="A2453" t="str">
            <v>PC-26-0556</v>
          </cell>
          <cell r="W2453">
            <v>67.98</v>
          </cell>
          <cell r="Y2453">
            <v>0.38762499999999994</v>
          </cell>
        </row>
        <row r="2454">
          <cell r="A2454" t="str">
            <v>PC-26-0557</v>
          </cell>
          <cell r="W2454">
            <v>108.768</v>
          </cell>
          <cell r="Y2454">
            <v>0.58820000000000017</v>
          </cell>
        </row>
        <row r="2455">
          <cell r="A2455" t="str">
            <v>PC-26-0558</v>
          </cell>
          <cell r="W2455">
            <v>45.32</v>
          </cell>
          <cell r="Y2455">
            <v>0.28175</v>
          </cell>
        </row>
        <row r="2456">
          <cell r="A2456" t="str">
            <v>PC-26-0558NOPOF</v>
          </cell>
          <cell r="W2456">
            <v>45.32</v>
          </cell>
          <cell r="Y2456">
            <v>0.28175</v>
          </cell>
        </row>
        <row r="2457">
          <cell r="A2457" t="str">
            <v>PC-26-0559</v>
          </cell>
          <cell r="W2457">
            <v>108.768</v>
          </cell>
          <cell r="Y2457">
            <v>0.60820000000000018</v>
          </cell>
        </row>
        <row r="2458">
          <cell r="A2458" t="str">
            <v>PC-26-0559NOPOF</v>
          </cell>
          <cell r="W2458">
            <v>108.768</v>
          </cell>
          <cell r="Y2458">
            <v>0.60820000000000018</v>
          </cell>
        </row>
        <row r="2459">
          <cell r="A2459" t="str">
            <v>PC-26-0560</v>
          </cell>
          <cell r="W2459">
            <v>181.28</v>
          </cell>
          <cell r="Y2459">
            <v>0.96700000000000019</v>
          </cell>
        </row>
        <row r="2460">
          <cell r="A2460" t="str">
            <v>PC-26-0560NOPOF</v>
          </cell>
          <cell r="W2460">
            <v>181.28</v>
          </cell>
          <cell r="Y2460">
            <v>0.96700000000000019</v>
          </cell>
        </row>
        <row r="2461">
          <cell r="A2461" t="str">
            <v>PC-26-0561</v>
          </cell>
          <cell r="W2461">
            <v>63.448000000000008</v>
          </cell>
          <cell r="Y2461">
            <v>0.38645000000000002</v>
          </cell>
        </row>
        <row r="2462">
          <cell r="A2462" t="str">
            <v>PC-26-0562</v>
          </cell>
          <cell r="W2462">
            <v>149.55600000000001</v>
          </cell>
          <cell r="Y2462">
            <v>0.82877500000000015</v>
          </cell>
        </row>
        <row r="2463">
          <cell r="A2463" t="str">
            <v>PC-26-0563</v>
          </cell>
          <cell r="W2463">
            <v>571.03200000000015</v>
          </cell>
          <cell r="Y2463">
            <v>2.89805</v>
          </cell>
        </row>
        <row r="2464">
          <cell r="A2464" t="str">
            <v>PC-26-0564</v>
          </cell>
          <cell r="W2464">
            <v>63.448000000000008</v>
          </cell>
          <cell r="Y2464">
            <v>0.38645000000000002</v>
          </cell>
        </row>
        <row r="2465">
          <cell r="A2465" t="str">
            <v>PC-26-0565</v>
          </cell>
          <cell r="W2465">
            <v>149.55600000000001</v>
          </cell>
          <cell r="Y2465">
            <v>0.82877500000000015</v>
          </cell>
        </row>
        <row r="2466">
          <cell r="A2466" t="str">
            <v>PC-26-0566</v>
          </cell>
          <cell r="W2466">
            <v>571.03200000000015</v>
          </cell>
          <cell r="Y2466">
            <v>2.89805</v>
          </cell>
        </row>
        <row r="2467">
          <cell r="A2467" t="str">
            <v>PC-26-0567</v>
          </cell>
          <cell r="W2467">
            <v>63.448000000000008</v>
          </cell>
          <cell r="Y2467">
            <v>0.38645000000000002</v>
          </cell>
        </row>
        <row r="2468">
          <cell r="A2468" t="str">
            <v>PC-26-0568</v>
          </cell>
          <cell r="W2468">
            <v>149.55600000000001</v>
          </cell>
          <cell r="Y2468">
            <v>0.82877500000000015</v>
          </cell>
        </row>
        <row r="2469">
          <cell r="A2469" t="str">
            <v>PC-26-0569</v>
          </cell>
          <cell r="W2469">
            <v>571.03200000000015</v>
          </cell>
          <cell r="Y2469">
            <v>2.89805</v>
          </cell>
        </row>
        <row r="2470">
          <cell r="A2470" t="str">
            <v>PC-26-0570</v>
          </cell>
          <cell r="W2470">
            <v>63.448000000000008</v>
          </cell>
          <cell r="Y2470">
            <v>0.38645000000000002</v>
          </cell>
        </row>
        <row r="2471">
          <cell r="A2471" t="str">
            <v>PC-26-0571</v>
          </cell>
          <cell r="W2471">
            <v>149.55600000000001</v>
          </cell>
          <cell r="Y2471">
            <v>0.82877500000000015</v>
          </cell>
        </row>
        <row r="2472">
          <cell r="A2472" t="str">
            <v>PC-26-0572</v>
          </cell>
          <cell r="W2472">
            <v>571.03200000000015</v>
          </cell>
          <cell r="Y2472">
            <v>2.89805</v>
          </cell>
        </row>
        <row r="2473">
          <cell r="A2473" t="str">
            <v>PC-26-00326</v>
          </cell>
          <cell r="W2473">
            <v>56.650000000000006</v>
          </cell>
          <cell r="Y2473">
            <v>0.33468750000000008</v>
          </cell>
        </row>
        <row r="2474">
          <cell r="A2474" t="str">
            <v>PC-26-00327</v>
          </cell>
          <cell r="W2474">
            <v>81.576000000000008</v>
          </cell>
          <cell r="Y2474">
            <v>0.46115</v>
          </cell>
        </row>
        <row r="2475">
          <cell r="A2475" t="str">
            <v>PC-26-0573</v>
          </cell>
          <cell r="W2475">
            <v>20.394000000000002</v>
          </cell>
          <cell r="Y2475">
            <v>0.14528749999999999</v>
          </cell>
        </row>
        <row r="2476">
          <cell r="A2476" t="str">
            <v>PC-26-0574</v>
          </cell>
          <cell r="W2476">
            <v>145.024</v>
          </cell>
          <cell r="Y2476">
            <v>0.77759999999999996</v>
          </cell>
        </row>
        <row r="2477">
          <cell r="A2477" t="str">
            <v>PC-1531</v>
          </cell>
          <cell r="W2477">
            <v>56.650000000000006</v>
          </cell>
          <cell r="Y2477">
            <v>0.33468750000000008</v>
          </cell>
        </row>
        <row r="2478">
          <cell r="A2478" t="str">
            <v>PC-1532</v>
          </cell>
          <cell r="W2478">
            <v>81.576000000000008</v>
          </cell>
          <cell r="Y2478">
            <v>0.46115</v>
          </cell>
        </row>
        <row r="2479">
          <cell r="A2479" t="str">
            <v>PC-26-0575</v>
          </cell>
          <cell r="W2479">
            <v>36.256</v>
          </cell>
          <cell r="Y2479">
            <v>0.22939999999999999</v>
          </cell>
        </row>
        <row r="2480">
          <cell r="A2480" t="str">
            <v>PC-26-0576</v>
          </cell>
          <cell r="W2480">
            <v>145.024</v>
          </cell>
          <cell r="Y2480">
            <v>0.77759999999999996</v>
          </cell>
        </row>
        <row r="2481">
          <cell r="A2481" t="str">
            <v>PC-1533</v>
          </cell>
          <cell r="W2481">
            <v>20.394000000000002</v>
          </cell>
          <cell r="Y2481">
            <v>0.1302875</v>
          </cell>
        </row>
        <row r="2482">
          <cell r="A2482" t="str">
            <v>PC-1534</v>
          </cell>
          <cell r="W2482">
            <v>36.256</v>
          </cell>
          <cell r="Y2482">
            <v>0.22939999999999999</v>
          </cell>
        </row>
        <row r="2483">
          <cell r="A2483" t="str">
            <v>PC-1535</v>
          </cell>
          <cell r="W2483">
            <v>56.650000000000006</v>
          </cell>
          <cell r="Y2483">
            <v>0.33468750000000008</v>
          </cell>
        </row>
        <row r="2484">
          <cell r="A2484" t="str">
            <v>PC-1536</v>
          </cell>
          <cell r="W2484">
            <v>81.576000000000008</v>
          </cell>
          <cell r="Y2484">
            <v>0.46115</v>
          </cell>
        </row>
        <row r="2485">
          <cell r="A2485" t="str">
            <v>PC-26-00328</v>
          </cell>
          <cell r="W2485">
            <v>145.024</v>
          </cell>
          <cell r="Y2485">
            <v>0.77759999999999996</v>
          </cell>
        </row>
        <row r="2486">
          <cell r="A2486" t="str">
            <v>PC-1537</v>
          </cell>
          <cell r="W2486">
            <v>20.394000000000002</v>
          </cell>
          <cell r="Y2486">
            <v>0.1302875</v>
          </cell>
        </row>
        <row r="2487">
          <cell r="A2487" t="str">
            <v>PC-1539</v>
          </cell>
          <cell r="W2487">
            <v>257.82044444444449</v>
          </cell>
          <cell r="Y2487">
            <v>1.3312888888888894</v>
          </cell>
        </row>
        <row r="2488">
          <cell r="A2488" t="str">
            <v>PC-3282</v>
          </cell>
          <cell r="W2488">
            <v>145.024</v>
          </cell>
          <cell r="Y2488">
            <v>0.77759999999999996</v>
          </cell>
        </row>
        <row r="2489">
          <cell r="A2489" t="str">
            <v>PC-3283</v>
          </cell>
          <cell r="W2489">
            <v>257.82044444444449</v>
          </cell>
          <cell r="Y2489">
            <v>1.3312888888888894</v>
          </cell>
        </row>
        <row r="2490">
          <cell r="A2490" t="str">
            <v>PC-26-0577</v>
          </cell>
          <cell r="W2490">
            <v>100.71111111111111</v>
          </cell>
          <cell r="Y2490">
            <v>0.5572222222222224</v>
          </cell>
        </row>
        <row r="2491">
          <cell r="A2491" t="str">
            <v>PC-1288</v>
          </cell>
          <cell r="W2491">
            <v>56.650000000000006</v>
          </cell>
          <cell r="Y2491">
            <v>0.33468750000000008</v>
          </cell>
        </row>
        <row r="2492">
          <cell r="A2492" t="str">
            <v>PC-1289</v>
          </cell>
          <cell r="W2492">
            <v>81.576000000000008</v>
          </cell>
          <cell r="Y2492">
            <v>0.46115</v>
          </cell>
        </row>
        <row r="2493">
          <cell r="A2493" t="str">
            <v>PC-26-0578</v>
          </cell>
          <cell r="W2493">
            <v>20.394000000000002</v>
          </cell>
          <cell r="Y2493">
            <v>0.14528749999999999</v>
          </cell>
        </row>
        <row r="2494">
          <cell r="A2494" t="str">
            <v>PC-1290</v>
          </cell>
          <cell r="W2494">
            <v>145.024</v>
          </cell>
          <cell r="Y2494">
            <v>0.77759999999999996</v>
          </cell>
        </row>
        <row r="2495">
          <cell r="A2495" t="str">
            <v>PC-1540</v>
          </cell>
          <cell r="W2495">
            <v>56.650000000000006</v>
          </cell>
          <cell r="Y2495">
            <v>0.33468750000000008</v>
          </cell>
        </row>
        <row r="2496">
          <cell r="A2496" t="str">
            <v>PC-1541</v>
          </cell>
          <cell r="W2496">
            <v>81.576000000000008</v>
          </cell>
          <cell r="Y2496">
            <v>0.46115</v>
          </cell>
        </row>
        <row r="2497">
          <cell r="A2497" t="str">
            <v>PC-1542</v>
          </cell>
          <cell r="W2497">
            <v>145.024</v>
          </cell>
          <cell r="Y2497">
            <v>0.77759999999999996</v>
          </cell>
        </row>
        <row r="2498">
          <cell r="A2498" t="str">
            <v>PC-3837</v>
          </cell>
          <cell r="W2498">
            <v>20.394000000000002</v>
          </cell>
          <cell r="Y2498">
            <v>0.14528749999999999</v>
          </cell>
        </row>
        <row r="2499">
          <cell r="A2499" t="str">
            <v>PC-3838</v>
          </cell>
          <cell r="W2499">
            <v>36.256</v>
          </cell>
          <cell r="Y2499">
            <v>0.22939999999999999</v>
          </cell>
        </row>
        <row r="2500">
          <cell r="A2500" t="str">
            <v>PC-1292</v>
          </cell>
          <cell r="W2500">
            <v>72.512</v>
          </cell>
          <cell r="Y2500">
            <v>0.39879999999999993</v>
          </cell>
        </row>
        <row r="2501">
          <cell r="A2501" t="str">
            <v>PC-26-0580</v>
          </cell>
          <cell r="W2501">
            <v>18.128</v>
          </cell>
          <cell r="Y2501">
            <v>0.12470000000000001</v>
          </cell>
        </row>
        <row r="2502">
          <cell r="A2502" t="str">
            <v>PC-3788</v>
          </cell>
          <cell r="W2502">
            <v>113.30000000000001</v>
          </cell>
          <cell r="Y2502">
            <v>0.5993750000000001</v>
          </cell>
        </row>
        <row r="2503">
          <cell r="A2503" t="str">
            <v>PC-1563</v>
          </cell>
          <cell r="W2503">
            <v>27.192</v>
          </cell>
          <cell r="Y2503">
            <v>0.17705000000000001</v>
          </cell>
        </row>
        <row r="2504">
          <cell r="A2504" t="str">
            <v>PC-1564</v>
          </cell>
          <cell r="W2504">
            <v>67.98</v>
          </cell>
          <cell r="Y2504">
            <v>0.38762499999999994</v>
          </cell>
        </row>
        <row r="2505">
          <cell r="A2505" t="str">
            <v>PC-1565</v>
          </cell>
          <cell r="W2505">
            <v>108.768</v>
          </cell>
          <cell r="Y2505">
            <v>0.58820000000000017</v>
          </cell>
        </row>
        <row r="2506">
          <cell r="A2506" t="str">
            <v>PC-1560</v>
          </cell>
          <cell r="W2506">
            <v>18.128</v>
          </cell>
          <cell r="Y2506">
            <v>0.12470000000000001</v>
          </cell>
        </row>
        <row r="2507">
          <cell r="A2507" t="str">
            <v>PC-1561</v>
          </cell>
          <cell r="W2507">
            <v>40.788000000000004</v>
          </cell>
          <cell r="Y2507">
            <v>0.24057500000000001</v>
          </cell>
        </row>
        <row r="2508">
          <cell r="A2508" t="str">
            <v>PC-1562</v>
          </cell>
          <cell r="W2508">
            <v>72.512</v>
          </cell>
          <cell r="Y2508">
            <v>0.39879999999999993</v>
          </cell>
        </row>
        <row r="2509">
          <cell r="A2509" t="str">
            <v>PC-1566</v>
          </cell>
          <cell r="W2509">
            <v>18.128</v>
          </cell>
          <cell r="Y2509">
            <v>0.12470000000000001</v>
          </cell>
        </row>
        <row r="2510">
          <cell r="A2510" t="str">
            <v>PC-1567</v>
          </cell>
          <cell r="W2510">
            <v>33.99</v>
          </cell>
          <cell r="Y2510">
            <v>0.20881249999999998</v>
          </cell>
        </row>
        <row r="2511">
          <cell r="A2511" t="str">
            <v>PC-26-00329</v>
          </cell>
          <cell r="W2511">
            <v>18.128</v>
          </cell>
          <cell r="Y2511">
            <v>0.12470000000000001</v>
          </cell>
        </row>
        <row r="2512">
          <cell r="A2512" t="str">
            <v>PC-1568</v>
          </cell>
          <cell r="W2512">
            <v>27.192</v>
          </cell>
          <cell r="Y2512">
            <v>0.17705000000000001</v>
          </cell>
        </row>
        <row r="2513">
          <cell r="A2513" t="str">
            <v>PC-1569</v>
          </cell>
          <cell r="W2513">
            <v>18.128</v>
          </cell>
          <cell r="Y2513">
            <v>0.12470000000000001</v>
          </cell>
        </row>
        <row r="2514">
          <cell r="A2514" t="str">
            <v>PC-1570</v>
          </cell>
          <cell r="W2514">
            <v>18.128</v>
          </cell>
          <cell r="Y2514">
            <v>0.12470000000000001</v>
          </cell>
        </row>
        <row r="2515">
          <cell r="A2515" t="str">
            <v>PC-26-00331</v>
          </cell>
          <cell r="W2515">
            <v>40.788000000000004</v>
          </cell>
          <cell r="Y2515">
            <v>0.24057500000000001</v>
          </cell>
        </row>
        <row r="2516">
          <cell r="A2516" t="str">
            <v>PC-1571</v>
          </cell>
          <cell r="W2516">
            <v>18.128</v>
          </cell>
          <cell r="Y2516">
            <v>0.12470000000000001</v>
          </cell>
        </row>
        <row r="2517">
          <cell r="A2517" t="str">
            <v>PC-26-0583</v>
          </cell>
          <cell r="W2517">
            <v>27.192</v>
          </cell>
          <cell r="Y2517">
            <v>0.17705000000000001</v>
          </cell>
        </row>
        <row r="2518">
          <cell r="A2518" t="str">
            <v>PC-26-0586</v>
          </cell>
          <cell r="W2518">
            <v>13.596</v>
          </cell>
          <cell r="Y2518">
            <v>0.10352500000000002</v>
          </cell>
        </row>
        <row r="2519">
          <cell r="A2519" t="str">
            <v>PC-26-0587</v>
          </cell>
          <cell r="W2519">
            <v>27.192</v>
          </cell>
          <cell r="Y2519">
            <v>0.17705000000000001</v>
          </cell>
        </row>
        <row r="2520">
          <cell r="A2520" t="str">
            <v>PC-26-0588</v>
          </cell>
          <cell r="W2520">
            <v>18.128</v>
          </cell>
          <cell r="Y2520">
            <v>0.12470000000000001</v>
          </cell>
        </row>
        <row r="2521">
          <cell r="A2521" t="str">
            <v>PC-26-0589</v>
          </cell>
          <cell r="W2521">
            <v>18.128</v>
          </cell>
          <cell r="Y2521">
            <v>0.12470000000000001</v>
          </cell>
        </row>
        <row r="2522">
          <cell r="A2522" t="str">
            <v>PC-1547</v>
          </cell>
          <cell r="W2522">
            <v>18.128</v>
          </cell>
          <cell r="Y2522">
            <v>0.12470000000000001</v>
          </cell>
        </row>
        <row r="2523">
          <cell r="A2523" t="str">
            <v>PC-1548</v>
          </cell>
          <cell r="W2523">
            <v>33.99</v>
          </cell>
          <cell r="Y2523">
            <v>0.20881249999999998</v>
          </cell>
        </row>
        <row r="2524">
          <cell r="A2524" t="str">
            <v>PC-26-00332</v>
          </cell>
          <cell r="W2524">
            <v>6.798</v>
          </cell>
          <cell r="Y2524">
            <v>6.6762500000000002E-2</v>
          </cell>
        </row>
        <row r="2525">
          <cell r="A2525" t="str">
            <v>PC-26-00336</v>
          </cell>
          <cell r="W2525">
            <v>6.798</v>
          </cell>
          <cell r="Y2525">
            <v>6.6762500000000002E-2</v>
          </cell>
        </row>
        <row r="2526">
          <cell r="A2526" t="str">
            <v>PC-26-00333</v>
          </cell>
          <cell r="W2526">
            <v>18.128</v>
          </cell>
          <cell r="Y2526">
            <v>0.12470000000000001</v>
          </cell>
        </row>
        <row r="2527">
          <cell r="A2527" t="str">
            <v>PC-26-00334</v>
          </cell>
          <cell r="W2527">
            <v>33.99</v>
          </cell>
          <cell r="Y2527">
            <v>0.20881249999999998</v>
          </cell>
        </row>
        <row r="2528">
          <cell r="A2528" t="str">
            <v>PC-26-00335</v>
          </cell>
          <cell r="W2528">
            <v>10.197000000000001</v>
          </cell>
          <cell r="Y2528">
            <v>8.2643750000000002E-2</v>
          </cell>
        </row>
        <row r="2529">
          <cell r="A2529" t="str">
            <v>PC-1545</v>
          </cell>
          <cell r="W2529">
            <v>27.192</v>
          </cell>
          <cell r="Y2529">
            <v>0.17705000000000001</v>
          </cell>
        </row>
        <row r="2530">
          <cell r="A2530" t="str">
            <v>PC-1546</v>
          </cell>
          <cell r="W2530">
            <v>45.32</v>
          </cell>
          <cell r="Y2530">
            <v>0.27174999999999999</v>
          </cell>
        </row>
        <row r="2531">
          <cell r="A2531" t="str">
            <v>PC-3839</v>
          </cell>
          <cell r="W2531">
            <v>13.596</v>
          </cell>
          <cell r="Y2531">
            <v>0.10352500000000002</v>
          </cell>
        </row>
        <row r="2532">
          <cell r="A2532" t="str">
            <v>PC-1550</v>
          </cell>
          <cell r="W2532">
            <v>22.66</v>
          </cell>
          <cell r="Y2532">
            <v>0.145875</v>
          </cell>
        </row>
        <row r="2533">
          <cell r="A2533" t="str">
            <v>PC-1549</v>
          </cell>
          <cell r="W2533">
            <v>45.32</v>
          </cell>
          <cell r="Y2533">
            <v>0.27174999999999999</v>
          </cell>
        </row>
        <row r="2534">
          <cell r="A2534" t="str">
            <v>PC-1551</v>
          </cell>
          <cell r="W2534">
            <v>45.32</v>
          </cell>
          <cell r="Y2534">
            <v>0.27174999999999999</v>
          </cell>
        </row>
        <row r="2535">
          <cell r="A2535" t="str">
            <v>PC-1552</v>
          </cell>
          <cell r="W2535">
            <v>19.827500000000001</v>
          </cell>
          <cell r="Y2535">
            <v>0.13764062499999999</v>
          </cell>
        </row>
        <row r="2536">
          <cell r="A2536" t="str">
            <v>PC-26-00337</v>
          </cell>
          <cell r="W2536">
            <v>39.655000000000001</v>
          </cell>
          <cell r="Y2536">
            <v>0.24028124999999995</v>
          </cell>
        </row>
        <row r="2537">
          <cell r="A2537" t="str">
            <v>PC-26-00338</v>
          </cell>
          <cell r="W2537">
            <v>27.192</v>
          </cell>
          <cell r="Y2537">
            <v>0.17705000000000001</v>
          </cell>
        </row>
        <row r="2538">
          <cell r="A2538" t="str">
            <v>PC-26-00339</v>
          </cell>
          <cell r="W2538">
            <v>39.655000000000001</v>
          </cell>
          <cell r="Y2538">
            <v>0.24028124999999995</v>
          </cell>
        </row>
        <row r="2539">
          <cell r="A2539" t="str">
            <v>PC-1553</v>
          </cell>
          <cell r="W2539">
            <v>19.827500000000001</v>
          </cell>
          <cell r="Y2539">
            <v>0.13764062499999999</v>
          </cell>
        </row>
        <row r="2540">
          <cell r="A2540" t="str">
            <v>PC-26-00340</v>
          </cell>
          <cell r="W2540">
            <v>39.655000000000001</v>
          </cell>
          <cell r="Y2540">
            <v>0.24028124999999995</v>
          </cell>
        </row>
        <row r="2541">
          <cell r="A2541" t="str">
            <v>PC-26-00341</v>
          </cell>
          <cell r="W2541">
            <v>27.192</v>
          </cell>
          <cell r="Y2541">
            <v>0.17705000000000001</v>
          </cell>
        </row>
        <row r="2542">
          <cell r="A2542" t="str">
            <v>PC-26-00342</v>
          </cell>
          <cell r="W2542">
            <v>39.655000000000001</v>
          </cell>
          <cell r="Y2542">
            <v>0.24028124999999995</v>
          </cell>
        </row>
        <row r="2543">
          <cell r="A2543" t="str">
            <v>PC-26-0590</v>
          </cell>
          <cell r="W2543">
            <v>19.827500000000001</v>
          </cell>
          <cell r="Y2543">
            <v>0.13764062499999999</v>
          </cell>
        </row>
        <row r="2544">
          <cell r="A2544" t="str">
            <v>PC-26-0591</v>
          </cell>
          <cell r="W2544">
            <v>39.655000000000001</v>
          </cell>
          <cell r="Y2544">
            <v>0.24028124999999995</v>
          </cell>
        </row>
        <row r="2545">
          <cell r="A2545" t="str">
            <v>PC-1554</v>
          </cell>
          <cell r="W2545">
            <v>19.827500000000001</v>
          </cell>
          <cell r="Y2545">
            <v>0.13764062499999999</v>
          </cell>
        </row>
        <row r="2546">
          <cell r="A2546" t="str">
            <v>PC-26-00343</v>
          </cell>
          <cell r="W2546">
            <v>6.798</v>
          </cell>
          <cell r="Y2546">
            <v>6.6762500000000002E-2</v>
          </cell>
        </row>
        <row r="2547">
          <cell r="A2547" t="str">
            <v>PC-26-00344</v>
          </cell>
          <cell r="W2547">
            <v>39.655000000000001</v>
          </cell>
          <cell r="Y2547">
            <v>0.24028124999999995</v>
          </cell>
        </row>
        <row r="2548">
          <cell r="A2548" t="str">
            <v>PC-26-00345</v>
          </cell>
          <cell r="W2548">
            <v>6.798</v>
          </cell>
          <cell r="Y2548">
            <v>6.6762500000000002E-2</v>
          </cell>
        </row>
        <row r="2549">
          <cell r="A2549" t="str">
            <v>PC-26-00347</v>
          </cell>
          <cell r="W2549">
            <v>39.655000000000001</v>
          </cell>
          <cell r="Y2549">
            <v>0.24028124999999995</v>
          </cell>
        </row>
        <row r="2550">
          <cell r="A2550" t="str">
            <v>PC-26-00346</v>
          </cell>
          <cell r="W2550">
            <v>19.827500000000001</v>
          </cell>
          <cell r="Y2550">
            <v>0.13764062499999999</v>
          </cell>
        </row>
        <row r="2551">
          <cell r="A2551" t="str">
            <v>PC-1558</v>
          </cell>
          <cell r="W2551">
            <v>18.128</v>
          </cell>
          <cell r="Y2551">
            <v>0.12470000000000001</v>
          </cell>
        </row>
        <row r="2552">
          <cell r="A2552" t="str">
            <v>PC-1559</v>
          </cell>
          <cell r="W2552">
            <v>33.99</v>
          </cell>
          <cell r="Y2552">
            <v>0.20881249999999998</v>
          </cell>
        </row>
        <row r="2553">
          <cell r="A2553" t="str">
            <v>PC-3163</v>
          </cell>
          <cell r="W2553">
            <v>72.512</v>
          </cell>
          <cell r="Y2553">
            <v>0.39879999999999993</v>
          </cell>
        </row>
        <row r="2554">
          <cell r="A2554" t="str">
            <v>PC-3164</v>
          </cell>
          <cell r="W2554">
            <v>113.30000000000001</v>
          </cell>
          <cell r="Y2554">
            <v>0.5993750000000001</v>
          </cell>
        </row>
        <row r="2555">
          <cell r="A2555" t="str">
            <v>PC-3165</v>
          </cell>
          <cell r="W2555">
            <v>72.512</v>
          </cell>
          <cell r="Y2555">
            <v>0.39879999999999993</v>
          </cell>
        </row>
        <row r="2556">
          <cell r="A2556" t="str">
            <v>PC-3166</v>
          </cell>
          <cell r="W2556">
            <v>113.30000000000001</v>
          </cell>
          <cell r="Y2556">
            <v>0.5993750000000001</v>
          </cell>
        </row>
        <row r="2557">
          <cell r="A2557" t="str">
            <v>PC-1293</v>
          </cell>
          <cell r="W2557">
            <v>113.30000000000001</v>
          </cell>
          <cell r="Y2557">
            <v>0.5993750000000001</v>
          </cell>
        </row>
        <row r="2558">
          <cell r="A2558" t="str">
            <v>PC-26-0592</v>
          </cell>
          <cell r="W2558">
            <v>18.128</v>
          </cell>
          <cell r="Y2558">
            <v>0.12470000000000001</v>
          </cell>
        </row>
        <row r="2559">
          <cell r="A2559" t="str">
            <v>PC-3789</v>
          </cell>
          <cell r="W2559">
            <v>72.512</v>
          </cell>
          <cell r="Y2559">
            <v>0.39879999999999993</v>
          </cell>
        </row>
        <row r="2560">
          <cell r="A2560" t="str">
            <v>PC-1572</v>
          </cell>
          <cell r="W2560">
            <v>56.650000000000006</v>
          </cell>
          <cell r="Y2560">
            <v>0.33468750000000008</v>
          </cell>
        </row>
        <row r="2561">
          <cell r="A2561" t="str">
            <v>PC-1573</v>
          </cell>
          <cell r="W2561">
            <v>81.576000000000008</v>
          </cell>
          <cell r="Y2561">
            <v>0.46115</v>
          </cell>
        </row>
        <row r="2562">
          <cell r="A2562" t="str">
            <v>PC-1574</v>
          </cell>
          <cell r="W2562">
            <v>145.024</v>
          </cell>
          <cell r="Y2562">
            <v>0.77759999999999996</v>
          </cell>
        </row>
        <row r="2563">
          <cell r="A2563" t="str">
            <v>PC-26-00348</v>
          </cell>
          <cell r="W2563">
            <v>36.256</v>
          </cell>
          <cell r="Y2563">
            <v>0.22939999999999999</v>
          </cell>
        </row>
        <row r="2564">
          <cell r="A2564" t="str">
            <v>PC-1294</v>
          </cell>
          <cell r="W2564">
            <v>108.768</v>
          </cell>
          <cell r="Y2564">
            <v>0.60820000000000018</v>
          </cell>
        </row>
        <row r="2565">
          <cell r="A2565" t="str">
            <v>PC-26-00349</v>
          </cell>
          <cell r="W2565">
            <v>27.192</v>
          </cell>
          <cell r="Y2565">
            <v>0.18705000000000002</v>
          </cell>
        </row>
        <row r="2566">
          <cell r="A2566" t="str">
            <v>PC-26-00350</v>
          </cell>
          <cell r="W2566">
            <v>67.98</v>
          </cell>
          <cell r="Y2566">
            <v>0.39762499999999995</v>
          </cell>
        </row>
        <row r="2567">
          <cell r="A2567" t="str">
            <v>PC-26-0594</v>
          </cell>
          <cell r="W2567">
            <v>45.32</v>
          </cell>
          <cell r="Y2567">
            <v>0.28175</v>
          </cell>
        </row>
        <row r="2568">
          <cell r="A2568" t="str">
            <v>PC-26-00351</v>
          </cell>
          <cell r="W2568">
            <v>36.256</v>
          </cell>
          <cell r="Y2568">
            <v>0.22939999999999999</v>
          </cell>
        </row>
        <row r="2569">
          <cell r="A2569" t="str">
            <v>PC-26-00352</v>
          </cell>
          <cell r="W2569">
            <v>56.650000000000006</v>
          </cell>
          <cell r="Y2569">
            <v>0.33468750000000008</v>
          </cell>
        </row>
        <row r="2570">
          <cell r="A2570" t="str">
            <v>PC-26-00353</v>
          </cell>
          <cell r="W2570">
            <v>81.576000000000008</v>
          </cell>
          <cell r="Y2570">
            <v>0.46115</v>
          </cell>
        </row>
        <row r="2571">
          <cell r="A2571" t="str">
            <v>PC-1577</v>
          </cell>
          <cell r="W2571">
            <v>145.024</v>
          </cell>
          <cell r="Y2571">
            <v>0.77759999999999996</v>
          </cell>
        </row>
        <row r="2572">
          <cell r="A2572" t="str">
            <v>PC-1578</v>
          </cell>
          <cell r="W2572">
            <v>145.024</v>
          </cell>
          <cell r="Y2572">
            <v>0.77759999999999996</v>
          </cell>
        </row>
        <row r="2573">
          <cell r="A2573" t="str">
            <v>PC-1579</v>
          </cell>
          <cell r="W2573">
            <v>271.92</v>
          </cell>
          <cell r="Y2573">
            <v>1.3704999999999998</v>
          </cell>
        </row>
        <row r="2574">
          <cell r="A2574" t="str">
            <v>PC-1581</v>
          </cell>
          <cell r="W2574">
            <v>67.98</v>
          </cell>
          <cell r="Y2574">
            <v>0.39762499999999995</v>
          </cell>
        </row>
        <row r="2575">
          <cell r="A2575" t="str">
            <v>PC-1582</v>
          </cell>
          <cell r="W2575">
            <v>108.768</v>
          </cell>
          <cell r="Y2575">
            <v>0.60820000000000018</v>
          </cell>
        </row>
        <row r="2576">
          <cell r="A2576" t="str">
            <v>PC-26-0595</v>
          </cell>
          <cell r="W2576">
            <v>56.650000000000006</v>
          </cell>
          <cell r="Y2576">
            <v>0.33468750000000008</v>
          </cell>
        </row>
        <row r="2577">
          <cell r="A2577" t="str">
            <v>PC-3289</v>
          </cell>
          <cell r="W2577">
            <v>81.576000000000008</v>
          </cell>
          <cell r="Y2577">
            <v>0.46115</v>
          </cell>
        </row>
        <row r="2578">
          <cell r="A2578" t="str">
            <v>PC-3290</v>
          </cell>
          <cell r="W2578">
            <v>81.576000000000008</v>
          </cell>
          <cell r="Y2578">
            <v>0.46115</v>
          </cell>
        </row>
        <row r="2579">
          <cell r="A2579" t="str">
            <v>PC-3291</v>
          </cell>
          <cell r="W2579">
            <v>81.576000000000008</v>
          </cell>
          <cell r="Y2579">
            <v>0.46115</v>
          </cell>
        </row>
        <row r="2580">
          <cell r="A2580" t="str">
            <v>PC-3292</v>
          </cell>
          <cell r="W2580">
            <v>145.024</v>
          </cell>
          <cell r="Y2580">
            <v>0.77759999999999996</v>
          </cell>
        </row>
        <row r="2581">
          <cell r="A2581" t="str">
            <v>PC-3293</v>
          </cell>
          <cell r="W2581">
            <v>145.024</v>
          </cell>
          <cell r="Y2581">
            <v>0.77759999999999996</v>
          </cell>
        </row>
        <row r="2582">
          <cell r="A2582" t="str">
            <v>PC-3294</v>
          </cell>
          <cell r="W2582">
            <v>145.024</v>
          </cell>
          <cell r="Y2582">
            <v>0.77759999999999996</v>
          </cell>
        </row>
        <row r="2583">
          <cell r="A2583" t="str">
            <v>PC-3295</v>
          </cell>
          <cell r="W2583">
            <v>145.024</v>
          </cell>
          <cell r="Y2583">
            <v>0.77759999999999996</v>
          </cell>
        </row>
        <row r="2584">
          <cell r="A2584" t="str">
            <v>PC-26-0596</v>
          </cell>
          <cell r="W2584">
            <v>56.650000000000006</v>
          </cell>
          <cell r="Y2584">
            <v>0.33468750000000008</v>
          </cell>
        </row>
        <row r="2585">
          <cell r="A2585" t="str">
            <v>PC-26-0597</v>
          </cell>
          <cell r="W2585">
            <v>81.576000000000008</v>
          </cell>
          <cell r="Y2585">
            <v>0.46115</v>
          </cell>
        </row>
        <row r="2586">
          <cell r="A2586" t="str">
            <v>PC-26-0598</v>
          </cell>
          <cell r="W2586">
            <v>56.650000000000006</v>
          </cell>
          <cell r="Y2586">
            <v>0.33468750000000008</v>
          </cell>
        </row>
        <row r="2587">
          <cell r="A2587" t="str">
            <v>PC-3296</v>
          </cell>
          <cell r="W2587">
            <v>81.576000000000008</v>
          </cell>
          <cell r="Y2587">
            <v>0.46115</v>
          </cell>
        </row>
        <row r="2588">
          <cell r="A2588" t="str">
            <v>PC-3297</v>
          </cell>
          <cell r="W2588">
            <v>81.576000000000008</v>
          </cell>
          <cell r="Y2588">
            <v>0.46115</v>
          </cell>
        </row>
        <row r="2589">
          <cell r="A2589" t="str">
            <v>PC-3298</v>
          </cell>
          <cell r="W2589">
            <v>81.576000000000008</v>
          </cell>
          <cell r="Y2589">
            <v>0.46115</v>
          </cell>
        </row>
        <row r="2590">
          <cell r="A2590" t="str">
            <v>PC-3299</v>
          </cell>
          <cell r="W2590">
            <v>145.024</v>
          </cell>
          <cell r="Y2590">
            <v>0.77759999999999996</v>
          </cell>
        </row>
        <row r="2591">
          <cell r="A2591" t="str">
            <v>PC-3300</v>
          </cell>
          <cell r="W2591">
            <v>145.024</v>
          </cell>
          <cell r="Y2591">
            <v>0.77759999999999996</v>
          </cell>
        </row>
        <row r="2592">
          <cell r="A2592" t="str">
            <v>PC-26-0599</v>
          </cell>
          <cell r="W2592">
            <v>56.650000000000006</v>
          </cell>
          <cell r="Y2592">
            <v>0.33468750000000008</v>
          </cell>
        </row>
        <row r="2593">
          <cell r="A2593" t="str">
            <v>PC-26-0600</v>
          </cell>
          <cell r="W2593">
            <v>81.576000000000008</v>
          </cell>
          <cell r="Y2593">
            <v>0.46115</v>
          </cell>
        </row>
        <row r="2594">
          <cell r="A2594" t="str">
            <v>PC-26-0601</v>
          </cell>
          <cell r="W2594">
            <v>56.650000000000006</v>
          </cell>
          <cell r="Y2594">
            <v>0.33468750000000008</v>
          </cell>
        </row>
        <row r="2595">
          <cell r="A2595" t="str">
            <v>PC-26-0602</v>
          </cell>
          <cell r="W2595">
            <v>81.576000000000008</v>
          </cell>
          <cell r="Y2595">
            <v>0.46115</v>
          </cell>
        </row>
        <row r="2596">
          <cell r="A2596" t="str">
            <v>PC-3301</v>
          </cell>
          <cell r="W2596">
            <v>81.576000000000008</v>
          </cell>
          <cell r="Y2596">
            <v>0.46115</v>
          </cell>
        </row>
        <row r="2597">
          <cell r="A2597" t="str">
            <v>PC-3302</v>
          </cell>
          <cell r="W2597">
            <v>81.576000000000008</v>
          </cell>
          <cell r="Y2597">
            <v>0.46115</v>
          </cell>
        </row>
        <row r="2598">
          <cell r="A2598" t="str">
            <v>PC-3303</v>
          </cell>
          <cell r="W2598">
            <v>81.576000000000008</v>
          </cell>
          <cell r="Y2598">
            <v>0.46115</v>
          </cell>
        </row>
        <row r="2599">
          <cell r="A2599" t="str">
            <v>PC-3304</v>
          </cell>
          <cell r="W2599">
            <v>81.576000000000008</v>
          </cell>
          <cell r="Y2599">
            <v>0.46115</v>
          </cell>
        </row>
        <row r="2600">
          <cell r="A2600" t="str">
            <v>PC-3305</v>
          </cell>
          <cell r="W2600">
            <v>145.024</v>
          </cell>
          <cell r="Y2600">
            <v>0.77759999999999996</v>
          </cell>
        </row>
        <row r="2601">
          <cell r="A2601" t="str">
            <v>PC-3306</v>
          </cell>
          <cell r="W2601">
            <v>145.024</v>
          </cell>
          <cell r="Y2601">
            <v>0.77759999999999996</v>
          </cell>
        </row>
        <row r="2602">
          <cell r="A2602" t="str">
            <v>PC-3307</v>
          </cell>
          <cell r="W2602">
            <v>145.024</v>
          </cell>
          <cell r="Y2602">
            <v>0.77759999999999996</v>
          </cell>
        </row>
        <row r="2603">
          <cell r="A2603" t="str">
            <v>PC-26-0603</v>
          </cell>
          <cell r="W2603">
            <v>56.650000000000006</v>
          </cell>
          <cell r="Y2603">
            <v>0.33468750000000008</v>
          </cell>
        </row>
        <row r="2604">
          <cell r="A2604" t="str">
            <v>PC-26-0605</v>
          </cell>
          <cell r="W2604">
            <v>56.650000000000006</v>
          </cell>
          <cell r="Y2604">
            <v>0.33468750000000008</v>
          </cell>
        </row>
        <row r="2605">
          <cell r="A2605" t="str">
            <v>PC-26-0606</v>
          </cell>
          <cell r="W2605">
            <v>56.650000000000006</v>
          </cell>
          <cell r="Y2605">
            <v>0.33468750000000008</v>
          </cell>
        </row>
        <row r="2606">
          <cell r="A2606" t="str">
            <v>PC-26-0607</v>
          </cell>
          <cell r="W2606">
            <v>56.650000000000006</v>
          </cell>
          <cell r="Y2606">
            <v>0.33468750000000008</v>
          </cell>
        </row>
        <row r="2607">
          <cell r="A2607" t="str">
            <v>PC-26-0608</v>
          </cell>
          <cell r="W2607">
            <v>56.650000000000006</v>
          </cell>
          <cell r="Y2607">
            <v>0.33468750000000008</v>
          </cell>
        </row>
        <row r="2608">
          <cell r="A2608" t="str">
            <v>PC-26-0604</v>
          </cell>
          <cell r="W2608">
            <v>81.576000000000008</v>
          </cell>
          <cell r="Y2608">
            <v>0.46115</v>
          </cell>
        </row>
        <row r="2609">
          <cell r="A2609" t="str">
            <v>PC-26-0609</v>
          </cell>
          <cell r="W2609">
            <v>56.650000000000006</v>
          </cell>
          <cell r="Y2609">
            <v>0.33468750000000008</v>
          </cell>
        </row>
        <row r="2610">
          <cell r="A2610" t="str">
            <v>PC-26-0610</v>
          </cell>
          <cell r="W2610">
            <v>56.650000000000006</v>
          </cell>
          <cell r="Y2610">
            <v>0.33468750000000008</v>
          </cell>
        </row>
        <row r="2611">
          <cell r="A2611" t="str">
            <v>PC-26-0611</v>
          </cell>
          <cell r="W2611">
            <v>56.650000000000006</v>
          </cell>
          <cell r="Y2611">
            <v>0.33468750000000008</v>
          </cell>
        </row>
        <row r="2612">
          <cell r="A2612" t="str">
            <v>PC-3308</v>
          </cell>
          <cell r="W2612">
            <v>81.576000000000008</v>
          </cell>
          <cell r="Y2612">
            <v>0.46115</v>
          </cell>
        </row>
        <row r="2613">
          <cell r="A2613" t="str">
            <v>PC-3309</v>
          </cell>
          <cell r="W2613">
            <v>81.576000000000008</v>
          </cell>
          <cell r="Y2613">
            <v>0.46115</v>
          </cell>
        </row>
        <row r="2614">
          <cell r="A2614" t="str">
            <v>PC-3310</v>
          </cell>
          <cell r="W2614">
            <v>81.576000000000008</v>
          </cell>
          <cell r="Y2614">
            <v>0.46115</v>
          </cell>
        </row>
        <row r="2615">
          <cell r="A2615" t="str">
            <v>PC-3311</v>
          </cell>
          <cell r="W2615">
            <v>145.024</v>
          </cell>
          <cell r="Y2615">
            <v>0.77759999999999996</v>
          </cell>
        </row>
        <row r="2616">
          <cell r="A2616" t="str">
            <v>PC-3312</v>
          </cell>
          <cell r="W2616">
            <v>145.024</v>
          </cell>
          <cell r="Y2616">
            <v>0.77759999999999996</v>
          </cell>
        </row>
        <row r="2617">
          <cell r="A2617" t="str">
            <v>PC-3313</v>
          </cell>
          <cell r="W2617">
            <v>145.024</v>
          </cell>
          <cell r="Y2617">
            <v>0.77759999999999996</v>
          </cell>
        </row>
        <row r="2618">
          <cell r="A2618" t="str">
            <v>PC-26-0612</v>
          </cell>
          <cell r="W2618">
            <v>56.650000000000006</v>
          </cell>
          <cell r="Y2618">
            <v>0.33468750000000008</v>
          </cell>
        </row>
        <row r="2619">
          <cell r="A2619" t="str">
            <v>PC-26-0613</v>
          </cell>
          <cell r="W2619">
            <v>56.650000000000006</v>
          </cell>
          <cell r="Y2619">
            <v>0.33468750000000008</v>
          </cell>
        </row>
        <row r="2620">
          <cell r="A2620" t="str">
            <v>PC-26-0614</v>
          </cell>
          <cell r="W2620">
            <v>56.650000000000006</v>
          </cell>
          <cell r="Y2620">
            <v>0.33468750000000008</v>
          </cell>
        </row>
        <row r="2621">
          <cell r="A2621" t="str">
            <v>PC-26-0615</v>
          </cell>
          <cell r="W2621">
            <v>56.650000000000006</v>
          </cell>
          <cell r="Y2621">
            <v>0.33468750000000008</v>
          </cell>
        </row>
        <row r="2622">
          <cell r="A2622" t="str">
            <v>PC-26-0616</v>
          </cell>
          <cell r="W2622">
            <v>56.650000000000006</v>
          </cell>
          <cell r="Y2622">
            <v>0.33468750000000008</v>
          </cell>
        </row>
        <row r="2623">
          <cell r="A2623" t="str">
            <v>PC-3314</v>
          </cell>
          <cell r="W2623">
            <v>81.576000000000008</v>
          </cell>
          <cell r="Y2623">
            <v>0.46115</v>
          </cell>
        </row>
        <row r="2624">
          <cell r="A2624" t="str">
            <v>PC-3315</v>
          </cell>
          <cell r="W2624">
            <v>81.576000000000008</v>
          </cell>
          <cell r="Y2624">
            <v>0.46115</v>
          </cell>
        </row>
        <row r="2625">
          <cell r="A2625" t="str">
            <v>PC-3316</v>
          </cell>
          <cell r="W2625">
            <v>81.576000000000008</v>
          </cell>
          <cell r="Y2625">
            <v>0.46115</v>
          </cell>
        </row>
        <row r="2626">
          <cell r="A2626" t="str">
            <v>PC-3317</v>
          </cell>
          <cell r="W2626">
            <v>81.576000000000008</v>
          </cell>
          <cell r="Y2626">
            <v>0.46115</v>
          </cell>
        </row>
        <row r="2627">
          <cell r="A2627" t="str">
            <v>PC-3318</v>
          </cell>
          <cell r="W2627">
            <v>81.576000000000008</v>
          </cell>
          <cell r="Y2627">
            <v>0.46115</v>
          </cell>
        </row>
        <row r="2628">
          <cell r="A2628" t="str">
            <v>PC-3319</v>
          </cell>
          <cell r="W2628">
            <v>145.024</v>
          </cell>
          <cell r="Y2628">
            <v>0.77759999999999996</v>
          </cell>
        </row>
        <row r="2629">
          <cell r="A2629" t="str">
            <v>PC-3320</v>
          </cell>
          <cell r="W2629">
            <v>145.024</v>
          </cell>
          <cell r="Y2629">
            <v>0.77759999999999996</v>
          </cell>
        </row>
        <row r="2630">
          <cell r="A2630" t="str">
            <v>PC-3321</v>
          </cell>
          <cell r="W2630">
            <v>145.024</v>
          </cell>
          <cell r="Y2630">
            <v>0.77759999999999996</v>
          </cell>
        </row>
        <row r="2631">
          <cell r="A2631" t="str">
            <v>PC-3322</v>
          </cell>
          <cell r="W2631">
            <v>145.024</v>
          </cell>
          <cell r="Y2631">
            <v>0.77759999999999996</v>
          </cell>
        </row>
        <row r="2632">
          <cell r="A2632" t="str">
            <v>PC-3323</v>
          </cell>
          <cell r="W2632">
            <v>145.024</v>
          </cell>
          <cell r="Y2632">
            <v>0.77759999999999996</v>
          </cell>
        </row>
        <row r="2633">
          <cell r="A2633" t="str">
            <v>PC-26-0617</v>
          </cell>
          <cell r="W2633">
            <v>56.650000000000006</v>
          </cell>
          <cell r="Y2633">
            <v>0.33468750000000008</v>
          </cell>
        </row>
        <row r="2634">
          <cell r="A2634" t="str">
            <v>PC-26-0620</v>
          </cell>
          <cell r="W2634">
            <v>56.650000000000006</v>
          </cell>
          <cell r="Y2634">
            <v>0.33468750000000008</v>
          </cell>
        </row>
        <row r="2635">
          <cell r="A2635" t="str">
            <v>PC-26-0623</v>
          </cell>
          <cell r="W2635">
            <v>56.650000000000006</v>
          </cell>
          <cell r="Y2635">
            <v>0.33468750000000008</v>
          </cell>
        </row>
        <row r="2636">
          <cell r="A2636" t="str">
            <v>PC-26-0626</v>
          </cell>
          <cell r="W2636">
            <v>56.650000000000006</v>
          </cell>
          <cell r="Y2636">
            <v>0.33468750000000008</v>
          </cell>
        </row>
        <row r="2637">
          <cell r="A2637" t="str">
            <v>PC-26-0629</v>
          </cell>
          <cell r="W2637">
            <v>56.650000000000006</v>
          </cell>
          <cell r="Y2637">
            <v>0.33468750000000008</v>
          </cell>
        </row>
        <row r="2638">
          <cell r="A2638" t="str">
            <v>PC-26-0618</v>
          </cell>
          <cell r="W2638">
            <v>81.576000000000008</v>
          </cell>
          <cell r="Y2638">
            <v>0.46115</v>
          </cell>
        </row>
        <row r="2639">
          <cell r="A2639" t="str">
            <v>PC-26-0621</v>
          </cell>
          <cell r="W2639">
            <v>81.576000000000008</v>
          </cell>
          <cell r="Y2639">
            <v>0.46115</v>
          </cell>
        </row>
        <row r="2640">
          <cell r="A2640" t="str">
            <v>PC-26-0624</v>
          </cell>
          <cell r="W2640">
            <v>81.576000000000008</v>
          </cell>
          <cell r="Y2640">
            <v>0.46115</v>
          </cell>
        </row>
        <row r="2641">
          <cell r="A2641" t="str">
            <v>PC-26-0627</v>
          </cell>
          <cell r="W2641">
            <v>81.576000000000008</v>
          </cell>
          <cell r="Y2641">
            <v>0.46115</v>
          </cell>
        </row>
        <row r="2642">
          <cell r="A2642" t="str">
            <v>PC-26-0630</v>
          </cell>
          <cell r="W2642">
            <v>81.576000000000008</v>
          </cell>
          <cell r="Y2642">
            <v>0.46115</v>
          </cell>
        </row>
        <row r="2643">
          <cell r="A2643" t="str">
            <v>PC-26-0619</v>
          </cell>
          <cell r="W2643">
            <v>145.024</v>
          </cell>
          <cell r="Y2643">
            <v>0.77759999999999996</v>
          </cell>
        </row>
        <row r="2644">
          <cell r="A2644" t="str">
            <v>PC-26-0622</v>
          </cell>
          <cell r="W2644">
            <v>145.024</v>
          </cell>
          <cell r="Y2644">
            <v>0.77759999999999996</v>
          </cell>
        </row>
        <row r="2645">
          <cell r="A2645" t="str">
            <v>PC-26-0625</v>
          </cell>
          <cell r="W2645">
            <v>145.024</v>
          </cell>
          <cell r="Y2645">
            <v>0.77759999999999996</v>
          </cell>
        </row>
        <row r="2646">
          <cell r="A2646" t="str">
            <v>PC-26-0628</v>
          </cell>
          <cell r="W2646">
            <v>145.024</v>
          </cell>
          <cell r="Y2646">
            <v>0.77759999999999996</v>
          </cell>
        </row>
        <row r="2647">
          <cell r="A2647" t="str">
            <v>PC-26-0631</v>
          </cell>
          <cell r="W2647">
            <v>145.024</v>
          </cell>
          <cell r="Y2647">
            <v>0.77759999999999996</v>
          </cell>
        </row>
        <row r="2648">
          <cell r="A2648" t="str">
            <v>PC-26-0632</v>
          </cell>
          <cell r="W2648">
            <v>56.650000000000006</v>
          </cell>
          <cell r="Y2648">
            <v>0.33468750000000008</v>
          </cell>
        </row>
        <row r="2649">
          <cell r="A2649" t="str">
            <v>PC-26-0633</v>
          </cell>
          <cell r="W2649">
            <v>81.576000000000008</v>
          </cell>
          <cell r="Y2649">
            <v>0.46115</v>
          </cell>
        </row>
        <row r="2650">
          <cell r="A2650" t="str">
            <v>PC-26-0634</v>
          </cell>
          <cell r="W2650">
            <v>56.650000000000006</v>
          </cell>
          <cell r="Y2650">
            <v>0.33468750000000008</v>
          </cell>
        </row>
        <row r="2651">
          <cell r="A2651" t="str">
            <v>PC-26-0637</v>
          </cell>
          <cell r="W2651">
            <v>56.650000000000006</v>
          </cell>
          <cell r="Y2651">
            <v>0.33468750000000008</v>
          </cell>
        </row>
        <row r="2652">
          <cell r="A2652" t="str">
            <v>PC-26-0640</v>
          </cell>
          <cell r="W2652">
            <v>56.650000000000006</v>
          </cell>
          <cell r="Y2652">
            <v>0.33468750000000008</v>
          </cell>
        </row>
        <row r="2653">
          <cell r="A2653" t="str">
            <v>PC-26-0635</v>
          </cell>
          <cell r="W2653">
            <v>81.576000000000008</v>
          </cell>
          <cell r="Y2653">
            <v>0.46115</v>
          </cell>
        </row>
        <row r="2654">
          <cell r="A2654" t="str">
            <v>PC-26-0638</v>
          </cell>
          <cell r="W2654">
            <v>81.576000000000008</v>
          </cell>
          <cell r="Y2654">
            <v>0.46115</v>
          </cell>
        </row>
        <row r="2655">
          <cell r="A2655" t="str">
            <v>PC-26-0641</v>
          </cell>
          <cell r="W2655">
            <v>81.576000000000008</v>
          </cell>
          <cell r="Y2655">
            <v>0.46115</v>
          </cell>
        </row>
        <row r="2656">
          <cell r="A2656" t="str">
            <v>PC-26-0636</v>
          </cell>
          <cell r="W2656">
            <v>145.024</v>
          </cell>
          <cell r="Y2656">
            <v>0.77759999999999996</v>
          </cell>
        </row>
        <row r="2657">
          <cell r="A2657" t="str">
            <v>PC-26-0639</v>
          </cell>
          <cell r="W2657">
            <v>145.024</v>
          </cell>
          <cell r="Y2657">
            <v>0.77759999999999996</v>
          </cell>
        </row>
        <row r="2658">
          <cell r="A2658" t="str">
            <v>PC-26-0642</v>
          </cell>
          <cell r="W2658">
            <v>145.024</v>
          </cell>
          <cell r="Y2658">
            <v>0.77759999999999996</v>
          </cell>
        </row>
        <row r="2659">
          <cell r="A2659" t="str">
            <v>PC-26-0643</v>
          </cell>
          <cell r="W2659">
            <v>56.650000000000006</v>
          </cell>
          <cell r="Y2659">
            <v>0.33468750000000008</v>
          </cell>
        </row>
        <row r="2660">
          <cell r="A2660" t="str">
            <v>PC-26-0644</v>
          </cell>
          <cell r="W2660">
            <v>56.650000000000006</v>
          </cell>
          <cell r="Y2660">
            <v>0.33468750000000008</v>
          </cell>
        </row>
        <row r="2661">
          <cell r="A2661" t="str">
            <v>PC-26-0645</v>
          </cell>
          <cell r="W2661">
            <v>56.650000000000006</v>
          </cell>
          <cell r="Y2661">
            <v>0.33468750000000008</v>
          </cell>
        </row>
        <row r="2662">
          <cell r="A2662" t="str">
            <v>PC-3324</v>
          </cell>
          <cell r="W2662">
            <v>81.576000000000008</v>
          </cell>
          <cell r="Y2662">
            <v>0.46115</v>
          </cell>
        </row>
        <row r="2663">
          <cell r="A2663" t="str">
            <v>PC-3325</v>
          </cell>
          <cell r="W2663">
            <v>81.576000000000008</v>
          </cell>
          <cell r="Y2663">
            <v>0.46115</v>
          </cell>
        </row>
        <row r="2664">
          <cell r="A2664" t="str">
            <v>PC-3326</v>
          </cell>
          <cell r="W2664">
            <v>81.576000000000008</v>
          </cell>
          <cell r="Y2664">
            <v>0.46115</v>
          </cell>
        </row>
        <row r="2665">
          <cell r="A2665" t="str">
            <v>PC-3327</v>
          </cell>
          <cell r="W2665">
            <v>145.024</v>
          </cell>
          <cell r="Y2665">
            <v>0.77759999999999996</v>
          </cell>
        </row>
        <row r="2666">
          <cell r="A2666" t="str">
            <v>PC-3328</v>
          </cell>
          <cell r="W2666">
            <v>145.024</v>
          </cell>
          <cell r="Y2666">
            <v>0.77759999999999996</v>
          </cell>
        </row>
        <row r="2667">
          <cell r="A2667" t="str">
            <v>PC-3329</v>
          </cell>
          <cell r="W2667">
            <v>145.024</v>
          </cell>
          <cell r="Y2667">
            <v>0.77759999999999996</v>
          </cell>
        </row>
        <row r="2668">
          <cell r="A2668" t="str">
            <v>PC-1583</v>
          </cell>
          <cell r="W2668">
            <v>56.650000000000006</v>
          </cell>
          <cell r="Y2668">
            <v>0.33468750000000008</v>
          </cell>
        </row>
        <row r="2669">
          <cell r="A2669" t="str">
            <v>PC-1584</v>
          </cell>
          <cell r="W2669">
            <v>90.64</v>
          </cell>
          <cell r="Y2669">
            <v>0.51016666666666677</v>
          </cell>
        </row>
        <row r="2670">
          <cell r="A2670" t="str">
            <v>PC-1313</v>
          </cell>
          <cell r="W2670">
            <v>56.650000000000006</v>
          </cell>
          <cell r="Y2670">
            <v>0.33468750000000008</v>
          </cell>
        </row>
        <row r="2671">
          <cell r="A2671" t="str">
            <v>PC-1314</v>
          </cell>
          <cell r="W2671">
            <v>145.024</v>
          </cell>
          <cell r="Y2671">
            <v>0.77759999999999996</v>
          </cell>
        </row>
        <row r="2672">
          <cell r="A2672" t="str">
            <v>PC-26-0646</v>
          </cell>
          <cell r="W2672">
            <v>20.394000000000002</v>
          </cell>
          <cell r="Y2672">
            <v>0.14528749999999999</v>
          </cell>
        </row>
        <row r="2673">
          <cell r="A2673" t="str">
            <v>PC-26-0647</v>
          </cell>
          <cell r="W2673">
            <v>36.256</v>
          </cell>
          <cell r="Y2673">
            <v>0.22939999999999999</v>
          </cell>
        </row>
        <row r="2674">
          <cell r="A2674" t="str">
            <v>PC-3798</v>
          </cell>
          <cell r="W2674">
            <v>81.576000000000008</v>
          </cell>
          <cell r="Y2674">
            <v>0.46115</v>
          </cell>
        </row>
        <row r="2675">
          <cell r="A2675" t="str">
            <v>PC-26-0648</v>
          </cell>
          <cell r="W2675">
            <v>56.650000000000006</v>
          </cell>
          <cell r="Y2675">
            <v>0.33468750000000008</v>
          </cell>
        </row>
        <row r="2676">
          <cell r="A2676" t="str">
            <v>PC-3330</v>
          </cell>
          <cell r="W2676">
            <v>81.576000000000008</v>
          </cell>
          <cell r="Y2676">
            <v>0.46115</v>
          </cell>
        </row>
        <row r="2677">
          <cell r="A2677" t="str">
            <v>PC-3331</v>
          </cell>
          <cell r="W2677">
            <v>145.024</v>
          </cell>
          <cell r="Y2677">
            <v>0.77759999999999996</v>
          </cell>
        </row>
        <row r="2678">
          <cell r="A2678" t="str">
            <v>PC-26-0649</v>
          </cell>
          <cell r="W2678">
            <v>56.650000000000006</v>
          </cell>
          <cell r="Y2678">
            <v>0.33468750000000008</v>
          </cell>
        </row>
        <row r="2679">
          <cell r="A2679" t="str">
            <v>PC-3332</v>
          </cell>
          <cell r="W2679">
            <v>81.576000000000008</v>
          </cell>
          <cell r="Y2679">
            <v>0.46115</v>
          </cell>
        </row>
        <row r="2680">
          <cell r="A2680" t="str">
            <v>PC-3333</v>
          </cell>
          <cell r="W2680">
            <v>145.024</v>
          </cell>
          <cell r="Y2680">
            <v>0.77759999999999996</v>
          </cell>
        </row>
        <row r="2681">
          <cell r="A2681" t="str">
            <v>PC-26-0650</v>
          </cell>
          <cell r="W2681">
            <v>56.650000000000006</v>
          </cell>
          <cell r="Y2681">
            <v>0.33468750000000008</v>
          </cell>
        </row>
        <row r="2682">
          <cell r="A2682" t="str">
            <v>PC-3335</v>
          </cell>
          <cell r="W2682">
            <v>81.576000000000008</v>
          </cell>
          <cell r="Y2682">
            <v>0.46115</v>
          </cell>
        </row>
        <row r="2683">
          <cell r="A2683" t="str">
            <v>PC-3336</v>
          </cell>
          <cell r="W2683">
            <v>145.024</v>
          </cell>
          <cell r="Y2683">
            <v>0.77759999999999996</v>
          </cell>
        </row>
        <row r="2684">
          <cell r="A2684" t="str">
            <v>PC-3337</v>
          </cell>
          <cell r="W2684">
            <v>145.024</v>
          </cell>
          <cell r="Y2684">
            <v>0.77759999999999996</v>
          </cell>
        </row>
        <row r="2685">
          <cell r="A2685" t="str">
            <v>PC-3334</v>
          </cell>
          <cell r="W2685">
            <v>36.256</v>
          </cell>
          <cell r="Y2685">
            <v>0.22939999999999999</v>
          </cell>
        </row>
        <row r="2686">
          <cell r="A2686" t="str">
            <v>PC-26-0651</v>
          </cell>
          <cell r="W2686">
            <v>56.650000000000006</v>
          </cell>
          <cell r="Y2686">
            <v>0.33468750000000008</v>
          </cell>
        </row>
        <row r="2687">
          <cell r="A2687" t="str">
            <v>PC-26-0652</v>
          </cell>
          <cell r="W2687">
            <v>56.650000000000006</v>
          </cell>
          <cell r="Y2687">
            <v>0.33468750000000008</v>
          </cell>
        </row>
        <row r="2688">
          <cell r="A2688" t="str">
            <v>PC-26-0653</v>
          </cell>
          <cell r="W2688">
            <v>56.650000000000006</v>
          </cell>
          <cell r="Y2688">
            <v>0.33468750000000008</v>
          </cell>
        </row>
        <row r="2689">
          <cell r="A2689" t="str">
            <v>PC-3338</v>
          </cell>
          <cell r="W2689">
            <v>81.576000000000008</v>
          </cell>
          <cell r="Y2689">
            <v>0.46115</v>
          </cell>
        </row>
        <row r="2690">
          <cell r="A2690" t="str">
            <v>PC-3339</v>
          </cell>
          <cell r="W2690">
            <v>81.576000000000008</v>
          </cell>
          <cell r="Y2690">
            <v>0.46115</v>
          </cell>
        </row>
        <row r="2691">
          <cell r="A2691" t="str">
            <v>PC-3340</v>
          </cell>
          <cell r="W2691">
            <v>81.576000000000008</v>
          </cell>
          <cell r="Y2691">
            <v>0.46115</v>
          </cell>
        </row>
        <row r="2692">
          <cell r="A2692" t="str">
            <v>PC-3341</v>
          </cell>
          <cell r="W2692">
            <v>145.024</v>
          </cell>
          <cell r="Y2692">
            <v>0.77759999999999996</v>
          </cell>
        </row>
        <row r="2693">
          <cell r="A2693" t="str">
            <v>PC-3342</v>
          </cell>
          <cell r="W2693">
            <v>145.024</v>
          </cell>
          <cell r="Y2693">
            <v>0.77759999999999996</v>
          </cell>
        </row>
        <row r="2694">
          <cell r="A2694" t="str">
            <v>PC-3343</v>
          </cell>
          <cell r="W2694">
            <v>145.024</v>
          </cell>
          <cell r="Y2694">
            <v>0.77759999999999996</v>
          </cell>
        </row>
        <row r="2695">
          <cell r="A2695" t="str">
            <v>PC-3344</v>
          </cell>
          <cell r="W2695">
            <v>40.788000000000004</v>
          </cell>
          <cell r="Y2695">
            <v>0.24057500000000001</v>
          </cell>
        </row>
        <row r="2696">
          <cell r="A2696" t="str">
            <v>PC-26-0654</v>
          </cell>
          <cell r="W2696">
            <v>56.650000000000006</v>
          </cell>
          <cell r="Y2696">
            <v>0.33468750000000008</v>
          </cell>
        </row>
        <row r="2697">
          <cell r="A2697" t="str">
            <v>PC-3345</v>
          </cell>
          <cell r="W2697">
            <v>81.576000000000008</v>
          </cell>
          <cell r="Y2697">
            <v>0.46115</v>
          </cell>
        </row>
        <row r="2698">
          <cell r="A2698" t="str">
            <v>PC-3346</v>
          </cell>
          <cell r="W2698">
            <v>145.024</v>
          </cell>
          <cell r="Y2698">
            <v>0.77759999999999996</v>
          </cell>
        </row>
        <row r="2699">
          <cell r="A2699" t="str">
            <v>PC-26-0655</v>
          </cell>
          <cell r="W2699">
            <v>56.650000000000006</v>
          </cell>
          <cell r="Y2699">
            <v>0.33468750000000008</v>
          </cell>
        </row>
        <row r="2700">
          <cell r="A2700" t="str">
            <v>PC-3347</v>
          </cell>
          <cell r="W2700">
            <v>81.576000000000008</v>
          </cell>
          <cell r="Y2700">
            <v>0.46115</v>
          </cell>
        </row>
        <row r="2701">
          <cell r="A2701" t="str">
            <v>PC-3348</v>
          </cell>
          <cell r="W2701">
            <v>145.024</v>
          </cell>
          <cell r="Y2701">
            <v>0.77759999999999996</v>
          </cell>
        </row>
        <row r="2702">
          <cell r="A2702" t="str">
            <v>PC-26-0656</v>
          </cell>
          <cell r="W2702">
            <v>56.650000000000006</v>
          </cell>
          <cell r="Y2702">
            <v>0.33468750000000008</v>
          </cell>
        </row>
        <row r="2703">
          <cell r="A2703" t="str">
            <v>PC-3349</v>
          </cell>
          <cell r="W2703">
            <v>81.576000000000008</v>
          </cell>
          <cell r="Y2703">
            <v>0.46115</v>
          </cell>
        </row>
        <row r="2704">
          <cell r="A2704" t="str">
            <v>PC-3350</v>
          </cell>
          <cell r="W2704">
            <v>145.024</v>
          </cell>
          <cell r="Y2704">
            <v>0.77759999999999996</v>
          </cell>
        </row>
        <row r="2705">
          <cell r="A2705" t="str">
            <v>PC-26-0657</v>
          </cell>
          <cell r="W2705">
            <v>56.650000000000006</v>
          </cell>
          <cell r="Y2705">
            <v>0.33468750000000008</v>
          </cell>
        </row>
        <row r="2706">
          <cell r="A2706" t="str">
            <v>PC-26-0658</v>
          </cell>
          <cell r="W2706">
            <v>56.650000000000006</v>
          </cell>
          <cell r="Y2706">
            <v>0.33468750000000008</v>
          </cell>
        </row>
        <row r="2707">
          <cell r="A2707" t="str">
            <v>PC-26-0659</v>
          </cell>
          <cell r="W2707">
            <v>56.650000000000006</v>
          </cell>
          <cell r="Y2707">
            <v>0.33468750000000008</v>
          </cell>
        </row>
        <row r="2708">
          <cell r="A2708" t="str">
            <v>PC-3351</v>
          </cell>
          <cell r="W2708">
            <v>81.576000000000008</v>
          </cell>
          <cell r="Y2708">
            <v>0.46115</v>
          </cell>
        </row>
        <row r="2709">
          <cell r="A2709" t="str">
            <v>PC-3352</v>
          </cell>
          <cell r="W2709">
            <v>81.576000000000008</v>
          </cell>
          <cell r="Y2709">
            <v>0.46115</v>
          </cell>
        </row>
        <row r="2710">
          <cell r="A2710" t="str">
            <v>PC-3353</v>
          </cell>
          <cell r="W2710">
            <v>81.576000000000008</v>
          </cell>
          <cell r="Y2710">
            <v>0.46115</v>
          </cell>
        </row>
        <row r="2711">
          <cell r="A2711" t="str">
            <v>PC-3354</v>
          </cell>
          <cell r="W2711">
            <v>145.024</v>
          </cell>
          <cell r="Y2711">
            <v>0.77759999999999996</v>
          </cell>
        </row>
        <row r="2712">
          <cell r="A2712" t="str">
            <v>PC-3355</v>
          </cell>
          <cell r="W2712">
            <v>145.024</v>
          </cell>
          <cell r="Y2712">
            <v>0.77759999999999996</v>
          </cell>
        </row>
        <row r="2713">
          <cell r="A2713" t="str">
            <v>PC-3356</v>
          </cell>
          <cell r="W2713">
            <v>145.024</v>
          </cell>
          <cell r="Y2713">
            <v>0.77759999999999996</v>
          </cell>
        </row>
        <row r="2714">
          <cell r="A2714" t="str">
            <v>PC-26-0660</v>
          </cell>
          <cell r="W2714">
            <v>56.650000000000006</v>
          </cell>
          <cell r="Y2714">
            <v>0.33468750000000008</v>
          </cell>
        </row>
        <row r="2715">
          <cell r="A2715" t="str">
            <v>PC-26-0661</v>
          </cell>
          <cell r="W2715">
            <v>56.650000000000006</v>
          </cell>
          <cell r="Y2715">
            <v>0.33468750000000008</v>
          </cell>
        </row>
        <row r="2716">
          <cell r="A2716" t="str">
            <v>PC-26-0662</v>
          </cell>
          <cell r="W2716">
            <v>56.650000000000006</v>
          </cell>
          <cell r="Y2716">
            <v>0.33468750000000008</v>
          </cell>
        </row>
        <row r="2717">
          <cell r="A2717" t="str">
            <v>PC-3357</v>
          </cell>
          <cell r="W2717">
            <v>81.576000000000008</v>
          </cell>
          <cell r="Y2717">
            <v>0.46115</v>
          </cell>
        </row>
        <row r="2718">
          <cell r="A2718" t="str">
            <v>PC-3358</v>
          </cell>
          <cell r="W2718">
            <v>81.576000000000008</v>
          </cell>
          <cell r="Y2718">
            <v>0.46115</v>
          </cell>
        </row>
        <row r="2719">
          <cell r="A2719" t="str">
            <v>PC-3359</v>
          </cell>
          <cell r="W2719">
            <v>81.576000000000008</v>
          </cell>
          <cell r="Y2719">
            <v>0.46115</v>
          </cell>
        </row>
        <row r="2720">
          <cell r="A2720" t="str">
            <v>PC-3360</v>
          </cell>
          <cell r="W2720">
            <v>145.024</v>
          </cell>
          <cell r="Y2720">
            <v>0.77759999999999996</v>
          </cell>
        </row>
        <row r="2721">
          <cell r="A2721" t="str">
            <v>PC-3361</v>
          </cell>
          <cell r="W2721">
            <v>145.024</v>
          </cell>
          <cell r="Y2721">
            <v>0.77759999999999996</v>
          </cell>
        </row>
        <row r="2722">
          <cell r="A2722" t="str">
            <v>PC-3362</v>
          </cell>
          <cell r="W2722">
            <v>145.024</v>
          </cell>
          <cell r="Y2722">
            <v>0.77759999999999996</v>
          </cell>
        </row>
        <row r="2723">
          <cell r="A2723" t="str">
            <v>PC-26-0663</v>
          </cell>
          <cell r="W2723">
            <v>56.650000000000006</v>
          </cell>
          <cell r="Y2723">
            <v>0.33468750000000008</v>
          </cell>
        </row>
        <row r="2724">
          <cell r="A2724" t="str">
            <v>PC-3363</v>
          </cell>
          <cell r="W2724">
            <v>81.576000000000008</v>
          </cell>
          <cell r="Y2724">
            <v>0.46115</v>
          </cell>
        </row>
        <row r="2725">
          <cell r="A2725" t="str">
            <v>PC-3364</v>
          </cell>
          <cell r="W2725">
            <v>145.024</v>
          </cell>
          <cell r="Y2725">
            <v>0.77759999999999996</v>
          </cell>
        </row>
        <row r="2726">
          <cell r="A2726" t="str">
            <v>PC-26-0664</v>
          </cell>
          <cell r="W2726">
            <v>56.650000000000006</v>
          </cell>
          <cell r="Y2726">
            <v>0.33468750000000008</v>
          </cell>
        </row>
        <row r="2727">
          <cell r="A2727" t="str">
            <v>PC-3365</v>
          </cell>
          <cell r="W2727">
            <v>81.576000000000008</v>
          </cell>
          <cell r="Y2727">
            <v>0.46115</v>
          </cell>
        </row>
        <row r="2728">
          <cell r="A2728" t="str">
            <v>PC-3366</v>
          </cell>
          <cell r="W2728">
            <v>145.024</v>
          </cell>
          <cell r="Y2728">
            <v>0.77759999999999996</v>
          </cell>
        </row>
        <row r="2729">
          <cell r="A2729" t="str">
            <v>PC-26-0665</v>
          </cell>
          <cell r="W2729">
            <v>56.650000000000006</v>
          </cell>
          <cell r="Y2729">
            <v>0.33468750000000008</v>
          </cell>
        </row>
        <row r="2730">
          <cell r="A2730" t="str">
            <v>PC-3367</v>
          </cell>
          <cell r="W2730">
            <v>81.576000000000008</v>
          </cell>
          <cell r="Y2730">
            <v>0.46115</v>
          </cell>
        </row>
        <row r="2731">
          <cell r="A2731" t="str">
            <v>PC-3368</v>
          </cell>
          <cell r="W2731">
            <v>145.024</v>
          </cell>
          <cell r="Y2731">
            <v>0.77759999999999996</v>
          </cell>
        </row>
        <row r="2732">
          <cell r="A2732" t="str">
            <v>PC-1315</v>
          </cell>
          <cell r="W2732">
            <v>145.024</v>
          </cell>
          <cell r="Y2732">
            <v>0.77759999999999996</v>
          </cell>
        </row>
        <row r="2733">
          <cell r="A2733" t="str">
            <v>PC-26-0666</v>
          </cell>
          <cell r="W2733">
            <v>20.394000000000002</v>
          </cell>
          <cell r="Y2733">
            <v>0.14528749999999999</v>
          </cell>
        </row>
        <row r="2734">
          <cell r="A2734" t="str">
            <v>PC-26-0667</v>
          </cell>
          <cell r="W2734">
            <v>36.256</v>
          </cell>
          <cell r="Y2734">
            <v>0.22939999999999999</v>
          </cell>
        </row>
        <row r="2735">
          <cell r="A2735" t="str">
            <v>PC-3794</v>
          </cell>
          <cell r="W2735">
            <v>56.650000000000006</v>
          </cell>
          <cell r="Y2735">
            <v>0.33468750000000008</v>
          </cell>
        </row>
        <row r="2736">
          <cell r="A2736" t="str">
            <v>PC-3799</v>
          </cell>
          <cell r="W2736">
            <v>81.576000000000008</v>
          </cell>
          <cell r="Y2736">
            <v>0.46115</v>
          </cell>
        </row>
        <row r="2737">
          <cell r="A2737" t="str">
            <v>PC-26-0668</v>
          </cell>
          <cell r="W2737">
            <v>56.650000000000006</v>
          </cell>
          <cell r="Y2737">
            <v>0.33468750000000008</v>
          </cell>
        </row>
        <row r="2738">
          <cell r="A2738" t="str">
            <v>PC-3369</v>
          </cell>
          <cell r="W2738">
            <v>81.576000000000008</v>
          </cell>
          <cell r="Y2738">
            <v>0.46115</v>
          </cell>
        </row>
        <row r="2739">
          <cell r="A2739" t="str">
            <v>PC-3370</v>
          </cell>
          <cell r="W2739">
            <v>145.024</v>
          </cell>
          <cell r="Y2739">
            <v>0.77759999999999996</v>
          </cell>
        </row>
        <row r="2740">
          <cell r="A2740" t="str">
            <v>PC-26-0669</v>
          </cell>
          <cell r="W2740">
            <v>67.98</v>
          </cell>
          <cell r="Y2740">
            <v>0.38762499999999994</v>
          </cell>
        </row>
        <row r="2741">
          <cell r="A2741" t="str">
            <v>PC-3372</v>
          </cell>
          <cell r="W2741">
            <v>95.171999999999997</v>
          </cell>
          <cell r="Y2741">
            <v>0.52467500000000011</v>
          </cell>
        </row>
        <row r="2742">
          <cell r="A2742" t="str">
            <v>PC-1316</v>
          </cell>
          <cell r="W2742">
            <v>56.650000000000006</v>
          </cell>
          <cell r="Y2742">
            <v>0.33468750000000008</v>
          </cell>
        </row>
        <row r="2743">
          <cell r="A2743" t="str">
            <v>PC-1327</v>
          </cell>
          <cell r="W2743">
            <v>81.576000000000008</v>
          </cell>
          <cell r="Y2743">
            <v>0.46115</v>
          </cell>
        </row>
        <row r="2744">
          <cell r="A2744" t="str">
            <v>PC-1332</v>
          </cell>
          <cell r="W2744">
            <v>145.024</v>
          </cell>
          <cell r="Y2744">
            <v>0.77759999999999996</v>
          </cell>
        </row>
        <row r="2745">
          <cell r="A2745" t="str">
            <v>PC-26-0670</v>
          </cell>
          <cell r="W2745">
            <v>20.394000000000002</v>
          </cell>
          <cell r="Y2745">
            <v>0.14528749999999999</v>
          </cell>
        </row>
        <row r="2746">
          <cell r="A2746" t="str">
            <v>PC-26-0671</v>
          </cell>
          <cell r="W2746">
            <v>36.256</v>
          </cell>
          <cell r="Y2746">
            <v>0.22939999999999999</v>
          </cell>
        </row>
        <row r="2747">
          <cell r="A2747" t="str">
            <v>PC-26-0672</v>
          </cell>
          <cell r="W2747">
            <v>72.512</v>
          </cell>
          <cell r="Y2747">
            <v>0.39879999999999993</v>
          </cell>
        </row>
        <row r="2748">
          <cell r="A2748" t="str">
            <v>PC-3376</v>
          </cell>
          <cell r="W2748">
            <v>145.024</v>
          </cell>
          <cell r="Y2748">
            <v>0.77759999999999996</v>
          </cell>
        </row>
        <row r="2749">
          <cell r="A2749" t="str">
            <v>PC-26-0673</v>
          </cell>
          <cell r="W2749">
            <v>145.024</v>
          </cell>
          <cell r="Y2749">
            <v>0.77759999999999996</v>
          </cell>
        </row>
        <row r="2750">
          <cell r="A2750" t="str">
            <v>PC-26-00354</v>
          </cell>
          <cell r="W2750">
            <v>81.576000000000008</v>
          </cell>
          <cell r="Y2750">
            <v>0.46115</v>
          </cell>
        </row>
        <row r="2751">
          <cell r="A2751" t="str">
            <v>PC-26-0674</v>
          </cell>
          <cell r="W2751">
            <v>56.650000000000006</v>
          </cell>
          <cell r="Y2751">
            <v>0.33468750000000008</v>
          </cell>
        </row>
        <row r="2752">
          <cell r="A2752" t="str">
            <v>PC-26-0675</v>
          </cell>
          <cell r="W2752">
            <v>36.256</v>
          </cell>
          <cell r="Y2752">
            <v>0.22939999999999999</v>
          </cell>
        </row>
        <row r="2753">
          <cell r="A2753" t="str">
            <v>PC-26-0676</v>
          </cell>
          <cell r="W2753">
            <v>81.576000000000008</v>
          </cell>
          <cell r="Y2753">
            <v>0.46115</v>
          </cell>
        </row>
        <row r="2754">
          <cell r="A2754" t="str">
            <v>PC-26-0677</v>
          </cell>
          <cell r="W2754">
            <v>145.024</v>
          </cell>
          <cell r="Y2754">
            <v>0.77759999999999996</v>
          </cell>
        </row>
        <row r="2755">
          <cell r="A2755" t="str">
            <v>PC-1317</v>
          </cell>
          <cell r="W2755">
            <v>56.650000000000006</v>
          </cell>
          <cell r="Y2755">
            <v>0.33468750000000008</v>
          </cell>
        </row>
        <row r="2756">
          <cell r="A2756" t="str">
            <v>PC-1328</v>
          </cell>
          <cell r="W2756">
            <v>81.576000000000008</v>
          </cell>
          <cell r="Y2756">
            <v>0.46115</v>
          </cell>
        </row>
        <row r="2757">
          <cell r="A2757" t="str">
            <v>PC-1333</v>
          </cell>
          <cell r="W2757">
            <v>145.024</v>
          </cell>
          <cell r="Y2757">
            <v>0.77759999999999996</v>
          </cell>
        </row>
        <row r="2758">
          <cell r="A2758" t="str">
            <v>PC-26-0678</v>
          </cell>
          <cell r="W2758">
            <v>20.394000000000002</v>
          </cell>
          <cell r="Y2758">
            <v>0.14528749999999999</v>
          </cell>
        </row>
        <row r="2759">
          <cell r="A2759" t="str">
            <v>PC-26-0679</v>
          </cell>
          <cell r="W2759">
            <v>36.256</v>
          </cell>
          <cell r="Y2759">
            <v>0.22939999999999999</v>
          </cell>
        </row>
        <row r="2760">
          <cell r="A2760" t="str">
            <v>PC-26-0680</v>
          </cell>
          <cell r="W2760">
            <v>56.650000000000006</v>
          </cell>
          <cell r="Y2760">
            <v>0.33468750000000008</v>
          </cell>
        </row>
        <row r="2761">
          <cell r="A2761" t="str">
            <v>PC-26-0681</v>
          </cell>
          <cell r="W2761">
            <v>81.576000000000008</v>
          </cell>
          <cell r="Y2761">
            <v>0.46115</v>
          </cell>
        </row>
        <row r="2762">
          <cell r="A2762" t="str">
            <v>PC-26-0682</v>
          </cell>
          <cell r="W2762">
            <v>145.024</v>
          </cell>
          <cell r="Y2762">
            <v>0.77759999999999996</v>
          </cell>
        </row>
        <row r="2763">
          <cell r="A2763" t="str">
            <v>PC-26-0683</v>
          </cell>
          <cell r="W2763">
            <v>56.650000000000006</v>
          </cell>
          <cell r="Y2763">
            <v>0.33468750000000008</v>
          </cell>
        </row>
        <row r="2764">
          <cell r="A2764" t="str">
            <v>PC-26-0684</v>
          </cell>
          <cell r="W2764">
            <v>81.576000000000008</v>
          </cell>
          <cell r="Y2764">
            <v>0.46115</v>
          </cell>
        </row>
        <row r="2765">
          <cell r="A2765" t="str">
            <v>PC-26-0685</v>
          </cell>
          <cell r="W2765">
            <v>145.024</v>
          </cell>
          <cell r="Y2765">
            <v>0.77759999999999996</v>
          </cell>
        </row>
        <row r="2766">
          <cell r="A2766" t="str">
            <v>PC-26-0686</v>
          </cell>
          <cell r="W2766">
            <v>56.650000000000006</v>
          </cell>
          <cell r="Y2766">
            <v>0.33468750000000008</v>
          </cell>
        </row>
        <row r="2767">
          <cell r="A2767" t="str">
            <v>PC-26-0687</v>
          </cell>
          <cell r="W2767">
            <v>81.576000000000008</v>
          </cell>
          <cell r="Y2767">
            <v>0.46115</v>
          </cell>
        </row>
        <row r="2768">
          <cell r="A2768" t="str">
            <v>PC-26-0688</v>
          </cell>
          <cell r="W2768">
            <v>145.024</v>
          </cell>
          <cell r="Y2768">
            <v>0.77759999999999996</v>
          </cell>
        </row>
        <row r="2769">
          <cell r="A2769" t="str">
            <v>PC-3377</v>
          </cell>
          <cell r="W2769">
            <v>27.192</v>
          </cell>
          <cell r="Y2769">
            <v>0.17705000000000001</v>
          </cell>
        </row>
        <row r="2770">
          <cell r="A2770" t="str">
            <v>PC-3378</v>
          </cell>
          <cell r="W2770">
            <v>45.32</v>
          </cell>
          <cell r="Y2770">
            <v>0.27174999999999999</v>
          </cell>
        </row>
        <row r="2771">
          <cell r="A2771" t="str">
            <v>PC-1318</v>
          </cell>
          <cell r="W2771">
            <v>56.650000000000006</v>
          </cell>
          <cell r="Y2771">
            <v>0.33468750000000008</v>
          </cell>
        </row>
        <row r="2772">
          <cell r="A2772" t="str">
            <v>PC-1329</v>
          </cell>
          <cell r="W2772">
            <v>81.576000000000008</v>
          </cell>
          <cell r="Y2772">
            <v>0.46115</v>
          </cell>
        </row>
        <row r="2773">
          <cell r="A2773" t="str">
            <v>PC-1334</v>
          </cell>
          <cell r="W2773">
            <v>145.024</v>
          </cell>
          <cell r="Y2773">
            <v>0.77759999999999996</v>
          </cell>
        </row>
        <row r="2774">
          <cell r="A2774" t="str">
            <v>PC-26-0689</v>
          </cell>
          <cell r="W2774">
            <v>20.394000000000002</v>
          </cell>
          <cell r="Y2774">
            <v>0.14528749999999999</v>
          </cell>
        </row>
        <row r="2775">
          <cell r="A2775" t="str">
            <v>PC-26-0690</v>
          </cell>
          <cell r="W2775">
            <v>36.256</v>
          </cell>
          <cell r="Y2775">
            <v>0.22939999999999999</v>
          </cell>
        </row>
        <row r="2776">
          <cell r="A2776" t="str">
            <v>PC-26-00355</v>
          </cell>
          <cell r="W2776">
            <v>56.650000000000006</v>
          </cell>
          <cell r="Y2776">
            <v>0.33468750000000008</v>
          </cell>
        </row>
        <row r="2777">
          <cell r="A2777" t="str">
            <v>PC-26-00356</v>
          </cell>
          <cell r="W2777">
            <v>81.576000000000008</v>
          </cell>
          <cell r="Y2777">
            <v>0.46115</v>
          </cell>
        </row>
        <row r="2778">
          <cell r="A2778" t="str">
            <v>PC-26-00357</v>
          </cell>
          <cell r="W2778">
            <v>145.024</v>
          </cell>
          <cell r="Y2778">
            <v>0.77759999999999996</v>
          </cell>
        </row>
        <row r="2779">
          <cell r="A2779" t="str">
            <v>PC-26-00358</v>
          </cell>
          <cell r="W2779">
            <v>36.256</v>
          </cell>
          <cell r="Y2779">
            <v>0.22939999999999999</v>
          </cell>
        </row>
        <row r="2780">
          <cell r="A2780" t="str">
            <v>PC-26-0691</v>
          </cell>
          <cell r="W2780">
            <v>81.576000000000008</v>
          </cell>
          <cell r="Y2780">
            <v>0.46115</v>
          </cell>
        </row>
        <row r="2781">
          <cell r="A2781" t="str">
            <v>PC-26-0692</v>
          </cell>
          <cell r="W2781">
            <v>145.024</v>
          </cell>
          <cell r="Y2781">
            <v>0.77759999999999996</v>
          </cell>
        </row>
        <row r="2782">
          <cell r="A2782" t="str">
            <v>PC-1320</v>
          </cell>
          <cell r="W2782">
            <v>81.576000000000008</v>
          </cell>
          <cell r="Y2782">
            <v>0.46115</v>
          </cell>
        </row>
        <row r="2783">
          <cell r="A2783" t="str">
            <v>PC-1323</v>
          </cell>
          <cell r="W2783">
            <v>56.650000000000006</v>
          </cell>
          <cell r="Y2783">
            <v>0.33468750000000008</v>
          </cell>
        </row>
        <row r="2784">
          <cell r="A2784" t="str">
            <v>PC-1324</v>
          </cell>
          <cell r="W2784">
            <v>145.024</v>
          </cell>
          <cell r="Y2784">
            <v>0.77759999999999996</v>
          </cell>
        </row>
        <row r="2785">
          <cell r="A2785" t="str">
            <v>PC-26-00359</v>
          </cell>
          <cell r="W2785">
            <v>36.256</v>
          </cell>
          <cell r="Y2785">
            <v>0.22939999999999999</v>
          </cell>
        </row>
        <row r="2786">
          <cell r="A2786" t="str">
            <v>PC-1321</v>
          </cell>
          <cell r="W2786">
            <v>81.576000000000008</v>
          </cell>
          <cell r="Y2786">
            <v>0.46115</v>
          </cell>
        </row>
        <row r="2787">
          <cell r="A2787" t="str">
            <v>PC-1322</v>
          </cell>
          <cell r="W2787">
            <v>56.650000000000006</v>
          </cell>
          <cell r="Y2787">
            <v>0.33468750000000008</v>
          </cell>
        </row>
        <row r="2788">
          <cell r="A2788" t="str">
            <v>PC-1325</v>
          </cell>
          <cell r="W2788">
            <v>145.024</v>
          </cell>
          <cell r="Y2788">
            <v>0.77759999999999996</v>
          </cell>
        </row>
        <row r="2789">
          <cell r="A2789" t="str">
            <v>PC-26-00360</v>
          </cell>
          <cell r="W2789">
            <v>36.256</v>
          </cell>
          <cell r="Y2789">
            <v>0.22939999999999999</v>
          </cell>
        </row>
        <row r="2790">
          <cell r="A2790" t="str">
            <v>PC-1326</v>
          </cell>
          <cell r="W2790">
            <v>56.650000000000006</v>
          </cell>
          <cell r="Y2790">
            <v>0.33468750000000008</v>
          </cell>
        </row>
        <row r="2791">
          <cell r="A2791" t="str">
            <v>PC-1331</v>
          </cell>
          <cell r="W2791">
            <v>81.576000000000008</v>
          </cell>
          <cell r="Y2791">
            <v>0.46115</v>
          </cell>
        </row>
        <row r="2792">
          <cell r="A2792" t="str">
            <v>PC-1336</v>
          </cell>
          <cell r="W2792">
            <v>145.024</v>
          </cell>
          <cell r="Y2792">
            <v>0.77759999999999996</v>
          </cell>
        </row>
        <row r="2793">
          <cell r="A2793" t="str">
            <v>PC-26-00361</v>
          </cell>
          <cell r="W2793">
            <v>36.256</v>
          </cell>
          <cell r="Y2793">
            <v>0.22939999999999999</v>
          </cell>
        </row>
        <row r="2794">
          <cell r="A2794" t="str">
            <v>PC-1586</v>
          </cell>
          <cell r="W2794">
            <v>81.576000000000008</v>
          </cell>
          <cell r="Y2794">
            <v>0.46115</v>
          </cell>
        </row>
        <row r="2795">
          <cell r="A2795" t="str">
            <v>PC-26-00577</v>
          </cell>
          <cell r="W2795">
            <v>172.21600000000001</v>
          </cell>
          <cell r="Y2795">
            <v>0.86465000000000036</v>
          </cell>
        </row>
        <row r="2796">
          <cell r="A2796" t="str">
            <v>PC-26-00578</v>
          </cell>
          <cell r="W2796">
            <v>88.374000000000024</v>
          </cell>
          <cell r="Y2796">
            <v>0.46291250000000006</v>
          </cell>
        </row>
        <row r="2797">
          <cell r="A2797" t="str">
            <v>PC-26-0693</v>
          </cell>
          <cell r="W2797">
            <v>56.650000000000006</v>
          </cell>
          <cell r="Y2797">
            <v>0.33468750000000008</v>
          </cell>
        </row>
        <row r="2798">
          <cell r="A2798" t="str">
            <v>PC-26-0694</v>
          </cell>
          <cell r="W2798">
            <v>20.394000000000002</v>
          </cell>
          <cell r="Y2798">
            <v>0.14528749999999999</v>
          </cell>
        </row>
        <row r="2799">
          <cell r="A2799" t="str">
            <v>PC-3172</v>
          </cell>
          <cell r="W2799">
            <v>145.024</v>
          </cell>
          <cell r="Y2799">
            <v>0.77759999999999996</v>
          </cell>
        </row>
        <row r="2800">
          <cell r="A2800" t="str">
            <v>PC-1588</v>
          </cell>
          <cell r="W2800">
            <v>56.650000000000006</v>
          </cell>
          <cell r="Y2800">
            <v>0.33468750000000008</v>
          </cell>
        </row>
        <row r="2801">
          <cell r="A2801" t="str">
            <v>PC-26-0859</v>
          </cell>
          <cell r="W2801">
            <v>36.256</v>
          </cell>
          <cell r="Y2801">
            <v>0.22939999999999999</v>
          </cell>
        </row>
        <row r="2802">
          <cell r="A2802" t="str">
            <v>PC-1337</v>
          </cell>
          <cell r="W2802">
            <v>56.650000000000006</v>
          </cell>
          <cell r="Y2802">
            <v>0.33468750000000008</v>
          </cell>
        </row>
        <row r="2803">
          <cell r="A2803" t="str">
            <v>PC-1338</v>
          </cell>
          <cell r="W2803">
            <v>81.576000000000008</v>
          </cell>
          <cell r="Y2803">
            <v>0.46115</v>
          </cell>
        </row>
        <row r="2804">
          <cell r="A2804" t="str">
            <v>PC-3174</v>
          </cell>
          <cell r="W2804">
            <v>145.024</v>
          </cell>
          <cell r="Y2804">
            <v>0.77759999999999996</v>
          </cell>
        </row>
        <row r="2805">
          <cell r="A2805" t="str">
            <v>PC-26-0696</v>
          </cell>
          <cell r="W2805">
            <v>20.394000000000002</v>
          </cell>
          <cell r="Y2805">
            <v>0.14528749999999999</v>
          </cell>
        </row>
        <row r="2806">
          <cell r="A2806" t="str">
            <v>PC-3176</v>
          </cell>
          <cell r="W2806">
            <v>145.024</v>
          </cell>
          <cell r="Y2806">
            <v>0.77759999999999996</v>
          </cell>
        </row>
        <row r="2807">
          <cell r="A2807" t="str">
            <v>PC-3807</v>
          </cell>
          <cell r="W2807">
            <v>56.650000000000006</v>
          </cell>
          <cell r="Y2807">
            <v>0.33468750000000008</v>
          </cell>
        </row>
        <row r="2808">
          <cell r="A2808" t="str">
            <v>PC-1340</v>
          </cell>
          <cell r="W2808">
            <v>81.576000000000008</v>
          </cell>
          <cell r="Y2808">
            <v>0.46115</v>
          </cell>
        </row>
        <row r="2809">
          <cell r="A2809" t="str">
            <v>PC-26-0697</v>
          </cell>
          <cell r="W2809">
            <v>56.650000000000006</v>
          </cell>
          <cell r="Y2809">
            <v>0.33468750000000008</v>
          </cell>
        </row>
        <row r="2810">
          <cell r="A2810" t="str">
            <v>PC-3178</v>
          </cell>
          <cell r="W2810">
            <v>145.024</v>
          </cell>
          <cell r="Y2810">
            <v>0.77759999999999996</v>
          </cell>
        </row>
        <row r="2811">
          <cell r="A2811" t="str">
            <v>PC-1595</v>
          </cell>
          <cell r="W2811">
            <v>122.364</v>
          </cell>
          <cell r="Y2811">
            <v>0.68172500000000014</v>
          </cell>
        </row>
        <row r="2812">
          <cell r="A2812" t="str">
            <v>PC-1596</v>
          </cell>
          <cell r="W2812">
            <v>217.536</v>
          </cell>
          <cell r="Y2812">
            <v>1.1564000000000003</v>
          </cell>
        </row>
        <row r="2813">
          <cell r="A2813" t="str">
            <v>PC-1343</v>
          </cell>
          <cell r="W2813">
            <v>145.024</v>
          </cell>
          <cell r="Y2813">
            <v>0.77759999999999996</v>
          </cell>
        </row>
        <row r="2814">
          <cell r="A2814" t="str">
            <v>PC-3179</v>
          </cell>
          <cell r="W2814">
            <v>81.576000000000008</v>
          </cell>
          <cell r="Y2814">
            <v>0.46115</v>
          </cell>
        </row>
        <row r="2815">
          <cell r="A2815" t="str">
            <v>PC-1344</v>
          </cell>
          <cell r="W2815">
            <v>81.576000000000008</v>
          </cell>
          <cell r="Y2815">
            <v>0.46115</v>
          </cell>
        </row>
        <row r="2816">
          <cell r="A2816" t="str">
            <v>PC-1345</v>
          </cell>
          <cell r="W2816">
            <v>145.024</v>
          </cell>
          <cell r="Y2816">
            <v>0.77759999999999996</v>
          </cell>
        </row>
        <row r="2817">
          <cell r="A2817" t="str">
            <v>PC-26-00362</v>
          </cell>
          <cell r="W2817">
            <v>81.576000000000008</v>
          </cell>
          <cell r="Y2817">
            <v>0.46115</v>
          </cell>
        </row>
        <row r="2818">
          <cell r="A2818" t="str">
            <v>PC-26-0699</v>
          </cell>
          <cell r="W2818">
            <v>145.024</v>
          </cell>
          <cell r="Y2818">
            <v>0.77759999999999996</v>
          </cell>
        </row>
        <row r="2819">
          <cell r="A2819" t="str">
            <v>PC-26-0700</v>
          </cell>
          <cell r="W2819">
            <v>81.576000000000008</v>
          </cell>
          <cell r="Y2819">
            <v>0.46115</v>
          </cell>
        </row>
        <row r="2820">
          <cell r="A2820" t="str">
            <v>PC-26-0701</v>
          </cell>
          <cell r="W2820">
            <v>145.024</v>
          </cell>
          <cell r="Y2820">
            <v>0.77759999999999996</v>
          </cell>
        </row>
        <row r="2821">
          <cell r="A2821" t="str">
            <v>PC-1346</v>
          </cell>
          <cell r="W2821">
            <v>81.576000000000008</v>
          </cell>
          <cell r="Y2821">
            <v>0.46115</v>
          </cell>
        </row>
        <row r="2822">
          <cell r="A2822" t="str">
            <v>PC-1347</v>
          </cell>
          <cell r="W2822">
            <v>145.024</v>
          </cell>
          <cell r="Y2822">
            <v>0.77759999999999996</v>
          </cell>
        </row>
        <row r="2823">
          <cell r="A2823" t="str">
            <v>PC-1348</v>
          </cell>
          <cell r="W2823">
            <v>226.60000000000002</v>
          </cell>
          <cell r="Y2823">
            <v>1.1787500000000002</v>
          </cell>
        </row>
        <row r="2824">
          <cell r="A2824" t="str">
            <v>PC-1349</v>
          </cell>
          <cell r="W2824">
            <v>81.576000000000008</v>
          </cell>
          <cell r="Y2824">
            <v>0.46115</v>
          </cell>
        </row>
        <row r="2825">
          <cell r="A2825" t="str">
            <v>PC-1350</v>
          </cell>
          <cell r="W2825">
            <v>81.576000000000008</v>
          </cell>
          <cell r="Y2825">
            <v>0.46115</v>
          </cell>
        </row>
        <row r="2826">
          <cell r="A2826" t="str">
            <v>PC-1597</v>
          </cell>
          <cell r="W2826">
            <v>145.024</v>
          </cell>
          <cell r="Y2826">
            <v>0.77759999999999996</v>
          </cell>
        </row>
        <row r="2827">
          <cell r="A2827" t="str">
            <v>PC-26-00579</v>
          </cell>
          <cell r="W2827">
            <v>56.650000000000006</v>
          </cell>
          <cell r="Y2827">
            <v>0.33468750000000008</v>
          </cell>
        </row>
        <row r="2828">
          <cell r="A2828" t="str">
            <v>PC-26-0702</v>
          </cell>
          <cell r="W2828">
            <v>108.768</v>
          </cell>
          <cell r="Y2828">
            <v>0.60820000000000018</v>
          </cell>
        </row>
        <row r="2829">
          <cell r="A2829" t="str">
            <v>PC-26-0703</v>
          </cell>
          <cell r="W2829">
            <v>181.28</v>
          </cell>
          <cell r="Y2829">
            <v>0.96700000000000019</v>
          </cell>
        </row>
        <row r="2830">
          <cell r="A2830" t="str">
            <v>PC-26-0704</v>
          </cell>
          <cell r="W2830">
            <v>56.650000000000006</v>
          </cell>
          <cell r="Y2830">
            <v>0.33468750000000008</v>
          </cell>
        </row>
        <row r="2831">
          <cell r="A2831" t="str">
            <v>PC-3183</v>
          </cell>
          <cell r="W2831">
            <v>81.576000000000008</v>
          </cell>
          <cell r="Y2831">
            <v>0.46115</v>
          </cell>
        </row>
        <row r="2832">
          <cell r="A2832" t="str">
            <v>PC-3184</v>
          </cell>
          <cell r="W2832">
            <v>145.024</v>
          </cell>
          <cell r="Y2832">
            <v>0.77759999999999996</v>
          </cell>
        </row>
        <row r="2833">
          <cell r="A2833" t="str">
            <v>PC-26-0705</v>
          </cell>
          <cell r="W2833">
            <v>56.650000000000006</v>
          </cell>
          <cell r="Y2833">
            <v>0.33468750000000008</v>
          </cell>
        </row>
        <row r="2834">
          <cell r="A2834" t="str">
            <v>PC-3185</v>
          </cell>
          <cell r="W2834">
            <v>81.576000000000008</v>
          </cell>
          <cell r="Y2834">
            <v>0.46115</v>
          </cell>
        </row>
        <row r="2835">
          <cell r="A2835" t="str">
            <v>PC-3186</v>
          </cell>
          <cell r="W2835">
            <v>145.024</v>
          </cell>
          <cell r="Y2835">
            <v>0.77759999999999996</v>
          </cell>
        </row>
        <row r="2836">
          <cell r="A2836" t="str">
            <v>PC-26-0706</v>
          </cell>
          <cell r="W2836">
            <v>56.650000000000006</v>
          </cell>
          <cell r="Y2836">
            <v>0.33468750000000008</v>
          </cell>
        </row>
        <row r="2837">
          <cell r="A2837" t="str">
            <v>PC-3187</v>
          </cell>
          <cell r="W2837">
            <v>81.576000000000008</v>
          </cell>
          <cell r="Y2837">
            <v>0.46115</v>
          </cell>
        </row>
        <row r="2838">
          <cell r="A2838" t="str">
            <v>PC-3188</v>
          </cell>
          <cell r="W2838">
            <v>145.024</v>
          </cell>
          <cell r="Y2838">
            <v>0.77759999999999996</v>
          </cell>
        </row>
        <row r="2839">
          <cell r="A2839" t="str">
            <v>PC-26-0707</v>
          </cell>
          <cell r="W2839">
            <v>56.650000000000006</v>
          </cell>
          <cell r="Y2839">
            <v>0.33468750000000008</v>
          </cell>
        </row>
        <row r="2840">
          <cell r="A2840" t="str">
            <v>PC-3189</v>
          </cell>
          <cell r="W2840">
            <v>81.576000000000008</v>
          </cell>
          <cell r="Y2840">
            <v>0.46115</v>
          </cell>
        </row>
        <row r="2841">
          <cell r="A2841" t="str">
            <v>PC-3190</v>
          </cell>
          <cell r="W2841">
            <v>145.024</v>
          </cell>
          <cell r="Y2841">
            <v>0.77759999999999996</v>
          </cell>
        </row>
        <row r="2842">
          <cell r="A2842" t="str">
            <v>PC-26-0708</v>
          </cell>
          <cell r="W2842">
            <v>56.650000000000006</v>
          </cell>
          <cell r="Y2842">
            <v>0.33468750000000008</v>
          </cell>
        </row>
        <row r="2843">
          <cell r="A2843" t="str">
            <v>PC-3191</v>
          </cell>
          <cell r="W2843">
            <v>81.576000000000008</v>
          </cell>
          <cell r="Y2843">
            <v>0.46115</v>
          </cell>
        </row>
        <row r="2844">
          <cell r="A2844" t="str">
            <v>PC-3192</v>
          </cell>
          <cell r="W2844">
            <v>145.024</v>
          </cell>
          <cell r="Y2844">
            <v>0.77759999999999996</v>
          </cell>
        </row>
        <row r="2845">
          <cell r="A2845" t="str">
            <v>PC-26-0709</v>
          </cell>
          <cell r="W2845">
            <v>56.650000000000006</v>
          </cell>
          <cell r="Y2845">
            <v>0.33468750000000008</v>
          </cell>
        </row>
        <row r="2846">
          <cell r="A2846" t="str">
            <v>PC-3193</v>
          </cell>
          <cell r="W2846">
            <v>81.576000000000008</v>
          </cell>
          <cell r="Y2846">
            <v>0.46115</v>
          </cell>
        </row>
        <row r="2847">
          <cell r="A2847" t="str">
            <v>PC-3194</v>
          </cell>
          <cell r="W2847">
            <v>145.024</v>
          </cell>
          <cell r="Y2847">
            <v>0.77759999999999996</v>
          </cell>
        </row>
        <row r="2848">
          <cell r="A2848" t="str">
            <v>PC-1359</v>
          </cell>
          <cell r="W2848">
            <v>18.128</v>
          </cell>
          <cell r="Y2848">
            <v>0.12470000000000001</v>
          </cell>
        </row>
        <row r="2849">
          <cell r="A2849" t="str">
            <v>PC-1361</v>
          </cell>
          <cell r="W2849">
            <v>40.788000000000004</v>
          </cell>
          <cell r="Y2849">
            <v>0.24057500000000001</v>
          </cell>
        </row>
        <row r="2850">
          <cell r="A2850" t="str">
            <v>PC-1362</v>
          </cell>
          <cell r="W2850">
            <v>72.512</v>
          </cell>
          <cell r="Y2850">
            <v>0.39879999999999993</v>
          </cell>
        </row>
        <row r="2851">
          <cell r="A2851" t="str">
            <v>PC-26-00580</v>
          </cell>
          <cell r="W2851">
            <v>54.384</v>
          </cell>
          <cell r="Y2851">
            <v>0.31410000000000005</v>
          </cell>
        </row>
        <row r="2852">
          <cell r="A2852" t="str">
            <v>PC-1363</v>
          </cell>
          <cell r="W2852">
            <v>18.128</v>
          </cell>
          <cell r="Y2852">
            <v>0.12470000000000001</v>
          </cell>
        </row>
        <row r="2853">
          <cell r="A2853" t="str">
            <v>PC-1365</v>
          </cell>
          <cell r="W2853">
            <v>40.788000000000004</v>
          </cell>
          <cell r="Y2853">
            <v>0.24057500000000001</v>
          </cell>
        </row>
        <row r="2854">
          <cell r="A2854" t="str">
            <v>PC-1366</v>
          </cell>
          <cell r="W2854">
            <v>72.512</v>
          </cell>
          <cell r="Y2854">
            <v>0.39879999999999993</v>
          </cell>
        </row>
        <row r="2855">
          <cell r="A2855" t="str">
            <v>PC-1355</v>
          </cell>
          <cell r="W2855">
            <v>18.128</v>
          </cell>
          <cell r="Y2855">
            <v>0.12470000000000001</v>
          </cell>
        </row>
        <row r="2856">
          <cell r="A2856" t="str">
            <v>PC-1357</v>
          </cell>
          <cell r="W2856">
            <v>40.788000000000004</v>
          </cell>
          <cell r="Y2856">
            <v>0.24057500000000001</v>
          </cell>
        </row>
        <row r="2857">
          <cell r="A2857" t="str">
            <v>PC-1358</v>
          </cell>
          <cell r="W2857">
            <v>72.512</v>
          </cell>
          <cell r="Y2857">
            <v>0.39879999999999993</v>
          </cell>
        </row>
        <row r="2858">
          <cell r="A2858" t="str">
            <v>PC-1367</v>
          </cell>
          <cell r="W2858">
            <v>81.576000000000008</v>
          </cell>
          <cell r="Y2858">
            <v>0.46115</v>
          </cell>
        </row>
        <row r="2859">
          <cell r="A2859" t="str">
            <v>PC-3196</v>
          </cell>
          <cell r="W2859">
            <v>145.024</v>
          </cell>
          <cell r="Y2859">
            <v>0.77759999999999996</v>
          </cell>
        </row>
        <row r="2860">
          <cell r="A2860" t="str">
            <v>PC-26-0712</v>
          </cell>
          <cell r="W2860">
            <v>27.192</v>
          </cell>
          <cell r="Y2860">
            <v>0.18705000000000002</v>
          </cell>
        </row>
        <row r="2861">
          <cell r="A2861" t="str">
            <v>PC-26-0713</v>
          </cell>
          <cell r="W2861">
            <v>45.32</v>
          </cell>
          <cell r="Y2861">
            <v>0.28175</v>
          </cell>
        </row>
        <row r="2862">
          <cell r="A2862" t="str">
            <v>PC-1371</v>
          </cell>
          <cell r="W2862">
            <v>81.576000000000008</v>
          </cell>
          <cell r="Y2862">
            <v>0.46115</v>
          </cell>
        </row>
        <row r="2863">
          <cell r="A2863" t="str">
            <v>PC-3200</v>
          </cell>
          <cell r="W2863">
            <v>145.024</v>
          </cell>
          <cell r="Y2863">
            <v>0.77759999999999996</v>
          </cell>
        </row>
        <row r="2864">
          <cell r="A2864" t="str">
            <v>PC-3645</v>
          </cell>
          <cell r="W2864">
            <v>8.4975000000000005</v>
          </cell>
          <cell r="Y2864">
            <v>7.4703125000000009E-2</v>
          </cell>
        </row>
        <row r="2865">
          <cell r="A2865" t="str">
            <v>PC-26-0714</v>
          </cell>
          <cell r="W2865">
            <v>145.024</v>
          </cell>
          <cell r="Y2865">
            <v>0.77759999999999996</v>
          </cell>
        </row>
        <row r="2866">
          <cell r="A2866" t="str">
            <v>PC-26-0715</v>
          </cell>
          <cell r="W2866">
            <v>81.576000000000008</v>
          </cell>
          <cell r="Y2866">
            <v>0.46115</v>
          </cell>
        </row>
        <row r="2867">
          <cell r="A2867" t="str">
            <v>PC-3646</v>
          </cell>
          <cell r="W2867">
            <v>45.32</v>
          </cell>
          <cell r="Y2867">
            <v>0.27174999999999999</v>
          </cell>
        </row>
        <row r="2868">
          <cell r="A2868" t="str">
            <v>PC-26-0716</v>
          </cell>
          <cell r="W2868">
            <v>56.650000000000006</v>
          </cell>
          <cell r="Y2868">
            <v>0.33468750000000008</v>
          </cell>
        </row>
        <row r="2869">
          <cell r="A2869" t="str">
            <v>PC-3201</v>
          </cell>
          <cell r="W2869">
            <v>81.576000000000008</v>
          </cell>
          <cell r="Y2869">
            <v>0.46115</v>
          </cell>
        </row>
        <row r="2870">
          <cell r="A2870" t="str">
            <v>PC-3202</v>
          </cell>
          <cell r="W2870">
            <v>145.024</v>
          </cell>
          <cell r="Y2870">
            <v>0.77759999999999996</v>
          </cell>
        </row>
        <row r="2871">
          <cell r="A2871" t="str">
            <v>PC-1600</v>
          </cell>
          <cell r="W2871">
            <v>145.024</v>
          </cell>
          <cell r="Y2871">
            <v>0.77759999999999996</v>
          </cell>
        </row>
        <row r="2872">
          <cell r="A2872" t="str">
            <v>PC-26-00581</v>
          </cell>
          <cell r="W2872">
            <v>326.30400000000003</v>
          </cell>
          <cell r="Y2872">
            <v>1.6646000000000001</v>
          </cell>
        </row>
        <row r="2873">
          <cell r="A2873" t="str">
            <v>PC-26-0717</v>
          </cell>
          <cell r="W2873">
            <v>56.650000000000006</v>
          </cell>
          <cell r="Y2873">
            <v>0.33468750000000008</v>
          </cell>
        </row>
        <row r="2874">
          <cell r="A2874" t="str">
            <v>PC-26-0718</v>
          </cell>
          <cell r="W2874">
            <v>20.394000000000002</v>
          </cell>
          <cell r="Y2874">
            <v>0.14528749999999999</v>
          </cell>
        </row>
        <row r="2875">
          <cell r="A2875" t="str">
            <v>PC-3204</v>
          </cell>
          <cell r="W2875">
            <v>145.024</v>
          </cell>
          <cell r="Y2875">
            <v>0.77759999999999996</v>
          </cell>
        </row>
        <row r="2876">
          <cell r="A2876" t="str">
            <v>PC-3809</v>
          </cell>
          <cell r="W2876">
            <v>81.576000000000008</v>
          </cell>
          <cell r="Y2876">
            <v>0.46115</v>
          </cell>
        </row>
        <row r="2877">
          <cell r="A2877" t="str">
            <v>PC-26-0719</v>
          </cell>
          <cell r="W2877">
            <v>56.650000000000006</v>
          </cell>
          <cell r="Y2877">
            <v>0.33468750000000008</v>
          </cell>
        </row>
        <row r="2878">
          <cell r="A2878" t="str">
            <v>PC-26-0720</v>
          </cell>
          <cell r="W2878">
            <v>81.576000000000008</v>
          </cell>
          <cell r="Y2878">
            <v>0.46115</v>
          </cell>
        </row>
        <row r="2879">
          <cell r="A2879" t="str">
            <v>PC-26-0721</v>
          </cell>
          <cell r="W2879">
            <v>145.024</v>
          </cell>
          <cell r="Y2879">
            <v>0.77759999999999996</v>
          </cell>
        </row>
        <row r="2880">
          <cell r="A2880" t="str">
            <v>PC-26-0722</v>
          </cell>
          <cell r="W2880">
            <v>56.650000000000006</v>
          </cell>
          <cell r="Y2880">
            <v>0.33468750000000008</v>
          </cell>
        </row>
        <row r="2881">
          <cell r="A2881" t="str">
            <v>PC-3205</v>
          </cell>
          <cell r="W2881">
            <v>81.576000000000008</v>
          </cell>
          <cell r="Y2881">
            <v>0.46115</v>
          </cell>
        </row>
        <row r="2882">
          <cell r="A2882" t="str">
            <v>PC-3206</v>
          </cell>
          <cell r="W2882">
            <v>145.024</v>
          </cell>
          <cell r="Y2882">
            <v>0.77759999999999996</v>
          </cell>
        </row>
        <row r="2883">
          <cell r="A2883" t="str">
            <v>PC-26-0723</v>
          </cell>
          <cell r="W2883">
            <v>56.650000000000006</v>
          </cell>
          <cell r="Y2883">
            <v>0.33468750000000008</v>
          </cell>
        </row>
        <row r="2884">
          <cell r="A2884" t="str">
            <v>PC-26-0724</v>
          </cell>
          <cell r="W2884">
            <v>81.576000000000008</v>
          </cell>
          <cell r="Y2884">
            <v>0.46115</v>
          </cell>
        </row>
        <row r="2885">
          <cell r="A2885" t="str">
            <v>PC-26-0725</v>
          </cell>
          <cell r="W2885">
            <v>145.024</v>
          </cell>
          <cell r="Y2885">
            <v>0.77759999999999996</v>
          </cell>
        </row>
        <row r="2886">
          <cell r="A2886" t="str">
            <v>PC-1395</v>
          </cell>
          <cell r="W2886">
            <v>20.394000000000002</v>
          </cell>
          <cell r="Y2886">
            <v>0.14528749999999999</v>
          </cell>
        </row>
        <row r="2887">
          <cell r="A2887" t="str">
            <v>PC-1602</v>
          </cell>
          <cell r="W2887">
            <v>81.576000000000008</v>
          </cell>
          <cell r="Y2887">
            <v>0.46115</v>
          </cell>
        </row>
        <row r="2888">
          <cell r="A2888" t="str">
            <v>PC-3383</v>
          </cell>
          <cell r="W2888">
            <v>56.650000000000006</v>
          </cell>
          <cell r="Y2888">
            <v>0.33468750000000008</v>
          </cell>
        </row>
        <row r="2889">
          <cell r="A2889" t="str">
            <v>PC-1603</v>
          </cell>
          <cell r="W2889">
            <v>113.30000000000001</v>
          </cell>
          <cell r="Y2889">
            <v>0.64937500000000015</v>
          </cell>
        </row>
        <row r="2890">
          <cell r="A2890" t="str">
            <v>PC-1604</v>
          </cell>
          <cell r="W2890">
            <v>135.96</v>
          </cell>
          <cell r="Y2890">
            <v>0.75524999999999998</v>
          </cell>
        </row>
        <row r="2891">
          <cell r="A2891" t="str">
            <v>PC-26-005682</v>
          </cell>
          <cell r="W2891">
            <v>217.536</v>
          </cell>
          <cell r="Y2891">
            <v>1.1564000000000003</v>
          </cell>
        </row>
        <row r="2892">
          <cell r="A2892" t="str">
            <v>PC-3207</v>
          </cell>
          <cell r="W2892">
            <v>81.576000000000008</v>
          </cell>
          <cell r="Y2892">
            <v>0.46115</v>
          </cell>
        </row>
        <row r="2893">
          <cell r="A2893" t="str">
            <v>PC-3208</v>
          </cell>
          <cell r="W2893">
            <v>145.024</v>
          </cell>
          <cell r="Y2893">
            <v>0.77759999999999996</v>
          </cell>
        </row>
        <row r="2894">
          <cell r="A2894" t="str">
            <v>PC-3209</v>
          </cell>
          <cell r="W2894">
            <v>81.576000000000008</v>
          </cell>
          <cell r="Y2894">
            <v>0.46115</v>
          </cell>
        </row>
        <row r="2895">
          <cell r="A2895" t="str">
            <v>PC-3210</v>
          </cell>
          <cell r="W2895">
            <v>145.024</v>
          </cell>
          <cell r="Y2895">
            <v>0.77759999999999996</v>
          </cell>
        </row>
        <row r="2896">
          <cell r="A2896" t="str">
            <v>PC-3211</v>
          </cell>
          <cell r="W2896">
            <v>81.576000000000008</v>
          </cell>
          <cell r="Y2896">
            <v>0.46115</v>
          </cell>
        </row>
        <row r="2897">
          <cell r="A2897" t="str">
            <v>PC-3212</v>
          </cell>
          <cell r="W2897">
            <v>145.024</v>
          </cell>
          <cell r="Y2897">
            <v>0.77759999999999996</v>
          </cell>
        </row>
        <row r="2898">
          <cell r="A2898" t="str">
            <v>PC-3213</v>
          </cell>
          <cell r="W2898">
            <v>13.596</v>
          </cell>
          <cell r="Y2898">
            <v>0.11352500000000001</v>
          </cell>
        </row>
        <row r="2899">
          <cell r="A2899" t="str">
            <v>PC-26-0726</v>
          </cell>
          <cell r="W2899">
            <v>81.576000000000008</v>
          </cell>
          <cell r="Y2899">
            <v>0.46115</v>
          </cell>
        </row>
        <row r="2900">
          <cell r="A2900" t="str">
            <v>PC-26-0727</v>
          </cell>
          <cell r="W2900">
            <v>145.024</v>
          </cell>
          <cell r="Y2900">
            <v>0.77759999999999996</v>
          </cell>
        </row>
        <row r="2901">
          <cell r="A2901" t="str">
            <v>PC-26-0728</v>
          </cell>
          <cell r="W2901">
            <v>81.576000000000008</v>
          </cell>
          <cell r="Y2901">
            <v>0.46115</v>
          </cell>
        </row>
        <row r="2902">
          <cell r="A2902" t="str">
            <v>PC-26-0729</v>
          </cell>
          <cell r="W2902">
            <v>145.024</v>
          </cell>
          <cell r="Y2902">
            <v>0.77759999999999996</v>
          </cell>
        </row>
        <row r="2903">
          <cell r="A2903" t="str">
            <v>PC-26-0860</v>
          </cell>
          <cell r="W2903">
            <v>226.60000000000002</v>
          </cell>
          <cell r="Y2903">
            <v>1.1787500000000002</v>
          </cell>
        </row>
        <row r="2904">
          <cell r="A2904" t="str">
            <v>PC-1398</v>
          </cell>
          <cell r="W2904">
            <v>81.576000000000008</v>
          </cell>
          <cell r="Y2904">
            <v>0.46115</v>
          </cell>
        </row>
        <row r="2905">
          <cell r="A2905" t="str">
            <v>PC-1399</v>
          </cell>
          <cell r="W2905">
            <v>145.024</v>
          </cell>
          <cell r="Y2905">
            <v>0.77759999999999996</v>
          </cell>
        </row>
        <row r="2906">
          <cell r="A2906" t="str">
            <v>PC-26-0732</v>
          </cell>
          <cell r="W2906">
            <v>36.256</v>
          </cell>
          <cell r="Y2906">
            <v>0.22939999999999999</v>
          </cell>
        </row>
        <row r="2907">
          <cell r="A2907" t="str">
            <v>PC-26-0733</v>
          </cell>
          <cell r="W2907">
            <v>56.650000000000006</v>
          </cell>
          <cell r="Y2907">
            <v>0.33468750000000008</v>
          </cell>
        </row>
        <row r="2908">
          <cell r="A2908" t="str">
            <v>PC-1400</v>
          </cell>
          <cell r="W2908">
            <v>81.576000000000008</v>
          </cell>
          <cell r="Y2908">
            <v>0.46115</v>
          </cell>
        </row>
        <row r="2909">
          <cell r="A2909" t="str">
            <v>PC-1401</v>
          </cell>
          <cell r="W2909">
            <v>145.024</v>
          </cell>
          <cell r="Y2909">
            <v>0.77759999999999996</v>
          </cell>
        </row>
        <row r="2910">
          <cell r="A2910" t="str">
            <v>PC-26-0734</v>
          </cell>
          <cell r="W2910">
            <v>36.256</v>
          </cell>
          <cell r="Y2910">
            <v>0.22939999999999999</v>
          </cell>
        </row>
        <row r="2911">
          <cell r="A2911" t="str">
            <v>PC-26-0735</v>
          </cell>
          <cell r="W2911">
            <v>56.650000000000006</v>
          </cell>
          <cell r="Y2911">
            <v>0.33468750000000008</v>
          </cell>
        </row>
        <row r="2912">
          <cell r="A2912" t="str">
            <v>PC-1605</v>
          </cell>
          <cell r="W2912">
            <v>149.55600000000001</v>
          </cell>
          <cell r="Y2912">
            <v>0.82877500000000015</v>
          </cell>
        </row>
        <row r="2913">
          <cell r="A2913" t="str">
            <v>PC-1606</v>
          </cell>
          <cell r="W2913">
            <v>235.66400000000002</v>
          </cell>
          <cell r="Y2913">
            <v>1.2511000000000001</v>
          </cell>
        </row>
        <row r="2914">
          <cell r="A2914" t="str">
            <v>PC-26-00583</v>
          </cell>
          <cell r="W2914">
            <v>385.22000000000008</v>
          </cell>
          <cell r="Y2914">
            <v>1.9898750000000003</v>
          </cell>
        </row>
        <row r="2915">
          <cell r="A2915" t="str">
            <v>PC-1403</v>
          </cell>
          <cell r="W2915">
            <v>27.192</v>
          </cell>
          <cell r="Y2915">
            <v>0.17705000000000001</v>
          </cell>
        </row>
        <row r="2916">
          <cell r="A2916" t="str">
            <v>PC-1402</v>
          </cell>
          <cell r="W2916">
            <v>27.192</v>
          </cell>
          <cell r="Y2916">
            <v>0.17705000000000001</v>
          </cell>
        </row>
        <row r="2917">
          <cell r="A2917" t="str">
            <v>PC-1609</v>
          </cell>
          <cell r="W2917">
            <v>81.576000000000008</v>
          </cell>
          <cell r="Y2917">
            <v>0.46115</v>
          </cell>
        </row>
        <row r="2918">
          <cell r="A2918" t="str">
            <v>PC-1610</v>
          </cell>
          <cell r="W2918">
            <v>145.024</v>
          </cell>
          <cell r="Y2918">
            <v>0.77759999999999996</v>
          </cell>
        </row>
        <row r="2919">
          <cell r="A2919" t="str">
            <v>PC-1611</v>
          </cell>
          <cell r="W2919">
            <v>226.60000000000002</v>
          </cell>
          <cell r="Y2919">
            <v>1.1787500000000002</v>
          </cell>
        </row>
        <row r="2920">
          <cell r="A2920" t="str">
            <v>PC-3216</v>
          </cell>
          <cell r="W2920">
            <v>27.192</v>
          </cell>
          <cell r="Y2920">
            <v>0.17705000000000001</v>
          </cell>
        </row>
        <row r="2921">
          <cell r="A2921" t="str">
            <v>PC-1405</v>
          </cell>
          <cell r="W2921">
            <v>27.192</v>
          </cell>
          <cell r="Y2921">
            <v>0.17705000000000001</v>
          </cell>
        </row>
        <row r="2922">
          <cell r="A2922" t="str">
            <v>PC-1404</v>
          </cell>
          <cell r="W2922">
            <v>27.192</v>
          </cell>
          <cell r="Y2922">
            <v>0.17705000000000001</v>
          </cell>
        </row>
        <row r="2923">
          <cell r="A2923" t="str">
            <v>PC-26-0737</v>
          </cell>
          <cell r="W2923">
            <v>543.84</v>
          </cell>
          <cell r="Y2923">
            <v>2.6809999999999992</v>
          </cell>
        </row>
        <row r="2924">
          <cell r="A2924" t="str">
            <v>PC-26-0736</v>
          </cell>
          <cell r="W2924">
            <v>253.79200000000003</v>
          </cell>
          <cell r="Y2924">
            <v>1.2858000000000003</v>
          </cell>
        </row>
        <row r="2925">
          <cell r="A2925" t="str">
            <v>PC-1612</v>
          </cell>
          <cell r="W2925">
            <v>81.576000000000008</v>
          </cell>
          <cell r="Y2925">
            <v>0.46115</v>
          </cell>
        </row>
        <row r="2926">
          <cell r="A2926" t="str">
            <v>PC-1613</v>
          </cell>
          <cell r="W2926">
            <v>145.024</v>
          </cell>
          <cell r="Y2926">
            <v>0.77759999999999996</v>
          </cell>
        </row>
        <row r="2927">
          <cell r="A2927" t="str">
            <v>PC-26-00585</v>
          </cell>
          <cell r="W2927">
            <v>226.60000000000002</v>
          </cell>
          <cell r="Y2927">
            <v>1.1787500000000002</v>
          </cell>
        </row>
        <row r="2928">
          <cell r="A2928" t="str">
            <v>PC-1614</v>
          </cell>
          <cell r="W2928">
            <v>113.30000000000001</v>
          </cell>
          <cell r="Y2928">
            <v>0.64937500000000015</v>
          </cell>
        </row>
        <row r="2929">
          <cell r="A2929" t="str">
            <v>PC-1615</v>
          </cell>
          <cell r="W2929">
            <v>135.96</v>
          </cell>
          <cell r="Y2929">
            <v>0.75524999999999998</v>
          </cell>
        </row>
        <row r="2930">
          <cell r="A2930" t="str">
            <v>PC-26-00586</v>
          </cell>
          <cell r="W2930">
            <v>217.536</v>
          </cell>
          <cell r="Y2930">
            <v>1.1564000000000003</v>
          </cell>
        </row>
        <row r="2931">
          <cell r="A2931" t="str">
            <v>PC-26-00364</v>
          </cell>
          <cell r="W2931">
            <v>589.16000000000008</v>
          </cell>
          <cell r="Y2931">
            <v>2.9027500000000002</v>
          </cell>
        </row>
        <row r="2932">
          <cell r="A2932" t="str">
            <v>PC-26-00363</v>
          </cell>
          <cell r="W2932">
            <v>285.51600000000008</v>
          </cell>
          <cell r="Y2932">
            <v>1.4440250000000003</v>
          </cell>
        </row>
        <row r="2933">
          <cell r="A2933" t="str">
            <v>PC-1408</v>
          </cell>
          <cell r="W2933">
            <v>294.58000000000004</v>
          </cell>
          <cell r="Y2933">
            <v>1.4963750000000002</v>
          </cell>
        </row>
        <row r="2934">
          <cell r="A2934" t="str">
            <v>PC-1409</v>
          </cell>
          <cell r="W2934">
            <v>18.128</v>
          </cell>
          <cell r="Y2934">
            <v>0.12470000000000001</v>
          </cell>
        </row>
        <row r="2935">
          <cell r="A2935" t="str">
            <v>PC-1410</v>
          </cell>
          <cell r="W2935">
            <v>18.128</v>
          </cell>
          <cell r="Y2935">
            <v>0.12470000000000001</v>
          </cell>
        </row>
        <row r="2936">
          <cell r="A2936" t="str">
            <v>PC-1411</v>
          </cell>
          <cell r="W2936">
            <v>18.128</v>
          </cell>
          <cell r="Y2936">
            <v>0.12470000000000001</v>
          </cell>
        </row>
        <row r="2937">
          <cell r="A2937" t="str">
            <v>PC-3813</v>
          </cell>
          <cell r="W2937">
            <v>56.650000000000006</v>
          </cell>
          <cell r="Y2937">
            <v>0.33468750000000008</v>
          </cell>
        </row>
        <row r="2938">
          <cell r="A2938" t="str">
            <v>PC-3812</v>
          </cell>
          <cell r="W2938">
            <v>20.394000000000002</v>
          </cell>
          <cell r="Y2938">
            <v>0.14528749999999999</v>
          </cell>
        </row>
        <row r="2939">
          <cell r="A2939" t="str">
            <v>PC-1412</v>
          </cell>
          <cell r="W2939">
            <v>56.650000000000006</v>
          </cell>
          <cell r="Y2939">
            <v>0.33468750000000008</v>
          </cell>
        </row>
        <row r="2940">
          <cell r="A2940" t="str">
            <v>PC-1413</v>
          </cell>
          <cell r="W2940">
            <v>81.576000000000008</v>
          </cell>
          <cell r="Y2940">
            <v>0.46115</v>
          </cell>
        </row>
        <row r="2941">
          <cell r="A2941" t="str">
            <v>PC-1414</v>
          </cell>
          <cell r="W2941">
            <v>145.024</v>
          </cell>
          <cell r="Y2941">
            <v>0.77759999999999996</v>
          </cell>
        </row>
        <row r="2942">
          <cell r="A2942" t="str">
            <v>PC-1415</v>
          </cell>
          <cell r="W2942">
            <v>56.650000000000006</v>
          </cell>
          <cell r="Y2942">
            <v>0.33468750000000008</v>
          </cell>
        </row>
        <row r="2943">
          <cell r="A2943" t="str">
            <v>PC-3218</v>
          </cell>
          <cell r="W2943">
            <v>81.576000000000008</v>
          </cell>
          <cell r="Y2943">
            <v>0.46115</v>
          </cell>
        </row>
        <row r="2944">
          <cell r="A2944" t="str">
            <v>PC-3219</v>
          </cell>
          <cell r="W2944">
            <v>145.024</v>
          </cell>
          <cell r="Y2944">
            <v>0.77759999999999996</v>
          </cell>
        </row>
        <row r="2945">
          <cell r="A2945" t="str">
            <v>PC-3814</v>
          </cell>
          <cell r="W2945">
            <v>20.394000000000002</v>
          </cell>
          <cell r="Y2945">
            <v>0.14528749999999999</v>
          </cell>
        </row>
        <row r="2946">
          <cell r="A2946" t="str">
            <v>PC-3815</v>
          </cell>
          <cell r="W2946">
            <v>36.256</v>
          </cell>
          <cell r="Y2946">
            <v>0.22939999999999999</v>
          </cell>
        </row>
        <row r="2947">
          <cell r="A2947" t="str">
            <v>PC-3820</v>
          </cell>
          <cell r="W2947">
            <v>20.394000000000002</v>
          </cell>
          <cell r="Y2947">
            <v>0.14528749999999999</v>
          </cell>
        </row>
        <row r="2948">
          <cell r="A2948" t="str">
            <v>PC-3821</v>
          </cell>
          <cell r="W2948">
            <v>56.650000000000006</v>
          </cell>
          <cell r="Y2948">
            <v>0.33468750000000008</v>
          </cell>
        </row>
        <row r="2949">
          <cell r="A2949" t="str">
            <v>PC-3822</v>
          </cell>
          <cell r="W2949">
            <v>6.798</v>
          </cell>
          <cell r="Y2949">
            <v>6.6762500000000002E-2</v>
          </cell>
        </row>
        <row r="2950">
          <cell r="A2950" t="str">
            <v>PC-1434</v>
          </cell>
          <cell r="W2950">
            <v>145.024</v>
          </cell>
          <cell r="Y2950">
            <v>0.77759999999999996</v>
          </cell>
        </row>
        <row r="2951">
          <cell r="A2951" t="str">
            <v>PC-3235</v>
          </cell>
          <cell r="W2951">
            <v>81.576000000000008</v>
          </cell>
          <cell r="Y2951">
            <v>0.46115</v>
          </cell>
        </row>
        <row r="2952">
          <cell r="A2952" t="str">
            <v>PC-1435</v>
          </cell>
          <cell r="W2952">
            <v>81.576000000000008</v>
          </cell>
          <cell r="Y2952">
            <v>0.46115</v>
          </cell>
        </row>
        <row r="2953">
          <cell r="A2953" t="str">
            <v>PC-3238</v>
          </cell>
          <cell r="W2953">
            <v>145.024</v>
          </cell>
          <cell r="Y2953">
            <v>0.77759999999999996</v>
          </cell>
        </row>
        <row r="2954">
          <cell r="A2954" t="str">
            <v>PC-1437</v>
          </cell>
          <cell r="W2954">
            <v>81.576000000000008</v>
          </cell>
          <cell r="Y2954">
            <v>0.46115</v>
          </cell>
        </row>
        <row r="2955">
          <cell r="A2955" t="str">
            <v>PC-1438</v>
          </cell>
          <cell r="W2955">
            <v>145.024</v>
          </cell>
          <cell r="Y2955">
            <v>0.77759999999999996</v>
          </cell>
        </row>
        <row r="2956">
          <cell r="A2956" t="str">
            <v>PC-26-0740</v>
          </cell>
          <cell r="W2956">
            <v>36.256</v>
          </cell>
          <cell r="Y2956">
            <v>0.22939999999999999</v>
          </cell>
        </row>
        <row r="2957">
          <cell r="A2957" t="str">
            <v>PC-26-0741</v>
          </cell>
          <cell r="W2957">
            <v>36.256</v>
          </cell>
          <cell r="Y2957">
            <v>0.22939999999999999</v>
          </cell>
        </row>
        <row r="2958">
          <cell r="A2958" t="str">
            <v>PC-26-0742</v>
          </cell>
          <cell r="W2958">
            <v>56.650000000000006</v>
          </cell>
          <cell r="Y2958">
            <v>0.33468750000000008</v>
          </cell>
        </row>
        <row r="2959">
          <cell r="A2959" t="str">
            <v>PC-26-0743</v>
          </cell>
          <cell r="W2959">
            <v>81.576000000000008</v>
          </cell>
          <cell r="Y2959">
            <v>0.46115</v>
          </cell>
        </row>
        <row r="2960">
          <cell r="A2960" t="str">
            <v>PC-26-0745</v>
          </cell>
          <cell r="W2960">
            <v>145.024</v>
          </cell>
          <cell r="Y2960">
            <v>0.77759999999999996</v>
          </cell>
        </row>
        <row r="2961">
          <cell r="A2961" t="str">
            <v>PC-26-0746</v>
          </cell>
          <cell r="W2961">
            <v>36.256</v>
          </cell>
          <cell r="Y2961">
            <v>0.22939999999999999</v>
          </cell>
        </row>
        <row r="2962">
          <cell r="A2962" t="str">
            <v>PC-26-0747</v>
          </cell>
          <cell r="W2962">
            <v>56.650000000000006</v>
          </cell>
          <cell r="Y2962">
            <v>0.33468750000000008</v>
          </cell>
        </row>
        <row r="2963">
          <cell r="A2963" t="str">
            <v>PC-26-0750</v>
          </cell>
          <cell r="W2963">
            <v>36.256</v>
          </cell>
          <cell r="Y2963">
            <v>0.22939999999999999</v>
          </cell>
        </row>
        <row r="2964">
          <cell r="A2964" t="str">
            <v>PC-26-0751</v>
          </cell>
          <cell r="W2964">
            <v>56.650000000000006</v>
          </cell>
          <cell r="Y2964">
            <v>0.33468750000000008</v>
          </cell>
        </row>
        <row r="2965">
          <cell r="A2965" t="str">
            <v>PC-3240</v>
          </cell>
          <cell r="W2965">
            <v>81.576000000000008</v>
          </cell>
          <cell r="Y2965">
            <v>0.46115</v>
          </cell>
        </row>
        <row r="2966">
          <cell r="A2966" t="str">
            <v>PC-3241</v>
          </cell>
          <cell r="W2966">
            <v>81.576000000000008</v>
          </cell>
          <cell r="Y2966">
            <v>0.46115</v>
          </cell>
        </row>
        <row r="2967">
          <cell r="A2967" t="str">
            <v>PC-3243</v>
          </cell>
          <cell r="W2967">
            <v>145.024</v>
          </cell>
          <cell r="Y2967">
            <v>0.77759999999999996</v>
          </cell>
        </row>
        <row r="2968">
          <cell r="A2968" t="str">
            <v>PC-3244</v>
          </cell>
          <cell r="W2968">
            <v>145.024</v>
          </cell>
          <cell r="Y2968">
            <v>0.77759999999999996</v>
          </cell>
        </row>
        <row r="2969">
          <cell r="A2969" t="str">
            <v>PC-1439</v>
          </cell>
          <cell r="W2969">
            <v>81.576000000000008</v>
          </cell>
          <cell r="Y2969">
            <v>0.46115</v>
          </cell>
        </row>
        <row r="2970">
          <cell r="A2970" t="str">
            <v>PC-1440</v>
          </cell>
          <cell r="W2970">
            <v>145.024</v>
          </cell>
          <cell r="Y2970">
            <v>0.77759999999999996</v>
          </cell>
        </row>
        <row r="2971">
          <cell r="A2971" t="str">
            <v>PC-26-0752</v>
          </cell>
          <cell r="W2971">
            <v>36.256</v>
          </cell>
          <cell r="Y2971">
            <v>0.22939999999999999</v>
          </cell>
        </row>
        <row r="2972">
          <cell r="A2972" t="str">
            <v>PC-26-0753</v>
          </cell>
          <cell r="W2972">
            <v>56.650000000000006</v>
          </cell>
          <cell r="Y2972">
            <v>0.33468750000000008</v>
          </cell>
        </row>
        <row r="2973">
          <cell r="A2973" t="str">
            <v>PC-26-0754</v>
          </cell>
          <cell r="W2973">
            <v>27.192</v>
          </cell>
          <cell r="Y2973">
            <v>0.17705000000000001</v>
          </cell>
        </row>
        <row r="2974">
          <cell r="A2974" t="str">
            <v>PC-26-0755</v>
          </cell>
          <cell r="W2974">
            <v>45.32</v>
          </cell>
          <cell r="Y2974">
            <v>0.27174999999999999</v>
          </cell>
        </row>
        <row r="2975">
          <cell r="A2975" t="str">
            <v>PC-26-0756</v>
          </cell>
          <cell r="W2975">
            <v>67.98</v>
          </cell>
          <cell r="Y2975">
            <v>0.38762499999999994</v>
          </cell>
        </row>
        <row r="2976">
          <cell r="A2976" t="str">
            <v>PC-1442</v>
          </cell>
          <cell r="W2976">
            <v>145.024</v>
          </cell>
          <cell r="Y2976">
            <v>0.77759999999999996</v>
          </cell>
        </row>
        <row r="2977">
          <cell r="A2977" t="str">
            <v>PC-26-0757</v>
          </cell>
          <cell r="W2977">
            <v>36.256</v>
          </cell>
          <cell r="Y2977">
            <v>0.22939999999999999</v>
          </cell>
        </row>
        <row r="2978">
          <cell r="A2978" t="str">
            <v>PC-3247</v>
          </cell>
          <cell r="W2978">
            <v>56.650000000000006</v>
          </cell>
          <cell r="Y2978">
            <v>0.33468750000000008</v>
          </cell>
        </row>
        <row r="2979">
          <cell r="A2979" t="str">
            <v>PC-3248</v>
          </cell>
          <cell r="W2979">
            <v>81.576000000000008</v>
          </cell>
          <cell r="Y2979">
            <v>0.46115</v>
          </cell>
        </row>
        <row r="2980">
          <cell r="A2980" t="str">
            <v>PC-1443</v>
          </cell>
          <cell r="W2980">
            <v>56.650000000000006</v>
          </cell>
          <cell r="Y2980">
            <v>0.33468750000000008</v>
          </cell>
        </row>
        <row r="2981">
          <cell r="A2981" t="str">
            <v>PC-1444</v>
          </cell>
          <cell r="W2981">
            <v>81.576000000000008</v>
          </cell>
          <cell r="Y2981">
            <v>0.46115</v>
          </cell>
        </row>
        <row r="2982">
          <cell r="A2982" t="str">
            <v>PC-1445</v>
          </cell>
          <cell r="W2982">
            <v>145.024</v>
          </cell>
          <cell r="Y2982">
            <v>0.77759999999999996</v>
          </cell>
        </row>
        <row r="2983">
          <cell r="A2983" t="str">
            <v>PC-26-0758</v>
          </cell>
          <cell r="W2983">
            <v>36.256</v>
          </cell>
          <cell r="Y2983">
            <v>0.22939999999999999</v>
          </cell>
        </row>
        <row r="2984">
          <cell r="A2984" t="str">
            <v>PC-1446</v>
          </cell>
          <cell r="W2984">
            <v>27.192</v>
          </cell>
          <cell r="Y2984">
            <v>0.17705000000000001</v>
          </cell>
        </row>
        <row r="2985">
          <cell r="A2985" t="str">
            <v>PC-1447</v>
          </cell>
          <cell r="W2985">
            <v>45.32</v>
          </cell>
          <cell r="Y2985">
            <v>0.27174999999999999</v>
          </cell>
        </row>
        <row r="2986">
          <cell r="A2986" t="str">
            <v>PC-1448</v>
          </cell>
          <cell r="W2986">
            <v>67.98</v>
          </cell>
          <cell r="Y2986">
            <v>0.38762499999999994</v>
          </cell>
        </row>
        <row r="2987">
          <cell r="A2987" t="str">
            <v>PC-1449</v>
          </cell>
          <cell r="W2987">
            <v>81.576000000000008</v>
          </cell>
          <cell r="Y2987">
            <v>0.46115</v>
          </cell>
        </row>
        <row r="2988">
          <cell r="A2988" t="str">
            <v>PC-1450</v>
          </cell>
          <cell r="W2988">
            <v>145.024</v>
          </cell>
          <cell r="Y2988">
            <v>0.77759999999999996</v>
          </cell>
        </row>
        <row r="2989">
          <cell r="A2989" t="str">
            <v>PC-26-0759</v>
          </cell>
          <cell r="W2989">
            <v>36.256</v>
          </cell>
          <cell r="Y2989">
            <v>0.22939999999999999</v>
          </cell>
        </row>
        <row r="2990">
          <cell r="A2990" t="str">
            <v>PC-1451</v>
          </cell>
          <cell r="W2990">
            <v>54.384</v>
          </cell>
          <cell r="Y2990">
            <v>0.39410000000000001</v>
          </cell>
        </row>
        <row r="2991">
          <cell r="A2991" t="str">
            <v>PC-1418</v>
          </cell>
          <cell r="W2991">
            <v>81.576000000000008</v>
          </cell>
          <cell r="Y2991">
            <v>0.46115</v>
          </cell>
        </row>
        <row r="2992">
          <cell r="A2992" t="str">
            <v>PC-1419</v>
          </cell>
          <cell r="W2992">
            <v>145.024</v>
          </cell>
          <cell r="Y2992">
            <v>0.77759999999999996</v>
          </cell>
        </row>
        <row r="2993">
          <cell r="A2993" t="str">
            <v>PC-26-0760</v>
          </cell>
          <cell r="W2993">
            <v>56.650000000000006</v>
          </cell>
          <cell r="Y2993">
            <v>0.33468750000000008</v>
          </cell>
        </row>
        <row r="2994">
          <cell r="A2994" t="str">
            <v>PC-3816</v>
          </cell>
          <cell r="W2994">
            <v>20.394000000000002</v>
          </cell>
          <cell r="Y2994">
            <v>0.14528749999999999</v>
          </cell>
        </row>
        <row r="2995">
          <cell r="A2995" t="str">
            <v>PC-3817</v>
          </cell>
          <cell r="W2995">
            <v>36.256</v>
          </cell>
          <cell r="Y2995">
            <v>0.22939999999999999</v>
          </cell>
        </row>
        <row r="2996">
          <cell r="A2996" t="str">
            <v>PC-1452</v>
          </cell>
          <cell r="W2996">
            <v>81.576000000000008</v>
          </cell>
          <cell r="Y2996">
            <v>0.46115</v>
          </cell>
        </row>
        <row r="2997">
          <cell r="A2997" t="str">
            <v>PC-1453</v>
          </cell>
          <cell r="W2997">
            <v>145.024</v>
          </cell>
          <cell r="Y2997">
            <v>0.77759999999999996</v>
          </cell>
        </row>
        <row r="2998">
          <cell r="A2998" t="str">
            <v>PC-26-0761</v>
          </cell>
          <cell r="W2998">
            <v>36.256</v>
          </cell>
          <cell r="Y2998">
            <v>0.22939999999999999</v>
          </cell>
        </row>
        <row r="2999">
          <cell r="A2999" t="str">
            <v>PC-1454</v>
          </cell>
          <cell r="W2999">
            <v>81.576000000000008</v>
          </cell>
          <cell r="Y2999">
            <v>0.46115</v>
          </cell>
        </row>
        <row r="3000">
          <cell r="A3000" t="str">
            <v>PC-1455</v>
          </cell>
          <cell r="W3000">
            <v>145.024</v>
          </cell>
          <cell r="Y3000">
            <v>0.77759999999999996</v>
          </cell>
        </row>
        <row r="3001">
          <cell r="A3001" t="str">
            <v>PC-26-0762</v>
          </cell>
          <cell r="W3001">
            <v>36.256</v>
          </cell>
          <cell r="Y3001">
            <v>0.22939999999999999</v>
          </cell>
        </row>
        <row r="3002">
          <cell r="A3002" t="str">
            <v>PC-1456</v>
          </cell>
          <cell r="W3002">
            <v>81.576000000000008</v>
          </cell>
          <cell r="Y3002">
            <v>0.46115</v>
          </cell>
        </row>
        <row r="3003">
          <cell r="A3003" t="str">
            <v>PC-1457</v>
          </cell>
          <cell r="W3003">
            <v>145.024</v>
          </cell>
          <cell r="Y3003">
            <v>0.77759999999999996</v>
          </cell>
        </row>
        <row r="3004">
          <cell r="A3004" t="str">
            <v>PC-26-0763</v>
          </cell>
          <cell r="W3004">
            <v>36.256</v>
          </cell>
          <cell r="Y3004">
            <v>0.22939999999999999</v>
          </cell>
        </row>
        <row r="3005">
          <cell r="A3005" t="str">
            <v>PC-26-0764</v>
          </cell>
          <cell r="W3005">
            <v>56.650000000000006</v>
          </cell>
          <cell r="Y3005">
            <v>0.33468750000000008</v>
          </cell>
        </row>
        <row r="3006">
          <cell r="A3006" t="str">
            <v>PC-3259</v>
          </cell>
          <cell r="W3006">
            <v>81.576000000000008</v>
          </cell>
          <cell r="Y3006">
            <v>0.46115</v>
          </cell>
        </row>
        <row r="3007">
          <cell r="A3007" t="str">
            <v>PC-3260</v>
          </cell>
          <cell r="W3007">
            <v>145.024</v>
          </cell>
          <cell r="Y3007">
            <v>0.77759999999999996</v>
          </cell>
        </row>
        <row r="3008">
          <cell r="A3008" t="str">
            <v>PC-1458</v>
          </cell>
          <cell r="W3008">
            <v>56.650000000000006</v>
          </cell>
          <cell r="Y3008">
            <v>0.33468750000000008</v>
          </cell>
        </row>
        <row r="3009">
          <cell r="A3009" t="str">
            <v>PC-1459</v>
          </cell>
          <cell r="W3009">
            <v>81.576000000000008</v>
          </cell>
          <cell r="Y3009">
            <v>0.46115</v>
          </cell>
        </row>
        <row r="3010">
          <cell r="A3010" t="str">
            <v>PC-1460</v>
          </cell>
          <cell r="W3010">
            <v>145.024</v>
          </cell>
          <cell r="Y3010">
            <v>0.77759999999999996</v>
          </cell>
        </row>
        <row r="3011">
          <cell r="A3011" t="str">
            <v>PC-26-0765</v>
          </cell>
          <cell r="W3011">
            <v>36.256</v>
          </cell>
          <cell r="Y3011">
            <v>0.22939999999999999</v>
          </cell>
        </row>
        <row r="3012">
          <cell r="A3012" t="str">
            <v>PC-26-0766</v>
          </cell>
          <cell r="W3012">
            <v>56.650000000000006</v>
          </cell>
          <cell r="Y3012">
            <v>0.33468750000000008</v>
          </cell>
        </row>
        <row r="3013">
          <cell r="A3013" t="str">
            <v>PC-26-0767</v>
          </cell>
          <cell r="W3013">
            <v>81.576000000000008</v>
          </cell>
          <cell r="Y3013">
            <v>0.46115</v>
          </cell>
        </row>
        <row r="3014">
          <cell r="A3014" t="str">
            <v>PC-26-0768</v>
          </cell>
          <cell r="W3014">
            <v>56.650000000000006</v>
          </cell>
          <cell r="Y3014">
            <v>0.33468750000000008</v>
          </cell>
        </row>
        <row r="3015">
          <cell r="A3015" t="str">
            <v>PC-26-0769</v>
          </cell>
          <cell r="W3015">
            <v>81.576000000000008</v>
          </cell>
          <cell r="Y3015">
            <v>0.46115</v>
          </cell>
        </row>
        <row r="3016">
          <cell r="A3016" t="str">
            <v>PC-1420</v>
          </cell>
          <cell r="W3016">
            <v>81.576000000000008</v>
          </cell>
          <cell r="Y3016">
            <v>0.46115</v>
          </cell>
        </row>
        <row r="3017">
          <cell r="A3017" t="str">
            <v>PC-1421</v>
          </cell>
          <cell r="W3017">
            <v>145.024</v>
          </cell>
          <cell r="Y3017">
            <v>0.77759999999999996</v>
          </cell>
        </row>
        <row r="3018">
          <cell r="A3018" t="str">
            <v>PC-3818</v>
          </cell>
          <cell r="W3018">
            <v>20.394000000000002</v>
          </cell>
          <cell r="Y3018">
            <v>0.14528749999999999</v>
          </cell>
        </row>
        <row r="3019">
          <cell r="A3019" t="str">
            <v>PC-3819</v>
          </cell>
          <cell r="W3019">
            <v>56.650000000000006</v>
          </cell>
          <cell r="Y3019">
            <v>0.33468750000000008</v>
          </cell>
        </row>
        <row r="3020">
          <cell r="A3020" t="str">
            <v>PC-1616</v>
          </cell>
          <cell r="W3020">
            <v>45.32</v>
          </cell>
          <cell r="Y3020">
            <v>0.28175</v>
          </cell>
        </row>
        <row r="3021">
          <cell r="A3021" t="str">
            <v>PC-1617</v>
          </cell>
          <cell r="W3021">
            <v>101.97</v>
          </cell>
          <cell r="Y3021">
            <v>0.57143750000000015</v>
          </cell>
        </row>
        <row r="3022">
          <cell r="A3022" t="str">
            <v>PC-1422</v>
          </cell>
          <cell r="W3022">
            <v>81.576000000000008</v>
          </cell>
          <cell r="Y3022">
            <v>0.46115</v>
          </cell>
        </row>
        <row r="3023">
          <cell r="A3023" t="str">
            <v>PC-26-0770</v>
          </cell>
          <cell r="W3023">
            <v>36.256</v>
          </cell>
          <cell r="Y3023">
            <v>0.22939999999999999</v>
          </cell>
        </row>
        <row r="3024">
          <cell r="A3024" t="str">
            <v>PC-3225</v>
          </cell>
          <cell r="W3024">
            <v>145.024</v>
          </cell>
          <cell r="Y3024">
            <v>0.77759999999999996</v>
          </cell>
        </row>
        <row r="3025">
          <cell r="A3025" t="str">
            <v>PC-1618</v>
          </cell>
          <cell r="W3025">
            <v>56.650000000000006</v>
          </cell>
          <cell r="Y3025">
            <v>0.33468750000000008</v>
          </cell>
        </row>
        <row r="3026">
          <cell r="A3026" t="str">
            <v>PC-1619</v>
          </cell>
          <cell r="W3026">
            <v>81.576000000000008</v>
          </cell>
          <cell r="Y3026">
            <v>0.46115</v>
          </cell>
        </row>
        <row r="3027">
          <cell r="A3027" t="str">
            <v>PC-26-0771</v>
          </cell>
          <cell r="W3027">
            <v>36.256</v>
          </cell>
          <cell r="Y3027">
            <v>0.22939999999999999</v>
          </cell>
        </row>
        <row r="3028">
          <cell r="A3028" t="str">
            <v>PC-26-0772</v>
          </cell>
          <cell r="W3028">
            <v>56.650000000000006</v>
          </cell>
          <cell r="Y3028">
            <v>0.33468750000000008</v>
          </cell>
        </row>
        <row r="3029">
          <cell r="A3029" t="str">
            <v>PC-3226</v>
          </cell>
          <cell r="W3029">
            <v>81.576000000000008</v>
          </cell>
          <cell r="Y3029">
            <v>0.46115</v>
          </cell>
        </row>
        <row r="3030">
          <cell r="A3030" t="str">
            <v>PC-3227</v>
          </cell>
          <cell r="W3030">
            <v>145.024</v>
          </cell>
          <cell r="Y3030">
            <v>0.77759999999999996</v>
          </cell>
        </row>
        <row r="3031">
          <cell r="A3031" t="str">
            <v>PC-1620</v>
          </cell>
          <cell r="W3031">
            <v>56.650000000000006</v>
          </cell>
          <cell r="Y3031">
            <v>0.33468750000000008</v>
          </cell>
        </row>
        <row r="3032">
          <cell r="A3032" t="str">
            <v>PC-1621</v>
          </cell>
          <cell r="W3032">
            <v>81.576000000000008</v>
          </cell>
          <cell r="Y3032">
            <v>0.46115</v>
          </cell>
        </row>
        <row r="3033">
          <cell r="A3033" t="str">
            <v>PC-26-0773</v>
          </cell>
          <cell r="W3033">
            <v>18.128</v>
          </cell>
          <cell r="Y3033">
            <v>0.12470000000000001</v>
          </cell>
        </row>
        <row r="3034">
          <cell r="A3034" t="str">
            <v>PC-26-0774</v>
          </cell>
          <cell r="W3034">
            <v>33.99</v>
          </cell>
          <cell r="Y3034">
            <v>0.20881249999999998</v>
          </cell>
        </row>
        <row r="3035">
          <cell r="A3035" t="str">
            <v>PC-26-0775</v>
          </cell>
          <cell r="W3035">
            <v>27.192</v>
          </cell>
          <cell r="Y3035">
            <v>0.17705000000000001</v>
          </cell>
        </row>
        <row r="3036">
          <cell r="A3036" t="str">
            <v>PC-26-0776</v>
          </cell>
          <cell r="W3036">
            <v>45.32</v>
          </cell>
          <cell r="Y3036">
            <v>0.27174999999999999</v>
          </cell>
        </row>
        <row r="3037">
          <cell r="A3037" t="str">
            <v>PC-26-0777</v>
          </cell>
          <cell r="W3037">
            <v>67.98</v>
          </cell>
          <cell r="Y3037">
            <v>0.38762499999999994</v>
          </cell>
        </row>
        <row r="3038">
          <cell r="A3038" t="str">
            <v>PC-26-0778</v>
          </cell>
          <cell r="W3038">
            <v>27.192</v>
          </cell>
          <cell r="Y3038">
            <v>0.17705000000000001</v>
          </cell>
        </row>
        <row r="3039">
          <cell r="A3039" t="str">
            <v>PC-26-0779</v>
          </cell>
          <cell r="W3039">
            <v>45.32</v>
          </cell>
          <cell r="Y3039">
            <v>0.27174999999999999</v>
          </cell>
        </row>
        <row r="3040">
          <cell r="A3040" t="str">
            <v>PC-26-0780</v>
          </cell>
          <cell r="W3040">
            <v>67.98</v>
          </cell>
          <cell r="Y3040">
            <v>0.38762499999999994</v>
          </cell>
        </row>
        <row r="3041">
          <cell r="A3041" t="str">
            <v>PC-26-0781</v>
          </cell>
          <cell r="W3041">
            <v>27.192</v>
          </cell>
          <cell r="Y3041">
            <v>0.17705000000000001</v>
          </cell>
        </row>
        <row r="3042">
          <cell r="A3042" t="str">
            <v>PC-26-0782</v>
          </cell>
          <cell r="W3042">
            <v>45.32</v>
          </cell>
          <cell r="Y3042">
            <v>0.27174999999999999</v>
          </cell>
        </row>
        <row r="3043">
          <cell r="A3043" t="str">
            <v>PC-26-0783</v>
          </cell>
          <cell r="W3043">
            <v>67.98</v>
          </cell>
          <cell r="Y3043">
            <v>0.38762499999999994</v>
          </cell>
        </row>
        <row r="3044">
          <cell r="A3044" t="str">
            <v>PC-1426</v>
          </cell>
          <cell r="W3044">
            <v>145.024</v>
          </cell>
          <cell r="Y3044">
            <v>0.77759999999999996</v>
          </cell>
        </row>
        <row r="3045">
          <cell r="A3045" t="str">
            <v>PC-26-0784</v>
          </cell>
          <cell r="W3045">
            <v>36.256</v>
          </cell>
          <cell r="Y3045">
            <v>0.22939999999999999</v>
          </cell>
        </row>
        <row r="3046">
          <cell r="A3046" t="str">
            <v>PC-3228</v>
          </cell>
          <cell r="W3046">
            <v>81.576000000000008</v>
          </cell>
          <cell r="Y3046">
            <v>0.46115</v>
          </cell>
        </row>
        <row r="3047">
          <cell r="A3047" t="str">
            <v>PC-1427</v>
          </cell>
          <cell r="W3047">
            <v>81.576000000000008</v>
          </cell>
          <cell r="Y3047">
            <v>0.46115</v>
          </cell>
        </row>
        <row r="3048">
          <cell r="A3048" t="str">
            <v>PC-26-0785</v>
          </cell>
          <cell r="W3048">
            <v>36.256</v>
          </cell>
          <cell r="Y3048">
            <v>0.22939999999999999</v>
          </cell>
        </row>
        <row r="3049">
          <cell r="A3049" t="str">
            <v>PC-3230</v>
          </cell>
          <cell r="W3049">
            <v>145.024</v>
          </cell>
          <cell r="Y3049">
            <v>0.77759999999999996</v>
          </cell>
        </row>
        <row r="3050">
          <cell r="A3050" t="str">
            <v>PC-26-0786</v>
          </cell>
          <cell r="W3050">
            <v>36.256</v>
          </cell>
          <cell r="Y3050">
            <v>0.22939999999999999</v>
          </cell>
        </row>
        <row r="3051">
          <cell r="A3051" t="str">
            <v>PC-3231</v>
          </cell>
          <cell r="W3051">
            <v>81.576000000000008</v>
          </cell>
          <cell r="Y3051">
            <v>0.46115</v>
          </cell>
        </row>
        <row r="3052">
          <cell r="A3052" t="str">
            <v>PC-3232</v>
          </cell>
          <cell r="W3052">
            <v>145.024</v>
          </cell>
          <cell r="Y3052">
            <v>0.77759999999999996</v>
          </cell>
        </row>
        <row r="3053">
          <cell r="A3053" t="str">
            <v>PC-26-0787</v>
          </cell>
          <cell r="W3053">
            <v>36.256</v>
          </cell>
          <cell r="Y3053">
            <v>0.22939999999999999</v>
          </cell>
        </row>
        <row r="3054">
          <cell r="A3054" t="str">
            <v>PC-3233</v>
          </cell>
          <cell r="W3054">
            <v>81.576000000000008</v>
          </cell>
          <cell r="Y3054">
            <v>0.46115</v>
          </cell>
        </row>
        <row r="3055">
          <cell r="A3055" t="str">
            <v>PC-3234</v>
          </cell>
          <cell r="W3055">
            <v>145.024</v>
          </cell>
          <cell r="Y3055">
            <v>0.77759999999999996</v>
          </cell>
        </row>
        <row r="3056">
          <cell r="A3056" t="str">
            <v>PC-26-0788</v>
          </cell>
          <cell r="W3056">
            <v>56.650000000000006</v>
          </cell>
          <cell r="Y3056">
            <v>0.33468750000000008</v>
          </cell>
        </row>
        <row r="3057">
          <cell r="A3057" t="str">
            <v>PC-3263</v>
          </cell>
          <cell r="W3057">
            <v>81.576000000000008</v>
          </cell>
          <cell r="Y3057">
            <v>0.46115</v>
          </cell>
        </row>
        <row r="3058">
          <cell r="A3058" t="str">
            <v>PC-3264</v>
          </cell>
          <cell r="W3058">
            <v>145.024</v>
          </cell>
          <cell r="Y3058">
            <v>0.77759999999999996</v>
          </cell>
        </row>
        <row r="3059">
          <cell r="A3059" t="str">
            <v>PC-26-0790</v>
          </cell>
          <cell r="W3059">
            <v>108.768</v>
          </cell>
          <cell r="Y3059">
            <v>0.60820000000000018</v>
          </cell>
        </row>
        <row r="3060">
          <cell r="A3060" t="str">
            <v>PC-26-0791</v>
          </cell>
          <cell r="W3060">
            <v>56.650000000000006</v>
          </cell>
          <cell r="Y3060">
            <v>0.33468750000000008</v>
          </cell>
        </row>
        <row r="3061">
          <cell r="A3061" t="str">
            <v>PC-3265</v>
          </cell>
          <cell r="W3061">
            <v>81.576000000000008</v>
          </cell>
          <cell r="Y3061">
            <v>0.46115</v>
          </cell>
        </row>
        <row r="3062">
          <cell r="A3062" t="str">
            <v>PC-3266</v>
          </cell>
          <cell r="W3062">
            <v>145.024</v>
          </cell>
          <cell r="Y3062">
            <v>0.77759999999999996</v>
          </cell>
        </row>
        <row r="3063">
          <cell r="A3063" t="str">
            <v>PC-26-0792</v>
          </cell>
          <cell r="W3063">
            <v>56.650000000000006</v>
          </cell>
          <cell r="Y3063">
            <v>0.33468750000000008</v>
          </cell>
        </row>
        <row r="3064">
          <cell r="A3064" t="str">
            <v>PC-3267</v>
          </cell>
          <cell r="W3064">
            <v>81.576000000000008</v>
          </cell>
          <cell r="Y3064">
            <v>0.46115</v>
          </cell>
        </row>
        <row r="3065">
          <cell r="A3065" t="str">
            <v>PC-3268</v>
          </cell>
          <cell r="W3065">
            <v>145.024</v>
          </cell>
          <cell r="Y3065">
            <v>0.77759999999999996</v>
          </cell>
        </row>
        <row r="3066">
          <cell r="A3066" t="str">
            <v>PC-26-0793</v>
          </cell>
          <cell r="W3066">
            <v>56.650000000000006</v>
          </cell>
          <cell r="Y3066">
            <v>0.33468750000000008</v>
          </cell>
        </row>
        <row r="3067">
          <cell r="A3067" t="str">
            <v>PC-3269</v>
          </cell>
          <cell r="W3067">
            <v>81.576000000000008</v>
          </cell>
          <cell r="Y3067">
            <v>0.46115</v>
          </cell>
        </row>
        <row r="3068">
          <cell r="A3068" t="str">
            <v>PC-3270</v>
          </cell>
          <cell r="W3068">
            <v>145.024</v>
          </cell>
          <cell r="Y3068">
            <v>0.77759999999999996</v>
          </cell>
        </row>
        <row r="3069">
          <cell r="A3069" t="str">
            <v>PC-26-00365</v>
          </cell>
          <cell r="W3069">
            <v>56.650000000000006</v>
          </cell>
          <cell r="Y3069">
            <v>0.33468750000000008</v>
          </cell>
        </row>
        <row r="3070">
          <cell r="A3070" t="str">
            <v>PC-26-0794</v>
          </cell>
          <cell r="W3070">
            <v>56.650000000000006</v>
          </cell>
          <cell r="Y3070">
            <v>0.33468750000000008</v>
          </cell>
        </row>
        <row r="3071">
          <cell r="A3071" t="str">
            <v>PC-26-00366</v>
          </cell>
          <cell r="W3071">
            <v>20.394000000000002</v>
          </cell>
          <cell r="Y3071">
            <v>0.14528749999999999</v>
          </cell>
        </row>
        <row r="3072">
          <cell r="A3072" t="str">
            <v>PC-26-00367</v>
          </cell>
          <cell r="W3072">
            <v>398.81600000000003</v>
          </cell>
          <cell r="Y3072">
            <v>1.9934000000000005</v>
          </cell>
        </row>
        <row r="3073">
          <cell r="A3073" t="str">
            <v>PC-26-00368</v>
          </cell>
          <cell r="W3073">
            <v>473.59400000000005</v>
          </cell>
          <cell r="Y3073">
            <v>2.3427875</v>
          </cell>
        </row>
        <row r="3074">
          <cell r="A3074" t="str">
            <v>PC-26-0795</v>
          </cell>
          <cell r="W3074">
            <v>344.43200000000002</v>
          </cell>
          <cell r="Y3074">
            <v>1.7093000000000005</v>
          </cell>
        </row>
        <row r="3075">
          <cell r="A3075" t="str">
            <v>PC-26-0796</v>
          </cell>
          <cell r="W3075">
            <v>344.43200000000002</v>
          </cell>
          <cell r="Y3075">
            <v>1.7093000000000005</v>
          </cell>
        </row>
        <row r="3076">
          <cell r="A3076" t="str">
            <v>PC-26-0797</v>
          </cell>
          <cell r="W3076">
            <v>344.43200000000002</v>
          </cell>
          <cell r="Y3076">
            <v>1.7093000000000005</v>
          </cell>
        </row>
        <row r="3077">
          <cell r="A3077" t="str">
            <v>PC-1463</v>
          </cell>
          <cell r="W3077">
            <v>598.22400000000005</v>
          </cell>
          <cell r="Y3077">
            <v>2.9350999999999998</v>
          </cell>
        </row>
        <row r="3078">
          <cell r="W3078"/>
        </row>
        <row r="3079">
          <cell r="W3079">
            <v>22.66</v>
          </cell>
          <cell r="Y3079" t="e">
            <v>#REF!</v>
          </cell>
        </row>
        <row r="3080">
          <cell r="W3080">
            <v>54.384</v>
          </cell>
          <cell r="Y3080" t="e">
            <v>#REF!</v>
          </cell>
        </row>
        <row r="3081">
          <cell r="W3081">
            <v>145.024</v>
          </cell>
          <cell r="Y3081" t="e">
            <v>#REF!</v>
          </cell>
        </row>
        <row r="3082">
          <cell r="W3082">
            <v>0</v>
          </cell>
          <cell r="Y3082" t="e">
            <v>#REF!</v>
          </cell>
        </row>
        <row r="3083">
          <cell r="W3083">
            <v>0</v>
          </cell>
          <cell r="Y3083" t="e">
            <v>#REF!</v>
          </cell>
        </row>
      </sheetData>
      <sheetData sheetId="29"/>
      <sheetData sheetId="30">
        <row r="1">
          <cell r="A1" t="str">
            <v>Contract Line Item Number (CLIN)</v>
          </cell>
          <cell r="AD1" t="str">
            <v>Description2</v>
          </cell>
        </row>
        <row r="2">
          <cell r="A2" t="str">
            <v>PC-2968</v>
          </cell>
          <cell r="AD2" t="str">
            <v>SGN,S11,BFO,C12(CA),</v>
          </cell>
        </row>
        <row r="3">
          <cell r="A3" t="str">
            <v>PC-2970</v>
          </cell>
          <cell r="AD3" t="str">
            <v>SGN,S11,BFO,C12(CA),</v>
          </cell>
        </row>
        <row r="4">
          <cell r="A4" t="str">
            <v>PC-2973</v>
          </cell>
          <cell r="AD4" t="str">
            <v>SGN,S11,BFO,C19(CA),</v>
          </cell>
        </row>
        <row r="5">
          <cell r="A5" t="str">
            <v>PC-2975</v>
          </cell>
          <cell r="AD5" t="str">
            <v>SGN,S11,BFO,C19(CA),</v>
          </cell>
        </row>
        <row r="6">
          <cell r="A6" t="str">
            <v>PC-26-0800</v>
          </cell>
          <cell r="AD6" t="str">
            <v>SGN,S8,BWX,C2(CA),</v>
          </cell>
        </row>
        <row r="7">
          <cell r="A7" t="str">
            <v>PC-26-0801</v>
          </cell>
          <cell r="AD7" t="str">
            <v>SGN,S11,BFO,C20(CA),</v>
          </cell>
        </row>
        <row r="8">
          <cell r="A8" t="str">
            <v>PC-26-0802</v>
          </cell>
          <cell r="AD8" t="str">
            <v>SGN,S11,BFO,C20(CA),</v>
          </cell>
        </row>
        <row r="9">
          <cell r="A9" t="str">
            <v>PC-2976</v>
          </cell>
          <cell r="AD9" t="str">
            <v>SGN,S11,BFO,C20(CA),</v>
          </cell>
        </row>
        <row r="10">
          <cell r="A10" t="str">
            <v>PC-2977</v>
          </cell>
          <cell r="AD10" t="str">
            <v>SGN,S11,BFO,C20A(CA),</v>
          </cell>
        </row>
        <row r="11">
          <cell r="A11" t="str">
            <v>PC-2978</v>
          </cell>
          <cell r="AD11" t="str">
            <v>SGN,S11,BFO,C20A(CA),</v>
          </cell>
        </row>
        <row r="12">
          <cell r="A12" t="str">
            <v>PC-2979</v>
          </cell>
          <cell r="AD12" t="str">
            <v>SGN,S11,BFO,C20B(CA),</v>
          </cell>
        </row>
        <row r="13">
          <cell r="A13" t="str">
            <v>PC-2980</v>
          </cell>
          <cell r="AD13" t="str">
            <v>SGN,S11,BFO,C20B(CA),</v>
          </cell>
        </row>
        <row r="14">
          <cell r="A14" t="str">
            <v>PC-2981</v>
          </cell>
          <cell r="AD14" t="str">
            <v>SGN,S11,BFO,C23(CA),</v>
          </cell>
        </row>
        <row r="15">
          <cell r="A15" t="str">
            <v>PC-2982</v>
          </cell>
          <cell r="AD15" t="str">
            <v>SGN,S11,BFO,C23(CA),</v>
          </cell>
        </row>
        <row r="16">
          <cell r="A16" t="str">
            <v>PC-2985</v>
          </cell>
          <cell r="AD16" t="str">
            <v>SGN,S11,BFO,C24(CA),</v>
          </cell>
        </row>
        <row r="17">
          <cell r="A17" t="str">
            <v>PC-2986</v>
          </cell>
          <cell r="AD17" t="str">
            <v>SGN,S11,BFO,C24(CA),</v>
          </cell>
        </row>
        <row r="18">
          <cell r="A18" t="str">
            <v>PC-2987</v>
          </cell>
          <cell r="AD18" t="str">
            <v>SGN,S11,BFO,C27(CA),</v>
          </cell>
        </row>
        <row r="19">
          <cell r="A19" t="str">
            <v>PC-2988</v>
          </cell>
          <cell r="AD19" t="str">
            <v>SGN,S11,BFO,C27(CA),</v>
          </cell>
        </row>
        <row r="20">
          <cell r="A20" t="str">
            <v>PC-2995</v>
          </cell>
          <cell r="AD20" t="str">
            <v>SGN,S11,BFO,C30(CA),</v>
          </cell>
        </row>
        <row r="21">
          <cell r="A21" t="str">
            <v>PC-2996</v>
          </cell>
          <cell r="AD21" t="str">
            <v>SGN,S11,BFO,C30(CA),</v>
          </cell>
        </row>
        <row r="22">
          <cell r="A22" t="str">
            <v>PC-2997</v>
          </cell>
          <cell r="AD22" t="str">
            <v>SGN,S11,BFO,C30(CA),</v>
          </cell>
        </row>
        <row r="23">
          <cell r="A23" t="str">
            <v>PC-2998</v>
          </cell>
          <cell r="AD23" t="str">
            <v>SGN,S11,BFO,C30A(CA),</v>
          </cell>
        </row>
        <row r="24">
          <cell r="A24" t="str">
            <v>PC-2999</v>
          </cell>
          <cell r="AD24" t="str">
            <v>SGN,S11,BFO,C30A(CA),</v>
          </cell>
        </row>
        <row r="25">
          <cell r="A25" t="str">
            <v>PC-3002</v>
          </cell>
          <cell r="AD25" t="str">
            <v>SGN,S8,BWX,C37(CA),</v>
          </cell>
        </row>
        <row r="26">
          <cell r="A26" t="str">
            <v>PC-3005</v>
          </cell>
          <cell r="AD26" t="str">
            <v>SGN,S11,BFO,C38(CA),</v>
          </cell>
        </row>
        <row r="27">
          <cell r="A27" t="str">
            <v>PC-3006</v>
          </cell>
          <cell r="AD27" t="str">
            <v>SGN,S8,BWX,C40(CA),</v>
          </cell>
        </row>
        <row r="28">
          <cell r="A28" t="str">
            <v>PC-3008</v>
          </cell>
          <cell r="AD28" t="str">
            <v>SGN,S8,BWX,C40(CA),</v>
          </cell>
        </row>
        <row r="29">
          <cell r="A29" t="str">
            <v>PC-3014</v>
          </cell>
          <cell r="AD29" t="str">
            <v>SGN,S11,BFO,C43(CA),</v>
          </cell>
        </row>
        <row r="30">
          <cell r="A30" t="str">
            <v>PC-3015</v>
          </cell>
          <cell r="AD30" t="str">
            <v>SGN,S11,BFO,C43(CA),</v>
          </cell>
        </row>
        <row r="31">
          <cell r="A31" t="str">
            <v>PC-3016</v>
          </cell>
          <cell r="AD31" t="str">
            <v>SGN,S11,BFO,C44(CA),</v>
          </cell>
        </row>
        <row r="32">
          <cell r="A32" t="str">
            <v>PC-3017</v>
          </cell>
          <cell r="AD32" t="str">
            <v>SGN,S11,BFO,C44(CA),</v>
          </cell>
        </row>
        <row r="33">
          <cell r="A33" t="str">
            <v>PC-3018</v>
          </cell>
          <cell r="AD33" t="str">
            <v>SGN,S11,BFO,C45(CA),</v>
          </cell>
        </row>
        <row r="34">
          <cell r="A34" t="str">
            <v>PC-3019</v>
          </cell>
          <cell r="AD34" t="str">
            <v>SGN,S11,BFO,C45(CA),</v>
          </cell>
        </row>
        <row r="35">
          <cell r="A35" t="str">
            <v>PC-3020</v>
          </cell>
          <cell r="AD35" t="str">
            <v>SGN,S11,BFO,C46(CA),</v>
          </cell>
        </row>
        <row r="36">
          <cell r="A36" t="str">
            <v>PC-3021</v>
          </cell>
          <cell r="AD36" t="str">
            <v>SGN,S11,BFO,C46(CA),</v>
          </cell>
        </row>
        <row r="37">
          <cell r="A37" t="str">
            <v>PC-3022</v>
          </cell>
          <cell r="AD37" t="str">
            <v>SGN,S11,BFO,C46P(CA),</v>
          </cell>
        </row>
        <row r="38">
          <cell r="A38" t="str">
            <v>PC-3023</v>
          </cell>
          <cell r="AD38" t="str">
            <v>SGN,S11,BFO,C46P(CA),</v>
          </cell>
        </row>
        <row r="39">
          <cell r="A39" t="str">
            <v>PC-26-0804</v>
          </cell>
          <cell r="AD39" t="str">
            <v>SGN,S8,MUL,C48B(CA),</v>
          </cell>
        </row>
        <row r="40">
          <cell r="A40" t="str">
            <v>PC-26-0805</v>
          </cell>
          <cell r="AD40" t="str">
            <v>SGN,S8,MUL,C48B(CA),</v>
          </cell>
        </row>
        <row r="41">
          <cell r="A41" t="str">
            <v>PC-26-0808</v>
          </cell>
          <cell r="AD41" t="str">
            <v>SGN,S8,MUL,C49A(CA),</v>
          </cell>
        </row>
        <row r="42">
          <cell r="A42" t="str">
            <v>PC-26-0810</v>
          </cell>
          <cell r="AD42" t="str">
            <v>SGN,S8,MUL,C49D(CA),</v>
          </cell>
        </row>
        <row r="43">
          <cell r="A43" t="str">
            <v>PC-26-0811</v>
          </cell>
          <cell r="AD43" t="str">
            <v>SGN,S8,MUL,C49D(CA),</v>
          </cell>
        </row>
        <row r="44">
          <cell r="A44" t="str">
            <v>PC-26-0813</v>
          </cell>
          <cell r="AD44" t="str">
            <v>SGN,S8,MUL,C50C(CA),</v>
          </cell>
        </row>
        <row r="45">
          <cell r="A45" t="str">
            <v>PC-26-0814</v>
          </cell>
          <cell r="AD45" t="str">
            <v>SGN,S8,MUL,C50C(CA),</v>
          </cell>
        </row>
        <row r="46">
          <cell r="A46" t="str">
            <v>PC-26-0816</v>
          </cell>
          <cell r="AD46" t="str">
            <v>SGN,S8,MUL,C50D(CA),</v>
          </cell>
        </row>
        <row r="47">
          <cell r="A47" t="str">
            <v>PC-26-0817</v>
          </cell>
          <cell r="AD47" t="str">
            <v>SGN,S8,MUL,C50D(CA),</v>
          </cell>
        </row>
        <row r="48">
          <cell r="A48" t="str">
            <v>PC-26-0001</v>
          </cell>
          <cell r="AD48" t="str">
            <v>SGN,S11,WGX,D10-1,</v>
          </cell>
        </row>
        <row r="49">
          <cell r="A49" t="str">
            <v>PC-3654</v>
          </cell>
          <cell r="AD49" t="str">
            <v>SGN,S11,WGX,D10-1,</v>
          </cell>
        </row>
        <row r="50">
          <cell r="A50" t="str">
            <v>PC-26-0002</v>
          </cell>
          <cell r="AD50" t="str">
            <v>SGN,S11,WGX,D10-1a,</v>
          </cell>
        </row>
        <row r="51">
          <cell r="A51" t="str">
            <v>PC-3656</v>
          </cell>
          <cell r="AD51" t="str">
            <v>SGN,S11,WGX,D10-1a,</v>
          </cell>
        </row>
        <row r="52">
          <cell r="A52" t="str">
            <v>PC-26-0003</v>
          </cell>
          <cell r="AD52" t="str">
            <v>SGN,S11,WGX,D10-2,</v>
          </cell>
        </row>
        <row r="53">
          <cell r="A53" t="str">
            <v>PC-3658</v>
          </cell>
          <cell r="AD53" t="str">
            <v>SGN,S11,WGX,D10-2,</v>
          </cell>
        </row>
        <row r="54">
          <cell r="A54" t="str">
            <v>PC-26-0004</v>
          </cell>
          <cell r="AD54" t="str">
            <v>SGN,S11,WGX,D10-2a,</v>
          </cell>
        </row>
        <row r="55">
          <cell r="A55" t="str">
            <v>PC-3659</v>
          </cell>
          <cell r="AD55" t="str">
            <v>SGN,S11,WGX,D10-2a,</v>
          </cell>
        </row>
        <row r="56">
          <cell r="A56" t="str">
            <v>PC-3660</v>
          </cell>
          <cell r="AD56" t="str">
            <v>SGN,S11,WGX,D10-2a,</v>
          </cell>
        </row>
        <row r="57">
          <cell r="A57" t="str">
            <v>PC-26-0005</v>
          </cell>
          <cell r="AD57" t="str">
            <v>SGN,S11,WGX,D10-3,</v>
          </cell>
        </row>
        <row r="58">
          <cell r="A58" t="str">
            <v>PC-3662</v>
          </cell>
          <cell r="AD58" t="str">
            <v>SGN,S11,WGX,D10-3,</v>
          </cell>
        </row>
        <row r="59">
          <cell r="A59" t="str">
            <v>PC-26-0006</v>
          </cell>
          <cell r="AD59" t="str">
            <v>SGN,S11,WGX,D10-3a,</v>
          </cell>
        </row>
        <row r="60">
          <cell r="A60" t="str">
            <v>PC-3664</v>
          </cell>
          <cell r="AD60" t="str">
            <v>SGN,S11,WGX,D10-3a,</v>
          </cell>
        </row>
        <row r="61">
          <cell r="A61" t="str">
            <v>PC-26-0007</v>
          </cell>
          <cell r="AD61" t="str">
            <v>SGN,S11,WGX,D10-4,</v>
          </cell>
        </row>
        <row r="62">
          <cell r="A62" t="str">
            <v>PC-26-0008</v>
          </cell>
          <cell r="AD62" t="str">
            <v>SGN,S11,WGX,D10-4,</v>
          </cell>
        </row>
        <row r="63">
          <cell r="A63" t="str">
            <v>PC-26-0009</v>
          </cell>
          <cell r="AD63" t="str">
            <v>SGN,S11,WGX,D10-5,</v>
          </cell>
        </row>
        <row r="64">
          <cell r="A64" t="str">
            <v>PC-26-0010</v>
          </cell>
          <cell r="AD64" t="str">
            <v>SGN,S11,WGX,D10-5,</v>
          </cell>
        </row>
        <row r="65">
          <cell r="A65" t="str">
            <v>PC-26-0011</v>
          </cell>
          <cell r="AD65" t="str">
            <v>SGN,S11,WGX,D11-1,</v>
          </cell>
        </row>
        <row r="66">
          <cell r="A66" t="str">
            <v>PC-3665</v>
          </cell>
          <cell r="AD66" t="str">
            <v>SGN,S11,WGX,D11-11,</v>
          </cell>
        </row>
        <row r="67">
          <cell r="A67" t="str">
            <v>PC-3668</v>
          </cell>
          <cell r="AD67" t="str">
            <v>SGN,S11,WGX,D11-12,</v>
          </cell>
        </row>
        <row r="68">
          <cell r="A68" t="str">
            <v>PC-3669</v>
          </cell>
          <cell r="AD68" t="str">
            <v>SGN,S11,WGX,D11-13,</v>
          </cell>
        </row>
        <row r="69">
          <cell r="A69" t="str">
            <v>PC-3670</v>
          </cell>
          <cell r="AD69" t="str">
            <v>SGN,S11,WGX,D11-14,</v>
          </cell>
        </row>
        <row r="70">
          <cell r="A70" t="str">
            <v>PC-3666</v>
          </cell>
          <cell r="AD70" t="str">
            <v>SGN,S11,WGX,D11-1bP,</v>
          </cell>
        </row>
        <row r="71">
          <cell r="A71" t="str">
            <v>PC-26-0012</v>
          </cell>
          <cell r="AD71" t="str">
            <v>SGN,S11,WGX,D11-1c,</v>
          </cell>
        </row>
        <row r="72">
          <cell r="A72" t="str">
            <v>PC-26-0013</v>
          </cell>
          <cell r="AD72" t="str">
            <v>SGN,S11,WGX,D11-20,</v>
          </cell>
        </row>
        <row r="73">
          <cell r="A73" t="str">
            <v>PC-26-0014</v>
          </cell>
          <cell r="AD73" t="str">
            <v>SGN,S11,WGX,D11-20a,</v>
          </cell>
        </row>
        <row r="74">
          <cell r="A74" t="str">
            <v>PC-2552</v>
          </cell>
          <cell r="AD74" t="str">
            <v>SGN,S11,WEX,D12-1,</v>
          </cell>
        </row>
        <row r="75">
          <cell r="A75" t="str">
            <v>PC-2553</v>
          </cell>
          <cell r="AD75" t="str">
            <v>SGN,S11,WEX,D12-1,</v>
          </cell>
        </row>
        <row r="76">
          <cell r="A76" t="str">
            <v>PC-26-0015</v>
          </cell>
          <cell r="AD76" t="str">
            <v>SGN,S11,WEX,D12-1a,</v>
          </cell>
        </row>
        <row r="77">
          <cell r="A77" t="str">
            <v>PC-26-0016</v>
          </cell>
          <cell r="AD77" t="str">
            <v>SGN,S11,WEX,D12-1a,</v>
          </cell>
        </row>
        <row r="78">
          <cell r="A78" t="str">
            <v>PC-26-0017</v>
          </cell>
          <cell r="AD78" t="str">
            <v>SGN,S11,WEX,D12-1bP,</v>
          </cell>
        </row>
        <row r="79">
          <cell r="A79" t="str">
            <v>PC-26-0018</v>
          </cell>
          <cell r="AD79" t="str">
            <v>SGN,S11,WEX,D12-1bP,</v>
          </cell>
        </row>
        <row r="80">
          <cell r="A80" t="str">
            <v>PC-2554</v>
          </cell>
          <cell r="AD80" t="str">
            <v>SGN,S11,WEX,D12-2,</v>
          </cell>
        </row>
        <row r="81">
          <cell r="A81" t="str">
            <v>PC-2555</v>
          </cell>
          <cell r="AD81" t="str">
            <v>SGN,S11,WEX,D12-2,</v>
          </cell>
        </row>
        <row r="82">
          <cell r="A82" t="str">
            <v>PC-2556</v>
          </cell>
          <cell r="AD82" t="str">
            <v>SGN,S11,WEX,D12-3,</v>
          </cell>
        </row>
        <row r="83">
          <cell r="A83" t="str">
            <v>PC-2557</v>
          </cell>
          <cell r="AD83" t="str">
            <v>SGN,S11,WEX,D12-3,</v>
          </cell>
        </row>
        <row r="84">
          <cell r="A84" t="str">
            <v>PC-2558</v>
          </cell>
          <cell r="AD84" t="str">
            <v>SGN,S11,WEX,D12-4,</v>
          </cell>
        </row>
        <row r="85">
          <cell r="A85" t="str">
            <v>PC-2559</v>
          </cell>
          <cell r="AD85" t="str">
            <v>SGN,S11,WEX,D12-4,</v>
          </cell>
        </row>
        <row r="86">
          <cell r="A86" t="str">
            <v>PC-26-00020</v>
          </cell>
          <cell r="AD86" t="str">
            <v>SGN,S11,WEX,D12-5,</v>
          </cell>
        </row>
        <row r="87">
          <cell r="A87" t="str">
            <v>PC-26-0019</v>
          </cell>
          <cell r="AD87" t="str">
            <v>SGN,S11,WEX,D12-5,</v>
          </cell>
        </row>
        <row r="88">
          <cell r="A88" t="str">
            <v>PC-2562</v>
          </cell>
          <cell r="AD88" t="str">
            <v>SGN,S11,WEX,D12-5a,</v>
          </cell>
        </row>
        <row r="89">
          <cell r="A89" t="str">
            <v>PC-2563</v>
          </cell>
          <cell r="AD89" t="str">
            <v>SGN,S11,WEX,D12-5a,</v>
          </cell>
        </row>
        <row r="90">
          <cell r="A90" t="str">
            <v>PC-26-00021</v>
          </cell>
          <cell r="AD90" t="str">
            <v>SGN,S11,WEX,D12-6,</v>
          </cell>
        </row>
        <row r="91">
          <cell r="A91" t="str">
            <v>PC-26-0020</v>
          </cell>
          <cell r="AD91" t="str">
            <v>SGN,S11,WEX,D12-6,</v>
          </cell>
        </row>
        <row r="92">
          <cell r="A92" t="str">
            <v>PC-26-0021</v>
          </cell>
          <cell r="AD92" t="str">
            <v>SGN,S11,WGX,D13-1,</v>
          </cell>
        </row>
        <row r="93">
          <cell r="A93" t="str">
            <v>PC-26-0022</v>
          </cell>
          <cell r="AD93" t="str">
            <v>SGN,S11,WGX,D13-1,</v>
          </cell>
        </row>
        <row r="94">
          <cell r="A94" t="str">
            <v>PC-26-0023</v>
          </cell>
          <cell r="AD94" t="str">
            <v>SGN,S11,WGX,D13-2,</v>
          </cell>
        </row>
        <row r="95">
          <cell r="A95" t="str">
            <v>PC-26-0024</v>
          </cell>
          <cell r="AD95" t="str">
            <v>SGN,S11,WGX,D13-2,</v>
          </cell>
        </row>
        <row r="96">
          <cell r="A96" t="str">
            <v>PC-1833</v>
          </cell>
          <cell r="AD96" t="str">
            <v>SGN,S11,WGX,D13-3,</v>
          </cell>
        </row>
        <row r="97">
          <cell r="A97" t="str">
            <v>PC-1834</v>
          </cell>
          <cell r="AD97" t="str">
            <v>SGN,S11,WGX,D13-3a,</v>
          </cell>
        </row>
        <row r="98">
          <cell r="A98" t="str">
            <v>PC-1836</v>
          </cell>
          <cell r="AD98" t="str">
            <v>SGN,S11,WGX,D17-1,</v>
          </cell>
        </row>
        <row r="99">
          <cell r="A99" t="str">
            <v>PC-1837</v>
          </cell>
          <cell r="AD99" t="str">
            <v>SGN,S11,WGX,D17-1,</v>
          </cell>
        </row>
        <row r="100">
          <cell r="A100" t="str">
            <v>PC-1838</v>
          </cell>
          <cell r="AD100" t="str">
            <v>SGN,S11,WGX,D17-2,</v>
          </cell>
        </row>
        <row r="101">
          <cell r="A101" t="str">
            <v>PC-1839</v>
          </cell>
          <cell r="AD101" t="str">
            <v>SGN,S11,WGX,D17-2,</v>
          </cell>
        </row>
        <row r="102">
          <cell r="A102" t="str">
            <v>PC-26-0025</v>
          </cell>
          <cell r="AD102" t="str">
            <v>SGN,S11,WGX,D17-3,</v>
          </cell>
        </row>
        <row r="103">
          <cell r="A103" t="str">
            <v>PC-26-0026</v>
          </cell>
          <cell r="AD103" t="str">
            <v>SGN,S11,WGX,D17-3,</v>
          </cell>
        </row>
        <row r="104">
          <cell r="A104" t="str">
            <v>PC-26-0027</v>
          </cell>
          <cell r="AD104" t="str">
            <v>SGN,S11,WGX,D17-4,</v>
          </cell>
        </row>
        <row r="105">
          <cell r="A105" t="str">
            <v>PC-26-0028</v>
          </cell>
          <cell r="AD105" t="str">
            <v>SGN,S11,WGX,D17-4,</v>
          </cell>
        </row>
        <row r="106">
          <cell r="A106" t="str">
            <v>PC-26-0029</v>
          </cell>
          <cell r="AD106" t="str">
            <v>SGN,S11,WGX,D17-5,</v>
          </cell>
        </row>
        <row r="107">
          <cell r="A107" t="str">
            <v>PC-26-0030</v>
          </cell>
          <cell r="AD107" t="str">
            <v>SGN,S11,WGX,D17-5,</v>
          </cell>
        </row>
        <row r="108">
          <cell r="A108" t="str">
            <v>PC-26-0031</v>
          </cell>
          <cell r="AD108" t="str">
            <v>SGN,S11,WGX,D17-6,</v>
          </cell>
        </row>
        <row r="109">
          <cell r="A109" t="str">
            <v>PC-26-0032</v>
          </cell>
          <cell r="AD109" t="str">
            <v>SGN,S11,WGX,D17-6,</v>
          </cell>
        </row>
        <row r="110">
          <cell r="A110" t="str">
            <v>PC-1840</v>
          </cell>
          <cell r="AD110" t="str">
            <v>SGN,S11,WGX,D17-7,</v>
          </cell>
        </row>
        <row r="111">
          <cell r="A111" t="str">
            <v>PC-1841</v>
          </cell>
          <cell r="AD111" t="str">
            <v>SGN,S11,WGX,D17-7,</v>
          </cell>
        </row>
        <row r="112">
          <cell r="A112" t="str">
            <v>PC-2509</v>
          </cell>
          <cell r="AD112" t="str">
            <v>SGN,S11,WEX,D1-1c,</v>
          </cell>
        </row>
        <row r="113">
          <cell r="A113" t="str">
            <v>PC-26-0033</v>
          </cell>
          <cell r="AD113" t="str">
            <v>SGN,S11,WGX,D4-1,</v>
          </cell>
        </row>
        <row r="114">
          <cell r="A114" t="str">
            <v>PC-26-0034</v>
          </cell>
          <cell r="AD114" t="str">
            <v>SGN,S11,WGX,D4-1,</v>
          </cell>
        </row>
        <row r="115">
          <cell r="A115" t="str">
            <v>PC-1813</v>
          </cell>
          <cell r="AD115" t="str">
            <v>SGN,S11,WGX,D4-2,</v>
          </cell>
        </row>
        <row r="116">
          <cell r="A116" t="str">
            <v>PC-1814</v>
          </cell>
          <cell r="AD116" t="str">
            <v>SGN,S11,WGX,D4-2,</v>
          </cell>
        </row>
        <row r="117">
          <cell r="A117" t="str">
            <v>PC-1815</v>
          </cell>
          <cell r="AD117" t="str">
            <v>SGN,S11,WGX,D4-2,</v>
          </cell>
        </row>
        <row r="118">
          <cell r="A118" t="str">
            <v>PC-3651</v>
          </cell>
          <cell r="AD118" t="str">
            <v>SGN,S8,GWX,D4-3,</v>
          </cell>
        </row>
        <row r="119">
          <cell r="A119" t="str">
            <v>PC-26-00034</v>
          </cell>
          <cell r="AD119" t="str">
            <v>SGN,S11,WGX,D4-4,</v>
          </cell>
        </row>
        <row r="120">
          <cell r="A120" t="str">
            <v>PC-26-0035</v>
          </cell>
          <cell r="AD120" t="str">
            <v>SGN,S11,WGX,D4-4A,</v>
          </cell>
        </row>
        <row r="121">
          <cell r="A121" t="str">
            <v>PC-26-0036</v>
          </cell>
          <cell r="AD121" t="str">
            <v>SGN,S11,WEX,D5-1,</v>
          </cell>
        </row>
        <row r="122">
          <cell r="A122" t="str">
            <v>PC-26-0037</v>
          </cell>
          <cell r="AD122" t="str">
            <v>SGN,S11,WEX,D5-1,</v>
          </cell>
        </row>
        <row r="123">
          <cell r="A123" t="str">
            <v>PC-26-0038</v>
          </cell>
          <cell r="AD123" t="str">
            <v>SGN,S11,WEX,D5-1,</v>
          </cell>
        </row>
        <row r="124">
          <cell r="A124" t="str">
            <v>PC-26-0039</v>
          </cell>
          <cell r="AD124" t="str">
            <v>SGN,S11,WEX,D5-10,</v>
          </cell>
        </row>
        <row r="125">
          <cell r="A125" t="str">
            <v>PC-26-0040</v>
          </cell>
          <cell r="AD125" t="str">
            <v>SGN,S11,WEX,D5-10,</v>
          </cell>
        </row>
        <row r="126">
          <cell r="A126" t="str">
            <v>PC-26-0042</v>
          </cell>
          <cell r="AD126" t="str">
            <v>SGN,S11,WEX,D5-10a,</v>
          </cell>
        </row>
        <row r="127">
          <cell r="A127" t="str">
            <v>PC-26-0043</v>
          </cell>
          <cell r="AD127" t="str">
            <v>SGN,S11,WEX,D5-10a,</v>
          </cell>
        </row>
        <row r="128">
          <cell r="A128" t="str">
            <v>PC-26-0045</v>
          </cell>
          <cell r="AD128" t="str">
            <v>SGN,S11,WEX,D5-10b,</v>
          </cell>
        </row>
        <row r="129">
          <cell r="A129" t="str">
            <v>PC-26-0046</v>
          </cell>
          <cell r="AD129" t="str">
            <v>SGN,S11,WEX,D5-10b,</v>
          </cell>
        </row>
        <row r="130">
          <cell r="A130" t="str">
            <v>PC-26-0047</v>
          </cell>
          <cell r="AD130" t="str">
            <v>SGN,S11,WEX,D5-10b,</v>
          </cell>
        </row>
        <row r="131">
          <cell r="A131" t="str">
            <v>PC-26-0048</v>
          </cell>
          <cell r="AD131" t="str">
            <v>SGN,S11,WEX,D5-11,</v>
          </cell>
        </row>
        <row r="132">
          <cell r="A132" t="str">
            <v>PC-26-0049</v>
          </cell>
          <cell r="AD132" t="str">
            <v>SGN,S11,WEX,D5-11,</v>
          </cell>
        </row>
        <row r="133">
          <cell r="A133" t="str">
            <v>PC-26-0051</v>
          </cell>
          <cell r="AD133" t="str">
            <v>SGN,S11,WEX,D5-11a,</v>
          </cell>
        </row>
        <row r="134">
          <cell r="A134" t="str">
            <v>PC-26-0052</v>
          </cell>
          <cell r="AD134" t="str">
            <v>SGN,S11,WEX,D5-11a,</v>
          </cell>
        </row>
        <row r="135">
          <cell r="A135" t="str">
            <v>PC-26-0054</v>
          </cell>
          <cell r="AD135" t="str">
            <v>SGN,S11,WEX,D5-11b,</v>
          </cell>
        </row>
        <row r="136">
          <cell r="A136" t="str">
            <v>PC-26-0055</v>
          </cell>
          <cell r="AD136" t="str">
            <v>SGN,S11,WEX,D5-11b,</v>
          </cell>
        </row>
        <row r="137">
          <cell r="A137" t="str">
            <v>PC-26-0056</v>
          </cell>
          <cell r="AD137" t="str">
            <v>SGN,S11,WEX,D5-11b,</v>
          </cell>
        </row>
        <row r="138">
          <cell r="A138" t="str">
            <v>PC-2465</v>
          </cell>
          <cell r="AD138" t="str">
            <v>SGN,S11,WEX,D5-12aP ,</v>
          </cell>
        </row>
        <row r="139">
          <cell r="A139" t="str">
            <v>PC-26-00058</v>
          </cell>
          <cell r="AD139" t="str">
            <v>SGN,S11,WEX,D5-12b,</v>
          </cell>
        </row>
        <row r="140">
          <cell r="A140" t="str">
            <v>PC-26-00059</v>
          </cell>
          <cell r="AD140" t="str">
            <v>SGN,S11,WEX,D5-13,</v>
          </cell>
        </row>
        <row r="141">
          <cell r="A141" t="str">
            <v>PC-26-00060</v>
          </cell>
          <cell r="AD141" t="str">
            <v>SGN,S11,WEX,D5-13,</v>
          </cell>
        </row>
        <row r="142">
          <cell r="A142" t="str">
            <v>PC-26-00061</v>
          </cell>
          <cell r="AD142" t="str">
            <v>SGN,S11,WEX,D5-14,</v>
          </cell>
        </row>
        <row r="143">
          <cell r="A143" t="str">
            <v>PC-26-00062</v>
          </cell>
          <cell r="AD143" t="str">
            <v>SGN,S11,WEX,D5-14,</v>
          </cell>
        </row>
        <row r="144">
          <cell r="A144" t="str">
            <v>PC-26-00063</v>
          </cell>
          <cell r="AD144" t="str">
            <v>SGN,S11,WEX,D5-14,</v>
          </cell>
        </row>
        <row r="145">
          <cell r="A145" t="str">
            <v>PC-26-00064</v>
          </cell>
          <cell r="AD145" t="str">
            <v>SGN,S11,WEX,D5-14,</v>
          </cell>
        </row>
        <row r="146">
          <cell r="A146" t="str">
            <v>PC-26-00065</v>
          </cell>
          <cell r="AD146" t="str">
            <v>SGN,S11,WEX,D5-14,</v>
          </cell>
        </row>
        <row r="147">
          <cell r="A147" t="str">
            <v>PC-26-00066</v>
          </cell>
          <cell r="AD147" t="str">
            <v>SGN,S11,WEX,D5-14,</v>
          </cell>
        </row>
        <row r="148">
          <cell r="A148" t="str">
            <v>PC-26-00067</v>
          </cell>
          <cell r="AD148" t="str">
            <v>SGN,S11,WEX,D5-15,</v>
          </cell>
        </row>
        <row r="149">
          <cell r="A149" t="str">
            <v>PC-26-00068</v>
          </cell>
          <cell r="AD149" t="str">
            <v>SGN,S11,WEX,D5-15,</v>
          </cell>
        </row>
        <row r="150">
          <cell r="A150" t="str">
            <v>PC-2476</v>
          </cell>
          <cell r="AD150" t="str">
            <v>SGN,S11,WEX,D5-16,</v>
          </cell>
        </row>
        <row r="151">
          <cell r="A151" t="str">
            <v>PC-26-00069</v>
          </cell>
          <cell r="AD151" t="str">
            <v>SGN,S11,WEX,D5-16,</v>
          </cell>
        </row>
        <row r="152">
          <cell r="A152" t="str">
            <v>PC-2427</v>
          </cell>
          <cell r="AD152" t="str">
            <v>SGN,S11,WEX,D5-1a,</v>
          </cell>
        </row>
        <row r="153">
          <cell r="A153" t="str">
            <v>PC-2428</v>
          </cell>
          <cell r="AD153" t="str">
            <v>SGN,S11,WEX,D5-1a,</v>
          </cell>
        </row>
        <row r="154">
          <cell r="A154" t="str">
            <v>PC-2433</v>
          </cell>
          <cell r="AD154" t="str">
            <v>SGN,S11,EWX,D5-1a,</v>
          </cell>
        </row>
        <row r="155">
          <cell r="A155" t="str">
            <v>PC-2434</v>
          </cell>
          <cell r="AD155" t="str">
            <v>SGN,S11,EWX,D5-1a,</v>
          </cell>
        </row>
        <row r="156">
          <cell r="A156" t="str">
            <v>PC-26-00070</v>
          </cell>
          <cell r="AD156" t="str">
            <v>SGN,S11,EWX,D5-1a,</v>
          </cell>
        </row>
        <row r="157">
          <cell r="A157" t="str">
            <v>PC-26-00071</v>
          </cell>
          <cell r="AD157" t="str">
            <v>SGN,S11,EWX,D5-1a,</v>
          </cell>
        </row>
        <row r="158">
          <cell r="A158" t="str">
            <v>PC-26-0059</v>
          </cell>
          <cell r="AD158" t="str">
            <v>SGN,S11,WEX,D5-1a,</v>
          </cell>
        </row>
        <row r="159">
          <cell r="A159" t="str">
            <v>PC-26-0060</v>
          </cell>
          <cell r="AD159" t="str">
            <v>SGN,S11,EWX,D5-1a,</v>
          </cell>
        </row>
        <row r="160">
          <cell r="A160" t="str">
            <v>PC-26-0061</v>
          </cell>
          <cell r="AD160" t="str">
            <v>SGN,S11,EWX,D5-1a,</v>
          </cell>
        </row>
        <row r="161">
          <cell r="A161" t="str">
            <v>PC-26-00072</v>
          </cell>
          <cell r="AD161" t="str">
            <v>SGN,S11,EWX,D5-2,</v>
          </cell>
        </row>
        <row r="162">
          <cell r="A162" t="str">
            <v>PC-26-00073</v>
          </cell>
          <cell r="AD162" t="str">
            <v>SGN,S11,EWX,D5-2,</v>
          </cell>
        </row>
        <row r="163">
          <cell r="A163" t="str">
            <v>PC-26-0062</v>
          </cell>
          <cell r="AD163" t="str">
            <v>SGN,S11,WEX,D5-2,</v>
          </cell>
        </row>
        <row r="164">
          <cell r="A164" t="str">
            <v>PC-2442</v>
          </cell>
          <cell r="AD164" t="str">
            <v>SGN,S11,WEX,D5-2a,</v>
          </cell>
        </row>
        <row r="165">
          <cell r="A165" t="str">
            <v>PC-2443</v>
          </cell>
          <cell r="AD165" t="str">
            <v>SGN,S11,WEX,D5-2a,</v>
          </cell>
        </row>
        <row r="166">
          <cell r="A166" t="str">
            <v>PC-2444</v>
          </cell>
          <cell r="AD166" t="str">
            <v>SGN,S11,WEX,D5-2a,</v>
          </cell>
        </row>
        <row r="167">
          <cell r="A167" t="str">
            <v>PC-2445</v>
          </cell>
          <cell r="AD167" t="str">
            <v>SGN,S11,WEX,D5-2a,</v>
          </cell>
        </row>
        <row r="168">
          <cell r="A168" t="str">
            <v>PC-2446</v>
          </cell>
          <cell r="AD168" t="str">
            <v>SGN,S11,WEX,D5-2a,</v>
          </cell>
        </row>
        <row r="169">
          <cell r="A169" t="str">
            <v>PC-2447</v>
          </cell>
          <cell r="AD169" t="str">
            <v>SGN,S11,WEX,D5-2a,</v>
          </cell>
        </row>
        <row r="170">
          <cell r="A170" t="str">
            <v>PC-2448</v>
          </cell>
          <cell r="AD170" t="str">
            <v>SGN,S11,WEX,D5-2a,</v>
          </cell>
        </row>
        <row r="171">
          <cell r="A171" t="str">
            <v>PC-2449</v>
          </cell>
          <cell r="AD171" t="str">
            <v>SGN,S11,WEX,D5-2a,</v>
          </cell>
        </row>
        <row r="172">
          <cell r="A172" t="str">
            <v>PC-2450</v>
          </cell>
          <cell r="AD172" t="str">
            <v>SGN,S11,WEX,D5-2a,</v>
          </cell>
        </row>
        <row r="173">
          <cell r="A173" t="str">
            <v>PC-26-0065</v>
          </cell>
          <cell r="AD173" t="str">
            <v>SGN,S11,WEX,D5-2a,</v>
          </cell>
        </row>
        <row r="174">
          <cell r="A174" t="str">
            <v>PC-26-0066</v>
          </cell>
          <cell r="AD174" t="str">
            <v>SGN,S11,WEX,D5-2a,</v>
          </cell>
        </row>
        <row r="175">
          <cell r="A175" t="str">
            <v>PC-26-0067</v>
          </cell>
          <cell r="AD175" t="str">
            <v>SGN,S11,WEX,D5-2a,</v>
          </cell>
        </row>
        <row r="176">
          <cell r="A176" t="str">
            <v>PC-2451</v>
          </cell>
          <cell r="AD176" t="str">
            <v>SGN,S11,WEX,D5-5,</v>
          </cell>
        </row>
        <row r="177">
          <cell r="A177" t="str">
            <v>PC-2452</v>
          </cell>
          <cell r="AD177" t="str">
            <v>SGN,S11,WEX,D5-5,</v>
          </cell>
        </row>
        <row r="178">
          <cell r="A178" t="str">
            <v>PC-26-00074</v>
          </cell>
          <cell r="AD178" t="str">
            <v>SGN,S11,WEX,D5-6,</v>
          </cell>
        </row>
        <row r="179">
          <cell r="A179" t="str">
            <v>PC-26-00075</v>
          </cell>
          <cell r="AD179" t="str">
            <v>SGN,S11,EWX,D5-6,</v>
          </cell>
        </row>
        <row r="180">
          <cell r="A180" t="str">
            <v>PC-26-00076</v>
          </cell>
          <cell r="AD180" t="str">
            <v>SGN,S11,EWX,D5-6,</v>
          </cell>
        </row>
        <row r="181">
          <cell r="A181" t="str">
            <v>PC-2455</v>
          </cell>
          <cell r="AD181" t="str">
            <v>SGN,S11,EWX,D5-7,</v>
          </cell>
        </row>
        <row r="182">
          <cell r="A182" t="str">
            <v>PC-26-00077</v>
          </cell>
          <cell r="AD182" t="str">
            <v>SGN,S11,EWX,D5-7,</v>
          </cell>
        </row>
        <row r="183">
          <cell r="A183" t="str">
            <v>PC-26-0068</v>
          </cell>
          <cell r="AD183" t="str">
            <v>SGN,S11,EWX,D5-7a,</v>
          </cell>
        </row>
        <row r="184">
          <cell r="A184" t="str">
            <v>PC-26-0069</v>
          </cell>
          <cell r="AD184" t="str">
            <v>SGN,S11,EWX,D5-7a,</v>
          </cell>
        </row>
        <row r="185">
          <cell r="A185" t="str">
            <v>PC-2458</v>
          </cell>
          <cell r="AD185" t="str">
            <v>SGN,S11,EWX,D5-8,</v>
          </cell>
        </row>
        <row r="186">
          <cell r="A186" t="str">
            <v>PC-2460</v>
          </cell>
          <cell r="AD186" t="str">
            <v>SGN,S11,EWX,D5-8,</v>
          </cell>
        </row>
        <row r="187">
          <cell r="A187" t="str">
            <v>PC-26-0071</v>
          </cell>
          <cell r="AD187" t="str">
            <v>SGN,S11,EWX,D5-9,</v>
          </cell>
        </row>
        <row r="188">
          <cell r="A188" t="str">
            <v>PC-26-0074</v>
          </cell>
          <cell r="AD188" t="str">
            <v>SGN,S11,EWX,D5-9a,</v>
          </cell>
        </row>
        <row r="189">
          <cell r="A189" t="str">
            <v>PC-26-0077</v>
          </cell>
          <cell r="AD189" t="str">
            <v>SGN,S11,WEX,D5-9b,</v>
          </cell>
        </row>
        <row r="190">
          <cell r="A190" t="str">
            <v>PC-26-0078</v>
          </cell>
          <cell r="AD190" t="str">
            <v>SGN,S11,EWX,D5-9b,</v>
          </cell>
        </row>
        <row r="191">
          <cell r="A191" t="str">
            <v>PC-26-0079</v>
          </cell>
          <cell r="AD191" t="str">
            <v>SGN,S11,EWX,D5-9b,</v>
          </cell>
        </row>
        <row r="192">
          <cell r="A192" t="str">
            <v>PC-26-0080</v>
          </cell>
          <cell r="AD192" t="str">
            <v>SGN,S11,WGX,D8-1,</v>
          </cell>
        </row>
        <row r="193">
          <cell r="A193" t="str">
            <v>PC-26-0081</v>
          </cell>
          <cell r="AD193" t="str">
            <v>SGN,S11,WGX,D8-1,</v>
          </cell>
        </row>
        <row r="194">
          <cell r="A194" t="str">
            <v>PC-26-0082</v>
          </cell>
          <cell r="AD194" t="str">
            <v>SGN,S11,WGX,D8-1,</v>
          </cell>
        </row>
        <row r="195">
          <cell r="A195" t="str">
            <v>PC-00123</v>
          </cell>
          <cell r="AD195" t="str">
            <v>SGN,S11,WGX,D8-1a,</v>
          </cell>
        </row>
        <row r="196">
          <cell r="A196" t="str">
            <v>PC-26-0083</v>
          </cell>
          <cell r="AD196" t="str">
            <v>SGN,S11,WGX,D8-1a,</v>
          </cell>
        </row>
        <row r="197">
          <cell r="A197" t="str">
            <v>PC-26-0084</v>
          </cell>
          <cell r="AD197" t="str">
            <v>SGN,S11,WGX,D8-2,</v>
          </cell>
        </row>
        <row r="198">
          <cell r="A198" t="str">
            <v>PC-26-0085</v>
          </cell>
          <cell r="AD198" t="str">
            <v>SGN,S11,WGX,D8-2,</v>
          </cell>
        </row>
        <row r="199">
          <cell r="A199" t="str">
            <v>PC-26-0086</v>
          </cell>
          <cell r="AD199" t="str">
            <v>SGN,S11,WGX,D8-2,</v>
          </cell>
        </row>
        <row r="200">
          <cell r="A200" t="str">
            <v>PC-1828</v>
          </cell>
          <cell r="AD200" t="str">
            <v>SGN,S11,WGX,D8-3,</v>
          </cell>
        </row>
        <row r="201">
          <cell r="A201" t="str">
            <v>PC-1829</v>
          </cell>
          <cell r="AD201" t="str">
            <v>SGN,S11,WGX,D8-3,</v>
          </cell>
        </row>
        <row r="202">
          <cell r="A202" t="str">
            <v>PC-1830</v>
          </cell>
          <cell r="AD202" t="str">
            <v>SGN,S11,WGX,D8-3,</v>
          </cell>
        </row>
        <row r="203">
          <cell r="A203" t="str">
            <v>PC-2529</v>
          </cell>
          <cell r="AD203" t="str">
            <v>SGN,S11,EWX,D9-6P,</v>
          </cell>
        </row>
        <row r="204">
          <cell r="A204" t="str">
            <v>PC-2530</v>
          </cell>
          <cell r="AD204" t="str">
            <v>SGN,S11,WEX,D9-13aP,</v>
          </cell>
        </row>
        <row r="205">
          <cell r="A205" t="str">
            <v>PC-2531</v>
          </cell>
          <cell r="AD205" t="str">
            <v>SGN,S11,WEX,D9-13bP,</v>
          </cell>
        </row>
        <row r="206">
          <cell r="A206" t="str">
            <v>PC-2532</v>
          </cell>
          <cell r="AD206" t="str">
            <v>SGN,S11,WEX,D9-13dP,</v>
          </cell>
        </row>
        <row r="207">
          <cell r="A207" t="str">
            <v>PC-26-00104</v>
          </cell>
          <cell r="AD207" t="str">
            <v>SGN,S11,WEX,D9-20aP,</v>
          </cell>
        </row>
        <row r="208">
          <cell r="A208" t="str">
            <v>PC-2536</v>
          </cell>
          <cell r="AD208" t="str">
            <v>SGN,S11,EWX,D9-13cP,</v>
          </cell>
        </row>
        <row r="209">
          <cell r="A209" t="str">
            <v>PC-2489</v>
          </cell>
          <cell r="AD209" t="str">
            <v>SGN,S11,WEX,D9-16,</v>
          </cell>
        </row>
        <row r="210">
          <cell r="A210" t="str">
            <v>PC-26-0096</v>
          </cell>
          <cell r="AD210" t="str">
            <v>SGN,S11,WEX,D9-16aP,</v>
          </cell>
        </row>
        <row r="211">
          <cell r="A211" t="str">
            <v>PC-26-0109</v>
          </cell>
          <cell r="AD211" t="str">
            <v>SGN,S11,WEX,D9-19,</v>
          </cell>
        </row>
        <row r="212">
          <cell r="A212" t="str">
            <v>PC-26-00080</v>
          </cell>
          <cell r="AD212" t="str">
            <v>SGN,S11,WEX,D9-2,</v>
          </cell>
        </row>
        <row r="213">
          <cell r="A213" t="str">
            <v>PC-26-00102</v>
          </cell>
          <cell r="AD213" t="str">
            <v>SGN,S11,WEX,D9-20,</v>
          </cell>
        </row>
        <row r="214">
          <cell r="A214" t="str">
            <v>PC-2548</v>
          </cell>
          <cell r="AD214" t="str">
            <v>SGN,S11,WEX,D9-21,</v>
          </cell>
        </row>
        <row r="215">
          <cell r="A215" t="str">
            <v>PC-2550</v>
          </cell>
          <cell r="AD215" t="str">
            <v>SGN,S11,WEX,D9-22,</v>
          </cell>
        </row>
        <row r="216">
          <cell r="A216" t="str">
            <v>PC-26-00082</v>
          </cell>
          <cell r="AD216" t="str">
            <v>SGN,S11,WEX,D9-3,</v>
          </cell>
        </row>
        <row r="217">
          <cell r="A217" t="str">
            <v>PC-2481</v>
          </cell>
          <cell r="AD217" t="str">
            <v>SGN,S11,WEX,D9-6,</v>
          </cell>
        </row>
        <row r="218">
          <cell r="A218" t="str">
            <v>PC-26-00084</v>
          </cell>
          <cell r="AD218" t="str">
            <v>SGN,S11,WEX,D9-7,</v>
          </cell>
        </row>
        <row r="219">
          <cell r="A219" t="str">
            <v>PC-26-00086</v>
          </cell>
          <cell r="AD219" t="str">
            <v>SGN,S11,WEX,D9-8,</v>
          </cell>
        </row>
        <row r="220">
          <cell r="A220" t="str">
            <v>PC-26-00088</v>
          </cell>
          <cell r="AD220" t="str">
            <v>SGN,S11,WEX,D9-9,</v>
          </cell>
        </row>
        <row r="221">
          <cell r="A221" t="str">
            <v>PC-2527</v>
          </cell>
          <cell r="AD221" t="str">
            <v>SGN,S11,EWX,D9-4,</v>
          </cell>
        </row>
        <row r="222">
          <cell r="A222" t="str">
            <v>PC-26-0111</v>
          </cell>
          <cell r="AD222" t="str">
            <v>SGN,S11,EWX,D9-19aP,</v>
          </cell>
        </row>
        <row r="223">
          <cell r="A223" t="str">
            <v>PC-2533</v>
          </cell>
          <cell r="AD223" t="str">
            <v>SGN,S11,WEX,D9-13aP,</v>
          </cell>
        </row>
        <row r="224">
          <cell r="A224" t="str">
            <v>PC-26-0113</v>
          </cell>
          <cell r="AD224" t="str">
            <v>SGN,S11,WEX,D9-19bP,</v>
          </cell>
        </row>
        <row r="225">
          <cell r="A225" t="str">
            <v>PC-26-00105</v>
          </cell>
          <cell r="AD225" t="str">
            <v>SGN,S11,WEX,D9-20aP,</v>
          </cell>
        </row>
        <row r="226">
          <cell r="A226" t="str">
            <v>PC-2534</v>
          </cell>
          <cell r="AD226" t="str">
            <v>SGN,S11,WEX,D9-13bP,</v>
          </cell>
        </row>
        <row r="227">
          <cell r="A227" t="str">
            <v>PC-2535</v>
          </cell>
          <cell r="AD227" t="str">
            <v>SGN,S11,WEX,D9-13dP,</v>
          </cell>
        </row>
        <row r="228">
          <cell r="A228" t="str">
            <v>PC-2537</v>
          </cell>
          <cell r="AD228" t="str">
            <v>SGN,S11,EWX,D9-13cP,</v>
          </cell>
        </row>
        <row r="229">
          <cell r="A229" t="str">
            <v>PC-2513</v>
          </cell>
          <cell r="AD229" t="str">
            <v>SGN,S11,WEX,D9-16,</v>
          </cell>
        </row>
        <row r="230">
          <cell r="A230" t="str">
            <v>PC-26-0097</v>
          </cell>
          <cell r="AD230" t="str">
            <v>SGN,S11,WEX,D9-16aP,</v>
          </cell>
        </row>
        <row r="231">
          <cell r="A231" t="str">
            <v>PC-26-00081</v>
          </cell>
          <cell r="AD231" t="str">
            <v>SGN,S11,WEX,D9-2,</v>
          </cell>
        </row>
        <row r="232">
          <cell r="A232" t="str">
            <v>PC-26-00103</v>
          </cell>
          <cell r="AD232" t="str">
            <v>SGN,S11,WEX,D9-20,</v>
          </cell>
        </row>
        <row r="233">
          <cell r="A233" t="str">
            <v>PC-2549</v>
          </cell>
          <cell r="AD233" t="str">
            <v>SGN,S11,WEX,D9-21,</v>
          </cell>
        </row>
        <row r="234">
          <cell r="A234" t="str">
            <v>PC-2551</v>
          </cell>
          <cell r="AD234" t="str">
            <v>SGN,S11,WEX,D9-22,</v>
          </cell>
        </row>
        <row r="235">
          <cell r="A235" t="str">
            <v>PC-26-00083</v>
          </cell>
          <cell r="AD235" t="str">
            <v>SGN,S11,WEX,D9-3,</v>
          </cell>
        </row>
        <row r="236">
          <cell r="A236" t="str">
            <v>PC-2505</v>
          </cell>
          <cell r="AD236" t="str">
            <v>SGN,S11,WEX,D9-6,</v>
          </cell>
        </row>
        <row r="237">
          <cell r="A237" t="str">
            <v>PC-26-00085</v>
          </cell>
          <cell r="AD237" t="str">
            <v>SGN,S11,WEX,D9-7,</v>
          </cell>
        </row>
        <row r="238">
          <cell r="A238" t="str">
            <v>PC-26-00087</v>
          </cell>
          <cell r="AD238" t="str">
            <v>SGN,S11,WEX,D9-8,</v>
          </cell>
        </row>
        <row r="239">
          <cell r="A239" t="str">
            <v>PC-26-00089</v>
          </cell>
          <cell r="AD239" t="str">
            <v>SGN,S11,WEX,D9-9,</v>
          </cell>
        </row>
        <row r="240">
          <cell r="A240" t="str">
            <v>PC-26-0110</v>
          </cell>
          <cell r="AD240" t="str">
            <v>SGN,S11,EWX,D9-19,</v>
          </cell>
        </row>
        <row r="241">
          <cell r="A241" t="str">
            <v>PC-2528</v>
          </cell>
          <cell r="AD241" t="str">
            <v>SGN,S11,EWX,D9-4,</v>
          </cell>
        </row>
        <row r="242">
          <cell r="A242" t="str">
            <v>PC-26-0112</v>
          </cell>
          <cell r="AD242" t="str">
            <v>SGN,S11,EWX,D9-19aP,</v>
          </cell>
        </row>
        <row r="243">
          <cell r="A243" t="str">
            <v>PC-26-0114</v>
          </cell>
          <cell r="AD243" t="str">
            <v>SGN,S11,EWX,D9-19bP,</v>
          </cell>
        </row>
        <row r="244">
          <cell r="A244" t="str">
            <v>PC-26-0098</v>
          </cell>
          <cell r="AD244" t="str">
            <v>SGN,S11,EWX,D9-17P,</v>
          </cell>
        </row>
        <row r="245">
          <cell r="A245" t="str">
            <v>PC-26-00098</v>
          </cell>
          <cell r="AD245" t="str">
            <v>SGN,S11,WEX,D9-18a,</v>
          </cell>
        </row>
        <row r="246">
          <cell r="A246" t="str">
            <v>PC-2545</v>
          </cell>
          <cell r="AD246" t="str">
            <v>SGN,S11,WEX,D9-18c,</v>
          </cell>
        </row>
        <row r="247">
          <cell r="A247" t="str">
            <v>PC-2480</v>
          </cell>
          <cell r="AD247" t="str">
            <v>SGN,S11,WEX,D9 -3a,</v>
          </cell>
        </row>
        <row r="248">
          <cell r="A248" t="str">
            <v>PC-2503</v>
          </cell>
          <cell r="AD248" t="str">
            <v>SGN,S11,WEX,D9-1,</v>
          </cell>
        </row>
        <row r="249">
          <cell r="A249" t="str">
            <v>PC-26-00093</v>
          </cell>
          <cell r="AD249" t="str">
            <v>SGN,S11,WEX,D9-11bP,</v>
          </cell>
        </row>
        <row r="250">
          <cell r="A250" t="str">
            <v>PC-2479</v>
          </cell>
          <cell r="AD250" t="str">
            <v>SGN,S11,WEX,D9-1,</v>
          </cell>
        </row>
        <row r="251">
          <cell r="A251" t="str">
            <v>PC-2482</v>
          </cell>
          <cell r="AD251" t="str">
            <v>SGN,S11,WEX,D9-10,</v>
          </cell>
        </row>
        <row r="252">
          <cell r="A252" t="str">
            <v>PC-2483</v>
          </cell>
          <cell r="AD252" t="str">
            <v>SGN,S11,WEX,D9-11,</v>
          </cell>
        </row>
        <row r="253">
          <cell r="A253" t="str">
            <v>PC-2484</v>
          </cell>
          <cell r="AD253" t="str">
            <v>SGN,S11,WEX,D9-11a,</v>
          </cell>
        </row>
        <row r="254">
          <cell r="A254" t="str">
            <v>PC-26-00091</v>
          </cell>
          <cell r="AD254" t="str">
            <v>SGN,S11,WEX,D9-11b,</v>
          </cell>
        </row>
        <row r="255">
          <cell r="A255" t="str">
            <v>PC-2485</v>
          </cell>
          <cell r="AD255" t="str">
            <v>SGN,S11,WEX,D9-11c,</v>
          </cell>
        </row>
        <row r="256">
          <cell r="A256" t="str">
            <v>PC-26-0088</v>
          </cell>
          <cell r="AD256" t="str">
            <v>SGN,S11,WEX,D9-11d,</v>
          </cell>
        </row>
        <row r="257">
          <cell r="A257" t="str">
            <v>PC-26-0090</v>
          </cell>
          <cell r="AD257" t="str">
            <v>SGN,S11,WEX,D9-11e,</v>
          </cell>
        </row>
        <row r="258">
          <cell r="A258" t="str">
            <v>PC-26-0092</v>
          </cell>
          <cell r="AD258" t="str">
            <v>SGN,S11,WEX,D9-11f,</v>
          </cell>
        </row>
        <row r="259">
          <cell r="A259" t="str">
            <v>PC-26-0094</v>
          </cell>
          <cell r="AD259" t="str">
            <v>SGN,S11,WEX,D9-11g,</v>
          </cell>
        </row>
        <row r="260">
          <cell r="A260" t="str">
            <v>PC-2486</v>
          </cell>
          <cell r="AD260" t="str">
            <v>SGN,S11,WEX,D9-12,</v>
          </cell>
        </row>
        <row r="261">
          <cell r="A261" t="str">
            <v>PC-2487</v>
          </cell>
          <cell r="AD261" t="str">
            <v>SGN,S11,WEX,D9-13,</v>
          </cell>
        </row>
        <row r="262">
          <cell r="A262" t="str">
            <v>PC-26-00094</v>
          </cell>
          <cell r="AD262" t="str">
            <v>SGN,S11,WEX,D9-11bP,</v>
          </cell>
        </row>
        <row r="263">
          <cell r="A263" t="str">
            <v>PC-2506</v>
          </cell>
          <cell r="AD263" t="str">
            <v>SGN,S11,WEX,D9-10,</v>
          </cell>
        </row>
        <row r="264">
          <cell r="A264" t="str">
            <v>PC-2507</v>
          </cell>
          <cell r="AD264" t="str">
            <v>SGN,S11,WEX,D9-11,</v>
          </cell>
        </row>
        <row r="265">
          <cell r="A265" t="str">
            <v>PC-26-00090</v>
          </cell>
          <cell r="AD265" t="str">
            <v>SGN,S11,WEX,D9-11a,</v>
          </cell>
        </row>
        <row r="266">
          <cell r="A266" t="str">
            <v>PC-26-00092</v>
          </cell>
          <cell r="AD266" t="str">
            <v>SGN,S11,WEX,D9-11b,</v>
          </cell>
        </row>
        <row r="267">
          <cell r="A267" t="str">
            <v>PC-26-00095</v>
          </cell>
          <cell r="AD267" t="str">
            <v>SGN,S11,WEX,D9-11c,</v>
          </cell>
        </row>
        <row r="268">
          <cell r="A268" t="str">
            <v>PC-26-0089</v>
          </cell>
          <cell r="AD268" t="str">
            <v>SGN,S11,WEX,D9-11d,</v>
          </cell>
        </row>
        <row r="269">
          <cell r="A269" t="str">
            <v>PC-26-0091</v>
          </cell>
          <cell r="AD269" t="str">
            <v>SGN,S11,WEX,D9-11e,</v>
          </cell>
        </row>
        <row r="270">
          <cell r="A270" t="str">
            <v>PC-26-0093</v>
          </cell>
          <cell r="AD270" t="str">
            <v>SGN,S11,WEX,D9-11f,</v>
          </cell>
        </row>
        <row r="271">
          <cell r="A271" t="str">
            <v>PC-26-0095</v>
          </cell>
          <cell r="AD271" t="str">
            <v>SGN,S11,WEX,D9-11g,</v>
          </cell>
        </row>
        <row r="272">
          <cell r="A272" t="str">
            <v>PC-2510</v>
          </cell>
          <cell r="AD272" t="str">
            <v>SGN,S11,WEX,D9-12,</v>
          </cell>
        </row>
        <row r="273">
          <cell r="A273" t="str">
            <v>PC-2511</v>
          </cell>
          <cell r="AD273" t="str">
            <v>SGN,S11,WEX,D9-13,</v>
          </cell>
        </row>
        <row r="274">
          <cell r="A274" t="str">
            <v>PC-2504</v>
          </cell>
          <cell r="AD274" t="str">
            <v>SGN,S11,WEX,D9 -3a,</v>
          </cell>
        </row>
        <row r="275">
          <cell r="A275" t="str">
            <v>PC-2538</v>
          </cell>
          <cell r="AD275" t="str">
            <v>SGN,S11,WEX,D9-17P,</v>
          </cell>
        </row>
        <row r="276">
          <cell r="A276" t="str">
            <v>PC-26-00099</v>
          </cell>
          <cell r="AD276" t="str">
            <v>SGN,S11,WEX,D9-18a,</v>
          </cell>
        </row>
        <row r="277">
          <cell r="A277" t="str">
            <v>PC-26-00101</v>
          </cell>
          <cell r="AD277" t="str">
            <v>SGN,S11,WEX,D9-18c,</v>
          </cell>
        </row>
        <row r="278">
          <cell r="A278" t="str">
            <v>PC-26-0100</v>
          </cell>
          <cell r="AD278" t="str">
            <v>SGN,S11,WEX,D9-18,</v>
          </cell>
        </row>
        <row r="279">
          <cell r="A279" t="str">
            <v>PC-2542</v>
          </cell>
          <cell r="AD279" t="str">
            <v>SGN,S11,WEX,D9-18b,</v>
          </cell>
        </row>
        <row r="280">
          <cell r="A280" t="str">
            <v>PC-26-0099</v>
          </cell>
          <cell r="AD280" t="str">
            <v>SGN,S11,WEX,D9-17P,</v>
          </cell>
        </row>
        <row r="281">
          <cell r="A281" t="str">
            <v>PC-26-0108</v>
          </cell>
          <cell r="AD281" t="str">
            <v>SGN,S11,WEX,D9-18dP,</v>
          </cell>
        </row>
        <row r="282">
          <cell r="A282" t="str">
            <v>PC-26-00097</v>
          </cell>
          <cell r="AD282" t="str">
            <v>SGN,S11,WEX,D9-17a,</v>
          </cell>
        </row>
        <row r="283">
          <cell r="A283" t="str">
            <v>PC-26-0101</v>
          </cell>
          <cell r="AD283" t="str">
            <v>SGN,S11,WEX,D9-18,</v>
          </cell>
        </row>
        <row r="284">
          <cell r="A284" t="str">
            <v>PC-26-00100</v>
          </cell>
          <cell r="AD284" t="str">
            <v>SGN,S11,WEX,D9-18a,</v>
          </cell>
        </row>
        <row r="285">
          <cell r="A285" t="str">
            <v>PC-26-0107</v>
          </cell>
          <cell r="AD285" t="str">
            <v>SGN,S11,WEX,D9-18b,</v>
          </cell>
        </row>
        <row r="286">
          <cell r="A286" t="str">
            <v>PC-2546</v>
          </cell>
          <cell r="AD286" t="str">
            <v>SGN,S11,WEX,D9-18c,</v>
          </cell>
        </row>
        <row r="287">
          <cell r="A287" t="str">
            <v>PC-2543</v>
          </cell>
          <cell r="AD287" t="str">
            <v>SGN,S11,WEX,D9-18b,</v>
          </cell>
        </row>
        <row r="288">
          <cell r="A288" t="str">
            <v>PC-26-0102</v>
          </cell>
          <cell r="AD288" t="str">
            <v>SGN,S11,WEX,D9-18,</v>
          </cell>
        </row>
        <row r="289">
          <cell r="A289" t="str">
            <v>PC-2015</v>
          </cell>
          <cell r="AD289" t="str">
            <v>SGN,S11,BFY,E11-1a,</v>
          </cell>
        </row>
        <row r="290">
          <cell r="A290" t="str">
            <v>PC-2016</v>
          </cell>
          <cell r="AD290" t="str">
            <v>SGN,S11,BFY,E11-1b,</v>
          </cell>
        </row>
        <row r="291">
          <cell r="A291" t="str">
            <v>PC-2017</v>
          </cell>
          <cell r="AD291" t="str">
            <v>SGN,S11,BFY,E11-1c,</v>
          </cell>
        </row>
        <row r="292">
          <cell r="A292" t="str">
            <v>PC-2021</v>
          </cell>
          <cell r="AD292" t="str">
            <v>SGN,S11,BFY,E11-2,</v>
          </cell>
        </row>
        <row r="293">
          <cell r="A293" t="str">
            <v>PC-26-00107</v>
          </cell>
          <cell r="AD293" t="str">
            <v>SGN,S11,WGX,E1-5aP,</v>
          </cell>
        </row>
        <row r="294">
          <cell r="A294" t="str">
            <v>PC-26-00107NOPOF</v>
          </cell>
          <cell r="AD294" t="str">
            <v>SGN,S11,WGX,E1-5aP,</v>
          </cell>
        </row>
        <row r="295">
          <cell r="A295" t="str">
            <v>PC-26-0119</v>
          </cell>
          <cell r="AD295" t="str">
            <v>SGN,S11,MUL,E1-5fP,</v>
          </cell>
        </row>
        <row r="296">
          <cell r="A296" t="str">
            <v>PC-26-0119NOPOF</v>
          </cell>
          <cell r="AD296" t="str">
            <v>SGN,S11,MUL,E1-5fP,</v>
          </cell>
        </row>
        <row r="297">
          <cell r="A297" t="str">
            <v>PC-26-0120</v>
          </cell>
          <cell r="AD297" t="str">
            <v>SGN,S11,MUL,E1-5gP,</v>
          </cell>
        </row>
        <row r="298">
          <cell r="A298" t="str">
            <v>PC-26-0120JOPOF</v>
          </cell>
          <cell r="AD298" t="str">
            <v>SGN,S11,MUL,E1-5gP,</v>
          </cell>
        </row>
        <row r="299">
          <cell r="A299" t="str">
            <v>PC-26-0125</v>
          </cell>
          <cell r="AD299" t="str">
            <v>SGN,S11,YBX,E1-5mP,</v>
          </cell>
        </row>
        <row r="300">
          <cell r="A300" t="str">
            <v>PC-1987</v>
          </cell>
          <cell r="AD300" t="str">
            <v>SGN,S11,WGX,E1-5P,</v>
          </cell>
        </row>
        <row r="301">
          <cell r="A301" t="str">
            <v>PC-1987NOPOF</v>
          </cell>
          <cell r="AD301" t="str">
            <v>SGN,S11,WGX,E1-5P,</v>
          </cell>
        </row>
        <row r="302">
          <cell r="A302" t="str">
            <v>PC-1996</v>
          </cell>
          <cell r="AD302" t="str">
            <v>SGN,S11,WGX,E5-1,</v>
          </cell>
        </row>
        <row r="303">
          <cell r="A303" t="str">
            <v>PC-1997</v>
          </cell>
          <cell r="AD303" t="str">
            <v>SGN,S11,WGX,E5-1a,</v>
          </cell>
        </row>
        <row r="304">
          <cell r="A304" t="str">
            <v>PC-1997NOPOF</v>
          </cell>
          <cell r="AD304" t="str">
            <v>SGN,S11,WGX,E5-1a,</v>
          </cell>
        </row>
        <row r="305">
          <cell r="A305" t="str">
            <v>PC-1998</v>
          </cell>
          <cell r="AD305" t="str">
            <v>SGN,S11,WGX,E5-1a,</v>
          </cell>
        </row>
        <row r="306">
          <cell r="A306" t="str">
            <v>PC-1998NOPOF</v>
          </cell>
          <cell r="AD306" t="str">
            <v>SGN,S11,WGX,E5-1a,</v>
          </cell>
        </row>
        <row r="307">
          <cell r="A307" t="str">
            <v>PC-1999</v>
          </cell>
          <cell r="AD307" t="str">
            <v>SGN,S11,WGX,E5-1a,</v>
          </cell>
        </row>
        <row r="308">
          <cell r="A308" t="str">
            <v>PC-1999NOPOF</v>
          </cell>
          <cell r="AD308" t="str">
            <v>SGN,S11,WGX,E5-1a,</v>
          </cell>
        </row>
        <row r="309">
          <cell r="A309" t="str">
            <v>PC-2000</v>
          </cell>
          <cell r="AD309" t="str">
            <v>SGN,S11,WGX,E5-1a,</v>
          </cell>
        </row>
        <row r="310">
          <cell r="A310" t="str">
            <v>PC-2000NOPOF</v>
          </cell>
          <cell r="AD310" t="str">
            <v>SGN,S11,WGX,E5-1a,</v>
          </cell>
        </row>
        <row r="311">
          <cell r="A311" t="str">
            <v>PC-2001</v>
          </cell>
          <cell r="AD311" t="str">
            <v>SGN,S11,WGX,E5-1a,</v>
          </cell>
        </row>
        <row r="312">
          <cell r="A312" t="str">
            <v>PC-2001NOPOF</v>
          </cell>
          <cell r="AD312" t="str">
            <v>SGN,S11,WGX,E5-1a,</v>
          </cell>
        </row>
        <row r="313">
          <cell r="A313" t="str">
            <v>PC-2002</v>
          </cell>
          <cell r="AD313" t="str">
            <v>SGN,S11,WGX,E5-1a,</v>
          </cell>
        </row>
        <row r="314">
          <cell r="A314" t="str">
            <v>PC-2002NOPOF</v>
          </cell>
          <cell r="AD314" t="str">
            <v>SGN,S11,WGX,E5-1a,</v>
          </cell>
        </row>
        <row r="315">
          <cell r="A315" t="str">
            <v>PC-2011</v>
          </cell>
          <cell r="AD315" t="str">
            <v>SGN,S11,WGX,E5-1c,</v>
          </cell>
        </row>
        <row r="316">
          <cell r="A316" t="str">
            <v>PC-2011NOPOF</v>
          </cell>
          <cell r="AD316" t="str">
            <v>SGN,S11,WGX,E5-1c,</v>
          </cell>
        </row>
        <row r="317">
          <cell r="A317" t="str">
            <v>PC-3038</v>
          </cell>
          <cell r="AD317" t="str">
            <v>SGN,S11,BFY,E5-2,</v>
          </cell>
        </row>
        <row r="318">
          <cell r="A318" t="str">
            <v>PC-3039</v>
          </cell>
          <cell r="AD318" t="str">
            <v>SGN,S11,BFY,E5-2a,</v>
          </cell>
        </row>
        <row r="319">
          <cell r="A319" t="str">
            <v>PC-3040</v>
          </cell>
          <cell r="AD319" t="str">
            <v>SGN,S11,BFY,E5-3,</v>
          </cell>
        </row>
        <row r="320">
          <cell r="A320" t="str">
            <v>PC-26-00108</v>
          </cell>
          <cell r="AD320" t="str">
            <v>SGN,S11,WBG,E8-1,</v>
          </cell>
        </row>
        <row r="321">
          <cell r="A321" t="str">
            <v>PC-26-00109</v>
          </cell>
          <cell r="AD321" t="str">
            <v>SGN,S11,WBG,E8-1a,</v>
          </cell>
        </row>
        <row r="322">
          <cell r="A322" t="str">
            <v>PC-26-00111</v>
          </cell>
          <cell r="AD322" t="str">
            <v>SGN,S11,WBG,E8-4,</v>
          </cell>
        </row>
        <row r="323">
          <cell r="A323" t="str">
            <v>PC-26-0126</v>
          </cell>
          <cell r="AD323" t="str">
            <v>SGN,S8,WEX,EM1-1,</v>
          </cell>
        </row>
        <row r="324">
          <cell r="A324" t="str">
            <v>PC-26-0127</v>
          </cell>
          <cell r="AD324" t="str">
            <v>SGN,S8,WEX,EM1-1,</v>
          </cell>
        </row>
        <row r="325">
          <cell r="A325" t="str">
            <v>PC-26-0128</v>
          </cell>
          <cell r="AD325" t="str">
            <v>SGN,S8,WEX,EM1-1,</v>
          </cell>
        </row>
        <row r="326">
          <cell r="A326" t="str">
            <v>PC-26-0129</v>
          </cell>
          <cell r="AD326" t="str">
            <v>SGN,S8,WEX,EM1-1,</v>
          </cell>
        </row>
        <row r="327">
          <cell r="A327" t="str">
            <v>PC-26-0130</v>
          </cell>
          <cell r="AD327" t="str">
            <v>SGN,S8,WEX,EM1-1,</v>
          </cell>
        </row>
        <row r="328">
          <cell r="A328" t="str">
            <v>PC-26-0131</v>
          </cell>
          <cell r="AD328" t="str">
            <v>SGN,S8,WEX,EM1-1,</v>
          </cell>
        </row>
        <row r="329">
          <cell r="A329" t="str">
            <v>PC-26-0132</v>
          </cell>
          <cell r="AD329" t="str">
            <v>SGN,S8,WEX,EM1-1,</v>
          </cell>
        </row>
        <row r="330">
          <cell r="A330" t="str">
            <v>PC-26-0133</v>
          </cell>
          <cell r="AD330" t="str">
            <v>SGN,S8,WEX,EM1-1,</v>
          </cell>
        </row>
        <row r="331">
          <cell r="A331" t="str">
            <v>PC-26-0134</v>
          </cell>
          <cell r="AD331" t="str">
            <v>SGN,S8,WEX,EM1-1,</v>
          </cell>
        </row>
        <row r="332">
          <cell r="A332" t="str">
            <v>PC-3549</v>
          </cell>
          <cell r="AD332" t="str">
            <v>SGN,S8,WEX,EM1-1,</v>
          </cell>
        </row>
        <row r="333">
          <cell r="A333" t="str">
            <v>PC-3550</v>
          </cell>
          <cell r="AD333" t="str">
            <v>SGN,S8,WEX,EM1-1,</v>
          </cell>
        </row>
        <row r="334">
          <cell r="A334" t="str">
            <v>PC-3551</v>
          </cell>
          <cell r="AD334" t="str">
            <v>SGN,S8,WEX,EM1-1,</v>
          </cell>
        </row>
        <row r="335">
          <cell r="A335" t="str">
            <v>PC-26-0135</v>
          </cell>
          <cell r="AD335" t="str">
            <v>SGN,S8,WEX,EM1-1a,</v>
          </cell>
        </row>
        <row r="336">
          <cell r="A336" t="str">
            <v>PC-26-0136</v>
          </cell>
          <cell r="AD336" t="str">
            <v>SGN,S8,WEX,EM1-1a,</v>
          </cell>
        </row>
        <row r="337">
          <cell r="A337" t="str">
            <v>PC-26-0137</v>
          </cell>
          <cell r="AD337" t="str">
            <v>SGN,S8,WEX,EM1-1a,</v>
          </cell>
        </row>
        <row r="338">
          <cell r="A338" t="str">
            <v>PC-26-0138</v>
          </cell>
          <cell r="AD338" t="str">
            <v>SGN,S8,WEX,EM1-1a,</v>
          </cell>
        </row>
        <row r="339">
          <cell r="A339" t="str">
            <v>PC-26-0139</v>
          </cell>
          <cell r="AD339" t="str">
            <v>SGN,S8,WEX,EM1-1a,</v>
          </cell>
        </row>
        <row r="340">
          <cell r="A340" t="str">
            <v>PC-26-0140</v>
          </cell>
          <cell r="AD340" t="str">
            <v>SGN,S8,WEX,EM1-1a,</v>
          </cell>
        </row>
        <row r="341">
          <cell r="A341" t="str">
            <v>PC-26-0141</v>
          </cell>
          <cell r="AD341" t="str">
            <v>SGN,S8,WEX,EM1-1a,</v>
          </cell>
        </row>
        <row r="342">
          <cell r="A342" t="str">
            <v>PC-26-0142</v>
          </cell>
          <cell r="AD342" t="str">
            <v>SGN,S8,WEX,EM1-1a,</v>
          </cell>
        </row>
        <row r="343">
          <cell r="A343" t="str">
            <v>PC-26-0143</v>
          </cell>
          <cell r="AD343" t="str">
            <v>SGN,S8,WEX,EM1-1a,</v>
          </cell>
        </row>
        <row r="344">
          <cell r="A344" t="str">
            <v>PC-26-0144</v>
          </cell>
          <cell r="AD344" t="str">
            <v>SGN,S8,WEX,EM1-1a,</v>
          </cell>
        </row>
        <row r="345">
          <cell r="A345" t="str">
            <v>PC-26-0145</v>
          </cell>
          <cell r="AD345" t="str">
            <v>SGN,S8,WEX,EM1-1a,</v>
          </cell>
        </row>
        <row r="346">
          <cell r="A346" t="str">
            <v>PC-26-0146</v>
          </cell>
          <cell r="AD346" t="str">
            <v>SGN,S8,WEX,EM1-1a,</v>
          </cell>
        </row>
        <row r="347">
          <cell r="A347" t="str">
            <v>PC-26-0147</v>
          </cell>
          <cell r="AD347" t="str">
            <v>SGN,S8,WEX,EM1-2,</v>
          </cell>
        </row>
        <row r="348">
          <cell r="A348" t="str">
            <v>PC-26-0148</v>
          </cell>
          <cell r="AD348" t="str">
            <v>SGN,S8,WEX,EM1-2,</v>
          </cell>
        </row>
        <row r="349">
          <cell r="A349" t="str">
            <v>PC-26-0149</v>
          </cell>
          <cell r="AD349" t="str">
            <v>SGN,S8,EWX,EM1-2,</v>
          </cell>
        </row>
        <row r="350">
          <cell r="A350" t="str">
            <v>PC-3552</v>
          </cell>
          <cell r="AD350" t="str">
            <v>SGN,S8,EWX,EM1-2,</v>
          </cell>
        </row>
        <row r="351">
          <cell r="A351" t="str">
            <v>PC-3557</v>
          </cell>
          <cell r="AD351" t="str">
            <v>SGN,S8,BWX,EM2-1,</v>
          </cell>
        </row>
        <row r="352">
          <cell r="A352" t="str">
            <v>PC-3558</v>
          </cell>
          <cell r="AD352" t="str">
            <v>SGN,S8,BWX,EM2-2,</v>
          </cell>
        </row>
        <row r="353">
          <cell r="A353" t="str">
            <v>PC-3559</v>
          </cell>
          <cell r="AD353" t="str">
            <v>SGN,S8,BWX,EM2-3,</v>
          </cell>
        </row>
        <row r="354">
          <cell r="A354" t="str">
            <v>PC-3560</v>
          </cell>
          <cell r="AD354" t="str">
            <v>SGN,S8,BWX,EM2-4,</v>
          </cell>
        </row>
        <row r="355">
          <cell r="A355" t="str">
            <v>PC-3562</v>
          </cell>
          <cell r="AD355" t="str">
            <v>SGN,S8,BWX,EM4 Series all,</v>
          </cell>
        </row>
        <row r="356">
          <cell r="A356" t="str">
            <v>PC-26-00411</v>
          </cell>
          <cell r="AD356" t="str">
            <v>SGN,S8,BWX,G33-1P(CA),</v>
          </cell>
        </row>
        <row r="357">
          <cell r="A357" t="str">
            <v>PC-26-00380</v>
          </cell>
          <cell r="AD357" t="str">
            <v>SGN,S11,WGX,G10-4P(CA),</v>
          </cell>
        </row>
        <row r="358">
          <cell r="A358" t="str">
            <v>PC-26-00381</v>
          </cell>
          <cell r="AD358" t="str">
            <v>SGN,S11,WGX,G10-4P(CA),</v>
          </cell>
        </row>
        <row r="359">
          <cell r="A359" t="str">
            <v>PC-26-0869</v>
          </cell>
          <cell r="AD359" t="str">
            <v>SGN,S11,MUL,G10B(CA),</v>
          </cell>
        </row>
        <row r="360">
          <cell r="A360" t="str">
            <v>PC-26-0870</v>
          </cell>
          <cell r="AD360" t="str">
            <v>SGN,S11,MUL,G10B(CA),</v>
          </cell>
        </row>
        <row r="361">
          <cell r="A361" t="str">
            <v>PC-1842</v>
          </cell>
          <cell r="AD361" t="str">
            <v>SGN,S8,BWX,G11-1(CA),</v>
          </cell>
        </row>
        <row r="362">
          <cell r="A362" t="str">
            <v>PC-1858</v>
          </cell>
          <cell r="AD362" t="str">
            <v>SGN,S8,BWX,G11-10(CA),</v>
          </cell>
        </row>
        <row r="363">
          <cell r="A363" t="str">
            <v>PC-1844</v>
          </cell>
          <cell r="AD363" t="str">
            <v>SGN,S8,BWX,G11-2(CA),</v>
          </cell>
        </row>
        <row r="364">
          <cell r="A364" t="str">
            <v>PC-26-00382</v>
          </cell>
          <cell r="AD364" t="str">
            <v>SGN,S8,BWX,G11-4.1(CA),</v>
          </cell>
        </row>
        <row r="365">
          <cell r="A365" t="str">
            <v>PC-26-0871</v>
          </cell>
          <cell r="AD365" t="str">
            <v>SGN,S11,WNX,G11-4A(CA),</v>
          </cell>
        </row>
        <row r="366">
          <cell r="A366" t="str">
            <v>PC-2761</v>
          </cell>
          <cell r="AD366" t="str">
            <v>SGN,S8,BWX,G11-4A(CA),</v>
          </cell>
        </row>
        <row r="367">
          <cell r="A367" t="str">
            <v>PC-26-0872</v>
          </cell>
          <cell r="AD367" t="str">
            <v>SGN,S11,WNX,G11-4B(CA),</v>
          </cell>
        </row>
        <row r="368">
          <cell r="A368" t="str">
            <v>PC-2763</v>
          </cell>
          <cell r="AD368" t="str">
            <v>SGN,S8,BWX,G11-4B(CA),</v>
          </cell>
        </row>
        <row r="369">
          <cell r="A369" t="str">
            <v>PC-1852</v>
          </cell>
          <cell r="AD369" t="str">
            <v>SGN,S8,BWX,G11-5(CA),</v>
          </cell>
        </row>
        <row r="370">
          <cell r="A370" t="str">
            <v>PC-1854</v>
          </cell>
          <cell r="AD370" t="str">
            <v>SGN,S8,BWX,G11-6(CA),</v>
          </cell>
        </row>
        <row r="371">
          <cell r="A371" t="str">
            <v>PC-1856</v>
          </cell>
          <cell r="AD371" t="str">
            <v>SGN,S8,BWX,G11-7(CA),</v>
          </cell>
        </row>
        <row r="372">
          <cell r="A372" t="str">
            <v>PC-26-0873</v>
          </cell>
          <cell r="AD372" t="str">
            <v>SGN,S11,MUL,G11-8(CA),</v>
          </cell>
        </row>
        <row r="373">
          <cell r="A373" t="str">
            <v>PC-2765</v>
          </cell>
          <cell r="AD373" t="str">
            <v>SGN,S8,BWY,G11-8(CA),</v>
          </cell>
        </row>
        <row r="374">
          <cell r="A374" t="str">
            <v>PC-26-0874</v>
          </cell>
          <cell r="AD374" t="str">
            <v>SGN,S11,MUL,G11-9(CA),</v>
          </cell>
        </row>
        <row r="375">
          <cell r="A375" t="str">
            <v>PC-2767</v>
          </cell>
          <cell r="AD375" t="str">
            <v>SGN,S8,BWY,G11-9(CA),</v>
          </cell>
        </row>
        <row r="376">
          <cell r="A376" t="str">
            <v>PC-26-00383</v>
          </cell>
          <cell r="AD376" t="str">
            <v>SGN,S11,WGX,G12-3(CA),</v>
          </cell>
        </row>
        <row r="377">
          <cell r="A377" t="str">
            <v>PC-26-0875</v>
          </cell>
          <cell r="AD377" t="str">
            <v>SGN,S11,WNX,G12-3(CA),</v>
          </cell>
        </row>
        <row r="378">
          <cell r="A378" t="str">
            <v>PC-26-00386</v>
          </cell>
          <cell r="AD378" t="str">
            <v>SGN,S11,WNX,G14-1A(CA),</v>
          </cell>
        </row>
        <row r="379">
          <cell r="A379" t="str">
            <v>PC-26-00387</v>
          </cell>
          <cell r="AD379" t="str">
            <v>SGN,S11,WNX,G15A(CA),</v>
          </cell>
        </row>
        <row r="380">
          <cell r="A380" t="str">
            <v>PC-26-00388</v>
          </cell>
          <cell r="AD380" t="str">
            <v>SGN,S11,WNX,G15A(CA),</v>
          </cell>
        </row>
        <row r="381">
          <cell r="A381" t="str">
            <v>PC-26-00389</v>
          </cell>
          <cell r="AD381" t="str">
            <v>SGN,S11,WNX,G15A(CA),</v>
          </cell>
        </row>
        <row r="382">
          <cell r="A382" t="str">
            <v>PC-26-00390</v>
          </cell>
          <cell r="AD382" t="str">
            <v>SGN,S11,WNX,G15A(CA),</v>
          </cell>
        </row>
        <row r="383">
          <cell r="A383" t="str">
            <v>PC-26-0882</v>
          </cell>
          <cell r="AD383" t="str">
            <v>SGN,S11,WGX,G17(CA),</v>
          </cell>
        </row>
        <row r="384">
          <cell r="A384" t="str">
            <v>PC-26-0883</v>
          </cell>
          <cell r="AD384" t="str">
            <v>SGN,S11,WGX,G17(CA),</v>
          </cell>
        </row>
        <row r="385">
          <cell r="A385" t="str">
            <v>PC-26-00391</v>
          </cell>
          <cell r="AD385" t="str">
            <v>SGN,S11,WNX,G200-81aP(CA),</v>
          </cell>
        </row>
        <row r="386">
          <cell r="A386" t="str">
            <v>PC-26-00392</v>
          </cell>
          <cell r="AD386" t="str">
            <v>SGN,S11,WNX,G200-81aP(CA),</v>
          </cell>
        </row>
        <row r="387">
          <cell r="A387" t="str">
            <v>PC-26-00393</v>
          </cell>
          <cell r="AD387" t="str">
            <v>SGN,S11,WNX,G200-82(CA),</v>
          </cell>
        </row>
        <row r="388">
          <cell r="A388" t="str">
            <v>PC-26-00394</v>
          </cell>
          <cell r="AD388" t="str">
            <v>SGN,S11,WNX,G200-82(CA),</v>
          </cell>
        </row>
        <row r="389">
          <cell r="A389" t="str">
            <v>PC-26-00395</v>
          </cell>
          <cell r="AD389" t="str">
            <v>SGN,S11,WNX,G200-82A(CA),</v>
          </cell>
        </row>
        <row r="390">
          <cell r="A390" t="str">
            <v>PC-26-00396</v>
          </cell>
          <cell r="AD390" t="str">
            <v>SGN,S11,WNX,G200-82A(CA),</v>
          </cell>
        </row>
        <row r="391">
          <cell r="A391" t="str">
            <v>PC-26-00397</v>
          </cell>
          <cell r="AD391" t="str">
            <v>SGN,S11,WGX,G28-1(CA),</v>
          </cell>
        </row>
        <row r="392">
          <cell r="A392" t="str">
            <v>PC-26-00397NOPOF</v>
          </cell>
          <cell r="AD392" t="str">
            <v>SGN,S11,WGX,G28-1(CA),</v>
          </cell>
        </row>
        <row r="393">
          <cell r="A393" t="str">
            <v>PC-26-00398</v>
          </cell>
          <cell r="AD393" t="str">
            <v>SGN,S11,WGX,G28-1(CA),</v>
          </cell>
        </row>
        <row r="394">
          <cell r="A394" t="str">
            <v>PC-26-00398NOPOF</v>
          </cell>
          <cell r="AD394" t="str">
            <v>SGN,S11,WGX,G28-1(CA),</v>
          </cell>
        </row>
        <row r="395">
          <cell r="A395" t="str">
            <v>PC-26-0889</v>
          </cell>
          <cell r="AD395" t="str">
            <v>SGN,S11,WGX,G28-2(CA),</v>
          </cell>
        </row>
        <row r="396">
          <cell r="A396" t="str">
            <v>PC-26-00399NOPOF</v>
          </cell>
          <cell r="AD396" t="str">
            <v>SGN,S11,WGX,G28-1(CA),</v>
          </cell>
        </row>
        <row r="397">
          <cell r="A397" t="str">
            <v>PC-26-00400</v>
          </cell>
          <cell r="AD397" t="str">
            <v>SGN,S11,WGX,G28-1(CA),</v>
          </cell>
        </row>
        <row r="398">
          <cell r="A398" t="str">
            <v>PC-26-00400NOPOF</v>
          </cell>
          <cell r="AD398" t="str">
            <v>SGN,S11,WGX,G28-1(CA),</v>
          </cell>
        </row>
        <row r="399">
          <cell r="A399" t="str">
            <v>PC-26-00401</v>
          </cell>
          <cell r="AD399" t="str">
            <v>SGN,S11,WGX,G28-1(CA),</v>
          </cell>
        </row>
        <row r="400">
          <cell r="A400" t="str">
            <v>PC-26-00401NOPOF</v>
          </cell>
          <cell r="AD400" t="str">
            <v>SGN,S11,WGX,G28-1(CA),</v>
          </cell>
        </row>
        <row r="401">
          <cell r="A401" t="str">
            <v>PC-26-00402</v>
          </cell>
          <cell r="AD401" t="str">
            <v>SGN,S11,WGX,G28-1(CA),</v>
          </cell>
        </row>
        <row r="402">
          <cell r="A402" t="str">
            <v>PC-26-00402NOPOF</v>
          </cell>
          <cell r="AD402" t="str">
            <v>SGN,S11,WGX,G28-1(CA),</v>
          </cell>
        </row>
        <row r="403">
          <cell r="A403" t="str">
            <v>PC-26-00403</v>
          </cell>
          <cell r="AD403" t="str">
            <v>SGN,S11,WGX,G28-1(CA),</v>
          </cell>
        </row>
        <row r="404">
          <cell r="A404" t="str">
            <v>PC-26-00403NOPOF</v>
          </cell>
          <cell r="AD404" t="str">
            <v>SGN,S11,WGX,G28-1(CA),</v>
          </cell>
        </row>
        <row r="405">
          <cell r="A405" t="str">
            <v>PC-26-00404</v>
          </cell>
          <cell r="AD405" t="str">
            <v>SGN,S11,WGX,G28-1(CA),</v>
          </cell>
        </row>
        <row r="406">
          <cell r="A406" t="str">
            <v>PC-26-00404NOPOF</v>
          </cell>
          <cell r="AD406" t="str">
            <v>SGN,S11,WGX,G28-1(CA),</v>
          </cell>
        </row>
        <row r="407">
          <cell r="A407" t="str">
            <v>PC-26-00405</v>
          </cell>
          <cell r="AD407" t="str">
            <v>SGN,S11,WGX,G28-1(CA),</v>
          </cell>
        </row>
        <row r="408">
          <cell r="A408" t="str">
            <v>PC-26-00405NOPOF</v>
          </cell>
          <cell r="AD408" t="str">
            <v>SGN,S11,WGX,G28-1(CA),</v>
          </cell>
        </row>
        <row r="409">
          <cell r="A409" t="str">
            <v>PC-26-00399</v>
          </cell>
          <cell r="AD409" t="str">
            <v>SGN,S11,WGX,G28-1(CA),</v>
          </cell>
        </row>
        <row r="410">
          <cell r="A410" t="str">
            <v>PC-26-0888NOPOF</v>
          </cell>
          <cell r="AD410" t="str">
            <v>SGN,S11,WGX,G28-1(CA),</v>
          </cell>
        </row>
        <row r="411">
          <cell r="A411" t="str">
            <v>PC-26-0891</v>
          </cell>
          <cell r="AD411" t="str">
            <v>SGN,S11,WGX,G28-2(CA),</v>
          </cell>
        </row>
        <row r="412">
          <cell r="A412" t="str">
            <v>PC-26-0889NOPOF</v>
          </cell>
          <cell r="AD412" t="str">
            <v>SGN,S11,WGX,G28-2(CA),</v>
          </cell>
        </row>
        <row r="413">
          <cell r="A413" t="str">
            <v>PC-26-0890</v>
          </cell>
          <cell r="AD413" t="str">
            <v>SGN,S11,WGX,G28-2(CA),</v>
          </cell>
        </row>
        <row r="414">
          <cell r="A414" t="str">
            <v>PC-26-0890NOPOF</v>
          </cell>
          <cell r="AD414" t="str">
            <v>SGN,S11,WGX,G28-2(CA),</v>
          </cell>
        </row>
        <row r="415">
          <cell r="A415" t="str">
            <v>PC-26-0888</v>
          </cell>
          <cell r="AD415" t="str">
            <v>SGN,S11,WGX,G28-1(CA),</v>
          </cell>
        </row>
        <row r="416">
          <cell r="A416" t="str">
            <v>PC-26-0891NOPOF</v>
          </cell>
          <cell r="AD416" t="str">
            <v>SGN,S11,WGX,G28-2(CA),</v>
          </cell>
        </row>
        <row r="417">
          <cell r="A417" t="str">
            <v>PC-26-0892</v>
          </cell>
          <cell r="AD417" t="str">
            <v>SGN,S11,WGX,G28-2(CA),</v>
          </cell>
        </row>
        <row r="418">
          <cell r="A418" t="str">
            <v>PC-26-0894</v>
          </cell>
          <cell r="AD418" t="str">
            <v>SGN,S11,WGX,G28-2(CA),</v>
          </cell>
        </row>
        <row r="419">
          <cell r="A419" t="str">
            <v>PC-26-0894NOPOF</v>
          </cell>
          <cell r="AD419" t="str">
            <v>SGN,S11,WGX,G28-2(CA),</v>
          </cell>
        </row>
        <row r="420">
          <cell r="A420" t="str">
            <v>PC-26-0895</v>
          </cell>
          <cell r="AD420" t="str">
            <v>SGN,S11,MUL,G30(CA),</v>
          </cell>
        </row>
        <row r="421">
          <cell r="A421" t="str">
            <v>PC-26-00406</v>
          </cell>
          <cell r="AD421" t="str">
            <v>SGN,S11,MUL,G30aP(CA),</v>
          </cell>
        </row>
        <row r="422">
          <cell r="A422" t="str">
            <v>PC-26-00407</v>
          </cell>
          <cell r="AD422" t="str">
            <v>SGN,S11,MUL,G30aP(CA),</v>
          </cell>
        </row>
        <row r="423">
          <cell r="A423" t="str">
            <v>PC-26-00408</v>
          </cell>
          <cell r="AD423" t="str">
            <v>SGN,S11,MUL,G30bP(CA),</v>
          </cell>
        </row>
        <row r="424">
          <cell r="A424" t="str">
            <v>PC-26-00409</v>
          </cell>
          <cell r="AD424" t="str">
            <v>SGN,S11,MUL,G30bP(CA),</v>
          </cell>
        </row>
        <row r="425">
          <cell r="A425" t="str">
            <v>PC-26-00410</v>
          </cell>
          <cell r="AD425" t="str">
            <v>SGN,S8,BWX,G33-1P(CA),</v>
          </cell>
        </row>
        <row r="426">
          <cell r="A426" t="str">
            <v>PC-26-00416</v>
          </cell>
          <cell r="AD426" t="str">
            <v>SGN,S11,WEX,G33-1P(CA),</v>
          </cell>
        </row>
        <row r="427">
          <cell r="A427" t="str">
            <v>PC-26-00412</v>
          </cell>
          <cell r="AD427" t="str">
            <v>SGN,S8,BWX,G33-1P(CA),</v>
          </cell>
        </row>
        <row r="428">
          <cell r="A428" t="str">
            <v>PC-26-00417</v>
          </cell>
          <cell r="AD428" t="str">
            <v>SGN,S11,WEX,G33-1P(CA),</v>
          </cell>
        </row>
        <row r="429">
          <cell r="A429" t="str">
            <v>PC-26-00418</v>
          </cell>
          <cell r="AD429" t="str">
            <v>SGN,S11,WEX,G33-1P(CA),</v>
          </cell>
        </row>
        <row r="430">
          <cell r="A430" t="str">
            <v>PC-26-0919</v>
          </cell>
          <cell r="AD430" t="str">
            <v>SGN,S11,WGX,G33-1P(CA),</v>
          </cell>
        </row>
        <row r="431">
          <cell r="A431" t="str">
            <v>PC-26-0920</v>
          </cell>
          <cell r="AD431" t="str">
            <v>SGN,S11,WGX,G33-1P(CA),</v>
          </cell>
        </row>
        <row r="432">
          <cell r="A432" t="str">
            <v>PC-26-0921</v>
          </cell>
          <cell r="AD432" t="str">
            <v>SGN,S11,WGX,G33-1P(CA),</v>
          </cell>
        </row>
        <row r="433">
          <cell r="A433" t="str">
            <v>PC-26-00419</v>
          </cell>
          <cell r="AD433" t="str">
            <v>SGN,S11,WNX,G33-1P(CA),</v>
          </cell>
        </row>
        <row r="434">
          <cell r="A434" t="str">
            <v>PC-26-00420</v>
          </cell>
          <cell r="AD434" t="str">
            <v>SGN,S11,WNX,G33-1P(CA),</v>
          </cell>
        </row>
        <row r="435">
          <cell r="A435" t="str">
            <v>PC-26-00414</v>
          </cell>
          <cell r="AD435" t="str">
            <v>SGN,S11,BFY,G33-1P(CA),</v>
          </cell>
        </row>
        <row r="436">
          <cell r="A436" t="str">
            <v>PC-26-00413</v>
          </cell>
          <cell r="AD436" t="str">
            <v>SGN,S11,BFY,G33-1P(CA),</v>
          </cell>
        </row>
        <row r="437">
          <cell r="A437" t="str">
            <v>PC-26-00423</v>
          </cell>
          <cell r="AD437" t="str">
            <v>SGN,S11,BFO,G33-1P(CA),</v>
          </cell>
        </row>
        <row r="438">
          <cell r="A438" t="str">
            <v>PC-26-00415</v>
          </cell>
          <cell r="AD438" t="str">
            <v>SGN,S11,BFY,G33-1P(CA),</v>
          </cell>
        </row>
        <row r="439">
          <cell r="A439" t="str">
            <v>PC-26-00422</v>
          </cell>
          <cell r="AD439" t="str">
            <v>SGN,S11,BFO,G33-1P(CA),</v>
          </cell>
        </row>
        <row r="440">
          <cell r="A440" t="str">
            <v>PC-26-00427</v>
          </cell>
          <cell r="AD440" t="str">
            <v>SGN,S11,WGX,G58P(CA),</v>
          </cell>
        </row>
        <row r="441">
          <cell r="A441" t="str">
            <v>PC-26-00424</v>
          </cell>
          <cell r="AD441" t="str">
            <v>SGN,S11,BFO,G33-1P(CA),</v>
          </cell>
        </row>
        <row r="442">
          <cell r="A442" t="str">
            <v>PC-26-00429</v>
          </cell>
          <cell r="AD442" t="str">
            <v>SGN,S11,BFO,G58P(CA),</v>
          </cell>
        </row>
        <row r="443">
          <cell r="A443" t="str">
            <v>PC-26-00430</v>
          </cell>
          <cell r="AD443" t="str">
            <v>SGN,S11,BFO,G58P(CA),</v>
          </cell>
        </row>
        <row r="444">
          <cell r="A444" t="str">
            <v>PC-26-00428</v>
          </cell>
          <cell r="AD444" t="str">
            <v>SGN,S11,WGX,G58P(CA),</v>
          </cell>
        </row>
        <row r="445">
          <cell r="A445" t="str">
            <v>PC-26-00431</v>
          </cell>
          <cell r="AD445" t="str">
            <v>SGN,S11,WEX,G58P(CA),</v>
          </cell>
        </row>
        <row r="446">
          <cell r="A446" t="str">
            <v>PC-26-00432</v>
          </cell>
          <cell r="AD446" t="str">
            <v>SGN,S11,WEX,G58P(CA),</v>
          </cell>
        </row>
        <row r="447">
          <cell r="A447" t="str">
            <v>PC-26-00425</v>
          </cell>
          <cell r="AD447" t="str">
            <v>SGN,S8,BWX,G58P(CA),</v>
          </cell>
        </row>
        <row r="448">
          <cell r="A448" t="str">
            <v>PC-26-00426</v>
          </cell>
          <cell r="AD448" t="str">
            <v>SGN,S8,BWX,G58P(CA),</v>
          </cell>
        </row>
        <row r="449">
          <cell r="A449" t="str">
            <v>PC-26-00433</v>
          </cell>
          <cell r="AD449" t="str">
            <v>SGN,S11,WNX,G58P(CA),</v>
          </cell>
        </row>
        <row r="450">
          <cell r="A450" t="str">
            <v>PC-26-00435</v>
          </cell>
          <cell r="AD450" t="str">
            <v>SGN,S11,WEX,G66-11B(CA),</v>
          </cell>
        </row>
        <row r="451">
          <cell r="A451" t="str">
            <v>PC-26-00436</v>
          </cell>
          <cell r="AD451" t="str">
            <v>SGN,S11,WEX,G66-11B(CA),</v>
          </cell>
        </row>
        <row r="452">
          <cell r="A452" t="str">
            <v>PC-26-00437</v>
          </cell>
          <cell r="AD452" t="str">
            <v>SGN,S11,WEX,G66-21AP(CA),</v>
          </cell>
        </row>
        <row r="453">
          <cell r="A453" t="str">
            <v>PC-26-00438</v>
          </cell>
          <cell r="AD453" t="str">
            <v>SGN,S11,WEX,G66-21AP(CA),</v>
          </cell>
        </row>
        <row r="454">
          <cell r="A454" t="str">
            <v>PC-26-00439</v>
          </cell>
          <cell r="AD454" t="str">
            <v>SGN,S11,WEX,G66-21CP(CA),</v>
          </cell>
        </row>
        <row r="455">
          <cell r="A455" t="str">
            <v>PC-26-00440</v>
          </cell>
          <cell r="AD455" t="str">
            <v>SGN,S11,WEX,G66-21CP(CA),</v>
          </cell>
        </row>
        <row r="456">
          <cell r="A456" t="str">
            <v>PC-26-00441</v>
          </cell>
          <cell r="AD456" t="str">
            <v>SGN,S11,WEX,G66-21CP(CA),</v>
          </cell>
        </row>
        <row r="457">
          <cell r="A457" t="str">
            <v>PC-26-00442</v>
          </cell>
          <cell r="AD457" t="str">
            <v>SGN,S11,WEX,G66-21CP(CA),</v>
          </cell>
        </row>
        <row r="458">
          <cell r="A458" t="str">
            <v>PC-2583</v>
          </cell>
          <cell r="AD458" t="str">
            <v>SGN,S11,WEX,G66-55(CA),</v>
          </cell>
        </row>
        <row r="459">
          <cell r="A459" t="str">
            <v>PC-2584</v>
          </cell>
          <cell r="AD459" t="str">
            <v>SGN,S11,WEX,G66-55(CA),</v>
          </cell>
        </row>
        <row r="460">
          <cell r="A460" t="str">
            <v>PC-2585</v>
          </cell>
          <cell r="AD460" t="str">
            <v>SGN,S11,WEX,G66-56(CA),</v>
          </cell>
        </row>
        <row r="461">
          <cell r="A461" t="str">
            <v>PC-2586</v>
          </cell>
          <cell r="AD461" t="str">
            <v>SGN,S11,WEX,G66-56(CA),</v>
          </cell>
        </row>
        <row r="462">
          <cell r="A462" t="str">
            <v>PC-26-00443</v>
          </cell>
          <cell r="AD462" t="str">
            <v>SGN,S11,WEX,G66-56aP(CA),</v>
          </cell>
        </row>
        <row r="463">
          <cell r="A463" t="str">
            <v>PC-26-00444</v>
          </cell>
          <cell r="AD463" t="str">
            <v>SGN,S11,WEX,G66-57A(CA),</v>
          </cell>
        </row>
        <row r="464">
          <cell r="A464" t="str">
            <v>PC-26-00445</v>
          </cell>
          <cell r="AD464" t="str">
            <v>SGN,S11,WEX,G66-57A(CA),</v>
          </cell>
        </row>
        <row r="465">
          <cell r="A465" t="str">
            <v>PC-26-00446</v>
          </cell>
          <cell r="AD465" t="str">
            <v>SGN,S11,WEX,G66-61A(CA),</v>
          </cell>
        </row>
        <row r="466">
          <cell r="A466" t="str">
            <v>PC-26-00447</v>
          </cell>
          <cell r="AD466" t="str">
            <v>SGN,S11,WEX,G66-61A(CA),</v>
          </cell>
        </row>
        <row r="467">
          <cell r="A467" t="str">
            <v>PC-26-0922</v>
          </cell>
          <cell r="AD467" t="str">
            <v>SGN,S11,WGX,G68(CA),</v>
          </cell>
        </row>
        <row r="468">
          <cell r="A468" t="str">
            <v>PC-26-0931</v>
          </cell>
          <cell r="AD468" t="str">
            <v>SGN,S11,WGX,G70-4(CA),</v>
          </cell>
        </row>
        <row r="469">
          <cell r="A469" t="str">
            <v>PC-26-0932</v>
          </cell>
          <cell r="AD469" t="str">
            <v>SGN,S11,WGX,G70-4(CA),</v>
          </cell>
        </row>
        <row r="470">
          <cell r="A470" t="str">
            <v>PC-26-0933</v>
          </cell>
          <cell r="AD470" t="str">
            <v>SGN,S11,WGX,G70-4(CA),</v>
          </cell>
        </row>
        <row r="471">
          <cell r="A471" t="str">
            <v>PC-26-0934</v>
          </cell>
          <cell r="AD471" t="str">
            <v>SGN,S11,WGX,G70-5(CA),</v>
          </cell>
        </row>
        <row r="472">
          <cell r="A472" t="str">
            <v>PC-26-0935</v>
          </cell>
          <cell r="AD472" t="str">
            <v>SGN,S11,WGX,G70-5(CA),</v>
          </cell>
        </row>
        <row r="473">
          <cell r="A473" t="str">
            <v>PC-26-0936</v>
          </cell>
          <cell r="AD473" t="str">
            <v>SGN,S11,WGX,G70-5(CA),</v>
          </cell>
        </row>
        <row r="474">
          <cell r="A474" t="str">
            <v>PC-26-00448</v>
          </cell>
          <cell r="AD474" t="str">
            <v>SGN,S11,WEX,G79aP(CA),</v>
          </cell>
        </row>
        <row r="475">
          <cell r="A475" t="str">
            <v>PC-2615</v>
          </cell>
          <cell r="AD475" t="str">
            <v>SGN,S11,WEX,G81-63(CA),</v>
          </cell>
        </row>
        <row r="476">
          <cell r="A476" t="str">
            <v>PC-2621</v>
          </cell>
          <cell r="AD476" t="str">
            <v>SGN,S11,WEX,G81-66(CA),</v>
          </cell>
        </row>
        <row r="477">
          <cell r="A477" t="str">
            <v>PC-26-00454</v>
          </cell>
          <cell r="AD477" t="str">
            <v>SGN,S11,WEX,G81-67(CA),</v>
          </cell>
        </row>
        <row r="478">
          <cell r="A478" t="str">
            <v>PC-2609</v>
          </cell>
          <cell r="AD478" t="str">
            <v>SGN,S11,WEX,G81-24(CA),</v>
          </cell>
        </row>
        <row r="479">
          <cell r="A479" t="str">
            <v>PC-26-00453</v>
          </cell>
          <cell r="AD479" t="str">
            <v>SGN,S11,BYX,G81-64aP(CA),</v>
          </cell>
        </row>
        <row r="480">
          <cell r="A480" t="str">
            <v>PC-2610</v>
          </cell>
          <cell r="AD480" t="str">
            <v>SGN,S11,WEX,G81-24(CA),</v>
          </cell>
        </row>
        <row r="481">
          <cell r="A481" t="str">
            <v>PC-2616</v>
          </cell>
          <cell r="AD481" t="str">
            <v>SGN,S11,WEX,G81-63(CA),</v>
          </cell>
        </row>
        <row r="482">
          <cell r="A482" t="str">
            <v>PC-2622</v>
          </cell>
          <cell r="AD482" t="str">
            <v>SGN,S11,WEX,G81-66(CA),</v>
          </cell>
        </row>
        <row r="483">
          <cell r="A483" t="str">
            <v>PC-2619</v>
          </cell>
          <cell r="AD483" t="str">
            <v>SGN,S11,WNX,G81-65(CA) ,</v>
          </cell>
        </row>
        <row r="484">
          <cell r="A484" t="str">
            <v>PC-2620</v>
          </cell>
          <cell r="AD484" t="str">
            <v>SGN,S11,WNX,G81-65(CA) ,</v>
          </cell>
        </row>
        <row r="485">
          <cell r="A485" t="str">
            <v>PC-26-0937</v>
          </cell>
          <cell r="AD485" t="str">
            <v>SGN,S11,WGX,G82(CA),</v>
          </cell>
        </row>
        <row r="486">
          <cell r="A486" t="str">
            <v>PC-26-0938</v>
          </cell>
          <cell r="AD486" t="str">
            <v>SGN,S11,WGX,G82(CA),</v>
          </cell>
        </row>
        <row r="487">
          <cell r="A487" t="str">
            <v>PC-26-0939</v>
          </cell>
          <cell r="AD487" t="str">
            <v>SGN,S11,MUL,G83-6(CA),</v>
          </cell>
        </row>
        <row r="488">
          <cell r="A488" t="str">
            <v>PC-26-0943</v>
          </cell>
          <cell r="AD488" t="str">
            <v>SGN,S11,MUL,G85-12(CA),</v>
          </cell>
        </row>
        <row r="489">
          <cell r="A489" t="str">
            <v>PC-1919</v>
          </cell>
          <cell r="AD489" t="str">
            <v>SGN,S11,WBG,G86-15(CA),</v>
          </cell>
        </row>
        <row r="490">
          <cell r="A490" t="str">
            <v>PC-1921</v>
          </cell>
          <cell r="AD490" t="str">
            <v>SGN,S11,WBG,G92-1(CA),</v>
          </cell>
        </row>
        <row r="491">
          <cell r="A491" t="str">
            <v>PC-1922</v>
          </cell>
          <cell r="AD491" t="str">
            <v>SGN,S11,WBG,G92-1(CA),</v>
          </cell>
        </row>
        <row r="492">
          <cell r="A492" t="str">
            <v>PC-26-00455</v>
          </cell>
          <cell r="AD492" t="str">
            <v>SGN,S11,WGX,G95A-1(CA),</v>
          </cell>
        </row>
        <row r="493">
          <cell r="A493" t="str">
            <v>PC-26-0820</v>
          </cell>
          <cell r="AD493" t="str">
            <v>SGN,S11,WGX,G95dP(CA),</v>
          </cell>
        </row>
        <row r="494">
          <cell r="A494" t="str">
            <v>PC-26-00456</v>
          </cell>
          <cell r="AD494" t="str">
            <v>SGN,S11,WGX,G95eP(CA) ,</v>
          </cell>
        </row>
        <row r="495">
          <cell r="A495" t="str">
            <v>PC-26-0945</v>
          </cell>
          <cell r="AD495" t="str">
            <v>SGN,S11,WGX,G96aP(CA),</v>
          </cell>
        </row>
        <row r="496">
          <cell r="A496" t="str">
            <v>PC-3571</v>
          </cell>
          <cell r="AD496" t="str">
            <v>SGN,S11,WGX,G96aP(CA),</v>
          </cell>
        </row>
        <row r="497">
          <cell r="A497" t="str">
            <v>PC-3572</v>
          </cell>
          <cell r="AD497" t="str">
            <v>SGN,S11,WGX,G96aP(CA),</v>
          </cell>
        </row>
        <row r="498">
          <cell r="A498" t="str">
            <v>PC-26-0946</v>
          </cell>
          <cell r="AD498" t="str">
            <v>SGN,S11,WGX,G97aP(CA),</v>
          </cell>
        </row>
        <row r="499">
          <cell r="A499" t="str">
            <v>PC-3573</v>
          </cell>
          <cell r="AD499" t="str">
            <v>SGN,S11,WGX,G97aP(CA),</v>
          </cell>
        </row>
        <row r="500">
          <cell r="A500" t="str">
            <v>PC-3574</v>
          </cell>
          <cell r="AD500" t="str">
            <v>SGN,S11,WGX,G97aP(CA),</v>
          </cell>
        </row>
        <row r="501">
          <cell r="A501" t="str">
            <v>PC-26-0150</v>
          </cell>
          <cell r="AD501" t="str">
            <v>SGN,S11,WEX,I13-2,</v>
          </cell>
        </row>
        <row r="502">
          <cell r="A502" t="str">
            <v>PC-26-00123</v>
          </cell>
          <cell r="AD502" t="str">
            <v>SGN,S11,WGX,I20-1,</v>
          </cell>
        </row>
        <row r="503">
          <cell r="A503" t="str">
            <v>PC-26-00124</v>
          </cell>
          <cell r="AD503" t="str">
            <v>SGN,S11,WGX,I20-1,</v>
          </cell>
        </row>
        <row r="504">
          <cell r="A504" t="str">
            <v>PC-26-00126</v>
          </cell>
          <cell r="AD504" t="str">
            <v>SGN,S11,WGX,I20-2,</v>
          </cell>
        </row>
        <row r="505">
          <cell r="A505" t="str">
            <v>PC-26-00127</v>
          </cell>
          <cell r="AD505" t="str">
            <v>SGN,S11,WGX,I20-3,</v>
          </cell>
        </row>
        <row r="506">
          <cell r="A506" t="str">
            <v>PC-26-00128</v>
          </cell>
          <cell r="AD506" t="str">
            <v>SGN,S11,WGX,I20-3,</v>
          </cell>
        </row>
        <row r="507">
          <cell r="A507" t="str">
            <v>PC-26-00129</v>
          </cell>
          <cell r="AD507" t="str">
            <v>SGN,S11,WGX,I20-4,</v>
          </cell>
        </row>
        <row r="508">
          <cell r="A508" t="str">
            <v>PC-26-00130</v>
          </cell>
          <cell r="AD508" t="str">
            <v>SGN,S11,WGX,I20-4,</v>
          </cell>
        </row>
        <row r="509">
          <cell r="A509" t="str">
            <v>PC-26-00131</v>
          </cell>
          <cell r="AD509" t="str">
            <v>SGN,S11,WGX,I20-4a,</v>
          </cell>
        </row>
        <row r="510">
          <cell r="A510" t="str">
            <v>PC-26-00132</v>
          </cell>
          <cell r="AD510" t="str">
            <v>SGN,S11,WGX,I20-4a,</v>
          </cell>
        </row>
        <row r="511">
          <cell r="A511" t="str">
            <v>PC-26-0152</v>
          </cell>
          <cell r="AD511" t="str">
            <v>SGN,S11,WGX,I2-4,</v>
          </cell>
        </row>
        <row r="512">
          <cell r="A512" t="str">
            <v>PC-26-0154</v>
          </cell>
          <cell r="AD512" t="str">
            <v>SGN,S11,WGX,I2-4a,</v>
          </cell>
        </row>
        <row r="513">
          <cell r="A513" t="str">
            <v>PC-26-0151</v>
          </cell>
          <cell r="AD513" t="str">
            <v>SGN,S11,WGX,I2-4,</v>
          </cell>
        </row>
        <row r="514">
          <cell r="A514" t="str">
            <v>PC-26-0153</v>
          </cell>
          <cell r="AD514" t="str">
            <v>SGN,S11,WGX,I2-4a,</v>
          </cell>
        </row>
        <row r="515">
          <cell r="A515" t="str">
            <v>PC-26-0156</v>
          </cell>
          <cell r="AD515" t="str">
            <v>SGN,S11,WGX,I2-5,</v>
          </cell>
        </row>
        <row r="516">
          <cell r="A516" t="str">
            <v>PC-26-0157</v>
          </cell>
          <cell r="AD516" t="str">
            <v>SGN,S11,WGX,I3-10,</v>
          </cell>
        </row>
        <row r="517">
          <cell r="A517" t="str">
            <v>PC-26-0158</v>
          </cell>
          <cell r="AD517" t="str">
            <v>SGN,S11,WGX,I3-10,</v>
          </cell>
        </row>
        <row r="518">
          <cell r="A518" t="str">
            <v>PC-26-0159</v>
          </cell>
          <cell r="AD518" t="str">
            <v>SGN,S11,WGX,I3-10P,</v>
          </cell>
        </row>
        <row r="519">
          <cell r="A519" t="str">
            <v>PC-26-0160</v>
          </cell>
          <cell r="AD519" t="str">
            <v>SGN,S11,WGX,I3-10P,</v>
          </cell>
        </row>
        <row r="520">
          <cell r="A520" t="str">
            <v>PC-26-00114</v>
          </cell>
          <cell r="AD520" t="str">
            <v>SGN,S11,WGX,I3-5,</v>
          </cell>
        </row>
        <row r="521">
          <cell r="A521" t="str">
            <v>PC-26-00115</v>
          </cell>
          <cell r="AD521" t="str">
            <v>SGN,S11,WGX,I3-5,</v>
          </cell>
        </row>
        <row r="522">
          <cell r="A522" t="str">
            <v>PC-26-00116</v>
          </cell>
          <cell r="AD522" t="str">
            <v>SGN,S11,WGX,I3-6,</v>
          </cell>
        </row>
        <row r="523">
          <cell r="A523" t="str">
            <v>PC-26-00117</v>
          </cell>
          <cell r="AD523" t="str">
            <v>SGN,S11,WGX,I3-6,</v>
          </cell>
        </row>
        <row r="524">
          <cell r="A524" t="str">
            <v>PC-26-00118</v>
          </cell>
          <cell r="AD524" t="str">
            <v>SGN,S11,WGX,I3-7,</v>
          </cell>
        </row>
        <row r="525">
          <cell r="A525" t="str">
            <v>PC-26-00119</v>
          </cell>
          <cell r="AD525" t="str">
            <v>SGN,S11,WGX,I3-7,</v>
          </cell>
        </row>
        <row r="526">
          <cell r="A526" t="str">
            <v>PC-26-00113</v>
          </cell>
          <cell r="AD526" t="str">
            <v>SGN,S11,WGX,I3-8,</v>
          </cell>
        </row>
        <row r="527">
          <cell r="A527" t="str">
            <v>PC-26-00121</v>
          </cell>
          <cell r="AD527" t="str">
            <v>SGN,S11,WGX,I3-9,</v>
          </cell>
        </row>
        <row r="528">
          <cell r="A528" t="str">
            <v>PC-26-00122</v>
          </cell>
          <cell r="AD528" t="str">
            <v>SGN,S11,WGX,I3-9,</v>
          </cell>
        </row>
        <row r="529">
          <cell r="A529" t="str">
            <v>PC-26-00120</v>
          </cell>
          <cell r="AD529" t="str">
            <v>SGN,S11,WGX,I4-1,</v>
          </cell>
        </row>
        <row r="530">
          <cell r="A530" t="str">
            <v>PC-26-00112</v>
          </cell>
          <cell r="AD530" t="str">
            <v>SGN,S11,WGX,I4-2,</v>
          </cell>
        </row>
        <row r="531">
          <cell r="A531" t="str">
            <v>PC-26-00133</v>
          </cell>
          <cell r="AD531" t="str">
            <v>SGN,S8,RBW,M10-1,</v>
          </cell>
        </row>
        <row r="532">
          <cell r="A532" t="str">
            <v>PC-26-00134</v>
          </cell>
          <cell r="AD532" t="str">
            <v>SGN,S8,RBW,M10-1aP,</v>
          </cell>
        </row>
        <row r="533">
          <cell r="A533" t="str">
            <v>PC-26-0163</v>
          </cell>
          <cell r="AD533" t="str">
            <v>SGN,S11,RBW,M10-2,</v>
          </cell>
        </row>
        <row r="534">
          <cell r="A534" t="str">
            <v>PC-26-0164</v>
          </cell>
          <cell r="AD534" t="str">
            <v>SGN,S11,RBW,M10-2aP,</v>
          </cell>
        </row>
        <row r="535">
          <cell r="A535" t="str">
            <v>PC-26-0165</v>
          </cell>
          <cell r="AD535" t="str">
            <v>SGN,S11,RBW,M10-3,</v>
          </cell>
        </row>
        <row r="536">
          <cell r="A536" t="str">
            <v>PC-26-0166</v>
          </cell>
          <cell r="AD536" t="str">
            <v>SGN,S11,RBW,M10-3a,</v>
          </cell>
        </row>
        <row r="537">
          <cell r="A537" t="str">
            <v>PC-26-0167</v>
          </cell>
          <cell r="AD537" t="str">
            <v>SGN,S11,RBW,M10-3bP,</v>
          </cell>
        </row>
        <row r="538">
          <cell r="A538" t="str">
            <v>PC-26-0169</v>
          </cell>
          <cell r="AD538" t="str">
            <v>SGN,S11,RBW,M11-1,</v>
          </cell>
        </row>
        <row r="539">
          <cell r="A539" t="str">
            <v>PC-26-0170</v>
          </cell>
          <cell r="AD539" t="str">
            <v>SGN,S11,RBW,M11-1aP,</v>
          </cell>
        </row>
        <row r="540">
          <cell r="A540" t="str">
            <v>PC-26-0171</v>
          </cell>
          <cell r="AD540" t="str">
            <v>SGN,S11,RBW,M11-1bP,</v>
          </cell>
        </row>
        <row r="541">
          <cell r="A541" t="str">
            <v>PC-26-0172</v>
          </cell>
          <cell r="AD541" t="str">
            <v>SGN,S11,RBW,M11-1cP,</v>
          </cell>
        </row>
        <row r="542">
          <cell r="A542" t="str">
            <v>PC-26-0173</v>
          </cell>
          <cell r="AD542" t="str">
            <v>SGN,S11,RBW,M11-1dP,</v>
          </cell>
        </row>
        <row r="543">
          <cell r="A543" t="str">
            <v>PC-1948</v>
          </cell>
          <cell r="AD543" t="str">
            <v>SGN,S11,WRE,M1-1,</v>
          </cell>
        </row>
        <row r="544">
          <cell r="A544" t="str">
            <v>PC-1948NOPOF</v>
          </cell>
          <cell r="AD544" t="str">
            <v>SGN,S11,WRE,M1-1,</v>
          </cell>
        </row>
        <row r="545">
          <cell r="A545" t="str">
            <v>PC-1949</v>
          </cell>
          <cell r="AD545" t="str">
            <v>SGN,S11,WRE,M1-1,</v>
          </cell>
        </row>
        <row r="546">
          <cell r="A546" t="str">
            <v>PC-1949NOPOF</v>
          </cell>
          <cell r="AD546" t="str">
            <v>SGN,S11,WRE,M1-1,</v>
          </cell>
        </row>
        <row r="547">
          <cell r="A547" t="str">
            <v>PC-1950</v>
          </cell>
          <cell r="AD547" t="str">
            <v>SGN,S11,WRE,M1-1,</v>
          </cell>
        </row>
        <row r="548">
          <cell r="A548" t="str">
            <v>PC-1950NOPOF</v>
          </cell>
          <cell r="AD548" t="str">
            <v>SGN,S11,WRE,M1-1,</v>
          </cell>
        </row>
        <row r="549">
          <cell r="A549" t="str">
            <v>PC-1951</v>
          </cell>
          <cell r="AD549" t="str">
            <v>SGN,S11,WRE,M1-1,</v>
          </cell>
        </row>
        <row r="550">
          <cell r="A550" t="str">
            <v>PC-1951NOPOF</v>
          </cell>
          <cell r="AD550" t="str">
            <v>SGN,S11,WRE,M1-1,</v>
          </cell>
        </row>
        <row r="551">
          <cell r="A551" t="str">
            <v>PC-26-00135</v>
          </cell>
          <cell r="AD551" t="str">
            <v>SGN,S11,WEX,M1-10,</v>
          </cell>
        </row>
        <row r="552">
          <cell r="A552" t="str">
            <v>PC-26-0174</v>
          </cell>
          <cell r="AD552" t="str">
            <v>SGN,S11,WRE,M1-1a,</v>
          </cell>
        </row>
        <row r="553">
          <cell r="A553" t="str">
            <v>PC-26-0174NOPOF</v>
          </cell>
          <cell r="AD553" t="str">
            <v>SGN,S11,WRE,M1-1a,</v>
          </cell>
        </row>
        <row r="554">
          <cell r="A554" t="str">
            <v>PC-26-0175</v>
          </cell>
          <cell r="AD554" t="str">
            <v>SGN,S11,WRE,M1-1a,</v>
          </cell>
        </row>
        <row r="555">
          <cell r="A555" t="str">
            <v>PC-26-0175NOPOF</v>
          </cell>
          <cell r="AD555" t="str">
            <v>SGN,S11,WRE,M1-1a,</v>
          </cell>
        </row>
        <row r="556">
          <cell r="A556" t="str">
            <v>PC-26-0176</v>
          </cell>
          <cell r="AD556" t="str">
            <v>SGN,S11,WRE,M1-1a,</v>
          </cell>
        </row>
        <row r="557">
          <cell r="A557" t="str">
            <v>PC-26-0176NOPOF</v>
          </cell>
          <cell r="AD557" t="str">
            <v>SGN,S11,WRE,M1-1a,</v>
          </cell>
        </row>
        <row r="558">
          <cell r="A558" t="str">
            <v>PC-26-0177</v>
          </cell>
          <cell r="AD558" t="str">
            <v>SGN,S11,WRE,M1-1a,</v>
          </cell>
        </row>
        <row r="559">
          <cell r="A559" t="str">
            <v>PC-26-0177NOPOF</v>
          </cell>
          <cell r="AD559" t="str">
            <v>SGN,S11,WRE,M1-1a,</v>
          </cell>
        </row>
        <row r="560">
          <cell r="A560" t="str">
            <v>PC-26-0178</v>
          </cell>
          <cell r="AD560" t="str">
            <v>SGN,S11,WGX,M1-2,</v>
          </cell>
        </row>
        <row r="561">
          <cell r="A561" t="str">
            <v>PC-26-0178NOPOF</v>
          </cell>
          <cell r="AD561" t="str">
            <v>SGN,S11,WGX,M1-2,</v>
          </cell>
        </row>
        <row r="562">
          <cell r="A562" t="str">
            <v>PC-26-0179</v>
          </cell>
          <cell r="AD562" t="str">
            <v>SGN,S11,WGX,M1-2,</v>
          </cell>
        </row>
        <row r="563">
          <cell r="A563" t="str">
            <v>PC-26-0179NOPOF</v>
          </cell>
          <cell r="AD563" t="str">
            <v>SGN,S11,WGX,M1-2,</v>
          </cell>
        </row>
        <row r="564">
          <cell r="A564" t="str">
            <v>PC-26-0180</v>
          </cell>
          <cell r="AD564" t="str">
            <v>SGN,S11,WGX,M1-2,</v>
          </cell>
        </row>
        <row r="565">
          <cell r="A565" t="str">
            <v>PC-26-0180NOPOF</v>
          </cell>
          <cell r="AD565" t="str">
            <v>SGN,S11,WGX,M1-2,</v>
          </cell>
        </row>
        <row r="566">
          <cell r="A566" t="str">
            <v>PC-26-0181</v>
          </cell>
          <cell r="AD566" t="str">
            <v>SGN,S11,WGX,M1-2,</v>
          </cell>
        </row>
        <row r="567">
          <cell r="A567" t="str">
            <v>PC-26-0181NOPOF</v>
          </cell>
          <cell r="AD567" t="str">
            <v>SGN,S11,WGX,M1-2,</v>
          </cell>
        </row>
        <row r="568">
          <cell r="A568" t="str">
            <v>PC-1956</v>
          </cell>
          <cell r="AD568" t="str">
            <v>SGN,S11,WGX,M1-3,</v>
          </cell>
        </row>
        <row r="569">
          <cell r="A569" t="str">
            <v>PC-1956NOPOF</v>
          </cell>
          <cell r="AD569" t="str">
            <v>SGN,S11,WGX,M1-3,</v>
          </cell>
        </row>
        <row r="570">
          <cell r="A570" t="str">
            <v>PC-1957</v>
          </cell>
          <cell r="AD570" t="str">
            <v>SGN,S11,WGX,M1-3,</v>
          </cell>
        </row>
        <row r="571">
          <cell r="A571" t="str">
            <v>PC-1957NOPOF</v>
          </cell>
          <cell r="AD571" t="str">
            <v>SGN,S11,WGX,M1-3,</v>
          </cell>
        </row>
        <row r="572">
          <cell r="A572" t="str">
            <v>PC-1958</v>
          </cell>
          <cell r="AD572" t="str">
            <v>SGN,S11,WGX,M1-3,</v>
          </cell>
        </row>
        <row r="573">
          <cell r="A573" t="str">
            <v>PC-1958NOPOF</v>
          </cell>
          <cell r="AD573" t="str">
            <v>SGN,S11,WGX,M1-3,</v>
          </cell>
        </row>
        <row r="574">
          <cell r="A574" t="str">
            <v>PC-1959</v>
          </cell>
          <cell r="AD574" t="str">
            <v>SGN,S11,WGX,M1-3,</v>
          </cell>
        </row>
        <row r="575">
          <cell r="A575" t="str">
            <v>PC-1959NOPOF</v>
          </cell>
          <cell r="AD575" t="str">
            <v>SGN,S11,WGX,M1-3,</v>
          </cell>
        </row>
        <row r="576">
          <cell r="A576" t="str">
            <v>PC-26-0182</v>
          </cell>
          <cell r="AD576" t="str">
            <v>SGN,S11,BWX,M1-4,</v>
          </cell>
        </row>
        <row r="577">
          <cell r="A577" t="str">
            <v>PC-26-0182NOPOF</v>
          </cell>
          <cell r="AD577" t="str">
            <v>SGN,S11,BWX,M1-4,</v>
          </cell>
        </row>
        <row r="578">
          <cell r="A578" t="str">
            <v>PC-26-0183</v>
          </cell>
          <cell r="AD578" t="str">
            <v>SGN,S11,BWX,M1-4,</v>
          </cell>
        </row>
        <row r="579">
          <cell r="A579" t="str">
            <v>PC-26-0183NOPOF</v>
          </cell>
          <cell r="AD579" t="str">
            <v>SGN,S11,BWX,M1-4,</v>
          </cell>
        </row>
        <row r="580">
          <cell r="A580" t="str">
            <v>PC-26-0184</v>
          </cell>
          <cell r="AD580" t="str">
            <v>SGN,S11,BWX,M1-4,</v>
          </cell>
        </row>
        <row r="581">
          <cell r="A581" t="str">
            <v>PC-26-0184NOPOF</v>
          </cell>
          <cell r="AD581" t="str">
            <v>SGN,S11,BWX,M1-4,</v>
          </cell>
        </row>
        <row r="582">
          <cell r="A582" t="str">
            <v>PC-26-0185</v>
          </cell>
          <cell r="AD582" t="str">
            <v>SGN,S11,BWX,M1-4,</v>
          </cell>
        </row>
        <row r="583">
          <cell r="A583" t="str">
            <v>PC-26-0185NOPOF</v>
          </cell>
          <cell r="AD583" t="str">
            <v>SGN,S11,BWX,M1-4,</v>
          </cell>
        </row>
        <row r="584">
          <cell r="A584" t="str">
            <v>PC-1960</v>
          </cell>
          <cell r="AD584" t="str">
            <v>SGN,S11,YEX,M1-6,</v>
          </cell>
        </row>
        <row r="585">
          <cell r="A585" t="str">
            <v>PC-1961</v>
          </cell>
          <cell r="AD585" t="str">
            <v>SGN,S11,YEX,M1-6,</v>
          </cell>
        </row>
        <row r="586">
          <cell r="A586" t="str">
            <v>PC-1962</v>
          </cell>
          <cell r="AD586" t="str">
            <v>SGN,S11,WNX,M1-7,</v>
          </cell>
        </row>
        <row r="587">
          <cell r="A587" t="str">
            <v>PC-1963</v>
          </cell>
          <cell r="AD587" t="str">
            <v>SGN,S11,WNX,M1-7,</v>
          </cell>
        </row>
        <row r="588">
          <cell r="A588" t="str">
            <v>PC-1964</v>
          </cell>
          <cell r="AD588" t="str">
            <v>SGN,S11,WNX,M1-7,</v>
          </cell>
        </row>
        <row r="589">
          <cell r="A589" t="str">
            <v>PC-26-00136</v>
          </cell>
          <cell r="AD589" t="str">
            <v>SGN,S8,GWX,M1-8,</v>
          </cell>
        </row>
        <row r="590">
          <cell r="A590" t="str">
            <v>PC-26-0186</v>
          </cell>
          <cell r="AD590" t="str">
            <v>SGN,S8,GWX,M1-8,</v>
          </cell>
        </row>
        <row r="591">
          <cell r="A591" t="str">
            <v>PC-26-00137</v>
          </cell>
          <cell r="AD591" t="str">
            <v>SGN,S8,GWX,M1-8a,</v>
          </cell>
        </row>
        <row r="592">
          <cell r="A592" t="str">
            <v>PC-26-0188</v>
          </cell>
          <cell r="AD592" t="str">
            <v>SGN,S8,GWX,M1-8a,</v>
          </cell>
        </row>
        <row r="593">
          <cell r="A593" t="str">
            <v>PC-26-0189</v>
          </cell>
          <cell r="AD593" t="str">
            <v>SGN,S11,WGX,M1-8b,</v>
          </cell>
        </row>
        <row r="594">
          <cell r="A594" t="str">
            <v>PC-26-0190</v>
          </cell>
          <cell r="AD594" t="str">
            <v>SGN,S11,WGX,M1-8b,</v>
          </cell>
        </row>
        <row r="595">
          <cell r="A595" t="str">
            <v>PC-26-0191</v>
          </cell>
          <cell r="AD595" t="str">
            <v>SGN,S11,WGX,M1-8c,</v>
          </cell>
        </row>
        <row r="596">
          <cell r="A596" t="str">
            <v>PC-26-0192</v>
          </cell>
          <cell r="AD596" t="str">
            <v>SGN,S11,WGX,M1-8c,</v>
          </cell>
        </row>
        <row r="597">
          <cell r="A597" t="str">
            <v>PC-3675</v>
          </cell>
          <cell r="AD597" t="str">
            <v>SGN,S11,WGX,M1-9,</v>
          </cell>
        </row>
        <row r="598">
          <cell r="A598" t="str">
            <v>PC-3677</v>
          </cell>
          <cell r="AD598" t="str">
            <v>SGN,S11,WGX,M1-9,</v>
          </cell>
        </row>
        <row r="599">
          <cell r="A599" t="str">
            <v>PC-1049</v>
          </cell>
          <cell r="AD599" t="str">
            <v>SGN,S8,BWX,M2-1P,</v>
          </cell>
        </row>
        <row r="600">
          <cell r="A600" t="str">
            <v>PC-1050</v>
          </cell>
          <cell r="AD600" t="str">
            <v>SGN,S8,BWX,M2-1P,</v>
          </cell>
        </row>
        <row r="601">
          <cell r="A601" t="str">
            <v>PC-2073</v>
          </cell>
          <cell r="AD601" t="str">
            <v>SGN,S11,WGX,M2-1P,</v>
          </cell>
        </row>
        <row r="602">
          <cell r="A602" t="str">
            <v>PC-2074</v>
          </cell>
          <cell r="AD602" t="str">
            <v>SGN,S11,WGX,M2-1P,</v>
          </cell>
        </row>
        <row r="603">
          <cell r="A603" t="str">
            <v>PC-26-00138</v>
          </cell>
          <cell r="AD603" t="str">
            <v>SGN,S11,WGX,M2-1P,</v>
          </cell>
        </row>
        <row r="604">
          <cell r="A604" t="str">
            <v>PC-2686</v>
          </cell>
          <cell r="AD604" t="str">
            <v>SGN,S11,WEX,M2-1P,</v>
          </cell>
        </row>
        <row r="605">
          <cell r="A605" t="str">
            <v>PC-2687</v>
          </cell>
          <cell r="AD605" t="str">
            <v>SGN,S11,WEX,M2-1P,</v>
          </cell>
        </row>
        <row r="606">
          <cell r="A606" t="str">
            <v>PC-2852</v>
          </cell>
          <cell r="AD606" t="str">
            <v>SGN,S11,WNX,M2-1P,</v>
          </cell>
        </row>
        <row r="607">
          <cell r="A607" t="str">
            <v>PC-2853</v>
          </cell>
          <cell r="AD607" t="str">
            <v>SGN,S11,WNX,M2-1P,</v>
          </cell>
        </row>
        <row r="608">
          <cell r="A608" t="str">
            <v>PC-1965</v>
          </cell>
          <cell r="AD608" t="str">
            <v>SGN,S11,WGX,M2-2,</v>
          </cell>
        </row>
        <row r="609">
          <cell r="A609" t="str">
            <v>PC-3396</v>
          </cell>
          <cell r="AD609" t="str">
            <v>SGN,S11,BFY,M2-1P,</v>
          </cell>
        </row>
        <row r="610">
          <cell r="A610" t="str">
            <v>PC-3397</v>
          </cell>
          <cell r="AD610" t="str">
            <v>SGN,S11,BFY,M2-1P,</v>
          </cell>
        </row>
        <row r="611">
          <cell r="A611" t="str">
            <v>PC-3561</v>
          </cell>
          <cell r="AD611" t="str">
            <v>SGN,S8,BWX,EM3 Series all,</v>
          </cell>
        </row>
        <row r="612">
          <cell r="A612" t="str">
            <v>PC-3398</v>
          </cell>
          <cell r="AD612" t="str">
            <v>SGN,S11,BFY,M3-1P,</v>
          </cell>
        </row>
        <row r="613">
          <cell r="A613" t="str">
            <v>PC-3406</v>
          </cell>
          <cell r="AD613" t="str">
            <v>SGN,S11,BFY,M3-1P,</v>
          </cell>
        </row>
        <row r="614">
          <cell r="A614" t="str">
            <v>PC-1063</v>
          </cell>
          <cell r="AD614" t="str">
            <v>SGN,S8,BWX,M3-1P,</v>
          </cell>
        </row>
        <row r="615">
          <cell r="A615" t="str">
            <v>PC-1633</v>
          </cell>
          <cell r="AD615" t="str">
            <v>SGN,S8,BWX,M3-1P,</v>
          </cell>
        </row>
        <row r="616">
          <cell r="A616" t="str">
            <v>PC-2083</v>
          </cell>
          <cell r="AD616" t="str">
            <v>SGN,S11,WGX,M3-1P,</v>
          </cell>
        </row>
        <row r="617">
          <cell r="A617" t="str">
            <v>PC-26-00139</v>
          </cell>
          <cell r="AD617" t="str">
            <v>SGN,S11,WGX,M3-1P,</v>
          </cell>
        </row>
        <row r="618">
          <cell r="A618" t="str">
            <v>PC-26-00140</v>
          </cell>
          <cell r="AD618" t="str">
            <v>SGN,S11,WEX,M3-1P,</v>
          </cell>
        </row>
        <row r="619">
          <cell r="A619" t="str">
            <v>PC-2688</v>
          </cell>
          <cell r="AD619" t="str">
            <v>SGN,S11,WEX,M3-1P,</v>
          </cell>
        </row>
        <row r="620">
          <cell r="A620" t="str">
            <v>PC-2854</v>
          </cell>
          <cell r="AD620" t="str">
            <v>SGN,S11,WNX,M3-1P,</v>
          </cell>
        </row>
        <row r="621">
          <cell r="A621" t="str">
            <v>PC-2862</v>
          </cell>
          <cell r="AD621" t="str">
            <v>SGN,S11,WNX,M3-1P,</v>
          </cell>
        </row>
        <row r="622">
          <cell r="A622" t="str">
            <v>PC-3844</v>
          </cell>
          <cell r="AD622" t="str">
            <v>SGN,S11,WGX,M3-1P,</v>
          </cell>
        </row>
        <row r="623">
          <cell r="A623" t="str">
            <v>PC-3399</v>
          </cell>
          <cell r="AD623" t="str">
            <v>SGN,S11,BFY,M3-2P,</v>
          </cell>
        </row>
        <row r="624">
          <cell r="A624" t="str">
            <v>PC-3407</v>
          </cell>
          <cell r="AD624" t="str">
            <v>SGN,S11,BFY,M3-2P,</v>
          </cell>
        </row>
        <row r="625">
          <cell r="A625" t="str">
            <v>PC-1635</v>
          </cell>
          <cell r="AD625" t="str">
            <v>SGN,S8,BWX,M3-2P,</v>
          </cell>
        </row>
        <row r="626">
          <cell r="A626" t="str">
            <v>PC-1651</v>
          </cell>
          <cell r="AD626" t="str">
            <v>SGN,S8,BWX,M3-2P,</v>
          </cell>
        </row>
        <row r="627">
          <cell r="A627" t="str">
            <v>PC-2076</v>
          </cell>
          <cell r="AD627" t="str">
            <v>SGN,S11,WGX,M3-2P,</v>
          </cell>
        </row>
        <row r="628">
          <cell r="A628" t="str">
            <v>PC-2084</v>
          </cell>
          <cell r="AD628" t="str">
            <v>SGN,S11,WGX,M3-2P,</v>
          </cell>
        </row>
        <row r="629">
          <cell r="A629" t="str">
            <v>PC-26-00141</v>
          </cell>
          <cell r="AD629" t="str">
            <v>SGN,S11,WGX,M3-2P,</v>
          </cell>
        </row>
        <row r="630">
          <cell r="A630" t="str">
            <v>PC-26-00142</v>
          </cell>
          <cell r="AD630" t="str">
            <v>SGN,S11,WEX,M3-2P,</v>
          </cell>
        </row>
        <row r="631">
          <cell r="A631" t="str">
            <v>PC-2689</v>
          </cell>
          <cell r="AD631" t="str">
            <v>SGN,S11,WEX,M3-2P,</v>
          </cell>
        </row>
        <row r="632">
          <cell r="A632" t="str">
            <v>PC-2855</v>
          </cell>
          <cell r="AD632" t="str">
            <v>SGN,S11,WNX,M3-2P,</v>
          </cell>
        </row>
        <row r="633">
          <cell r="A633" t="str">
            <v>PC-2863</v>
          </cell>
          <cell r="AD633" t="str">
            <v>SGN,S11,WNX,M3-2P,</v>
          </cell>
        </row>
        <row r="634">
          <cell r="A634" t="str">
            <v>PC-3400</v>
          </cell>
          <cell r="AD634" t="str">
            <v>SGN,S11,BFY,M3-3P,</v>
          </cell>
        </row>
        <row r="635">
          <cell r="A635" t="str">
            <v>PC-3408</v>
          </cell>
          <cell r="AD635" t="str">
            <v>SGN,S11,BFY,M3-3P,</v>
          </cell>
        </row>
        <row r="636">
          <cell r="A636" t="str">
            <v>PC-1065</v>
          </cell>
          <cell r="AD636" t="str">
            <v>SGN,S8,BWX,M3-3P,</v>
          </cell>
        </row>
        <row r="637">
          <cell r="A637" t="str">
            <v>PC-1637</v>
          </cell>
          <cell r="AD637" t="str">
            <v>SGN,S8,BWX,M3-3P,</v>
          </cell>
        </row>
        <row r="638">
          <cell r="A638" t="str">
            <v>PC-2085</v>
          </cell>
          <cell r="AD638" t="str">
            <v>SGN,S11,WGX,M3-3P,</v>
          </cell>
        </row>
        <row r="639">
          <cell r="A639" t="str">
            <v>PC-26-00143</v>
          </cell>
          <cell r="AD639" t="str">
            <v>SGN,S11,WGX,M3-3P,</v>
          </cell>
        </row>
        <row r="640">
          <cell r="A640" t="str">
            <v>PC-26-00144</v>
          </cell>
          <cell r="AD640" t="str">
            <v>SGN,S11,WEX,M3-3P,</v>
          </cell>
        </row>
        <row r="641">
          <cell r="A641" t="str">
            <v>PC-2690</v>
          </cell>
          <cell r="AD641" t="str">
            <v>SGN,S11,WEX,M3-3P,</v>
          </cell>
        </row>
        <row r="642">
          <cell r="A642" t="str">
            <v>PC-2856</v>
          </cell>
          <cell r="AD642" t="str">
            <v>SGN,S11,WNX,M3-3P,</v>
          </cell>
        </row>
        <row r="643">
          <cell r="A643" t="str">
            <v>PC-2864</v>
          </cell>
          <cell r="AD643" t="str">
            <v>SGN,S11,WNX,M3-3P,</v>
          </cell>
        </row>
        <row r="644">
          <cell r="A644" t="str">
            <v>PC-3846</v>
          </cell>
          <cell r="AD644" t="str">
            <v>SGN,S11,WGX,M3-3P,</v>
          </cell>
        </row>
        <row r="645">
          <cell r="A645" t="str">
            <v>PC-3401</v>
          </cell>
          <cell r="AD645" t="str">
            <v>SGN,S11,BFY,M3-4P,</v>
          </cell>
        </row>
        <row r="646">
          <cell r="A646" t="str">
            <v>PC-3409</v>
          </cell>
          <cell r="AD646" t="str">
            <v>SGN,S11,BFY,M3-4P,</v>
          </cell>
        </row>
        <row r="647">
          <cell r="A647" t="str">
            <v>PC-1066</v>
          </cell>
          <cell r="AD647" t="str">
            <v>SGN,S8,BWX,M3-4P,</v>
          </cell>
        </row>
        <row r="648">
          <cell r="A648" t="str">
            <v>PC-1639</v>
          </cell>
          <cell r="AD648" t="str">
            <v>SGN,S8,BWX,M3-4P,</v>
          </cell>
        </row>
        <row r="649">
          <cell r="A649" t="str">
            <v>PC-2086</v>
          </cell>
          <cell r="AD649" t="str">
            <v>SGN,S11,WGX,M3-4P,</v>
          </cell>
        </row>
        <row r="650">
          <cell r="A650" t="str">
            <v>PC-26-00145</v>
          </cell>
          <cell r="AD650" t="str">
            <v>SGN,S11,WGX,M3-4P,</v>
          </cell>
        </row>
        <row r="651">
          <cell r="A651" t="str">
            <v>PC-26-00146</v>
          </cell>
          <cell r="AD651" t="str">
            <v>SGN,S11,WEX,M3-4P,</v>
          </cell>
        </row>
        <row r="652">
          <cell r="A652" t="str">
            <v>PC-2691</v>
          </cell>
          <cell r="AD652" t="str">
            <v>SGN,S11,WEX,M3-4P,</v>
          </cell>
        </row>
        <row r="653">
          <cell r="A653" t="str">
            <v>PC-2857</v>
          </cell>
          <cell r="AD653" t="str">
            <v>SGN,S11,WNX,M3-4P,</v>
          </cell>
        </row>
        <row r="654">
          <cell r="A654" t="str">
            <v>PC-2865</v>
          </cell>
          <cell r="AD654" t="str">
            <v>SGN,S11,WNX,M3-4P,</v>
          </cell>
        </row>
        <row r="655">
          <cell r="A655" t="str">
            <v>PC-3847</v>
          </cell>
          <cell r="AD655" t="str">
            <v>SGN,S11,WGX,M3-4P,</v>
          </cell>
        </row>
        <row r="656">
          <cell r="A656" t="str">
            <v>PC-26-0194</v>
          </cell>
          <cell r="AD656" t="str">
            <v>SGN,S11,WGX,M4-11,</v>
          </cell>
        </row>
        <row r="657">
          <cell r="A657" t="str">
            <v>PC-26-0195</v>
          </cell>
          <cell r="AD657" t="str">
            <v>SGN,S11,MUL,M4-11a,</v>
          </cell>
        </row>
        <row r="658">
          <cell r="A658" t="str">
            <v>PC-26-0196</v>
          </cell>
          <cell r="AD658" t="str">
            <v>SGN,S11,WGX,M4-11bP,</v>
          </cell>
        </row>
        <row r="659">
          <cell r="A659" t="str">
            <v>PC-26-0197</v>
          </cell>
          <cell r="AD659" t="str">
            <v>SGN,S11,BFY,M4-11cP,</v>
          </cell>
        </row>
        <row r="660">
          <cell r="A660" t="str">
            <v>PC-26-0198</v>
          </cell>
          <cell r="AD660" t="str">
            <v>SGN,S11,WGX,M4-12,</v>
          </cell>
        </row>
        <row r="661">
          <cell r="A661" t="str">
            <v>PC-3419</v>
          </cell>
          <cell r="AD661" t="str">
            <v>SGN,S11,BFY,M4-14P,</v>
          </cell>
        </row>
        <row r="662">
          <cell r="A662" t="str">
            <v>PC-3429</v>
          </cell>
          <cell r="AD662" t="str">
            <v>SGN,S11,BFY,M4-14P,</v>
          </cell>
        </row>
        <row r="663">
          <cell r="A663" t="str">
            <v>PC-1086</v>
          </cell>
          <cell r="AD663" t="str">
            <v>SGN,S8,BWX,M4-14P,</v>
          </cell>
        </row>
        <row r="664">
          <cell r="A664" t="str">
            <v>PC-1096</v>
          </cell>
          <cell r="AD664" t="str">
            <v>SGN,S8,BWX,M4-14P,</v>
          </cell>
        </row>
        <row r="665">
          <cell r="A665" t="str">
            <v>PC-2096</v>
          </cell>
          <cell r="AD665" t="str">
            <v>SGN,S11,WGX,M4-14P,</v>
          </cell>
        </row>
        <row r="666">
          <cell r="A666" t="str">
            <v>PC-2106</v>
          </cell>
          <cell r="AD666" t="str">
            <v>SGN,S11,WGX,M4-14P,</v>
          </cell>
        </row>
        <row r="667">
          <cell r="A667" t="str">
            <v>PC-26-0199</v>
          </cell>
          <cell r="AD667" t="str">
            <v>SGN,S11,WGX,M4-14P,</v>
          </cell>
        </row>
        <row r="668">
          <cell r="A668" t="str">
            <v>PC-2699</v>
          </cell>
          <cell r="AD668" t="str">
            <v>SGN,S11,WEX,M4-14P,</v>
          </cell>
        </row>
        <row r="669">
          <cell r="A669" t="str">
            <v>PC-2709</v>
          </cell>
          <cell r="AD669" t="str">
            <v>SGN,S11,WEX,M4-14P,</v>
          </cell>
        </row>
        <row r="670">
          <cell r="A670" t="str">
            <v>PC-2875</v>
          </cell>
          <cell r="AD670" t="str">
            <v>SGN,S11,WNX,M4-14P,</v>
          </cell>
        </row>
        <row r="671">
          <cell r="A671" t="str">
            <v>PC-2885</v>
          </cell>
          <cell r="AD671" t="str">
            <v>SGN,S11,WNX,M4-14P,</v>
          </cell>
        </row>
        <row r="672">
          <cell r="A672" t="str">
            <v>PC-26-00147</v>
          </cell>
          <cell r="AD672" t="str">
            <v>SGN,S8,BWX,M4-17,</v>
          </cell>
        </row>
        <row r="673">
          <cell r="A673" t="str">
            <v>PC-26-00148</v>
          </cell>
          <cell r="AD673" t="str">
            <v>SGN,S8,BWX,M4-18,</v>
          </cell>
        </row>
        <row r="674">
          <cell r="A674" t="str">
            <v>PC-3411</v>
          </cell>
          <cell r="AD674" t="str">
            <v>SGN,S11,BFY,M4-1aP,</v>
          </cell>
        </row>
        <row r="675">
          <cell r="A675" t="str">
            <v>PC-3421</v>
          </cell>
          <cell r="AD675" t="str">
            <v>SGN,S11,BFY,M4-1aP,</v>
          </cell>
        </row>
        <row r="676">
          <cell r="A676" t="str">
            <v>PC-1088</v>
          </cell>
          <cell r="AD676" t="str">
            <v>SGN,S8,BWX,M4-1aP,</v>
          </cell>
        </row>
        <row r="677">
          <cell r="A677" t="str">
            <v>PC-1659</v>
          </cell>
          <cell r="AD677" t="str">
            <v>SGN,S8,BWX,M4-1aP,</v>
          </cell>
        </row>
        <row r="678">
          <cell r="A678" t="str">
            <v>PC-2088</v>
          </cell>
          <cell r="AD678" t="str">
            <v>SGN,S11,WGX,M4-1aP,</v>
          </cell>
        </row>
        <row r="679">
          <cell r="A679" t="str">
            <v>PC-2098</v>
          </cell>
          <cell r="AD679" t="str">
            <v>SGN,S11,WGX,M4-1aP,</v>
          </cell>
        </row>
        <row r="680">
          <cell r="A680" t="str">
            <v>PC-26-00149</v>
          </cell>
          <cell r="AD680" t="str">
            <v>SGN,S11,WGX,M4-1aP,</v>
          </cell>
        </row>
        <row r="681">
          <cell r="A681" t="str">
            <v>PC-3410</v>
          </cell>
          <cell r="AD681" t="str">
            <v>SGN,S11,BFY,M4-1P,</v>
          </cell>
        </row>
        <row r="682">
          <cell r="A682" t="str">
            <v>PC-3420</v>
          </cell>
          <cell r="AD682" t="str">
            <v>SGN,S11,BFY,M4-1P,</v>
          </cell>
        </row>
        <row r="683">
          <cell r="A683" t="str">
            <v>PC-1087</v>
          </cell>
          <cell r="AD683" t="str">
            <v>SGN,S8,BWX,M4-1P,</v>
          </cell>
        </row>
        <row r="684">
          <cell r="A684" t="str">
            <v>PC-1657</v>
          </cell>
          <cell r="AD684" t="str">
            <v>SGN,S8,BWX,M4-1P,</v>
          </cell>
        </row>
        <row r="685">
          <cell r="A685" t="str">
            <v>PC-2087</v>
          </cell>
          <cell r="AD685" t="str">
            <v>SGN,S11,WGX,M4-1P,</v>
          </cell>
        </row>
        <row r="686">
          <cell r="A686" t="str">
            <v>PC-2097</v>
          </cell>
          <cell r="AD686" t="str">
            <v>SGN,S11,WGX,M4-1P,</v>
          </cell>
        </row>
        <row r="687">
          <cell r="A687" t="str">
            <v>PC-26-00150</v>
          </cell>
          <cell r="AD687" t="str">
            <v>SGN,S11,WGX,M4-1P,</v>
          </cell>
        </row>
        <row r="688">
          <cell r="A688" t="str">
            <v>PC-2692</v>
          </cell>
          <cell r="AD688" t="str">
            <v>SGN,S11,WEX,M4-1P,</v>
          </cell>
        </row>
        <row r="689">
          <cell r="A689" t="str">
            <v>PC-2700</v>
          </cell>
          <cell r="AD689" t="str">
            <v>SGN,S11,WEX,M4-1P,</v>
          </cell>
        </row>
        <row r="690">
          <cell r="A690" t="str">
            <v>PC-2866</v>
          </cell>
          <cell r="AD690" t="str">
            <v>SGN,S11,WNX,M4-1P,</v>
          </cell>
        </row>
        <row r="691">
          <cell r="A691" t="str">
            <v>PC-2876</v>
          </cell>
          <cell r="AD691" t="str">
            <v>SGN,S11,WNX,M4-1P,</v>
          </cell>
        </row>
        <row r="692">
          <cell r="A692" t="str">
            <v>PC-3412</v>
          </cell>
          <cell r="AD692" t="str">
            <v>SGN,S11,BFY,M4-2P,</v>
          </cell>
        </row>
        <row r="693">
          <cell r="A693" t="str">
            <v>PC-3422</v>
          </cell>
          <cell r="AD693" t="str">
            <v>SGN,S11,BFY,M4-2P,</v>
          </cell>
        </row>
        <row r="694">
          <cell r="A694" t="str">
            <v>PC-1089</v>
          </cell>
          <cell r="AD694" t="str">
            <v>SGN,S8,BWX,M4-2P,</v>
          </cell>
        </row>
        <row r="695">
          <cell r="A695" t="str">
            <v>PC-1661</v>
          </cell>
          <cell r="AD695" t="str">
            <v>SGN,S8,BWX,M4-2P,</v>
          </cell>
        </row>
        <row r="696">
          <cell r="A696" t="str">
            <v>PC-2089</v>
          </cell>
          <cell r="AD696" t="str">
            <v>SGN,S11,WGX,M4-2P,</v>
          </cell>
        </row>
        <row r="697">
          <cell r="A697" t="str">
            <v>PC-2099</v>
          </cell>
          <cell r="AD697" t="str">
            <v>SGN,S11,WGX,M4-2P,</v>
          </cell>
        </row>
        <row r="698">
          <cell r="A698" t="str">
            <v>PC-26-00151</v>
          </cell>
          <cell r="AD698" t="str">
            <v>SGN,S11,WGX,M4-2P,</v>
          </cell>
        </row>
        <row r="699">
          <cell r="A699" t="str">
            <v>PC-2694</v>
          </cell>
          <cell r="AD699" t="str">
            <v>SGN,S11,WEX,M4-2P,</v>
          </cell>
        </row>
        <row r="700">
          <cell r="A700" t="str">
            <v>PC-2868</v>
          </cell>
          <cell r="AD700" t="str">
            <v>SGN,S11,WNX,M4-2P,</v>
          </cell>
        </row>
        <row r="701">
          <cell r="A701" t="str">
            <v>PC-2878</v>
          </cell>
          <cell r="AD701" t="str">
            <v>SGN,S11,WNX,M4-2P,</v>
          </cell>
        </row>
        <row r="702">
          <cell r="A702" t="str">
            <v>PC-3413</v>
          </cell>
          <cell r="AD702" t="str">
            <v>SGN,S11,BFY,M4-3P,</v>
          </cell>
        </row>
        <row r="703">
          <cell r="A703" t="str">
            <v>PC-3423</v>
          </cell>
          <cell r="AD703" t="str">
            <v>SGN,S11,BFY,M4-3P,</v>
          </cell>
        </row>
        <row r="704">
          <cell r="A704" t="str">
            <v>PC-1080</v>
          </cell>
          <cell r="AD704" t="str">
            <v>SGN,S8,BWX,M4-3P,</v>
          </cell>
        </row>
        <row r="705">
          <cell r="A705" t="str">
            <v>PC-1090</v>
          </cell>
          <cell r="AD705" t="str">
            <v>SGN,S8,BWX,M4-3P,</v>
          </cell>
        </row>
        <row r="706">
          <cell r="A706" t="str">
            <v>PC-2090</v>
          </cell>
          <cell r="AD706" t="str">
            <v>SGN,S11,WGX,M4-3P,</v>
          </cell>
        </row>
        <row r="707">
          <cell r="A707" t="str">
            <v>PC-2100</v>
          </cell>
          <cell r="AD707" t="str">
            <v>SGN,S11,WGX,M4-3P,</v>
          </cell>
        </row>
        <row r="708">
          <cell r="A708" t="str">
            <v>PC-26-00152</v>
          </cell>
          <cell r="AD708" t="str">
            <v>SGN,S11,WGX,M4-3P,</v>
          </cell>
        </row>
        <row r="709">
          <cell r="A709" t="str">
            <v>PC-2695</v>
          </cell>
          <cell r="AD709" t="str">
            <v>SGN,S11,WEX,M4-3P,</v>
          </cell>
        </row>
        <row r="710">
          <cell r="A710" t="str">
            <v>PC-2703</v>
          </cell>
          <cell r="AD710" t="str">
            <v>SGN,S11,WEX,M4-3P,</v>
          </cell>
        </row>
        <row r="711">
          <cell r="A711" t="str">
            <v>PC-2869</v>
          </cell>
          <cell r="AD711" t="str">
            <v>SGN,S11,WNX,M4-3P,</v>
          </cell>
        </row>
        <row r="712">
          <cell r="A712" t="str">
            <v>PC-2879</v>
          </cell>
          <cell r="AD712" t="str">
            <v>SGN,S11,WNX,M4-3P,</v>
          </cell>
        </row>
        <row r="713">
          <cell r="A713" t="str">
            <v>PC-3414</v>
          </cell>
          <cell r="AD713" t="str">
            <v>SGN,S11,BFY,M4-4P,</v>
          </cell>
        </row>
        <row r="714">
          <cell r="A714" t="str">
            <v>PC-3424</v>
          </cell>
          <cell r="AD714" t="str">
            <v>SGN,S11,BFY,M4-4P,</v>
          </cell>
        </row>
        <row r="715">
          <cell r="A715" t="str">
            <v>PC-1081</v>
          </cell>
          <cell r="AD715" t="str">
            <v>SGN,S8,BWX,M4-4P,</v>
          </cell>
        </row>
        <row r="716">
          <cell r="A716" t="str">
            <v>PC-1091</v>
          </cell>
          <cell r="AD716" t="str">
            <v>SGN,S8,BWX,M4-4P,</v>
          </cell>
        </row>
        <row r="717">
          <cell r="A717" t="str">
            <v>PC-2101</v>
          </cell>
          <cell r="AD717" t="str">
            <v>SGN,S11,WGX,M4-4P,</v>
          </cell>
        </row>
        <row r="718">
          <cell r="A718" t="str">
            <v>PC-26-00153</v>
          </cell>
          <cell r="AD718" t="str">
            <v>SGN,S11,WGX,M4-4P,</v>
          </cell>
        </row>
        <row r="719">
          <cell r="A719" t="str">
            <v>PC-2696</v>
          </cell>
          <cell r="AD719" t="str">
            <v>SGN,S11,WEX,M4-4P,</v>
          </cell>
        </row>
        <row r="720">
          <cell r="A720" t="str">
            <v>PC-2704</v>
          </cell>
          <cell r="AD720" t="str">
            <v>SGN,S11,WEX,M4-4P,</v>
          </cell>
        </row>
        <row r="721">
          <cell r="A721" t="str">
            <v>PC-2870</v>
          </cell>
          <cell r="AD721" t="str">
            <v>SGN,S11,WNX,M4-4P,</v>
          </cell>
        </row>
        <row r="722">
          <cell r="A722" t="str">
            <v>PC-2880</v>
          </cell>
          <cell r="AD722" t="str">
            <v>SGN,S11,WNX,M4-4P,</v>
          </cell>
        </row>
        <row r="723">
          <cell r="A723" t="str">
            <v>PC-3415</v>
          </cell>
          <cell r="AD723" t="str">
            <v>SGN,S11,BFY,M4-5P,</v>
          </cell>
        </row>
        <row r="724">
          <cell r="A724" t="str">
            <v>PC-3425</v>
          </cell>
          <cell r="AD724" t="str">
            <v>SGN,S11,BFY,M4-5P,</v>
          </cell>
        </row>
        <row r="725">
          <cell r="A725" t="str">
            <v>PC-1092</v>
          </cell>
          <cell r="AD725" t="str">
            <v>SGN,S8,BWX,M4-5P,</v>
          </cell>
        </row>
        <row r="726">
          <cell r="A726" t="str">
            <v>PC-1667</v>
          </cell>
          <cell r="AD726" t="str">
            <v>SGN,S8,BWX,M4-5P,</v>
          </cell>
        </row>
        <row r="727">
          <cell r="A727" t="str">
            <v>PC-2092</v>
          </cell>
          <cell r="AD727" t="str">
            <v>SGN,S11,WGX,M4-5P,</v>
          </cell>
        </row>
        <row r="728">
          <cell r="A728" t="str">
            <v>PC-2102</v>
          </cell>
          <cell r="AD728" t="str">
            <v>SGN,S11,WGX,M4-5P,</v>
          </cell>
        </row>
        <row r="729">
          <cell r="A729" t="str">
            <v>PC-26-00154</v>
          </cell>
          <cell r="AD729" t="str">
            <v>SGN,S11,WGX,M4-5P,</v>
          </cell>
        </row>
        <row r="730">
          <cell r="A730" t="str">
            <v>PC-2705</v>
          </cell>
          <cell r="AD730" t="str">
            <v>SGN,S11,WEX,M4-5P,</v>
          </cell>
        </row>
        <row r="731">
          <cell r="A731" t="str">
            <v>PC-2871</v>
          </cell>
          <cell r="AD731" t="str">
            <v>SGN,S11,WNX,M4-5P,</v>
          </cell>
        </row>
        <row r="732">
          <cell r="A732" t="str">
            <v>PC-2881</v>
          </cell>
          <cell r="AD732" t="str">
            <v>SGN,S11,WNX,M4-5P,</v>
          </cell>
        </row>
        <row r="733">
          <cell r="A733" t="str">
            <v>PC-3853</v>
          </cell>
          <cell r="AD733" t="str">
            <v>SGN,S11,WGX,M4-5P,</v>
          </cell>
        </row>
        <row r="734">
          <cell r="A734" t="str">
            <v>PC-3416</v>
          </cell>
          <cell r="AD734" t="str">
            <v>SGN,S11,BFY,M4-6P,</v>
          </cell>
        </row>
        <row r="735">
          <cell r="A735" t="str">
            <v>PC-3426</v>
          </cell>
          <cell r="AD735" t="str">
            <v>SGN,S11,BFY,M4-6P,</v>
          </cell>
        </row>
        <row r="736">
          <cell r="A736" t="str">
            <v>PC-1083</v>
          </cell>
          <cell r="AD736" t="str">
            <v>SGN,S8,BWX,M4-6P,</v>
          </cell>
        </row>
        <row r="737">
          <cell r="A737" t="str">
            <v>PC-1093</v>
          </cell>
          <cell r="AD737" t="str">
            <v>SGN,S8,BWX,M4-6P,</v>
          </cell>
        </row>
        <row r="738">
          <cell r="A738" t="str">
            <v>PC-2093</v>
          </cell>
          <cell r="AD738" t="str">
            <v>SGN,S11,WGX,M4-6P,</v>
          </cell>
        </row>
        <row r="739">
          <cell r="A739" t="str">
            <v>PC-2103</v>
          </cell>
          <cell r="AD739" t="str">
            <v>SGN,S11,WGX,M4-6P,</v>
          </cell>
        </row>
        <row r="740">
          <cell r="A740" t="str">
            <v>PC-26-00155</v>
          </cell>
          <cell r="AD740" t="str">
            <v>SGN,S11,GWX,M4-6P,</v>
          </cell>
        </row>
        <row r="741">
          <cell r="A741" t="str">
            <v>PC-26-00156</v>
          </cell>
          <cell r="AD741" t="str">
            <v>SGN,S11,WEX,M4-6P,</v>
          </cell>
        </row>
        <row r="742">
          <cell r="A742" t="str">
            <v>PC-2706</v>
          </cell>
          <cell r="AD742" t="str">
            <v>SGN,S11,WEX,M4-6P,</v>
          </cell>
        </row>
        <row r="743">
          <cell r="A743" t="str">
            <v>PC-2872</v>
          </cell>
          <cell r="AD743" t="str">
            <v>SGN,S11,WNX,M4-6P,</v>
          </cell>
        </row>
        <row r="744">
          <cell r="A744" t="str">
            <v>PC-2882</v>
          </cell>
          <cell r="AD744" t="str">
            <v>SGN,S11,WNX,M4-6P,</v>
          </cell>
        </row>
        <row r="745">
          <cell r="A745" t="str">
            <v>PC-3854</v>
          </cell>
          <cell r="AD745" t="str">
            <v>SGN,S11,GWX,M4-6P,</v>
          </cell>
        </row>
        <row r="746">
          <cell r="A746" t="str">
            <v>PC-3418</v>
          </cell>
          <cell r="AD746" t="str">
            <v>SGN,S11,BFY,M4-7aP,</v>
          </cell>
        </row>
        <row r="747">
          <cell r="A747" t="str">
            <v>PC-3428</v>
          </cell>
          <cell r="AD747" t="str">
            <v>SGN,S11,BFY,M4-7aP,</v>
          </cell>
        </row>
        <row r="748">
          <cell r="A748" t="str">
            <v>PC-2095</v>
          </cell>
          <cell r="AD748" t="str">
            <v>SGN,S11,GWX,M4-7aP,</v>
          </cell>
        </row>
        <row r="749">
          <cell r="A749" t="str">
            <v>PC-2105</v>
          </cell>
          <cell r="AD749" t="str">
            <v>SGN,S11,GWX,M4-7aP,</v>
          </cell>
        </row>
        <row r="750">
          <cell r="A750" t="str">
            <v>PC-26-00157</v>
          </cell>
          <cell r="AD750" t="str">
            <v>SGN,S11,GWX,M4-7aP,</v>
          </cell>
        </row>
        <row r="751">
          <cell r="A751" t="str">
            <v>PC-26-00158</v>
          </cell>
          <cell r="AD751" t="str">
            <v>SGN,S11,GWX,M4-7aP,</v>
          </cell>
        </row>
        <row r="752">
          <cell r="A752" t="str">
            <v>PC-2698</v>
          </cell>
          <cell r="AD752" t="str">
            <v>SGN,S11,WEX,M4-7aP,</v>
          </cell>
        </row>
        <row r="753">
          <cell r="A753" t="str">
            <v>PC-2708</v>
          </cell>
          <cell r="AD753" t="str">
            <v>SGN,S11,WEX,M4-7aP,</v>
          </cell>
        </row>
        <row r="754">
          <cell r="A754" t="str">
            <v>PC-2874</v>
          </cell>
          <cell r="AD754" t="str">
            <v>SGN,S11,WNX,M4-7aP,</v>
          </cell>
        </row>
        <row r="755">
          <cell r="A755" t="str">
            <v>PC-2884</v>
          </cell>
          <cell r="AD755" t="str">
            <v>SGN,S11,WNX,M4-7aP,</v>
          </cell>
        </row>
        <row r="756">
          <cell r="A756" t="str">
            <v>PC-3856</v>
          </cell>
          <cell r="AD756" t="str">
            <v>SGN,S11,GWX,M4-7aP,</v>
          </cell>
        </row>
        <row r="757">
          <cell r="A757" t="str">
            <v>PC-3417</v>
          </cell>
          <cell r="AD757" t="str">
            <v>SGN,S11,BFY,M4-7P,</v>
          </cell>
        </row>
        <row r="758">
          <cell r="A758" t="str">
            <v>PC-3427</v>
          </cell>
          <cell r="AD758" t="str">
            <v>SGN,S11,BFY,M4-7P,</v>
          </cell>
        </row>
        <row r="759">
          <cell r="A759" t="str">
            <v>PC-1084</v>
          </cell>
          <cell r="AD759" t="str">
            <v>SGN,S8,BWX,M4-7P,</v>
          </cell>
        </row>
        <row r="760">
          <cell r="A760" t="str">
            <v>PC-1094</v>
          </cell>
          <cell r="AD760" t="str">
            <v>SGN,S8,BWX,M4-7P,</v>
          </cell>
        </row>
        <row r="761">
          <cell r="A761" t="str">
            <v>PC-2094</v>
          </cell>
          <cell r="AD761" t="str">
            <v>SGN,S11,GWX,M4-7P,</v>
          </cell>
        </row>
        <row r="762">
          <cell r="A762" t="str">
            <v>PC-2104</v>
          </cell>
          <cell r="AD762" t="str">
            <v>SGN,S11,GWX,M4-7P,</v>
          </cell>
        </row>
        <row r="763">
          <cell r="A763" t="str">
            <v>PC-2697</v>
          </cell>
          <cell r="AD763" t="str">
            <v>SGN,S11,WEX,M4-7P,</v>
          </cell>
        </row>
        <row r="764">
          <cell r="A764" t="str">
            <v>PC-2707</v>
          </cell>
          <cell r="AD764" t="str">
            <v>SGN,S11,WEX,M4-7P,</v>
          </cell>
        </row>
        <row r="765">
          <cell r="A765" t="str">
            <v>PC-2873</v>
          </cell>
          <cell r="AD765" t="str">
            <v>SGN,S11,WNX,M4-7P,</v>
          </cell>
        </row>
        <row r="766">
          <cell r="A766" t="str">
            <v>PC-2883</v>
          </cell>
          <cell r="AD766" t="str">
            <v>SGN,S11,WNX,M4-7P,</v>
          </cell>
        </row>
        <row r="767">
          <cell r="A767" t="str">
            <v>PC-3855</v>
          </cell>
          <cell r="AD767" t="str">
            <v>SGN,S11,GWX,M4-7P,</v>
          </cell>
        </row>
        <row r="768">
          <cell r="A768" t="str">
            <v>PC-26-0200</v>
          </cell>
          <cell r="AD768" t="str">
            <v>SGN,S11,BFO,M4-8,</v>
          </cell>
        </row>
        <row r="769">
          <cell r="A769" t="str">
            <v>PC-26-0201</v>
          </cell>
          <cell r="AD769" t="str">
            <v>SGN,S11,BFO,M4-8a,</v>
          </cell>
        </row>
        <row r="770">
          <cell r="A770" t="str">
            <v>PC-26-0202</v>
          </cell>
          <cell r="AD770" t="str">
            <v>SGN,S11,BFO,M4-8b,</v>
          </cell>
        </row>
        <row r="771">
          <cell r="A771" t="str">
            <v>PC-26-0203</v>
          </cell>
          <cell r="AD771" t="str">
            <v>SGN,S11,BFO,M4-8bP,</v>
          </cell>
        </row>
        <row r="772">
          <cell r="A772" t="str">
            <v>PC-26-00159</v>
          </cell>
          <cell r="AD772" t="str">
            <v>SGN,S11,BFO,M4-8P,</v>
          </cell>
        </row>
        <row r="773">
          <cell r="A773" t="str">
            <v>PC-26-0204</v>
          </cell>
          <cell r="AD773" t="str">
            <v>SGN,S11,BFO,M4-9,</v>
          </cell>
        </row>
        <row r="774">
          <cell r="A774" t="str">
            <v>PC-26-0205</v>
          </cell>
          <cell r="AD774" t="str">
            <v>SGN,S11,BFO,M4-9,</v>
          </cell>
        </row>
        <row r="775">
          <cell r="A775" t="str">
            <v>PC-3051</v>
          </cell>
          <cell r="AD775" t="str">
            <v>SGN,S11,BFO,M4-9a,</v>
          </cell>
        </row>
        <row r="776">
          <cell r="A776" t="str">
            <v>PC-3052</v>
          </cell>
          <cell r="AD776" t="str">
            <v>SGN,S11,BFO,M4-9a,</v>
          </cell>
        </row>
        <row r="777">
          <cell r="A777" t="str">
            <v>PC-3053</v>
          </cell>
          <cell r="AD777" t="str">
            <v>SGN,S11,BFO,M4-9b,</v>
          </cell>
        </row>
        <row r="778">
          <cell r="A778" t="str">
            <v>PC-3054</v>
          </cell>
          <cell r="AD778" t="str">
            <v>SGN,S11,BFO,M4-9b,</v>
          </cell>
        </row>
        <row r="779">
          <cell r="A779" t="str">
            <v>PC-3055</v>
          </cell>
          <cell r="AD779" t="str">
            <v>SGN,S11,BFO,M4-9c,</v>
          </cell>
        </row>
        <row r="780">
          <cell r="A780" t="str">
            <v>PC-3056</v>
          </cell>
          <cell r="AD780" t="str">
            <v>SGN,S11,BFO,M4-9c,</v>
          </cell>
        </row>
        <row r="781">
          <cell r="A781" t="str">
            <v>PC-1697</v>
          </cell>
          <cell r="AD781" t="str">
            <v>SGN,S8,BWX,M5-1P,2P,3P(Blank),</v>
          </cell>
        </row>
        <row r="782">
          <cell r="A782" t="str">
            <v>PC-1699</v>
          </cell>
          <cell r="AD782" t="str">
            <v>SGN,S8,BWX,M5-1P,2P,3P(Blank),</v>
          </cell>
        </row>
        <row r="783">
          <cell r="A783" t="str">
            <v>PC-1707</v>
          </cell>
          <cell r="AD783" t="str">
            <v>SGN,S11,BFY,M5-1PL,</v>
          </cell>
        </row>
        <row r="784">
          <cell r="A784" t="str">
            <v>PC-1713</v>
          </cell>
          <cell r="AD784" t="str">
            <v>SGN,S11,BFY,M5-1PL,</v>
          </cell>
        </row>
        <row r="785">
          <cell r="A785" t="str">
            <v>PC-1117</v>
          </cell>
          <cell r="AD785" t="str">
            <v>SGN,S8,BWX,M5-1PL,</v>
          </cell>
        </row>
        <row r="786">
          <cell r="A786" t="str">
            <v>PC-1123</v>
          </cell>
          <cell r="AD786" t="str">
            <v>SGN,S8,BWX,M5-1PL,</v>
          </cell>
        </row>
        <row r="787">
          <cell r="A787" t="str">
            <v>PC-2107</v>
          </cell>
          <cell r="AD787" t="str">
            <v>SGN,S11,WGX,M5-1PL,</v>
          </cell>
        </row>
        <row r="788">
          <cell r="A788" t="str">
            <v>PC-26-00160</v>
          </cell>
          <cell r="AD788" t="str">
            <v>SGN,S11,WGX,M5-1PL,</v>
          </cell>
        </row>
        <row r="789">
          <cell r="A789" t="str">
            <v>PC-26-001601</v>
          </cell>
          <cell r="AD789" t="str">
            <v>SGN,S11,WEX,M5-1PL,</v>
          </cell>
        </row>
        <row r="790">
          <cell r="A790" t="str">
            <v>PC-2710</v>
          </cell>
          <cell r="AD790" t="str">
            <v>SGN,S11,WEX,M5-1PL,</v>
          </cell>
        </row>
        <row r="791">
          <cell r="A791" t="str">
            <v>PC-2886</v>
          </cell>
          <cell r="AD791" t="str">
            <v>SGN,S11,WNX,M5-1PL,</v>
          </cell>
        </row>
        <row r="792">
          <cell r="A792" t="str">
            <v>PC-2892</v>
          </cell>
          <cell r="AD792" t="str">
            <v>SGN,S11,WNX,M5-1PL,</v>
          </cell>
        </row>
        <row r="793">
          <cell r="A793" t="str">
            <v>PC-3861</v>
          </cell>
          <cell r="AD793" t="str">
            <v>SGN,S11,WGX,M5-1PL,</v>
          </cell>
        </row>
        <row r="794">
          <cell r="A794" t="str">
            <v>PC-1708</v>
          </cell>
          <cell r="AD794" t="str">
            <v>SGN,S11,BFY,M5-1PR,</v>
          </cell>
        </row>
        <row r="795">
          <cell r="A795" t="str">
            <v>PC-1714</v>
          </cell>
          <cell r="AD795" t="str">
            <v>SGN,S11,BFY,M5-1PR,</v>
          </cell>
        </row>
        <row r="796">
          <cell r="A796" t="str">
            <v>PC-1118</v>
          </cell>
          <cell r="AD796" t="str">
            <v>SGN,S8,BWX,M5-1PR,</v>
          </cell>
        </row>
        <row r="797">
          <cell r="A797" t="str">
            <v>PC-1124</v>
          </cell>
          <cell r="AD797" t="str">
            <v>SGN,S8,BWX,M5-1PR,</v>
          </cell>
        </row>
        <row r="798">
          <cell r="A798" t="str">
            <v>PC-2108</v>
          </cell>
          <cell r="AD798" t="str">
            <v>SGN,S11,WGX,M5-1PR,</v>
          </cell>
        </row>
        <row r="799">
          <cell r="A799" t="str">
            <v>PC-26-00162</v>
          </cell>
          <cell r="AD799" t="str">
            <v>SGN,S11,WGX,M5-1PR,</v>
          </cell>
        </row>
        <row r="800">
          <cell r="A800" t="str">
            <v>PC-26-00163</v>
          </cell>
          <cell r="AD800" t="str">
            <v>SGN,S11,WEX,M5-1PR,</v>
          </cell>
        </row>
        <row r="801">
          <cell r="A801" t="str">
            <v>PC-2711</v>
          </cell>
          <cell r="AD801" t="str">
            <v>SGN,S11,WEX,M5-1PR,</v>
          </cell>
        </row>
        <row r="802">
          <cell r="A802" t="str">
            <v>PC-2887</v>
          </cell>
          <cell r="AD802" t="str">
            <v>SGN,S11,WNX,M5-1PR,</v>
          </cell>
        </row>
        <row r="803">
          <cell r="A803" t="str">
            <v>PC-2893</v>
          </cell>
          <cell r="AD803" t="str">
            <v>SGN,S11,WNX,M5-1PR,</v>
          </cell>
        </row>
        <row r="804">
          <cell r="A804" t="str">
            <v>PC-3862</v>
          </cell>
          <cell r="AD804" t="str">
            <v>SGN,S11,WGX,M5-1PR,</v>
          </cell>
        </row>
        <row r="805">
          <cell r="A805" t="str">
            <v>PC-1709</v>
          </cell>
          <cell r="AD805" t="str">
            <v>SGN,S11,BFY,M5-2PL,</v>
          </cell>
        </row>
        <row r="806">
          <cell r="A806" t="str">
            <v>PC-1715</v>
          </cell>
          <cell r="AD806" t="str">
            <v>SGN,S11,BFY,M5-2PL,</v>
          </cell>
        </row>
        <row r="807">
          <cell r="A807" t="str">
            <v>PC-1119</v>
          </cell>
          <cell r="AD807" t="str">
            <v>SGN,S8,BWX,M5-2PL,</v>
          </cell>
        </row>
        <row r="808">
          <cell r="A808" t="str">
            <v>PC-1125</v>
          </cell>
          <cell r="AD808" t="str">
            <v>SGN,S8,BWX,M5-2PL,</v>
          </cell>
        </row>
        <row r="809">
          <cell r="A809" t="str">
            <v>PC-2109</v>
          </cell>
          <cell r="AD809" t="str">
            <v>SGN,S11,WGX,M5-2PL,</v>
          </cell>
        </row>
        <row r="810">
          <cell r="A810" t="str">
            <v>PC-26-00164</v>
          </cell>
          <cell r="AD810" t="str">
            <v>SGN,S11,WGX,M5-2PL,</v>
          </cell>
        </row>
        <row r="811">
          <cell r="A811" t="str">
            <v>PC-26-00165</v>
          </cell>
          <cell r="AD811" t="str">
            <v>SGN,S11,WEX,M5-2PL,</v>
          </cell>
        </row>
        <row r="812">
          <cell r="A812" t="str">
            <v>PC-2712</v>
          </cell>
          <cell r="AD812" t="str">
            <v>SGN,S11,WEX,M5-2PL,</v>
          </cell>
        </row>
        <row r="813">
          <cell r="A813" t="str">
            <v>PC-2888</v>
          </cell>
          <cell r="AD813" t="str">
            <v>SGN,S11,WNX,M5-2PL,</v>
          </cell>
        </row>
        <row r="814">
          <cell r="A814" t="str">
            <v>PC-2894</v>
          </cell>
          <cell r="AD814" t="str">
            <v>SGN,S11,WNX,M5-2PL,</v>
          </cell>
        </row>
        <row r="815">
          <cell r="A815" t="str">
            <v>PC-3863</v>
          </cell>
          <cell r="AD815" t="str">
            <v>SGN,S11,WGX,M5-2PL,</v>
          </cell>
        </row>
        <row r="816">
          <cell r="A816" t="str">
            <v>PC-1710</v>
          </cell>
          <cell r="AD816" t="str">
            <v>SGN,S11,BFY,M5-2PR,</v>
          </cell>
        </row>
        <row r="817">
          <cell r="A817" t="str">
            <v>PC-1716</v>
          </cell>
          <cell r="AD817" t="str">
            <v>SGN,S11,BFY,M5-2PR,</v>
          </cell>
        </row>
        <row r="818">
          <cell r="A818" t="str">
            <v>PC-1120</v>
          </cell>
          <cell r="AD818" t="str">
            <v>SGN,S8,BWX,M5-2PR,</v>
          </cell>
        </row>
        <row r="819">
          <cell r="A819" t="str">
            <v>PC-1126</v>
          </cell>
          <cell r="AD819" t="str">
            <v>SGN,S8,BWX,M5-2PR,</v>
          </cell>
        </row>
        <row r="820">
          <cell r="A820" t="str">
            <v>PC-2110</v>
          </cell>
          <cell r="AD820" t="str">
            <v>SGN,S11,WGX,M5-2PR,</v>
          </cell>
        </row>
        <row r="821">
          <cell r="A821" t="str">
            <v>PC-26-00166</v>
          </cell>
          <cell r="AD821" t="str">
            <v>SGN,S11,WGX,M5-2PR,</v>
          </cell>
        </row>
        <row r="822">
          <cell r="A822" t="str">
            <v>PC-26-00167</v>
          </cell>
          <cell r="AD822" t="str">
            <v>SGN,S11,WEX,M5-2PR,</v>
          </cell>
        </row>
        <row r="823">
          <cell r="A823" t="str">
            <v>PC-2713</v>
          </cell>
          <cell r="AD823" t="str">
            <v>SGN,S11,WEX,M5-2PR,</v>
          </cell>
        </row>
        <row r="824">
          <cell r="A824" t="str">
            <v>PC-2889</v>
          </cell>
          <cell r="AD824" t="str">
            <v>SGN,S11,WNX,M5-2PR,</v>
          </cell>
        </row>
        <row r="825">
          <cell r="A825" t="str">
            <v>PC-2895</v>
          </cell>
          <cell r="AD825" t="str">
            <v>SGN,S11,WNX,M5-2PR,</v>
          </cell>
        </row>
        <row r="826">
          <cell r="A826" t="str">
            <v>PC-3864</v>
          </cell>
          <cell r="AD826" t="str">
            <v>SGN,S11,WGX,M5-2PR,</v>
          </cell>
        </row>
        <row r="827">
          <cell r="A827" t="str">
            <v>PC-1711</v>
          </cell>
          <cell r="AD827" t="str">
            <v>SGN,S11,BFY,M5-3PL,</v>
          </cell>
        </row>
        <row r="828">
          <cell r="A828" t="str">
            <v>PC-1717</v>
          </cell>
          <cell r="AD828" t="str">
            <v>SGN,S11,BFY,M5-3PL,</v>
          </cell>
        </row>
        <row r="829">
          <cell r="A829" t="str">
            <v>PC-1121</v>
          </cell>
          <cell r="AD829" t="str">
            <v>SGN,S8,BWX,M5-3PL,</v>
          </cell>
        </row>
        <row r="830">
          <cell r="A830" t="str">
            <v>PC-1127</v>
          </cell>
          <cell r="AD830" t="str">
            <v>SGN,S8,BWX,M5-3PL,</v>
          </cell>
        </row>
        <row r="831">
          <cell r="A831" t="str">
            <v>PC-2896</v>
          </cell>
          <cell r="AD831" t="str">
            <v>SGN,S11,WNX,M5-3PL,</v>
          </cell>
        </row>
        <row r="832">
          <cell r="A832" t="str">
            <v>PC-3865</v>
          </cell>
          <cell r="AD832" t="str">
            <v>SGN,S11,WGX,M5-3PL,</v>
          </cell>
        </row>
        <row r="833">
          <cell r="A833" t="str">
            <v>PC-1712</v>
          </cell>
          <cell r="AD833" t="str">
            <v>SGN,S11,BFY,M5-3PR,</v>
          </cell>
        </row>
        <row r="834">
          <cell r="A834" t="str">
            <v>PC-1718</v>
          </cell>
          <cell r="AD834" t="str">
            <v>SGN,S11,BFY,M5-3PR,</v>
          </cell>
        </row>
        <row r="835">
          <cell r="A835" t="str">
            <v>PC-1122</v>
          </cell>
          <cell r="AD835" t="str">
            <v>SGN,S8,BWX,M5-3PR,</v>
          </cell>
        </row>
        <row r="836">
          <cell r="A836" t="str">
            <v>PC-1128</v>
          </cell>
          <cell r="AD836" t="str">
            <v>SGN,S8,BWX,M5-3PR,</v>
          </cell>
        </row>
        <row r="837">
          <cell r="A837" t="str">
            <v>PC-2112</v>
          </cell>
          <cell r="AD837" t="str">
            <v>SGN,S11,WGX,M5-3PR,</v>
          </cell>
        </row>
        <row r="838">
          <cell r="A838" t="str">
            <v>PC-26-00168</v>
          </cell>
          <cell r="AD838" t="str">
            <v>SGN,S11,WGX,M5-3PR,</v>
          </cell>
        </row>
        <row r="839">
          <cell r="A839" t="str">
            <v>PC-26-00169</v>
          </cell>
          <cell r="AD839" t="str">
            <v>SGN,S11,WEX,M5-3PR,</v>
          </cell>
        </row>
        <row r="840">
          <cell r="A840" t="str">
            <v>PC-2715</v>
          </cell>
          <cell r="AD840" t="str">
            <v>SGN,S11,WEX,M5-3PR,</v>
          </cell>
        </row>
        <row r="841">
          <cell r="A841" t="str">
            <v>PC-2891</v>
          </cell>
          <cell r="AD841" t="str">
            <v>SGN,S11,WNX,M5-3PR,</v>
          </cell>
        </row>
        <row r="842">
          <cell r="A842" t="str">
            <v>PC-2897</v>
          </cell>
          <cell r="AD842" t="str">
            <v>SGN,S11,WNX,M5-3PR,</v>
          </cell>
        </row>
        <row r="843">
          <cell r="A843" t="str">
            <v>PC-3866</v>
          </cell>
          <cell r="AD843" t="str">
            <v>SGN,S11,WGX,M5-3PR,</v>
          </cell>
        </row>
        <row r="844">
          <cell r="A844" t="str">
            <v>PC-3442</v>
          </cell>
          <cell r="AD844" t="str">
            <v>SGN,S11,BFY,M5-4P,</v>
          </cell>
        </row>
        <row r="845">
          <cell r="A845" t="str">
            <v>PC-3445</v>
          </cell>
          <cell r="AD845" t="str">
            <v>SGN,S11,BFY,M5-4P,</v>
          </cell>
        </row>
        <row r="846">
          <cell r="A846" t="str">
            <v>PC-1140</v>
          </cell>
          <cell r="AD846" t="str">
            <v>SGN,S8,BWX,M5-4P,</v>
          </cell>
        </row>
        <row r="847">
          <cell r="A847" t="str">
            <v>PC-1143</v>
          </cell>
          <cell r="AD847" t="str">
            <v>SGN,S8,BWX,M5-4P,</v>
          </cell>
        </row>
        <row r="848">
          <cell r="A848" t="str">
            <v>PC-2113</v>
          </cell>
          <cell r="AD848" t="str">
            <v>SGN,S11,WGX,M5-4P,</v>
          </cell>
        </row>
        <row r="849">
          <cell r="A849" t="str">
            <v>PC-2116</v>
          </cell>
          <cell r="AD849" t="str">
            <v>SGN,S11,WGX,M5-4P,</v>
          </cell>
        </row>
        <row r="850">
          <cell r="A850" t="str">
            <v>PC-26-00170</v>
          </cell>
          <cell r="AD850" t="str">
            <v>SGN,S11,WGX,M5-4P,</v>
          </cell>
        </row>
        <row r="851">
          <cell r="A851" t="str">
            <v>PC-2716</v>
          </cell>
          <cell r="AD851" t="str">
            <v>SGN,S11,WEX,M5-4P,</v>
          </cell>
        </row>
        <row r="852">
          <cell r="A852" t="str">
            <v>PC-2719</v>
          </cell>
          <cell r="AD852" t="str">
            <v>SGN,S11,WEX,M5-4P,</v>
          </cell>
        </row>
        <row r="853">
          <cell r="A853" t="str">
            <v>PC-2898</v>
          </cell>
          <cell r="AD853" t="str">
            <v>SGN,S11,WNX,M5-4P,</v>
          </cell>
        </row>
        <row r="854">
          <cell r="A854" t="str">
            <v>PC-2901</v>
          </cell>
          <cell r="AD854" t="str">
            <v>SGN,S11,WNX,M5-4P,</v>
          </cell>
        </row>
        <row r="855">
          <cell r="A855" t="str">
            <v>PC-1701</v>
          </cell>
          <cell r="AD855" t="str">
            <v>SGN,S8,BWX,M5-4P,5P,6P (Blank),</v>
          </cell>
        </row>
        <row r="856">
          <cell r="A856" t="str">
            <v>PC-1703</v>
          </cell>
          <cell r="AD856" t="str">
            <v>SGN,S8,BWX,M5-4P,5P,6P (Blank),</v>
          </cell>
        </row>
        <row r="857">
          <cell r="A857" t="str">
            <v>PC-3443</v>
          </cell>
          <cell r="AD857" t="str">
            <v>SGN,S11,BFY,M5-5P,</v>
          </cell>
        </row>
        <row r="858">
          <cell r="A858" t="str">
            <v>PC-3446</v>
          </cell>
          <cell r="AD858" t="str">
            <v>SGN,S11,BFY,M5-5P,</v>
          </cell>
        </row>
        <row r="859">
          <cell r="A859" t="str">
            <v>PC-1141</v>
          </cell>
          <cell r="AD859" t="str">
            <v>SGN,S8,BWX,M5-5P,</v>
          </cell>
        </row>
        <row r="860">
          <cell r="A860" t="str">
            <v>PC-1144</v>
          </cell>
          <cell r="AD860" t="str">
            <v>SGN,S8,BWX,M5-5P,</v>
          </cell>
        </row>
        <row r="861">
          <cell r="A861" t="str">
            <v>PC-2114</v>
          </cell>
          <cell r="AD861" t="str">
            <v>SGN,S11,WGX,M5-5P,</v>
          </cell>
        </row>
        <row r="862">
          <cell r="A862" t="str">
            <v>PC-2117</v>
          </cell>
          <cell r="AD862" t="str">
            <v>SGN,S11,WGX,M5-5P,</v>
          </cell>
        </row>
        <row r="863">
          <cell r="A863" t="str">
            <v>PC-26-00171</v>
          </cell>
          <cell r="AD863" t="str">
            <v>SGN,S11,WGX,M5-5P,</v>
          </cell>
        </row>
        <row r="864">
          <cell r="A864" t="str">
            <v>PC-2717</v>
          </cell>
          <cell r="AD864" t="str">
            <v>SGN,S11,WEX,M5-5P,</v>
          </cell>
        </row>
        <row r="865">
          <cell r="A865" t="str">
            <v>PC-2720</v>
          </cell>
          <cell r="AD865" t="str">
            <v>SGN,S11,WEX,M5-5P,</v>
          </cell>
        </row>
        <row r="866">
          <cell r="A866" t="str">
            <v>PC-2899</v>
          </cell>
          <cell r="AD866" t="str">
            <v>SGN,S11,WNX,M5-5P,</v>
          </cell>
        </row>
        <row r="867">
          <cell r="A867" t="str">
            <v>PC-2902</v>
          </cell>
          <cell r="AD867" t="str">
            <v>SGN,S11,WNX,M5-5P,</v>
          </cell>
        </row>
        <row r="868">
          <cell r="A868" t="str">
            <v>PC-3444</v>
          </cell>
          <cell r="AD868" t="str">
            <v>SGN,S11,BFY,M5-6P,</v>
          </cell>
        </row>
        <row r="869">
          <cell r="A869" t="str">
            <v>PC-3447</v>
          </cell>
          <cell r="AD869" t="str">
            <v>SGN,S11,BFY,M5-6P,</v>
          </cell>
        </row>
        <row r="870">
          <cell r="A870" t="str">
            <v>PC-1142</v>
          </cell>
          <cell r="AD870" t="str">
            <v>SGN,S8,BWX,M5-6P,</v>
          </cell>
        </row>
        <row r="871">
          <cell r="A871" t="str">
            <v>PC-1729</v>
          </cell>
          <cell r="AD871" t="str">
            <v>SGN,S8,BWX,M5-6P,</v>
          </cell>
        </row>
        <row r="872">
          <cell r="A872" t="str">
            <v>PC-2115</v>
          </cell>
          <cell r="AD872" t="str">
            <v>SGN,S11,WGX,M5-6P,</v>
          </cell>
        </row>
        <row r="873">
          <cell r="A873" t="str">
            <v>PC-2118</v>
          </cell>
          <cell r="AD873" t="str">
            <v>SGN,S11,WGX,M5-6P,</v>
          </cell>
        </row>
        <row r="874">
          <cell r="A874" t="str">
            <v>PC-26-00172</v>
          </cell>
          <cell r="AD874" t="str">
            <v>SGN,S11,WGX,M5-6P,</v>
          </cell>
        </row>
        <row r="875">
          <cell r="A875" t="str">
            <v>PC-2718</v>
          </cell>
          <cell r="AD875" t="str">
            <v>SGN,S11,WEX,M5-6P,</v>
          </cell>
        </row>
        <row r="876">
          <cell r="A876" t="str">
            <v>PC-2721</v>
          </cell>
          <cell r="AD876" t="str">
            <v>SGN,S11,WEX,M5-6P,</v>
          </cell>
        </row>
        <row r="877">
          <cell r="A877" t="str">
            <v>PC-2900</v>
          </cell>
          <cell r="AD877" t="str">
            <v>SGN,S11,WNX,M5-6P,</v>
          </cell>
        </row>
        <row r="878">
          <cell r="A878" t="str">
            <v>PC-2903</v>
          </cell>
          <cell r="AD878" t="str">
            <v>SGN,S11,WNX,M5-6P,</v>
          </cell>
        </row>
        <row r="879">
          <cell r="A879" t="str">
            <v>PC-1705</v>
          </cell>
          <cell r="AD879" t="str">
            <v>SGN,S11,BFY,M6 series (Blank),</v>
          </cell>
        </row>
        <row r="880">
          <cell r="A880" t="str">
            <v>PC-1706</v>
          </cell>
          <cell r="AD880" t="str">
            <v>SGN,S11,BFY,M6 series (Blank),</v>
          </cell>
        </row>
        <row r="881">
          <cell r="A881" t="str">
            <v>PC-3448</v>
          </cell>
          <cell r="AD881" t="str">
            <v>SGN,S11,BFY,M6-1P,</v>
          </cell>
        </row>
        <row r="882">
          <cell r="A882" t="str">
            <v>PC-3468</v>
          </cell>
          <cell r="AD882" t="str">
            <v>SGN,S11,BFY,M6-1P,</v>
          </cell>
        </row>
        <row r="883">
          <cell r="A883" t="str">
            <v>PC-3449</v>
          </cell>
          <cell r="AD883" t="str">
            <v>SGN,S11,BFY,M6-1P,</v>
          </cell>
        </row>
        <row r="884">
          <cell r="A884" t="str">
            <v>PC-3469</v>
          </cell>
          <cell r="AD884" t="str">
            <v>SGN,S11,BFY,M6-1P,</v>
          </cell>
        </row>
        <row r="885">
          <cell r="A885" t="str">
            <v>PC-3452</v>
          </cell>
          <cell r="AD885" t="str">
            <v>SGN,S11,BFY,M6-2aP,</v>
          </cell>
        </row>
        <row r="886">
          <cell r="A886" t="str">
            <v>PC-3472</v>
          </cell>
          <cell r="AD886" t="str">
            <v>SGN,S11,BFY,M6-2aP,</v>
          </cell>
        </row>
        <row r="887">
          <cell r="A887" t="str">
            <v>PC-3453</v>
          </cell>
          <cell r="AD887" t="str">
            <v>SGN,S11,BFY,M6-2aP,</v>
          </cell>
        </row>
        <row r="888">
          <cell r="A888" t="str">
            <v>PC-3473</v>
          </cell>
          <cell r="AD888" t="str">
            <v>SGN,S11,BFY,M6-2aP,</v>
          </cell>
        </row>
        <row r="889">
          <cell r="A889" t="str">
            <v>PC-3450</v>
          </cell>
          <cell r="AD889" t="str">
            <v>SGN,S11,BFY,M6-2P,</v>
          </cell>
        </row>
        <row r="890">
          <cell r="A890" t="str">
            <v>PC-3470</v>
          </cell>
          <cell r="AD890" t="str">
            <v>SGN,S11,BFY,M6-2P,</v>
          </cell>
        </row>
        <row r="891">
          <cell r="A891" t="str">
            <v>PC-3451</v>
          </cell>
          <cell r="AD891" t="str">
            <v>SGN,S11,BFY,M6-2P,</v>
          </cell>
        </row>
        <row r="892">
          <cell r="A892" t="str">
            <v>PC-3471</v>
          </cell>
          <cell r="AD892" t="str">
            <v>SGN,S11,BFY,M6-2P,</v>
          </cell>
        </row>
        <row r="893">
          <cell r="A893" t="str">
            <v>PC-3454</v>
          </cell>
          <cell r="AD893" t="str">
            <v>SGN,S11,BFY,M6-3P,</v>
          </cell>
        </row>
        <row r="894">
          <cell r="A894" t="str">
            <v>PC-3474</v>
          </cell>
          <cell r="AD894" t="str">
            <v>SGN,S11,BFY,M6-3P,</v>
          </cell>
        </row>
        <row r="895">
          <cell r="A895" t="str">
            <v>PC-3455</v>
          </cell>
          <cell r="AD895" t="str">
            <v>SGN,S11,BFY,M6-3P,</v>
          </cell>
        </row>
        <row r="896">
          <cell r="A896" t="str">
            <v>PC-3475</v>
          </cell>
          <cell r="AD896" t="str">
            <v>SGN,S11,BFY,M6-3P,</v>
          </cell>
        </row>
        <row r="897">
          <cell r="A897" t="str">
            <v>PC-3456</v>
          </cell>
          <cell r="AD897" t="str">
            <v>SGN,S11,BFY,M6-4P,</v>
          </cell>
        </row>
        <row r="898">
          <cell r="A898" t="str">
            <v>PC-3476</v>
          </cell>
          <cell r="AD898" t="str">
            <v>SGN,S11,BFY,M6-4P,</v>
          </cell>
        </row>
        <row r="899">
          <cell r="A899" t="str">
            <v>PC-3457</v>
          </cell>
          <cell r="AD899" t="str">
            <v>SGN,S11,BFY,M6-4P,</v>
          </cell>
        </row>
        <row r="900">
          <cell r="A900" t="str">
            <v>PC-3477</v>
          </cell>
          <cell r="AD900" t="str">
            <v>SGN,S11,BFY,M6-4P,</v>
          </cell>
        </row>
        <row r="901">
          <cell r="A901" t="str">
            <v>PC-3458</v>
          </cell>
          <cell r="AD901" t="str">
            <v>SGN,S11,BFY,M6-5P,</v>
          </cell>
        </row>
        <row r="902">
          <cell r="A902" t="str">
            <v>PC-3478</v>
          </cell>
          <cell r="AD902" t="str">
            <v>SGN,S11,BFY,M6-5P,</v>
          </cell>
        </row>
        <row r="903">
          <cell r="A903" t="str">
            <v>PC-3459</v>
          </cell>
          <cell r="AD903" t="str">
            <v>SGN,S11,BFY,M6-5P,</v>
          </cell>
        </row>
        <row r="904">
          <cell r="A904" t="str">
            <v>PC-3479</v>
          </cell>
          <cell r="AD904" t="str">
            <v>SGN,S11,BFY,M6-5P,</v>
          </cell>
        </row>
        <row r="905">
          <cell r="A905" t="str">
            <v>PC-3460</v>
          </cell>
          <cell r="AD905" t="str">
            <v>SGN,S11,BFY,M6-6P,</v>
          </cell>
        </row>
        <row r="906">
          <cell r="A906" t="str">
            <v>PC-3480</v>
          </cell>
          <cell r="AD906" t="str">
            <v>SGN,S11,BFY,M6-6P,</v>
          </cell>
        </row>
        <row r="907">
          <cell r="A907" t="str">
            <v>PC-3461</v>
          </cell>
          <cell r="AD907" t="str">
            <v>SGN,S11,BFY,M6-6P,</v>
          </cell>
        </row>
        <row r="908">
          <cell r="A908" t="str">
            <v>PC-3481</v>
          </cell>
          <cell r="AD908" t="str">
            <v>SGN,S11,BFY,M6-6P,</v>
          </cell>
        </row>
        <row r="909">
          <cell r="A909" t="str">
            <v>PC-3462</v>
          </cell>
          <cell r="AD909" t="str">
            <v>SGN,S11,BFY,M6-6P,</v>
          </cell>
        </row>
        <row r="910">
          <cell r="A910" t="str">
            <v>PC-3482</v>
          </cell>
          <cell r="AD910" t="str">
            <v>SGN,S11,BFY,M6-6P,</v>
          </cell>
        </row>
        <row r="911">
          <cell r="A911" t="str">
            <v>PC-3463</v>
          </cell>
          <cell r="AD911" t="str">
            <v>SGN,S11,BFY,M6-6P,</v>
          </cell>
        </row>
        <row r="912">
          <cell r="A912" t="str">
            <v>PC-3483</v>
          </cell>
          <cell r="AD912" t="str">
            <v>SGN,S11,BFY,M6-6P,</v>
          </cell>
        </row>
        <row r="913">
          <cell r="A913" t="str">
            <v>PC-3464</v>
          </cell>
          <cell r="AD913" t="str">
            <v>SGN,S11,BFY,M6-7P,</v>
          </cell>
        </row>
        <row r="914">
          <cell r="A914" t="str">
            <v>PC-3484</v>
          </cell>
          <cell r="AD914" t="str">
            <v>SGN,S11,BFY,M6-7P,</v>
          </cell>
        </row>
        <row r="915">
          <cell r="A915" t="str">
            <v>PC-3465</v>
          </cell>
          <cell r="AD915" t="str">
            <v>SGN,S11,BFY,M6-7P,</v>
          </cell>
        </row>
        <row r="916">
          <cell r="A916" t="str">
            <v>PC-3485</v>
          </cell>
          <cell r="AD916" t="str">
            <v>SGN,S11,BFY,M6-7P,</v>
          </cell>
        </row>
        <row r="917">
          <cell r="A917" t="str">
            <v>PC-3466</v>
          </cell>
          <cell r="AD917" t="str">
            <v>SGN,S11,BFY,M6-7P,</v>
          </cell>
        </row>
        <row r="918">
          <cell r="A918" t="str">
            <v>PC-3486</v>
          </cell>
          <cell r="AD918" t="str">
            <v>SGN,S11,BFY,M6-7P,</v>
          </cell>
        </row>
        <row r="919">
          <cell r="A919" t="str">
            <v>PC-3467</v>
          </cell>
          <cell r="AD919" t="str">
            <v>SGN,S11,BFY,M6-7P,</v>
          </cell>
        </row>
        <row r="920">
          <cell r="A920" t="str">
            <v>PC-3487</v>
          </cell>
          <cell r="AD920" t="str">
            <v>SGN,S11,BFY,M6-7P,</v>
          </cell>
        </row>
        <row r="921">
          <cell r="A921" t="str">
            <v>PC-1152</v>
          </cell>
          <cell r="AD921" t="str">
            <v>SGN,S8,BWX,M6-1P,</v>
          </cell>
        </row>
        <row r="922">
          <cell r="A922" t="str">
            <v>PC-1153</v>
          </cell>
          <cell r="AD922" t="str">
            <v>SGN,S8,BWX,M6-1P,</v>
          </cell>
        </row>
        <row r="923">
          <cell r="A923" t="str">
            <v>PC-1172</v>
          </cell>
          <cell r="AD923" t="str">
            <v>SGN,S8,BWX,M6-1P,</v>
          </cell>
        </row>
        <row r="924">
          <cell r="A924" t="str">
            <v>PC-1173</v>
          </cell>
          <cell r="AD924" t="str">
            <v>SGN,S8,BWX,M6-1P,</v>
          </cell>
        </row>
        <row r="925">
          <cell r="A925" t="str">
            <v>PC-1156</v>
          </cell>
          <cell r="AD925" t="str">
            <v>SGN,S8,BWX,M6-2aP,</v>
          </cell>
        </row>
        <row r="926">
          <cell r="A926" t="str">
            <v>PC-1157</v>
          </cell>
          <cell r="AD926" t="str">
            <v>SGN,S8,BWX,M6-2aP,</v>
          </cell>
        </row>
        <row r="927">
          <cell r="A927" t="str">
            <v>PC-1176</v>
          </cell>
          <cell r="AD927" t="str">
            <v>SGN,S8,BWX,M6-2aP,</v>
          </cell>
        </row>
        <row r="928">
          <cell r="A928" t="str">
            <v>PC-1177</v>
          </cell>
          <cell r="AD928" t="str">
            <v>SGN,S8,BWX,M6-2aP,</v>
          </cell>
        </row>
        <row r="929">
          <cell r="A929" t="str">
            <v>PC-1154</v>
          </cell>
          <cell r="AD929" t="str">
            <v>SGN,S8,BWX,M6-2P,</v>
          </cell>
        </row>
        <row r="930">
          <cell r="A930" t="str">
            <v>PC-1155</v>
          </cell>
          <cell r="AD930" t="str">
            <v>SGN,S8,BWX,M6-2P,</v>
          </cell>
        </row>
        <row r="931">
          <cell r="A931" t="str">
            <v>PC-1174</v>
          </cell>
          <cell r="AD931" t="str">
            <v>SGN,S8,BWX,M6-2P,</v>
          </cell>
        </row>
        <row r="932">
          <cell r="A932" t="str">
            <v>PC-1175</v>
          </cell>
          <cell r="AD932" t="str">
            <v>SGN,S8,BWX,M6-2P,</v>
          </cell>
        </row>
        <row r="933">
          <cell r="A933" t="str">
            <v>PC-1158</v>
          </cell>
          <cell r="AD933" t="str">
            <v>SGN,S8,BWX,M6-3P,</v>
          </cell>
        </row>
        <row r="934">
          <cell r="A934" t="str">
            <v>PC-1159</v>
          </cell>
          <cell r="AD934" t="str">
            <v>SGN,S8,BWX,M6-3P,</v>
          </cell>
        </row>
        <row r="935">
          <cell r="A935" t="str">
            <v>PC-1178</v>
          </cell>
          <cell r="AD935" t="str">
            <v>SGN,S8,BWX,M6-3P,</v>
          </cell>
        </row>
        <row r="936">
          <cell r="A936" t="str">
            <v>PC-1179</v>
          </cell>
          <cell r="AD936" t="str">
            <v>SGN,S8,BWX,M6-3P,</v>
          </cell>
        </row>
        <row r="937">
          <cell r="A937" t="str">
            <v>PC-1747</v>
          </cell>
          <cell r="AD937" t="str">
            <v>SGN,S8,BWX,M6-4P,</v>
          </cell>
        </row>
        <row r="938">
          <cell r="A938" t="str">
            <v>PC-1749</v>
          </cell>
          <cell r="AD938" t="str">
            <v>SGN,S8,BWX,M6-4P,</v>
          </cell>
        </row>
        <row r="939">
          <cell r="A939" t="str">
            <v>PC-1787</v>
          </cell>
          <cell r="AD939" t="str">
            <v>SGN,S8,BWX,M6-4P,</v>
          </cell>
        </row>
        <row r="940">
          <cell r="A940" t="str">
            <v>PC-1789</v>
          </cell>
          <cell r="AD940" t="str">
            <v>SGN,S8,BWX,M6-4P,</v>
          </cell>
        </row>
        <row r="941">
          <cell r="A941" t="str">
            <v>PC-1162</v>
          </cell>
          <cell r="AD941" t="str">
            <v>SGN,S8,BWX,M6-5P,</v>
          </cell>
        </row>
        <row r="942">
          <cell r="A942" t="str">
            <v>PC-1163</v>
          </cell>
          <cell r="AD942" t="str">
            <v>SGN,S8,BWX,M6-5P,</v>
          </cell>
        </row>
        <row r="943">
          <cell r="A943" t="str">
            <v>PC-1182</v>
          </cell>
          <cell r="AD943" t="str">
            <v>SGN,S8,BWX,M6-5P,</v>
          </cell>
        </row>
        <row r="944">
          <cell r="A944" t="str">
            <v>PC-1183</v>
          </cell>
          <cell r="AD944" t="str">
            <v>SGN,S8,BWX,M6-5P,</v>
          </cell>
        </row>
        <row r="945">
          <cell r="A945" t="str">
            <v>PC-1164</v>
          </cell>
          <cell r="AD945" t="str">
            <v>SGN,S8,BWX,M6-6P,</v>
          </cell>
        </row>
        <row r="946">
          <cell r="A946" t="str">
            <v>PC-1165</v>
          </cell>
          <cell r="AD946" t="str">
            <v>SGN,S8,BWX,M6-6P,</v>
          </cell>
        </row>
        <row r="947">
          <cell r="A947" t="str">
            <v>PC-26-00203</v>
          </cell>
          <cell r="AD947" t="str">
            <v>SGN,S11,WEX,M6-6P,</v>
          </cell>
        </row>
        <row r="948">
          <cell r="A948" t="str">
            <v>PC-26-00204</v>
          </cell>
          <cell r="AD948" t="str">
            <v>SGN,S11,WEX,M6-6P,</v>
          </cell>
        </row>
        <row r="949">
          <cell r="A949" t="str">
            <v>PC-2734</v>
          </cell>
          <cell r="AD949" t="str">
            <v>SGN,S11,WEX,M6-6P,</v>
          </cell>
        </row>
        <row r="950">
          <cell r="A950" t="str">
            <v>PC-2735</v>
          </cell>
          <cell r="AD950" t="str">
            <v>SGN,S11,WEX,M6-6P,</v>
          </cell>
        </row>
        <row r="951">
          <cell r="A951" t="str">
            <v>PC-2736</v>
          </cell>
          <cell r="AD951" t="str">
            <v>SGN,S11,WEX,M6-6P,</v>
          </cell>
        </row>
        <row r="952">
          <cell r="A952" t="str">
            <v>PC-2737</v>
          </cell>
          <cell r="AD952" t="str">
            <v>SGN,S11,WEX,M6-6P,</v>
          </cell>
        </row>
        <row r="953">
          <cell r="A953" t="str">
            <v>PC-26-00209</v>
          </cell>
          <cell r="AD953" t="str">
            <v>SGN,S11,WEX,M6-7P,</v>
          </cell>
        </row>
        <row r="954">
          <cell r="A954" t="str">
            <v>PC-26-00210</v>
          </cell>
          <cell r="AD954" t="str">
            <v>SGN,S11,WEX,M6-7P,</v>
          </cell>
        </row>
        <row r="955">
          <cell r="A955" t="str">
            <v>PC-26-00211</v>
          </cell>
          <cell r="AD955" t="str">
            <v>SGN,S11,WEX,M6-7P,</v>
          </cell>
        </row>
        <row r="956">
          <cell r="A956" t="str">
            <v>PC-26-00212</v>
          </cell>
          <cell r="AD956" t="str">
            <v>SGN,S11,WEX,M6-7P,</v>
          </cell>
        </row>
        <row r="957">
          <cell r="A957" t="str">
            <v>PC-2738</v>
          </cell>
          <cell r="AD957" t="str">
            <v>SGN,S11,WEX,M6-7P,</v>
          </cell>
        </row>
        <row r="958">
          <cell r="A958" t="str">
            <v>PC-2739</v>
          </cell>
          <cell r="AD958" t="str">
            <v>SGN,S11,WEX,M6-7P,</v>
          </cell>
        </row>
        <row r="959">
          <cell r="A959" t="str">
            <v>PC-2740</v>
          </cell>
          <cell r="AD959" t="str">
            <v>SGN,S11,WEX,M6-7P,</v>
          </cell>
        </row>
        <row r="960">
          <cell r="A960" t="str">
            <v>PC-2741</v>
          </cell>
          <cell r="AD960" t="str">
            <v>SGN,S11,WEX,M6-7P,</v>
          </cell>
        </row>
        <row r="961">
          <cell r="A961" t="str">
            <v>PC-26-00173</v>
          </cell>
          <cell r="AD961" t="str">
            <v>SGN,S11,WGX,M6-1P,</v>
          </cell>
        </row>
        <row r="962">
          <cell r="A962" t="str">
            <v>PC-26-00174</v>
          </cell>
          <cell r="AD962" t="str">
            <v>SGN,S11,WGX,M6-1P,</v>
          </cell>
        </row>
        <row r="963">
          <cell r="A963" t="str">
            <v>PC-3875</v>
          </cell>
          <cell r="AD963" t="str">
            <v>SGN,S11,WGX,M6-4P,</v>
          </cell>
        </row>
        <row r="964">
          <cell r="A964" t="str">
            <v>PC-3876</v>
          </cell>
          <cell r="AD964" t="str">
            <v>SGN,S11,WGX,M6-4P,</v>
          </cell>
        </row>
        <row r="965">
          <cell r="A965" t="str">
            <v>PC-2129</v>
          </cell>
          <cell r="AD965" t="str">
            <v>SGN,S11,WGX,M6-5P,</v>
          </cell>
        </row>
        <row r="966">
          <cell r="A966" t="str">
            <v>PC-2130</v>
          </cell>
          <cell r="AD966" t="str">
            <v>SGN,S11,WGX,M6-5P,</v>
          </cell>
        </row>
        <row r="967">
          <cell r="A967" t="str">
            <v>PC-26-00177</v>
          </cell>
          <cell r="AD967" t="str">
            <v>SGN,S11,WGX,M6-2aP,</v>
          </cell>
        </row>
        <row r="968">
          <cell r="A968" t="str">
            <v>PC-26-00178</v>
          </cell>
          <cell r="AD968" t="str">
            <v>SGN,S11,WGX,M6-2aP,</v>
          </cell>
        </row>
        <row r="969">
          <cell r="A969" t="str">
            <v>PC-3877</v>
          </cell>
          <cell r="AD969" t="str">
            <v>SGN,S11,WGX,M6-5P,</v>
          </cell>
        </row>
        <row r="970">
          <cell r="A970" t="str">
            <v>PC-3878</v>
          </cell>
          <cell r="AD970" t="str">
            <v>SGN,S11,WGX,M6-5P,</v>
          </cell>
        </row>
        <row r="971">
          <cell r="A971" t="str">
            <v>PC-2131</v>
          </cell>
          <cell r="AD971" t="str">
            <v>SGN,S11,WGX,M6-6P,</v>
          </cell>
        </row>
        <row r="972">
          <cell r="A972" t="str">
            <v>PC-2132</v>
          </cell>
          <cell r="AD972" t="str">
            <v>SGN,S11,WGX,M6-6P,</v>
          </cell>
        </row>
        <row r="973">
          <cell r="A973" t="str">
            <v>PC-2133</v>
          </cell>
          <cell r="AD973" t="str">
            <v>SGN,S11,WGX,M6-6P,</v>
          </cell>
        </row>
        <row r="974">
          <cell r="A974" t="str">
            <v>PC-2134</v>
          </cell>
          <cell r="AD974" t="str">
            <v>SGN,S11,WGX,M6-6P,</v>
          </cell>
        </row>
        <row r="975">
          <cell r="A975" t="str">
            <v>PC-26-00181</v>
          </cell>
          <cell r="AD975" t="str">
            <v>SGN,S11,WGX,M6-2P,</v>
          </cell>
        </row>
        <row r="976">
          <cell r="A976" t="str">
            <v>PC-26-00182</v>
          </cell>
          <cell r="AD976" t="str">
            <v>SGN,S11,WGX,M6-2P,</v>
          </cell>
        </row>
        <row r="977">
          <cell r="A977" t="str">
            <v>PC-26-00185</v>
          </cell>
          <cell r="AD977" t="str">
            <v>SGN,S11,WGX,M6-3P,</v>
          </cell>
        </row>
        <row r="978">
          <cell r="A978" t="str">
            <v>PC-26-00186</v>
          </cell>
          <cell r="AD978" t="str">
            <v>SGN,S11,WGX,M6-3P,</v>
          </cell>
        </row>
        <row r="979">
          <cell r="A979" t="str">
            <v>PC-3879</v>
          </cell>
          <cell r="AD979" t="str">
            <v>SGN,S11,WGX,M6-6P,</v>
          </cell>
        </row>
        <row r="980">
          <cell r="A980" t="str">
            <v>PC-3880</v>
          </cell>
          <cell r="AD980" t="str">
            <v>SGN,S11,WGX,M6-6P,</v>
          </cell>
        </row>
        <row r="981">
          <cell r="A981" t="str">
            <v>PC-3881</v>
          </cell>
          <cell r="AD981" t="str">
            <v>SGN,S11,WGX,M6-6P,</v>
          </cell>
        </row>
        <row r="982">
          <cell r="A982" t="str">
            <v>PC-3882</v>
          </cell>
          <cell r="AD982" t="str">
            <v>SGN,S11,WGX,M6-6P,</v>
          </cell>
        </row>
        <row r="983">
          <cell r="A983" t="str">
            <v>PC-2135</v>
          </cell>
          <cell r="AD983" t="str">
            <v>SGN,S11,WGX,M6-7P,</v>
          </cell>
        </row>
        <row r="984">
          <cell r="A984" t="str">
            <v>PC-2136</v>
          </cell>
          <cell r="AD984" t="str">
            <v>SGN,S11,WGX,M6-7P,</v>
          </cell>
        </row>
        <row r="985">
          <cell r="A985" t="str">
            <v>PC-2137</v>
          </cell>
          <cell r="AD985" t="str">
            <v>SGN,S11,WGX,M6-7P,</v>
          </cell>
        </row>
        <row r="986">
          <cell r="A986" t="str">
            <v>PC-2138</v>
          </cell>
          <cell r="AD986" t="str">
            <v>SGN,S11,WGX,M6-7P,</v>
          </cell>
        </row>
        <row r="987">
          <cell r="A987" t="str">
            <v>PC-26-00189</v>
          </cell>
          <cell r="AD987" t="str">
            <v>SGN,S11,WGX,M6-4P,</v>
          </cell>
        </row>
        <row r="988">
          <cell r="A988" t="str">
            <v>PC-26-00190</v>
          </cell>
          <cell r="AD988" t="str">
            <v>SGN,S11,WGX,M6-4P,</v>
          </cell>
        </row>
        <row r="989">
          <cell r="A989" t="str">
            <v>PC-26-00193</v>
          </cell>
          <cell r="AD989" t="str">
            <v>SGN,S11,WGX,M6-5P,</v>
          </cell>
        </row>
        <row r="990">
          <cell r="A990" t="str">
            <v>PC-26-00194</v>
          </cell>
          <cell r="AD990" t="str">
            <v>SGN,S11,WGX,M6-5P,</v>
          </cell>
        </row>
        <row r="991">
          <cell r="A991" t="str">
            <v>PC-3883</v>
          </cell>
          <cell r="AD991" t="str">
            <v>SGN,S11,WGX,M6-7P,</v>
          </cell>
        </row>
        <row r="992">
          <cell r="A992" t="str">
            <v>PC-3884</v>
          </cell>
          <cell r="AD992" t="str">
            <v>SGN,S11,WGX,M6-7P,</v>
          </cell>
        </row>
        <row r="993">
          <cell r="A993" t="str">
            <v>PC-3885</v>
          </cell>
          <cell r="AD993" t="str">
            <v>SGN,S11,WGX,M6-7P,</v>
          </cell>
        </row>
        <row r="994">
          <cell r="A994" t="str">
            <v>PC-3886</v>
          </cell>
          <cell r="AD994" t="str">
            <v>SGN,S11,WGX,M6-7P,</v>
          </cell>
        </row>
        <row r="995">
          <cell r="A995" t="str">
            <v>PC-2918</v>
          </cell>
          <cell r="AD995" t="str">
            <v>SGN,S11,NWX,M6-6P,</v>
          </cell>
        </row>
        <row r="996">
          <cell r="A996" t="str">
            <v>PC-2919</v>
          </cell>
          <cell r="AD996" t="str">
            <v>SGN,S11,NWX,M6-6P,</v>
          </cell>
        </row>
        <row r="997">
          <cell r="A997" t="str">
            <v>PC-2936</v>
          </cell>
          <cell r="AD997" t="str">
            <v>SGN,S11,WNX,M6-6P,</v>
          </cell>
        </row>
        <row r="998">
          <cell r="A998" t="str">
            <v>PC-2937</v>
          </cell>
          <cell r="AD998" t="str">
            <v>SGN,S11,WNX,M6-6P,</v>
          </cell>
        </row>
        <row r="999">
          <cell r="A999" t="str">
            <v>PC-2938</v>
          </cell>
          <cell r="AD999" t="str">
            <v>SGN,S11,WNX,M6-6P,</v>
          </cell>
        </row>
        <row r="1000">
          <cell r="A1000" t="str">
            <v>PC-2939</v>
          </cell>
          <cell r="AD1000" t="str">
            <v>SGN,S11,WNX,M6-6P,</v>
          </cell>
        </row>
        <row r="1001">
          <cell r="A1001" t="str">
            <v>PC-2920</v>
          </cell>
          <cell r="AD1001" t="str">
            <v>SGN,S11,NWX,M6-7P,</v>
          </cell>
        </row>
        <row r="1002">
          <cell r="A1002" t="str">
            <v>PC-2921</v>
          </cell>
          <cell r="AD1002" t="str">
            <v>SGN,S11,NWX,M6-7P,</v>
          </cell>
        </row>
        <row r="1003">
          <cell r="A1003" t="str">
            <v>PC-2922</v>
          </cell>
          <cell r="AD1003" t="str">
            <v>SGN,S11,NWX,M6-7P,</v>
          </cell>
        </row>
        <row r="1004">
          <cell r="A1004" t="str">
            <v>PC-2923</v>
          </cell>
          <cell r="AD1004" t="str">
            <v>SGN,S11,NWX,M6-7P,</v>
          </cell>
        </row>
        <row r="1005">
          <cell r="A1005" t="str">
            <v>PC-2940</v>
          </cell>
          <cell r="AD1005" t="str">
            <v>SGN,S11,WNX,M6-7P,</v>
          </cell>
        </row>
        <row r="1006">
          <cell r="A1006" t="str">
            <v>PC-2941</v>
          </cell>
          <cell r="AD1006" t="str">
            <v>SGN,S11,WNX,M6-7P,</v>
          </cell>
        </row>
        <row r="1007">
          <cell r="A1007" t="str">
            <v>PC-2942</v>
          </cell>
          <cell r="AD1007" t="str">
            <v>SGN,S11,WNX,M6-7P,</v>
          </cell>
        </row>
        <row r="1008">
          <cell r="A1008" t="str">
            <v>PC-2943</v>
          </cell>
          <cell r="AD1008" t="str">
            <v>SGN,S11,WNX,M6-7P,</v>
          </cell>
        </row>
        <row r="1009">
          <cell r="A1009" t="str">
            <v>PC-1166</v>
          </cell>
          <cell r="AD1009" t="str">
            <v>SGN,S8,BWX,M6-6P,</v>
          </cell>
        </row>
        <row r="1010">
          <cell r="A1010" t="str">
            <v>PC-1167</v>
          </cell>
          <cell r="AD1010" t="str">
            <v>SGN,S8,BWX,M6-6P,</v>
          </cell>
        </row>
        <row r="1011">
          <cell r="A1011" t="str">
            <v>PC-1184</v>
          </cell>
          <cell r="AD1011" t="str">
            <v>SGN,S8,BWX,M6-6P,</v>
          </cell>
        </row>
        <row r="1012">
          <cell r="A1012" t="str">
            <v>PC-1185</v>
          </cell>
          <cell r="AD1012" t="str">
            <v>SGN,S8,BWX,M6-6P,</v>
          </cell>
        </row>
        <row r="1013">
          <cell r="A1013" t="str">
            <v>PC-1186</v>
          </cell>
          <cell r="AD1013" t="str">
            <v>SGN,S8,BWX,M6-6P,</v>
          </cell>
        </row>
        <row r="1014">
          <cell r="A1014" t="str">
            <v>PC-1187</v>
          </cell>
          <cell r="AD1014" t="str">
            <v>SGN,S8,BWX,M6-6P,</v>
          </cell>
        </row>
        <row r="1015">
          <cell r="A1015" t="str">
            <v>PC-1168</v>
          </cell>
          <cell r="AD1015" t="str">
            <v>SGN,S8,BWX,M6-7P,</v>
          </cell>
        </row>
        <row r="1016">
          <cell r="A1016" t="str">
            <v>PC-1169</v>
          </cell>
          <cell r="AD1016" t="str">
            <v>SGN,S8,BWX,M6-7P,</v>
          </cell>
        </row>
        <row r="1017">
          <cell r="A1017" t="str">
            <v>PC-1170</v>
          </cell>
          <cell r="AD1017" t="str">
            <v>SGN,S8,BWX,M6-7P,</v>
          </cell>
        </row>
        <row r="1018">
          <cell r="A1018" t="str">
            <v>PC-1171</v>
          </cell>
          <cell r="AD1018" t="str">
            <v>SGN,S8,BWX,M6-7P,</v>
          </cell>
        </row>
        <row r="1019">
          <cell r="A1019" t="str">
            <v>PC-1188</v>
          </cell>
          <cell r="AD1019" t="str">
            <v>SGN,S8,BWX,M6-7P,</v>
          </cell>
        </row>
        <row r="1020">
          <cell r="A1020" t="str">
            <v>PC-1189</v>
          </cell>
          <cell r="AD1020" t="str">
            <v>SGN,S8,BWX,M6-7P,</v>
          </cell>
        </row>
        <row r="1021">
          <cell r="A1021" t="str">
            <v>PC-1190</v>
          </cell>
          <cell r="AD1021" t="str">
            <v>SGN,S8,BWX,M6-7P,</v>
          </cell>
        </row>
        <row r="1022">
          <cell r="A1022" t="str">
            <v>PC-1191</v>
          </cell>
          <cell r="AD1022" t="str">
            <v>SGN,S8,BWX,M6-7P,</v>
          </cell>
        </row>
        <row r="1023">
          <cell r="A1023" t="str">
            <v>PC-26-00175</v>
          </cell>
          <cell r="AD1023" t="str">
            <v>SGN,S11,WEX,M6-1P,</v>
          </cell>
        </row>
        <row r="1024">
          <cell r="A1024" t="str">
            <v>PC-26-00176</v>
          </cell>
          <cell r="AD1024" t="str">
            <v>SGN,S11,WEX,M6-1P,</v>
          </cell>
        </row>
        <row r="1025">
          <cell r="A1025" t="str">
            <v>PC-2722</v>
          </cell>
          <cell r="AD1025" t="str">
            <v>SGN,S11,WEX,M6-1P,</v>
          </cell>
        </row>
        <row r="1026">
          <cell r="A1026" t="str">
            <v>PC-2723</v>
          </cell>
          <cell r="AD1026" t="str">
            <v>SGN,S11,WEX,M6-1P,</v>
          </cell>
        </row>
        <row r="1027">
          <cell r="A1027" t="str">
            <v>PC-26-00179</v>
          </cell>
          <cell r="AD1027" t="str">
            <v>SGN,S11,WEX,M6-2aP,</v>
          </cell>
        </row>
        <row r="1028">
          <cell r="A1028" t="str">
            <v>PC-26-00180</v>
          </cell>
          <cell r="AD1028" t="str">
            <v>SGN,S11,WEX,M6-2aP,</v>
          </cell>
        </row>
        <row r="1029">
          <cell r="A1029" t="str">
            <v>PC-2726</v>
          </cell>
          <cell r="AD1029" t="str">
            <v>SGN,S11,WEX,M6-2aP,</v>
          </cell>
        </row>
        <row r="1030">
          <cell r="A1030" t="str">
            <v>PC-2727</v>
          </cell>
          <cell r="AD1030" t="str">
            <v>SGN,S11,WEX,M6-2aP,</v>
          </cell>
        </row>
        <row r="1031">
          <cell r="A1031" t="str">
            <v>PC-26-00183</v>
          </cell>
          <cell r="AD1031" t="str">
            <v>SGN,S11,WEX,M6-2P,</v>
          </cell>
        </row>
        <row r="1032">
          <cell r="A1032" t="str">
            <v>PC-26-00184</v>
          </cell>
          <cell r="AD1032" t="str">
            <v>SGN,S11,WEX,M6-2P,</v>
          </cell>
        </row>
        <row r="1033">
          <cell r="A1033" t="str">
            <v>PC-2724</v>
          </cell>
          <cell r="AD1033" t="str">
            <v>SGN,S11,WEX,M6-2P,</v>
          </cell>
        </row>
        <row r="1034">
          <cell r="A1034" t="str">
            <v>PC-2725</v>
          </cell>
          <cell r="AD1034" t="str">
            <v>SGN,S11,WEX,M6-2P,</v>
          </cell>
        </row>
        <row r="1035">
          <cell r="A1035" t="str">
            <v>PC-26-00187</v>
          </cell>
          <cell r="AD1035" t="str">
            <v>SGN,S11,WEX,M6-3P,</v>
          </cell>
        </row>
        <row r="1036">
          <cell r="A1036" t="str">
            <v>PC-26-00188</v>
          </cell>
          <cell r="AD1036" t="str">
            <v>SGN,S11,WEX,M6-3P,</v>
          </cell>
        </row>
        <row r="1037">
          <cell r="A1037" t="str">
            <v>PC-2728</v>
          </cell>
          <cell r="AD1037" t="str">
            <v>SGN,S11,WEX,M6-3P,</v>
          </cell>
        </row>
        <row r="1038">
          <cell r="A1038" t="str">
            <v>PC-2729</v>
          </cell>
          <cell r="AD1038" t="str">
            <v>SGN,S11,WEX,M6-3P,</v>
          </cell>
        </row>
        <row r="1039">
          <cell r="A1039" t="str">
            <v>PC-26-00191</v>
          </cell>
          <cell r="AD1039" t="str">
            <v>SGN,S11,WEX,M6-4P,</v>
          </cell>
        </row>
        <row r="1040">
          <cell r="A1040" t="str">
            <v>PC-26-00192</v>
          </cell>
          <cell r="AD1040" t="str">
            <v>SGN,S11,WEX,M6-4P,</v>
          </cell>
        </row>
        <row r="1041">
          <cell r="A1041" t="str">
            <v>PC-2730</v>
          </cell>
          <cell r="AD1041" t="str">
            <v>SGN,S11,WEX,M6-4P,</v>
          </cell>
        </row>
        <row r="1042">
          <cell r="A1042" t="str">
            <v>PC-2731</v>
          </cell>
          <cell r="AD1042" t="str">
            <v>SGN,S11,WEX,M6-4P,</v>
          </cell>
        </row>
        <row r="1043">
          <cell r="A1043" t="str">
            <v>PC-26-00195</v>
          </cell>
          <cell r="AD1043" t="str">
            <v>SGN,S11,WEX,M6-5P,</v>
          </cell>
        </row>
        <row r="1044">
          <cell r="A1044" t="str">
            <v>PC-26-00196</v>
          </cell>
          <cell r="AD1044" t="str">
            <v>SGN,S11,WEX,M6-5P,</v>
          </cell>
        </row>
        <row r="1045">
          <cell r="A1045" t="str">
            <v>PC-2732</v>
          </cell>
          <cell r="AD1045" t="str">
            <v>SGN,S11,WEX,M6-5P,</v>
          </cell>
        </row>
        <row r="1046">
          <cell r="A1046" t="str">
            <v>PC-2733</v>
          </cell>
          <cell r="AD1046" t="str">
            <v>SGN,S11,WEX,M6-5P,</v>
          </cell>
        </row>
        <row r="1047">
          <cell r="A1047" t="str">
            <v>PC-26-00201</v>
          </cell>
          <cell r="AD1047" t="str">
            <v>SGN,S11,WEX,M6-6P,</v>
          </cell>
        </row>
        <row r="1048">
          <cell r="A1048" t="str">
            <v>PC-26-00202</v>
          </cell>
          <cell r="AD1048" t="str">
            <v>SGN,S11,WEX,M6-6P,</v>
          </cell>
        </row>
        <row r="1049">
          <cell r="A1049" t="str">
            <v>PC-2119</v>
          </cell>
          <cell r="AD1049" t="str">
            <v>SGN,S11,WGX,M6-1P,</v>
          </cell>
        </row>
        <row r="1050">
          <cell r="A1050" t="str">
            <v>PC-2120</v>
          </cell>
          <cell r="AD1050" t="str">
            <v>SGN,S11,WGX,M6-1P,</v>
          </cell>
        </row>
        <row r="1051">
          <cell r="A1051" t="str">
            <v>PC-26-00197</v>
          </cell>
          <cell r="AD1051" t="str">
            <v>SGN,S11,WGX,M6-6P,</v>
          </cell>
        </row>
        <row r="1052">
          <cell r="A1052" t="str">
            <v>PC-26-00198</v>
          </cell>
          <cell r="AD1052" t="str">
            <v>SGN,S11,WGX,M6-6P,</v>
          </cell>
        </row>
        <row r="1053">
          <cell r="A1053" t="str">
            <v>PC-3867</v>
          </cell>
          <cell r="AD1053" t="str">
            <v>SGN,S11,WGX,M6-1P,</v>
          </cell>
        </row>
        <row r="1054">
          <cell r="A1054" t="str">
            <v>PC-3868</v>
          </cell>
          <cell r="AD1054" t="str">
            <v>SGN,S11,WGX,M6-1P,</v>
          </cell>
        </row>
        <row r="1055">
          <cell r="A1055" t="str">
            <v>PC-2123</v>
          </cell>
          <cell r="AD1055" t="str">
            <v>SGN,S11,WGX,M6-2aP,</v>
          </cell>
        </row>
        <row r="1056">
          <cell r="A1056" t="str">
            <v>PC-2124</v>
          </cell>
          <cell r="AD1056" t="str">
            <v>SGN,S11,WGX,M6-2aP,</v>
          </cell>
        </row>
        <row r="1057">
          <cell r="A1057" t="str">
            <v>PC-26-00199</v>
          </cell>
          <cell r="AD1057" t="str">
            <v>SGN,S11,WGX,M6-6P,</v>
          </cell>
        </row>
        <row r="1058">
          <cell r="A1058" t="str">
            <v>PC-26-00200</v>
          </cell>
          <cell r="AD1058" t="str">
            <v>SGN,S11,WGX,M6-6P,</v>
          </cell>
        </row>
        <row r="1059">
          <cell r="A1059" t="str">
            <v>PC-3871</v>
          </cell>
          <cell r="AD1059" t="str">
            <v>SGN,S11,WGX,M6-2aP,</v>
          </cell>
        </row>
        <row r="1060">
          <cell r="A1060" t="str">
            <v>PC-3872</v>
          </cell>
          <cell r="AD1060" t="str">
            <v>SGN,S11,WGX,M6-2aP,</v>
          </cell>
        </row>
        <row r="1061">
          <cell r="A1061" t="str">
            <v>PC-2121</v>
          </cell>
          <cell r="AD1061" t="str">
            <v>SGN,S11,WGX,M6-2P,</v>
          </cell>
        </row>
        <row r="1062">
          <cell r="A1062" t="str">
            <v>PC-2122</v>
          </cell>
          <cell r="AD1062" t="str">
            <v>SGN,S11,WGX,M6-2P,</v>
          </cell>
        </row>
        <row r="1063">
          <cell r="A1063" t="str">
            <v>PC-26-00205</v>
          </cell>
          <cell r="AD1063" t="str">
            <v>SGN,S11,WGX,M6-7P,</v>
          </cell>
        </row>
        <row r="1064">
          <cell r="A1064" t="str">
            <v>PC-26-00206</v>
          </cell>
          <cell r="AD1064" t="str">
            <v>SGN,S11,WGX,M6-7P,</v>
          </cell>
        </row>
        <row r="1065">
          <cell r="A1065" t="str">
            <v>PC-3869</v>
          </cell>
          <cell r="AD1065" t="str">
            <v>SGN,S11,WGX,M6-2P,</v>
          </cell>
        </row>
        <row r="1066">
          <cell r="A1066" t="str">
            <v>PC-3870</v>
          </cell>
          <cell r="AD1066" t="str">
            <v>SGN,S11,WGX,M6-2P,</v>
          </cell>
        </row>
        <row r="1067">
          <cell r="A1067" t="str">
            <v>PC-2125</v>
          </cell>
          <cell r="AD1067" t="str">
            <v>SGN,S11,WGX,M6-3P,</v>
          </cell>
        </row>
        <row r="1068">
          <cell r="A1068" t="str">
            <v>PC-2126</v>
          </cell>
          <cell r="AD1068" t="str">
            <v>SGN,S11,WGX,M6-3P,</v>
          </cell>
        </row>
        <row r="1069">
          <cell r="A1069" t="str">
            <v>PC-26-00207</v>
          </cell>
          <cell r="AD1069" t="str">
            <v>SGN,S11,WGX,M6-7P,</v>
          </cell>
        </row>
        <row r="1070">
          <cell r="A1070" t="str">
            <v>PC-26-00208</v>
          </cell>
          <cell r="AD1070" t="str">
            <v>SGN,S11,WGX,M6-7P,</v>
          </cell>
        </row>
        <row r="1071">
          <cell r="A1071" t="str">
            <v>PC-3873</v>
          </cell>
          <cell r="AD1071" t="str">
            <v>SGN,S11,WGX,M6-3P,</v>
          </cell>
        </row>
        <row r="1072">
          <cell r="A1072" t="str">
            <v>PC-3874</v>
          </cell>
          <cell r="AD1072" t="str">
            <v>SGN,S11,WGX,M6-3P,</v>
          </cell>
        </row>
        <row r="1073">
          <cell r="A1073" t="str">
            <v>PC-2127</v>
          </cell>
          <cell r="AD1073" t="str">
            <v>SGN,S11,WGX,M6-4P,</v>
          </cell>
        </row>
        <row r="1074">
          <cell r="A1074" t="str">
            <v>PC-2128</v>
          </cell>
          <cell r="AD1074" t="str">
            <v>SGN,S11,WGX,M6-4P,</v>
          </cell>
        </row>
        <row r="1075">
          <cell r="A1075" t="str">
            <v>PC-2904</v>
          </cell>
          <cell r="AD1075" t="str">
            <v>SGN,S11,WNX,M6-1P,</v>
          </cell>
        </row>
        <row r="1076">
          <cell r="A1076" t="str">
            <v>PC-2905</v>
          </cell>
          <cell r="AD1076" t="str">
            <v>SGN,S11,WNX,M6-1P,</v>
          </cell>
        </row>
        <row r="1077">
          <cell r="A1077" t="str">
            <v>PC-2924</v>
          </cell>
          <cell r="AD1077" t="str">
            <v>SGN,S11,WNX,M6-1P,</v>
          </cell>
        </row>
        <row r="1078">
          <cell r="A1078" t="str">
            <v>PC-2925</v>
          </cell>
          <cell r="AD1078" t="str">
            <v>SGN,S11,WNX,M6-1P,</v>
          </cell>
        </row>
        <row r="1079">
          <cell r="A1079" t="str">
            <v>PC-2908</v>
          </cell>
          <cell r="AD1079" t="str">
            <v>SGN,S11,WNX,M6-2aP,</v>
          </cell>
        </row>
        <row r="1080">
          <cell r="A1080" t="str">
            <v>PC-2909</v>
          </cell>
          <cell r="AD1080" t="str">
            <v>SGN,S11,WNX,M6-2aP,</v>
          </cell>
        </row>
        <row r="1081">
          <cell r="A1081" t="str">
            <v>PC-2928</v>
          </cell>
          <cell r="AD1081" t="str">
            <v>SGN,S11,WNX,M6-2aP,</v>
          </cell>
        </row>
        <row r="1082">
          <cell r="A1082" t="str">
            <v>PC-2929</v>
          </cell>
          <cell r="AD1082" t="str">
            <v>SGN,S11,WNX,M6-2aP,</v>
          </cell>
        </row>
        <row r="1083">
          <cell r="A1083" t="str">
            <v>PC-2906</v>
          </cell>
          <cell r="AD1083" t="str">
            <v>SGN,S11,WNX,M6-2P,</v>
          </cell>
        </row>
        <row r="1084">
          <cell r="A1084" t="str">
            <v>PC-2907</v>
          </cell>
          <cell r="AD1084" t="str">
            <v>SGN,S11,WNX,M6-2P,</v>
          </cell>
        </row>
        <row r="1085">
          <cell r="A1085" t="str">
            <v>PC-2926</v>
          </cell>
          <cell r="AD1085" t="str">
            <v>SGN,S11,WNX,M6-2P,</v>
          </cell>
        </row>
        <row r="1086">
          <cell r="A1086" t="str">
            <v>PC-2927</v>
          </cell>
          <cell r="AD1086" t="str">
            <v>SGN,S11,WNX,M6-2P,</v>
          </cell>
        </row>
        <row r="1087">
          <cell r="A1087" t="str">
            <v>PC-2910</v>
          </cell>
          <cell r="AD1087" t="str">
            <v>SGN,S11,WNX,M6-3P,</v>
          </cell>
        </row>
        <row r="1088">
          <cell r="A1088" t="str">
            <v>PC-2911</v>
          </cell>
          <cell r="AD1088" t="str">
            <v>SGN,S11,WNX,M6-3P,</v>
          </cell>
        </row>
        <row r="1089">
          <cell r="A1089" t="str">
            <v>PC-2930</v>
          </cell>
          <cell r="AD1089" t="str">
            <v>SGN,S11,WNX,M6-3P,</v>
          </cell>
        </row>
        <row r="1090">
          <cell r="A1090" t="str">
            <v>PC-2931</v>
          </cell>
          <cell r="AD1090" t="str">
            <v>SGN,S11,WNX,M6-3P,</v>
          </cell>
        </row>
        <row r="1091">
          <cell r="A1091" t="str">
            <v>PC-2912</v>
          </cell>
          <cell r="AD1091" t="str">
            <v>SGN,S11,WNX,M6-4P,</v>
          </cell>
        </row>
        <row r="1092">
          <cell r="A1092" t="str">
            <v>PC-2913</v>
          </cell>
          <cell r="AD1092" t="str">
            <v>SGN,S11,WNX,M6-4P,</v>
          </cell>
        </row>
        <row r="1093">
          <cell r="A1093" t="str">
            <v>PC-2932</v>
          </cell>
          <cell r="AD1093" t="str">
            <v>SGN,S11,WNX,M6-4P,</v>
          </cell>
        </row>
        <row r="1094">
          <cell r="A1094" t="str">
            <v>PC-2933</v>
          </cell>
          <cell r="AD1094" t="str">
            <v>SGN,S11,WNX,M6-4P,</v>
          </cell>
        </row>
        <row r="1095">
          <cell r="A1095" t="str">
            <v>PC-2914</v>
          </cell>
          <cell r="AD1095" t="str">
            <v>SGN,S11,WNX,M6-5P,</v>
          </cell>
        </row>
        <row r="1096">
          <cell r="A1096" t="str">
            <v>PC-2915</v>
          </cell>
          <cell r="AD1096" t="str">
            <v>SGN,S11,WNX,M6-5P,</v>
          </cell>
        </row>
        <row r="1097">
          <cell r="A1097" t="str">
            <v>PC-2934</v>
          </cell>
          <cell r="AD1097" t="str">
            <v>SGN,S11,WNX,M6-5P,</v>
          </cell>
        </row>
        <row r="1098">
          <cell r="A1098" t="str">
            <v>PC-2935</v>
          </cell>
          <cell r="AD1098" t="str">
            <v>SGN,S11,WNX,M6-5P,</v>
          </cell>
        </row>
        <row r="1099">
          <cell r="A1099" t="str">
            <v>PC-2916</v>
          </cell>
          <cell r="AD1099" t="str">
            <v>SGN,S11,WNX,M6-6P,</v>
          </cell>
        </row>
        <row r="1100">
          <cell r="A1100" t="str">
            <v>PC-2917</v>
          </cell>
          <cell r="AD1100" t="str">
            <v>SGN,S11,WNX,M6-6P,</v>
          </cell>
        </row>
        <row r="1101">
          <cell r="A1101" t="str">
            <v>PC-2948</v>
          </cell>
          <cell r="AD1101" t="str">
            <v>SGN,S11,OXX,OM1-3,</v>
          </cell>
        </row>
        <row r="1102">
          <cell r="A1102" t="str">
            <v>PC-1234</v>
          </cell>
          <cell r="AD1102" t="str">
            <v>SGN,S8,WYX,OM2-1H,</v>
          </cell>
        </row>
        <row r="1103">
          <cell r="A1103" t="str">
            <v>PC-1233</v>
          </cell>
          <cell r="AD1103" t="str">
            <v>SGN,S8,WYX,OM2-1V,</v>
          </cell>
        </row>
        <row r="1104">
          <cell r="A1104" t="str">
            <v>PC-3889</v>
          </cell>
          <cell r="AD1104" t="str">
            <v>SGN,S11,BFY,OM-3C,</v>
          </cell>
        </row>
        <row r="1105">
          <cell r="A1105" t="str">
            <v>PC-3890</v>
          </cell>
          <cell r="AD1105" t="str">
            <v>SGN,S11,BFY,OM-3C ,</v>
          </cell>
        </row>
        <row r="1106">
          <cell r="A1106" t="str">
            <v>PC-3887</v>
          </cell>
          <cell r="AD1106" t="str">
            <v>SGN,S11,BFY,OM-3L,</v>
          </cell>
        </row>
        <row r="1107">
          <cell r="A1107" t="str">
            <v>PC-3888</v>
          </cell>
          <cell r="AD1107" t="str">
            <v>SGN,S11,BFY,OM-3L,</v>
          </cell>
        </row>
        <row r="1108">
          <cell r="A1108" t="str">
            <v>PC-1230</v>
          </cell>
          <cell r="AD1108" t="str">
            <v>SGN,S11,RXX,OM4-3,</v>
          </cell>
        </row>
        <row r="1109">
          <cell r="A1109" t="str">
            <v>PC-2951</v>
          </cell>
          <cell r="AD1109" t="str">
            <v>SGN,S8,OWX,OM-3L,</v>
          </cell>
        </row>
        <row r="1110">
          <cell r="A1110" t="str">
            <v>PC-3891</v>
          </cell>
          <cell r="AD1110" t="str">
            <v>SGN,S11,BFY,OM-3R,</v>
          </cell>
        </row>
        <row r="1111">
          <cell r="A1111" t="str">
            <v>PC-3892</v>
          </cell>
          <cell r="AD1111" t="str">
            <v>SGN,S11,BFY,OM-3R,</v>
          </cell>
        </row>
        <row r="1112">
          <cell r="A1112" t="str">
            <v>PC-2955</v>
          </cell>
          <cell r="AD1112" t="str">
            <v>SGN,S11,OWX,OM-3L,</v>
          </cell>
        </row>
        <row r="1113">
          <cell r="A1113" t="str">
            <v>PC-2952</v>
          </cell>
          <cell r="AD1113" t="str">
            <v>SGN,S8,OWX,OM-3R,</v>
          </cell>
        </row>
        <row r="1114">
          <cell r="A1114" t="str">
            <v>PC-825</v>
          </cell>
          <cell r="AD1114" t="str">
            <v>SGN,S8,RWX,R100A(CA),</v>
          </cell>
        </row>
        <row r="1115">
          <cell r="A1115" t="str">
            <v>PC-827</v>
          </cell>
          <cell r="AD1115" t="str">
            <v>SGN,S8,RWX,R100B(CA),</v>
          </cell>
        </row>
        <row r="1116">
          <cell r="A1116" t="str">
            <v>PC-26-0822</v>
          </cell>
          <cell r="AD1116" t="str">
            <v>SGN,S8,BWX,R101(CA),</v>
          </cell>
        </row>
        <row r="1117">
          <cell r="A1117" t="str">
            <v>PC-829</v>
          </cell>
          <cell r="AD1117" t="str">
            <v>SGN,S8,BWX,R101(CA),</v>
          </cell>
        </row>
        <row r="1118">
          <cell r="A1118" t="str">
            <v>PC-26-00458</v>
          </cell>
          <cell r="AD1118" t="str">
            <v>SGN,S8,BWX,R102aP(CA),</v>
          </cell>
        </row>
        <row r="1119">
          <cell r="A1119" t="str">
            <v>PC-26-00459</v>
          </cell>
          <cell r="AD1119" t="str">
            <v>SGN,S8,BWX,R102aP(CA),</v>
          </cell>
        </row>
        <row r="1120">
          <cell r="A1120" t="str">
            <v>PC-26-00460</v>
          </cell>
          <cell r="AD1120" t="str">
            <v>SGN,S8,BWX,R102aP(CA),</v>
          </cell>
        </row>
        <row r="1121">
          <cell r="A1121" t="str">
            <v>PC-26-00461</v>
          </cell>
          <cell r="AD1121" t="str">
            <v>SGN,S8,BWX,R102aP(CA),</v>
          </cell>
        </row>
        <row r="1122">
          <cell r="A1122" t="str">
            <v>PC-26-00462</v>
          </cell>
          <cell r="AD1122" t="str">
            <v>SGN,S8,BWX,R103aP(CA),</v>
          </cell>
        </row>
        <row r="1123">
          <cell r="A1123" t="str">
            <v>PC-26-00463</v>
          </cell>
          <cell r="AD1123" t="str">
            <v>SGN,S8,BWX,R103aP(CA),</v>
          </cell>
        </row>
        <row r="1124">
          <cell r="A1124" t="str">
            <v>PC-26-00464</v>
          </cell>
          <cell r="AD1124" t="str">
            <v>SGN,S8,BWX,R103aP(CA),</v>
          </cell>
        </row>
        <row r="1125">
          <cell r="A1125" t="str">
            <v>PC-26-00465</v>
          </cell>
          <cell r="AD1125" t="str">
            <v>SGN,S8,BWX,R103aP(CA),</v>
          </cell>
        </row>
        <row r="1126">
          <cell r="A1126" t="str">
            <v>PC-26-0823</v>
          </cell>
          <cell r="AD1126" t="str">
            <v>SGN,S8,BWX,R104aP(CA),</v>
          </cell>
        </row>
        <row r="1127">
          <cell r="A1127" t="str">
            <v>PC-861</v>
          </cell>
          <cell r="AD1127" t="str">
            <v>SGN,S8,BWX,R104aP(CA),</v>
          </cell>
        </row>
        <row r="1128">
          <cell r="A1128" t="str">
            <v>PC-863</v>
          </cell>
          <cell r="AD1128" t="str">
            <v>SGN,S8,BWX,R104aP(CA),</v>
          </cell>
        </row>
        <row r="1129">
          <cell r="A1129" t="str">
            <v>PC-865</v>
          </cell>
          <cell r="AD1129" t="str">
            <v>SGN,S8,BWX,R104aP(CA),</v>
          </cell>
        </row>
        <row r="1130">
          <cell r="A1130" t="str">
            <v>PC-26-0824</v>
          </cell>
          <cell r="AD1130" t="str">
            <v>SGN,S8,BWX,R105aP(CA),</v>
          </cell>
        </row>
        <row r="1131">
          <cell r="A1131" t="str">
            <v>PC-873</v>
          </cell>
          <cell r="AD1131" t="str">
            <v>SGN,S8,BWX,R105aP(CA),</v>
          </cell>
        </row>
        <row r="1132">
          <cell r="A1132" t="str">
            <v>PC-875</v>
          </cell>
          <cell r="AD1132" t="str">
            <v>SGN,S8,BWX,R105aP(CA),</v>
          </cell>
        </row>
        <row r="1133">
          <cell r="A1133" t="str">
            <v>PC-877</v>
          </cell>
          <cell r="AD1133" t="str">
            <v>SGN,S8,BWX,R105aP(CA),</v>
          </cell>
        </row>
        <row r="1134">
          <cell r="A1134" t="str">
            <v>PC-879</v>
          </cell>
          <cell r="AD1134" t="str">
            <v>SGN,S8,RWX,R107(CA),</v>
          </cell>
        </row>
        <row r="1135">
          <cell r="A1135" t="str">
            <v>PC-881</v>
          </cell>
          <cell r="AD1135" t="str">
            <v>SGN,S8,RWX,R108(CA),</v>
          </cell>
        </row>
        <row r="1136">
          <cell r="A1136" t="str">
            <v>PC-883</v>
          </cell>
          <cell r="AD1136" t="str">
            <v>SGN,S8,GWX,R109P(CA),</v>
          </cell>
        </row>
        <row r="1137">
          <cell r="A1137" t="str">
            <v>PC-26-0206</v>
          </cell>
          <cell r="AD1137" t="str">
            <v>SGN,S8,BGW,R10-1,</v>
          </cell>
        </row>
        <row r="1138">
          <cell r="A1138" t="str">
            <v>PC-26-00481</v>
          </cell>
          <cell r="AD1138" t="str">
            <v>SGN,S8,BOW,R10-3e(CA),</v>
          </cell>
        </row>
        <row r="1139">
          <cell r="A1139" t="str">
            <v>PC-26-00482</v>
          </cell>
          <cell r="AD1139" t="str">
            <v>SGN,S8,BOW,R10-3i(CA),</v>
          </cell>
        </row>
        <row r="1140">
          <cell r="A1140" t="str">
            <v>PC-26-0214</v>
          </cell>
          <cell r="AD1140" t="str">
            <v>SGN,S8,BRW,R10-11a,</v>
          </cell>
        </row>
        <row r="1141">
          <cell r="A1141" t="str">
            <v>PC-448</v>
          </cell>
          <cell r="AD1141" t="str">
            <v>SGN,S8,BRW,R10-23,</v>
          </cell>
        </row>
        <row r="1142">
          <cell r="A1142" t="str">
            <v>PC-26-0212</v>
          </cell>
          <cell r="AD1142" t="str">
            <v>SGN,S8,BWX,R10-10c,</v>
          </cell>
        </row>
        <row r="1143">
          <cell r="A1143" t="str">
            <v>PC-454</v>
          </cell>
          <cell r="AD1143" t="str">
            <v>SGN,S8,BWX,R10-31P,</v>
          </cell>
        </row>
        <row r="1144">
          <cell r="A1144" t="str">
            <v>PC-26-0232</v>
          </cell>
          <cell r="AD1144" t="str">
            <v>SGN,S8,BWX,R10-19P,</v>
          </cell>
        </row>
        <row r="1145">
          <cell r="A1145" t="str">
            <v>PC-26-0229</v>
          </cell>
          <cell r="AD1145" t="str">
            <v>SGN,S8,BWX,R10-19aP,</v>
          </cell>
        </row>
        <row r="1146">
          <cell r="A1146" t="str">
            <v>PC-446</v>
          </cell>
          <cell r="AD1146" t="str">
            <v>SGN,S8,BWX,R10-20aP,</v>
          </cell>
        </row>
        <row r="1147">
          <cell r="A1147" t="str">
            <v>PC-26-0216</v>
          </cell>
          <cell r="AD1147" t="str">
            <v>SGN,S8,BWX,R10-11b,</v>
          </cell>
        </row>
        <row r="1148">
          <cell r="A1148" t="str">
            <v>PC-444</v>
          </cell>
          <cell r="AD1148" t="str">
            <v>SGN,S8,BWX,R10-20aP,</v>
          </cell>
        </row>
        <row r="1149">
          <cell r="A1149" t="str">
            <v>PC-26-0207</v>
          </cell>
          <cell r="AD1149" t="str">
            <v>SGN,S8,BWX,R10-10,</v>
          </cell>
        </row>
        <row r="1150">
          <cell r="A1150" t="str">
            <v>PC-26-0208</v>
          </cell>
          <cell r="AD1150" t="str">
            <v>SGN,S8,BWX,R10-10a,</v>
          </cell>
        </row>
        <row r="1151">
          <cell r="A1151" t="str">
            <v>PC-26-0210</v>
          </cell>
          <cell r="AD1151" t="str">
            <v>SGN,S8,BWX,R10-10b,</v>
          </cell>
        </row>
        <row r="1152">
          <cell r="A1152" t="str">
            <v>PC-26-00213</v>
          </cell>
          <cell r="AD1152" t="str">
            <v>SGN,S8,BWX,R10-11,</v>
          </cell>
        </row>
        <row r="1153">
          <cell r="A1153" t="str">
            <v>PC-26-0235</v>
          </cell>
          <cell r="AD1153" t="str">
            <v>SGN,S8,BWX,R10-23a,</v>
          </cell>
        </row>
        <row r="1154">
          <cell r="A1154" t="str">
            <v>PC-26-0247</v>
          </cell>
          <cell r="AD1154" t="str">
            <v>SGN,S8,BWX,R10-5,</v>
          </cell>
        </row>
        <row r="1155">
          <cell r="A1155" t="str">
            <v>PC-26-0250</v>
          </cell>
          <cell r="AD1155" t="str">
            <v>SGN,S8,BWX,R10-6a,</v>
          </cell>
        </row>
        <row r="1156">
          <cell r="A1156" t="str">
            <v>PC-418</v>
          </cell>
          <cell r="AD1156" t="str">
            <v>SGN,S8,BWX,R10-7,</v>
          </cell>
        </row>
        <row r="1157">
          <cell r="A1157" t="str">
            <v>PC-26-0222</v>
          </cell>
          <cell r="AD1157" t="str">
            <v>SGN,S8,BWX,R10-14b,</v>
          </cell>
        </row>
        <row r="1158">
          <cell r="A1158" t="str">
            <v>PC-416</v>
          </cell>
          <cell r="AD1158" t="str">
            <v>SGN,S8,BWX,R10-6,</v>
          </cell>
        </row>
        <row r="1159">
          <cell r="A1159" t="str">
            <v>PC-424</v>
          </cell>
          <cell r="AD1159" t="str">
            <v>SGN,S8,BWX,R10-10,</v>
          </cell>
        </row>
        <row r="1160">
          <cell r="A1160" t="str">
            <v>PC-26-0209</v>
          </cell>
          <cell r="AD1160" t="str">
            <v>SGN,S8,BWX,R10-10a,</v>
          </cell>
        </row>
        <row r="1161">
          <cell r="A1161" t="str">
            <v>PC-26-0211</v>
          </cell>
          <cell r="AD1161" t="str">
            <v>SGN,S8,BWX,R10-10b,</v>
          </cell>
        </row>
        <row r="1162">
          <cell r="A1162" t="str">
            <v>PC-26-0218</v>
          </cell>
          <cell r="AD1162" t="str">
            <v>SGN,S8,BWX,R10-11c,</v>
          </cell>
        </row>
        <row r="1163">
          <cell r="A1163" t="str">
            <v>PC-26-0219</v>
          </cell>
          <cell r="AD1163" t="str">
            <v>SGN,S8,BWX,R10-12a,</v>
          </cell>
        </row>
        <row r="1164">
          <cell r="A1164" t="str">
            <v>PC-26-0220</v>
          </cell>
          <cell r="AD1164" t="str">
            <v>SGN,S8,BWX,R10-12b,</v>
          </cell>
        </row>
        <row r="1165">
          <cell r="A1165" t="str">
            <v>PC-26-0237</v>
          </cell>
          <cell r="AD1165" t="str">
            <v>SGN,S8,BWX,R10-27,</v>
          </cell>
        </row>
        <row r="1166">
          <cell r="A1166" t="str">
            <v>PC-452</v>
          </cell>
          <cell r="AD1166" t="str">
            <v>SGN,S8,BWX,R10-30,</v>
          </cell>
        </row>
        <row r="1167">
          <cell r="A1167" t="str">
            <v>PC-26-0248</v>
          </cell>
          <cell r="AD1167" t="str">
            <v>SGN,S8,BWX,R10-5,</v>
          </cell>
        </row>
        <row r="1168">
          <cell r="A1168" t="str">
            <v>PC-26-0252</v>
          </cell>
          <cell r="AD1168" t="str">
            <v>SGN,S8,BWX,R10-8,</v>
          </cell>
        </row>
        <row r="1169">
          <cell r="A1169" t="str">
            <v>PC-434</v>
          </cell>
          <cell r="AD1169" t="str">
            <v>SGN,S8,GBW,R10-12,</v>
          </cell>
        </row>
        <row r="1170">
          <cell r="A1170" t="str">
            <v>PC-26-0213</v>
          </cell>
          <cell r="AD1170" t="str">
            <v>SGN,S8,BWX,R10-10c,</v>
          </cell>
        </row>
        <row r="1171">
          <cell r="A1171" t="str">
            <v>PC-432</v>
          </cell>
          <cell r="AD1171" t="str">
            <v>SGN,S8,BWX,R10-11d,</v>
          </cell>
        </row>
        <row r="1172">
          <cell r="A1172" t="str">
            <v>PC-26-0233</v>
          </cell>
          <cell r="AD1172" t="str">
            <v>SGN,S8,BWX,R10-19P,</v>
          </cell>
        </row>
        <row r="1173">
          <cell r="A1173" t="str">
            <v>PC-26-0221</v>
          </cell>
          <cell r="AD1173" t="str">
            <v>SGN,S8,BWX,R10-13,</v>
          </cell>
        </row>
        <row r="1174">
          <cell r="A1174" t="str">
            <v>PC-26-0224</v>
          </cell>
          <cell r="AD1174" t="str">
            <v>SGN,S8,BWX,R10-18,</v>
          </cell>
        </row>
        <row r="1175">
          <cell r="A1175" t="str">
            <v>PC-26-0230</v>
          </cell>
          <cell r="AD1175" t="str">
            <v>SGN,S8,BWX,R10-19aP,</v>
          </cell>
        </row>
        <row r="1176">
          <cell r="A1176" t="str">
            <v>PC-26-0238</v>
          </cell>
          <cell r="AD1176" t="str">
            <v>SGN,S8,BWX,R10-29,</v>
          </cell>
        </row>
        <row r="1177">
          <cell r="A1177" t="str">
            <v>PC-26-0217</v>
          </cell>
          <cell r="AD1177" t="str">
            <v>SGN,S8,BWX,R10-11b,</v>
          </cell>
        </row>
        <row r="1178">
          <cell r="A1178" t="str">
            <v>PC-438</v>
          </cell>
          <cell r="AD1178" t="str">
            <v>SGN,S8,BWX,R10-14,</v>
          </cell>
        </row>
        <row r="1179">
          <cell r="A1179" t="str">
            <v>PC-26-0251</v>
          </cell>
          <cell r="AD1179" t="str">
            <v>SGN,S8,BWX,R10-6a,</v>
          </cell>
        </row>
        <row r="1180">
          <cell r="A1180" t="str">
            <v>PC-420</v>
          </cell>
          <cell r="AD1180" t="str">
            <v>SGN,S8,BWX,R10-8,</v>
          </cell>
        </row>
        <row r="1181">
          <cell r="A1181" t="str">
            <v>PC-436</v>
          </cell>
          <cell r="AD1181" t="str">
            <v>SGN,S8,BWX,R10-13,</v>
          </cell>
        </row>
        <row r="1182">
          <cell r="A1182" t="str">
            <v>PC-26-0234</v>
          </cell>
          <cell r="AD1182" t="str">
            <v>SGN,S8,BWX,R10-19P,</v>
          </cell>
        </row>
        <row r="1183">
          <cell r="A1183" t="str">
            <v>PC-26-0225</v>
          </cell>
          <cell r="AD1183" t="str">
            <v>SGN,S8,BWX,R10-18,</v>
          </cell>
        </row>
        <row r="1184">
          <cell r="A1184" t="str">
            <v>PC-26-0215</v>
          </cell>
          <cell r="AD1184" t="str">
            <v>SGN,S8,BRW,R10-11a,</v>
          </cell>
        </row>
        <row r="1185">
          <cell r="A1185" t="str">
            <v>PC-26-0249</v>
          </cell>
          <cell r="AD1185" t="str">
            <v>SGN,S8,BWX,R10-5,</v>
          </cell>
        </row>
        <row r="1186">
          <cell r="A1186" t="str">
            <v>PC-26-00214</v>
          </cell>
          <cell r="AD1186" t="str">
            <v>SGN,S8,BWX,R10-11,</v>
          </cell>
        </row>
        <row r="1187">
          <cell r="A1187" t="str">
            <v>PC-440</v>
          </cell>
          <cell r="AD1187" t="str">
            <v>SGN,S8,BWX,R10-14a,</v>
          </cell>
        </row>
        <row r="1188">
          <cell r="A1188" t="str">
            <v>PC-26-0236</v>
          </cell>
          <cell r="AD1188" t="str">
            <v>SGN,S8,BWX,R10-25,</v>
          </cell>
        </row>
        <row r="1189">
          <cell r="A1189" t="str">
            <v>PC-26-0239</v>
          </cell>
          <cell r="AD1189" t="str">
            <v>SGN,S8,BWX,R10-3,</v>
          </cell>
        </row>
        <row r="1190">
          <cell r="A1190" t="str">
            <v>PC-456</v>
          </cell>
          <cell r="AD1190" t="str">
            <v>SGN,S8,BWX,R10-32P,</v>
          </cell>
        </row>
        <row r="1191">
          <cell r="A1191" t="str">
            <v>PC-26-00483</v>
          </cell>
          <cell r="AD1191" t="str">
            <v>SGN,S8,BWX,R10-3j(CA),</v>
          </cell>
        </row>
        <row r="1192">
          <cell r="A1192" t="str">
            <v>PC-26-00484</v>
          </cell>
          <cell r="AD1192" t="str">
            <v>SGN,S8,BWX,R10-3k(CA),</v>
          </cell>
        </row>
        <row r="1193">
          <cell r="A1193" t="str">
            <v>PC-3748</v>
          </cell>
          <cell r="AD1193" t="str">
            <v>SGN,S8,BWX,R10-24,</v>
          </cell>
        </row>
        <row r="1194">
          <cell r="A1194" t="str">
            <v>PC-3752</v>
          </cell>
          <cell r="AD1194" t="str">
            <v>SGN,S8,BWX,R10-26,</v>
          </cell>
        </row>
        <row r="1195">
          <cell r="A1195" t="str">
            <v>PC-26-0240</v>
          </cell>
          <cell r="AD1195" t="str">
            <v>SGN,S8,BWX,R10-3a,</v>
          </cell>
        </row>
        <row r="1196">
          <cell r="A1196" t="str">
            <v>PC-26-0223</v>
          </cell>
          <cell r="AD1196" t="str">
            <v>SGN,S8,BWX,R10-14b,</v>
          </cell>
        </row>
        <row r="1197">
          <cell r="A1197" t="str">
            <v>PC-3744</v>
          </cell>
          <cell r="AD1197" t="str">
            <v>SGN,S8,GBW,R10-4,</v>
          </cell>
        </row>
        <row r="1198">
          <cell r="A1198" t="str">
            <v>PC-442</v>
          </cell>
          <cell r="AD1198" t="str">
            <v>SGN,S8,MUL,R10-15,</v>
          </cell>
        </row>
        <row r="1199">
          <cell r="A1199" t="str">
            <v>PC-26-0227</v>
          </cell>
          <cell r="AD1199" t="str">
            <v>SGN,S8,MUL,R10-18a,</v>
          </cell>
        </row>
        <row r="1200">
          <cell r="A1200" t="str">
            <v>PC-3591</v>
          </cell>
          <cell r="AD1200" t="str">
            <v>SGN,S8,BWX,R10-6,</v>
          </cell>
        </row>
        <row r="1201">
          <cell r="A1201" t="str">
            <v>PC-3746</v>
          </cell>
          <cell r="AD1201" t="str">
            <v>SGN,S8,WBX,R10-22,</v>
          </cell>
        </row>
        <row r="1202">
          <cell r="A1202" t="str">
            <v>PC-26-0241</v>
          </cell>
          <cell r="AD1202" t="str">
            <v>SGN,S8,WBX,R10-40,</v>
          </cell>
        </row>
        <row r="1203">
          <cell r="A1203" t="str">
            <v>PC-26-0242</v>
          </cell>
          <cell r="AD1203" t="str">
            <v>SGN,S8,WBX,R10-40a,</v>
          </cell>
        </row>
        <row r="1204">
          <cell r="A1204" t="str">
            <v>PC-26-0243</v>
          </cell>
          <cell r="AD1204" t="str">
            <v>SGN,S8,WBX,R10-41,</v>
          </cell>
        </row>
        <row r="1205">
          <cell r="A1205" t="str">
            <v>PC-26-0244</v>
          </cell>
          <cell r="AD1205" t="str">
            <v>SGN,S8,WBX,R10-41a,</v>
          </cell>
        </row>
        <row r="1206">
          <cell r="A1206" t="str">
            <v>PC-26-0245</v>
          </cell>
          <cell r="AD1206" t="str">
            <v>SGN,S8,WBX,R10-41b,</v>
          </cell>
        </row>
        <row r="1207">
          <cell r="A1207" t="str">
            <v>PC-26-0246</v>
          </cell>
          <cell r="AD1207" t="str">
            <v>SGN,S8,WBX,R10-41c,</v>
          </cell>
        </row>
        <row r="1208">
          <cell r="A1208" t="str">
            <v>PC-26-0228</v>
          </cell>
          <cell r="AD1208" t="str">
            <v>SGN,S8,MUL,R10-18a,</v>
          </cell>
        </row>
        <row r="1209">
          <cell r="A1209" t="str">
            <v>PC-26-0231</v>
          </cell>
          <cell r="AD1209" t="str">
            <v>SGN,S8,BWX,R10-19aP,</v>
          </cell>
        </row>
        <row r="1210">
          <cell r="A1210" t="str">
            <v>PC-26-0226</v>
          </cell>
          <cell r="AD1210" t="str">
            <v>SGN,S8,BWX,R10-18,</v>
          </cell>
        </row>
        <row r="1211">
          <cell r="A1211" t="str">
            <v>PC-422</v>
          </cell>
          <cell r="AD1211" t="str">
            <v>SGN,S8,WBX,R10-8,</v>
          </cell>
        </row>
        <row r="1212">
          <cell r="A1212" t="str">
            <v>PC-886</v>
          </cell>
          <cell r="AD1212" t="str">
            <v>SGN,S8,BWX,R111(CA),</v>
          </cell>
        </row>
        <row r="1213">
          <cell r="A1213" t="str">
            <v>PC-888</v>
          </cell>
          <cell r="AD1213" t="str">
            <v>SGN,S8,RWX,R112(CA),</v>
          </cell>
        </row>
        <row r="1214">
          <cell r="A1214" t="str">
            <v>PC-890</v>
          </cell>
          <cell r="AD1214" t="str">
            <v>SGN,S8,BRW,R113(CA),</v>
          </cell>
        </row>
        <row r="1215">
          <cell r="A1215" t="str">
            <v>PC-892</v>
          </cell>
          <cell r="AD1215" t="str">
            <v>SGN,S8,BRW,R113A(CA),</v>
          </cell>
        </row>
        <row r="1216">
          <cell r="A1216" t="str">
            <v>PC-894</v>
          </cell>
          <cell r="AD1216" t="str">
            <v>SGN,S8,GWX,R114(CA),</v>
          </cell>
        </row>
        <row r="1217">
          <cell r="A1217" t="str">
            <v>PC-26-00467</v>
          </cell>
          <cell r="AD1217" t="str">
            <v>SGN,S8,GWX,R114A(CA),</v>
          </cell>
        </row>
        <row r="1218">
          <cell r="A1218" t="str">
            <v>PC-898</v>
          </cell>
          <cell r="AD1218" t="str">
            <v>SGN,S8,BWX,R115(CA),</v>
          </cell>
        </row>
        <row r="1219">
          <cell r="A1219" t="str">
            <v>PC-900</v>
          </cell>
          <cell r="AD1219" t="str">
            <v>SGN,S8,GWX,R116(CA),</v>
          </cell>
        </row>
        <row r="1220">
          <cell r="A1220" t="str">
            <v>PC-26-00468</v>
          </cell>
          <cell r="AD1220" t="str">
            <v>SGN,S8,BWX,R119(CA),</v>
          </cell>
        </row>
        <row r="1221">
          <cell r="A1221" t="str">
            <v>PC-458</v>
          </cell>
          <cell r="AD1221" t="str">
            <v>SGN,S8,BWX,R11-1,</v>
          </cell>
        </row>
        <row r="1222">
          <cell r="A1222" t="str">
            <v>PC-26-0254</v>
          </cell>
          <cell r="AD1222" t="str">
            <v>SGN,S8,BWX,R11-2,</v>
          </cell>
        </row>
        <row r="1223">
          <cell r="A1223" t="str">
            <v>PC-26-0255</v>
          </cell>
          <cell r="AD1223" t="str">
            <v>SGN,S8,BWX,R11-2a,</v>
          </cell>
        </row>
        <row r="1224">
          <cell r="A1224" t="str">
            <v>PC-26-0256</v>
          </cell>
          <cell r="AD1224" t="str">
            <v>SGN,S8,BWX,R11-2b,</v>
          </cell>
        </row>
        <row r="1225">
          <cell r="A1225" t="str">
            <v>PC-26-0257</v>
          </cell>
          <cell r="AD1225" t="str">
            <v>SGN,S8,BWX,R11-2c,</v>
          </cell>
        </row>
        <row r="1226">
          <cell r="A1226" t="str">
            <v>PC-3095</v>
          </cell>
          <cell r="AD1226" t="str">
            <v>SGN,S8,BWX,R11-3,</v>
          </cell>
        </row>
        <row r="1227">
          <cell r="A1227" t="str">
            <v>PC-26-0258</v>
          </cell>
          <cell r="AD1227" t="str">
            <v>SGN,S8,BWX,R11-3a,</v>
          </cell>
        </row>
        <row r="1228">
          <cell r="A1228" t="str">
            <v>PC-3097</v>
          </cell>
          <cell r="AD1228" t="str">
            <v>SGN,S8,BWX,R11-3b,</v>
          </cell>
        </row>
        <row r="1229">
          <cell r="A1229" t="str">
            <v>PC-3099</v>
          </cell>
          <cell r="AD1229" t="str">
            <v>SGN,S8,BWX,R11-4,</v>
          </cell>
        </row>
        <row r="1230">
          <cell r="A1230" t="str">
            <v>PC-466</v>
          </cell>
          <cell r="AD1230" t="str">
            <v>SGN,S8,BWX,R12-1,</v>
          </cell>
        </row>
        <row r="1231">
          <cell r="A1231" t="str">
            <v>PC-468</v>
          </cell>
          <cell r="AD1231" t="str">
            <v>SGN,S8,BWX,R12-1,</v>
          </cell>
        </row>
        <row r="1232">
          <cell r="A1232" t="str">
            <v>PC-26-0259</v>
          </cell>
          <cell r="AD1232" t="str">
            <v>SGN,S8,BWX,R12-2,</v>
          </cell>
        </row>
        <row r="1233">
          <cell r="A1233" t="str">
            <v>PC-26-0260</v>
          </cell>
          <cell r="AD1233" t="str">
            <v>SGN,S8,BWX,R12-2,</v>
          </cell>
        </row>
        <row r="1234">
          <cell r="A1234" t="str">
            <v>PC-26-0261</v>
          </cell>
          <cell r="AD1234" t="str">
            <v>SGN,S8,BWX,R12-4,</v>
          </cell>
        </row>
        <row r="1235">
          <cell r="A1235" t="str">
            <v>PC-26-0262</v>
          </cell>
          <cell r="AD1235" t="str">
            <v>SGN,S8,BWX,R12-5,</v>
          </cell>
        </row>
        <row r="1236">
          <cell r="A1236" t="str">
            <v>PC-472</v>
          </cell>
          <cell r="AD1236" t="str">
            <v>SGN,S8,BWX,R12-5,</v>
          </cell>
        </row>
        <row r="1237">
          <cell r="A1237" t="str">
            <v>PC-474</v>
          </cell>
          <cell r="AD1237" t="str">
            <v>SGN,S8,BWX,R12-5,</v>
          </cell>
        </row>
        <row r="1238">
          <cell r="A1238" t="str">
            <v>PC-26-0263</v>
          </cell>
          <cell r="AD1238" t="str">
            <v>SGN,S8,BWX,R12-6,</v>
          </cell>
        </row>
        <row r="1239">
          <cell r="A1239" t="str">
            <v>PC-26-0264</v>
          </cell>
          <cell r="AD1239" t="str">
            <v>SGN,S8,BWX,R12-6,</v>
          </cell>
        </row>
        <row r="1240">
          <cell r="A1240" t="str">
            <v>PC-26-0265</v>
          </cell>
          <cell r="AD1240" t="str">
            <v>SGN,S8,BWX,R12-6,</v>
          </cell>
        </row>
        <row r="1241">
          <cell r="A1241" t="str">
            <v>PC-26-0266</v>
          </cell>
          <cell r="AD1241" t="str">
            <v>SGN,S8,BWX,R12-7,</v>
          </cell>
        </row>
        <row r="1242">
          <cell r="A1242" t="str">
            <v>PC-26-0267</v>
          </cell>
          <cell r="AD1242" t="str">
            <v>SGN,S8,BWX,R12-7,</v>
          </cell>
        </row>
        <row r="1243">
          <cell r="A1243" t="str">
            <v>PC-26-0268</v>
          </cell>
          <cell r="AD1243" t="str">
            <v>SGN,S8,BWX,R12-7aP,</v>
          </cell>
        </row>
        <row r="1244">
          <cell r="A1244" t="str">
            <v>PC-26-0269</v>
          </cell>
          <cell r="AD1244" t="str">
            <v>SGN,S8,BWX,R12-7aP,</v>
          </cell>
        </row>
        <row r="1245">
          <cell r="A1245" t="str">
            <v>PC-26-00497</v>
          </cell>
          <cell r="AD1245" t="str">
            <v>SGN,S8,BWX,R130(CA),</v>
          </cell>
        </row>
        <row r="1246">
          <cell r="A1246" t="str">
            <v>PC-26-00498</v>
          </cell>
          <cell r="AD1246" t="str">
            <v>SGN,S8,BWX,R130(CA),</v>
          </cell>
        </row>
        <row r="1247">
          <cell r="A1247" t="str">
            <v>PC-26-00499</v>
          </cell>
          <cell r="AD1247" t="str">
            <v>SGN,S8,BWX,R130(CA),</v>
          </cell>
        </row>
        <row r="1248">
          <cell r="A1248" t="str">
            <v>PC-26-00500</v>
          </cell>
          <cell r="AD1248" t="str">
            <v>SGN,S8,BWX,R130P(CA),</v>
          </cell>
        </row>
        <row r="1249">
          <cell r="A1249" t="str">
            <v>PC-26-00501</v>
          </cell>
          <cell r="AD1249" t="str">
            <v>SGN,S8,BWX,R130P(CA),</v>
          </cell>
        </row>
        <row r="1250">
          <cell r="A1250" t="str">
            <v>PC-26-00502</v>
          </cell>
          <cell r="AD1250" t="str">
            <v>SGN,S8,BWX,R130P(CA),</v>
          </cell>
        </row>
        <row r="1251">
          <cell r="A1251" t="str">
            <v>PC-26-00503</v>
          </cell>
          <cell r="AD1251" t="str">
            <v>SGN,S8,BWX,R131(CA),</v>
          </cell>
        </row>
        <row r="1252">
          <cell r="A1252" t="str">
            <v>PC-26-00504</v>
          </cell>
          <cell r="AD1252" t="str">
            <v>SGN,S8,BWX,R131(CA),</v>
          </cell>
        </row>
        <row r="1253">
          <cell r="A1253" t="str">
            <v>PC-26-00505</v>
          </cell>
          <cell r="AD1253" t="str">
            <v>SGN,S8,BWX,R131(CA),</v>
          </cell>
        </row>
        <row r="1254">
          <cell r="A1254" t="str">
            <v>PC-26-00506</v>
          </cell>
          <cell r="AD1254" t="str">
            <v>SGN,S8,BWX,R132(CA),</v>
          </cell>
        </row>
        <row r="1255">
          <cell r="A1255" t="str">
            <v>PC-26-00507</v>
          </cell>
          <cell r="AD1255" t="str">
            <v>SGN,S8,BWX,R132(CA),</v>
          </cell>
        </row>
        <row r="1256">
          <cell r="A1256" t="str">
            <v>PC-26-00508</v>
          </cell>
          <cell r="AD1256" t="str">
            <v>SGN,S8,BWX,R132(CA),</v>
          </cell>
        </row>
        <row r="1257">
          <cell r="A1257" t="str">
            <v>PC-26-00509</v>
          </cell>
          <cell r="AD1257" t="str">
            <v>SGN,S8,BWX,R133(CA),</v>
          </cell>
        </row>
        <row r="1258">
          <cell r="A1258" t="str">
            <v>PC-26-00510</v>
          </cell>
          <cell r="AD1258" t="str">
            <v>SGN,S8,BWX,R133(CA),</v>
          </cell>
        </row>
        <row r="1259">
          <cell r="A1259" t="str">
            <v>PC-26-00511</v>
          </cell>
          <cell r="AD1259" t="str">
            <v>SGN,S8,BWX,R133(CA),</v>
          </cell>
        </row>
        <row r="1260">
          <cell r="A1260" t="str">
            <v>PC-488</v>
          </cell>
          <cell r="AD1260" t="str">
            <v>SGN,S8,BWX,R14-1,</v>
          </cell>
        </row>
        <row r="1261">
          <cell r="A1261" t="str">
            <v>PC-26-0275</v>
          </cell>
          <cell r="AD1261" t="str">
            <v>SGN,S8,BGW,R14-2,</v>
          </cell>
        </row>
        <row r="1262">
          <cell r="A1262" t="str">
            <v>PC-26-0276</v>
          </cell>
          <cell r="AD1262" t="str">
            <v>SGN,S8,BGW,R14-2,</v>
          </cell>
        </row>
        <row r="1263">
          <cell r="A1263" t="str">
            <v>PC-26-0277</v>
          </cell>
          <cell r="AD1263" t="str">
            <v>SGN,S8,BGW,R14-2,</v>
          </cell>
        </row>
        <row r="1264">
          <cell r="A1264" t="str">
            <v>PC-26-0278</v>
          </cell>
          <cell r="AD1264" t="str">
            <v>SGN,S8,BGW,R14-2,</v>
          </cell>
        </row>
        <row r="1265">
          <cell r="A1265" t="str">
            <v>PC-26-0279</v>
          </cell>
          <cell r="AD1265" t="str">
            <v>SGN,S8,BRW,R14-3,</v>
          </cell>
        </row>
        <row r="1266">
          <cell r="A1266" t="str">
            <v>PC-26-0280</v>
          </cell>
          <cell r="AD1266" t="str">
            <v>SGN,S8,BRW,R14-3,</v>
          </cell>
        </row>
        <row r="1267">
          <cell r="A1267" t="str">
            <v>PC-26-0281</v>
          </cell>
          <cell r="AD1267" t="str">
            <v>SGN,S8,BRW,R14-3,</v>
          </cell>
        </row>
        <row r="1268">
          <cell r="A1268" t="str">
            <v>PC-26-0282</v>
          </cell>
          <cell r="AD1268" t="str">
            <v>SGN,S8,BRW,R14-3,</v>
          </cell>
        </row>
        <row r="1269">
          <cell r="A1269" t="str">
            <v>PC-26-0283</v>
          </cell>
          <cell r="AD1269" t="str">
            <v>SGN,S8,BGW,R14-4,</v>
          </cell>
        </row>
        <row r="1270">
          <cell r="A1270" t="str">
            <v>PC-26-0284</v>
          </cell>
          <cell r="AD1270" t="str">
            <v>SGN,S8,BGW,R14-4,</v>
          </cell>
        </row>
        <row r="1271">
          <cell r="A1271" t="str">
            <v>PC-26-0285</v>
          </cell>
          <cell r="AD1271" t="str">
            <v>SGN,S8,BGW,R14-4,</v>
          </cell>
        </row>
        <row r="1272">
          <cell r="A1272" t="str">
            <v>PC-26-0286</v>
          </cell>
          <cell r="AD1272" t="str">
            <v>SGN,S8,BRW,R14-5,</v>
          </cell>
        </row>
        <row r="1273">
          <cell r="A1273" t="str">
            <v>PC-26-0287</v>
          </cell>
          <cell r="AD1273" t="str">
            <v>SGN,S8,BRW,R14-5,</v>
          </cell>
        </row>
        <row r="1274">
          <cell r="A1274" t="str">
            <v>PC-26-0288</v>
          </cell>
          <cell r="AD1274" t="str">
            <v>SGN,S8,BRW,R14-5,</v>
          </cell>
        </row>
        <row r="1275">
          <cell r="A1275" t="str">
            <v>PC-3593</v>
          </cell>
          <cell r="AD1275" t="str">
            <v>SGN,S8,BWX,R15-1,</v>
          </cell>
        </row>
        <row r="1276">
          <cell r="A1276" t="str">
            <v>PC-3754</v>
          </cell>
          <cell r="AD1276" t="str">
            <v>SGN,S8,BWX,R15-1,</v>
          </cell>
        </row>
        <row r="1277">
          <cell r="A1277" t="str">
            <v>PC-3595</v>
          </cell>
          <cell r="AD1277" t="str">
            <v>SGN,S8,BWX,R15-2P,</v>
          </cell>
        </row>
        <row r="1278">
          <cell r="A1278" t="str">
            <v>PC-3756</v>
          </cell>
          <cell r="AD1278" t="str">
            <v>SGN,S8,BWX,R15-2P,</v>
          </cell>
        </row>
        <row r="1279">
          <cell r="A1279" t="str">
            <v>PC-3597</v>
          </cell>
          <cell r="AD1279" t="str">
            <v>SGN,S8,BWX,R15-4a,</v>
          </cell>
        </row>
        <row r="1280">
          <cell r="A1280" t="str">
            <v>PC-3599</v>
          </cell>
          <cell r="AD1280" t="str">
            <v>SGN,S8,BWX,R15-4b,</v>
          </cell>
        </row>
        <row r="1281">
          <cell r="A1281" t="str">
            <v>PC-3601</v>
          </cell>
          <cell r="AD1281" t="str">
            <v>SGN,S8,BWX,R15-4c,</v>
          </cell>
        </row>
        <row r="1282">
          <cell r="A1282" t="str">
            <v>PC-3603</v>
          </cell>
          <cell r="AD1282" t="str">
            <v>SGN,S8,BWX,R15-5,</v>
          </cell>
        </row>
        <row r="1283">
          <cell r="A1283" t="str">
            <v>PC-3605</v>
          </cell>
          <cell r="AD1283" t="str">
            <v>SGN,S8,BWX,R15-5a,</v>
          </cell>
        </row>
        <row r="1284">
          <cell r="A1284" t="str">
            <v>PC-3607</v>
          </cell>
          <cell r="AD1284" t="str">
            <v>SGN,S8,RBW,R15-6,</v>
          </cell>
        </row>
        <row r="1285">
          <cell r="A1285" t="str">
            <v>PC-3609</v>
          </cell>
          <cell r="AD1285" t="str">
            <v>SGN,S8,BWX,R15-6a,</v>
          </cell>
        </row>
        <row r="1286">
          <cell r="A1286" t="str">
            <v>PC-3611</v>
          </cell>
          <cell r="AD1286" t="str">
            <v>SGN,S8,BWX,R15-7,</v>
          </cell>
        </row>
        <row r="1287">
          <cell r="A1287" t="str">
            <v>PC-3613</v>
          </cell>
          <cell r="AD1287" t="str">
            <v>SGN,S8,BWX,R15-7a,</v>
          </cell>
        </row>
        <row r="1288">
          <cell r="A1288" t="str">
            <v>PC-3615</v>
          </cell>
          <cell r="AD1288" t="str">
            <v>SGN,S8,BWX,R15-8,</v>
          </cell>
        </row>
        <row r="1289">
          <cell r="A1289" t="str">
            <v>PC-3758</v>
          </cell>
          <cell r="AD1289" t="str">
            <v>SGN,S8,BWX,R15-8,</v>
          </cell>
        </row>
        <row r="1290">
          <cell r="A1290" t="str">
            <v>PC-26-0292</v>
          </cell>
          <cell r="AD1290" t="str">
            <v>SGN,S8,BWX,R16-10,</v>
          </cell>
        </row>
        <row r="1291">
          <cell r="A1291" t="str">
            <v>PC-26-0293</v>
          </cell>
          <cell r="AD1291" t="str">
            <v>SGN,S8,BWX,R16-10,</v>
          </cell>
        </row>
        <row r="1292">
          <cell r="A1292" t="str">
            <v>PC-524</v>
          </cell>
          <cell r="AD1292" t="str">
            <v>SGN,S8,BWX,R16-10,</v>
          </cell>
        </row>
        <row r="1293">
          <cell r="A1293" t="str">
            <v>PC-26-0294</v>
          </cell>
          <cell r="AD1293" t="str">
            <v>SGN,S8,BWX,R16-11,</v>
          </cell>
        </row>
        <row r="1294">
          <cell r="A1294" t="str">
            <v>PC-26-0295</v>
          </cell>
          <cell r="AD1294" t="str">
            <v>SGN,S8,BWX,R16-11,</v>
          </cell>
        </row>
        <row r="1295">
          <cell r="A1295" t="str">
            <v>PC-530</v>
          </cell>
          <cell r="AD1295" t="str">
            <v>SGN,S8,BWX,R16-11,</v>
          </cell>
        </row>
        <row r="1296">
          <cell r="A1296" t="str">
            <v>PC-26-0296</v>
          </cell>
          <cell r="AD1296" t="str">
            <v>SGN,S8,BYW,R16-15,</v>
          </cell>
        </row>
        <row r="1297">
          <cell r="A1297" t="str">
            <v>PC-26-0297</v>
          </cell>
          <cell r="AD1297" t="str">
            <v>SGN,S8,BYW,R16-15a,</v>
          </cell>
        </row>
        <row r="1298">
          <cell r="A1298" t="str">
            <v>PC-26-0298</v>
          </cell>
          <cell r="AD1298" t="str">
            <v>SGN,S8,BYW,R16-3,</v>
          </cell>
        </row>
        <row r="1299">
          <cell r="A1299" t="str">
            <v>PC-26-0299</v>
          </cell>
          <cell r="AD1299" t="str">
            <v>SGN,S8,BYW,R16-3,</v>
          </cell>
        </row>
        <row r="1300">
          <cell r="A1300" t="str">
            <v>PC-26-0300</v>
          </cell>
          <cell r="AD1300" t="str">
            <v>SGN,S8,BYW,R16-3,</v>
          </cell>
        </row>
        <row r="1301">
          <cell r="A1301" t="str">
            <v>PC-26-0301</v>
          </cell>
          <cell r="AD1301" t="str">
            <v>SGN,S8,BYW,R16-4,</v>
          </cell>
        </row>
        <row r="1302">
          <cell r="A1302" t="str">
            <v>PC-26-0302</v>
          </cell>
          <cell r="AD1302" t="str">
            <v>SGN,S8,BYW,R16-4,</v>
          </cell>
        </row>
        <row r="1303">
          <cell r="A1303" t="str">
            <v>PC-26-0303</v>
          </cell>
          <cell r="AD1303" t="str">
            <v>SGN,S8,BYW,R16-4,</v>
          </cell>
        </row>
        <row r="1304">
          <cell r="A1304" t="str">
            <v>PC-490</v>
          </cell>
          <cell r="AD1304" t="str">
            <v>SGN,S8,BWX,R16-5,</v>
          </cell>
        </row>
        <row r="1305">
          <cell r="A1305" t="str">
            <v>PC-492</v>
          </cell>
          <cell r="AD1305" t="str">
            <v>SGN,S8,BWX,R16-5,</v>
          </cell>
        </row>
        <row r="1306">
          <cell r="A1306" t="str">
            <v>PC-494</v>
          </cell>
          <cell r="AD1306" t="str">
            <v>SGN,S8,BWX,R16-5,</v>
          </cell>
        </row>
        <row r="1307">
          <cell r="A1307" t="str">
            <v>PC-496</v>
          </cell>
          <cell r="AD1307" t="str">
            <v>SGN,S8,BWX,R16-6,</v>
          </cell>
        </row>
        <row r="1308">
          <cell r="A1308" t="str">
            <v>PC-498</v>
          </cell>
          <cell r="AD1308" t="str">
            <v>SGN,S8,BWX,R16-6,</v>
          </cell>
        </row>
        <row r="1309">
          <cell r="A1309" t="str">
            <v>PC-500</v>
          </cell>
          <cell r="AD1309" t="str">
            <v>SGN,S8,BWX,R16-6,</v>
          </cell>
        </row>
        <row r="1310">
          <cell r="A1310" t="str">
            <v>PC-26-0304</v>
          </cell>
          <cell r="AD1310" t="str">
            <v>SGN,S8,BWX,R16-7,</v>
          </cell>
        </row>
        <row r="1311">
          <cell r="A1311" t="str">
            <v>PC-26-0305</v>
          </cell>
          <cell r="AD1311" t="str">
            <v>SGN,S8,BWX,R16-7,</v>
          </cell>
        </row>
        <row r="1312">
          <cell r="A1312" t="str">
            <v>PC-506</v>
          </cell>
          <cell r="AD1312" t="str">
            <v>SGN,S8,BWX,R16-7,</v>
          </cell>
        </row>
        <row r="1313">
          <cell r="A1313" t="str">
            <v>PC-26-0306</v>
          </cell>
          <cell r="AD1313" t="str">
            <v>SGN,S8,BWX,R16-8,</v>
          </cell>
        </row>
        <row r="1314">
          <cell r="A1314" t="str">
            <v>PC-26-0307</v>
          </cell>
          <cell r="AD1314" t="str">
            <v>SGN,S8,BWX,R16-8,</v>
          </cell>
        </row>
        <row r="1315">
          <cell r="A1315" t="str">
            <v>PC-512</v>
          </cell>
          <cell r="AD1315" t="str">
            <v>SGN,S8,BWX,R16-8,</v>
          </cell>
        </row>
        <row r="1316">
          <cell r="A1316" t="str">
            <v>PC-26-0308</v>
          </cell>
          <cell r="AD1316" t="str">
            <v>SGN,S8,BWX,R16-9,</v>
          </cell>
        </row>
        <row r="1317">
          <cell r="A1317" t="str">
            <v>PC-26-0309</v>
          </cell>
          <cell r="AD1317" t="str">
            <v>SGN,S8,BWX,R16-9,</v>
          </cell>
        </row>
        <row r="1318">
          <cell r="A1318" t="str">
            <v>PC-518</v>
          </cell>
          <cell r="AD1318" t="str">
            <v>SGN,S8,BWX,R16-9,</v>
          </cell>
        </row>
        <row r="1319">
          <cell r="A1319" t="str">
            <v>PC-533</v>
          </cell>
          <cell r="AD1319" t="str">
            <v>SGN,S8,BWX,R18B(CA),</v>
          </cell>
        </row>
        <row r="1320">
          <cell r="A1320" t="str">
            <v>PC-26-0825</v>
          </cell>
          <cell r="AD1320" t="str">
            <v>SGN,S8,BWX,R18C(CA),</v>
          </cell>
        </row>
        <row r="1321">
          <cell r="A1321" t="str">
            <v>PC-26-0826</v>
          </cell>
          <cell r="AD1321" t="str">
            <v>SGN,S8,BWX,R18D(CA),</v>
          </cell>
        </row>
        <row r="1322">
          <cell r="A1322" t="str">
            <v>PC-26-0253</v>
          </cell>
          <cell r="AD1322" t="str">
            <v>SGN,S11,WRX,R1-1,</v>
          </cell>
        </row>
        <row r="1323">
          <cell r="A1323" t="str">
            <v>PC-3681</v>
          </cell>
          <cell r="AD1323" t="str">
            <v>SGN,S11,WRX,R1-1,</v>
          </cell>
        </row>
        <row r="1324">
          <cell r="A1324" t="str">
            <v>PC-3683</v>
          </cell>
          <cell r="AD1324" t="str">
            <v>SGN,S11,WRX,R1-1,</v>
          </cell>
        </row>
        <row r="1325">
          <cell r="A1325" t="str">
            <v>PC-3684</v>
          </cell>
          <cell r="AD1325" t="str">
            <v>SGN,S11,WRX,R1-1,</v>
          </cell>
        </row>
        <row r="1326">
          <cell r="A1326" t="str">
            <v>PC-25</v>
          </cell>
          <cell r="AD1326" t="str">
            <v>SGN,S8,BWX,R1-10P,</v>
          </cell>
        </row>
        <row r="1327">
          <cell r="A1327" t="str">
            <v>PC-1</v>
          </cell>
          <cell r="AD1327" t="str">
            <v>SGN,S11,RWX,R1-2,</v>
          </cell>
        </row>
        <row r="1328">
          <cell r="A1328" t="str">
            <v>PC-2</v>
          </cell>
          <cell r="AD1328" t="str">
            <v>SGN,S11,RWX,R1-2,</v>
          </cell>
        </row>
        <row r="1329">
          <cell r="A1329" t="str">
            <v>PC-3685</v>
          </cell>
          <cell r="AD1329" t="str">
            <v>SGN,S8,RWX,R1-2,</v>
          </cell>
        </row>
        <row r="1330">
          <cell r="A1330" t="str">
            <v>PC-3687</v>
          </cell>
          <cell r="AD1330" t="str">
            <v>SGN,S8,RWX,R1-2,</v>
          </cell>
        </row>
        <row r="1331">
          <cell r="A1331" t="str">
            <v>PC-3690</v>
          </cell>
          <cell r="AD1331" t="str">
            <v>SGN,S8,RWX,R1-2,</v>
          </cell>
        </row>
        <row r="1332">
          <cell r="A1332" t="str">
            <v>PC-3</v>
          </cell>
          <cell r="AD1332" t="str">
            <v>SGN,S8,BWX,R1-2aP,</v>
          </cell>
        </row>
        <row r="1333">
          <cell r="A1333" t="str">
            <v>PC-6</v>
          </cell>
          <cell r="AD1333" t="str">
            <v>SGN,S8,BWX,R1-2aP,</v>
          </cell>
        </row>
        <row r="1334">
          <cell r="A1334" t="str">
            <v>PC-9</v>
          </cell>
          <cell r="AD1334" t="str">
            <v>SGN,S8,BWX,R1-2aP,</v>
          </cell>
        </row>
        <row r="1335">
          <cell r="A1335" t="str">
            <v>PC-26-0270</v>
          </cell>
          <cell r="AD1335" t="str">
            <v>SGN,S8,BWX,R1-2bP,</v>
          </cell>
        </row>
        <row r="1336">
          <cell r="A1336" t="str">
            <v>PC-26-0271</v>
          </cell>
          <cell r="AD1336" t="str">
            <v>SGN,S8,BWX,R1-2bP,</v>
          </cell>
        </row>
        <row r="1337">
          <cell r="A1337" t="str">
            <v>PC-26-0272</v>
          </cell>
          <cell r="AD1337" t="str">
            <v>SGN,S8,BWX,R1-2cP,</v>
          </cell>
        </row>
        <row r="1338">
          <cell r="A1338" t="str">
            <v>PC-26-0273</v>
          </cell>
          <cell r="AD1338" t="str">
            <v>SGN,S8,BWX,R1-2cP,</v>
          </cell>
        </row>
        <row r="1339">
          <cell r="A1339" t="str">
            <v>PC-12</v>
          </cell>
          <cell r="AD1339" t="str">
            <v>SGN,S11,WRX,R1-3P,</v>
          </cell>
        </row>
        <row r="1340">
          <cell r="A1340" t="str">
            <v>PC-26-0274</v>
          </cell>
          <cell r="AD1340" t="str">
            <v>SGN,S11,WRX,R1-3P,</v>
          </cell>
        </row>
        <row r="1341">
          <cell r="A1341" t="str">
            <v>PC-13</v>
          </cell>
          <cell r="AD1341" t="str">
            <v>SGN,S8,BRW,R1-5,</v>
          </cell>
        </row>
        <row r="1342">
          <cell r="A1342" t="str">
            <v>PC-26-0289</v>
          </cell>
          <cell r="AD1342" t="str">
            <v>SGN,S8,RBW,R1-5a,</v>
          </cell>
        </row>
        <row r="1343">
          <cell r="A1343" t="str">
            <v>PC-26-0290</v>
          </cell>
          <cell r="AD1343" t="str">
            <v>SGN,S8,RBW,R1-5c,</v>
          </cell>
        </row>
        <row r="1344">
          <cell r="A1344" t="str">
            <v>PC-26-0291</v>
          </cell>
          <cell r="AD1344" t="str">
            <v>SGN,S8,BRW,R1-5d,</v>
          </cell>
        </row>
        <row r="1345">
          <cell r="A1345" t="str">
            <v>PC-17</v>
          </cell>
          <cell r="AD1345" t="str">
            <v>SGN,S8,MUL,R1-6,</v>
          </cell>
        </row>
        <row r="1346">
          <cell r="A1346" t="str">
            <v>PC-19</v>
          </cell>
          <cell r="AD1346" t="str">
            <v>SGN,S8,MUL,R1-6,</v>
          </cell>
        </row>
        <row r="1347">
          <cell r="A1347" t="str">
            <v>PC-26-00215</v>
          </cell>
          <cell r="AD1347" t="str">
            <v>SGN,S8,MUL,R1-6b ,</v>
          </cell>
        </row>
        <row r="1348">
          <cell r="A1348" t="str">
            <v>PC-26-0310</v>
          </cell>
          <cell r="AD1348" t="str">
            <v>SGN,S8,MUL,R1-6d,</v>
          </cell>
        </row>
        <row r="1349">
          <cell r="A1349" t="str">
            <v>PC-3061</v>
          </cell>
          <cell r="AD1349" t="str">
            <v>SGN,S8,BWX,R1-7,</v>
          </cell>
        </row>
        <row r="1350">
          <cell r="A1350" t="str">
            <v>PC-26-0311</v>
          </cell>
          <cell r="AD1350" t="str">
            <v>SGN,S8,BWX,R1-7a,</v>
          </cell>
        </row>
        <row r="1351">
          <cell r="A1351" t="str">
            <v>PC-3063</v>
          </cell>
          <cell r="AD1351" t="str">
            <v>SGN,S8,BWX,R1-8,</v>
          </cell>
        </row>
        <row r="1352">
          <cell r="A1352" t="str">
            <v>PC-21</v>
          </cell>
          <cell r="AD1352" t="str">
            <v>SGN,S11,WBY,R1-9,</v>
          </cell>
        </row>
        <row r="1353">
          <cell r="A1353" t="str">
            <v>PC-26-0312</v>
          </cell>
          <cell r="AD1353" t="str">
            <v>SGN,S8,MUL,R1-9b,</v>
          </cell>
        </row>
        <row r="1354">
          <cell r="A1354" t="str">
            <v>PC-26-0313</v>
          </cell>
          <cell r="AD1354" t="str">
            <v>SGN,S11,WBY,R1-9d,</v>
          </cell>
        </row>
        <row r="1355">
          <cell r="A1355" t="str">
            <v>PC-543</v>
          </cell>
          <cell r="AD1355" t="str">
            <v>SGN,S8,BWX,R20D-1P(CA),</v>
          </cell>
        </row>
        <row r="1356">
          <cell r="A1356" t="str">
            <v>PC-551</v>
          </cell>
          <cell r="AD1356" t="str">
            <v>SGN,S8,BWX,R20D-1P(CA),</v>
          </cell>
        </row>
        <row r="1357">
          <cell r="A1357" t="str">
            <v>PC-559</v>
          </cell>
          <cell r="AD1357" t="str">
            <v>SGN,S8,BWX,R20D-1P(CA),</v>
          </cell>
        </row>
        <row r="1358">
          <cell r="A1358" t="str">
            <v>PC-544</v>
          </cell>
          <cell r="AD1358" t="str">
            <v>SGN,S8,BWX,R20D-2P(CA),</v>
          </cell>
        </row>
        <row r="1359">
          <cell r="A1359" t="str">
            <v>PC-552</v>
          </cell>
          <cell r="AD1359" t="str">
            <v>SGN,S8,BWX,R20D-2P(CA),</v>
          </cell>
        </row>
        <row r="1360">
          <cell r="A1360" t="str">
            <v>PC-560</v>
          </cell>
          <cell r="AD1360" t="str">
            <v>SGN,S8,BWX,R20D-2P(CA),</v>
          </cell>
        </row>
        <row r="1361">
          <cell r="A1361" t="str">
            <v>PC-545</v>
          </cell>
          <cell r="AD1361" t="str">
            <v>SGN,S8,BWX,R20D-3P(CA),</v>
          </cell>
        </row>
        <row r="1362">
          <cell r="A1362" t="str">
            <v>PC-553</v>
          </cell>
          <cell r="AD1362" t="str">
            <v>SGN,S8,BWX,R20D-3P(CA),</v>
          </cell>
        </row>
        <row r="1363">
          <cell r="A1363" t="str">
            <v>PC-561</v>
          </cell>
          <cell r="AD1363" t="str">
            <v>SGN,S8,BWX,R20D-3P(CA),</v>
          </cell>
        </row>
        <row r="1364">
          <cell r="A1364" t="str">
            <v>PC-546</v>
          </cell>
          <cell r="AD1364" t="str">
            <v>SGN,S8,BWX,R20D-4P(CA),</v>
          </cell>
        </row>
        <row r="1365">
          <cell r="A1365" t="str">
            <v>PC-554</v>
          </cell>
          <cell r="AD1365" t="str">
            <v>SGN,S8,BWX,R20D-4P(CA),</v>
          </cell>
        </row>
        <row r="1366">
          <cell r="A1366" t="str">
            <v>PC-562</v>
          </cell>
          <cell r="AD1366" t="str">
            <v>SGN,S8,BWX,R20D-4P(CA),</v>
          </cell>
        </row>
        <row r="1367">
          <cell r="A1367" t="str">
            <v>PC-567</v>
          </cell>
          <cell r="AD1367" t="str">
            <v>SGN,S8,BWX,R20H(CA),</v>
          </cell>
        </row>
        <row r="1368">
          <cell r="A1368" t="str">
            <v>PC-569</v>
          </cell>
          <cell r="AD1368" t="str">
            <v>SGN,S8,BWX,R20H(CA),</v>
          </cell>
        </row>
        <row r="1369">
          <cell r="A1369" t="str">
            <v>PC-535</v>
          </cell>
          <cell r="AD1369" t="str">
            <v>SGN,S8,NWX,R20-1(CA),</v>
          </cell>
        </row>
        <row r="1370">
          <cell r="A1370" t="str">
            <v>PC-537</v>
          </cell>
          <cell r="AD1370" t="str">
            <v>SGN,S8,BWX,R20-1aP(CA),</v>
          </cell>
        </row>
        <row r="1371">
          <cell r="A1371" t="str">
            <v>PC-571</v>
          </cell>
          <cell r="AD1371" t="str">
            <v>SGN,S8,BWX,R21(CA),</v>
          </cell>
        </row>
        <row r="1372">
          <cell r="A1372" t="str">
            <v>PC-575</v>
          </cell>
          <cell r="AD1372" t="str">
            <v>SGN,S8,BWX,R22(CA),</v>
          </cell>
        </row>
        <row r="1373">
          <cell r="A1373" t="str">
            <v>PC-26-0322</v>
          </cell>
          <cell r="AD1373" t="str">
            <v>SGN,S8,BWX,R22-2,</v>
          </cell>
        </row>
        <row r="1374">
          <cell r="A1374" t="str">
            <v>PC-573</v>
          </cell>
          <cell r="AD1374" t="str">
            <v>SGN,S8,BWX,R23(CA),</v>
          </cell>
        </row>
        <row r="1375">
          <cell r="A1375" t="str">
            <v>PC-577</v>
          </cell>
          <cell r="AD1375" t="str">
            <v>SGN,S8,BWX,R24A(CA),</v>
          </cell>
        </row>
        <row r="1376">
          <cell r="A1376" t="str">
            <v>PC-578</v>
          </cell>
          <cell r="AD1376" t="str">
            <v>SGN,S8,BWX,R24B(CA),</v>
          </cell>
        </row>
        <row r="1377">
          <cell r="A1377" t="str">
            <v>PC-579</v>
          </cell>
          <cell r="AD1377" t="str">
            <v>SGN,S8,BWX,R24C(CA),</v>
          </cell>
        </row>
        <row r="1378">
          <cell r="A1378" t="str">
            <v>PC-580</v>
          </cell>
          <cell r="AD1378" t="str">
            <v>SGN,S8,BWX,R24D(CA),</v>
          </cell>
        </row>
        <row r="1379">
          <cell r="A1379" t="str">
            <v>PC-581</v>
          </cell>
          <cell r="AD1379" t="str">
            <v>SGN,S8,BWX,R24E(CA),</v>
          </cell>
        </row>
        <row r="1380">
          <cell r="A1380" t="str">
            <v>PC-26-0827</v>
          </cell>
          <cell r="AD1380" t="str">
            <v>SGN,S8,BWX,R24F(CA),</v>
          </cell>
        </row>
        <row r="1381">
          <cell r="A1381" t="str">
            <v>PC-576</v>
          </cell>
          <cell r="AD1381" t="str">
            <v>SGN,S8,BWX,R24(CA),</v>
          </cell>
        </row>
        <row r="1382">
          <cell r="A1382" t="str">
            <v>PC-26-00469</v>
          </cell>
          <cell r="AD1382" t="str">
            <v>SGN,S8,BWX,R25A-1(CA),</v>
          </cell>
        </row>
        <row r="1383">
          <cell r="A1383" t="str">
            <v>PC-592</v>
          </cell>
          <cell r="AD1383" t="str">
            <v>SGN,S8,BWX,R25C(CA),</v>
          </cell>
        </row>
        <row r="1384">
          <cell r="A1384" t="str">
            <v>PC-602</v>
          </cell>
          <cell r="AD1384" t="str">
            <v>SGN,S8,BWX,R25E(CA),</v>
          </cell>
        </row>
        <row r="1385">
          <cell r="A1385" t="str">
            <v>PC-593</v>
          </cell>
          <cell r="AD1385" t="str">
            <v>SGN,S8,BWX,R25F(CA),</v>
          </cell>
        </row>
        <row r="1386">
          <cell r="A1386" t="str">
            <v>PC-26-00472</v>
          </cell>
          <cell r="AD1386" t="str">
            <v>SGN,S8,BWX,R25H-1(CA),</v>
          </cell>
        </row>
        <row r="1387">
          <cell r="A1387" t="str">
            <v>PC-595</v>
          </cell>
          <cell r="AD1387" t="str">
            <v>SGN,S8,BWX,R25J(CA),</v>
          </cell>
        </row>
        <row r="1388">
          <cell r="A1388" t="str">
            <v>PC-26-0828</v>
          </cell>
          <cell r="AD1388" t="str">
            <v>SGN,S8,BWX,R25(CA),</v>
          </cell>
        </row>
        <row r="1389">
          <cell r="A1389" t="str">
            <v>PC-606</v>
          </cell>
          <cell r="AD1389" t="str">
            <v>SGN,S8,RWX,R26(S)(CA),</v>
          </cell>
        </row>
        <row r="1390">
          <cell r="A1390" t="str">
            <v>PC-641</v>
          </cell>
          <cell r="AD1390" t="str">
            <v>SGN,S8,RWX,R26A(CA),</v>
          </cell>
        </row>
        <row r="1391">
          <cell r="A1391" t="str">
            <v>PC-642</v>
          </cell>
          <cell r="AD1391" t="str">
            <v>SGN,S8,RWX,R26A(S)(CA),</v>
          </cell>
        </row>
        <row r="1392">
          <cell r="A1392" t="str">
            <v>PC-609</v>
          </cell>
          <cell r="AD1392" t="str">
            <v>SGN,S8,RWX,R26F(CA),</v>
          </cell>
        </row>
        <row r="1393">
          <cell r="A1393" t="str">
            <v>PC-643</v>
          </cell>
          <cell r="AD1393" t="str">
            <v>SGN,S8,RWX,R26F(CA),</v>
          </cell>
        </row>
        <row r="1394">
          <cell r="A1394" t="str">
            <v>PC-610</v>
          </cell>
          <cell r="AD1394" t="str">
            <v>SGN,S8,RBW,R26K(CA),</v>
          </cell>
        </row>
        <row r="1395">
          <cell r="A1395" t="str">
            <v>PC-611</v>
          </cell>
          <cell r="AD1395" t="str">
            <v>SGN,S8,BWX,R26L(CA),</v>
          </cell>
        </row>
        <row r="1396">
          <cell r="A1396" t="str">
            <v>PC-26-0829</v>
          </cell>
          <cell r="AD1396" t="str">
            <v>SGN,S8,RWX,R26M(CA),</v>
          </cell>
        </row>
        <row r="1397">
          <cell r="A1397" t="str">
            <v>PC-26-0830</v>
          </cell>
          <cell r="AD1397" t="str">
            <v>SGN,S8,RWX,R26M-1(CA),</v>
          </cell>
        </row>
        <row r="1398">
          <cell r="A1398" t="str">
            <v>PC-605</v>
          </cell>
          <cell r="AD1398" t="str">
            <v>SGN,S8,RWX,R26(CA),</v>
          </cell>
        </row>
        <row r="1399">
          <cell r="A1399" t="str">
            <v>PC-644</v>
          </cell>
          <cell r="AD1399" t="str">
            <v>SGN,S8,RWX,R27A(CA),</v>
          </cell>
        </row>
        <row r="1400">
          <cell r="A1400" t="str">
            <v>PC-612</v>
          </cell>
          <cell r="AD1400" t="str">
            <v>SGN,S8,RWX,R27(CA),</v>
          </cell>
        </row>
        <row r="1401">
          <cell r="A1401" t="str">
            <v>PC-614</v>
          </cell>
          <cell r="AD1401" t="str">
            <v>SGN,S8,RWX,R28(S)(CA),</v>
          </cell>
        </row>
        <row r="1402">
          <cell r="A1402" t="str">
            <v>PC-645</v>
          </cell>
          <cell r="AD1402" t="str">
            <v>SGN,S8,RWX,R28A(CA),</v>
          </cell>
        </row>
        <row r="1403">
          <cell r="A1403" t="str">
            <v>PC-646</v>
          </cell>
          <cell r="AD1403" t="str">
            <v>SGN,S8,RWX,R28A(S)(CA),</v>
          </cell>
        </row>
        <row r="1404">
          <cell r="A1404" t="str">
            <v>PC-615</v>
          </cell>
          <cell r="AD1404" t="str">
            <v>SGN,S8,RWX,R28C(CA),</v>
          </cell>
        </row>
        <row r="1405">
          <cell r="A1405" t="str">
            <v>PC-651</v>
          </cell>
          <cell r="AD1405" t="str">
            <v>SGN,S8,RWX,R28D(CA),</v>
          </cell>
        </row>
        <row r="1406">
          <cell r="A1406" t="str">
            <v>PC-652</v>
          </cell>
          <cell r="AD1406" t="str">
            <v>SGN,S8,RWX,R28D(S)(CA),</v>
          </cell>
        </row>
        <row r="1407">
          <cell r="A1407" t="str">
            <v>PC-655</v>
          </cell>
          <cell r="AD1407" t="str">
            <v>SGN,S8,RWX,R28E(CA),</v>
          </cell>
        </row>
        <row r="1408">
          <cell r="A1408" t="str">
            <v>PC-616</v>
          </cell>
          <cell r="AD1408" t="str">
            <v>SGN,S8,RBW,R28F(CA),</v>
          </cell>
        </row>
        <row r="1409">
          <cell r="A1409" t="str">
            <v>PC-613</v>
          </cell>
          <cell r="AD1409" t="str">
            <v>SGN,S8,RWX,R28(CA),</v>
          </cell>
        </row>
        <row r="1410">
          <cell r="A1410" t="str">
            <v>PC-657</v>
          </cell>
          <cell r="AD1410" t="str">
            <v>SGN,S8,RWX,R29(CA),</v>
          </cell>
        </row>
        <row r="1411">
          <cell r="A1411" t="str">
            <v>PC-26-0314</v>
          </cell>
          <cell r="AD1411" t="str">
            <v>SGN,S8,BWX,R2-1,</v>
          </cell>
        </row>
        <row r="1412">
          <cell r="A1412" t="str">
            <v>PC-26-0314NOPOF</v>
          </cell>
          <cell r="AD1412" t="str">
            <v>SGN,S8,BWX,R2-1,</v>
          </cell>
        </row>
        <row r="1413">
          <cell r="A1413" t="str">
            <v>PC-26-0315</v>
          </cell>
          <cell r="AD1413" t="str">
            <v>SGN,S8,BWX,R2-1,</v>
          </cell>
        </row>
        <row r="1414">
          <cell r="A1414" t="str">
            <v>PC-26-0315NOPOF</v>
          </cell>
          <cell r="AD1414" t="str">
            <v>SGN,S8,BWX,R2-1,</v>
          </cell>
        </row>
        <row r="1415">
          <cell r="A1415" t="str">
            <v>PC-27</v>
          </cell>
          <cell r="AD1415" t="str">
            <v>SGN,S8,BWX,R2-1,</v>
          </cell>
        </row>
        <row r="1416">
          <cell r="A1416" t="str">
            <v>PC-27NOPOF</v>
          </cell>
          <cell r="AD1416" t="str">
            <v>SGN,S8,BWX,R2-1,</v>
          </cell>
        </row>
        <row r="1417">
          <cell r="A1417" t="str">
            <v>PC-28</v>
          </cell>
          <cell r="AD1417" t="str">
            <v>SGN,S8,BWX,R2-1,</v>
          </cell>
        </row>
        <row r="1418">
          <cell r="A1418" t="str">
            <v>PC-28NOPOF</v>
          </cell>
          <cell r="AD1418" t="str">
            <v>SGN,S8,BWX,R2-1,</v>
          </cell>
        </row>
        <row r="1419">
          <cell r="A1419" t="str">
            <v>PC-29</v>
          </cell>
          <cell r="AD1419" t="str">
            <v>SGN,S8,BWX,R2-1,</v>
          </cell>
        </row>
        <row r="1420">
          <cell r="A1420" t="str">
            <v>PC-29NOPOF</v>
          </cell>
          <cell r="AD1420" t="str">
            <v>SGN,S8,BWX,R2-1,</v>
          </cell>
        </row>
        <row r="1421">
          <cell r="A1421" t="str">
            <v>PC-3073</v>
          </cell>
          <cell r="AD1421" t="str">
            <v>SGN,S8,BWX,R2-10,</v>
          </cell>
        </row>
        <row r="1422">
          <cell r="A1422" t="str">
            <v>PC-67</v>
          </cell>
          <cell r="AD1422" t="str">
            <v>SGN,S8,BWX,R2-10,</v>
          </cell>
        </row>
        <row r="1423">
          <cell r="A1423" t="str">
            <v>PC-69</v>
          </cell>
          <cell r="AD1423" t="str">
            <v>SGN,S8,BWX,R2-10,</v>
          </cell>
        </row>
        <row r="1424">
          <cell r="A1424" t="str">
            <v>PC-71</v>
          </cell>
          <cell r="AD1424" t="str">
            <v>SGN,S8,BWX,R2-11,</v>
          </cell>
        </row>
        <row r="1425">
          <cell r="A1425" t="str">
            <v>PC-73</v>
          </cell>
          <cell r="AD1425" t="str">
            <v>SGN,S8,BWX,R2-11,</v>
          </cell>
        </row>
        <row r="1426">
          <cell r="A1426" t="str">
            <v>PC-75</v>
          </cell>
          <cell r="AD1426" t="str">
            <v>SGN,S8,BWX,R2-11,</v>
          </cell>
        </row>
        <row r="1427">
          <cell r="A1427" t="str">
            <v>PC-3081</v>
          </cell>
          <cell r="AD1427" t="str">
            <v>SGN,S8,BWX,R2-12,</v>
          </cell>
        </row>
        <row r="1428">
          <cell r="A1428" t="str">
            <v>PC-3083</v>
          </cell>
          <cell r="AD1428" t="str">
            <v>SGN,S8,BWX,R2-12,</v>
          </cell>
        </row>
        <row r="1429">
          <cell r="A1429" t="str">
            <v>PC-26-0316</v>
          </cell>
          <cell r="AD1429" t="str">
            <v>SGN,S8,BWX,R2-13,</v>
          </cell>
        </row>
        <row r="1430">
          <cell r="A1430" t="str">
            <v>PC-26-0317</v>
          </cell>
          <cell r="AD1430" t="str">
            <v>SGN,S8,BWX,R2-13,</v>
          </cell>
        </row>
        <row r="1431">
          <cell r="A1431" t="str">
            <v>PC-26-0318</v>
          </cell>
          <cell r="AD1431" t="str">
            <v>SGN,S8,BWX,R2-13,</v>
          </cell>
        </row>
        <row r="1432">
          <cell r="A1432" t="str">
            <v>PC-26-00228</v>
          </cell>
          <cell r="AD1432" t="str">
            <v>SGN,S8,BWX,R2-14,</v>
          </cell>
        </row>
        <row r="1433">
          <cell r="A1433" t="str">
            <v>PC-26-0319</v>
          </cell>
          <cell r="AD1433" t="str">
            <v>SGN,S8,BWX,R2-14,</v>
          </cell>
        </row>
        <row r="1434">
          <cell r="A1434" t="str">
            <v>PC-26-0320</v>
          </cell>
          <cell r="AD1434" t="str">
            <v>SGN,S8,BWX,R2-14,</v>
          </cell>
        </row>
        <row r="1435">
          <cell r="A1435" t="str">
            <v>PC-26-00219</v>
          </cell>
          <cell r="AD1435" t="str">
            <v>SGN,S8,BWX,R2-2aP,</v>
          </cell>
        </row>
        <row r="1436">
          <cell r="A1436" t="str">
            <v>PC-26-00220</v>
          </cell>
          <cell r="AD1436" t="str">
            <v>SGN,S8,BWX,R2-2aP,</v>
          </cell>
        </row>
        <row r="1437">
          <cell r="A1437" t="str">
            <v>PC-26-00221</v>
          </cell>
          <cell r="AD1437" t="str">
            <v>SGN,S8,BWX,R2-2aP,</v>
          </cell>
        </row>
        <row r="1438">
          <cell r="A1438" t="str">
            <v>PC-26-00222</v>
          </cell>
          <cell r="AD1438" t="str">
            <v>SGN,S8,BWX,R2-2bP,</v>
          </cell>
        </row>
        <row r="1439">
          <cell r="A1439" t="str">
            <v>PC-26-00223</v>
          </cell>
          <cell r="AD1439" t="str">
            <v>SGN,S8,BWX,R2-2bP,</v>
          </cell>
        </row>
        <row r="1440">
          <cell r="A1440" t="str">
            <v>PC-26-00224</v>
          </cell>
          <cell r="AD1440" t="str">
            <v>SGN,S8,BWX,R2-2bP,</v>
          </cell>
        </row>
        <row r="1441">
          <cell r="A1441" t="str">
            <v>PC-26-00225</v>
          </cell>
          <cell r="AD1441" t="str">
            <v>SGN,S8,BWX,R2-2cP,</v>
          </cell>
        </row>
        <row r="1442">
          <cell r="A1442" t="str">
            <v>PC-26-00225NOPOF</v>
          </cell>
          <cell r="AD1442" t="str">
            <v>SGN,S8,BWX,R2-2cP,</v>
          </cell>
        </row>
        <row r="1443">
          <cell r="A1443" t="str">
            <v>PC-26-00226</v>
          </cell>
          <cell r="AD1443" t="str">
            <v>SGN,S8,BWX,R2-2cP,</v>
          </cell>
        </row>
        <row r="1444">
          <cell r="A1444" t="str">
            <v>PC-26-00226NOPOF</v>
          </cell>
          <cell r="AD1444" t="str">
            <v>SGN,S8,BWX,R2-2cP,</v>
          </cell>
        </row>
        <row r="1445">
          <cell r="A1445" t="str">
            <v>PC-26-00227</v>
          </cell>
          <cell r="AD1445" t="str">
            <v>SGN,S8,BWX,R2-2cP,</v>
          </cell>
        </row>
        <row r="1446">
          <cell r="A1446" t="str">
            <v>PC-26-00227NOPOF</v>
          </cell>
          <cell r="AD1446" t="str">
            <v>SGN,S8,BWX,R2-2cP,</v>
          </cell>
        </row>
        <row r="1447">
          <cell r="A1447" t="str">
            <v>PC-26-00216</v>
          </cell>
          <cell r="AD1447" t="str">
            <v>SGN,S8,BWX,R2-2P,</v>
          </cell>
        </row>
        <row r="1448">
          <cell r="A1448" t="str">
            <v>PC-26-00217</v>
          </cell>
          <cell r="AD1448" t="str">
            <v>SGN,S8,BWX,R2-2P,</v>
          </cell>
        </row>
        <row r="1449">
          <cell r="A1449" t="str">
            <v>PC-26-00218</v>
          </cell>
          <cell r="AD1449" t="str">
            <v>SGN,S8,BWX,R2-2P,</v>
          </cell>
        </row>
        <row r="1450">
          <cell r="A1450" t="str">
            <v>PC-30</v>
          </cell>
          <cell r="AD1450" t="str">
            <v>SGN,S8,BWX,R2-3P,</v>
          </cell>
        </row>
        <row r="1451">
          <cell r="A1451" t="str">
            <v>PC-32</v>
          </cell>
          <cell r="AD1451" t="str">
            <v>SGN,S8,BWX,R2-3P,</v>
          </cell>
        </row>
        <row r="1452">
          <cell r="A1452" t="str">
            <v>PC-34</v>
          </cell>
          <cell r="AD1452" t="str">
            <v>SGN,S8,BWX,R2-3P,</v>
          </cell>
        </row>
        <row r="1453">
          <cell r="A1453" t="str">
            <v>PC-42</v>
          </cell>
          <cell r="AD1453" t="str">
            <v>SGN,S8,BWX,R2-4(CA),</v>
          </cell>
        </row>
        <row r="1454">
          <cell r="A1454" t="str">
            <v>PC-44</v>
          </cell>
          <cell r="AD1454" t="str">
            <v>SGN,S8,BWX,R2-4(CA),</v>
          </cell>
        </row>
        <row r="1455">
          <cell r="A1455" t="str">
            <v>PC-46</v>
          </cell>
          <cell r="AD1455" t="str">
            <v>SGN,S8,BWX,R2-4(CA),</v>
          </cell>
        </row>
        <row r="1456">
          <cell r="A1456" t="str">
            <v>PC-48</v>
          </cell>
          <cell r="AD1456" t="str">
            <v>SGN,S8,WBX,R2-4a,</v>
          </cell>
        </row>
        <row r="1457">
          <cell r="A1457" t="str">
            <v>PC-50</v>
          </cell>
          <cell r="AD1457" t="str">
            <v>SGN,S8,WBX,R2-4a,</v>
          </cell>
        </row>
        <row r="1458">
          <cell r="A1458" t="str">
            <v>PC-52</v>
          </cell>
          <cell r="AD1458" t="str">
            <v>SGN,S8,BWX,R2-4a,</v>
          </cell>
        </row>
        <row r="1459">
          <cell r="A1459" t="str">
            <v>PC-26-0323</v>
          </cell>
          <cell r="AD1459" t="str">
            <v>SGN,S8,WBX,R2-4P,</v>
          </cell>
        </row>
        <row r="1460">
          <cell r="A1460" t="str">
            <v>PC-36</v>
          </cell>
          <cell r="AD1460" t="str">
            <v>SGN,S8,WBX,R2-4P,</v>
          </cell>
        </row>
        <row r="1461">
          <cell r="A1461" t="str">
            <v>PC-40</v>
          </cell>
          <cell r="AD1461" t="str">
            <v>SGN,S8,BWX,R2-4P,</v>
          </cell>
        </row>
        <row r="1462">
          <cell r="A1462" t="str">
            <v>PC-54</v>
          </cell>
          <cell r="AD1462" t="str">
            <v>SGN,S8,WBX,R2-6aP,</v>
          </cell>
        </row>
        <row r="1463">
          <cell r="A1463" t="str">
            <v>PC-56</v>
          </cell>
          <cell r="AD1463" t="str">
            <v>SGN,S8,WBX,R2-6aP,</v>
          </cell>
        </row>
        <row r="1464">
          <cell r="A1464" t="str">
            <v>PC-58</v>
          </cell>
          <cell r="AD1464" t="str">
            <v>SGN,S8,BWX,R2-6aP,</v>
          </cell>
        </row>
        <row r="1465">
          <cell r="A1465" t="str">
            <v>PC-60</v>
          </cell>
          <cell r="AD1465" t="str">
            <v>SGN,S8,WBX,R2-6bP,</v>
          </cell>
        </row>
        <row r="1466">
          <cell r="A1466" t="str">
            <v>PC-62</v>
          </cell>
          <cell r="AD1466" t="str">
            <v>SGN,S8,WBX,R2-6bP,</v>
          </cell>
        </row>
        <row r="1467">
          <cell r="A1467" t="str">
            <v>PC-64</v>
          </cell>
          <cell r="AD1467" t="str">
            <v>SGN,S8,BWX,R2-6bP,</v>
          </cell>
        </row>
        <row r="1468">
          <cell r="A1468" t="str">
            <v>PC-618</v>
          </cell>
          <cell r="AD1468" t="str">
            <v>SGN,S8,RWX,R30A(CA),</v>
          </cell>
        </row>
        <row r="1469">
          <cell r="A1469" t="str">
            <v>PC-619</v>
          </cell>
          <cell r="AD1469" t="str">
            <v>SGN,S8,RBW,R30B(CA),</v>
          </cell>
        </row>
        <row r="1470">
          <cell r="A1470" t="str">
            <v>PC-620</v>
          </cell>
          <cell r="AD1470" t="str">
            <v>SGN,S8,RBW,R30C(CA),</v>
          </cell>
        </row>
        <row r="1471">
          <cell r="A1471" t="str">
            <v>PC-26-00473</v>
          </cell>
          <cell r="AD1471" t="str">
            <v>SGN,S8,RBW,R30D(CA),</v>
          </cell>
        </row>
        <row r="1472">
          <cell r="A1472" t="str">
            <v>PC-622</v>
          </cell>
          <cell r="AD1472" t="str">
            <v>SGN,S8,RBW,R30E(CA),</v>
          </cell>
        </row>
        <row r="1473">
          <cell r="A1473" t="str">
            <v>PC-623</v>
          </cell>
          <cell r="AD1473" t="str">
            <v>SGN,S8,RWX,R30F(CA),</v>
          </cell>
        </row>
        <row r="1474">
          <cell r="A1474" t="str">
            <v>PC-617</v>
          </cell>
          <cell r="AD1474" t="str">
            <v>SGN,S8,RWX,R30(CA),</v>
          </cell>
        </row>
        <row r="1475">
          <cell r="A1475" t="str">
            <v>PC-661</v>
          </cell>
          <cell r="AD1475" t="str">
            <v>SGN,S8,RGW,R31(S)(CA),</v>
          </cell>
        </row>
        <row r="1476">
          <cell r="A1476" t="str">
            <v>PC-659</v>
          </cell>
          <cell r="AD1476" t="str">
            <v>SGN,S8,RGW,R31(CA),</v>
          </cell>
        </row>
        <row r="1477">
          <cell r="A1477" t="str">
            <v>PC-671</v>
          </cell>
          <cell r="AD1477" t="str">
            <v>SGN,S8,RGW,R32B(CA),</v>
          </cell>
        </row>
        <row r="1478">
          <cell r="A1478" t="str">
            <v>PC-664</v>
          </cell>
          <cell r="AD1478" t="str">
            <v>SGN,S8,GWX,R32C(CA),</v>
          </cell>
        </row>
        <row r="1479">
          <cell r="A1479" t="str">
            <v>PC-665</v>
          </cell>
          <cell r="AD1479" t="str">
            <v>SGN,S8,GWX,R32D(CA),</v>
          </cell>
        </row>
        <row r="1480">
          <cell r="A1480" t="str">
            <v>PC-673</v>
          </cell>
          <cell r="AD1480" t="str">
            <v>SGN,S8,GBW,R32E(CA),</v>
          </cell>
        </row>
        <row r="1481">
          <cell r="A1481" t="str">
            <v>PC-666</v>
          </cell>
          <cell r="AD1481" t="str">
            <v>SGN,S8,GWX,R32F(CA),</v>
          </cell>
        </row>
        <row r="1482">
          <cell r="A1482" t="str">
            <v>PC-663</v>
          </cell>
          <cell r="AD1482" t="str">
            <v>SGN,S8,GWX,R32(CA),</v>
          </cell>
        </row>
        <row r="1483">
          <cell r="A1483" t="str">
            <v>PC-26-00474</v>
          </cell>
          <cell r="AD1483" t="str">
            <v>SGN,S8,NWX,R33B(CA),</v>
          </cell>
        </row>
        <row r="1484">
          <cell r="A1484" t="str">
            <v>PC-26-00476</v>
          </cell>
          <cell r="AD1484" t="str">
            <v>SGN,S8,BWX,R33bP(CA),</v>
          </cell>
        </row>
        <row r="1485">
          <cell r="A1485" t="str">
            <v>PC-26-00477</v>
          </cell>
          <cell r="AD1485" t="str">
            <v>SGN,S8,BWX,R33bP(CA),</v>
          </cell>
        </row>
        <row r="1486">
          <cell r="A1486" t="str">
            <v>PC-26-00475</v>
          </cell>
          <cell r="AD1486" t="str">
            <v>SGN,S8,NWX,R33C(CA),</v>
          </cell>
        </row>
        <row r="1487">
          <cell r="A1487" t="str">
            <v>PC-679</v>
          </cell>
          <cell r="AD1487" t="str">
            <v>SGN,S8,BWX,R36(CA),</v>
          </cell>
        </row>
        <row r="1488">
          <cell r="A1488" t="str">
            <v>PC-681</v>
          </cell>
          <cell r="AD1488" t="str">
            <v>SGN,S8,RWX,R37(CA),</v>
          </cell>
        </row>
        <row r="1489">
          <cell r="A1489" t="str">
            <v>PC-685</v>
          </cell>
          <cell r="AD1489" t="str">
            <v>SGN,S8,RGW,R38(S)(CA),</v>
          </cell>
        </row>
        <row r="1490">
          <cell r="A1490" t="str">
            <v>PC-687</v>
          </cell>
          <cell r="AD1490" t="str">
            <v>SGN,S8,RBW,R38A(CA),</v>
          </cell>
        </row>
        <row r="1491">
          <cell r="A1491" t="str">
            <v>PC-683</v>
          </cell>
          <cell r="AD1491" t="str">
            <v>SGN,S8,RGW,R38(CA),</v>
          </cell>
        </row>
        <row r="1492">
          <cell r="A1492" t="str">
            <v>PC-691</v>
          </cell>
          <cell r="AD1492" t="str">
            <v>SGN,S8,RBW,R39(CA),</v>
          </cell>
        </row>
        <row r="1493">
          <cell r="A1493" t="str">
            <v>PC-693</v>
          </cell>
          <cell r="AD1493" t="str">
            <v>SGN,S8,RWX,R39-1(CA),</v>
          </cell>
        </row>
        <row r="1494">
          <cell r="A1494" t="str">
            <v>PC-695</v>
          </cell>
          <cell r="AD1494" t="str">
            <v>SGN,S8,RWX,R39-2(CA),</v>
          </cell>
        </row>
        <row r="1495">
          <cell r="A1495" t="str">
            <v>PC-697</v>
          </cell>
          <cell r="AD1495" t="str">
            <v>SGN,S8,GWX,R39-3(CA),</v>
          </cell>
        </row>
        <row r="1496">
          <cell r="A1496" t="str">
            <v>PC-77</v>
          </cell>
          <cell r="AD1496" t="str">
            <v>SGN,S8,BWX,R3(CA),</v>
          </cell>
        </row>
        <row r="1497">
          <cell r="A1497" t="str">
            <v>PC-77NOPOF</v>
          </cell>
          <cell r="AD1497" t="str">
            <v>SGN,S8,BWX,R3(CA),</v>
          </cell>
        </row>
        <row r="1498">
          <cell r="A1498" t="str">
            <v>PC-79</v>
          </cell>
          <cell r="AD1498" t="str">
            <v>SGN,S8,BWX,R3(CA),</v>
          </cell>
        </row>
        <row r="1499">
          <cell r="A1499" t="str">
            <v>PC-79NOPOF</v>
          </cell>
          <cell r="AD1499" t="str">
            <v>SGN,S8,BWX,R3(CA),</v>
          </cell>
        </row>
        <row r="1500">
          <cell r="A1500" t="str">
            <v>PC-80</v>
          </cell>
          <cell r="AD1500" t="str">
            <v>SGN,S8,BWX,R3(CA),</v>
          </cell>
        </row>
        <row r="1501">
          <cell r="A1501" t="str">
            <v>PC-80NOPOF</v>
          </cell>
          <cell r="AD1501" t="str">
            <v>SGN,S8,BWX,R3(CA),</v>
          </cell>
        </row>
        <row r="1502">
          <cell r="A1502" t="str">
            <v>PC-26-0324</v>
          </cell>
          <cell r="AD1502" t="str">
            <v>SGN,S8,BRW,R3-1,</v>
          </cell>
        </row>
        <row r="1503">
          <cell r="A1503" t="str">
            <v>PC-81</v>
          </cell>
          <cell r="AD1503" t="str">
            <v>SGN,S8,BRW,R3-1,</v>
          </cell>
        </row>
        <row r="1504">
          <cell r="A1504" t="str">
            <v>PC-86</v>
          </cell>
          <cell r="AD1504" t="str">
            <v>SGN,S8,BRW,R3-1,</v>
          </cell>
        </row>
        <row r="1505">
          <cell r="A1505" t="str">
            <v>PC-26-00229</v>
          </cell>
          <cell r="AD1505" t="str">
            <v>SGN,S8,BWX,R3-10,</v>
          </cell>
        </row>
        <row r="1506">
          <cell r="A1506" t="str">
            <v>PC-26-00230</v>
          </cell>
          <cell r="AD1506" t="str">
            <v>SGN,S8,BWX,R3-10,</v>
          </cell>
        </row>
        <row r="1507">
          <cell r="A1507" t="str">
            <v>PC-26-00231</v>
          </cell>
          <cell r="AD1507" t="str">
            <v>SGN,S8,BWX,R3-10,</v>
          </cell>
        </row>
        <row r="1508">
          <cell r="A1508" t="str">
            <v>PC-26-0325</v>
          </cell>
          <cell r="AD1508" t="str">
            <v>SGN,S8,BWX,R3-11 Series,</v>
          </cell>
        </row>
        <row r="1509">
          <cell r="A1509" t="str">
            <v>PC-26-0326</v>
          </cell>
          <cell r="AD1509" t="str">
            <v>SGN,S8,BWX,R3-11 Series,</v>
          </cell>
        </row>
        <row r="1510">
          <cell r="A1510" t="str">
            <v>PC-26-0327</v>
          </cell>
          <cell r="AD1510" t="str">
            <v>SGN,S8,BWX,R3-11 Series,</v>
          </cell>
        </row>
        <row r="1511">
          <cell r="A1511" t="str">
            <v>PC-26-00232</v>
          </cell>
          <cell r="AD1511" t="str">
            <v>SGN,S8,BWX,R3-11hP,</v>
          </cell>
        </row>
        <row r="1512">
          <cell r="A1512" t="str">
            <v>PC-26-00233</v>
          </cell>
          <cell r="AD1512" t="str">
            <v>SGN,S8,BWX,R3-11hP,</v>
          </cell>
        </row>
        <row r="1513">
          <cell r="A1513" t="str">
            <v>PC-26-00234</v>
          </cell>
          <cell r="AD1513" t="str">
            <v>SGN,S8,BWX,R3-11hP,</v>
          </cell>
        </row>
        <row r="1514">
          <cell r="A1514" t="str">
            <v>PC-26-00235</v>
          </cell>
          <cell r="AD1514" t="str">
            <v>SGN,S8,BWX,R3-12,</v>
          </cell>
        </row>
        <row r="1515">
          <cell r="A1515" t="str">
            <v>PC-26-00236</v>
          </cell>
          <cell r="AD1515" t="str">
            <v>SGN,S8,BWX,R3-12,</v>
          </cell>
        </row>
        <row r="1516">
          <cell r="A1516" t="str">
            <v>PC-26-00237</v>
          </cell>
          <cell r="AD1516" t="str">
            <v>SGN,S8,BWX,R3-12,</v>
          </cell>
        </row>
        <row r="1517">
          <cell r="A1517" t="str">
            <v>PC-26-00238</v>
          </cell>
          <cell r="AD1517" t="str">
            <v>SGN,S8,BWX,R3-12a,</v>
          </cell>
        </row>
        <row r="1518">
          <cell r="A1518" t="str">
            <v>PC-26-00239</v>
          </cell>
          <cell r="AD1518" t="str">
            <v>SGN,S8,BWX,R3-12a,</v>
          </cell>
        </row>
        <row r="1519">
          <cell r="A1519" t="str">
            <v>PC-26-00240</v>
          </cell>
          <cell r="AD1519" t="str">
            <v>SGN,S8,BWX,R3-12a,</v>
          </cell>
        </row>
        <row r="1520">
          <cell r="A1520" t="str">
            <v>PC-26-00241</v>
          </cell>
          <cell r="AD1520" t="str">
            <v>SGN,S8,BWX,R3-12b,</v>
          </cell>
        </row>
        <row r="1521">
          <cell r="A1521" t="str">
            <v>PC-26-00242</v>
          </cell>
          <cell r="AD1521" t="str">
            <v>SGN,S8,BWX,R3-12b,</v>
          </cell>
        </row>
        <row r="1522">
          <cell r="A1522" t="str">
            <v>PC-26-00243</v>
          </cell>
          <cell r="AD1522" t="str">
            <v>SGN,S8,BWX,R3-12b,</v>
          </cell>
        </row>
        <row r="1523">
          <cell r="A1523" t="str">
            <v>PC-26-00244</v>
          </cell>
          <cell r="AD1523" t="str">
            <v>SGN,S8,BWX,R3-12c,</v>
          </cell>
        </row>
        <row r="1524">
          <cell r="A1524" t="str">
            <v>PC-26-00245</v>
          </cell>
          <cell r="AD1524" t="str">
            <v>SGN,S8,BWX,R3-12c,</v>
          </cell>
        </row>
        <row r="1525">
          <cell r="A1525" t="str">
            <v>PC-26-00246</v>
          </cell>
          <cell r="AD1525" t="str">
            <v>SGN,S8,BWX,R3-12c,</v>
          </cell>
        </row>
        <row r="1526">
          <cell r="A1526" t="str">
            <v>PC-26-00247</v>
          </cell>
          <cell r="AD1526" t="str">
            <v>SGN,S8,BWX,R3-12d,</v>
          </cell>
        </row>
        <row r="1527">
          <cell r="A1527" t="str">
            <v>PC-26-00248</v>
          </cell>
          <cell r="AD1527" t="str">
            <v>SGN,S8,BWX,R3-12d,</v>
          </cell>
        </row>
        <row r="1528">
          <cell r="A1528" t="str">
            <v>PC-26-00249</v>
          </cell>
          <cell r="AD1528" t="str">
            <v>SGN,S8,BWX,R3-12d,</v>
          </cell>
        </row>
        <row r="1529">
          <cell r="A1529" t="str">
            <v>PC-26-00250</v>
          </cell>
          <cell r="AD1529" t="str">
            <v>SGN,S8,BWX,R3-12e,</v>
          </cell>
        </row>
        <row r="1530">
          <cell r="A1530" t="str">
            <v>PC-26-00251</v>
          </cell>
          <cell r="AD1530" t="str">
            <v>SGN,S8,BWX,R3-12e,</v>
          </cell>
        </row>
        <row r="1531">
          <cell r="A1531" t="str">
            <v>PC-26-00252</v>
          </cell>
          <cell r="AD1531" t="str">
            <v>SGN,S8,BWX,R3-12e,</v>
          </cell>
        </row>
        <row r="1532">
          <cell r="A1532" t="str">
            <v>PC-26-00253</v>
          </cell>
          <cell r="AD1532" t="str">
            <v>SGN,S8,BWX,R3-12f,</v>
          </cell>
        </row>
        <row r="1533">
          <cell r="A1533" t="str">
            <v>PC-26-00254</v>
          </cell>
          <cell r="AD1533" t="str">
            <v>SGN,S8,BWX,R3-12f,</v>
          </cell>
        </row>
        <row r="1534">
          <cell r="A1534" t="str">
            <v>PC-26-00255</v>
          </cell>
          <cell r="AD1534" t="str">
            <v>SGN,S8,BWX,R3-12f,</v>
          </cell>
        </row>
        <row r="1535">
          <cell r="A1535" t="str">
            <v>PC-26-00256</v>
          </cell>
          <cell r="AD1535" t="str">
            <v>SGN,S8,BWX,R3-12g,</v>
          </cell>
        </row>
        <row r="1536">
          <cell r="A1536" t="str">
            <v>PC-26-00257</v>
          </cell>
          <cell r="AD1536" t="str">
            <v>SGN,S8,WBX,R3-12g,</v>
          </cell>
        </row>
        <row r="1537">
          <cell r="A1537" t="str">
            <v>PC-26-00258</v>
          </cell>
          <cell r="AD1537" t="str">
            <v>SGN,S8,BWX,R3-12g,</v>
          </cell>
        </row>
        <row r="1538">
          <cell r="A1538" t="str">
            <v>PC-26-00259</v>
          </cell>
          <cell r="AD1538" t="str">
            <v>SGN,S8,WBX,R3-12h ,</v>
          </cell>
        </row>
        <row r="1539">
          <cell r="A1539" t="str">
            <v>PC-26-00260</v>
          </cell>
          <cell r="AD1539" t="str">
            <v>SGN,S8,BWX,R3-12h ,</v>
          </cell>
        </row>
        <row r="1540">
          <cell r="A1540" t="str">
            <v>PC-26-00261</v>
          </cell>
          <cell r="AD1540" t="str">
            <v>SGN,S8,WBX,R3-12h ,</v>
          </cell>
        </row>
        <row r="1541">
          <cell r="A1541" t="str">
            <v>PC-26-0328</v>
          </cell>
          <cell r="AD1541" t="str">
            <v>SGN,S8,WBX,R3-17,</v>
          </cell>
        </row>
        <row r="1542">
          <cell r="A1542" t="str">
            <v>PC-26-0329</v>
          </cell>
          <cell r="AD1542" t="str">
            <v>SGN,S8,BWX,R3-17aP,</v>
          </cell>
        </row>
        <row r="1543">
          <cell r="A1543" t="str">
            <v>PC-26-0330</v>
          </cell>
          <cell r="AD1543" t="str">
            <v>SGN,S8,BWX,R3-17bP,</v>
          </cell>
        </row>
        <row r="1544">
          <cell r="A1544" t="str">
            <v>PC-142</v>
          </cell>
          <cell r="AD1544" t="str">
            <v>SGN,S8,RBW,R3-18,</v>
          </cell>
        </row>
        <row r="1545">
          <cell r="A1545" t="str">
            <v>PC-144</v>
          </cell>
          <cell r="AD1545" t="str">
            <v>SGN,S8,RBW,R3-18,</v>
          </cell>
        </row>
        <row r="1546">
          <cell r="A1546" t="str">
            <v>PC-26-0331</v>
          </cell>
          <cell r="AD1546" t="str">
            <v>SGN,S8,RBW,R3-18,</v>
          </cell>
        </row>
        <row r="1547">
          <cell r="A1547" t="str">
            <v>PC-26-0332</v>
          </cell>
          <cell r="AD1547" t="str">
            <v>SGN,S8,WBX,R3-19,</v>
          </cell>
        </row>
        <row r="1548">
          <cell r="A1548" t="str">
            <v>PC-26-0333</v>
          </cell>
          <cell r="AD1548" t="str">
            <v>SGN,S8,WBX,R3-19a,</v>
          </cell>
        </row>
        <row r="1549">
          <cell r="A1549" t="str">
            <v>PC-26-0334</v>
          </cell>
          <cell r="AD1549" t="str">
            <v>SGN,S8,WBX,R3-19b,</v>
          </cell>
        </row>
        <row r="1550">
          <cell r="A1550" t="str">
            <v>PC-26-00262</v>
          </cell>
          <cell r="AD1550" t="str">
            <v>SGN,S8,BRW,R3-1b,</v>
          </cell>
        </row>
        <row r="1551">
          <cell r="A1551" t="str">
            <v>PC-26-00263</v>
          </cell>
          <cell r="AD1551" t="str">
            <v>SGN,S8,BRW,R3-1b,</v>
          </cell>
        </row>
        <row r="1552">
          <cell r="A1552" t="str">
            <v>PC-26-0335</v>
          </cell>
          <cell r="AD1552" t="str">
            <v>SGN,S8,BWR,R3-1b,</v>
          </cell>
        </row>
        <row r="1553">
          <cell r="A1553" t="str">
            <v>PC-26-0336</v>
          </cell>
          <cell r="AD1553" t="str">
            <v>SGN,S8,BWR,R3-1b,</v>
          </cell>
        </row>
        <row r="1554">
          <cell r="A1554" t="str">
            <v>PC-26-00264</v>
          </cell>
          <cell r="AD1554" t="str">
            <v>SGN,S8,BRW,R3-1c,</v>
          </cell>
        </row>
        <row r="1555">
          <cell r="A1555" t="str">
            <v>PC-26-00265</v>
          </cell>
          <cell r="AD1555" t="str">
            <v>SGN,S8,BRW,R3-1c,</v>
          </cell>
        </row>
        <row r="1556">
          <cell r="A1556" t="str">
            <v>PC-26-0337</v>
          </cell>
          <cell r="AD1556" t="str">
            <v>SGN,S8,BWR,R3-1c,</v>
          </cell>
        </row>
        <row r="1557">
          <cell r="A1557" t="str">
            <v>PC-26-0338</v>
          </cell>
          <cell r="AD1557" t="str">
            <v>SGN,S8,BWR,R3-1c,</v>
          </cell>
        </row>
        <row r="1558">
          <cell r="A1558" t="str">
            <v>PC-26-00266</v>
          </cell>
          <cell r="AD1558" t="str">
            <v>SGN,S8,BRW,R3-1d,</v>
          </cell>
        </row>
        <row r="1559">
          <cell r="A1559" t="str">
            <v>PC-26-00267</v>
          </cell>
          <cell r="AD1559" t="str">
            <v>SGN,S8,BRW,R3-1d,</v>
          </cell>
        </row>
        <row r="1560">
          <cell r="A1560" t="str">
            <v>PC-26-0339</v>
          </cell>
          <cell r="AD1560" t="str">
            <v>SGN,S8,BWR,R3-1d,</v>
          </cell>
        </row>
        <row r="1561">
          <cell r="A1561" t="str">
            <v>PC-26-0340</v>
          </cell>
          <cell r="AD1561" t="str">
            <v>SGN,S8,BWR,R3-1d,</v>
          </cell>
        </row>
        <row r="1562">
          <cell r="A1562" t="str">
            <v>PC-26-00268</v>
          </cell>
          <cell r="AD1562" t="str">
            <v>SGN,S8,BRW,R3-1e,</v>
          </cell>
        </row>
        <row r="1563">
          <cell r="A1563" t="str">
            <v>PC-26-00269</v>
          </cell>
          <cell r="AD1563" t="str">
            <v>SGN,S8,BRW,R3-1e,</v>
          </cell>
        </row>
        <row r="1564">
          <cell r="A1564" t="str">
            <v>PC-26-0341</v>
          </cell>
          <cell r="AD1564" t="str">
            <v>SGN,S8,BWR,R3-1e,</v>
          </cell>
        </row>
        <row r="1565">
          <cell r="A1565" t="str">
            <v>PC-26-0342</v>
          </cell>
          <cell r="AD1565" t="str">
            <v>SGN,S8,BWR,R3-1e,</v>
          </cell>
        </row>
        <row r="1566">
          <cell r="A1566" t="str">
            <v>PC-26-00270</v>
          </cell>
          <cell r="AD1566" t="str">
            <v>SGN,S8,BRW,R3-1f,</v>
          </cell>
        </row>
        <row r="1567">
          <cell r="A1567" t="str">
            <v>PC-26-00271</v>
          </cell>
          <cell r="AD1567" t="str">
            <v>SGN,S8,BRW,R3-1f,</v>
          </cell>
        </row>
        <row r="1568">
          <cell r="A1568" t="str">
            <v>PC-26-0343</v>
          </cell>
          <cell r="AD1568" t="str">
            <v>SGN,S8,BWR,R3-1f,</v>
          </cell>
        </row>
        <row r="1569">
          <cell r="A1569" t="str">
            <v>PC-26-0344</v>
          </cell>
          <cell r="AD1569" t="str">
            <v>SGN,S8,BWR,R3-1f,</v>
          </cell>
        </row>
        <row r="1570">
          <cell r="A1570" t="str">
            <v>PC-26-00272</v>
          </cell>
          <cell r="AD1570" t="str">
            <v>SGN,S8,BRW,R3-1g,</v>
          </cell>
        </row>
        <row r="1571">
          <cell r="A1571" t="str">
            <v>PC-26-00273</v>
          </cell>
          <cell r="AD1571" t="str">
            <v>SGN,S8,BRW,R3-1g,</v>
          </cell>
        </row>
        <row r="1572">
          <cell r="A1572" t="str">
            <v>PC-26-0345</v>
          </cell>
          <cell r="AD1572" t="str">
            <v>SGN,S8,BWR,R3-1g,</v>
          </cell>
        </row>
        <row r="1573">
          <cell r="A1573" t="str">
            <v>PC-26-0346</v>
          </cell>
          <cell r="AD1573" t="str">
            <v>SGN,S8,BWR,R3-1g,</v>
          </cell>
        </row>
        <row r="1574">
          <cell r="A1574" t="str">
            <v>PC-26-00274</v>
          </cell>
          <cell r="AD1574" t="str">
            <v>SGN,S8,BRW,R3-1h,</v>
          </cell>
        </row>
        <row r="1575">
          <cell r="A1575" t="str">
            <v>PC-26-00275</v>
          </cell>
          <cell r="AD1575" t="str">
            <v>SGN,S8,BRW,R3-1h,</v>
          </cell>
        </row>
        <row r="1576">
          <cell r="A1576" t="str">
            <v>PC-26-0347</v>
          </cell>
          <cell r="AD1576" t="str">
            <v>SGN,S8,BWR,R3-1h,</v>
          </cell>
        </row>
        <row r="1577">
          <cell r="A1577" t="str">
            <v>PC-26-0348</v>
          </cell>
          <cell r="AD1577" t="str">
            <v>SGN,S8,BWR,R3-1h,</v>
          </cell>
        </row>
        <row r="1578">
          <cell r="A1578" t="str">
            <v>PC-26-0349</v>
          </cell>
          <cell r="AD1578" t="str">
            <v>SGN,S8,BRW,R3-2,</v>
          </cell>
        </row>
        <row r="1579">
          <cell r="A1579" t="str">
            <v>PC-82</v>
          </cell>
          <cell r="AD1579" t="str">
            <v>SGN,S8,BRW,R3-2,</v>
          </cell>
        </row>
        <row r="1580">
          <cell r="A1580" t="str">
            <v>PC-87</v>
          </cell>
          <cell r="AD1580" t="str">
            <v>SGN,S8,BRW,R3-2,</v>
          </cell>
        </row>
        <row r="1581">
          <cell r="A1581" t="str">
            <v>PC-146</v>
          </cell>
          <cell r="AD1581" t="str">
            <v>SGN,S8,WBX,R3-20,</v>
          </cell>
        </row>
        <row r="1582">
          <cell r="A1582" t="str">
            <v>PC-148</v>
          </cell>
          <cell r="AD1582" t="str">
            <v>SGN,S8,WBX,R3-23,</v>
          </cell>
        </row>
        <row r="1583">
          <cell r="A1583" t="str">
            <v>PC-150</v>
          </cell>
          <cell r="AD1583" t="str">
            <v>SGN,S8,WBX,R3-23a,</v>
          </cell>
        </row>
        <row r="1584">
          <cell r="A1584" t="str">
            <v>PC-152</v>
          </cell>
          <cell r="AD1584" t="str">
            <v>SGN,S8,WBX,R3-24,</v>
          </cell>
        </row>
        <row r="1585">
          <cell r="A1585" t="str">
            <v>PC-154</v>
          </cell>
          <cell r="AD1585" t="str">
            <v>SGN,S8,WBX,R3-24a,</v>
          </cell>
        </row>
        <row r="1586">
          <cell r="A1586" t="str">
            <v>PC-156</v>
          </cell>
          <cell r="AD1586" t="str">
            <v>SGN,S8,WBX,R3-24b,</v>
          </cell>
        </row>
        <row r="1587">
          <cell r="A1587" t="str">
            <v>PC-158</v>
          </cell>
          <cell r="AD1587" t="str">
            <v>SGN,S8,WBX,R3-25,</v>
          </cell>
        </row>
        <row r="1588">
          <cell r="A1588" t="str">
            <v>PC-160</v>
          </cell>
          <cell r="AD1588" t="str">
            <v>SGN,S8,WBX,R3-25a,</v>
          </cell>
        </row>
        <row r="1589">
          <cell r="A1589" t="str">
            <v>PC-162</v>
          </cell>
          <cell r="AD1589" t="str">
            <v>SGN,S8,WBX,R3-25b,</v>
          </cell>
        </row>
        <row r="1590">
          <cell r="A1590" t="str">
            <v>PC-164</v>
          </cell>
          <cell r="AD1590" t="str">
            <v>SGN,S8,WBX,R3-26,</v>
          </cell>
        </row>
        <row r="1591">
          <cell r="A1591" t="str">
            <v>PC-166</v>
          </cell>
          <cell r="AD1591" t="str">
            <v>SGN,S8,WBX,R3-26a,</v>
          </cell>
        </row>
        <row r="1592">
          <cell r="A1592" t="str">
            <v>PC-26-00276</v>
          </cell>
          <cell r="AD1592" t="str">
            <v>SGN,S8,BRW,R3-27,</v>
          </cell>
        </row>
        <row r="1593">
          <cell r="A1593" t="str">
            <v>PC-26-00277</v>
          </cell>
          <cell r="AD1593" t="str">
            <v>SGN,S8,BRW,R3-27,</v>
          </cell>
        </row>
        <row r="1594">
          <cell r="A1594" t="str">
            <v>PC-26-00278</v>
          </cell>
          <cell r="AD1594" t="str">
            <v>SGN,S8,BRW,R3-27,</v>
          </cell>
        </row>
        <row r="1595">
          <cell r="A1595" t="str">
            <v>PC-26-00279</v>
          </cell>
          <cell r="AD1595" t="str">
            <v>SGN,S8,BWX,R3-28,</v>
          </cell>
        </row>
        <row r="1596">
          <cell r="A1596" t="str">
            <v>PC-26-00280</v>
          </cell>
          <cell r="AD1596" t="str">
            <v>SGN,S8,WBX,R3-29P,</v>
          </cell>
        </row>
        <row r="1597">
          <cell r="A1597" t="str">
            <v>PC-26-0350</v>
          </cell>
          <cell r="AD1597" t="str">
            <v>SGN,S8,BWX,R3-3,</v>
          </cell>
        </row>
        <row r="1598">
          <cell r="A1598" t="str">
            <v>PC-90</v>
          </cell>
          <cell r="AD1598" t="str">
            <v>SGN,S8,WBX,R3-3,</v>
          </cell>
        </row>
        <row r="1599">
          <cell r="A1599" t="str">
            <v>PC-91</v>
          </cell>
          <cell r="AD1599" t="str">
            <v>SGN,S8,WBX,R3-3,</v>
          </cell>
        </row>
        <row r="1600">
          <cell r="A1600" t="str">
            <v>PC-26-00281</v>
          </cell>
          <cell r="AD1600" t="str">
            <v>SGN,S8,WBX,R3-30P,</v>
          </cell>
        </row>
        <row r="1601">
          <cell r="A1601" t="str">
            <v>PC-26-00284</v>
          </cell>
          <cell r="AD1601" t="str">
            <v>SGN,S8,WBX,R3-32P,</v>
          </cell>
        </row>
        <row r="1602">
          <cell r="A1602" t="str">
            <v>PC-26-00285</v>
          </cell>
          <cell r="AD1602" t="str">
            <v>SGN,S8,WBX,R3-32P,</v>
          </cell>
        </row>
        <row r="1603">
          <cell r="A1603" t="str">
            <v>PC-174</v>
          </cell>
          <cell r="AD1603" t="str">
            <v>SGN,S8,WBX,R3-33,</v>
          </cell>
        </row>
        <row r="1604">
          <cell r="A1604" t="str">
            <v>PC-26-0351</v>
          </cell>
          <cell r="AD1604" t="str">
            <v>SGN,S8,WBX,R3-33a,</v>
          </cell>
        </row>
        <row r="1605">
          <cell r="A1605" t="str">
            <v>PC-26-0352</v>
          </cell>
          <cell r="AD1605" t="str">
            <v>SGN,S8,BRW,R3-4,</v>
          </cell>
        </row>
        <row r="1606">
          <cell r="A1606" t="str">
            <v>PC-26-0353</v>
          </cell>
          <cell r="AD1606" t="str">
            <v>SGN,S8,BRW,R3-4,</v>
          </cell>
        </row>
        <row r="1607">
          <cell r="A1607" t="str">
            <v>PC-88</v>
          </cell>
          <cell r="AD1607" t="str">
            <v>SGN,S8,BRW,R3-4,</v>
          </cell>
        </row>
        <row r="1608">
          <cell r="A1608" t="str">
            <v>PC-26-00286</v>
          </cell>
          <cell r="AD1608" t="str">
            <v>SGN,S8,BWX,R3-40,</v>
          </cell>
        </row>
        <row r="1609">
          <cell r="A1609" t="str">
            <v>PC-26-00287</v>
          </cell>
          <cell r="AD1609" t="str">
            <v>SGN,S8,BWX,R3-40,</v>
          </cell>
        </row>
        <row r="1610">
          <cell r="A1610" t="str">
            <v>PC-26-00288</v>
          </cell>
          <cell r="AD1610" t="str">
            <v>SGN,S8,BWX,R3-42,</v>
          </cell>
        </row>
        <row r="1611">
          <cell r="A1611" t="str">
            <v>PC-26-00289</v>
          </cell>
          <cell r="AD1611" t="str">
            <v>SGN,S8,BWX,R3-42,</v>
          </cell>
        </row>
        <row r="1612">
          <cell r="A1612" t="str">
            <v>PC-26-00290</v>
          </cell>
          <cell r="AD1612" t="str">
            <v>SGN,S8,BWX,R3-42a,</v>
          </cell>
        </row>
        <row r="1613">
          <cell r="A1613" t="str">
            <v>PC-26-00291</v>
          </cell>
          <cell r="AD1613" t="str">
            <v>SGN,S8,BWX,R3-42a,</v>
          </cell>
        </row>
        <row r="1614">
          <cell r="A1614" t="str">
            <v>PC-26-00292</v>
          </cell>
          <cell r="AD1614" t="str">
            <v>SGN,S8,BWX,R3-42b,</v>
          </cell>
        </row>
        <row r="1615">
          <cell r="A1615" t="str">
            <v>PC-26-00293</v>
          </cell>
          <cell r="AD1615" t="str">
            <v>SGN,S8,BWX,R3-42b,</v>
          </cell>
        </row>
        <row r="1616">
          <cell r="A1616" t="str">
            <v>PC-26-00294</v>
          </cell>
          <cell r="AD1616" t="str">
            <v>SGN,S8,BWX,R3-42c,</v>
          </cell>
        </row>
        <row r="1617">
          <cell r="A1617" t="str">
            <v>PC-26-00295</v>
          </cell>
          <cell r="AD1617" t="str">
            <v>SGN,S8,BWX,R3-42c,</v>
          </cell>
        </row>
        <row r="1618">
          <cell r="A1618" t="str">
            <v>PC-26-0354</v>
          </cell>
          <cell r="AD1618" t="str">
            <v>SGN,S8,BWX,R3-44,</v>
          </cell>
        </row>
        <row r="1619">
          <cell r="A1619" t="str">
            <v>PC-26-0355</v>
          </cell>
          <cell r="AD1619" t="str">
            <v>SGN,S8,BWX,R3-44a,</v>
          </cell>
        </row>
        <row r="1620">
          <cell r="A1620" t="str">
            <v>PC-26-0356</v>
          </cell>
          <cell r="AD1620" t="str">
            <v>SGN,S8,BWX,R3-44b,</v>
          </cell>
        </row>
        <row r="1621">
          <cell r="A1621" t="str">
            <v>PC-26-0357</v>
          </cell>
          <cell r="AD1621" t="str">
            <v>SGN,S8,BWX,R3-45,</v>
          </cell>
        </row>
        <row r="1622">
          <cell r="A1622" t="str">
            <v>PC-26-0358</v>
          </cell>
          <cell r="AD1622" t="str">
            <v>SGN,S8,BWX,R3-45a,</v>
          </cell>
        </row>
        <row r="1623">
          <cell r="A1623" t="str">
            <v>PC-93</v>
          </cell>
          <cell r="AD1623" t="str">
            <v>SGN,S8,BWX,R3-5,</v>
          </cell>
        </row>
        <row r="1624">
          <cell r="A1624" t="str">
            <v>PC-26-0359</v>
          </cell>
          <cell r="AD1624" t="str">
            <v>SGN,S8,BWX,R3-51,</v>
          </cell>
        </row>
        <row r="1625">
          <cell r="A1625" t="str">
            <v>PC-26-0360</v>
          </cell>
          <cell r="AD1625" t="str">
            <v>SGN,S8,WBX,R3-51aP,</v>
          </cell>
        </row>
        <row r="1626">
          <cell r="A1626" t="str">
            <v>PC-26-0361</v>
          </cell>
          <cell r="AD1626" t="str">
            <v>SGN,S8,WBX,R3-51bP,</v>
          </cell>
        </row>
        <row r="1627">
          <cell r="A1627" t="str">
            <v>PC-26-0362</v>
          </cell>
          <cell r="AD1627" t="str">
            <v>SGN,S8,BWX,R3-51cP,</v>
          </cell>
        </row>
        <row r="1628">
          <cell r="A1628" t="str">
            <v>PC-26-0363</v>
          </cell>
          <cell r="AD1628" t="str">
            <v>SGN,S8,WBX,R3-51d,</v>
          </cell>
        </row>
        <row r="1629">
          <cell r="A1629" t="str">
            <v>PC-26-0364</v>
          </cell>
          <cell r="AD1629" t="str">
            <v>SGN,S8,WBX,R3-51e,</v>
          </cell>
        </row>
        <row r="1630">
          <cell r="A1630" t="str">
            <v>PC-26-0365</v>
          </cell>
          <cell r="AD1630" t="str">
            <v>SGN,S8,BWX,R3-52,</v>
          </cell>
        </row>
        <row r="1631">
          <cell r="A1631" t="str">
            <v>PC-26-0366</v>
          </cell>
          <cell r="AD1631" t="str">
            <v>SGN,S8,BWX,R3-52a,</v>
          </cell>
        </row>
        <row r="1632">
          <cell r="A1632" t="str">
            <v>PC-26-0367</v>
          </cell>
          <cell r="AD1632" t="str">
            <v>SGN,S8,BWX,R3-52b,</v>
          </cell>
        </row>
        <row r="1633">
          <cell r="A1633" t="str">
            <v>PC-26-0368</v>
          </cell>
          <cell r="AD1633" t="str">
            <v>SGN,S8,BWX,R3-52c,</v>
          </cell>
        </row>
        <row r="1634">
          <cell r="A1634" t="str">
            <v>PC-26-0369</v>
          </cell>
          <cell r="AD1634" t="str">
            <v>SGN,S8,BWX,R3-56,</v>
          </cell>
        </row>
        <row r="1635">
          <cell r="A1635" t="str">
            <v>PC-26-0370</v>
          </cell>
          <cell r="AD1635" t="str">
            <v>SGN,S8,BWX,R3-57P,</v>
          </cell>
        </row>
        <row r="1636">
          <cell r="A1636" t="str">
            <v>PC-95</v>
          </cell>
          <cell r="AD1636" t="str">
            <v>SGN,S8,BWX,R3-5a,</v>
          </cell>
        </row>
        <row r="1637">
          <cell r="A1637" t="str">
            <v>PC-97</v>
          </cell>
          <cell r="AD1637" t="str">
            <v>SGN,S8,BWX,R3-5bP,</v>
          </cell>
        </row>
        <row r="1638">
          <cell r="A1638" t="str">
            <v>PC-99</v>
          </cell>
          <cell r="AD1638" t="str">
            <v>SGN,S8,BWX,R3-5cP,</v>
          </cell>
        </row>
        <row r="1639">
          <cell r="A1639" t="str">
            <v>PC-101</v>
          </cell>
          <cell r="AD1639" t="str">
            <v>SGN,S8,BWX,R3-5dP,</v>
          </cell>
        </row>
        <row r="1640">
          <cell r="A1640" t="str">
            <v>PC-105</v>
          </cell>
          <cell r="AD1640" t="str">
            <v>SGN,S8,BWX,R3-5fP,</v>
          </cell>
        </row>
        <row r="1641">
          <cell r="A1641" t="str">
            <v>PC-107</v>
          </cell>
          <cell r="AD1641" t="str">
            <v>SGN,S8,BWX,R3-5gP,</v>
          </cell>
        </row>
        <row r="1642">
          <cell r="A1642" t="str">
            <v>PC-26-0371</v>
          </cell>
          <cell r="AD1642" t="str">
            <v>SGN,S8,BWX,R3-5hP,</v>
          </cell>
        </row>
        <row r="1643">
          <cell r="A1643" t="str">
            <v>PC-109</v>
          </cell>
          <cell r="AD1643" t="str">
            <v>SGN,S8,BWX,R3-6,</v>
          </cell>
        </row>
        <row r="1644">
          <cell r="A1644" t="str">
            <v>PC-26-0372</v>
          </cell>
          <cell r="AD1644" t="str">
            <v>SGN,S8,BWX,R3-6a,</v>
          </cell>
        </row>
        <row r="1645">
          <cell r="A1645" t="str">
            <v>PC-26-0373</v>
          </cell>
          <cell r="AD1645" t="str">
            <v>SGN,S8,BWX,R3-6b,</v>
          </cell>
        </row>
        <row r="1646">
          <cell r="A1646" t="str">
            <v>PC-111</v>
          </cell>
          <cell r="AD1646" t="str">
            <v>SGN,S8,BWX,R3-7,</v>
          </cell>
        </row>
        <row r="1647">
          <cell r="A1647" t="str">
            <v>PC-112</v>
          </cell>
          <cell r="AD1647" t="str">
            <v>SGN,S8,BWX,R3-7,</v>
          </cell>
        </row>
        <row r="1648">
          <cell r="A1648" t="str">
            <v>PC-26-0374</v>
          </cell>
          <cell r="AD1648" t="str">
            <v>SGN,S8,BWX,R3-7,</v>
          </cell>
        </row>
        <row r="1649">
          <cell r="A1649" t="str">
            <v>PC-26-0375</v>
          </cell>
          <cell r="AD1649" t="str">
            <v>SGN,S8,BWX,R3-7aP,</v>
          </cell>
        </row>
        <row r="1650">
          <cell r="A1650" t="str">
            <v>PC-26-0376</v>
          </cell>
          <cell r="AD1650" t="str">
            <v>SGN,S8,BWX,R3-7bP,</v>
          </cell>
        </row>
        <row r="1651">
          <cell r="A1651" t="str">
            <v>PC-114</v>
          </cell>
          <cell r="AD1651" t="str">
            <v>SGN,S8,BWX,R3-8,</v>
          </cell>
        </row>
        <row r="1652">
          <cell r="A1652" t="str">
            <v>PC-26-0377</v>
          </cell>
          <cell r="AD1652" t="str">
            <v>SGN,S8,BWX,R3-8,</v>
          </cell>
        </row>
        <row r="1653">
          <cell r="A1653" t="str">
            <v>PC-116</v>
          </cell>
          <cell r="AD1653" t="str">
            <v>SGN,S8,BWX,R3-8a,</v>
          </cell>
        </row>
        <row r="1654">
          <cell r="A1654" t="str">
            <v>PC-26-0378</v>
          </cell>
          <cell r="AD1654" t="str">
            <v>SGN,S8,BWX,R3-8a,</v>
          </cell>
        </row>
        <row r="1655">
          <cell r="A1655" t="str">
            <v>PC-118</v>
          </cell>
          <cell r="AD1655" t="str">
            <v>SGN,S8,WBX,R3-8b,</v>
          </cell>
        </row>
        <row r="1656">
          <cell r="A1656" t="str">
            <v>PC-26-0379</v>
          </cell>
          <cell r="AD1656" t="str">
            <v>SGN,S8,BWX,R3-8b,</v>
          </cell>
        </row>
        <row r="1657">
          <cell r="A1657" t="str">
            <v>PC-26-0380</v>
          </cell>
          <cell r="AD1657" t="str">
            <v>SGN,S8,WBX,R3-8xa,</v>
          </cell>
        </row>
        <row r="1658">
          <cell r="A1658" t="str">
            <v>PC-26-0381</v>
          </cell>
          <cell r="AD1658" t="str">
            <v>SGN,S8,WBX,R3-8xb,</v>
          </cell>
        </row>
        <row r="1659">
          <cell r="A1659" t="str">
            <v>PC-26-0382</v>
          </cell>
          <cell r="AD1659" t="str">
            <v>SGN,S8,WBX,R3-8xc,</v>
          </cell>
        </row>
        <row r="1660">
          <cell r="A1660" t="str">
            <v>PC-26-0383</v>
          </cell>
          <cell r="AD1660" t="str">
            <v>SGN,S8,BWX,R3-8zd,</v>
          </cell>
        </row>
        <row r="1661">
          <cell r="A1661" t="str">
            <v>PC-26-0384</v>
          </cell>
          <cell r="AD1661" t="str">
            <v>SGN,S8,BWX,R3-8ze,</v>
          </cell>
        </row>
        <row r="1662">
          <cell r="A1662" t="str">
            <v>PC-26-0385</v>
          </cell>
          <cell r="AD1662" t="str">
            <v>SGN,S8,BWX,R3-8zf,</v>
          </cell>
        </row>
        <row r="1663">
          <cell r="A1663" t="str">
            <v>PC-26-0386</v>
          </cell>
          <cell r="AD1663" t="str">
            <v>SGN,S8,BWX,R3-8zg,</v>
          </cell>
        </row>
        <row r="1664">
          <cell r="A1664" t="str">
            <v>PC-120</v>
          </cell>
          <cell r="AD1664" t="str">
            <v>SGN,S8,BWX,R3-9a,</v>
          </cell>
        </row>
        <row r="1665">
          <cell r="A1665" t="str">
            <v>PC-122</v>
          </cell>
          <cell r="AD1665" t="str">
            <v>SGN,S8,WBX,R3-9b,</v>
          </cell>
        </row>
        <row r="1666">
          <cell r="A1666" t="str">
            <v>PC-124</v>
          </cell>
          <cell r="AD1666" t="str">
            <v>SGN,S8,WBX,R3-9b,</v>
          </cell>
        </row>
        <row r="1667">
          <cell r="A1667" t="str">
            <v>PC-26-0387</v>
          </cell>
          <cell r="AD1667" t="str">
            <v>SGN,S8,BWX,R3-9cP,</v>
          </cell>
        </row>
        <row r="1668">
          <cell r="A1668" t="str">
            <v>PC-26-0388</v>
          </cell>
          <cell r="AD1668" t="str">
            <v>SGN,S8,BWX,R3-9cP,</v>
          </cell>
        </row>
        <row r="1669">
          <cell r="A1669" t="str">
            <v>PC-26-0389</v>
          </cell>
          <cell r="AD1669" t="str">
            <v>SGN,S8,BWX,R3-9dP,</v>
          </cell>
        </row>
        <row r="1670">
          <cell r="A1670" t="str">
            <v>PC-26-0390</v>
          </cell>
          <cell r="AD1670" t="str">
            <v>SGN,S8,BWX,R3-9dP,</v>
          </cell>
        </row>
        <row r="1671">
          <cell r="A1671" t="str">
            <v>PC-26-00297</v>
          </cell>
          <cell r="AD1671" t="str">
            <v>SGN,S8,RBW,R3-9e,</v>
          </cell>
        </row>
        <row r="1672">
          <cell r="A1672" t="str">
            <v>PC-132</v>
          </cell>
          <cell r="AD1672" t="str">
            <v>SGN,S8,WBX,R3-9f,</v>
          </cell>
        </row>
        <row r="1673">
          <cell r="A1673" t="str">
            <v>PC-134</v>
          </cell>
          <cell r="AD1673" t="str">
            <v>SGN,S8,WBX,R3-9f,</v>
          </cell>
        </row>
        <row r="1674">
          <cell r="A1674" t="str">
            <v>PC-136</v>
          </cell>
          <cell r="AD1674" t="str">
            <v>SGN,S8,WBX,R3-9g,</v>
          </cell>
        </row>
        <row r="1675">
          <cell r="A1675" t="str">
            <v>PC-138</v>
          </cell>
          <cell r="AD1675" t="str">
            <v>SGN,S8,WBX,R3-9h,</v>
          </cell>
        </row>
        <row r="1676">
          <cell r="A1676" t="str">
            <v>PC-140</v>
          </cell>
          <cell r="AD1676" t="str">
            <v>SGN,S8,WBX,R3-9i,</v>
          </cell>
        </row>
        <row r="1677">
          <cell r="A1677" t="str">
            <v>PC-3762</v>
          </cell>
          <cell r="AD1677" t="str">
            <v>SGN,S8,BWX,R44B(CA),</v>
          </cell>
        </row>
        <row r="1678">
          <cell r="A1678" t="str">
            <v>PC-26-00478</v>
          </cell>
          <cell r="AD1678" t="str">
            <v>SGN,S8,BWX,R44-1(CA),</v>
          </cell>
        </row>
        <row r="1679">
          <cell r="A1679" t="str">
            <v>PC-702</v>
          </cell>
          <cell r="AD1679" t="str">
            <v>SGN,S8,BWX,R47A(CA),</v>
          </cell>
        </row>
        <row r="1680">
          <cell r="A1680" t="str">
            <v>PC-701</v>
          </cell>
          <cell r="AD1680" t="str">
            <v>SGN,S8,BWX,R47(CA),</v>
          </cell>
        </row>
        <row r="1681">
          <cell r="A1681" t="str">
            <v>PC-704</v>
          </cell>
          <cell r="AD1681" t="str">
            <v>SGN,S8,BWX,R48(CA),</v>
          </cell>
        </row>
        <row r="1682">
          <cell r="A1682" t="str">
            <v>PC-706</v>
          </cell>
          <cell r="AD1682" t="str">
            <v>SGN,S8,BWX,R48(CA),</v>
          </cell>
        </row>
        <row r="1683">
          <cell r="A1683" t="str">
            <v>PC-708</v>
          </cell>
          <cell r="AD1683" t="str">
            <v>SGN,S8,BWX,R48(CA),</v>
          </cell>
        </row>
        <row r="1684">
          <cell r="A1684" t="str">
            <v>PC-710</v>
          </cell>
          <cell r="AD1684" t="str">
            <v>SGN,S8,BWX,R48(CA),</v>
          </cell>
        </row>
        <row r="1685">
          <cell r="A1685" t="str">
            <v>PC-712</v>
          </cell>
          <cell r="AD1685" t="str">
            <v>SGN,S8,BWX,R48-1P(CA),</v>
          </cell>
        </row>
        <row r="1686">
          <cell r="A1686" t="str">
            <v>PC-714</v>
          </cell>
          <cell r="AD1686" t="str">
            <v>SGN,S8,BWX,R48-1P(CA),</v>
          </cell>
        </row>
        <row r="1687">
          <cell r="A1687" t="str">
            <v>PC-716</v>
          </cell>
          <cell r="AD1687" t="str">
            <v>SGN,S8,BWX,R48-1P(CA),</v>
          </cell>
        </row>
        <row r="1688">
          <cell r="A1688" t="str">
            <v>PC-26-0831</v>
          </cell>
          <cell r="AD1688" t="str">
            <v>SGN,S8,BWX,R48-2(CA),</v>
          </cell>
        </row>
        <row r="1689">
          <cell r="A1689" t="str">
            <v>PC-26-0832</v>
          </cell>
          <cell r="AD1689" t="str">
            <v>SGN,S8,BWX,R48-2(CA),</v>
          </cell>
        </row>
        <row r="1690">
          <cell r="A1690" t="str">
            <v>PC-718</v>
          </cell>
          <cell r="AD1690" t="str">
            <v>SGN,S8,BWX,R48-2(CA),</v>
          </cell>
        </row>
        <row r="1691">
          <cell r="A1691" t="str">
            <v>PC-720</v>
          </cell>
          <cell r="AD1691" t="str">
            <v>SGN,S8,BWX,R48-2(CA),</v>
          </cell>
        </row>
        <row r="1692">
          <cell r="A1692" t="str">
            <v>PC-26-0833</v>
          </cell>
          <cell r="AD1692" t="str">
            <v>SGN,S8,BWX,R49(CA),</v>
          </cell>
        </row>
        <row r="1693">
          <cell r="A1693" t="str">
            <v>PC-722</v>
          </cell>
          <cell r="AD1693" t="str">
            <v>SGN,S8,BWX,R49(CA),</v>
          </cell>
        </row>
        <row r="1694">
          <cell r="A1694" t="str">
            <v>PC-176</v>
          </cell>
          <cell r="AD1694" t="str">
            <v>SGN,S8,BWX,R4-1,</v>
          </cell>
        </row>
        <row r="1695">
          <cell r="A1695" t="str">
            <v>PC-177</v>
          </cell>
          <cell r="AD1695" t="str">
            <v>SGN,S8,BWX,R4-1,</v>
          </cell>
        </row>
        <row r="1696">
          <cell r="A1696" t="str">
            <v>PC-26-0391</v>
          </cell>
          <cell r="AD1696" t="str">
            <v>SGN,S8,BWX,R4-1,</v>
          </cell>
        </row>
        <row r="1697">
          <cell r="A1697" t="str">
            <v>PC-26-0392</v>
          </cell>
          <cell r="AD1697" t="str">
            <v>SGN,S8,BWX,R4-1,</v>
          </cell>
        </row>
        <row r="1698">
          <cell r="A1698" t="str">
            <v>PC-3698</v>
          </cell>
          <cell r="AD1698" t="str">
            <v>SGN,S8,BWX,R4-1,</v>
          </cell>
        </row>
        <row r="1699">
          <cell r="A1699" t="str">
            <v>PC-242</v>
          </cell>
          <cell r="AD1699" t="str">
            <v>SGN,S8,BWX,R4-10,</v>
          </cell>
        </row>
        <row r="1700">
          <cell r="A1700" t="str">
            <v>PC-244</v>
          </cell>
          <cell r="AD1700" t="str">
            <v>SGN,S8,BWX,R4-12,</v>
          </cell>
        </row>
        <row r="1701">
          <cell r="A1701" t="str">
            <v>PC-26-0393</v>
          </cell>
          <cell r="AD1701" t="str">
            <v>SGN,S8,BWX,R4-12,</v>
          </cell>
        </row>
        <row r="1702">
          <cell r="A1702" t="str">
            <v>PC-246</v>
          </cell>
          <cell r="AD1702" t="str">
            <v>SGN,S8,BWX,R4-13,</v>
          </cell>
        </row>
        <row r="1703">
          <cell r="A1703" t="str">
            <v>PC-248</v>
          </cell>
          <cell r="AD1703" t="str">
            <v>SGN,S8,BWX,R4-14,</v>
          </cell>
        </row>
        <row r="1704">
          <cell r="A1704" t="str">
            <v>PC-250</v>
          </cell>
          <cell r="AD1704" t="str">
            <v>SGN,S8,BWX,R4-16,</v>
          </cell>
        </row>
        <row r="1705">
          <cell r="A1705" t="str">
            <v>PC-252</v>
          </cell>
          <cell r="AD1705" t="str">
            <v>SGN,S8,BWX,R4-16,</v>
          </cell>
        </row>
        <row r="1706">
          <cell r="A1706" t="str">
            <v>PC-254</v>
          </cell>
          <cell r="AD1706" t="str">
            <v>SGN,S8,BWX,R4-16,</v>
          </cell>
        </row>
        <row r="1707">
          <cell r="A1707" t="str">
            <v>PC-3720</v>
          </cell>
          <cell r="AD1707" t="str">
            <v>SGN,S8,BWX,R4-16,</v>
          </cell>
        </row>
        <row r="1708">
          <cell r="A1708" t="str">
            <v>PC-3722</v>
          </cell>
          <cell r="AD1708" t="str">
            <v>SGN,S8,BWX,R4-16,</v>
          </cell>
        </row>
        <row r="1709">
          <cell r="A1709" t="str">
            <v>PC-256</v>
          </cell>
          <cell r="AD1709" t="str">
            <v>SGN,S8,BWX,R4-17,</v>
          </cell>
        </row>
        <row r="1710">
          <cell r="A1710" t="str">
            <v>PC-258</v>
          </cell>
          <cell r="AD1710" t="str">
            <v>SGN,S8,BWX,R4-17,</v>
          </cell>
        </row>
        <row r="1711">
          <cell r="A1711" t="str">
            <v>PC-260</v>
          </cell>
          <cell r="AD1711" t="str">
            <v>SGN,S8,BWX,R4-17,</v>
          </cell>
        </row>
        <row r="1712">
          <cell r="A1712" t="str">
            <v>PC-26-0394</v>
          </cell>
          <cell r="AD1712" t="str">
            <v>SGN,S8,BWX,R4-17,</v>
          </cell>
        </row>
        <row r="1713">
          <cell r="A1713" t="str">
            <v>PC-26-0395</v>
          </cell>
          <cell r="AD1713" t="str">
            <v>SGN,S8,BWX,R4-18,</v>
          </cell>
        </row>
        <row r="1714">
          <cell r="A1714" t="str">
            <v>PC-262</v>
          </cell>
          <cell r="AD1714" t="str">
            <v>SGN,S8,BWX,R4-18,</v>
          </cell>
        </row>
        <row r="1715">
          <cell r="A1715" t="str">
            <v>PC-264</v>
          </cell>
          <cell r="AD1715" t="str">
            <v>SGN,S8,BWX,R4-18,</v>
          </cell>
        </row>
        <row r="1716">
          <cell r="A1716" t="str">
            <v>PC-266</v>
          </cell>
          <cell r="AD1716" t="str">
            <v>SGN,S8,BWX,R4-18,</v>
          </cell>
        </row>
        <row r="1717">
          <cell r="A1717" t="str">
            <v>PC-26-0396</v>
          </cell>
          <cell r="AD1717" t="str">
            <v>SGN,S8,BWX,R4-19,</v>
          </cell>
        </row>
        <row r="1718">
          <cell r="A1718" t="str">
            <v>PC-179</v>
          </cell>
          <cell r="AD1718" t="str">
            <v>SGN,S8,BWX,R4-2,</v>
          </cell>
        </row>
        <row r="1719">
          <cell r="A1719" t="str">
            <v>PC-180</v>
          </cell>
          <cell r="AD1719" t="str">
            <v>SGN,S8,BWX,R4-2,</v>
          </cell>
        </row>
        <row r="1720">
          <cell r="A1720" t="str">
            <v>PC-182</v>
          </cell>
          <cell r="AD1720" t="str">
            <v>SGN,S8,BWX,R4-2,</v>
          </cell>
        </row>
        <row r="1721">
          <cell r="A1721" t="str">
            <v>PC-26-0397</v>
          </cell>
          <cell r="AD1721" t="str">
            <v>SGN,S8,BWX,R4-2,</v>
          </cell>
        </row>
        <row r="1722">
          <cell r="A1722" t="str">
            <v>PC-26-0398</v>
          </cell>
          <cell r="AD1722" t="str">
            <v>SGN,S8,BWX,R4-2,</v>
          </cell>
        </row>
        <row r="1723">
          <cell r="A1723" t="str">
            <v>PC-26-0399</v>
          </cell>
          <cell r="AD1723" t="str">
            <v>SGN,S8,BWX,R4-20,</v>
          </cell>
        </row>
        <row r="1724">
          <cell r="A1724" t="str">
            <v>PC-26-0400</v>
          </cell>
          <cell r="AD1724" t="str">
            <v>SGN,S8,BWX,R4-20,</v>
          </cell>
        </row>
        <row r="1725">
          <cell r="A1725" t="str">
            <v>PC-26-0401</v>
          </cell>
          <cell r="AD1725" t="str">
            <v>SGN,S8,BWX,R4-20,</v>
          </cell>
        </row>
        <row r="1726">
          <cell r="A1726" t="str">
            <v>PC-26-0402</v>
          </cell>
          <cell r="AD1726" t="str">
            <v>SGN,S8,BWX,R4-21,</v>
          </cell>
        </row>
        <row r="1727">
          <cell r="A1727" t="str">
            <v>PC-184</v>
          </cell>
          <cell r="AD1727" t="str">
            <v>SGN,S8,WBX,R4-3,</v>
          </cell>
        </row>
        <row r="1728">
          <cell r="A1728" t="str">
            <v>PC-186</v>
          </cell>
          <cell r="AD1728" t="str">
            <v>SGN,S8,WBX,R4-3,</v>
          </cell>
        </row>
        <row r="1729">
          <cell r="A1729" t="str">
            <v>PC-188</v>
          </cell>
          <cell r="AD1729" t="str">
            <v>SGN,S8,BWX,R4-3,</v>
          </cell>
        </row>
        <row r="1730">
          <cell r="A1730" t="str">
            <v>PC-26-0403</v>
          </cell>
          <cell r="AD1730" t="str">
            <v>SGN,S8,WBX,R4-3,</v>
          </cell>
        </row>
        <row r="1731">
          <cell r="A1731" t="str">
            <v>PC-26-0404</v>
          </cell>
          <cell r="AD1731" t="str">
            <v>SGN,S8,WBX,R4-3,</v>
          </cell>
        </row>
        <row r="1732">
          <cell r="A1732" t="str">
            <v>PC-189</v>
          </cell>
          <cell r="AD1732" t="str">
            <v>SGN,S8,WBX,R4-4,</v>
          </cell>
        </row>
        <row r="1733">
          <cell r="A1733" t="str">
            <v>PC-191</v>
          </cell>
          <cell r="AD1733" t="str">
            <v>SGN,S8,WBX,R4-5,</v>
          </cell>
        </row>
        <row r="1734">
          <cell r="A1734" t="str">
            <v>PC-193</v>
          </cell>
          <cell r="AD1734" t="str">
            <v>SGN,S8,WBX,R4-5,</v>
          </cell>
        </row>
        <row r="1735">
          <cell r="A1735" t="str">
            <v>PC-195</v>
          </cell>
          <cell r="AD1735" t="str">
            <v>SGN,S8,BWX,R4-5,</v>
          </cell>
        </row>
        <row r="1736">
          <cell r="A1736" t="str">
            <v>PC-199</v>
          </cell>
          <cell r="AD1736" t="str">
            <v>SGN,S8,WBX,R4-7,</v>
          </cell>
        </row>
        <row r="1737">
          <cell r="A1737" t="str">
            <v>PC-200</v>
          </cell>
          <cell r="AD1737" t="str">
            <v>SGN,S8,WBX,R4-7,</v>
          </cell>
        </row>
        <row r="1738">
          <cell r="A1738" t="str">
            <v>PC-201</v>
          </cell>
          <cell r="AD1738" t="str">
            <v>SGN,S8,BWX,R4-7,</v>
          </cell>
        </row>
        <row r="1739">
          <cell r="A1739" t="str">
            <v>PC-3714</v>
          </cell>
          <cell r="AD1739" t="str">
            <v>SGN,S8,WBX,R4-7,</v>
          </cell>
        </row>
        <row r="1740">
          <cell r="A1740" t="str">
            <v>PC-3716</v>
          </cell>
          <cell r="AD1740" t="str">
            <v>SGN,S8,WBX,R4-7,</v>
          </cell>
        </row>
        <row r="1741">
          <cell r="A1741" t="str">
            <v>PC-202</v>
          </cell>
          <cell r="AD1741" t="str">
            <v>SGN,S8,WBX,R4-7a,</v>
          </cell>
        </row>
        <row r="1742">
          <cell r="A1742" t="str">
            <v>PC-204</v>
          </cell>
          <cell r="AD1742" t="str">
            <v>SGN,S8,WBX,R4-7a,</v>
          </cell>
        </row>
        <row r="1743">
          <cell r="A1743" t="str">
            <v>PC-206</v>
          </cell>
          <cell r="AD1743" t="str">
            <v>SGN,S8,BWX,R4-7a,</v>
          </cell>
        </row>
        <row r="1744">
          <cell r="A1744" t="str">
            <v>PC-26-0405</v>
          </cell>
          <cell r="AD1744" t="str">
            <v>SGN,S8,WBX,R4-7a,</v>
          </cell>
        </row>
        <row r="1745">
          <cell r="A1745" t="str">
            <v>PC-208</v>
          </cell>
          <cell r="AD1745" t="str">
            <v>SGN,S8,WBX,R4-7b,</v>
          </cell>
        </row>
        <row r="1746">
          <cell r="A1746" t="str">
            <v>PC-210</v>
          </cell>
          <cell r="AD1746" t="str">
            <v>SGN,S8,WBX,R4-7b,</v>
          </cell>
        </row>
        <row r="1747">
          <cell r="A1747" t="str">
            <v>PC-212</v>
          </cell>
          <cell r="AD1747" t="str">
            <v>SGN,S8,BWX,R4-7b,</v>
          </cell>
        </row>
        <row r="1748">
          <cell r="A1748" t="str">
            <v>PC-26-0406</v>
          </cell>
          <cell r="AD1748" t="str">
            <v>SGN,S8,WBX,R4-7b,</v>
          </cell>
        </row>
        <row r="1749">
          <cell r="A1749" t="str">
            <v>PC-214</v>
          </cell>
          <cell r="AD1749" t="str">
            <v>SGN,S8,WBX,R4-7c,</v>
          </cell>
        </row>
        <row r="1750">
          <cell r="A1750" t="str">
            <v>PC-216</v>
          </cell>
          <cell r="AD1750" t="str">
            <v>SGN,S8,WBX,R4-8,</v>
          </cell>
        </row>
        <row r="1751">
          <cell r="A1751" t="str">
            <v>PC-218</v>
          </cell>
          <cell r="AD1751" t="str">
            <v>SGN,S8,WBX,R4-8,</v>
          </cell>
        </row>
        <row r="1752">
          <cell r="A1752" t="str">
            <v>PC-220</v>
          </cell>
          <cell r="AD1752" t="str">
            <v>SGN,S8,BWX,R4-8,</v>
          </cell>
        </row>
        <row r="1753">
          <cell r="A1753" t="str">
            <v>PC-26-0407</v>
          </cell>
          <cell r="AD1753" t="str">
            <v>SGN,S8,WBX,R4-8,</v>
          </cell>
        </row>
        <row r="1754">
          <cell r="A1754" t="str">
            <v>PC-222</v>
          </cell>
          <cell r="AD1754" t="str">
            <v>SGN,S8,WBX,R4-8a,</v>
          </cell>
        </row>
        <row r="1755">
          <cell r="A1755" t="str">
            <v>PC-224</v>
          </cell>
          <cell r="AD1755" t="str">
            <v>SGN,S8,WBX,R4-8a,</v>
          </cell>
        </row>
        <row r="1756">
          <cell r="A1756" t="str">
            <v>PC-226</v>
          </cell>
          <cell r="AD1756" t="str">
            <v>SGN,S8,BWX,R4-8a,</v>
          </cell>
        </row>
        <row r="1757">
          <cell r="A1757" t="str">
            <v>PC-26-0408</v>
          </cell>
          <cell r="AD1757" t="str">
            <v>SGN,S8,WBX,R4-8a,</v>
          </cell>
        </row>
        <row r="1758">
          <cell r="A1758" t="str">
            <v>PC-228</v>
          </cell>
          <cell r="AD1758" t="str">
            <v>SGN,S8,WBX,R4-8b,</v>
          </cell>
        </row>
        <row r="1759">
          <cell r="A1759" t="str">
            <v>PC-230</v>
          </cell>
          <cell r="AD1759" t="str">
            <v>SGN,S8,WBX,R4-8b,</v>
          </cell>
        </row>
        <row r="1760">
          <cell r="A1760" t="str">
            <v>PC-232</v>
          </cell>
          <cell r="AD1760" t="str">
            <v>SGN,S8,BWX,R4-8b,</v>
          </cell>
        </row>
        <row r="1761">
          <cell r="A1761" t="str">
            <v>PC-26-0409</v>
          </cell>
          <cell r="AD1761" t="str">
            <v>SGN,S8,BWX,R4-8b,</v>
          </cell>
        </row>
        <row r="1762">
          <cell r="A1762" t="str">
            <v>PC-234</v>
          </cell>
          <cell r="AD1762" t="str">
            <v>SGN,S8,WBX,R4-8c,</v>
          </cell>
        </row>
        <row r="1763">
          <cell r="A1763" t="str">
            <v>PC-236</v>
          </cell>
          <cell r="AD1763" t="str">
            <v>SGN,S8,WBX,R4-9,</v>
          </cell>
        </row>
        <row r="1764">
          <cell r="A1764" t="str">
            <v>PC-238</v>
          </cell>
          <cell r="AD1764" t="str">
            <v>SGN,S8,BWX,R4-9,</v>
          </cell>
        </row>
        <row r="1765">
          <cell r="A1765" t="str">
            <v>PC-240</v>
          </cell>
          <cell r="AD1765" t="str">
            <v>SGN,S8,BWX,R4-9,</v>
          </cell>
        </row>
        <row r="1766">
          <cell r="A1766" t="str">
            <v>PC-26-0410</v>
          </cell>
          <cell r="AD1766" t="str">
            <v>SGN,S8,BWX,R4-9,</v>
          </cell>
        </row>
        <row r="1767">
          <cell r="A1767" t="str">
            <v>PC-26-0411</v>
          </cell>
          <cell r="AD1767" t="str">
            <v>SGN,S8,BWX,R4-9a,</v>
          </cell>
        </row>
        <row r="1768">
          <cell r="A1768" t="str">
            <v>PC-731</v>
          </cell>
          <cell r="AD1768" t="str">
            <v>SGN,S8,BWX,R53D(CA),</v>
          </cell>
        </row>
        <row r="1769">
          <cell r="A1769" t="str">
            <v>PC-26-0834</v>
          </cell>
          <cell r="AD1769" t="str">
            <v>SGN,S8,BWX,R53E(CA),</v>
          </cell>
        </row>
        <row r="1770">
          <cell r="A1770" t="str">
            <v>PC-733</v>
          </cell>
          <cell r="AD1770" t="str">
            <v>SGN,S8,BWX,R53E(CA),</v>
          </cell>
        </row>
        <row r="1771">
          <cell r="A1771" t="str">
            <v>PC-735</v>
          </cell>
          <cell r="AD1771" t="str">
            <v>SGN,S8,BWX,R53E(CA),</v>
          </cell>
        </row>
        <row r="1772">
          <cell r="A1772" t="str">
            <v>PC-737</v>
          </cell>
          <cell r="AD1772" t="str">
            <v>SGN,S8,BWX,R55(CA),</v>
          </cell>
        </row>
        <row r="1773">
          <cell r="A1773" t="str">
            <v>PC-739</v>
          </cell>
          <cell r="AD1773" t="str">
            <v>SGN,S8,BWX,R57(CA),</v>
          </cell>
        </row>
        <row r="1774">
          <cell r="A1774" t="str">
            <v>PC-740</v>
          </cell>
          <cell r="AD1774" t="str">
            <v>SGN,S8,BWX,R58(CA),</v>
          </cell>
        </row>
        <row r="1775">
          <cell r="A1775" t="str">
            <v>PC-26-0412</v>
          </cell>
          <cell r="AD1775" t="str">
            <v>SGN,S8,RWX,R5-1,</v>
          </cell>
        </row>
        <row r="1776">
          <cell r="A1776" t="str">
            <v>PC-268</v>
          </cell>
          <cell r="AD1776" t="str">
            <v>SGN,S8,RWX,R5-1,</v>
          </cell>
        </row>
        <row r="1777">
          <cell r="A1777" t="str">
            <v>PC-271</v>
          </cell>
          <cell r="AD1777" t="str">
            <v>SGN,S8,RWX,R5-1,</v>
          </cell>
        </row>
        <row r="1778">
          <cell r="A1778" t="str">
            <v>PC-315</v>
          </cell>
          <cell r="AD1778" t="str">
            <v>SGN,S8,BWX,R5-10,</v>
          </cell>
        </row>
        <row r="1779">
          <cell r="A1779" t="str">
            <v>PC-316</v>
          </cell>
          <cell r="AD1779" t="str">
            <v>SGN,S8,BWX,R5-10b,</v>
          </cell>
        </row>
        <row r="1780">
          <cell r="A1780" t="str">
            <v>PC-318</v>
          </cell>
          <cell r="AD1780" t="str">
            <v>SGN,S8,BWX,R5-10c,</v>
          </cell>
        </row>
        <row r="1781">
          <cell r="A1781" t="str">
            <v>PC-26-0413</v>
          </cell>
          <cell r="AD1781" t="str">
            <v>SGN,S8,BWX,R5-10dP,</v>
          </cell>
        </row>
        <row r="1782">
          <cell r="A1782" t="str">
            <v>PC-320</v>
          </cell>
          <cell r="AD1782" t="str">
            <v>SGN,S8,BWX,R5-11,</v>
          </cell>
        </row>
        <row r="1783">
          <cell r="A1783" t="str">
            <v>PC-26-0414</v>
          </cell>
          <cell r="AD1783" t="str">
            <v>SGN,S8,BWX,R5-12,</v>
          </cell>
        </row>
        <row r="1784">
          <cell r="A1784" t="str">
            <v>PC-26-0415</v>
          </cell>
          <cell r="AD1784" t="str">
            <v>SGN,S8,BWX,R5-12,</v>
          </cell>
        </row>
        <row r="1785">
          <cell r="A1785" t="str">
            <v>PC-26-0416</v>
          </cell>
          <cell r="AD1785" t="str">
            <v>SGN,S11,WRX,R5-1a,</v>
          </cell>
        </row>
        <row r="1786">
          <cell r="A1786" t="str">
            <v>PC-26-0417</v>
          </cell>
          <cell r="AD1786" t="str">
            <v>SGN,S11,WRX,R5-1a,</v>
          </cell>
        </row>
        <row r="1787">
          <cell r="A1787" t="str">
            <v>PC-272</v>
          </cell>
          <cell r="AD1787" t="str">
            <v>SGN,S11,WRX,R5-1a,</v>
          </cell>
        </row>
        <row r="1788">
          <cell r="A1788" t="str">
            <v>PC-3724</v>
          </cell>
          <cell r="AD1788" t="str">
            <v>SGN,S11,WRX,R5-1b,</v>
          </cell>
        </row>
        <row r="1789">
          <cell r="A1789" t="str">
            <v>PC-273</v>
          </cell>
          <cell r="AD1789" t="str">
            <v>SGN,S8,RBW,R5-2,</v>
          </cell>
        </row>
        <row r="1790">
          <cell r="A1790" t="str">
            <v>PC-275</v>
          </cell>
          <cell r="AD1790" t="str">
            <v>SGN,S8,RBW,R5-2,</v>
          </cell>
        </row>
        <row r="1791">
          <cell r="A1791" t="str">
            <v>PC-277</v>
          </cell>
          <cell r="AD1791" t="str">
            <v>SGN,S8,RBW,R5-2,</v>
          </cell>
        </row>
        <row r="1792">
          <cell r="A1792" t="str">
            <v>PC-26-0418</v>
          </cell>
          <cell r="AD1792" t="str">
            <v>SGN,S8,BWX,R5-2aP,</v>
          </cell>
        </row>
        <row r="1793">
          <cell r="A1793" t="str">
            <v>PC-26-0419</v>
          </cell>
          <cell r="AD1793" t="str">
            <v>SGN,S8,BWX,R5-2aP,</v>
          </cell>
        </row>
        <row r="1794">
          <cell r="A1794" t="str">
            <v>PC-26-0420</v>
          </cell>
          <cell r="AD1794" t="str">
            <v>SGN,S8,BWX,R5-2aP,</v>
          </cell>
        </row>
        <row r="1795">
          <cell r="A1795" t="str">
            <v>PC-26-0421</v>
          </cell>
          <cell r="AD1795" t="str">
            <v>SGN,S8,BWX,R5-2b,</v>
          </cell>
        </row>
        <row r="1796">
          <cell r="A1796" t="str">
            <v>PC-26-0422</v>
          </cell>
          <cell r="AD1796" t="str">
            <v>SGN,S8,BWX,R5-2b,</v>
          </cell>
        </row>
        <row r="1797">
          <cell r="A1797" t="str">
            <v>PC-26-0423</v>
          </cell>
          <cell r="AD1797" t="str">
            <v>SGN,S8,BWX,R5-2b,</v>
          </cell>
        </row>
        <row r="1798">
          <cell r="A1798" t="str">
            <v>PC-285</v>
          </cell>
          <cell r="AD1798" t="str">
            <v>SGN,S8,BWX,R5-3,</v>
          </cell>
        </row>
        <row r="1799">
          <cell r="A1799" t="str">
            <v>PC-287</v>
          </cell>
          <cell r="AD1799" t="str">
            <v>SGN,S8,BWX,R5-4,</v>
          </cell>
        </row>
        <row r="1800">
          <cell r="A1800" t="str">
            <v>PC-289</v>
          </cell>
          <cell r="AD1800" t="str">
            <v>SGN,S8,BWX,R5-4,</v>
          </cell>
        </row>
        <row r="1801">
          <cell r="A1801" t="str">
            <v>PC-291</v>
          </cell>
          <cell r="AD1801" t="str">
            <v>SGN,S8,BWX,R5-5,</v>
          </cell>
        </row>
        <row r="1802">
          <cell r="A1802" t="str">
            <v>PC-293</v>
          </cell>
          <cell r="AD1802" t="str">
            <v>SGN,S8,BWX,R5-5,</v>
          </cell>
        </row>
        <row r="1803">
          <cell r="A1803" t="str">
            <v>PC-295</v>
          </cell>
          <cell r="AD1803" t="str">
            <v>SGN,S8,BWX,R5-5,</v>
          </cell>
        </row>
        <row r="1804">
          <cell r="A1804" t="str">
            <v>PC-26-0424</v>
          </cell>
          <cell r="AD1804" t="str">
            <v>SGN,S8,NWX,R5-6,</v>
          </cell>
        </row>
        <row r="1805">
          <cell r="A1805" t="str">
            <v>PC-297</v>
          </cell>
          <cell r="AD1805" t="str">
            <v>SGN,S8,NWX,R5-6,</v>
          </cell>
        </row>
        <row r="1806">
          <cell r="A1806" t="str">
            <v>PC-299</v>
          </cell>
          <cell r="AD1806" t="str">
            <v>SGN,S8,NWX,R5-6,</v>
          </cell>
        </row>
        <row r="1807">
          <cell r="A1807" t="str">
            <v>PC-301</v>
          </cell>
          <cell r="AD1807" t="str">
            <v>SGN,S8,NWX,R5-6,</v>
          </cell>
        </row>
        <row r="1808">
          <cell r="A1808" t="str">
            <v>PC-3726</v>
          </cell>
          <cell r="AD1808" t="str">
            <v>SGN,S8,NWX,R5-6,</v>
          </cell>
        </row>
        <row r="1809">
          <cell r="A1809" t="str">
            <v>PC-303</v>
          </cell>
          <cell r="AD1809" t="str">
            <v>SGN,S8,BWX,R5-7,</v>
          </cell>
        </row>
        <row r="1810">
          <cell r="A1810" t="str">
            <v>PC-305</v>
          </cell>
          <cell r="AD1810" t="str">
            <v>SGN,S8,BWX,R5-7,</v>
          </cell>
        </row>
        <row r="1811">
          <cell r="A1811" t="str">
            <v>PC-307</v>
          </cell>
          <cell r="AD1811" t="str">
            <v>SGN,S8,BWX,R5-7,</v>
          </cell>
        </row>
        <row r="1812">
          <cell r="A1812" t="str">
            <v>PC-309</v>
          </cell>
          <cell r="AD1812" t="str">
            <v>SGN,S8,BWX,R5-8,</v>
          </cell>
        </row>
        <row r="1813">
          <cell r="A1813" t="str">
            <v>PC-311</v>
          </cell>
          <cell r="AD1813" t="str">
            <v>SGN,S8,BWX,R5-8,</v>
          </cell>
        </row>
        <row r="1814">
          <cell r="A1814" t="str">
            <v>PC-313</v>
          </cell>
          <cell r="AD1814" t="str">
            <v>SGN,S8,BWX,R5-8,</v>
          </cell>
        </row>
        <row r="1815">
          <cell r="A1815" t="str">
            <v>PC-741</v>
          </cell>
          <cell r="AD1815" t="str">
            <v>SGN,S8,BWX,R60B(CA),</v>
          </cell>
        </row>
        <row r="1816">
          <cell r="A1816" t="str">
            <v>PC-26-0835</v>
          </cell>
          <cell r="AD1816" t="str">
            <v>SGN,S8,BWX,R61(CA) Series**,</v>
          </cell>
        </row>
        <row r="1817">
          <cell r="A1817" t="str">
            <v>PC-743</v>
          </cell>
          <cell r="AD1817" t="str">
            <v>SGN,S8,BWX,R61(CA) Series**,</v>
          </cell>
        </row>
        <row r="1818">
          <cell r="A1818" t="str">
            <v>PC-745</v>
          </cell>
          <cell r="AD1818" t="str">
            <v>SGN,S8,BWX,R61(CA) Series**,</v>
          </cell>
        </row>
        <row r="1819">
          <cell r="A1819" t="str">
            <v>PC-747</v>
          </cell>
          <cell r="AD1819" t="str">
            <v>SGN,S8,BWX,R61(CA) Series**,</v>
          </cell>
        </row>
        <row r="1820">
          <cell r="A1820" t="str">
            <v>PC-749</v>
          </cell>
          <cell r="AD1820" t="str">
            <v>SGN,S8,BWX,R61(CA) Series**,</v>
          </cell>
        </row>
        <row r="1821">
          <cell r="A1821" t="str">
            <v>PC-751</v>
          </cell>
          <cell r="AD1821" t="str">
            <v>SGN,S8,BWX,R61(CA) Series**,</v>
          </cell>
        </row>
        <row r="1822">
          <cell r="A1822" t="str">
            <v>PC-753</v>
          </cell>
          <cell r="AD1822" t="str">
            <v>SGN,S8,BWX,R61(CA) Series**,</v>
          </cell>
        </row>
        <row r="1823">
          <cell r="A1823" t="str">
            <v>PC-755</v>
          </cell>
          <cell r="AD1823" t="str">
            <v>SGN,S8,BWX,R61(CA) Series**,</v>
          </cell>
        </row>
        <row r="1824">
          <cell r="A1824" t="str">
            <v>PC-757</v>
          </cell>
          <cell r="AD1824" t="str">
            <v>SGN,S8,BWX,R61(CA) Series**,</v>
          </cell>
        </row>
        <row r="1825">
          <cell r="A1825" t="str">
            <v>PC-759</v>
          </cell>
          <cell r="AD1825" t="str">
            <v>SGN,S8,BWX,R61(CA) Series**,</v>
          </cell>
        </row>
        <row r="1826">
          <cell r="A1826" t="str">
            <v>PC-26-0425</v>
          </cell>
          <cell r="AD1826" t="str">
            <v>SGN,S8,WBX,R6-1,</v>
          </cell>
        </row>
        <row r="1827">
          <cell r="A1827" t="str">
            <v>PC-26-0426</v>
          </cell>
          <cell r="AD1827" t="str">
            <v>SGN,S8,WBX,R6-1,</v>
          </cell>
        </row>
        <row r="1828">
          <cell r="A1828" t="str">
            <v>PC-322</v>
          </cell>
          <cell r="AD1828" t="str">
            <v>SGN,S8,WBX,R6-1,</v>
          </cell>
        </row>
        <row r="1829">
          <cell r="A1829" t="str">
            <v>PC-26-0427</v>
          </cell>
          <cell r="AD1829" t="str">
            <v>SGN,S8,BWX,R6-2,</v>
          </cell>
        </row>
        <row r="1830">
          <cell r="A1830" t="str">
            <v>PC-326</v>
          </cell>
          <cell r="AD1830" t="str">
            <v>SGN,S8,BWX,R6-2,</v>
          </cell>
        </row>
        <row r="1831">
          <cell r="A1831" t="str">
            <v>PC-328</v>
          </cell>
          <cell r="AD1831" t="str">
            <v>SGN,S8,BWX,R6-2,</v>
          </cell>
        </row>
        <row r="1832">
          <cell r="A1832" t="str">
            <v>PC-330</v>
          </cell>
          <cell r="AD1832" t="str">
            <v>SGN,S8,BWX,R6-2,</v>
          </cell>
        </row>
        <row r="1833">
          <cell r="A1833" t="str">
            <v>PC-332</v>
          </cell>
          <cell r="AD1833" t="str">
            <v>SGN,S8,BWX,R6-2,</v>
          </cell>
        </row>
        <row r="1834">
          <cell r="A1834" t="str">
            <v>PC-334</v>
          </cell>
          <cell r="AD1834" t="str">
            <v>SGN,S8,BWX,R6-3,</v>
          </cell>
        </row>
        <row r="1835">
          <cell r="A1835" t="str">
            <v>PC-336</v>
          </cell>
          <cell r="AD1835" t="str">
            <v>SGN,S8,BWX,R6-3,</v>
          </cell>
        </row>
        <row r="1836">
          <cell r="A1836" t="str">
            <v>PC-26-0428</v>
          </cell>
          <cell r="AD1836" t="str">
            <v>SGN,S8,BWX,R6-3a,</v>
          </cell>
        </row>
        <row r="1837">
          <cell r="A1837" t="str">
            <v>PC-342</v>
          </cell>
          <cell r="AD1837" t="str">
            <v>SGN,S8,BWX,R6-3a,</v>
          </cell>
        </row>
        <row r="1838">
          <cell r="A1838" t="str">
            <v>PC-26-00479</v>
          </cell>
          <cell r="AD1838" t="str">
            <v>SGN,S8,BWX,R6-3B(CA),</v>
          </cell>
        </row>
        <row r="1839">
          <cell r="A1839" t="str">
            <v>PC-26-0836</v>
          </cell>
          <cell r="AD1839" t="str">
            <v>SGN,S8,BWX,R6-4A(CA),</v>
          </cell>
        </row>
        <row r="1840">
          <cell r="A1840" t="str">
            <v>PC-26-00480</v>
          </cell>
          <cell r="AD1840" t="str">
            <v>SGN,S8,BWX,R6-4B(CA),</v>
          </cell>
        </row>
        <row r="1841">
          <cell r="A1841" t="str">
            <v>PC-355</v>
          </cell>
          <cell r="AD1841" t="str">
            <v>SGN,S8,BWX,R6-5P,</v>
          </cell>
        </row>
        <row r="1842">
          <cell r="A1842" t="str">
            <v>PC-357</v>
          </cell>
          <cell r="AD1842" t="str">
            <v>SGN,S8,BWX,R6-6,</v>
          </cell>
        </row>
        <row r="1843">
          <cell r="A1843" t="str">
            <v>PC-359</v>
          </cell>
          <cell r="AD1843" t="str">
            <v>SGN,S8,BWX,R6-6,</v>
          </cell>
        </row>
        <row r="1844">
          <cell r="A1844" t="str">
            <v>PC-361</v>
          </cell>
          <cell r="AD1844" t="str">
            <v>SGN,S8,BWX,R6-7,</v>
          </cell>
        </row>
        <row r="1845">
          <cell r="A1845" t="str">
            <v>PC-363</v>
          </cell>
          <cell r="AD1845" t="str">
            <v>SGN,S8,BWX,R6-7,</v>
          </cell>
        </row>
        <row r="1846">
          <cell r="A1846" t="str">
            <v>PC-26-0837</v>
          </cell>
          <cell r="AD1846" t="str">
            <v>SGN,S8,BWX,R70A(CA),</v>
          </cell>
        </row>
        <row r="1847">
          <cell r="A1847" t="str">
            <v>PC-26-0838</v>
          </cell>
          <cell r="AD1847" t="str">
            <v>SGN,S8,BWX,R70B(CA),</v>
          </cell>
        </row>
        <row r="1848">
          <cell r="A1848" t="str">
            <v>PC-761</v>
          </cell>
          <cell r="AD1848" t="str">
            <v>SGN,S8,BWX,R70(CA),</v>
          </cell>
        </row>
        <row r="1849">
          <cell r="A1849" t="str">
            <v>PC-26-0839</v>
          </cell>
          <cell r="AD1849" t="str">
            <v>SGN,S8,BWX,R73-1(CA),</v>
          </cell>
        </row>
        <row r="1850">
          <cell r="A1850" t="str">
            <v>PC-763</v>
          </cell>
          <cell r="AD1850" t="str">
            <v>SGN,S8,BWX,R73-1(CA),</v>
          </cell>
        </row>
        <row r="1851">
          <cell r="A1851" t="str">
            <v>PC-765</v>
          </cell>
          <cell r="AD1851" t="str">
            <v>SGN,S8,BWX,R73-1(CA),</v>
          </cell>
        </row>
        <row r="1852">
          <cell r="A1852" t="str">
            <v>PC-26-0840</v>
          </cell>
          <cell r="AD1852" t="str">
            <v>SGN,S8,BWX,R73-2(CA),</v>
          </cell>
        </row>
        <row r="1853">
          <cell r="A1853" t="str">
            <v>PC-767</v>
          </cell>
          <cell r="AD1853" t="str">
            <v>SGN,S8,BWX,R73-2(CA),</v>
          </cell>
        </row>
        <row r="1854">
          <cell r="A1854" t="str">
            <v>PC-768</v>
          </cell>
          <cell r="AD1854" t="str">
            <v>SGN,S8,BWX,R73-2(CA),</v>
          </cell>
        </row>
        <row r="1855">
          <cell r="A1855" t="str">
            <v>PC-26-0841</v>
          </cell>
          <cell r="AD1855" t="str">
            <v>SGN,S8,BWX,R73-3(CA),</v>
          </cell>
        </row>
        <row r="1856">
          <cell r="A1856" t="str">
            <v>PC-770</v>
          </cell>
          <cell r="AD1856" t="str">
            <v>SGN,S8,BWX,R73-3(CA),</v>
          </cell>
        </row>
        <row r="1857">
          <cell r="A1857" t="str">
            <v>PC-771</v>
          </cell>
          <cell r="AD1857" t="str">
            <v>SGN,S8,BWX,R73-3(CA),</v>
          </cell>
        </row>
        <row r="1858">
          <cell r="A1858" t="str">
            <v>PC-773</v>
          </cell>
          <cell r="AD1858" t="str">
            <v>SGN,S8,BWX,R73-4(CA),</v>
          </cell>
        </row>
        <row r="1859">
          <cell r="A1859" t="str">
            <v>PC-26-0842</v>
          </cell>
          <cell r="AD1859" t="str">
            <v>SGN,S8,BWX,R73-5(CA),</v>
          </cell>
        </row>
        <row r="1860">
          <cell r="A1860" t="str">
            <v>PC-775</v>
          </cell>
          <cell r="AD1860" t="str">
            <v>SGN,S8,BWX,R73-5(CA),</v>
          </cell>
        </row>
        <row r="1861">
          <cell r="A1861" t="str">
            <v>PC-26-0843</v>
          </cell>
          <cell r="AD1861" t="str">
            <v>SGN,S8,BWX,R73-6(CA),</v>
          </cell>
        </row>
        <row r="1862">
          <cell r="A1862" t="str">
            <v>PC-776</v>
          </cell>
          <cell r="AD1862" t="str">
            <v>SGN,S8,BWX,R73-6(CA),</v>
          </cell>
        </row>
        <row r="1863">
          <cell r="A1863" t="str">
            <v>PC-26-0844</v>
          </cell>
          <cell r="AD1863" t="str">
            <v>SGN,S8,BWX,R73-8(CA),</v>
          </cell>
        </row>
        <row r="1864">
          <cell r="A1864" t="str">
            <v>PC-778</v>
          </cell>
          <cell r="AD1864" t="str">
            <v>SGN,S8,BWX,R73-8(CA),</v>
          </cell>
        </row>
        <row r="1865">
          <cell r="A1865" t="str">
            <v>PC-782</v>
          </cell>
          <cell r="AD1865" t="str">
            <v>SGN,S8,WBX,R74(CA),</v>
          </cell>
        </row>
        <row r="1866">
          <cell r="A1866" t="str">
            <v>PC-784</v>
          </cell>
          <cell r="AD1866" t="str">
            <v>SGN,S8,WBX,R75(CA),</v>
          </cell>
        </row>
        <row r="1867">
          <cell r="A1867" t="str">
            <v>PC-786</v>
          </cell>
          <cell r="AD1867" t="str">
            <v>SGN,S8,WBX,R76(CA),</v>
          </cell>
        </row>
        <row r="1868">
          <cell r="A1868" t="str">
            <v>PC-788</v>
          </cell>
          <cell r="AD1868" t="str">
            <v>SGN,S8,WBX,R76-1(CA),</v>
          </cell>
        </row>
        <row r="1869">
          <cell r="A1869" t="str">
            <v>PC-26-0845</v>
          </cell>
          <cell r="AD1869" t="str">
            <v>SGN,S8,WBX,R77(CA),</v>
          </cell>
        </row>
        <row r="1870">
          <cell r="A1870" t="str">
            <v>PC-790</v>
          </cell>
          <cell r="AD1870" t="str">
            <v>SGN,S8,WBX,R77(CA),</v>
          </cell>
        </row>
        <row r="1871">
          <cell r="A1871" t="str">
            <v>PC-792</v>
          </cell>
          <cell r="AD1871" t="str">
            <v>SGN,S8,WBX,R78(CA),</v>
          </cell>
        </row>
        <row r="1872">
          <cell r="A1872" t="str">
            <v>PC-794</v>
          </cell>
          <cell r="AD1872" t="str">
            <v>SGN,S8,WBX,R79(CA),</v>
          </cell>
        </row>
        <row r="1873">
          <cell r="A1873" t="str">
            <v>PC-26-0429</v>
          </cell>
          <cell r="AD1873" t="str">
            <v>SGN,S8,GWX,R7-10,</v>
          </cell>
        </row>
        <row r="1874">
          <cell r="A1874" t="str">
            <v>PC-26-0430</v>
          </cell>
          <cell r="AD1874" t="str">
            <v>SGN,S8,BRW,R7-107a,</v>
          </cell>
        </row>
        <row r="1875">
          <cell r="A1875" t="str">
            <v>PC-26-0431</v>
          </cell>
          <cell r="AD1875" t="str">
            <v>SGN,S8,BRW,R7-107b,</v>
          </cell>
        </row>
        <row r="1876">
          <cell r="A1876" t="str">
            <v>PC-26-0432</v>
          </cell>
          <cell r="AD1876" t="str">
            <v>SGN,S8,GWX,R7-108,</v>
          </cell>
        </row>
        <row r="1877">
          <cell r="A1877" t="str">
            <v>PC-26-0433</v>
          </cell>
          <cell r="AD1877" t="str">
            <v>SGN,S8,RWX,R7-111,</v>
          </cell>
        </row>
        <row r="1878">
          <cell r="A1878" t="str">
            <v>PC-26-0434</v>
          </cell>
          <cell r="AD1878" t="str">
            <v>SGN,S8,RWX,R7-111a,</v>
          </cell>
        </row>
        <row r="1879">
          <cell r="A1879" t="str">
            <v>PC-26-0435</v>
          </cell>
          <cell r="AD1879" t="str">
            <v>SGN,S8,GWX,R7-112,</v>
          </cell>
        </row>
        <row r="1880">
          <cell r="A1880" t="str">
            <v>PC-26-0436</v>
          </cell>
          <cell r="AD1880" t="str">
            <v>SGN,S8,GWX,R7-112a,</v>
          </cell>
        </row>
        <row r="1881">
          <cell r="A1881" t="str">
            <v>PC-26-0437</v>
          </cell>
          <cell r="AD1881" t="str">
            <v>SGN,S8,GWX,R7-112b,</v>
          </cell>
        </row>
        <row r="1882">
          <cell r="A1882" t="str">
            <v>PC-26-0438</v>
          </cell>
          <cell r="AD1882" t="str">
            <v>SGN,S8,RWX,R7-113,</v>
          </cell>
        </row>
        <row r="1883">
          <cell r="A1883" t="str">
            <v>PC-26-0439</v>
          </cell>
          <cell r="AD1883" t="str">
            <v>SGN,S8,BWX,R7-113aP,</v>
          </cell>
        </row>
        <row r="1884">
          <cell r="A1884" t="str">
            <v>PC-26-0440</v>
          </cell>
          <cell r="AD1884" t="str">
            <v>SGN,S8,BWX,R7-113bP,</v>
          </cell>
        </row>
        <row r="1885">
          <cell r="A1885" t="str">
            <v>PC-26-0441</v>
          </cell>
          <cell r="AD1885" t="str">
            <v>SGN,S8,GWX,R7-114,</v>
          </cell>
        </row>
        <row r="1886">
          <cell r="A1886" t="str">
            <v>PC-26-0442</v>
          </cell>
          <cell r="AD1886" t="str">
            <v>SGN,S8,GWX,R7-114a,</v>
          </cell>
        </row>
        <row r="1887">
          <cell r="A1887" t="str">
            <v>PC-26-0443</v>
          </cell>
          <cell r="AD1887" t="str">
            <v>SGN,S8,GWX,R7-114b,</v>
          </cell>
        </row>
        <row r="1888">
          <cell r="A1888" t="str">
            <v>PC-26-0444</v>
          </cell>
          <cell r="AD1888" t="str">
            <v>SGN,S8,RWX,R7-2,</v>
          </cell>
        </row>
        <row r="1889">
          <cell r="A1889" t="str">
            <v>PC-366</v>
          </cell>
          <cell r="AD1889" t="str">
            <v>SGN,S8,GWX,R7-20,</v>
          </cell>
        </row>
        <row r="1890">
          <cell r="A1890" t="str">
            <v>PC-26-0445</v>
          </cell>
          <cell r="AD1890" t="str">
            <v>SGN,S8,RWX,R7-203,</v>
          </cell>
        </row>
        <row r="1891">
          <cell r="A1891" t="str">
            <v>PC-370</v>
          </cell>
          <cell r="AD1891" t="str">
            <v>SGN,S8,RWX,R7-203,</v>
          </cell>
        </row>
        <row r="1892">
          <cell r="A1892" t="str">
            <v>PC-26-0446</v>
          </cell>
          <cell r="AD1892" t="str">
            <v>SGN,S8,GWX,R7-21,</v>
          </cell>
        </row>
        <row r="1893">
          <cell r="A1893" t="str">
            <v>PC-26-0447</v>
          </cell>
          <cell r="AD1893" t="str">
            <v>SGN,S8,GWX,R7-21aP,</v>
          </cell>
        </row>
        <row r="1894">
          <cell r="A1894" t="str">
            <v>PC-26-0448</v>
          </cell>
          <cell r="AD1894" t="str">
            <v>SGN,S8,GWX,R7-22,</v>
          </cell>
        </row>
        <row r="1895">
          <cell r="A1895" t="str">
            <v>PC-26-0449</v>
          </cell>
          <cell r="AD1895" t="str">
            <v>SGN,S8,GWX,R7-5,</v>
          </cell>
        </row>
        <row r="1896">
          <cell r="A1896" t="str">
            <v>PC-3730</v>
          </cell>
          <cell r="AD1896" t="str">
            <v>SGN,S8,RWX,R7-9,</v>
          </cell>
        </row>
        <row r="1897">
          <cell r="A1897" t="str">
            <v>PC-3732</v>
          </cell>
          <cell r="AD1897" t="str">
            <v>SGN,S8,RBW,R7-9a,</v>
          </cell>
        </row>
        <row r="1898">
          <cell r="A1898" t="str">
            <v>PC-796</v>
          </cell>
          <cell r="AD1898" t="str">
            <v>SGN,S8,WBX,R80-1(CA),</v>
          </cell>
        </row>
        <row r="1899">
          <cell r="A1899" t="str">
            <v>PC-798</v>
          </cell>
          <cell r="AD1899" t="str">
            <v>SGN,S8,BWX,R82aP(CA),</v>
          </cell>
        </row>
        <row r="1900">
          <cell r="A1900" t="str">
            <v>PC-800</v>
          </cell>
          <cell r="AD1900" t="str">
            <v>SGN,S8,BWX,R82aP(CA),</v>
          </cell>
        </row>
        <row r="1901">
          <cell r="A1901" t="str">
            <v>PC-802</v>
          </cell>
          <cell r="AD1901" t="str">
            <v>SGN,S8,BWX,R82aP(CA),</v>
          </cell>
        </row>
        <row r="1902">
          <cell r="A1902" t="str">
            <v>PC-26-00485</v>
          </cell>
          <cell r="AD1902" t="str">
            <v>SGN,S8,BWX,R82bP(CA),</v>
          </cell>
        </row>
        <row r="1903">
          <cell r="A1903" t="str">
            <v>PC-26-00486</v>
          </cell>
          <cell r="AD1903" t="str">
            <v>SGN,S8,BWX,R82bP(CA),</v>
          </cell>
        </row>
        <row r="1904">
          <cell r="A1904" t="str">
            <v>PC-26-00487</v>
          </cell>
          <cell r="AD1904" t="str">
            <v>SGN,S8,BWX,R82bP(CA),</v>
          </cell>
        </row>
        <row r="1905">
          <cell r="A1905" t="str">
            <v>PC-26-00488</v>
          </cell>
          <cell r="AD1905" t="str">
            <v>SGN,S8,BWX,R88(CA),</v>
          </cell>
        </row>
        <row r="1906">
          <cell r="A1906" t="str">
            <v>PC-26-0846</v>
          </cell>
          <cell r="AD1906" t="str">
            <v>SGN,S8,BWX,R89A(CA),</v>
          </cell>
        </row>
        <row r="1907">
          <cell r="A1907" t="str">
            <v>PC-3583</v>
          </cell>
          <cell r="AD1907" t="str">
            <v>SGN,S8,BWX,R8-10,</v>
          </cell>
        </row>
        <row r="1908">
          <cell r="A1908" t="str">
            <v>PC-3585</v>
          </cell>
          <cell r="AD1908" t="str">
            <v>SGN,S8,BWX,R8-10,</v>
          </cell>
        </row>
        <row r="1909">
          <cell r="A1909" t="str">
            <v>PC-26-0450</v>
          </cell>
          <cell r="AD1909" t="str">
            <v>SGN,S8,BWX,R8-10a,</v>
          </cell>
        </row>
        <row r="1910">
          <cell r="A1910" t="str">
            <v>PC-3587</v>
          </cell>
          <cell r="AD1910" t="str">
            <v>SGN,S8,BWX,R8-10a,</v>
          </cell>
        </row>
        <row r="1911">
          <cell r="A1911" t="str">
            <v>PC-372</v>
          </cell>
          <cell r="AD1911" t="str">
            <v>SGN,S8,BWX,R8-4,</v>
          </cell>
        </row>
        <row r="1912">
          <cell r="A1912" t="str">
            <v>PC-374</v>
          </cell>
          <cell r="AD1912" t="str">
            <v>SGN,S8,BWX,R8-4,</v>
          </cell>
        </row>
        <row r="1913">
          <cell r="A1913" t="str">
            <v>PC-375</v>
          </cell>
          <cell r="AD1913" t="str">
            <v>SGN,S8,BWX,R8-7,</v>
          </cell>
        </row>
        <row r="1914">
          <cell r="A1914" t="str">
            <v>PC-377</v>
          </cell>
          <cell r="AD1914" t="str">
            <v>SGN,S8,BWX,R8-7,</v>
          </cell>
        </row>
        <row r="1915">
          <cell r="A1915" t="str">
            <v>PC-3575</v>
          </cell>
          <cell r="AD1915" t="str">
            <v>SGN,S8,BWX,R8-8,</v>
          </cell>
        </row>
        <row r="1916">
          <cell r="A1916" t="str">
            <v>PC-3577</v>
          </cell>
          <cell r="AD1916" t="str">
            <v>SGN,S8,BWX,R8-8,</v>
          </cell>
        </row>
        <row r="1917">
          <cell r="A1917" t="str">
            <v>PC-3579</v>
          </cell>
          <cell r="AD1917" t="str">
            <v>SGN,S8,BWX,R8-9,</v>
          </cell>
        </row>
        <row r="1918">
          <cell r="A1918" t="str">
            <v>PC-3581</v>
          </cell>
          <cell r="AD1918" t="str">
            <v>SGN,S8,BWX,R8-9,</v>
          </cell>
        </row>
        <row r="1919">
          <cell r="A1919" t="str">
            <v>PC-26-00489</v>
          </cell>
          <cell r="AD1919" t="str">
            <v>SGN,S8,BWX,R90-1(CA),</v>
          </cell>
        </row>
        <row r="1920">
          <cell r="A1920" t="str">
            <v>PC-26-00493</v>
          </cell>
          <cell r="AD1920" t="str">
            <v>SGN,S8,BWX,R91bP(CA),</v>
          </cell>
        </row>
        <row r="1921">
          <cell r="A1921" t="str">
            <v>PC-26-00494</v>
          </cell>
          <cell r="AD1921" t="str">
            <v>SGN,S8,BWX,R91bP(CA),</v>
          </cell>
        </row>
        <row r="1922">
          <cell r="A1922" t="str">
            <v>PC-26-00495</v>
          </cell>
          <cell r="AD1922" t="str">
            <v>SGN,S8,BWX,R91bP(CA),</v>
          </cell>
        </row>
        <row r="1923">
          <cell r="A1923" t="str">
            <v>PC-26-00490</v>
          </cell>
          <cell r="AD1923" t="str">
            <v>SGN,S8,BWX,R91-1(CA),</v>
          </cell>
        </row>
        <row r="1924">
          <cell r="A1924" t="str">
            <v>PC-26-00491</v>
          </cell>
          <cell r="AD1924" t="str">
            <v>SGN,S8,BWX,R91-4(CA),</v>
          </cell>
        </row>
        <row r="1925">
          <cell r="A1925" t="str">
            <v>PC-26-00492</v>
          </cell>
          <cell r="AD1925" t="str">
            <v>SGN,S8,BWX,R91-4(CA),</v>
          </cell>
        </row>
        <row r="1926">
          <cell r="A1926" t="str">
            <v>PC-26-00496</v>
          </cell>
          <cell r="AD1926" t="str">
            <v>SGN,S8,BWX,R94(CA),</v>
          </cell>
        </row>
        <row r="1927">
          <cell r="A1927" t="str">
            <v>PC-822</v>
          </cell>
          <cell r="AD1927" t="str">
            <v>SGN,S11,WEX,R99B(CA),</v>
          </cell>
        </row>
        <row r="1928">
          <cell r="A1928" t="str">
            <v>PC-823</v>
          </cell>
          <cell r="AD1928" t="str">
            <v>SGN,S11,WEX,R99C(CA),</v>
          </cell>
        </row>
        <row r="1929">
          <cell r="A1929" t="str">
            <v>PC-821</v>
          </cell>
          <cell r="AD1929" t="str">
            <v>SGN,S11,WEX,R99(CA),</v>
          </cell>
        </row>
        <row r="1930">
          <cell r="A1930" t="str">
            <v>PC-379</v>
          </cell>
          <cell r="AD1930" t="str">
            <v>SGN,S8,BWX,R9-1,</v>
          </cell>
        </row>
        <row r="1931">
          <cell r="A1931" t="str">
            <v>PC-3089</v>
          </cell>
          <cell r="AD1931" t="str">
            <v>SGN,S8,BWX,R9-10,</v>
          </cell>
        </row>
        <row r="1932">
          <cell r="A1932" t="str">
            <v>PC-3091</v>
          </cell>
          <cell r="AD1932" t="str">
            <v>SGN,S8,BWX,R9-11,</v>
          </cell>
        </row>
        <row r="1933">
          <cell r="A1933" t="str">
            <v>PC-3093</v>
          </cell>
          <cell r="AD1933" t="str">
            <v>SGN,S8,BWX,R9-11a,</v>
          </cell>
        </row>
        <row r="1934">
          <cell r="A1934" t="str">
            <v>PC-26-0451</v>
          </cell>
          <cell r="AD1934" t="str">
            <v>SGN,S8,BWX,R9-12,</v>
          </cell>
        </row>
        <row r="1935">
          <cell r="A1935" t="str">
            <v>PC-399</v>
          </cell>
          <cell r="AD1935" t="str">
            <v>SGN,S8,BWX,R9-13,</v>
          </cell>
        </row>
        <row r="1936">
          <cell r="A1936" t="str">
            <v>PC-401</v>
          </cell>
          <cell r="AD1936" t="str">
            <v>SGN,S8,BWX,R9-13,</v>
          </cell>
        </row>
        <row r="1937">
          <cell r="A1937" t="str">
            <v>PC-403</v>
          </cell>
          <cell r="AD1937" t="str">
            <v>SGN,S8,BWX,R9-13,</v>
          </cell>
        </row>
        <row r="1938">
          <cell r="A1938" t="str">
            <v>PC-405</v>
          </cell>
          <cell r="AD1938" t="str">
            <v>SGN,S8,BWX,R9-14,</v>
          </cell>
        </row>
        <row r="1939">
          <cell r="A1939" t="str">
            <v>PC-407</v>
          </cell>
          <cell r="AD1939" t="str">
            <v>SGN,S8,BWX,R9-14,</v>
          </cell>
        </row>
        <row r="1940">
          <cell r="A1940" t="str">
            <v>PC-409</v>
          </cell>
          <cell r="AD1940" t="str">
            <v>SGN,S8,BWX,R9-14,</v>
          </cell>
        </row>
        <row r="1941">
          <cell r="A1941" t="str">
            <v>PC-26-0452</v>
          </cell>
          <cell r="AD1941" t="str">
            <v>SGN,S8,BRW,R9-15,</v>
          </cell>
        </row>
        <row r="1942">
          <cell r="A1942" t="str">
            <v>PC-26-0453</v>
          </cell>
          <cell r="AD1942" t="str">
            <v>SGN,S8,BRW,R9-15,</v>
          </cell>
        </row>
        <row r="1943">
          <cell r="A1943" t="str">
            <v>PC-26-0454</v>
          </cell>
          <cell r="AD1943" t="str">
            <v>SGN,S8,BRW,R9-15,</v>
          </cell>
        </row>
        <row r="1944">
          <cell r="A1944" t="str">
            <v>PC-26-00298</v>
          </cell>
          <cell r="AD1944" t="str">
            <v>SGN,S8,BRW,R9-16,</v>
          </cell>
        </row>
        <row r="1945">
          <cell r="A1945" t="str">
            <v>PC-26-0455</v>
          </cell>
          <cell r="AD1945" t="str">
            <v>SGN,S8,BRW,R9-16,</v>
          </cell>
        </row>
        <row r="1946">
          <cell r="A1946" t="str">
            <v>PC-26-0456</v>
          </cell>
          <cell r="AD1946" t="str">
            <v>SGN,S8,BRW,R9-16,</v>
          </cell>
        </row>
        <row r="1947">
          <cell r="A1947" t="str">
            <v>PC-26-0458</v>
          </cell>
          <cell r="AD1947" t="str">
            <v>SGN,S8,BWX,R9-19P,</v>
          </cell>
        </row>
        <row r="1948">
          <cell r="A1948" t="str">
            <v>PC-26-0459</v>
          </cell>
          <cell r="AD1948" t="str">
            <v>SGN,S8,BWX,R9-19P,</v>
          </cell>
        </row>
        <row r="1949">
          <cell r="A1949" t="str">
            <v>PC-26-0460</v>
          </cell>
          <cell r="AD1949" t="str">
            <v>SGN,S8,BWX,R9-19P,</v>
          </cell>
        </row>
        <row r="1950">
          <cell r="A1950" t="str">
            <v>PC-26-0461</v>
          </cell>
          <cell r="AD1950" t="str">
            <v>SGN,S8,BWX,R9-2,</v>
          </cell>
        </row>
        <row r="1951">
          <cell r="A1951" t="str">
            <v>PC-26-0462</v>
          </cell>
          <cell r="AD1951" t="str">
            <v>SGN,S8,BWX,R9-20,</v>
          </cell>
        </row>
        <row r="1952">
          <cell r="A1952" t="str">
            <v>PC-26-0463</v>
          </cell>
          <cell r="AD1952" t="str">
            <v>SGN,S8,BWX,R9-21,</v>
          </cell>
        </row>
        <row r="1953">
          <cell r="A1953" t="str">
            <v>PC-26-0464</v>
          </cell>
          <cell r="AD1953" t="str">
            <v>SGN,S8,BWX,R9-22,</v>
          </cell>
        </row>
        <row r="1954">
          <cell r="A1954" t="str">
            <v>PC-26-0465</v>
          </cell>
          <cell r="AD1954" t="str">
            <v>SGN,S8,BWX,R9-23,</v>
          </cell>
        </row>
        <row r="1955">
          <cell r="A1955" t="str">
            <v>PC-26-0466</v>
          </cell>
          <cell r="AD1955" t="str">
            <v>SGN,S8,BWX,R9-23a,</v>
          </cell>
        </row>
        <row r="1956">
          <cell r="A1956" t="str">
            <v>PC-26-0467</v>
          </cell>
          <cell r="AD1956" t="str">
            <v>SGN,S8,BWX,R9-23b,</v>
          </cell>
        </row>
        <row r="1957">
          <cell r="A1957" t="str">
            <v>PC-26-0468</v>
          </cell>
          <cell r="AD1957" t="str">
            <v>SGN,S8,BWX,R9-23c,</v>
          </cell>
        </row>
        <row r="1958">
          <cell r="A1958" t="str">
            <v>PC-26-0469</v>
          </cell>
          <cell r="AD1958" t="str">
            <v>SGN,S8,BWX,R9-24,</v>
          </cell>
        </row>
        <row r="1959">
          <cell r="A1959" t="str">
            <v>PC-26-0470</v>
          </cell>
          <cell r="AD1959" t="str">
            <v>SGN,S8,BWX,R9-24a,</v>
          </cell>
        </row>
        <row r="1960">
          <cell r="A1960" t="str">
            <v>PC-26-0471</v>
          </cell>
          <cell r="AD1960" t="str">
            <v>SGN,S8,BWX,R9-25,</v>
          </cell>
        </row>
        <row r="1961">
          <cell r="A1961" t="str">
            <v>PC-26-0472</v>
          </cell>
          <cell r="AD1961" t="str">
            <v>SGN,S8,BWX,R9-25a,</v>
          </cell>
        </row>
        <row r="1962">
          <cell r="A1962" t="str">
            <v>PC-26-0473</v>
          </cell>
          <cell r="AD1962" t="str">
            <v>SGN,S8,BWX,R9-25b,</v>
          </cell>
        </row>
        <row r="1963">
          <cell r="A1963" t="str">
            <v>PC-26-0474</v>
          </cell>
          <cell r="AD1963" t="str">
            <v>SGN,S8,WBX,R9-26,</v>
          </cell>
        </row>
        <row r="1964">
          <cell r="A1964" t="str">
            <v>PC-26-0475</v>
          </cell>
          <cell r="AD1964" t="str">
            <v>SGN,S8,WBX,R9-26a,</v>
          </cell>
        </row>
        <row r="1965">
          <cell r="A1965" t="str">
            <v>PC-26-0476</v>
          </cell>
          <cell r="AD1965" t="str">
            <v>SGN,S8,WBX,R9-26b,</v>
          </cell>
        </row>
        <row r="1966">
          <cell r="A1966" t="str">
            <v>PC-26-0477</v>
          </cell>
          <cell r="AD1966" t="str">
            <v>SGN,S8,WBX,R9-27,</v>
          </cell>
        </row>
        <row r="1967">
          <cell r="A1967" t="str">
            <v>PC-26-0478</v>
          </cell>
          <cell r="AD1967" t="str">
            <v>SGN,S8,WBX,R9-27a,</v>
          </cell>
        </row>
        <row r="1968">
          <cell r="A1968" t="str">
            <v>PC-26-0479</v>
          </cell>
          <cell r="AD1968" t="str">
            <v>SGN,S8,WBX,R9-27b,</v>
          </cell>
        </row>
        <row r="1969">
          <cell r="A1969" t="str">
            <v>PC-383</v>
          </cell>
          <cell r="AD1969" t="str">
            <v>SGN,S8,BRW,R9-3,</v>
          </cell>
        </row>
        <row r="1970">
          <cell r="A1970" t="str">
            <v>PC-385</v>
          </cell>
          <cell r="AD1970" t="str">
            <v>SGN,S8,BRW,R9-3,</v>
          </cell>
        </row>
        <row r="1971">
          <cell r="A1971" t="str">
            <v>PC-387</v>
          </cell>
          <cell r="AD1971" t="str">
            <v>SGN,S8,BRW,R9-3,</v>
          </cell>
        </row>
        <row r="1972">
          <cell r="A1972" t="str">
            <v>PC-389</v>
          </cell>
          <cell r="AD1972" t="str">
            <v>SGN,S8,WBX,R9-3a,</v>
          </cell>
        </row>
        <row r="1973">
          <cell r="A1973" t="str">
            <v>PC-391</v>
          </cell>
          <cell r="AD1973" t="str">
            <v>SGN,S8,WBX,R9-3bP,</v>
          </cell>
        </row>
        <row r="1974">
          <cell r="A1974" t="str">
            <v>PC-3736</v>
          </cell>
          <cell r="AD1974" t="str">
            <v>SGN,S8,WBX,R9-3cP,</v>
          </cell>
        </row>
        <row r="1975">
          <cell r="A1975" t="str">
            <v>PC-26-0480</v>
          </cell>
          <cell r="AD1975" t="str">
            <v>SGN,S8,BRW,R9-4,</v>
          </cell>
        </row>
        <row r="1976">
          <cell r="A1976" t="str">
            <v>PC-393</v>
          </cell>
          <cell r="AD1976" t="str">
            <v>SGN,S8,BRW,R9-4,</v>
          </cell>
        </row>
        <row r="1977">
          <cell r="A1977" t="str">
            <v>PC-26-0481</v>
          </cell>
          <cell r="AD1977" t="str">
            <v>SGN,S8,WBX,R9-4a,</v>
          </cell>
        </row>
        <row r="1978">
          <cell r="A1978" t="str">
            <v>PC-397</v>
          </cell>
          <cell r="AD1978" t="str">
            <v>SGN,S8,WBX,R9-4a,</v>
          </cell>
        </row>
        <row r="1979">
          <cell r="A1979" t="str">
            <v>PC-3738</v>
          </cell>
          <cell r="AD1979" t="str">
            <v>SGN,S8,WBX,R9-5,</v>
          </cell>
        </row>
        <row r="1980">
          <cell r="A1980" t="str">
            <v>PC-3739</v>
          </cell>
          <cell r="AD1980" t="str">
            <v>SGN,S8,WBX,R9-6,</v>
          </cell>
        </row>
        <row r="1981">
          <cell r="A1981" t="str">
            <v>PC-3740</v>
          </cell>
          <cell r="AD1981" t="str">
            <v>SGN,S8,WBX,R9-7,</v>
          </cell>
        </row>
        <row r="1982">
          <cell r="A1982" t="str">
            <v>PC-3085</v>
          </cell>
          <cell r="AD1982" t="str">
            <v>SGN,S8,WBX,R9-8,</v>
          </cell>
        </row>
        <row r="1983">
          <cell r="A1983" t="str">
            <v>PC-3087</v>
          </cell>
          <cell r="AD1983" t="str">
            <v>SGN,S8,WBX,R9-9,</v>
          </cell>
        </row>
        <row r="1984">
          <cell r="A1984" t="str">
            <v>PC-2795</v>
          </cell>
          <cell r="AD1984" t="str">
            <v>SGN,S11,WGX,RS-200,</v>
          </cell>
        </row>
        <row r="1985">
          <cell r="A1985" t="str">
            <v>PC-2803</v>
          </cell>
          <cell r="AD1985" t="str">
            <v>SGN,S11,WGX,RS-200,</v>
          </cell>
        </row>
        <row r="1986">
          <cell r="A1986" t="str">
            <v>PC-2811</v>
          </cell>
          <cell r="AD1986" t="str">
            <v>SGN,S11,WGX,RS-200,</v>
          </cell>
        </row>
        <row r="1987">
          <cell r="A1987" t="str">
            <v>PC-2669</v>
          </cell>
          <cell r="AD1987" t="str">
            <v>SGN,S11,WEX,S10(CA),</v>
          </cell>
        </row>
        <row r="1988">
          <cell r="A1988" t="str">
            <v>PC-26-00299</v>
          </cell>
          <cell r="AD1988" t="str">
            <v>SGN,S11,MUL,S1-1,</v>
          </cell>
        </row>
        <row r="1989">
          <cell r="A1989" t="str">
            <v>PC-26-00300</v>
          </cell>
          <cell r="AD1989" t="str">
            <v>SGN,S11,MUL,S1-1,</v>
          </cell>
        </row>
        <row r="1990">
          <cell r="A1990" t="str">
            <v>PC-26-00301</v>
          </cell>
          <cell r="AD1990" t="str">
            <v>SGN,S11,MUL,S1-1,</v>
          </cell>
        </row>
        <row r="1991">
          <cell r="A1991" t="str">
            <v>PC-2830</v>
          </cell>
          <cell r="AD1991" t="str">
            <v>SGN,S11,WNX,S12(CA),</v>
          </cell>
        </row>
        <row r="1992">
          <cell r="A1992" t="str">
            <v>PC-2831</v>
          </cell>
          <cell r="AD1992" t="str">
            <v>SGN,S11,WNX,S18(CA),</v>
          </cell>
        </row>
        <row r="1993">
          <cell r="A1993" t="str">
            <v>PC-2833</v>
          </cell>
          <cell r="AD1993" t="str">
            <v>SGN,S11,WNX,S18(CA),</v>
          </cell>
        </row>
        <row r="1994">
          <cell r="A1994" t="str">
            <v>PC-26-00512</v>
          </cell>
          <cell r="AD1994" t="str">
            <v>SGN,S11,WEX,S19(CA),</v>
          </cell>
        </row>
        <row r="1995">
          <cell r="A1995" t="str">
            <v>PC-1978</v>
          </cell>
          <cell r="AD1995" t="str">
            <v>SGN,S11,BYX,S1-1(CA),</v>
          </cell>
        </row>
        <row r="1996">
          <cell r="A1996" t="str">
            <v>PC-26-00513</v>
          </cell>
          <cell r="AD1996" t="str">
            <v>SGN,S11,BYX,S20(CA),</v>
          </cell>
        </row>
        <row r="1997">
          <cell r="A1997" t="str">
            <v>PC-26-00514</v>
          </cell>
          <cell r="AD1997" t="str">
            <v>SGN,S8,BWX,S21P(CA),</v>
          </cell>
        </row>
        <row r="1998">
          <cell r="A1998" t="str">
            <v>PC-26-0847</v>
          </cell>
          <cell r="AD1998" t="str">
            <v>SGN,S8,BWX,S22(CA),</v>
          </cell>
        </row>
        <row r="1999">
          <cell r="A1999" t="str">
            <v>PC-1983</v>
          </cell>
          <cell r="AD1999" t="str">
            <v>SGN,S8,BWX,S22-1(CA),</v>
          </cell>
        </row>
        <row r="2000">
          <cell r="A2000" t="str">
            <v>PC-26-0848</v>
          </cell>
          <cell r="AD2000" t="str">
            <v>SGN,S11,BWX,S22-1(CA),</v>
          </cell>
        </row>
        <row r="2001">
          <cell r="A2001" t="str">
            <v>PC-922</v>
          </cell>
          <cell r="AD2001" t="str">
            <v>SGN,S8,BWX,S23(CA),</v>
          </cell>
        </row>
        <row r="2002">
          <cell r="A2002" t="str">
            <v>PC-924</v>
          </cell>
          <cell r="AD2002" t="str">
            <v>SGN,S8,BWX,S24(CA),</v>
          </cell>
        </row>
        <row r="2003">
          <cell r="A2003" t="str">
            <v>PC-2832</v>
          </cell>
          <cell r="AD2003" t="str">
            <v>SGN,S11,WNX,S25(CA),</v>
          </cell>
        </row>
        <row r="2004">
          <cell r="A2004" t="str">
            <v>PC-2834</v>
          </cell>
          <cell r="AD2004" t="str">
            <v>SGN,S11,WNX,S25(CA),</v>
          </cell>
        </row>
        <row r="2005">
          <cell r="A2005" t="str">
            <v>PC-928</v>
          </cell>
          <cell r="AD2005" t="str">
            <v>SGN,S11,BYX,S26(CA),</v>
          </cell>
        </row>
        <row r="2006">
          <cell r="A2006" t="str">
            <v>PC-1985</v>
          </cell>
          <cell r="AD2006" t="str">
            <v>SGN,S8,WEX,S27(CA),</v>
          </cell>
        </row>
        <row r="2007">
          <cell r="A2007" t="str">
            <v>PC-26-0849</v>
          </cell>
          <cell r="AD2007" t="str">
            <v>SGN,S11,WEX,S27(CA),</v>
          </cell>
        </row>
        <row r="2008">
          <cell r="A2008" t="str">
            <v>PC-2408</v>
          </cell>
          <cell r="AD2008" t="str">
            <v>SGN,S11,WEX,S28(CA),</v>
          </cell>
        </row>
        <row r="2009">
          <cell r="A2009" t="str">
            <v>PC-2409</v>
          </cell>
          <cell r="AD2009" t="str">
            <v>SGN,S11,WEX,S28(CA),</v>
          </cell>
        </row>
        <row r="2010">
          <cell r="A2010" t="str">
            <v>PC-1979</v>
          </cell>
          <cell r="AD2010" t="str">
            <v>SGN,S8,BWX,S2(CA),</v>
          </cell>
        </row>
        <row r="2011">
          <cell r="A2011" t="str">
            <v>PC-929</v>
          </cell>
          <cell r="AD2011" t="str">
            <v>SGN,S8,BWX,S30-1(CA),</v>
          </cell>
        </row>
        <row r="2012">
          <cell r="A2012" t="str">
            <v>PC-26-00302</v>
          </cell>
          <cell r="AD2012" t="str">
            <v>SGN,S11,MUL,S3-1,</v>
          </cell>
        </row>
        <row r="2013">
          <cell r="A2013" t="str">
            <v>PC-26-00303</v>
          </cell>
          <cell r="AD2013" t="str">
            <v>SGN,S11,MUL,S3-1,</v>
          </cell>
        </row>
        <row r="2014">
          <cell r="A2014" t="str">
            <v>PC-26-00304</v>
          </cell>
          <cell r="AD2014" t="str">
            <v>SGN,S11,MUL,S3-1,</v>
          </cell>
        </row>
        <row r="2015">
          <cell r="A2015" t="str">
            <v>PC-2414</v>
          </cell>
          <cell r="AD2015" t="str">
            <v>SGN,S11,OWG,S32A(CA),</v>
          </cell>
        </row>
        <row r="2016">
          <cell r="A2016" t="str">
            <v>PC-26-00305</v>
          </cell>
          <cell r="AD2016" t="str">
            <v>SGN,S11,MUL,S3-2,</v>
          </cell>
        </row>
        <row r="2017">
          <cell r="A2017" t="str">
            <v>PC-26-00306</v>
          </cell>
          <cell r="AD2017" t="str">
            <v>SGN,S11,MUL,S3-2,</v>
          </cell>
        </row>
        <row r="2018">
          <cell r="A2018" t="str">
            <v>PC-26-00307</v>
          </cell>
          <cell r="AD2018" t="str">
            <v>SGN,S11,MUL,S3-2,</v>
          </cell>
        </row>
        <row r="2019">
          <cell r="A2019" t="str">
            <v>PC-2415</v>
          </cell>
          <cell r="AD2019" t="str">
            <v>SGN,S11,OWG,S32A(CA),</v>
          </cell>
        </row>
        <row r="2020">
          <cell r="A2020" t="str">
            <v>PC-2412</v>
          </cell>
          <cell r="AD2020" t="str">
            <v>SGN,S11,WGX,S32(CA),</v>
          </cell>
        </row>
        <row r="2021">
          <cell r="A2021" t="str">
            <v>PC-2413</v>
          </cell>
          <cell r="AD2021" t="str">
            <v>SGN,S11,WGX,S32(CA),</v>
          </cell>
        </row>
        <row r="2022">
          <cell r="A2022" t="str">
            <v>PC-2416</v>
          </cell>
          <cell r="AD2022" t="str">
            <v>SGN,S11,WGX,S32(CA) Alternate,</v>
          </cell>
        </row>
        <row r="2023">
          <cell r="A2023" t="str">
            <v>PC-2417</v>
          </cell>
          <cell r="AD2023" t="str">
            <v>SGN,S11,MUL,S32-1(CA),</v>
          </cell>
        </row>
        <row r="2024">
          <cell r="A2024" t="str">
            <v>PC-2418</v>
          </cell>
          <cell r="AD2024" t="str">
            <v>SGN,S11,MUL,S32-2(CA),</v>
          </cell>
        </row>
        <row r="2025">
          <cell r="A2025" t="str">
            <v>PC-2419</v>
          </cell>
          <cell r="AD2025" t="str">
            <v>SGN,S11,MUL,S32-3(CA),</v>
          </cell>
        </row>
        <row r="2026">
          <cell r="A2026" t="str">
            <v>PC-2420</v>
          </cell>
          <cell r="AD2026" t="str">
            <v>SGN,S11,MUL,S32-4(CA),</v>
          </cell>
        </row>
        <row r="2027">
          <cell r="A2027" t="str">
            <v>PC-2421</v>
          </cell>
          <cell r="AD2027" t="str">
            <v>SGN,S11,MUL,S32-5(CA),</v>
          </cell>
        </row>
        <row r="2028">
          <cell r="A2028" t="str">
            <v>PC-2674</v>
          </cell>
          <cell r="AD2028" t="str">
            <v>SGN,S11,GEW,S34(CA),</v>
          </cell>
        </row>
        <row r="2029">
          <cell r="A2029" t="str">
            <v>PC-2841</v>
          </cell>
          <cell r="AD2029" t="str">
            <v>SGN,S11,WEX,S35(CA),</v>
          </cell>
        </row>
        <row r="2030">
          <cell r="A2030" t="str">
            <v>PC-26-00515</v>
          </cell>
          <cell r="AD2030" t="str">
            <v>SGN,S11,WEX,S35-1P(CA),</v>
          </cell>
        </row>
        <row r="2031">
          <cell r="A2031" t="str">
            <v>PC-26-00516</v>
          </cell>
          <cell r="AD2031" t="str">
            <v>SGN,S11,WEX,S35-2P(CA),</v>
          </cell>
        </row>
        <row r="2032">
          <cell r="A2032" t="str">
            <v>PC-26-00517</v>
          </cell>
          <cell r="AD2032" t="str">
            <v>SGN,S11,WEX,S35-3P(CA),</v>
          </cell>
        </row>
        <row r="2033">
          <cell r="A2033" t="str">
            <v>PC-2423</v>
          </cell>
          <cell r="AD2033" t="str">
            <v>SGN,S11,WEX,S36A(CA),</v>
          </cell>
        </row>
        <row r="2034">
          <cell r="A2034" t="str">
            <v>PC-2424</v>
          </cell>
          <cell r="AD2034" t="str">
            <v>SGN,S11,WEX,S36B(CA),</v>
          </cell>
        </row>
        <row r="2035">
          <cell r="A2035" t="str">
            <v>PC-2422</v>
          </cell>
          <cell r="AD2035" t="str">
            <v>SGN,S11,MUL,S36(CA),</v>
          </cell>
        </row>
        <row r="2036">
          <cell r="A2036" t="str">
            <v>PC-916</v>
          </cell>
          <cell r="AD2036" t="str">
            <v>SGN,S8,BWX,S3-1(CA),</v>
          </cell>
        </row>
        <row r="2037">
          <cell r="A2037" t="str">
            <v>PC-26-00316</v>
          </cell>
          <cell r="AD2037" t="str">
            <v>SGN,S11,MUL,S4-2P,</v>
          </cell>
        </row>
        <row r="2038">
          <cell r="A2038" t="str">
            <v>PC-26-00317</v>
          </cell>
          <cell r="AD2038" t="str">
            <v>SGN,S11,MUL,S4-2P,</v>
          </cell>
        </row>
        <row r="2039">
          <cell r="A2039" t="str">
            <v>PC-26-00318</v>
          </cell>
          <cell r="AD2039" t="str">
            <v>SGN,S11,MUL,S4-2P,</v>
          </cell>
        </row>
        <row r="2040">
          <cell r="A2040" t="str">
            <v>PC-26-00319</v>
          </cell>
          <cell r="AD2040" t="str">
            <v>SGN,S11,MUL,S4-3P,</v>
          </cell>
        </row>
        <row r="2041">
          <cell r="A2041" t="str">
            <v>PC-26-00320</v>
          </cell>
          <cell r="AD2041" t="str">
            <v>SGN,S11,MUL,S4-3P,</v>
          </cell>
        </row>
        <row r="2042">
          <cell r="A2042" t="str">
            <v>PC-26-00321</v>
          </cell>
          <cell r="AD2042" t="str">
            <v>SGN,S11,MUL,S4-3P,</v>
          </cell>
        </row>
        <row r="2043">
          <cell r="A2043" t="str">
            <v>PC-26-00308</v>
          </cell>
          <cell r="AD2043" t="str">
            <v>SGN,S11,MUL,S4-5,</v>
          </cell>
        </row>
        <row r="2044">
          <cell r="A2044" t="str">
            <v>PC-26-00309</v>
          </cell>
          <cell r="AD2044" t="str">
            <v>SGN,S11,MUL,S4-5,</v>
          </cell>
        </row>
        <row r="2045">
          <cell r="A2045" t="str">
            <v>PC-26-00310</v>
          </cell>
          <cell r="AD2045" t="str">
            <v>SGN,S11,MUL,S4-5,</v>
          </cell>
        </row>
        <row r="2046">
          <cell r="A2046" t="str">
            <v>PC-26-00311</v>
          </cell>
          <cell r="AD2046" t="str">
            <v>SGN,S11,MUL,S4-5a,</v>
          </cell>
        </row>
        <row r="2047">
          <cell r="A2047" t="str">
            <v>PC-26-00312</v>
          </cell>
          <cell r="AD2047" t="str">
            <v>SGN,S11,MUL,S4-5a,</v>
          </cell>
        </row>
        <row r="2048">
          <cell r="A2048" t="str">
            <v>PC-26-00313</v>
          </cell>
          <cell r="AD2048" t="str">
            <v>SGN,S11,MUL,S4-5a,</v>
          </cell>
        </row>
        <row r="2049">
          <cell r="A2049" t="str">
            <v>PC-26-00314</v>
          </cell>
          <cell r="AD2049" t="str">
            <v>SGN,S11,MUL,S5-3,</v>
          </cell>
        </row>
        <row r="2050">
          <cell r="A2050" t="str">
            <v>PC-26-00315</v>
          </cell>
          <cell r="AD2050" t="str">
            <v>SGN,S11,MUL,S5-3,</v>
          </cell>
        </row>
        <row r="2051">
          <cell r="A2051" t="str">
            <v>PC-918</v>
          </cell>
          <cell r="AD2051" t="str">
            <v>SGN,S8,BWX,S8(CA),</v>
          </cell>
        </row>
        <row r="2052">
          <cell r="A2052" t="str">
            <v>PC-2668</v>
          </cell>
          <cell r="AD2052" t="str">
            <v>SGN,S11,WEX,S9(CA),</v>
          </cell>
        </row>
        <row r="2053">
          <cell r="A2053" t="str">
            <v>PC-3119</v>
          </cell>
          <cell r="AD2053" t="str">
            <v>SGN,S8,BWX,SC10(CA),</v>
          </cell>
        </row>
        <row r="2054">
          <cell r="A2054" t="str">
            <v>PC-3120</v>
          </cell>
          <cell r="AD2054" t="str">
            <v>SGN,S8,BWX,SC10(CA),</v>
          </cell>
        </row>
        <row r="2055">
          <cell r="A2055" t="str">
            <v>PC-3123</v>
          </cell>
          <cell r="AD2055" t="str">
            <v>SGN,S8,BWX,SC10(CA),</v>
          </cell>
        </row>
        <row r="2056">
          <cell r="A2056" t="str">
            <v>PC-3124</v>
          </cell>
          <cell r="AD2056" t="str">
            <v>SGN,S8,BWX,SC10(CA),</v>
          </cell>
        </row>
        <row r="2057">
          <cell r="A2057" t="str">
            <v>PC-3127</v>
          </cell>
          <cell r="AD2057" t="str">
            <v>SGN,S8,BWX,SC11(CA),</v>
          </cell>
        </row>
        <row r="2058">
          <cell r="A2058" t="str">
            <v>PC-3129</v>
          </cell>
          <cell r="AD2058" t="str">
            <v>SGN,S8,BWX,SC11(CA),</v>
          </cell>
        </row>
        <row r="2059">
          <cell r="A2059" t="str">
            <v>PC-3131</v>
          </cell>
          <cell r="AD2059" t="str">
            <v>SGN,S8,BWX,SC13(CA),</v>
          </cell>
        </row>
        <row r="2060">
          <cell r="A2060" t="str">
            <v>PC-3133</v>
          </cell>
          <cell r="AD2060" t="str">
            <v>SGN,S8,BWX,SC13(CA),</v>
          </cell>
        </row>
        <row r="2061">
          <cell r="A2061" t="str">
            <v>PC-3135</v>
          </cell>
          <cell r="AD2061" t="str">
            <v>SGN,S8,BW ,SC15(CA),</v>
          </cell>
        </row>
        <row r="2062">
          <cell r="A2062" t="str">
            <v>PC-3138</v>
          </cell>
          <cell r="AD2062" t="str">
            <v>SGN,S8,BW ,SC15(CA),</v>
          </cell>
        </row>
        <row r="2063">
          <cell r="A2063" t="str">
            <v>PC-3137</v>
          </cell>
          <cell r="AD2063" t="str">
            <v>SGN,S11,BFO,SC15(CA),</v>
          </cell>
        </row>
        <row r="2064">
          <cell r="A2064" t="str">
            <v>PC-3140</v>
          </cell>
          <cell r="AD2064" t="str">
            <v>SGN,S11,BFO,SC15(CA),</v>
          </cell>
        </row>
        <row r="2065">
          <cell r="A2065" t="str">
            <v>PC-3141</v>
          </cell>
          <cell r="AD2065" t="str">
            <v>SGN,S11,BFO,SC18(CA),</v>
          </cell>
        </row>
        <row r="2066">
          <cell r="A2066" t="str">
            <v>PC-3142</v>
          </cell>
          <cell r="AD2066" t="str">
            <v>SGN,S8,MUL,SC19(CA),</v>
          </cell>
        </row>
        <row r="2067">
          <cell r="A2067" t="str">
            <v>PC-3144</v>
          </cell>
          <cell r="AD2067" t="str">
            <v>SGN,S8,MUL,SC19(CA),</v>
          </cell>
        </row>
        <row r="2068">
          <cell r="A2068" t="str">
            <v>PC-3148</v>
          </cell>
          <cell r="AD2068" t="str">
            <v>SGN,S11,BFO,SC20(CA),</v>
          </cell>
        </row>
        <row r="2069">
          <cell r="A2069" t="str">
            <v>PC-3149</v>
          </cell>
          <cell r="AD2069" t="str">
            <v>SGN,S11,BFO,SC20(CA),</v>
          </cell>
        </row>
        <row r="2070">
          <cell r="A2070" t="str">
            <v>PC-3150</v>
          </cell>
          <cell r="AD2070" t="str">
            <v>SGN,S11,BFO,SC21(CA),</v>
          </cell>
        </row>
        <row r="2071">
          <cell r="A2071" t="str">
            <v>PC-3101</v>
          </cell>
          <cell r="AD2071" t="str">
            <v>SGN,S11,BFO,SC3(CA),</v>
          </cell>
        </row>
        <row r="2072">
          <cell r="A2072" t="str">
            <v>PC-3102</v>
          </cell>
          <cell r="AD2072" t="str">
            <v>SGN,S11,BFO,SC3(CA),</v>
          </cell>
        </row>
        <row r="2073">
          <cell r="A2073" t="str">
            <v>PC-3103</v>
          </cell>
          <cell r="AD2073" t="str">
            <v>SGN,S11,BFO,SC5(CA),</v>
          </cell>
        </row>
        <row r="2074">
          <cell r="A2074" t="str">
            <v>PC-3104</v>
          </cell>
          <cell r="AD2074" t="str">
            <v>SGN,S11,BFO,SC5(CA),</v>
          </cell>
        </row>
        <row r="2075">
          <cell r="A2075" t="str">
            <v>PC-3105</v>
          </cell>
          <cell r="AD2075" t="str">
            <v>SGN,S11,BFO,SC6-3(CA),</v>
          </cell>
        </row>
        <row r="2076">
          <cell r="A2076" t="str">
            <v>PC-3106</v>
          </cell>
          <cell r="AD2076" t="str">
            <v>SGN,S11,BFO,SC6-4(CA),</v>
          </cell>
        </row>
        <row r="2077">
          <cell r="A2077" t="str">
            <v>PC-3109</v>
          </cell>
          <cell r="AD2077" t="str">
            <v>SGN,S11,BFO,SC6B(CA),</v>
          </cell>
        </row>
        <row r="2078">
          <cell r="A2078" t="str">
            <v>PC-3110</v>
          </cell>
          <cell r="AD2078" t="str">
            <v>SGN,S11,BFO,SC6B(CA),</v>
          </cell>
        </row>
        <row r="2079">
          <cell r="A2079" t="str">
            <v>PC-3111</v>
          </cell>
          <cell r="AD2079" t="str">
            <v>SGN,S11,BFO,SC6B(CA),</v>
          </cell>
        </row>
        <row r="2080">
          <cell r="A2080" t="str">
            <v>PC-26-0850</v>
          </cell>
          <cell r="AD2080" t="str">
            <v>SGN,S8,BWX,SC7(CA),</v>
          </cell>
        </row>
        <row r="2081">
          <cell r="A2081" t="str">
            <v>PC-3114</v>
          </cell>
          <cell r="AD2081" t="str">
            <v>SGN,S11,BFO,SC8(CA),</v>
          </cell>
        </row>
        <row r="2082">
          <cell r="A2082" t="str">
            <v>PC-3115</v>
          </cell>
          <cell r="AD2082" t="str">
            <v>SGN,S11,BFO,SC9(CA),</v>
          </cell>
        </row>
        <row r="2083">
          <cell r="A2083" t="str">
            <v>PC-3116</v>
          </cell>
          <cell r="AD2083" t="str">
            <v>SGN,S11,BFO,SC9(CA),</v>
          </cell>
        </row>
        <row r="2084">
          <cell r="A2084" t="str">
            <v>PC-3117</v>
          </cell>
          <cell r="AD2084" t="str">
            <v>SGN,S11,BFO,SC9(CA),</v>
          </cell>
        </row>
        <row r="2085">
          <cell r="A2085" t="str">
            <v>PC-3118</v>
          </cell>
          <cell r="AD2085" t="str">
            <v>SGN,S11,BFO,SC9(CA),</v>
          </cell>
        </row>
        <row r="2086">
          <cell r="A2086" t="str">
            <v>PC-1971</v>
          </cell>
          <cell r="AD2086" t="str">
            <v>SGN,S11,WEX,SG20(CA),</v>
          </cell>
        </row>
        <row r="2087">
          <cell r="A2087" t="str">
            <v>PC-1972</v>
          </cell>
          <cell r="AD2087" t="str">
            <v>SGN,S11,WEX,SG20(CA),</v>
          </cell>
        </row>
        <row r="2088">
          <cell r="A2088" t="str">
            <v>PC-2627</v>
          </cell>
          <cell r="AD2088" t="str">
            <v>SGN,S11,WEX,SG20(CA),</v>
          </cell>
        </row>
        <row r="2089">
          <cell r="A2089" t="str">
            <v>PC-2628</v>
          </cell>
          <cell r="AD2089" t="str">
            <v>SGN,S11,WEX,SG20(CA),</v>
          </cell>
        </row>
        <row r="2090">
          <cell r="A2090" t="str">
            <v>PC-2629</v>
          </cell>
          <cell r="AD2090" t="str">
            <v>SGN,S11,WEX,SG20(CA),</v>
          </cell>
        </row>
        <row r="2091">
          <cell r="A2091" t="str">
            <v>PC-1973</v>
          </cell>
          <cell r="AD2091" t="str">
            <v>SGN,S11,WEX,SG25(CA),</v>
          </cell>
        </row>
        <row r="2092">
          <cell r="A2092" t="str">
            <v>PC-1974</v>
          </cell>
          <cell r="AD2092" t="str">
            <v>SGN,S11,WEX,SG25(CA),</v>
          </cell>
        </row>
        <row r="2093">
          <cell r="A2093" t="str">
            <v>PC-2630</v>
          </cell>
          <cell r="AD2093" t="str">
            <v>SGN,S11,WEX,SG25(CA),</v>
          </cell>
        </row>
        <row r="2094">
          <cell r="A2094" t="str">
            <v>PC-2631</v>
          </cell>
          <cell r="AD2094" t="str">
            <v>SGN,S11,WEX,SG25(CA),</v>
          </cell>
        </row>
        <row r="2095">
          <cell r="A2095" t="str">
            <v>PC-1977</v>
          </cell>
          <cell r="AD2095" t="str">
            <v>SGN,S11,WEX,SG26(CA),</v>
          </cell>
        </row>
        <row r="2096">
          <cell r="A2096" t="str">
            <v>PC-2634</v>
          </cell>
          <cell r="AD2096" t="str">
            <v>SGN,S11,WEe,SG26(CA),</v>
          </cell>
        </row>
        <row r="2097">
          <cell r="A2097" t="str">
            <v>PC-26-00520</v>
          </cell>
          <cell r="AD2097" t="str">
            <v>SGN,S11,WNX,SG28A(CA),</v>
          </cell>
        </row>
        <row r="2098">
          <cell r="A2098" t="str">
            <v>PC-26-00521</v>
          </cell>
          <cell r="AD2098" t="str">
            <v>SGN,S11,WNX,SG28A(CA),</v>
          </cell>
        </row>
        <row r="2099">
          <cell r="A2099" t="str">
            <v>PC-26-00519</v>
          </cell>
          <cell r="AD2099" t="str">
            <v>SGN,S11,WNX,SG2A(CA),</v>
          </cell>
        </row>
        <row r="2100">
          <cell r="A2100" t="str">
            <v>PC-2816</v>
          </cell>
          <cell r="AD2100" t="str">
            <v>SGN,S11,WNX,SG2A(CA),</v>
          </cell>
        </row>
        <row r="2101">
          <cell r="A2101" t="str">
            <v>PC-2814</v>
          </cell>
          <cell r="AD2101" t="str">
            <v>SGN,S11,WGX,SG2(CA),</v>
          </cell>
        </row>
        <row r="2102">
          <cell r="A2102" t="str">
            <v>PC-2815</v>
          </cell>
          <cell r="AD2102" t="str">
            <v>SGN,S11,WGX,SG2(CA),</v>
          </cell>
        </row>
        <row r="2103">
          <cell r="A2103" t="str">
            <v>PC-2817</v>
          </cell>
          <cell r="AD2103" t="str">
            <v>SGN,S11,WNX,SG30(CA),</v>
          </cell>
        </row>
        <row r="2104">
          <cell r="A2104" t="str">
            <v>PC-2819</v>
          </cell>
          <cell r="AD2104" t="str">
            <v>SGN,S11,WNX,SG31(CA) left,</v>
          </cell>
        </row>
        <row r="2105">
          <cell r="A2105" t="str">
            <v>PC-2818</v>
          </cell>
          <cell r="AD2105" t="str">
            <v>SGN,S11,WNX,SG31(CA) right,</v>
          </cell>
        </row>
        <row r="2106">
          <cell r="A2106" t="str">
            <v>PC-2822</v>
          </cell>
          <cell r="AD2106" t="str">
            <v>SGN,S11,WNX,SG32(CA) left,</v>
          </cell>
        </row>
        <row r="2107">
          <cell r="A2107" t="str">
            <v>PC-2823</v>
          </cell>
          <cell r="AD2107" t="str">
            <v>SGN,S11,WNX,SG32(CA) right,</v>
          </cell>
        </row>
        <row r="2108">
          <cell r="A2108" t="str">
            <v>PC-2821</v>
          </cell>
          <cell r="AD2108" t="str">
            <v>SGN,S11,WNX,SG32(CA) up,</v>
          </cell>
        </row>
        <row r="2109">
          <cell r="A2109" t="str">
            <v>PC-2824</v>
          </cell>
          <cell r="AD2109" t="str">
            <v>SGN,S11,WNX,SG34(CA),</v>
          </cell>
        </row>
        <row r="2110">
          <cell r="A2110" t="str">
            <v>PC-2825</v>
          </cell>
          <cell r="AD2110" t="str">
            <v>SGN,S11,WNX,SG34(CA),</v>
          </cell>
        </row>
        <row r="2111">
          <cell r="A2111" t="str">
            <v>PC-26-00522</v>
          </cell>
          <cell r="AD2111" t="str">
            <v>SGN,S8,BWX,SG35-1P(CA),</v>
          </cell>
        </row>
        <row r="2112">
          <cell r="A2112" t="str">
            <v>PC-26-00523</v>
          </cell>
          <cell r="AD2112" t="str">
            <v>SGN,S8,BWX,SG35-1P(CA),</v>
          </cell>
        </row>
        <row r="2113">
          <cell r="A2113" t="str">
            <v>PC-26-0852</v>
          </cell>
          <cell r="AD2113" t="str">
            <v>SGN,S8,BWX,SG35P(CA),</v>
          </cell>
        </row>
        <row r="2114">
          <cell r="A2114" t="str">
            <v>PC-2826</v>
          </cell>
          <cell r="AD2114" t="str">
            <v>SGN,S8,BWX,SG35P(CA),</v>
          </cell>
        </row>
        <row r="2115">
          <cell r="A2115" t="str">
            <v>PC-2636</v>
          </cell>
          <cell r="AD2115" t="str">
            <v>SGN,S11,WEX,SG38(CA) Next Right,</v>
          </cell>
        </row>
        <row r="2116">
          <cell r="A2116" t="str">
            <v>PC-2638</v>
          </cell>
          <cell r="AD2116" t="str">
            <v>SGN,S11,WEX,SG38(CA) Next Right,</v>
          </cell>
        </row>
        <row r="2117">
          <cell r="A2117" t="str">
            <v>PC-2641</v>
          </cell>
          <cell r="AD2117" t="str">
            <v>SGN,S11,WEX,SG39(CA) Left,</v>
          </cell>
        </row>
        <row r="2118">
          <cell r="A2118" t="str">
            <v>PC-2644</v>
          </cell>
          <cell r="AD2118" t="str">
            <v>SGN,S11,WEX,SG39(CA) Left,</v>
          </cell>
        </row>
        <row r="2119">
          <cell r="A2119" t="str">
            <v>PC-2639</v>
          </cell>
          <cell r="AD2119" t="str">
            <v>SGN,S11,WEX,SG39(CA) Right,</v>
          </cell>
        </row>
        <row r="2120">
          <cell r="A2120" t="str">
            <v>PC-2642</v>
          </cell>
          <cell r="AD2120" t="str">
            <v>SGN,S11,WEX,SG39(CA) Right,</v>
          </cell>
        </row>
        <row r="2121">
          <cell r="A2121" t="str">
            <v>PC-2640</v>
          </cell>
          <cell r="AD2121" t="str">
            <v>SGN,S11,WEX,SG39(CA) Up,</v>
          </cell>
        </row>
        <row r="2122">
          <cell r="A2122" t="str">
            <v>PC-2643</v>
          </cell>
          <cell r="AD2122" t="str">
            <v>SGN,S11,WEX,SG39(CA) Up,</v>
          </cell>
        </row>
        <row r="2123">
          <cell r="A2123" t="str">
            <v>PC-2645</v>
          </cell>
          <cell r="AD2123" t="str">
            <v>SGN,S11,WEX,SG41(CA),</v>
          </cell>
        </row>
        <row r="2124">
          <cell r="A2124" t="str">
            <v>PC-2646</v>
          </cell>
          <cell r="AD2124" t="str">
            <v>SGN,S11,WEX,SG41(CA),</v>
          </cell>
        </row>
        <row r="2125">
          <cell r="A2125" t="str">
            <v>PC-2754</v>
          </cell>
          <cell r="AD2125" t="str">
            <v>SGN,S11,WEX,SG42-10(CA),</v>
          </cell>
        </row>
        <row r="2126">
          <cell r="A2126" t="str">
            <v>PC-2755</v>
          </cell>
          <cell r="AD2126" t="str">
            <v>SGN,S11,WEX,SG42-10(CA),</v>
          </cell>
        </row>
        <row r="2127">
          <cell r="A2127" t="str">
            <v>PC-2756</v>
          </cell>
          <cell r="AD2127" t="str">
            <v>SGN,S11,WEX,SG42-11(CA),</v>
          </cell>
        </row>
        <row r="2128">
          <cell r="A2128" t="str">
            <v>PC-2757</v>
          </cell>
          <cell r="AD2128" t="str">
            <v>SGN,S11,WEX,SG42-11(CA),</v>
          </cell>
        </row>
        <row r="2129">
          <cell r="A2129" t="str">
            <v>PC-2758</v>
          </cell>
          <cell r="AD2129" t="str">
            <v>SGN,S11,WEX,SG42-12(CA),</v>
          </cell>
        </row>
        <row r="2130">
          <cell r="A2130" t="str">
            <v>PC-2747</v>
          </cell>
          <cell r="AD2130" t="str">
            <v>SGN,S11,WEX,SG42-4(CA),</v>
          </cell>
        </row>
        <row r="2131">
          <cell r="A2131" t="str">
            <v>PC-2748</v>
          </cell>
          <cell r="AD2131" t="str">
            <v>SGN,S11,WEX,SG42-5(CA),</v>
          </cell>
        </row>
        <row r="2132">
          <cell r="A2132" t="str">
            <v>PC-2751</v>
          </cell>
          <cell r="AD2132" t="str">
            <v>SGN,S11,WEX,SG42-8(CA),</v>
          </cell>
        </row>
        <row r="2133">
          <cell r="A2133" t="str">
            <v>PC-2752</v>
          </cell>
          <cell r="AD2133" t="str">
            <v>SGN,S11,WEX,SG42-9(CA),</v>
          </cell>
        </row>
        <row r="2134">
          <cell r="A2134" t="str">
            <v>PC-2753</v>
          </cell>
          <cell r="AD2134" t="str">
            <v>SGN,S11,WEX,SG42-9(CA),</v>
          </cell>
        </row>
        <row r="2135">
          <cell r="A2135" t="str">
            <v>PC-2647</v>
          </cell>
          <cell r="AD2135" t="str">
            <v>SGN,S11,WYE,SG47A(CA),</v>
          </cell>
        </row>
        <row r="2136">
          <cell r="A2136" t="str">
            <v>PC-2648</v>
          </cell>
          <cell r="AD2136" t="str">
            <v>SGN,S11,WYE,SG47A(CA),</v>
          </cell>
        </row>
        <row r="2137">
          <cell r="A2137" t="str">
            <v>PC-2649</v>
          </cell>
          <cell r="AD2137" t="str">
            <v>SGN,S11,WYE,SG47B(CA),</v>
          </cell>
        </row>
        <row r="2138">
          <cell r="A2138" t="str">
            <v>PC-2650</v>
          </cell>
          <cell r="AD2138" t="str">
            <v>SGN,S11,WYE,SG47B(CA),</v>
          </cell>
        </row>
        <row r="2139">
          <cell r="A2139" t="str">
            <v>PC-2652</v>
          </cell>
          <cell r="AD2139" t="str">
            <v>SGN,S11,WYE,SG47B(CA),</v>
          </cell>
        </row>
        <row r="2140">
          <cell r="A2140" t="str">
            <v>PC-2653</v>
          </cell>
          <cell r="AD2140" t="str">
            <v>SGN,S11,WYE,SG47B(CA),</v>
          </cell>
        </row>
        <row r="2141">
          <cell r="A2141" t="str">
            <v>PC-2655</v>
          </cell>
          <cell r="AD2141" t="str">
            <v>SGN,S11,WYE,SG47C(CA),</v>
          </cell>
        </row>
        <row r="2142">
          <cell r="A2142" t="str">
            <v>PC-2656</v>
          </cell>
          <cell r="AD2142" t="str">
            <v>SGN,S11,WYE,SG47C(CA),</v>
          </cell>
        </row>
        <row r="2143">
          <cell r="A2143" t="str">
            <v>PC-2657</v>
          </cell>
          <cell r="AD2143" t="str">
            <v>SGN,S11,WYE,SG47C(CA),</v>
          </cell>
        </row>
        <row r="2144">
          <cell r="A2144" t="str">
            <v>PC-26-00524</v>
          </cell>
          <cell r="AD2144" t="str">
            <v>SGN,S11,WGX,SG60A(CA),</v>
          </cell>
        </row>
        <row r="2145">
          <cell r="A2145" t="str">
            <v>PC-950</v>
          </cell>
          <cell r="AD2145" t="str">
            <v>SGN,S8,BWX,SR10-1(CA),</v>
          </cell>
        </row>
        <row r="2146">
          <cell r="A2146" t="str">
            <v>PC-952</v>
          </cell>
          <cell r="AD2146" t="str">
            <v>SGN,S8,BWX,SR11-1(CA),</v>
          </cell>
        </row>
        <row r="2147">
          <cell r="A2147" t="str">
            <v>PC-954</v>
          </cell>
          <cell r="AD2147" t="str">
            <v>SGN,S8,BWX,SR12-1(CA),</v>
          </cell>
        </row>
        <row r="2148">
          <cell r="A2148" t="str">
            <v>PC-956</v>
          </cell>
          <cell r="AD2148" t="str">
            <v>SGN,S8,BWX,SR13-1P(CA),</v>
          </cell>
        </row>
        <row r="2149">
          <cell r="A2149" t="str">
            <v>PC-958</v>
          </cell>
          <cell r="AD2149" t="str">
            <v>SGN,S8,BWX,SR15(CA),</v>
          </cell>
        </row>
        <row r="2150">
          <cell r="A2150" t="str">
            <v>PC-960</v>
          </cell>
          <cell r="AD2150" t="str">
            <v>SGN,S8,BWX,SR15aP(CA),</v>
          </cell>
        </row>
        <row r="2151">
          <cell r="A2151" t="str">
            <v>PC-962</v>
          </cell>
          <cell r="AD2151" t="str">
            <v>SGN,S8,BWX,SR17(CA),</v>
          </cell>
        </row>
        <row r="2152">
          <cell r="A2152" t="str">
            <v>PC-966</v>
          </cell>
          <cell r="AD2152" t="str">
            <v>SGN,S8,RWX,SR18(CA),</v>
          </cell>
        </row>
        <row r="2153">
          <cell r="A2153" t="str">
            <v>PC-968</v>
          </cell>
          <cell r="AD2153" t="str">
            <v>SGN,S8,RWX,SR19-1(CA),</v>
          </cell>
        </row>
        <row r="2154">
          <cell r="A2154" t="str">
            <v>PC-970</v>
          </cell>
          <cell r="AD2154" t="str">
            <v>SGN,S8,BWX,SR20-1(CA),</v>
          </cell>
        </row>
        <row r="2155">
          <cell r="A2155" t="str">
            <v>PC-975</v>
          </cell>
          <cell r="AD2155" t="str">
            <v>SGN,S8,BWX,SR25(CA),</v>
          </cell>
        </row>
        <row r="2156">
          <cell r="A2156" t="str">
            <v>PC-977</v>
          </cell>
          <cell r="AD2156" t="str">
            <v>SGN,S8,BWX,SR25(CA),</v>
          </cell>
        </row>
        <row r="2157">
          <cell r="A2157" t="str">
            <v>PC-979</v>
          </cell>
          <cell r="AD2157" t="str">
            <v>SGN,S8,BWX,SR26(CA),</v>
          </cell>
        </row>
        <row r="2158">
          <cell r="A2158" t="str">
            <v>PC-26-00525</v>
          </cell>
          <cell r="AD2158" t="str">
            <v>SGN,S8,BWX,SR2(CA),</v>
          </cell>
        </row>
        <row r="2159">
          <cell r="A2159" t="str">
            <v>PC-983</v>
          </cell>
          <cell r="AD2159" t="str">
            <v>SGN,S8,BWX,SR39A(U)(CA),</v>
          </cell>
        </row>
        <row r="2160">
          <cell r="A2160" t="str">
            <v>PC-26-0856</v>
          </cell>
          <cell r="AD2160" t="str">
            <v>SGN,S8,BWX,SR40(CA),</v>
          </cell>
        </row>
        <row r="2161">
          <cell r="A2161" t="str">
            <v>PC-985</v>
          </cell>
          <cell r="AD2161" t="str">
            <v>SGN,S8,BWX,SR40(CA),</v>
          </cell>
        </row>
        <row r="2162">
          <cell r="A2162" t="str">
            <v>PC-987</v>
          </cell>
          <cell r="AD2162" t="str">
            <v>SGN,S8,BWX,SR41(CA),</v>
          </cell>
        </row>
        <row r="2163">
          <cell r="A2163" t="str">
            <v>PC-989</v>
          </cell>
          <cell r="AD2163" t="str">
            <v>SGN,S8,BWX,SR42(CA),</v>
          </cell>
        </row>
        <row r="2164">
          <cell r="A2164" t="str">
            <v>PC-991</v>
          </cell>
          <cell r="AD2164" t="str">
            <v>SGN,S8,BWX,SR43(CA),</v>
          </cell>
        </row>
        <row r="2165">
          <cell r="A2165" t="str">
            <v>PC-993</v>
          </cell>
          <cell r="AD2165" t="str">
            <v>SGN,S8,BWX,SR44(CA),</v>
          </cell>
        </row>
        <row r="2166">
          <cell r="A2166" t="str">
            <v>PC-995</v>
          </cell>
          <cell r="AD2166" t="str">
            <v>SGN,S8,BWX,SR46(CA),</v>
          </cell>
        </row>
        <row r="2167">
          <cell r="A2167" t="str">
            <v>PC-997</v>
          </cell>
          <cell r="AD2167" t="str">
            <v>SGN,S8,BWX,SR47(CA),</v>
          </cell>
        </row>
        <row r="2168">
          <cell r="A2168" t="str">
            <v>PC-999</v>
          </cell>
          <cell r="AD2168" t="str">
            <v>SGN,S8,BWX,SR48(CA),</v>
          </cell>
        </row>
        <row r="2169">
          <cell r="A2169" t="str">
            <v>PC-1001</v>
          </cell>
          <cell r="AD2169" t="str">
            <v>SGN,S8,RWX,SR49(CA),</v>
          </cell>
        </row>
        <row r="2170">
          <cell r="A2170" t="str">
            <v>PC-26-0857</v>
          </cell>
          <cell r="AD2170" t="str">
            <v>SGN,S8,RWX,SR49(CA),</v>
          </cell>
        </row>
        <row r="2171">
          <cell r="A2171" t="str">
            <v>PC-26-00530</v>
          </cell>
          <cell r="AD2171" t="str">
            <v>SGN,S8,BWX,SR50-2(CA),</v>
          </cell>
        </row>
        <row r="2172">
          <cell r="A2172" t="str">
            <v>PC-26-00531</v>
          </cell>
          <cell r="AD2172" t="str">
            <v>SGN,S8,BWX,SR50-2(CA),</v>
          </cell>
        </row>
        <row r="2173">
          <cell r="A2173" t="str">
            <v>PC-26-00532</v>
          </cell>
          <cell r="AD2173" t="str">
            <v>SGN,S8,BWX,SR50-2(CA),</v>
          </cell>
        </row>
        <row r="2174">
          <cell r="A2174" t="str">
            <v>PC-1003</v>
          </cell>
          <cell r="AD2174" t="str">
            <v>SGN,S8,BWX,SR53(CA),</v>
          </cell>
        </row>
        <row r="2175">
          <cell r="A2175" t="str">
            <v>PC-1005</v>
          </cell>
          <cell r="AD2175" t="str">
            <v>SGN,S8,BWX,SR53(CA),</v>
          </cell>
        </row>
        <row r="2176">
          <cell r="A2176" t="str">
            <v>PC-1007</v>
          </cell>
          <cell r="AD2176" t="str">
            <v>SGN,S8,BWX,SR54(CA),</v>
          </cell>
        </row>
        <row r="2177">
          <cell r="A2177" t="str">
            <v>PC-1009</v>
          </cell>
          <cell r="AD2177" t="str">
            <v>SGN,S8,BWX,SR54(CA),</v>
          </cell>
        </row>
        <row r="2178">
          <cell r="A2178" t="str">
            <v>PC-1011</v>
          </cell>
          <cell r="AD2178" t="str">
            <v>SGN,S8,BWX,SR55(CA),</v>
          </cell>
        </row>
        <row r="2179">
          <cell r="A2179" t="str">
            <v>PC-1013</v>
          </cell>
          <cell r="AD2179" t="str">
            <v>SGN,S8,BWX,SR55(CA),</v>
          </cell>
        </row>
        <row r="2180">
          <cell r="A2180" t="str">
            <v>PC-26-00533</v>
          </cell>
          <cell r="AD2180" t="str">
            <v>SGN,S8,BWX,SR57-1(CA),</v>
          </cell>
        </row>
        <row r="2181">
          <cell r="A2181" t="str">
            <v>PC-26-00534</v>
          </cell>
          <cell r="AD2181" t="str">
            <v>SGN,S8,BWX,SR57-1(CA),</v>
          </cell>
        </row>
        <row r="2182">
          <cell r="A2182" t="str">
            <v>PC-26-00535</v>
          </cell>
          <cell r="AD2182" t="str">
            <v>SGN,S8,BWX,SR57-1(CA),</v>
          </cell>
        </row>
        <row r="2183">
          <cell r="A2183" t="str">
            <v>PC-26-00536</v>
          </cell>
          <cell r="AD2183" t="str">
            <v>SGN,S8,BWX,SR57-1P(CA),</v>
          </cell>
        </row>
        <row r="2184">
          <cell r="A2184" t="str">
            <v>PC-26-00537</v>
          </cell>
          <cell r="AD2184" t="str">
            <v>SGN,S8,BWX,SR57-1P(CA),</v>
          </cell>
        </row>
        <row r="2185">
          <cell r="A2185" t="str">
            <v>PC-26-00538</v>
          </cell>
          <cell r="AD2185" t="str">
            <v>SGN,S8,BWX,SR57-1P(CA),</v>
          </cell>
        </row>
        <row r="2186">
          <cell r="A2186" t="str">
            <v>PC-1025</v>
          </cell>
          <cell r="AD2186" t="str">
            <v>SGN,S8,BWX,SR58(CA),</v>
          </cell>
        </row>
        <row r="2187">
          <cell r="A2187" t="str">
            <v>PC-1027</v>
          </cell>
          <cell r="AD2187" t="str">
            <v>SGN,S8,BWX,SR58(CA),</v>
          </cell>
        </row>
        <row r="2188">
          <cell r="A2188" t="str">
            <v>PC-26-00539</v>
          </cell>
          <cell r="AD2188" t="str">
            <v>SGN,S8,BWX,SR60-1(CA),</v>
          </cell>
        </row>
        <row r="2189">
          <cell r="A2189" t="str">
            <v>PC-26-00540</v>
          </cell>
          <cell r="AD2189" t="str">
            <v>SGN,S8,BWX,SR60-2(CA),</v>
          </cell>
        </row>
        <row r="2190">
          <cell r="A2190" t="str">
            <v>PC-26-00541</v>
          </cell>
          <cell r="AD2190" t="str">
            <v>SGN,S8,BWX,SR60-4(CA),</v>
          </cell>
        </row>
        <row r="2191">
          <cell r="A2191" t="str">
            <v>PC-26-00542</v>
          </cell>
          <cell r="AD2191" t="str">
            <v>SGN,S8,BWX,SR60-6(CA),</v>
          </cell>
        </row>
        <row r="2192">
          <cell r="A2192" t="str">
            <v>PC-26-00543</v>
          </cell>
          <cell r="AD2192" t="str">
            <v>SGN,S8,BWX,SR60-8(CA),</v>
          </cell>
        </row>
        <row r="2193">
          <cell r="A2193" t="str">
            <v>PC-26-00544</v>
          </cell>
          <cell r="AD2193" t="str">
            <v>SGN,S8,BYW,SR61-1(CA),</v>
          </cell>
        </row>
        <row r="2194">
          <cell r="A2194" t="str">
            <v>PC-1033</v>
          </cell>
          <cell r="AD2194" t="str">
            <v>SGN,S8,BWX,SR62(CA),</v>
          </cell>
        </row>
        <row r="2195">
          <cell r="A2195" t="str">
            <v>PC-1035</v>
          </cell>
          <cell r="AD2195" t="str">
            <v>SGN,S8,NWX,SR63(CA),</v>
          </cell>
        </row>
        <row r="2196">
          <cell r="A2196" t="str">
            <v>PC-26-00545</v>
          </cell>
          <cell r="AD2196" t="str">
            <v>SGN,S8,NWX,SR63A(CA),</v>
          </cell>
        </row>
        <row r="2197">
          <cell r="A2197" t="str">
            <v>PC-26-00546</v>
          </cell>
          <cell r="AD2197" t="str">
            <v>SGN,S8,BWX,SR64A(CA),</v>
          </cell>
        </row>
        <row r="2198">
          <cell r="A2198" t="str">
            <v>PC-26-00547</v>
          </cell>
          <cell r="AD2198" t="str">
            <v>SGN,S8,BWX,SR64B(CA),</v>
          </cell>
        </row>
        <row r="2199">
          <cell r="A2199" t="str">
            <v>PC-942</v>
          </cell>
          <cell r="AD2199" t="str">
            <v>SGN,S8,BWX,SR6-1(CA),</v>
          </cell>
        </row>
        <row r="2200">
          <cell r="A2200" t="str">
            <v>PC-944</v>
          </cell>
          <cell r="AD2200" t="str">
            <v>SGN,S8,BWX,SR7-1(CA),</v>
          </cell>
        </row>
        <row r="2201">
          <cell r="A2201" t="str">
            <v>PC-946</v>
          </cell>
          <cell r="AD2201" t="str">
            <v>SGN,S8,BWX,SR8-1(CA),</v>
          </cell>
        </row>
        <row r="2202">
          <cell r="A2202" t="str">
            <v>PC-948</v>
          </cell>
          <cell r="AD2202" t="str">
            <v>SGN,S8,BWX,SR9-1(CA),</v>
          </cell>
        </row>
        <row r="2203">
          <cell r="A2203" t="str">
            <v>PC-26-00548</v>
          </cell>
          <cell r="AD2203" t="str">
            <v>SGN,S11,MUL,SW24-1(CA),</v>
          </cell>
        </row>
        <row r="2204">
          <cell r="A2204" t="str">
            <v>PC-26-00549</v>
          </cell>
          <cell r="AD2204" t="str">
            <v>SGN,S11,MUL,SW24-1(CA),</v>
          </cell>
        </row>
        <row r="2205">
          <cell r="A2205" t="str">
            <v>PC-26-00550</v>
          </cell>
          <cell r="AD2205" t="str">
            <v>SGN,S11,MUL,SW24-1(CA),</v>
          </cell>
        </row>
        <row r="2206">
          <cell r="A2206" t="str">
            <v>PC-26-00551</v>
          </cell>
          <cell r="AD2206" t="str">
            <v>SGN,S11,MUL,SW24-2(CA),</v>
          </cell>
        </row>
        <row r="2207">
          <cell r="A2207" t="str">
            <v>PC-26-00552</v>
          </cell>
          <cell r="AD2207" t="str">
            <v>SGN,S11,MUL,SW24-2(CA),</v>
          </cell>
        </row>
        <row r="2208">
          <cell r="A2208" t="str">
            <v>PC-26-00553</v>
          </cell>
          <cell r="AD2208" t="str">
            <v>SGN,S11,MUL,SW24-2(CA),</v>
          </cell>
        </row>
        <row r="2209">
          <cell r="A2209" t="str">
            <v>PC-26-00554</v>
          </cell>
          <cell r="AD2209" t="str">
            <v>SGN,S11,MUL,SW24-3(CA),</v>
          </cell>
        </row>
        <row r="2210">
          <cell r="A2210" t="str">
            <v>PC-26-00555</v>
          </cell>
          <cell r="AD2210" t="str">
            <v>SGN,S11,MUL,SW24-3(CA),</v>
          </cell>
        </row>
        <row r="2211">
          <cell r="A2211" t="str">
            <v>PC-26-00556</v>
          </cell>
          <cell r="AD2211" t="str">
            <v>SGN,S11,MUL,SW24-3(CA),</v>
          </cell>
        </row>
        <row r="2212">
          <cell r="A2212" t="str">
            <v>PC-26-0861</v>
          </cell>
          <cell r="AD2212" t="str">
            <v>SGN,S11,BFY,SW26aP(CA),</v>
          </cell>
        </row>
        <row r="2213">
          <cell r="A2213" t="str">
            <v>PC-26-0862</v>
          </cell>
          <cell r="AD2213" t="str">
            <v>SGN,S11,BFY,SW26bP(CA),</v>
          </cell>
        </row>
        <row r="2214">
          <cell r="A2214" t="str">
            <v>PC-1245</v>
          </cell>
          <cell r="AD2214" t="str">
            <v>SGN,S11,BFY,SW32(CA),</v>
          </cell>
        </row>
        <row r="2215">
          <cell r="A2215" t="str">
            <v>PC-1246</v>
          </cell>
          <cell r="AD2215" t="str">
            <v>SGN,S11,BFY,SW32(CA),</v>
          </cell>
        </row>
        <row r="2216">
          <cell r="A2216" t="str">
            <v>PC-26-00557</v>
          </cell>
          <cell r="AD2216" t="str">
            <v>SGN,S11,BFY,SW32(CA),</v>
          </cell>
        </row>
        <row r="2217">
          <cell r="A2217" t="str">
            <v>PC-26-00558</v>
          </cell>
          <cell r="AD2217" t="str">
            <v>SGN,S11,MUL,SW33(CA),</v>
          </cell>
        </row>
        <row r="2218">
          <cell r="A2218" t="str">
            <v>PC-1247</v>
          </cell>
          <cell r="AD2218" t="str">
            <v>SGN,S11,BFY,SW35(CA),</v>
          </cell>
        </row>
        <row r="2219">
          <cell r="A2219" t="str">
            <v>PC-1249</v>
          </cell>
          <cell r="AD2219" t="str">
            <v>SGN,S11,BFY,SW37(CA),</v>
          </cell>
        </row>
        <row r="2220">
          <cell r="A2220" t="str">
            <v>PC-1251</v>
          </cell>
          <cell r="AD2220" t="str">
            <v>SGN,S11,BFY,SW38(CA),</v>
          </cell>
        </row>
        <row r="2221">
          <cell r="A2221" t="str">
            <v>PC-26-00559</v>
          </cell>
          <cell r="AD2221" t="str">
            <v>SGN,S11,BFY,SW38(CA),</v>
          </cell>
        </row>
        <row r="2222">
          <cell r="A2222" t="str">
            <v>PC-1253</v>
          </cell>
          <cell r="AD2222" t="str">
            <v>SGN,S11,BFY,SW41(CA),</v>
          </cell>
        </row>
        <row r="2223">
          <cell r="A2223" t="str">
            <v>PC-1254</v>
          </cell>
          <cell r="AD2223" t="str">
            <v>SGN,S11,BFY,SW41(CA),</v>
          </cell>
        </row>
        <row r="2224">
          <cell r="A2224" t="str">
            <v>PC-1238</v>
          </cell>
          <cell r="AD2224" t="str">
            <v>SGN,S11,BFY,SW4-1(CA),</v>
          </cell>
        </row>
        <row r="2225">
          <cell r="A2225" t="str">
            <v>PC-26-00560</v>
          </cell>
          <cell r="AD2225" t="str">
            <v>SGN,S11,BFY,SW46P(CA),</v>
          </cell>
        </row>
        <row r="2226">
          <cell r="A2226" t="str">
            <v>PC-26-00561</v>
          </cell>
          <cell r="AD2226" t="str">
            <v>SGN,S11,BFY,SW46P(CA),</v>
          </cell>
        </row>
        <row r="2227">
          <cell r="A2227" t="str">
            <v>PC-26-00562</v>
          </cell>
          <cell r="AD2227" t="str">
            <v>SGN,S11,BFY,SW47A(CA),</v>
          </cell>
        </row>
        <row r="2228">
          <cell r="A2228" t="str">
            <v>PC-26-00563</v>
          </cell>
          <cell r="AD2228" t="str">
            <v>SGN,S11,BFY,SW47A(CA),</v>
          </cell>
        </row>
        <row r="2229">
          <cell r="A2229" t="str">
            <v>PC-1260</v>
          </cell>
          <cell r="AD2229" t="str">
            <v>SGN,S11,BFY,SW48(CA),</v>
          </cell>
        </row>
        <row r="2230">
          <cell r="A2230" t="str">
            <v>PC-1261</v>
          </cell>
          <cell r="AD2230" t="str">
            <v>SGN,S11,BFY,SW48(CA),</v>
          </cell>
        </row>
        <row r="2231">
          <cell r="A2231" t="str">
            <v>PC-26-00564</v>
          </cell>
          <cell r="AD2231" t="str">
            <v>SGN,S11,BFY,SW48-1P(CA),</v>
          </cell>
        </row>
        <row r="2232">
          <cell r="A2232" t="str">
            <v>PC-26-00565</v>
          </cell>
          <cell r="AD2232" t="str">
            <v>SGN,S11,BFY,SW48-1P(CA),</v>
          </cell>
        </row>
        <row r="2233">
          <cell r="A2233" t="str">
            <v>PC-26-00566</v>
          </cell>
          <cell r="AD2233" t="str">
            <v>SGN,S11,BFY,SW49P(CA),</v>
          </cell>
        </row>
        <row r="2234">
          <cell r="A2234" t="str">
            <v>PC-26-00567</v>
          </cell>
          <cell r="AD2234" t="str">
            <v>SGN,S11,MUL,SW50-1P(CA),</v>
          </cell>
        </row>
        <row r="2235">
          <cell r="A2235" t="str">
            <v>PC-26-00568</v>
          </cell>
          <cell r="AD2235" t="str">
            <v>SGN,S11,MUL,SW50-2P(CA),</v>
          </cell>
        </row>
        <row r="2236">
          <cell r="A2236" t="str">
            <v>PC-1276</v>
          </cell>
          <cell r="AD2236" t="str">
            <v>SGN,S11,BFY,SW58(CA),</v>
          </cell>
        </row>
        <row r="2237">
          <cell r="A2237" t="str">
            <v>PC-1277</v>
          </cell>
          <cell r="AD2237" t="str">
            <v>SGN,S11,BFY,SW58(CA),</v>
          </cell>
        </row>
        <row r="2238">
          <cell r="A2238" t="str">
            <v>PC-26-00569</v>
          </cell>
          <cell r="AD2238" t="str">
            <v>SGN,S11,BFY,SW95(CA),</v>
          </cell>
        </row>
        <row r="2239">
          <cell r="A2239" t="str">
            <v>PC-26-00570</v>
          </cell>
          <cell r="AD2239" t="str">
            <v>SGN,S11,BFY,SW95(CA),</v>
          </cell>
        </row>
        <row r="2240">
          <cell r="A2240" t="str">
            <v>PC-26-00571</v>
          </cell>
          <cell r="AD2240" t="str">
            <v>SGN,S11,BFY,SW95aP(CA),</v>
          </cell>
        </row>
        <row r="2241">
          <cell r="A2241" t="str">
            <v>PC-26-00572</v>
          </cell>
          <cell r="AD2241" t="str">
            <v>SGN,S11,BFY,SW95aP(CA),</v>
          </cell>
        </row>
        <row r="2242">
          <cell r="A2242" t="str">
            <v>PC-26-0482</v>
          </cell>
          <cell r="AD2242" t="str">
            <v>SGN,S11,BFY,W10-1,</v>
          </cell>
        </row>
        <row r="2243">
          <cell r="A2243" t="str">
            <v>PC-3617</v>
          </cell>
          <cell r="AD2243" t="str">
            <v>SGN,S11,BFY,W10-1,</v>
          </cell>
        </row>
        <row r="2244">
          <cell r="A2244" t="str">
            <v>PC-3618</v>
          </cell>
          <cell r="AD2244" t="str">
            <v>SGN,S11,BFY,W10-1,</v>
          </cell>
        </row>
        <row r="2245">
          <cell r="A2245" t="str">
            <v>PC-3823</v>
          </cell>
          <cell r="AD2245" t="str">
            <v>SGN,S11,BFY,W10-1,</v>
          </cell>
        </row>
        <row r="2246">
          <cell r="A2246" t="str">
            <v>PC-3634</v>
          </cell>
          <cell r="AD2246" t="str">
            <v>SGN,S11,BFY,W10-11,</v>
          </cell>
        </row>
        <row r="2247">
          <cell r="A2247" t="str">
            <v>PC-3635</v>
          </cell>
          <cell r="AD2247" t="str">
            <v>SGN,S11,BFY,W10-11,</v>
          </cell>
        </row>
        <row r="2248">
          <cell r="A2248" t="str">
            <v>PC-3636</v>
          </cell>
          <cell r="AD2248" t="str">
            <v>SGN,S11,BFY,W10-11a,</v>
          </cell>
        </row>
        <row r="2249">
          <cell r="A2249" t="str">
            <v>PC-3637</v>
          </cell>
          <cell r="AD2249" t="str">
            <v>SGN,S11,BFY,W10-11b,</v>
          </cell>
        </row>
        <row r="2250">
          <cell r="A2250" t="str">
            <v>PC-3638</v>
          </cell>
          <cell r="AD2250" t="str">
            <v>SGN,S11,BFY,W10-12,</v>
          </cell>
        </row>
        <row r="2251">
          <cell r="A2251" t="str">
            <v>PC-3639</v>
          </cell>
          <cell r="AD2251" t="str">
            <v>SGN,S11,BFY,W10-12,</v>
          </cell>
        </row>
        <row r="2252">
          <cell r="A2252" t="str">
            <v>PC-3825</v>
          </cell>
          <cell r="AD2252" t="str">
            <v>SGN,S11,BFY,W10-12,</v>
          </cell>
        </row>
        <row r="2253">
          <cell r="A2253" t="str">
            <v>PC-3640</v>
          </cell>
          <cell r="AD2253" t="str">
            <v>SGN,S11,BFY,W10-13P,</v>
          </cell>
        </row>
        <row r="2254">
          <cell r="A2254" t="str">
            <v>PC-3642</v>
          </cell>
          <cell r="AD2254" t="str">
            <v>SGN,S11,BFY,W10-14aP,</v>
          </cell>
        </row>
        <row r="2255">
          <cell r="A2255" t="str">
            <v>PC-3641</v>
          </cell>
          <cell r="AD2255" t="str">
            <v>SGN,S11,BFY,W10-14P,</v>
          </cell>
        </row>
        <row r="2256">
          <cell r="A2256" t="str">
            <v>PC-3643</v>
          </cell>
          <cell r="AD2256" t="str">
            <v>SGN,S11,BFY,W10-15P,</v>
          </cell>
        </row>
        <row r="2257">
          <cell r="A2257" t="str">
            <v>PC-3644</v>
          </cell>
          <cell r="AD2257" t="str">
            <v>SGN,S11,BFY,W10-15P,</v>
          </cell>
        </row>
        <row r="2258">
          <cell r="A2258" t="str">
            <v>PC-3619</v>
          </cell>
          <cell r="AD2258" t="str">
            <v>SGN,S11,BFY,W10-1aP,</v>
          </cell>
        </row>
        <row r="2259">
          <cell r="A2259" t="str">
            <v>PC-3620</v>
          </cell>
          <cell r="AD2259" t="str">
            <v>SGN,S11,BFY,W10-2,</v>
          </cell>
        </row>
        <row r="2260">
          <cell r="A2260" t="str">
            <v>PC-3623</v>
          </cell>
          <cell r="AD2260" t="str">
            <v>SGN,S11,BFY,W10-2,</v>
          </cell>
        </row>
        <row r="2261">
          <cell r="A2261" t="str">
            <v>PC-26-0483</v>
          </cell>
          <cell r="AD2261" t="str">
            <v>SGN,S11,BFY,W10-21,</v>
          </cell>
        </row>
        <row r="2262">
          <cell r="A2262" t="str">
            <v>PC-26-0484</v>
          </cell>
          <cell r="AD2262" t="str">
            <v>SGN,S11,BFY,W10-21,</v>
          </cell>
        </row>
        <row r="2263">
          <cell r="A2263" t="str">
            <v>PC-26-0485</v>
          </cell>
          <cell r="AD2263" t="str">
            <v>SGN,S11,BFY,W10-21aP,</v>
          </cell>
        </row>
        <row r="2264">
          <cell r="A2264" t="str">
            <v>PC-3621</v>
          </cell>
          <cell r="AD2264" t="str">
            <v>SGN,S11,BFY,W10-3,</v>
          </cell>
        </row>
        <row r="2265">
          <cell r="A2265" t="str">
            <v>PC-3624</v>
          </cell>
          <cell r="AD2265" t="str">
            <v>SGN,S11,BFY,W10-3,</v>
          </cell>
        </row>
        <row r="2266">
          <cell r="A2266" t="str">
            <v>PC-3622</v>
          </cell>
          <cell r="AD2266" t="str">
            <v>SGN,S11,BFY,W10-4,</v>
          </cell>
        </row>
        <row r="2267">
          <cell r="A2267" t="str">
            <v>PC-3625</v>
          </cell>
          <cell r="AD2267" t="str">
            <v>SGN,S11,BFY,W10-4,</v>
          </cell>
        </row>
        <row r="2268">
          <cell r="A2268" t="str">
            <v>PC-3626</v>
          </cell>
          <cell r="AD2268" t="str">
            <v>SGN,S11,BFY,W10-5,</v>
          </cell>
        </row>
        <row r="2269">
          <cell r="A2269" t="str">
            <v>PC-3627</v>
          </cell>
          <cell r="AD2269" t="str">
            <v>SGN,S11,BFY,W10-5,</v>
          </cell>
        </row>
        <row r="2270">
          <cell r="A2270" t="str">
            <v>PC-3628</v>
          </cell>
          <cell r="AD2270" t="str">
            <v>SGN,S11,BFY,W10-5P,</v>
          </cell>
        </row>
        <row r="2271">
          <cell r="A2271" t="str">
            <v>PC-3629</v>
          </cell>
          <cell r="AD2271" t="str">
            <v>SGN,S11,BFY,W10-8,</v>
          </cell>
        </row>
        <row r="2272">
          <cell r="A2272" t="str">
            <v>PC-3630</v>
          </cell>
          <cell r="AD2272" t="str">
            <v>SGN,S11,BFY,W10-8,</v>
          </cell>
        </row>
        <row r="2273">
          <cell r="A2273" t="str">
            <v>PC-3631</v>
          </cell>
          <cell r="AD2273" t="str">
            <v>SGN,S11,BFY,W10-9,</v>
          </cell>
        </row>
        <row r="2274">
          <cell r="A2274" t="str">
            <v>PC-3632</v>
          </cell>
          <cell r="AD2274" t="str">
            <v>SGN,S11,BFY,W10-9,</v>
          </cell>
        </row>
        <row r="2275">
          <cell r="A2275" t="str">
            <v>PC-3633</v>
          </cell>
          <cell r="AD2275" t="str">
            <v>SGN,S11,BFY,W10-9P,</v>
          </cell>
        </row>
        <row r="2276">
          <cell r="A2276" t="str">
            <v>PC-3824</v>
          </cell>
          <cell r="AD2276" t="str">
            <v>SGN,S11,BFY,W10-9P,</v>
          </cell>
        </row>
        <row r="2277">
          <cell r="A2277" t="str">
            <v>PC-26-0486</v>
          </cell>
          <cell r="AD2277" t="str">
            <v>SGN,S11,BFY,W1-1,</v>
          </cell>
        </row>
        <row r="2278">
          <cell r="A2278" t="str">
            <v>PC-3151</v>
          </cell>
          <cell r="AD2278" t="str">
            <v>SGN,S11,BFY,W1-1,</v>
          </cell>
        </row>
        <row r="2279">
          <cell r="A2279" t="str">
            <v>PC-3152</v>
          </cell>
          <cell r="AD2279" t="str">
            <v>SGN,S11,BFY,W1-1,</v>
          </cell>
        </row>
        <row r="2280">
          <cell r="A2280" t="str">
            <v>PC-1282</v>
          </cell>
          <cell r="AD2280" t="str">
            <v>SGN,S8,BFY,W1-1,</v>
          </cell>
        </row>
        <row r="2281">
          <cell r="A2281" t="str">
            <v>PC-1301</v>
          </cell>
          <cell r="AD2281" t="str">
            <v>SGN,S11,BFY,W1-10,</v>
          </cell>
        </row>
        <row r="2282">
          <cell r="A2282" t="str">
            <v>PC-1295</v>
          </cell>
          <cell r="AD2282" t="str">
            <v>SGN,S11,BFY,W1-10,</v>
          </cell>
        </row>
        <row r="2283">
          <cell r="A2283" t="str">
            <v>PC-1296</v>
          </cell>
          <cell r="AD2283" t="str">
            <v>SGN,S11,BFY,W1-10a,</v>
          </cell>
        </row>
        <row r="2284">
          <cell r="A2284" t="str">
            <v>PC-1302</v>
          </cell>
          <cell r="AD2284" t="str">
            <v>SGN,S11,BFY,W1-10a,</v>
          </cell>
        </row>
        <row r="2285">
          <cell r="A2285" t="str">
            <v>PC-1297</v>
          </cell>
          <cell r="AD2285" t="str">
            <v>SGN,S11,BFY,W1-10b,</v>
          </cell>
        </row>
        <row r="2286">
          <cell r="A2286" t="str">
            <v>PC-1303</v>
          </cell>
          <cell r="AD2286" t="str">
            <v>SGN,S11,BFY,W1-10b,</v>
          </cell>
        </row>
        <row r="2287">
          <cell r="A2287" t="str">
            <v>PC-1298</v>
          </cell>
          <cell r="AD2287" t="str">
            <v>SGN,S11,BFY,W1-10c,</v>
          </cell>
        </row>
        <row r="2288">
          <cell r="A2288" t="str">
            <v>PC-1304</v>
          </cell>
          <cell r="AD2288" t="str">
            <v>SGN,S11,BFY,W1-10c,</v>
          </cell>
        </row>
        <row r="2289">
          <cell r="A2289" t="str">
            <v>PC-1299</v>
          </cell>
          <cell r="AD2289" t="str">
            <v>SGN,S11,BFY,W1-10d,</v>
          </cell>
        </row>
        <row r="2290">
          <cell r="A2290" t="str">
            <v>PC-1305</v>
          </cell>
          <cell r="AD2290" t="str">
            <v>SGN,S11,BFY,W1-10d,</v>
          </cell>
        </row>
        <row r="2291">
          <cell r="A2291" t="str">
            <v>PC-1300</v>
          </cell>
          <cell r="AD2291" t="str">
            <v>SGN,S11,BFY,W1-10e,</v>
          </cell>
        </row>
        <row r="2292">
          <cell r="A2292" t="str">
            <v>PC-1306</v>
          </cell>
          <cell r="AD2292" t="str">
            <v>SGN,S11,BFY,W1-10e,</v>
          </cell>
        </row>
        <row r="2293">
          <cell r="A2293" t="str">
            <v>PC-1466</v>
          </cell>
          <cell r="AD2293" t="str">
            <v>SGN,S11,BFY,W11-1,</v>
          </cell>
        </row>
        <row r="2294">
          <cell r="A2294" t="str">
            <v>PC-3273</v>
          </cell>
          <cell r="AD2294" t="str">
            <v>SGN,S11,BFY,W11-1,</v>
          </cell>
        </row>
        <row r="2295">
          <cell r="A2295" t="str">
            <v>PC-3826</v>
          </cell>
          <cell r="AD2295" t="str">
            <v>SGN,S11,BFY,W11-1,</v>
          </cell>
        </row>
        <row r="2296">
          <cell r="A2296" t="str">
            <v>PC-1465</v>
          </cell>
          <cell r="AD2296" t="str">
            <v>SGN,S8,BFY,W11-1,</v>
          </cell>
        </row>
        <row r="2297">
          <cell r="A2297" t="str">
            <v>PC-1307</v>
          </cell>
          <cell r="AD2297" t="str">
            <v>SGN,S11,BFY,W1-11,</v>
          </cell>
        </row>
        <row r="2298">
          <cell r="A2298" t="str">
            <v>PC-26-0487</v>
          </cell>
          <cell r="AD2298" t="str">
            <v>SGN,S11,BFY,W1-11,</v>
          </cell>
        </row>
        <row r="2299">
          <cell r="A2299" t="str">
            <v>PC-1308</v>
          </cell>
          <cell r="AD2299" t="str">
            <v>SGN,S11,BFY,W1-11,</v>
          </cell>
        </row>
        <row r="2300">
          <cell r="A2300" t="str">
            <v>PC-1468</v>
          </cell>
          <cell r="AD2300" t="str">
            <v>SGN,S11,BFY,W11-1(CA),</v>
          </cell>
        </row>
        <row r="2301">
          <cell r="A2301" t="str">
            <v>PC-1469</v>
          </cell>
          <cell r="AD2301" t="str">
            <v>SGN,S11,BFY,W11-1(CA),</v>
          </cell>
        </row>
        <row r="2302">
          <cell r="A2302" t="str">
            <v>PC-26-00573</v>
          </cell>
          <cell r="AD2302" t="str">
            <v>SGN,S11,BFY,W11-1(CA),</v>
          </cell>
        </row>
        <row r="2303">
          <cell r="A2303" t="str">
            <v>PC-1488</v>
          </cell>
          <cell r="AD2303" t="str">
            <v>SGN,S11,BFY,W11-10,</v>
          </cell>
        </row>
        <row r="2304">
          <cell r="A2304" t="str">
            <v>PC-1489</v>
          </cell>
          <cell r="AD2304" t="str">
            <v>SGN,S11,BFY,W11-10,</v>
          </cell>
        </row>
        <row r="2305">
          <cell r="A2305" t="str">
            <v>PC-1490</v>
          </cell>
          <cell r="AD2305" t="str">
            <v>SGN,S11,BFY,W11-10,</v>
          </cell>
        </row>
        <row r="2306">
          <cell r="A2306" t="str">
            <v>PC-26-0489</v>
          </cell>
          <cell r="AD2306" t="str">
            <v>SGN,S11,BFY,W11-10,</v>
          </cell>
        </row>
        <row r="2307">
          <cell r="A2307" t="str">
            <v>PC-26-0490</v>
          </cell>
          <cell r="AD2307" t="str">
            <v>SGN,S11,BFY,W11-11,</v>
          </cell>
        </row>
        <row r="2308">
          <cell r="A2308" t="str">
            <v>PC-26-0491</v>
          </cell>
          <cell r="AD2308" t="str">
            <v>SGN,S11,BFY,W11-11,</v>
          </cell>
        </row>
        <row r="2309">
          <cell r="A2309" t="str">
            <v>PC-26-0492</v>
          </cell>
          <cell r="AD2309" t="str">
            <v>SGN,S11,BFY,W11-11,</v>
          </cell>
        </row>
        <row r="2310">
          <cell r="A2310" t="str">
            <v>PC-26-0493</v>
          </cell>
          <cell r="AD2310" t="str">
            <v>SGN,S11,BFY,W11-11,</v>
          </cell>
        </row>
        <row r="2311">
          <cell r="A2311" t="str">
            <v>PC-1494</v>
          </cell>
          <cell r="AD2311" t="str">
            <v>SGN,S11,BFY,W11-12P,</v>
          </cell>
        </row>
        <row r="2312">
          <cell r="A2312" t="str">
            <v>PC-1495</v>
          </cell>
          <cell r="AD2312" t="str">
            <v>SGN,S11,BFY,W11-14,</v>
          </cell>
        </row>
        <row r="2313">
          <cell r="A2313" t="str">
            <v>PC-1496</v>
          </cell>
          <cell r="AD2313" t="str">
            <v>SGN,S11,BFY,W11-14,</v>
          </cell>
        </row>
        <row r="2314">
          <cell r="A2314" t="str">
            <v>PC-1497</v>
          </cell>
          <cell r="AD2314" t="str">
            <v>SGN,S11,BFY,W11-14,</v>
          </cell>
        </row>
        <row r="2315">
          <cell r="A2315" t="str">
            <v>PC-26-0494</v>
          </cell>
          <cell r="AD2315" t="str">
            <v>SGN,S11,BFY,W11-14,</v>
          </cell>
        </row>
        <row r="2316">
          <cell r="A2316" t="str">
            <v>PC-1498</v>
          </cell>
          <cell r="AD2316" t="str">
            <v>SGN,S11,BFY,W11-15,</v>
          </cell>
        </row>
        <row r="2317">
          <cell r="A2317" t="str">
            <v>PC-1499</v>
          </cell>
          <cell r="AD2317" t="str">
            <v>SGN,S11,BFY,W11-15,</v>
          </cell>
        </row>
        <row r="2318">
          <cell r="A2318" t="str">
            <v>PC-1500</v>
          </cell>
          <cell r="AD2318" t="str">
            <v>SGN,S11,BFY,W11-15,</v>
          </cell>
        </row>
        <row r="2319">
          <cell r="A2319" t="str">
            <v>PC-26-0495</v>
          </cell>
          <cell r="AD2319" t="str">
            <v>SGN,S11,BFY,W11-15,</v>
          </cell>
        </row>
        <row r="2320">
          <cell r="A2320" t="str">
            <v>PC-3832</v>
          </cell>
          <cell r="AD2320" t="str">
            <v>SGN,S11,BFY,W11-15,</v>
          </cell>
        </row>
        <row r="2321">
          <cell r="A2321" t="str">
            <v>PC-1501</v>
          </cell>
          <cell r="AD2321" t="str">
            <v>SGN,S11,BFY,W11-15a,</v>
          </cell>
        </row>
        <row r="2322">
          <cell r="A2322" t="str">
            <v>PC-1502</v>
          </cell>
          <cell r="AD2322" t="str">
            <v>SGN,S11,BFY,W11-15a,</v>
          </cell>
        </row>
        <row r="2323">
          <cell r="A2323" t="str">
            <v>PC-1503</v>
          </cell>
          <cell r="AD2323" t="str">
            <v>SGN,S11,BFY,W11-15a,</v>
          </cell>
        </row>
        <row r="2324">
          <cell r="A2324" t="str">
            <v>PC-26-0496</v>
          </cell>
          <cell r="AD2324" t="str">
            <v>SGN,S11,BFY,W11-15a,</v>
          </cell>
        </row>
        <row r="2325">
          <cell r="A2325" t="str">
            <v>PC-1506</v>
          </cell>
          <cell r="AD2325" t="str">
            <v>SGN,S11,BFY,W11-15P,</v>
          </cell>
        </row>
        <row r="2326">
          <cell r="A2326" t="str">
            <v>PC-1505</v>
          </cell>
          <cell r="AD2326" t="str">
            <v>SGN,S11,BFY,W11-15P,</v>
          </cell>
        </row>
        <row r="2327">
          <cell r="A2327" t="str">
            <v>PC-3834</v>
          </cell>
          <cell r="AD2327" t="str">
            <v>SGN,S11,BFY,W11-15P,</v>
          </cell>
        </row>
        <row r="2328">
          <cell r="A2328" t="str">
            <v>PC-3835</v>
          </cell>
          <cell r="AD2328" t="str">
            <v>SGN,S11,BFY,W11-15P,</v>
          </cell>
        </row>
        <row r="2329">
          <cell r="A2329" t="str">
            <v>PC-1507</v>
          </cell>
          <cell r="AD2329" t="str">
            <v>SGN,S11,BFY,W11-16,</v>
          </cell>
        </row>
        <row r="2330">
          <cell r="A2330" t="str">
            <v>PC-1508</v>
          </cell>
          <cell r="AD2330" t="str">
            <v>SGN,S11,BFY,W11-16,</v>
          </cell>
        </row>
        <row r="2331">
          <cell r="A2331" t="str">
            <v>PC-26-0497</v>
          </cell>
          <cell r="AD2331" t="str">
            <v>SGN,S11,BFY,W11-16,</v>
          </cell>
        </row>
        <row r="2332">
          <cell r="A2332" t="str">
            <v>PC-26-0498</v>
          </cell>
          <cell r="AD2332" t="str">
            <v>SGN,S11,BFY,W11-16,</v>
          </cell>
        </row>
        <row r="2333">
          <cell r="A2333" t="str">
            <v>PC-1509</v>
          </cell>
          <cell r="AD2333" t="str">
            <v>SGN,S11,BFY,W11-17,</v>
          </cell>
        </row>
        <row r="2334">
          <cell r="A2334" t="str">
            <v>PC-1510</v>
          </cell>
          <cell r="AD2334" t="str">
            <v>SGN,S11,BFY,W11-17,</v>
          </cell>
        </row>
        <row r="2335">
          <cell r="A2335" t="str">
            <v>PC-26-0499</v>
          </cell>
          <cell r="AD2335" t="str">
            <v>SGN,S11,BFY,W11-17,</v>
          </cell>
        </row>
        <row r="2336">
          <cell r="A2336" t="str">
            <v>PC-26-0500</v>
          </cell>
          <cell r="AD2336" t="str">
            <v>SGN,S11,BFY,W11-17,</v>
          </cell>
        </row>
        <row r="2337">
          <cell r="A2337" t="str">
            <v>PC-1511</v>
          </cell>
          <cell r="AD2337" t="str">
            <v>SGN,S11,BFY,W11-18,</v>
          </cell>
        </row>
        <row r="2338">
          <cell r="A2338" t="str">
            <v>PC-1512</v>
          </cell>
          <cell r="AD2338" t="str">
            <v>SGN,S11,BFY,W11-18,</v>
          </cell>
        </row>
        <row r="2339">
          <cell r="A2339" t="str">
            <v>PC-26-0501</v>
          </cell>
          <cell r="AD2339" t="str">
            <v>SGN,S11,BFY,W11-18,</v>
          </cell>
        </row>
        <row r="2340">
          <cell r="A2340" t="str">
            <v>PC-26-0502</v>
          </cell>
          <cell r="AD2340" t="str">
            <v>SGN,S11,BFY,W11-18,</v>
          </cell>
        </row>
        <row r="2341">
          <cell r="A2341" t="str">
            <v>PC-1513</v>
          </cell>
          <cell r="AD2341" t="str">
            <v>SGN,S11,BFY,W11-19,</v>
          </cell>
        </row>
        <row r="2342">
          <cell r="A2342" t="str">
            <v>PC-1514</v>
          </cell>
          <cell r="AD2342" t="str">
            <v>SGN,S11,BFY,W11-19,</v>
          </cell>
        </row>
        <row r="2343">
          <cell r="A2343" t="str">
            <v>PC-26-0503</v>
          </cell>
          <cell r="AD2343" t="str">
            <v>SGN,S11,BFY,W11-19,</v>
          </cell>
        </row>
        <row r="2344">
          <cell r="A2344" t="str">
            <v>PC-26-0504</v>
          </cell>
          <cell r="AD2344" t="str">
            <v>SGN,S11,BFY,W11-19,</v>
          </cell>
        </row>
        <row r="2345">
          <cell r="A2345" t="str">
            <v>PC-1470</v>
          </cell>
          <cell r="AD2345" t="str">
            <v>SGN,S11,BFY,W11-2,</v>
          </cell>
        </row>
        <row r="2346">
          <cell r="A2346" t="str">
            <v>PC-1471</v>
          </cell>
          <cell r="AD2346" t="str">
            <v>SGN,S11,BFY,W11-2,</v>
          </cell>
        </row>
        <row r="2347">
          <cell r="A2347" t="str">
            <v>PC-3828</v>
          </cell>
          <cell r="AD2347" t="str">
            <v>SGN,S11,BFY,W11-2,</v>
          </cell>
        </row>
        <row r="2348">
          <cell r="A2348" t="str">
            <v>PC-3831</v>
          </cell>
          <cell r="AD2348" t="str">
            <v>SGN,S11,BFY,W11-2,</v>
          </cell>
        </row>
        <row r="2349">
          <cell r="A2349" t="str">
            <v>PC-1515</v>
          </cell>
          <cell r="AD2349" t="str">
            <v>SGN,S11,BFY,W11-20,</v>
          </cell>
        </row>
        <row r="2350">
          <cell r="A2350" t="str">
            <v>PC-1516</v>
          </cell>
          <cell r="AD2350" t="str">
            <v>SGN,S11,BFY,W11-20,</v>
          </cell>
        </row>
        <row r="2351">
          <cell r="A2351" t="str">
            <v>PC-26-0506</v>
          </cell>
          <cell r="AD2351" t="str">
            <v>SGN,S11,BFY,W11-20,</v>
          </cell>
        </row>
        <row r="2352">
          <cell r="A2352" t="str">
            <v>PC-26-0507</v>
          </cell>
          <cell r="AD2352" t="str">
            <v>SGN,S11,BFY,W11-20,</v>
          </cell>
        </row>
        <row r="2353">
          <cell r="A2353" t="str">
            <v>PC-1517</v>
          </cell>
          <cell r="AD2353" t="str">
            <v>SGN,S11,BFY,W11-21,</v>
          </cell>
        </row>
        <row r="2354">
          <cell r="A2354" t="str">
            <v>PC-1518</v>
          </cell>
          <cell r="AD2354" t="str">
            <v>SGN,S11,BFY,W11-21,</v>
          </cell>
        </row>
        <row r="2355">
          <cell r="A2355" t="str">
            <v>PC-26-0508</v>
          </cell>
          <cell r="AD2355" t="str">
            <v>SGN,S11,BFY,W11-21,</v>
          </cell>
        </row>
        <row r="2356">
          <cell r="A2356" t="str">
            <v>PC-26-0509</v>
          </cell>
          <cell r="AD2356" t="str">
            <v>SGN,S11,BFY,W11-21,</v>
          </cell>
        </row>
        <row r="2357">
          <cell r="A2357" t="str">
            <v>PC-1519</v>
          </cell>
          <cell r="AD2357" t="str">
            <v>SGN,S11,BFY,W11-22,</v>
          </cell>
        </row>
        <row r="2358">
          <cell r="A2358" t="str">
            <v>PC-1520</v>
          </cell>
          <cell r="AD2358" t="str">
            <v>SGN,S11,BFY,W11-22,</v>
          </cell>
        </row>
        <row r="2359">
          <cell r="A2359" t="str">
            <v>PC-26-0510</v>
          </cell>
          <cell r="AD2359" t="str">
            <v>SGN,S11,BFY,W11-22,</v>
          </cell>
        </row>
        <row r="2360">
          <cell r="A2360" t="str">
            <v>PC-26-0511</v>
          </cell>
          <cell r="AD2360" t="str">
            <v>SGN,S11,BFY,W11-22,</v>
          </cell>
        </row>
        <row r="2361">
          <cell r="A2361" t="str">
            <v>PC-26-00574</v>
          </cell>
          <cell r="AD2361" t="str">
            <v>SGN,S11,BFY,W11-23(CA),</v>
          </cell>
        </row>
        <row r="2362">
          <cell r="A2362" t="str">
            <v>PC-26-00575</v>
          </cell>
          <cell r="AD2362" t="str">
            <v>SGN,S11,BFY,W11-23(CA),</v>
          </cell>
        </row>
        <row r="2363">
          <cell r="A2363" t="str">
            <v>PC-26-00576</v>
          </cell>
          <cell r="AD2363" t="str">
            <v>SGN,S11,BFY,W11-23(CA),</v>
          </cell>
        </row>
        <row r="2364">
          <cell r="A2364" t="str">
            <v>PC-26-0512</v>
          </cell>
          <cell r="AD2364" t="str">
            <v>SGN,S11,BFY,W11-3,</v>
          </cell>
        </row>
        <row r="2365">
          <cell r="A2365" t="str">
            <v>PC-26-0513</v>
          </cell>
          <cell r="AD2365" t="str">
            <v>SGN,S11,BFY,W11-3,</v>
          </cell>
        </row>
        <row r="2366">
          <cell r="A2366" t="str">
            <v>PC-26-0514</v>
          </cell>
          <cell r="AD2366" t="str">
            <v>SGN,S11,BFY,W11-3,</v>
          </cell>
        </row>
        <row r="2367">
          <cell r="A2367" t="str">
            <v>PC-26-0515</v>
          </cell>
          <cell r="AD2367" t="str">
            <v>SGN,S11,BFY,W11-3,</v>
          </cell>
        </row>
        <row r="2368">
          <cell r="A2368" t="str">
            <v>PC-1309</v>
          </cell>
          <cell r="AD2368" t="str">
            <v>SGN,S11,BFY,W1-13,</v>
          </cell>
        </row>
        <row r="2369">
          <cell r="A2369" t="str">
            <v>PC-1310</v>
          </cell>
          <cell r="AD2369" t="str">
            <v>SGN,S11,BFY,W1-13,</v>
          </cell>
        </row>
        <row r="2370">
          <cell r="A2370" t="str">
            <v>PC-1473</v>
          </cell>
          <cell r="AD2370" t="str">
            <v>SGN,S11,BFY,W11-4,</v>
          </cell>
        </row>
        <row r="2371">
          <cell r="A2371" t="str">
            <v>PC-1474</v>
          </cell>
          <cell r="AD2371" t="str">
            <v>SGN,S11,BFY,W11-4,</v>
          </cell>
        </row>
        <row r="2372">
          <cell r="A2372" t="str">
            <v>PC-26-0516</v>
          </cell>
          <cell r="AD2372" t="str">
            <v>SGN,S11,BFY,W11-4,</v>
          </cell>
        </row>
        <row r="2373">
          <cell r="A2373" t="str">
            <v>PC-26-0517</v>
          </cell>
          <cell r="AD2373" t="str">
            <v>SGN,S11,BFY,W11-4,</v>
          </cell>
        </row>
        <row r="2374">
          <cell r="A2374" t="str">
            <v>PC-1475</v>
          </cell>
          <cell r="AD2374" t="str">
            <v>SGN,S11,BFY,W11-5,</v>
          </cell>
        </row>
        <row r="2375">
          <cell r="A2375" t="str">
            <v>PC-26-0519</v>
          </cell>
          <cell r="AD2375" t="str">
            <v>SGN,S11,BFY,W11-5,</v>
          </cell>
        </row>
        <row r="2376">
          <cell r="A2376" t="str">
            <v>PC-26-0520</v>
          </cell>
          <cell r="AD2376" t="str">
            <v>SGN,S11,BFY,W11-5,</v>
          </cell>
        </row>
        <row r="2377">
          <cell r="A2377" t="str">
            <v>PC-26-0521</v>
          </cell>
          <cell r="AD2377" t="str">
            <v>SGN,S11,BFY,W11-5,</v>
          </cell>
        </row>
        <row r="2378">
          <cell r="A2378" t="str">
            <v>PC-1311</v>
          </cell>
          <cell r="AD2378" t="str">
            <v>SGN,S11,BFY,W1-15,</v>
          </cell>
        </row>
        <row r="2379">
          <cell r="A2379" t="str">
            <v>PC-26-0522</v>
          </cell>
          <cell r="AD2379" t="str">
            <v>SGN,S11,BFY,W1-15,</v>
          </cell>
        </row>
        <row r="2380">
          <cell r="A2380" t="str">
            <v>PC-1312</v>
          </cell>
          <cell r="AD2380" t="str">
            <v>SGN,S11,BFY,W1-15,</v>
          </cell>
        </row>
        <row r="2381">
          <cell r="A2381" t="str">
            <v>PC-1477</v>
          </cell>
          <cell r="AD2381" t="str">
            <v>SGN,S11,BFY,W11-6,</v>
          </cell>
        </row>
        <row r="2382">
          <cell r="A2382" t="str">
            <v>PC-1478</v>
          </cell>
          <cell r="AD2382" t="str">
            <v>SGN,S11,BFY,W11-6,</v>
          </cell>
        </row>
        <row r="2383">
          <cell r="A2383" t="str">
            <v>PC-1479</v>
          </cell>
          <cell r="AD2383" t="str">
            <v>SGN,S11,BFY,W11-6,</v>
          </cell>
        </row>
        <row r="2384">
          <cell r="A2384" t="str">
            <v>PC-26-0523</v>
          </cell>
          <cell r="AD2384" t="str">
            <v>SGN,S11,BFY,W11-6,</v>
          </cell>
        </row>
        <row r="2385">
          <cell r="A2385" t="str">
            <v>PC-1480</v>
          </cell>
          <cell r="AD2385" t="str">
            <v>SGN,S11,BFY,W11-7,</v>
          </cell>
        </row>
        <row r="2386">
          <cell r="A2386" t="str">
            <v>PC-1481</v>
          </cell>
          <cell r="AD2386" t="str">
            <v>SGN,S11,BFY,W11-7,</v>
          </cell>
        </row>
        <row r="2387">
          <cell r="A2387" t="str">
            <v>PC-1482</v>
          </cell>
          <cell r="AD2387" t="str">
            <v>SGN,S11,BFY,W11-7,</v>
          </cell>
        </row>
        <row r="2388">
          <cell r="A2388" t="str">
            <v>PC-26-0524</v>
          </cell>
          <cell r="AD2388" t="str">
            <v>SGN,S11,BFY,W11-7,</v>
          </cell>
        </row>
        <row r="2389">
          <cell r="A2389" t="str">
            <v>PC-1483</v>
          </cell>
          <cell r="AD2389" t="str">
            <v>SGN,S11,BFY,W11-8,</v>
          </cell>
        </row>
        <row r="2390">
          <cell r="A2390" t="str">
            <v>PC-1484</v>
          </cell>
          <cell r="AD2390" t="str">
            <v>SGN,S11,BFY,W11-8,</v>
          </cell>
        </row>
        <row r="2391">
          <cell r="A2391" t="str">
            <v>PC-26-0526</v>
          </cell>
          <cell r="AD2391" t="str">
            <v>SGN,S11,BFY,W11-8,</v>
          </cell>
        </row>
        <row r="2392">
          <cell r="A2392" t="str">
            <v>PC-1485</v>
          </cell>
          <cell r="AD2392" t="str">
            <v>SGN,S11,BFY,W11-9,</v>
          </cell>
        </row>
        <row r="2393">
          <cell r="A2393" t="str">
            <v>PC-1486</v>
          </cell>
          <cell r="AD2393" t="str">
            <v>SGN,S11,BFY,W11-9,</v>
          </cell>
        </row>
        <row r="2394">
          <cell r="A2394" t="str">
            <v>PC-1487</v>
          </cell>
          <cell r="AD2394" t="str">
            <v>SGN,S11,BFY,W11-9,</v>
          </cell>
        </row>
        <row r="2395">
          <cell r="A2395" t="str">
            <v>PC-1283</v>
          </cell>
          <cell r="AD2395" t="str">
            <v>SGN,S11,BFY,W1-1a,</v>
          </cell>
        </row>
        <row r="2396">
          <cell r="A2396" t="str">
            <v>PC-3154</v>
          </cell>
          <cell r="AD2396" t="str">
            <v>SGN,S11,BFY,W1-1a,</v>
          </cell>
        </row>
        <row r="2397">
          <cell r="A2397" t="str">
            <v>PC-26-0527</v>
          </cell>
          <cell r="AD2397" t="str">
            <v>SGN,S11,BFY,W1-2,</v>
          </cell>
        </row>
        <row r="2398">
          <cell r="A2398" t="str">
            <v>PC-3779</v>
          </cell>
          <cell r="AD2398" t="str">
            <v>SGN,S11,BFY,W1-2,</v>
          </cell>
        </row>
        <row r="2399">
          <cell r="A2399" t="str">
            <v>PC-3780</v>
          </cell>
          <cell r="AD2399" t="str">
            <v>SGN,S11,BFY,W1-2,</v>
          </cell>
        </row>
        <row r="2400">
          <cell r="A2400" t="str">
            <v>PC-26-0528</v>
          </cell>
          <cell r="AD2400" t="str">
            <v>SGN,S11,BFY,W1-2,</v>
          </cell>
        </row>
        <row r="2401">
          <cell r="A2401" t="str">
            <v>PC-1521</v>
          </cell>
          <cell r="AD2401" t="str">
            <v>SGN,S11,BFY,W12-1,</v>
          </cell>
        </row>
        <row r="2402">
          <cell r="A2402" t="str">
            <v>PC-1522</v>
          </cell>
          <cell r="AD2402" t="str">
            <v>SGN,S11,BFY,W12-1,</v>
          </cell>
        </row>
        <row r="2403">
          <cell r="A2403" t="str">
            <v>PC-1524</v>
          </cell>
          <cell r="AD2403" t="str">
            <v>SGN,S11,BFY,W12-2,</v>
          </cell>
        </row>
        <row r="2404">
          <cell r="A2404" t="str">
            <v>PC-1525</v>
          </cell>
          <cell r="AD2404" t="str">
            <v>SGN,S11,BFY,W12-2,</v>
          </cell>
        </row>
        <row r="2405">
          <cell r="A2405" t="str">
            <v>PC-26-00322</v>
          </cell>
          <cell r="AD2405" t="str">
            <v>SGN,S11,BFY,W12-2,</v>
          </cell>
        </row>
        <row r="2406">
          <cell r="A2406" t="str">
            <v>PC-3279</v>
          </cell>
          <cell r="AD2406" t="str">
            <v>SGN,S11,BFY,W12-2,</v>
          </cell>
        </row>
        <row r="2407">
          <cell r="A2407" t="str">
            <v>PC-26-0529</v>
          </cell>
          <cell r="AD2407" t="str">
            <v>SGN,S11,BFY,W12-2a,</v>
          </cell>
        </row>
        <row r="2408">
          <cell r="A2408" t="str">
            <v>PC-26-0530</v>
          </cell>
          <cell r="AD2408" t="str">
            <v>SGN,S11,BFY,W12-2b,</v>
          </cell>
        </row>
        <row r="2409">
          <cell r="A2409" t="str">
            <v>PC-26-00323</v>
          </cell>
          <cell r="AD2409" t="str">
            <v>SGN,S11,BFY,W1-3,</v>
          </cell>
        </row>
        <row r="2410">
          <cell r="A2410" t="str">
            <v>PC-26-00324</v>
          </cell>
          <cell r="AD2410" t="str">
            <v>SGN,S11,BFY,W1-3,</v>
          </cell>
        </row>
        <row r="2411">
          <cell r="A2411" t="str">
            <v>PC-26-0531</v>
          </cell>
          <cell r="AD2411" t="str">
            <v>SGN,S11,BFY,W1-3,</v>
          </cell>
        </row>
        <row r="2412">
          <cell r="A2412" t="str">
            <v>PC-26-00325</v>
          </cell>
          <cell r="AD2412" t="str">
            <v>SGN,S11,BFY,W1-3,</v>
          </cell>
        </row>
        <row r="2413">
          <cell r="A2413" t="str">
            <v>PC-26-00587</v>
          </cell>
          <cell r="AD2413" t="str">
            <v>SGN,S11,BFY,W130(CA),</v>
          </cell>
        </row>
        <row r="2414">
          <cell r="A2414" t="str">
            <v>PC-26-00588</v>
          </cell>
          <cell r="AD2414" t="str">
            <v>SGN,S11,BFY,W130(CA),</v>
          </cell>
        </row>
        <row r="2415">
          <cell r="A2415" t="str">
            <v>PC-26-0532</v>
          </cell>
          <cell r="AD2415" t="str">
            <v>SGN,S11,BFY,W13-10,</v>
          </cell>
        </row>
        <row r="2416">
          <cell r="A2416" t="str">
            <v>PC-26-0533</v>
          </cell>
          <cell r="AD2416" t="str">
            <v>SGN,S11,BFY,W13-10,</v>
          </cell>
        </row>
        <row r="2417">
          <cell r="A2417" t="str">
            <v>PC-26-0534</v>
          </cell>
          <cell r="AD2417" t="str">
            <v>SGN,S11,BFY,W13-10,</v>
          </cell>
        </row>
        <row r="2418">
          <cell r="A2418" t="str">
            <v>PC-26-0535</v>
          </cell>
          <cell r="AD2418" t="str">
            <v>SGN,S11,BFY,W13-11,</v>
          </cell>
        </row>
        <row r="2419">
          <cell r="A2419" t="str">
            <v>PC-26-0536</v>
          </cell>
          <cell r="AD2419" t="str">
            <v>SGN,S11,BFY,W13-11,</v>
          </cell>
        </row>
        <row r="2420">
          <cell r="A2420" t="str">
            <v>PC-26-0537</v>
          </cell>
          <cell r="AD2420" t="str">
            <v>SGN,S11,BFY,W13-11,</v>
          </cell>
        </row>
        <row r="2421">
          <cell r="A2421" t="str">
            <v>PC-26-0538</v>
          </cell>
          <cell r="AD2421" t="str">
            <v>SGN,S11,BFY,W13-12,</v>
          </cell>
        </row>
        <row r="2422">
          <cell r="A2422" t="str">
            <v>PC-26-0539</v>
          </cell>
          <cell r="AD2422" t="str">
            <v>SGN,S11,BFY,W13-12,</v>
          </cell>
        </row>
        <row r="2423">
          <cell r="A2423" t="str">
            <v>PC-26-0540</v>
          </cell>
          <cell r="AD2423" t="str">
            <v>SGN,S11,BFY,W13-12,</v>
          </cell>
        </row>
        <row r="2424">
          <cell r="A2424" t="str">
            <v>PC-26-0541</v>
          </cell>
          <cell r="AD2424" t="str">
            <v>SGN,S11,BFY,W13-13,</v>
          </cell>
        </row>
        <row r="2425">
          <cell r="A2425" t="str">
            <v>PC-26-0542</v>
          </cell>
          <cell r="AD2425" t="str">
            <v>SGN,S11,BFY,W13-13,</v>
          </cell>
        </row>
        <row r="2426">
          <cell r="A2426" t="str">
            <v>PC-26-0543</v>
          </cell>
          <cell r="AD2426" t="str">
            <v>SGN,S11,BFY,W13-13,</v>
          </cell>
        </row>
        <row r="2427">
          <cell r="A2427" t="str">
            <v>PC-1528</v>
          </cell>
          <cell r="AD2427" t="str">
            <v>SGN,S11,BFY,W13-1aP,</v>
          </cell>
        </row>
        <row r="2428">
          <cell r="A2428" t="str">
            <v>PC-1528NOPOF</v>
          </cell>
          <cell r="AD2428" t="str">
            <v>SGN,S11,BFY,W13-1aP,</v>
          </cell>
        </row>
        <row r="2429">
          <cell r="A2429" t="str">
            <v>PC-26-0544</v>
          </cell>
          <cell r="AD2429" t="str">
            <v>SGN,S11,BFY,W13-1aP,</v>
          </cell>
        </row>
        <row r="2430">
          <cell r="A2430" t="str">
            <v>PC-26-0544NOPOF</v>
          </cell>
          <cell r="AD2430" t="str">
            <v>SGN,S11,BFY,W13-1aP,</v>
          </cell>
        </row>
        <row r="2431">
          <cell r="A2431" t="str">
            <v>PC-26-0545</v>
          </cell>
          <cell r="AD2431" t="str">
            <v>SGN,S11,BFY,W13-1aP,</v>
          </cell>
        </row>
        <row r="2432">
          <cell r="A2432" t="str">
            <v>PC-26-0545NOPOF</v>
          </cell>
          <cell r="AD2432" t="str">
            <v>SGN,S11,BFY,W13-1aP,</v>
          </cell>
        </row>
        <row r="2433">
          <cell r="A2433" t="str">
            <v>PC-26-0546</v>
          </cell>
          <cell r="AD2433" t="str">
            <v>SGN,S11,BFY,W13-1aP,</v>
          </cell>
        </row>
        <row r="2434">
          <cell r="A2434" t="str">
            <v>PC-26-0546NOPOF</v>
          </cell>
          <cell r="AD2434" t="str">
            <v>SGN,S11,BFY,W13-1aP,</v>
          </cell>
        </row>
        <row r="2435">
          <cell r="A2435" t="str">
            <v>PC-3280</v>
          </cell>
          <cell r="AD2435" t="str">
            <v>SGN,S11,BFY,W13-1P,</v>
          </cell>
        </row>
        <row r="2436">
          <cell r="A2436" t="str">
            <v>PC-3280NOPOF</v>
          </cell>
          <cell r="AD2436" t="str">
            <v>SGN,S11,BFY,W13-1P,</v>
          </cell>
        </row>
        <row r="2437">
          <cell r="A2437" t="str">
            <v>PC-3281</v>
          </cell>
          <cell r="AD2437" t="str">
            <v>SGN,S11,BFY,W13-1P,</v>
          </cell>
        </row>
        <row r="2438">
          <cell r="A2438" t="str">
            <v>PC-3281NOPOF</v>
          </cell>
          <cell r="AD2438" t="str">
            <v>SGN,S11,BFY,W13-1P,</v>
          </cell>
        </row>
        <row r="2439">
          <cell r="A2439" t="str">
            <v>PC-26-0547</v>
          </cell>
          <cell r="AD2439" t="str">
            <v>SGN,S11,BFY,W13-2,</v>
          </cell>
        </row>
        <row r="2440">
          <cell r="A2440" t="str">
            <v>PC-26-0547NOPOF</v>
          </cell>
          <cell r="AD2440" t="str">
            <v>SGN,S11,BFY,W13-2,</v>
          </cell>
        </row>
        <row r="2441">
          <cell r="A2441" t="str">
            <v>PC-26-0548</v>
          </cell>
          <cell r="AD2441" t="str">
            <v>SGN,S11,BFY,W13-2,</v>
          </cell>
        </row>
        <row r="2442">
          <cell r="A2442" t="str">
            <v>PC-26-0548NOPOF</v>
          </cell>
          <cell r="AD2442" t="str">
            <v>SGN,S11,BFY,W13-2,</v>
          </cell>
        </row>
        <row r="2443">
          <cell r="A2443" t="str">
            <v>PC-26-0549</v>
          </cell>
          <cell r="AD2443" t="str">
            <v>SGN,S11,BFY,W13-2,</v>
          </cell>
        </row>
        <row r="2444">
          <cell r="A2444" t="str">
            <v>PC-26-0549NOPOF</v>
          </cell>
          <cell r="AD2444" t="str">
            <v>SGN,S11,BFY,W13-2,</v>
          </cell>
        </row>
        <row r="2445">
          <cell r="A2445" t="str">
            <v>PC-26-0550</v>
          </cell>
          <cell r="AD2445" t="str">
            <v>SGN,S11,BFY,W13-20,</v>
          </cell>
        </row>
        <row r="2446">
          <cell r="A2446" t="str">
            <v>PC-26-0552</v>
          </cell>
          <cell r="AD2446" t="str">
            <v>SGN,S11,BFY,W13-20,</v>
          </cell>
        </row>
        <row r="2447">
          <cell r="A2447" t="str">
            <v>PC-26-0553</v>
          </cell>
          <cell r="AD2447" t="str">
            <v>SGN,S11,BFY,W13-20,</v>
          </cell>
        </row>
        <row r="2448">
          <cell r="A2448" t="str">
            <v>PC-26-0551</v>
          </cell>
          <cell r="AD2448" t="str">
            <v>SGN,S11,BFY,W13-20,</v>
          </cell>
        </row>
        <row r="2449">
          <cell r="A2449" t="str">
            <v>PC-26-0554</v>
          </cell>
          <cell r="AD2449" t="str">
            <v>SGN,S11,BFY,W13-20aP,</v>
          </cell>
        </row>
        <row r="2450">
          <cell r="A2450" t="str">
            <v>PC-26-0555</v>
          </cell>
          <cell r="AD2450" t="str">
            <v>SGN,S11,BFY,W13-20aP,</v>
          </cell>
        </row>
        <row r="2451">
          <cell r="A2451" t="str">
            <v>PC-26-0556</v>
          </cell>
          <cell r="AD2451" t="str">
            <v>SGN,S11,BFY,W13-20aP,</v>
          </cell>
        </row>
        <row r="2452">
          <cell r="A2452" t="str">
            <v>PC-26-0557</v>
          </cell>
          <cell r="AD2452" t="str">
            <v>SGN,S11,BFY,W13-20aP,</v>
          </cell>
        </row>
        <row r="2453">
          <cell r="A2453" t="str">
            <v>PC-26-0558</v>
          </cell>
          <cell r="AD2453" t="str">
            <v>SGN,S11,BFY,W13-3,</v>
          </cell>
        </row>
        <row r="2454">
          <cell r="A2454" t="str">
            <v>PC-26-0558NOPOF</v>
          </cell>
          <cell r="AD2454" t="str">
            <v>SGN,S11,BFY,W13-3,</v>
          </cell>
        </row>
        <row r="2455">
          <cell r="A2455" t="str">
            <v>PC-26-0559</v>
          </cell>
          <cell r="AD2455" t="str">
            <v>SGN,S11,BFY,W13-3,</v>
          </cell>
        </row>
        <row r="2456">
          <cell r="A2456" t="str">
            <v>PC-26-0559NOPOF</v>
          </cell>
          <cell r="AD2456" t="str">
            <v>SGN,S11,BFY,W13-3,</v>
          </cell>
        </row>
        <row r="2457">
          <cell r="A2457" t="str">
            <v>PC-26-0560</v>
          </cell>
          <cell r="AD2457" t="str">
            <v>SGN,S11,BFY,W13-3,</v>
          </cell>
        </row>
        <row r="2458">
          <cell r="A2458" t="str">
            <v>PC-26-0560NOPOF</v>
          </cell>
          <cell r="AD2458" t="str">
            <v>SGN,S11,BFY,W13-3,</v>
          </cell>
        </row>
        <row r="2459">
          <cell r="A2459" t="str">
            <v>PC-26-0561</v>
          </cell>
          <cell r="AD2459" t="str">
            <v>SGN,S11,BFY,W13-6,</v>
          </cell>
        </row>
        <row r="2460">
          <cell r="A2460" t="str">
            <v>PC-26-0562</v>
          </cell>
          <cell r="AD2460" t="str">
            <v>SGN,S11,BFY,W13-6,</v>
          </cell>
        </row>
        <row r="2461">
          <cell r="A2461" t="str">
            <v>PC-26-0563</v>
          </cell>
          <cell r="AD2461" t="str">
            <v>SGN,S11,BFY,W13-6,</v>
          </cell>
        </row>
        <row r="2462">
          <cell r="A2462" t="str">
            <v>PC-26-0564</v>
          </cell>
          <cell r="AD2462" t="str">
            <v>SGN,S11,BFY,W13-7,</v>
          </cell>
        </row>
        <row r="2463">
          <cell r="A2463" t="str">
            <v>PC-26-0565</v>
          </cell>
          <cell r="AD2463" t="str">
            <v>SGN,S11,BFY,W13-7,</v>
          </cell>
        </row>
        <row r="2464">
          <cell r="A2464" t="str">
            <v>PC-26-0566</v>
          </cell>
          <cell r="AD2464" t="str">
            <v>SGN,S11,BFY,W13-7,</v>
          </cell>
        </row>
        <row r="2465">
          <cell r="A2465" t="str">
            <v>PC-26-0567</v>
          </cell>
          <cell r="AD2465" t="str">
            <v>SGN,S11,BFY,W13-8,</v>
          </cell>
        </row>
        <row r="2466">
          <cell r="A2466" t="str">
            <v>PC-26-0568</v>
          </cell>
          <cell r="AD2466" t="str">
            <v>SGN,S11,BFY,W13-8,</v>
          </cell>
        </row>
        <row r="2467">
          <cell r="A2467" t="str">
            <v>PC-26-0569</v>
          </cell>
          <cell r="AD2467" t="str">
            <v>SGN,S11,BFY,W13-8,</v>
          </cell>
        </row>
        <row r="2468">
          <cell r="A2468" t="str">
            <v>PC-26-0570</v>
          </cell>
          <cell r="AD2468" t="str">
            <v>SGN,S11,BFY,W13-9,</v>
          </cell>
        </row>
        <row r="2469">
          <cell r="A2469" t="str">
            <v>PC-26-0571</v>
          </cell>
          <cell r="AD2469" t="str">
            <v>SGN,S11,BFY,W13-9,</v>
          </cell>
        </row>
        <row r="2470">
          <cell r="A2470" t="str">
            <v>PC-26-0572</v>
          </cell>
          <cell r="AD2470" t="str">
            <v>SGN,S11,BFY,W13-9,</v>
          </cell>
        </row>
        <row r="2471">
          <cell r="A2471" t="str">
            <v>PC-26-00326</v>
          </cell>
          <cell r="AD2471" t="str">
            <v>SGN,S11,BFY,W1-4,</v>
          </cell>
        </row>
        <row r="2472">
          <cell r="A2472" t="str">
            <v>PC-26-00327</v>
          </cell>
          <cell r="AD2472" t="str">
            <v>SGN,S11,BFY,W1-4,</v>
          </cell>
        </row>
        <row r="2473">
          <cell r="A2473" t="str">
            <v>PC-26-0573</v>
          </cell>
          <cell r="AD2473" t="str">
            <v>SGN,S11,BFY,W1-4,</v>
          </cell>
        </row>
        <row r="2474">
          <cell r="A2474" t="str">
            <v>PC-26-0574</v>
          </cell>
          <cell r="AD2474" t="str">
            <v>SGN,S11,BFY,W1-4,</v>
          </cell>
        </row>
        <row r="2475">
          <cell r="A2475" t="str">
            <v>PC-1531</v>
          </cell>
          <cell r="AD2475" t="str">
            <v>SGN,S11,BFY,W14-1,</v>
          </cell>
        </row>
        <row r="2476">
          <cell r="A2476" t="str">
            <v>PC-1532</v>
          </cell>
          <cell r="AD2476" t="str">
            <v>SGN,S11,BFY,W14-1,</v>
          </cell>
        </row>
        <row r="2477">
          <cell r="A2477" t="str">
            <v>PC-26-0575</v>
          </cell>
          <cell r="AD2477" t="str">
            <v>SGN,S11,BFY,W14-1,</v>
          </cell>
        </row>
        <row r="2478">
          <cell r="A2478" t="str">
            <v>PC-26-0576</v>
          </cell>
          <cell r="AD2478" t="str">
            <v>SGN,S11,BFY,W14-1,</v>
          </cell>
        </row>
        <row r="2479">
          <cell r="A2479" t="str">
            <v>PC-1533</v>
          </cell>
          <cell r="AD2479" t="str">
            <v>SGN,S11,BFY,W14-1a,</v>
          </cell>
        </row>
        <row r="2480">
          <cell r="A2480" t="str">
            <v>PC-1534</v>
          </cell>
          <cell r="AD2480" t="str">
            <v>SGN,S11,BFY,W14-2,</v>
          </cell>
        </row>
        <row r="2481">
          <cell r="A2481" t="str">
            <v>PC-1535</v>
          </cell>
          <cell r="AD2481" t="str">
            <v>SGN,S11,BFY,W14-2,</v>
          </cell>
        </row>
        <row r="2482">
          <cell r="A2482" t="str">
            <v>PC-1536</v>
          </cell>
          <cell r="AD2482" t="str">
            <v>SGN,S11,BFY,W14-2,</v>
          </cell>
        </row>
        <row r="2483">
          <cell r="A2483" t="str">
            <v>PC-26-00328</v>
          </cell>
          <cell r="AD2483" t="str">
            <v>SGN,S11,BFY,W14-2,</v>
          </cell>
        </row>
        <row r="2484">
          <cell r="A2484" t="str">
            <v>PC-1537</v>
          </cell>
          <cell r="AD2484" t="str">
            <v>SGN,S11,BFY,W14-2a,</v>
          </cell>
        </row>
        <row r="2485">
          <cell r="A2485" t="str">
            <v>PC-1539</v>
          </cell>
          <cell r="AD2485" t="str">
            <v>SGN,S11,BFY,W14-3,</v>
          </cell>
        </row>
        <row r="2486">
          <cell r="A2486" t="str">
            <v>PC-3282</v>
          </cell>
          <cell r="AD2486" t="str">
            <v>SGN,S11,BFY,W14-3,</v>
          </cell>
        </row>
        <row r="2487">
          <cell r="A2487" t="str">
            <v>PC-3283</v>
          </cell>
          <cell r="AD2487" t="str">
            <v>SGN,S11,BFY,W14-3,</v>
          </cell>
        </row>
        <row r="2488">
          <cell r="A2488" t="str">
            <v>PC-26-0577</v>
          </cell>
          <cell r="AD2488" t="str">
            <v>SGN,S11,BFY,W14-3,</v>
          </cell>
        </row>
        <row r="2489">
          <cell r="A2489" t="str">
            <v>PC-1288</v>
          </cell>
          <cell r="AD2489" t="str">
            <v>SGN,S11,BFY,W1-5,</v>
          </cell>
        </row>
        <row r="2490">
          <cell r="A2490" t="str">
            <v>PC-1289</v>
          </cell>
          <cell r="AD2490" t="str">
            <v>SGN,S11,BFY,W1-5,</v>
          </cell>
        </row>
        <row r="2491">
          <cell r="A2491" t="str">
            <v>PC-26-0578</v>
          </cell>
          <cell r="AD2491" t="str">
            <v>SGN,S11,BFY,W1-5,</v>
          </cell>
        </row>
        <row r="2492">
          <cell r="A2492" t="str">
            <v>PC-1290</v>
          </cell>
          <cell r="AD2492" t="str">
            <v>SGN,S11,BFY,W1-5,</v>
          </cell>
        </row>
        <row r="2493">
          <cell r="A2493" t="str">
            <v>PC-1540</v>
          </cell>
          <cell r="AD2493" t="str">
            <v>SGN,S11,BFY,W15-1,</v>
          </cell>
        </row>
        <row r="2494">
          <cell r="A2494" t="str">
            <v>PC-1541</v>
          </cell>
          <cell r="AD2494" t="str">
            <v>SGN,S11,BFY,W15-1,</v>
          </cell>
        </row>
        <row r="2495">
          <cell r="A2495" t="str">
            <v>PC-1542</v>
          </cell>
          <cell r="AD2495" t="str">
            <v>SGN,S11,BFY,W15-1,</v>
          </cell>
        </row>
        <row r="2496">
          <cell r="A2496" t="str">
            <v>PC-3837</v>
          </cell>
          <cell r="AD2496" t="str">
            <v>SGN,S11,BFY,W15-1,</v>
          </cell>
        </row>
        <row r="2497">
          <cell r="A2497" t="str">
            <v>PC-3838</v>
          </cell>
          <cell r="AD2497" t="str">
            <v>SGN,S11,BFY,W15-1,</v>
          </cell>
        </row>
        <row r="2498">
          <cell r="A2498" t="str">
            <v>PC-1292</v>
          </cell>
          <cell r="AD2498" t="str">
            <v>SGN,S11,BFY,W1-6,</v>
          </cell>
        </row>
        <row r="2499">
          <cell r="A2499" t="str">
            <v>PC-26-0580</v>
          </cell>
          <cell r="AD2499" t="str">
            <v>SGN,S11,BFY,W1-6,</v>
          </cell>
        </row>
        <row r="2500">
          <cell r="A2500" t="str">
            <v>PC-3788</v>
          </cell>
          <cell r="AD2500" t="str">
            <v>SGN,S11,BFY,W1-6,</v>
          </cell>
        </row>
        <row r="2501">
          <cell r="A2501" t="str">
            <v>PC-1563</v>
          </cell>
          <cell r="AD2501" t="str">
            <v>SGN,S11,BFY,W16-10aP,</v>
          </cell>
        </row>
        <row r="2502">
          <cell r="A2502" t="str">
            <v>PC-1564</v>
          </cell>
          <cell r="AD2502" t="str">
            <v>SGN,S11,BFY,W16-10aP,</v>
          </cell>
        </row>
        <row r="2503">
          <cell r="A2503" t="str">
            <v>PC-1565</v>
          </cell>
          <cell r="AD2503" t="str">
            <v>SGN,S11,BFY,W16-10aP,</v>
          </cell>
        </row>
        <row r="2504">
          <cell r="A2504" t="str">
            <v>PC-1560</v>
          </cell>
          <cell r="AD2504" t="str">
            <v>SGN,S11,BFY,W16-10P,</v>
          </cell>
        </row>
        <row r="2505">
          <cell r="A2505" t="str">
            <v>PC-1561</v>
          </cell>
          <cell r="AD2505" t="str">
            <v>SGN,S11,BFY,W16-10P,</v>
          </cell>
        </row>
        <row r="2506">
          <cell r="A2506" t="str">
            <v>PC-1562</v>
          </cell>
          <cell r="AD2506" t="str">
            <v>SGN,S11,BFY,W16-10P,</v>
          </cell>
        </row>
        <row r="2507">
          <cell r="A2507" t="str">
            <v>PC-1566</v>
          </cell>
          <cell r="AD2507" t="str">
            <v>SGN,S11,BFY,W16-11P,</v>
          </cell>
        </row>
        <row r="2508">
          <cell r="A2508" t="str">
            <v>PC-1567</v>
          </cell>
          <cell r="AD2508" t="str">
            <v>SGN,S11,BFY,W16-11P,</v>
          </cell>
        </row>
        <row r="2509">
          <cell r="A2509" t="str">
            <v>PC-26-00329</v>
          </cell>
          <cell r="AD2509" t="str">
            <v>SGN,S11,BFY,W16-12aP,</v>
          </cell>
        </row>
        <row r="2510">
          <cell r="A2510" t="str">
            <v>PC-1568</v>
          </cell>
          <cell r="AD2510" t="str">
            <v>SGN,S11,BFY,W16-12P,</v>
          </cell>
        </row>
        <row r="2511">
          <cell r="A2511" t="str">
            <v>PC-1569</v>
          </cell>
          <cell r="AD2511" t="str">
            <v>SGN,S11,BFY,W16-15P,</v>
          </cell>
        </row>
        <row r="2512">
          <cell r="A2512" t="str">
            <v>PC-1570</v>
          </cell>
          <cell r="AD2512" t="str">
            <v>SGN,S11,BFY,W16-17P,</v>
          </cell>
        </row>
        <row r="2513">
          <cell r="A2513" t="str">
            <v>PC-26-00331</v>
          </cell>
          <cell r="AD2513" t="str">
            <v>SGN,S11,BFY,W16-17P,</v>
          </cell>
        </row>
        <row r="2514">
          <cell r="A2514" t="str">
            <v>PC-1571</v>
          </cell>
          <cell r="AD2514" t="str">
            <v>SGN,S11,BFY,W16-18P,</v>
          </cell>
        </row>
        <row r="2515">
          <cell r="A2515" t="str">
            <v>PC-26-0583</v>
          </cell>
          <cell r="AD2515" t="str">
            <v>SGN,S11,BFY,W16-19P,</v>
          </cell>
        </row>
        <row r="2516">
          <cell r="A2516" t="str">
            <v>PC-26-0586</v>
          </cell>
          <cell r="AD2516" t="str">
            <v>SGN,S11,BFY,W16-1P,</v>
          </cell>
        </row>
        <row r="2517">
          <cell r="A2517" t="str">
            <v>PC-26-0587</v>
          </cell>
          <cell r="AD2517" t="str">
            <v>SGN,S11,BFY,W16-1P,</v>
          </cell>
        </row>
        <row r="2518">
          <cell r="A2518" t="str">
            <v>PC-26-0588</v>
          </cell>
          <cell r="AD2518" t="str">
            <v>SGN,S11,BFY,W16-20P,</v>
          </cell>
        </row>
        <row r="2519">
          <cell r="A2519" t="str">
            <v>PC-26-0589</v>
          </cell>
          <cell r="AD2519" t="str">
            <v>SGN,S11,BFY,W16-21P,</v>
          </cell>
        </row>
        <row r="2520">
          <cell r="A2520" t="str">
            <v>PC-1547</v>
          </cell>
          <cell r="AD2520" t="str">
            <v>SGN,S11,BFY,W16-2aP,</v>
          </cell>
        </row>
        <row r="2521">
          <cell r="A2521" t="str">
            <v>PC-1548</v>
          </cell>
          <cell r="AD2521" t="str">
            <v>SGN,S11,BFY,W16-2aP,</v>
          </cell>
        </row>
        <row r="2522">
          <cell r="A2522" t="str">
            <v>PC-26-00332</v>
          </cell>
          <cell r="AD2522" t="str">
            <v>SGN,S11,BFY,W16-2aP,</v>
          </cell>
        </row>
        <row r="2523">
          <cell r="A2523" t="str">
            <v>PC-26-00336</v>
          </cell>
          <cell r="AD2523" t="str">
            <v>SGN,S11,BFY,W16-2aP,</v>
          </cell>
        </row>
        <row r="2524">
          <cell r="A2524" t="str">
            <v>PC-26-00333</v>
          </cell>
          <cell r="AD2524" t="str">
            <v>SGN,S11,MUL,W16-2aP,</v>
          </cell>
        </row>
        <row r="2525">
          <cell r="A2525" t="str">
            <v>PC-26-00334</v>
          </cell>
          <cell r="AD2525" t="str">
            <v>SGN,S11,MUL,W16-2aP,</v>
          </cell>
        </row>
        <row r="2526">
          <cell r="A2526" t="str">
            <v>PC-26-00335</v>
          </cell>
          <cell r="AD2526" t="str">
            <v>SGN,S11,MUL,W16-2aP,</v>
          </cell>
        </row>
        <row r="2527">
          <cell r="A2527" t="str">
            <v>PC-1545</v>
          </cell>
          <cell r="AD2527" t="str">
            <v>SGN,S11,BFY,W16-2P,</v>
          </cell>
        </row>
        <row r="2528">
          <cell r="A2528" t="str">
            <v>PC-1546</v>
          </cell>
          <cell r="AD2528" t="str">
            <v>SGN,S11,BFY,W16-2P,</v>
          </cell>
        </row>
        <row r="2529">
          <cell r="A2529" t="str">
            <v>PC-3839</v>
          </cell>
          <cell r="AD2529" t="str">
            <v>SGN,S11,BFY,W16-2P,</v>
          </cell>
        </row>
        <row r="2530">
          <cell r="A2530" t="str">
            <v>PC-1550</v>
          </cell>
          <cell r="AD2530" t="str">
            <v>SGN,S11,BFY,W16-3aP,</v>
          </cell>
        </row>
        <row r="2531">
          <cell r="A2531" t="str">
            <v>PC-1549</v>
          </cell>
          <cell r="AD2531" t="str">
            <v>SGN,S11,BFY,W16-3P,</v>
          </cell>
        </row>
        <row r="2532">
          <cell r="A2532" t="str">
            <v>PC-1551</v>
          </cell>
          <cell r="AD2532" t="str">
            <v>SGN,S11,BFY,W16-4P,</v>
          </cell>
        </row>
        <row r="2533">
          <cell r="A2533" t="str">
            <v>PC-1552</v>
          </cell>
          <cell r="AD2533" t="str">
            <v>SGN,S11,BFY,W16-5P,</v>
          </cell>
        </row>
        <row r="2534">
          <cell r="A2534" t="str">
            <v>PC-26-00337</v>
          </cell>
          <cell r="AD2534" t="str">
            <v>SGN,S11,BFY,W16-5P,</v>
          </cell>
        </row>
        <row r="2535">
          <cell r="A2535" t="str">
            <v>PC-26-00338</v>
          </cell>
          <cell r="AD2535" t="str">
            <v>SGN,S11,MUL,W16-5P,</v>
          </cell>
        </row>
        <row r="2536">
          <cell r="A2536" t="str">
            <v>PC-26-00339</v>
          </cell>
          <cell r="AD2536" t="str">
            <v>SGN,S11,MUL,W16-5P,</v>
          </cell>
        </row>
        <row r="2537">
          <cell r="A2537" t="str">
            <v>PC-1553</v>
          </cell>
          <cell r="AD2537" t="str">
            <v>SGN,S11,BFY,W16-6P,</v>
          </cell>
        </row>
        <row r="2538">
          <cell r="A2538" t="str">
            <v>PC-26-00340</v>
          </cell>
          <cell r="AD2538" t="str">
            <v>SGN,S11,BFY,W16-6P,</v>
          </cell>
        </row>
        <row r="2539">
          <cell r="A2539" t="str">
            <v>PC-26-00341</v>
          </cell>
          <cell r="AD2539" t="str">
            <v>SGN,S11,MUL,W16-6P,</v>
          </cell>
        </row>
        <row r="2540">
          <cell r="A2540" t="str">
            <v>PC-26-00342</v>
          </cell>
          <cell r="AD2540" t="str">
            <v>SGN,S11,MUL,W16-6P,</v>
          </cell>
        </row>
        <row r="2541">
          <cell r="A2541" t="str">
            <v>PC-26-0590</v>
          </cell>
          <cell r="AD2541" t="str">
            <v>SGN,S11,BFY,W16-7aP,</v>
          </cell>
        </row>
        <row r="2542">
          <cell r="A2542" t="str">
            <v>PC-26-0591</v>
          </cell>
          <cell r="AD2542" t="str">
            <v>SGN,S11,BFY,W16-7aP,</v>
          </cell>
        </row>
        <row r="2543">
          <cell r="A2543" t="str">
            <v>PC-1554</v>
          </cell>
          <cell r="AD2543" t="str">
            <v>SGN,S11,BFY,W16-7P,</v>
          </cell>
        </row>
        <row r="2544">
          <cell r="A2544" t="str">
            <v>PC-26-00343</v>
          </cell>
          <cell r="AD2544" t="str">
            <v>SGN,S11,BFY,W16-7P,</v>
          </cell>
        </row>
        <row r="2545">
          <cell r="A2545" t="str">
            <v>PC-26-00344</v>
          </cell>
          <cell r="AD2545" t="str">
            <v>SGN,S11,BFY,W16-7P,</v>
          </cell>
        </row>
        <row r="2546">
          <cell r="A2546" t="str">
            <v>PC-26-00345</v>
          </cell>
          <cell r="AD2546" t="str">
            <v>SGN,S11,BFY,W16-7P,</v>
          </cell>
        </row>
        <row r="2547">
          <cell r="A2547" t="str">
            <v>PC-26-00347</v>
          </cell>
          <cell r="AD2547" t="str">
            <v>SGN,S11,MUL,W16-7P,</v>
          </cell>
        </row>
        <row r="2548">
          <cell r="A2548" t="str">
            <v>PC-26-00346</v>
          </cell>
          <cell r="AD2548" t="str">
            <v>SGN,S11,MUL,W16-7P,</v>
          </cell>
        </row>
        <row r="2549">
          <cell r="A2549" t="str">
            <v>PC-1558</v>
          </cell>
          <cell r="AD2549" t="str">
            <v>SGN,S11,BFY,W16-9P,</v>
          </cell>
        </row>
        <row r="2550">
          <cell r="A2550" t="str">
            <v>PC-1559</v>
          </cell>
          <cell r="AD2550" t="str">
            <v>SGN,S11,BFY,W16-9P,</v>
          </cell>
        </row>
        <row r="2551">
          <cell r="A2551" t="str">
            <v>PC-3163</v>
          </cell>
          <cell r="AD2551" t="str">
            <v>SGN,S11,BFY,W1-6L,</v>
          </cell>
        </row>
        <row r="2552">
          <cell r="A2552" t="str">
            <v>PC-3164</v>
          </cell>
          <cell r="AD2552" t="str">
            <v>SGN,S11,BFY,W1-6L,</v>
          </cell>
        </row>
        <row r="2553">
          <cell r="A2553" t="str">
            <v>PC-3165</v>
          </cell>
          <cell r="AD2553" t="str">
            <v>SGN,S11,BFY,W1-6R,</v>
          </cell>
        </row>
        <row r="2554">
          <cell r="A2554" t="str">
            <v>PC-3166</v>
          </cell>
          <cell r="AD2554" t="str">
            <v>SGN,S11,BFY,W1-6R,</v>
          </cell>
        </row>
        <row r="2555">
          <cell r="A2555" t="str">
            <v>PC-1293</v>
          </cell>
          <cell r="AD2555" t="str">
            <v>SGN,S11,BFY,W1-7,</v>
          </cell>
        </row>
        <row r="2556">
          <cell r="A2556" t="str">
            <v>PC-26-0592</v>
          </cell>
          <cell r="AD2556" t="str">
            <v>SGN,S11,BFY,W1-7,</v>
          </cell>
        </row>
        <row r="2557">
          <cell r="A2557" t="str">
            <v>PC-3789</v>
          </cell>
          <cell r="AD2557" t="str">
            <v>SGN,S11,BFY,W1-7,</v>
          </cell>
        </row>
        <row r="2558">
          <cell r="A2558" t="str">
            <v>PC-1572</v>
          </cell>
          <cell r="AD2558" t="str">
            <v>SGN,S11,BFY,W17-1,</v>
          </cell>
        </row>
        <row r="2559">
          <cell r="A2559" t="str">
            <v>PC-1573</v>
          </cell>
          <cell r="AD2559" t="str">
            <v>SGN,S11,BFY,W17-1,</v>
          </cell>
        </row>
        <row r="2560">
          <cell r="A2560" t="str">
            <v>PC-1574</v>
          </cell>
          <cell r="AD2560" t="str">
            <v>SGN,S11,BFY,W17-1,</v>
          </cell>
        </row>
        <row r="2561">
          <cell r="A2561" t="str">
            <v>PC-26-00348</v>
          </cell>
          <cell r="AD2561" t="str">
            <v>SGN,S11,BFY,W17-1,</v>
          </cell>
        </row>
        <row r="2562">
          <cell r="A2562" t="str">
            <v>PC-1294</v>
          </cell>
          <cell r="AD2562" t="str">
            <v>SGN,S11,BFY,W1-8,</v>
          </cell>
        </row>
        <row r="2563">
          <cell r="A2563" t="str">
            <v>PC-26-00349</v>
          </cell>
          <cell r="AD2563" t="str">
            <v>SGN,S11,BFY,W1-8,</v>
          </cell>
        </row>
        <row r="2564">
          <cell r="A2564" t="str">
            <v>PC-26-00350</v>
          </cell>
          <cell r="AD2564" t="str">
            <v>SGN,S11,BFY,W1-8,</v>
          </cell>
        </row>
        <row r="2565">
          <cell r="A2565" t="str">
            <v>PC-26-0594</v>
          </cell>
          <cell r="AD2565" t="str">
            <v>SGN,S11,BFY,W1-8,</v>
          </cell>
        </row>
        <row r="2566">
          <cell r="A2566" t="str">
            <v>PC-26-00351</v>
          </cell>
          <cell r="AD2566" t="str">
            <v>SGN,S11,BFY,W18-1,</v>
          </cell>
        </row>
        <row r="2567">
          <cell r="A2567" t="str">
            <v>PC-26-00352</v>
          </cell>
          <cell r="AD2567" t="str">
            <v>SGN,S11,BFY,W18-1,</v>
          </cell>
        </row>
        <row r="2568">
          <cell r="A2568" t="str">
            <v>PC-26-00353</v>
          </cell>
          <cell r="AD2568" t="str">
            <v>SGN,S11,BFY,W18-1,</v>
          </cell>
        </row>
        <row r="2569">
          <cell r="A2569" t="str">
            <v>PC-1577</v>
          </cell>
          <cell r="AD2569" t="str">
            <v>SGN,S11,BFY,W19-3,</v>
          </cell>
        </row>
        <row r="2570">
          <cell r="A2570" t="str">
            <v>PC-1578</v>
          </cell>
          <cell r="AD2570" t="str">
            <v>SGN,S11,BFY,W19-4,</v>
          </cell>
        </row>
        <row r="2571">
          <cell r="A2571" t="str">
            <v>PC-1579</v>
          </cell>
          <cell r="AD2571" t="str">
            <v>SGN,S11,BFY,W19-5,</v>
          </cell>
        </row>
        <row r="2572">
          <cell r="A2572" t="str">
            <v>PC-1581</v>
          </cell>
          <cell r="AD2572" t="str">
            <v>SGN,S11,BFY,W20(CA),</v>
          </cell>
        </row>
        <row r="2573">
          <cell r="A2573" t="str">
            <v>PC-1582</v>
          </cell>
          <cell r="AD2573" t="str">
            <v>SGN,S11,BFY,W20(CA),</v>
          </cell>
        </row>
        <row r="2574">
          <cell r="A2574" t="str">
            <v>PC-26-0595</v>
          </cell>
          <cell r="AD2574" t="str">
            <v>SGN,S11,BFO,W20-1,</v>
          </cell>
        </row>
        <row r="2575">
          <cell r="A2575" t="str">
            <v>PC-3289</v>
          </cell>
          <cell r="AD2575" t="str">
            <v>SGN,S11,BFO,W20-1,</v>
          </cell>
        </row>
        <row r="2576">
          <cell r="A2576" t="str">
            <v>PC-3290</v>
          </cell>
          <cell r="AD2576" t="str">
            <v>SGN,S11,BFO,W20-1,</v>
          </cell>
        </row>
        <row r="2577">
          <cell r="A2577" t="str">
            <v>PC-3291</v>
          </cell>
          <cell r="AD2577" t="str">
            <v>SGN,S11,BFO,W20-1,</v>
          </cell>
        </row>
        <row r="2578">
          <cell r="A2578" t="str">
            <v>PC-3292</v>
          </cell>
          <cell r="AD2578" t="str">
            <v>SGN,S11,BFO,W20-1,</v>
          </cell>
        </row>
        <row r="2579">
          <cell r="A2579" t="str">
            <v>PC-3293</v>
          </cell>
          <cell r="AD2579" t="str">
            <v>SGN,S11,BFO,W20-1,</v>
          </cell>
        </row>
        <row r="2580">
          <cell r="A2580" t="str">
            <v>PC-3294</v>
          </cell>
          <cell r="AD2580" t="str">
            <v>SGN,S11,BFO,W20-1,</v>
          </cell>
        </row>
        <row r="2581">
          <cell r="A2581" t="str">
            <v>PC-3295</v>
          </cell>
          <cell r="AD2581" t="str">
            <v>SGN,S11,BFO,W20-1,</v>
          </cell>
        </row>
        <row r="2582">
          <cell r="A2582" t="str">
            <v>PC-26-0596</v>
          </cell>
          <cell r="AD2582" t="str">
            <v>SGN,S11,BFO,W20-1b,</v>
          </cell>
        </row>
        <row r="2583">
          <cell r="A2583" t="str">
            <v>PC-26-0597</v>
          </cell>
          <cell r="AD2583" t="str">
            <v>SGN,S11,BFO,W20-1b,</v>
          </cell>
        </row>
        <row r="2584">
          <cell r="A2584" t="str">
            <v>PC-26-0598</v>
          </cell>
          <cell r="AD2584" t="str">
            <v>SGN,S11,BFO,W20-2,</v>
          </cell>
        </row>
        <row r="2585">
          <cell r="A2585" t="str">
            <v>PC-3296</v>
          </cell>
          <cell r="AD2585" t="str">
            <v>SGN,S11,BFO,W20-2,</v>
          </cell>
        </row>
        <row r="2586">
          <cell r="A2586" t="str">
            <v>PC-3297</v>
          </cell>
          <cell r="AD2586" t="str">
            <v>SGN,S11,BFO,W20-2,</v>
          </cell>
        </row>
        <row r="2587">
          <cell r="A2587" t="str">
            <v>PC-3298</v>
          </cell>
          <cell r="AD2587" t="str">
            <v>SGN,S11,BFO,W20-2,</v>
          </cell>
        </row>
        <row r="2588">
          <cell r="A2588" t="str">
            <v>PC-3299</v>
          </cell>
          <cell r="AD2588" t="str">
            <v>SGN,S11,BFO,W20-2,</v>
          </cell>
        </row>
        <row r="2589">
          <cell r="A2589" t="str">
            <v>PC-3300</v>
          </cell>
          <cell r="AD2589" t="str">
            <v>SGN,S11,BFO,W20-2,</v>
          </cell>
        </row>
        <row r="2590">
          <cell r="A2590" t="str">
            <v>PC-26-0599</v>
          </cell>
          <cell r="AD2590" t="str">
            <v>SGN,S11,BFO,W20-2a,</v>
          </cell>
        </row>
        <row r="2591">
          <cell r="A2591" t="str">
            <v>PC-26-0600</v>
          </cell>
          <cell r="AD2591" t="str">
            <v>SGN,S11,BFO,W20-2a,</v>
          </cell>
        </row>
        <row r="2592">
          <cell r="A2592" t="str">
            <v>PC-26-0601</v>
          </cell>
          <cell r="AD2592" t="str">
            <v>SGN,S11,BFO,W20-2b,</v>
          </cell>
        </row>
        <row r="2593">
          <cell r="A2593" t="str">
            <v>PC-26-0602</v>
          </cell>
          <cell r="AD2593" t="str">
            <v>SGN,S11,BFO,W20-2b,</v>
          </cell>
        </row>
        <row r="2594">
          <cell r="A2594" t="str">
            <v>PC-3301</v>
          </cell>
          <cell r="AD2594" t="str">
            <v>SGN,S11,BFO,W20-3,</v>
          </cell>
        </row>
        <row r="2595">
          <cell r="A2595" t="str">
            <v>PC-3302</v>
          </cell>
          <cell r="AD2595" t="str">
            <v>SGN,S11,BFO,W20-3,</v>
          </cell>
        </row>
        <row r="2596">
          <cell r="A2596" t="str">
            <v>PC-3303</v>
          </cell>
          <cell r="AD2596" t="str">
            <v>SGN,S11,BFO,W20-3,</v>
          </cell>
        </row>
        <row r="2597">
          <cell r="A2597" t="str">
            <v>PC-3304</v>
          </cell>
          <cell r="AD2597" t="str">
            <v>SGN,S11,BFO,W20-3,</v>
          </cell>
        </row>
        <row r="2598">
          <cell r="A2598" t="str">
            <v>PC-3305</v>
          </cell>
          <cell r="AD2598" t="str">
            <v>SGN,S11,BFO,W20-3,</v>
          </cell>
        </row>
        <row r="2599">
          <cell r="A2599" t="str">
            <v>PC-3306</v>
          </cell>
          <cell r="AD2599" t="str">
            <v>SGN,S11,BFO,W20-3,</v>
          </cell>
        </row>
        <row r="2600">
          <cell r="A2600" t="str">
            <v>PC-3307</v>
          </cell>
          <cell r="AD2600" t="str">
            <v>SGN,S11,BFO,W20-3,</v>
          </cell>
        </row>
        <row r="2601">
          <cell r="A2601" t="str">
            <v>PC-26-0603</v>
          </cell>
          <cell r="AD2601" t="str">
            <v>SGN,S11,BFO,W20-3a,</v>
          </cell>
        </row>
        <row r="2602">
          <cell r="A2602" t="str">
            <v>PC-26-0605</v>
          </cell>
          <cell r="AD2602" t="str">
            <v>SGN,S11,BFO,W20-3a,</v>
          </cell>
        </row>
        <row r="2603">
          <cell r="A2603" t="str">
            <v>PC-26-0606</v>
          </cell>
          <cell r="AD2603" t="str">
            <v>SGN,S11,BFO,W20-3a,</v>
          </cell>
        </row>
        <row r="2604">
          <cell r="A2604" t="str">
            <v>PC-26-0607</v>
          </cell>
          <cell r="AD2604" t="str">
            <v>SGN,S11,BFO,W20-3a,</v>
          </cell>
        </row>
        <row r="2605">
          <cell r="A2605" t="str">
            <v>PC-26-0608</v>
          </cell>
          <cell r="AD2605" t="str">
            <v>SGN,S11,BFO,W20-3a,</v>
          </cell>
        </row>
        <row r="2606">
          <cell r="A2606" t="str">
            <v>PC-26-0604</v>
          </cell>
          <cell r="AD2606" t="str">
            <v>SGN,S11,BFO,W20-3a,</v>
          </cell>
        </row>
        <row r="2607">
          <cell r="A2607" t="str">
            <v>PC-26-0609</v>
          </cell>
          <cell r="AD2607" t="str">
            <v>SGN,S11,BFO,W20-4,</v>
          </cell>
        </row>
        <row r="2608">
          <cell r="A2608" t="str">
            <v>PC-26-0610</v>
          </cell>
          <cell r="AD2608" t="str">
            <v>SGN,S11,BFO,W20-4,</v>
          </cell>
        </row>
        <row r="2609">
          <cell r="A2609" t="str">
            <v>PC-26-0611</v>
          </cell>
          <cell r="AD2609" t="str">
            <v>SGN,S11,BFO,W20-4,</v>
          </cell>
        </row>
        <row r="2610">
          <cell r="A2610" t="str">
            <v>PC-3308</v>
          </cell>
          <cell r="AD2610" t="str">
            <v>SGN,S11,BFO,W20-4,</v>
          </cell>
        </row>
        <row r="2611">
          <cell r="A2611" t="str">
            <v>PC-3309</v>
          </cell>
          <cell r="AD2611" t="str">
            <v>SGN,S11,BFO,W20-4,</v>
          </cell>
        </row>
        <row r="2612">
          <cell r="A2612" t="str">
            <v>PC-3310</v>
          </cell>
          <cell r="AD2612" t="str">
            <v>SGN,S11,BFO,W20-4,</v>
          </cell>
        </row>
        <row r="2613">
          <cell r="A2613" t="str">
            <v>PC-3311</v>
          </cell>
          <cell r="AD2613" t="str">
            <v>SGN,S11,BFO,W20-4,</v>
          </cell>
        </row>
        <row r="2614">
          <cell r="A2614" t="str">
            <v>PC-3312</v>
          </cell>
          <cell r="AD2614" t="str">
            <v>SGN,S11,BFO,W20-4,</v>
          </cell>
        </row>
        <row r="2615">
          <cell r="A2615" t="str">
            <v>PC-3313</v>
          </cell>
          <cell r="AD2615" t="str">
            <v>SGN,S11,BFO,W20-4,</v>
          </cell>
        </row>
        <row r="2616">
          <cell r="A2616" t="str">
            <v>PC-26-0612</v>
          </cell>
          <cell r="AD2616" t="str">
            <v>SGN,S11,BFO,W20-5,</v>
          </cell>
        </row>
        <row r="2617">
          <cell r="A2617" t="str">
            <v>PC-26-0613</v>
          </cell>
          <cell r="AD2617" t="str">
            <v>SGN,S11,BFO,W20-5,</v>
          </cell>
        </row>
        <row r="2618">
          <cell r="A2618" t="str">
            <v>PC-26-0614</v>
          </cell>
          <cell r="AD2618" t="str">
            <v>SGN,S11,BFO,W20-5,</v>
          </cell>
        </row>
        <row r="2619">
          <cell r="A2619" t="str">
            <v>PC-26-0615</v>
          </cell>
          <cell r="AD2619" t="str">
            <v>SGN,S11,BFO,W20-5,</v>
          </cell>
        </row>
        <row r="2620">
          <cell r="A2620" t="str">
            <v>PC-26-0616</v>
          </cell>
          <cell r="AD2620" t="str">
            <v>SGN,S11,BFO,W20-5,</v>
          </cell>
        </row>
        <row r="2621">
          <cell r="A2621" t="str">
            <v>PC-3314</v>
          </cell>
          <cell r="AD2621" t="str">
            <v>SGN,S11,BFO,W20-5,</v>
          </cell>
        </row>
        <row r="2622">
          <cell r="A2622" t="str">
            <v>PC-3315</v>
          </cell>
          <cell r="AD2622" t="str">
            <v>SGN,S11,BFO,W20-5,</v>
          </cell>
        </row>
        <row r="2623">
          <cell r="A2623" t="str">
            <v>PC-3316</v>
          </cell>
          <cell r="AD2623" t="str">
            <v>SGN,S11,BFO,W20-5,</v>
          </cell>
        </row>
        <row r="2624">
          <cell r="A2624" t="str">
            <v>PC-3317</v>
          </cell>
          <cell r="AD2624" t="str">
            <v>SGN,S11,BFO,W20-5,</v>
          </cell>
        </row>
        <row r="2625">
          <cell r="A2625" t="str">
            <v>PC-3318</v>
          </cell>
          <cell r="AD2625" t="str">
            <v>SGN,S11,BFO,W20-5,</v>
          </cell>
        </row>
        <row r="2626">
          <cell r="A2626" t="str">
            <v>PC-3319</v>
          </cell>
          <cell r="AD2626" t="str">
            <v>SGN,S11,BFO,W20-5,</v>
          </cell>
        </row>
        <row r="2627">
          <cell r="A2627" t="str">
            <v>PC-3320</v>
          </cell>
          <cell r="AD2627" t="str">
            <v>SGN,S11,BFO,W20-5,</v>
          </cell>
        </row>
        <row r="2628">
          <cell r="A2628" t="str">
            <v>PC-3321</v>
          </cell>
          <cell r="AD2628" t="str">
            <v>SGN,S11,BFO,W20-5,</v>
          </cell>
        </row>
        <row r="2629">
          <cell r="A2629" t="str">
            <v>PC-3322</v>
          </cell>
          <cell r="AD2629" t="str">
            <v>SGN,S11,BFO,W20-5,</v>
          </cell>
        </row>
        <row r="2630">
          <cell r="A2630" t="str">
            <v>PC-3323</v>
          </cell>
          <cell r="AD2630" t="str">
            <v>SGN,S11,BFO,W20-5,</v>
          </cell>
        </row>
        <row r="2631">
          <cell r="A2631" t="str">
            <v>PC-26-0617</v>
          </cell>
          <cell r="AD2631" t="str">
            <v>SGN,S11,BFO,W20-5a,</v>
          </cell>
        </row>
        <row r="2632">
          <cell r="A2632" t="str">
            <v>PC-26-0620</v>
          </cell>
          <cell r="AD2632" t="str">
            <v>SGN,S11,BFO,W20-5a,</v>
          </cell>
        </row>
        <row r="2633">
          <cell r="A2633" t="str">
            <v>PC-26-0623</v>
          </cell>
          <cell r="AD2633" t="str">
            <v>SGN,S11,BFO,W20-5a,</v>
          </cell>
        </row>
        <row r="2634">
          <cell r="A2634" t="str">
            <v>PC-26-0626</v>
          </cell>
          <cell r="AD2634" t="str">
            <v>SGN,S11,BFO,W20-5a,</v>
          </cell>
        </row>
        <row r="2635">
          <cell r="A2635" t="str">
            <v>PC-26-0629</v>
          </cell>
          <cell r="AD2635" t="str">
            <v>SGN,S11,BFO,W20-5a,</v>
          </cell>
        </row>
        <row r="2636">
          <cell r="A2636" t="str">
            <v>PC-26-0618</v>
          </cell>
          <cell r="AD2636" t="str">
            <v>SGN,S11,BFO,W20-5a,</v>
          </cell>
        </row>
        <row r="2637">
          <cell r="A2637" t="str">
            <v>PC-26-0621</v>
          </cell>
          <cell r="AD2637" t="str">
            <v>SGN,S11,BFO,W20-5a,</v>
          </cell>
        </row>
        <row r="2638">
          <cell r="A2638" t="str">
            <v>PC-26-0624</v>
          </cell>
          <cell r="AD2638" t="str">
            <v>SGN,S11,BFO,W20-5a,</v>
          </cell>
        </row>
        <row r="2639">
          <cell r="A2639" t="str">
            <v>PC-26-0627</v>
          </cell>
          <cell r="AD2639" t="str">
            <v>SGN,S11,BFO,W20-5a,</v>
          </cell>
        </row>
        <row r="2640">
          <cell r="A2640" t="str">
            <v>PC-26-0630</v>
          </cell>
          <cell r="AD2640" t="str">
            <v>SGN,S11,FOB,W20-5a,</v>
          </cell>
        </row>
        <row r="2641">
          <cell r="A2641" t="str">
            <v>PC-26-0619</v>
          </cell>
          <cell r="AD2641" t="str">
            <v>SGN,S11,BFO,W20-5a,</v>
          </cell>
        </row>
        <row r="2642">
          <cell r="A2642" t="str">
            <v>PC-26-0622</v>
          </cell>
          <cell r="AD2642" t="str">
            <v>SGN,S11,BFO,W20-5a,</v>
          </cell>
        </row>
        <row r="2643">
          <cell r="A2643" t="str">
            <v>PC-26-0625</v>
          </cell>
          <cell r="AD2643" t="str">
            <v>SGN,S11,BFO,W20-5a,</v>
          </cell>
        </row>
        <row r="2644">
          <cell r="A2644" t="str">
            <v>PC-26-0628</v>
          </cell>
          <cell r="AD2644" t="str">
            <v>SGN,S11,BFO,W20-5a,</v>
          </cell>
        </row>
        <row r="2645">
          <cell r="A2645" t="str">
            <v>PC-26-0631</v>
          </cell>
          <cell r="AD2645" t="str">
            <v>SGN,S11,BFO,W20-5a,</v>
          </cell>
        </row>
        <row r="2646">
          <cell r="A2646" t="str">
            <v>PC-26-0632</v>
          </cell>
          <cell r="AD2646" t="str">
            <v>SGN,S11,BFO,W20-5b,</v>
          </cell>
        </row>
        <row r="2647">
          <cell r="A2647" t="str">
            <v>PC-26-0633</v>
          </cell>
          <cell r="AD2647" t="str">
            <v>SGN,S11,FOB,W20-5b,</v>
          </cell>
        </row>
        <row r="2648">
          <cell r="A2648" t="str">
            <v>PC-26-0634</v>
          </cell>
          <cell r="AD2648" t="str">
            <v>SGN,S11,BFO,W20-7,</v>
          </cell>
        </row>
        <row r="2649">
          <cell r="A2649" t="str">
            <v>PC-26-0637</v>
          </cell>
          <cell r="AD2649" t="str">
            <v>SGN,S11,BFO,W20-7,</v>
          </cell>
        </row>
        <row r="2650">
          <cell r="A2650" t="str">
            <v>PC-26-0640</v>
          </cell>
          <cell r="AD2650" t="str">
            <v>SGN,S11,FOB,W20-7,</v>
          </cell>
        </row>
        <row r="2651">
          <cell r="A2651" t="str">
            <v>PC-26-0635</v>
          </cell>
          <cell r="AD2651" t="str">
            <v>SGN,S11,FOB,W20-7,</v>
          </cell>
        </row>
        <row r="2652">
          <cell r="A2652" t="str">
            <v>PC-26-0638</v>
          </cell>
          <cell r="AD2652" t="str">
            <v>SGN,S11,FOB,W20-7,</v>
          </cell>
        </row>
        <row r="2653">
          <cell r="A2653" t="str">
            <v>PC-26-0641</v>
          </cell>
          <cell r="AD2653" t="str">
            <v>SGN,S11,FOB,W20-7,</v>
          </cell>
        </row>
        <row r="2654">
          <cell r="A2654" t="str">
            <v>PC-26-0636</v>
          </cell>
          <cell r="AD2654" t="str">
            <v>SGN,S11,BFO,W20-7,</v>
          </cell>
        </row>
        <row r="2655">
          <cell r="A2655" t="str">
            <v>PC-26-0639</v>
          </cell>
          <cell r="AD2655" t="str">
            <v>SGN,S11,BFO,W20-7,</v>
          </cell>
        </row>
        <row r="2656">
          <cell r="A2656" t="str">
            <v>PC-26-0642</v>
          </cell>
          <cell r="AD2656" t="str">
            <v>SGN,S11,BFO,W20-7,</v>
          </cell>
        </row>
        <row r="2657">
          <cell r="A2657" t="str">
            <v>PC-26-0643</v>
          </cell>
          <cell r="AD2657" t="str">
            <v>SGN,S11,FOB,W20-7a,</v>
          </cell>
        </row>
        <row r="2658">
          <cell r="A2658" t="str">
            <v>PC-26-0644</v>
          </cell>
          <cell r="AD2658" t="str">
            <v>SGN,S11,FOB,W20-7a,</v>
          </cell>
        </row>
        <row r="2659">
          <cell r="A2659" t="str">
            <v>PC-26-0645</v>
          </cell>
          <cell r="AD2659" t="str">
            <v>SGN,S11,FOB,W20-7a,</v>
          </cell>
        </row>
        <row r="2660">
          <cell r="A2660" t="str">
            <v>PC-3324</v>
          </cell>
          <cell r="AD2660" t="str">
            <v>SGN,S11,FOB,W20-7a,</v>
          </cell>
        </row>
        <row r="2661">
          <cell r="A2661" t="str">
            <v>PC-3325</v>
          </cell>
          <cell r="AD2661" t="str">
            <v>SGN,S11,FOB,W20-7a,</v>
          </cell>
        </row>
        <row r="2662">
          <cell r="A2662" t="str">
            <v>PC-3326</v>
          </cell>
          <cell r="AD2662" t="str">
            <v>SGN,S11,FOB,W20-7a,</v>
          </cell>
        </row>
        <row r="2663">
          <cell r="A2663" t="str">
            <v>PC-3327</v>
          </cell>
          <cell r="AD2663" t="str">
            <v>SGN,S11,BFO,W20-7a,</v>
          </cell>
        </row>
        <row r="2664">
          <cell r="A2664" t="str">
            <v>PC-3328</v>
          </cell>
          <cell r="AD2664" t="str">
            <v>SGN,S11,FOB,W20-7a,</v>
          </cell>
        </row>
        <row r="2665">
          <cell r="A2665" t="str">
            <v>PC-3329</v>
          </cell>
          <cell r="AD2665" t="str">
            <v>SGN,S11,FOB,W20-7a,</v>
          </cell>
        </row>
        <row r="2666">
          <cell r="A2666" t="str">
            <v>PC-1583</v>
          </cell>
          <cell r="AD2666" t="str">
            <v>SGN,S11,BFY,W20A(CA),</v>
          </cell>
        </row>
        <row r="2667">
          <cell r="A2667" t="str">
            <v>PC-1584</v>
          </cell>
          <cell r="AD2667" t="str">
            <v>SGN,S11,BFY,W20A(CA),</v>
          </cell>
        </row>
        <row r="2668">
          <cell r="A2668" t="str">
            <v>PC-1313</v>
          </cell>
          <cell r="AD2668" t="str">
            <v>SGN,S11,BFY,W2-1,</v>
          </cell>
        </row>
        <row r="2669">
          <cell r="A2669" t="str">
            <v>PC-1314</v>
          </cell>
          <cell r="AD2669" t="str">
            <v>SGN,S11,BFY,W2-1,</v>
          </cell>
        </row>
        <row r="2670">
          <cell r="A2670" t="str">
            <v>PC-26-0646</v>
          </cell>
          <cell r="AD2670" t="str">
            <v>SGN,S11,BFY,W2-1,</v>
          </cell>
        </row>
        <row r="2671">
          <cell r="A2671" t="str">
            <v>PC-26-0647</v>
          </cell>
          <cell r="AD2671" t="str">
            <v>SGN,S11,BFY,W2-1,</v>
          </cell>
        </row>
        <row r="2672">
          <cell r="A2672" t="str">
            <v>PC-3798</v>
          </cell>
          <cell r="AD2672" t="str">
            <v>SGN,S11,BFY,W2-1,</v>
          </cell>
        </row>
        <row r="2673">
          <cell r="A2673" t="str">
            <v>PC-26-0648</v>
          </cell>
          <cell r="AD2673" t="str">
            <v>SGN,S11,BFY,W21-1,</v>
          </cell>
        </row>
        <row r="2674">
          <cell r="A2674" t="str">
            <v>PC-3330</v>
          </cell>
          <cell r="AD2674" t="str">
            <v>SGN,S11,BFY,W21-1,</v>
          </cell>
        </row>
        <row r="2675">
          <cell r="A2675" t="str">
            <v>PC-3331</v>
          </cell>
          <cell r="AD2675" t="str">
            <v>SGN,S11,BFY,W21-1,</v>
          </cell>
        </row>
        <row r="2676">
          <cell r="A2676" t="str">
            <v>PC-26-0649</v>
          </cell>
          <cell r="AD2676" t="str">
            <v>SGN,S11,BFY,W21-1a,</v>
          </cell>
        </row>
        <row r="2677">
          <cell r="A2677" t="str">
            <v>PC-3332</v>
          </cell>
          <cell r="AD2677" t="str">
            <v>SGN,S11,BFY,W21-1a,</v>
          </cell>
        </row>
        <row r="2678">
          <cell r="A2678" t="str">
            <v>PC-3333</v>
          </cell>
          <cell r="AD2678" t="str">
            <v>SGN,S11,BFY,W21-1a,</v>
          </cell>
        </row>
        <row r="2679">
          <cell r="A2679" t="str">
            <v>PC-26-0650</v>
          </cell>
          <cell r="AD2679" t="str">
            <v>SGN,S11,BFY,W21-2,</v>
          </cell>
        </row>
        <row r="2680">
          <cell r="A2680" t="str">
            <v>PC-3335</v>
          </cell>
          <cell r="AD2680" t="str">
            <v>SGN,S11,BFY,W21-2,</v>
          </cell>
        </row>
        <row r="2681">
          <cell r="A2681" t="str">
            <v>PC-3336</v>
          </cell>
          <cell r="AD2681" t="str">
            <v>SGN,S11,BFY,W21-2,</v>
          </cell>
        </row>
        <row r="2682">
          <cell r="A2682" t="str">
            <v>PC-3337</v>
          </cell>
          <cell r="AD2682" t="str">
            <v>SGN,S11,BFY,W21-2,</v>
          </cell>
        </row>
        <row r="2683">
          <cell r="A2683" t="str">
            <v>PC-3334</v>
          </cell>
          <cell r="AD2683" t="str">
            <v>SGN,S11,BFY,W21-2,</v>
          </cell>
        </row>
        <row r="2684">
          <cell r="A2684" t="str">
            <v>PC-26-0651</v>
          </cell>
          <cell r="AD2684" t="str">
            <v>SGN,S11,BFY,W21-3,</v>
          </cell>
        </row>
        <row r="2685">
          <cell r="A2685" t="str">
            <v>PC-26-0652</v>
          </cell>
          <cell r="AD2685" t="str">
            <v>SGN,S11,BFY,W21-3,</v>
          </cell>
        </row>
        <row r="2686">
          <cell r="A2686" t="str">
            <v>PC-26-0653</v>
          </cell>
          <cell r="AD2686" t="str">
            <v>SGN,S11,BFY,W21-3,</v>
          </cell>
        </row>
        <row r="2687">
          <cell r="A2687" t="str">
            <v>PC-3338</v>
          </cell>
          <cell r="AD2687" t="str">
            <v>SGN,S11,BFY,W21-3,</v>
          </cell>
        </row>
        <row r="2688">
          <cell r="A2688" t="str">
            <v>PC-3339</v>
          </cell>
          <cell r="AD2688" t="str">
            <v>SGN,S11,BFY,W21-3,</v>
          </cell>
        </row>
        <row r="2689">
          <cell r="A2689" t="str">
            <v>PC-3340</v>
          </cell>
          <cell r="AD2689" t="str">
            <v>SGN,S11,BFY,W21-3,</v>
          </cell>
        </row>
        <row r="2690">
          <cell r="A2690" t="str">
            <v>PC-3341</v>
          </cell>
          <cell r="AD2690" t="str">
            <v>SGN,S11,BFY,W21-3,</v>
          </cell>
        </row>
        <row r="2691">
          <cell r="A2691" t="str">
            <v>PC-3342</v>
          </cell>
          <cell r="AD2691" t="str">
            <v>SGN,S11,BFY,W21-3,</v>
          </cell>
        </row>
        <row r="2692">
          <cell r="A2692" t="str">
            <v>PC-3343</v>
          </cell>
          <cell r="AD2692" t="str">
            <v>SGN,S11,BFY,W21-3,</v>
          </cell>
        </row>
        <row r="2693">
          <cell r="A2693" t="str">
            <v>PC-3344</v>
          </cell>
          <cell r="AD2693" t="str">
            <v>SGN,S11,BFY,W21-4,</v>
          </cell>
        </row>
        <row r="2694">
          <cell r="A2694" t="str">
            <v>PC-26-0654</v>
          </cell>
          <cell r="AD2694" t="str">
            <v>SGN,S11,BFY,W21-5,</v>
          </cell>
        </row>
        <row r="2695">
          <cell r="A2695" t="str">
            <v>PC-3345</v>
          </cell>
          <cell r="AD2695" t="str">
            <v>SGN,S11,BFY,W21-5,</v>
          </cell>
        </row>
        <row r="2696">
          <cell r="A2696" t="str">
            <v>PC-3346</v>
          </cell>
          <cell r="AD2696" t="str">
            <v>SGN,S11,BFY,W21-5,</v>
          </cell>
        </row>
        <row r="2697">
          <cell r="A2697" t="str">
            <v>PC-26-0655</v>
          </cell>
          <cell r="AD2697" t="str">
            <v>SGN,S11,BFY,W21-5aL,</v>
          </cell>
        </row>
        <row r="2698">
          <cell r="A2698" t="str">
            <v>PC-3347</v>
          </cell>
          <cell r="AD2698" t="str">
            <v>SGN,S11,BFY,W21-5aL,</v>
          </cell>
        </row>
        <row r="2699">
          <cell r="A2699" t="str">
            <v>PC-3348</v>
          </cell>
          <cell r="AD2699" t="str">
            <v>SGN,S11,BFY,W21-5aL,</v>
          </cell>
        </row>
        <row r="2700">
          <cell r="A2700" t="str">
            <v>PC-26-0656</v>
          </cell>
          <cell r="AD2700" t="str">
            <v>SGN,S11,BFY,W21-5aR,</v>
          </cell>
        </row>
        <row r="2701">
          <cell r="A2701" t="str">
            <v>PC-3349</v>
          </cell>
          <cell r="AD2701" t="str">
            <v>SGN,S11,BFY,W21-5aR,</v>
          </cell>
        </row>
        <row r="2702">
          <cell r="A2702" t="str">
            <v>PC-3350</v>
          </cell>
          <cell r="AD2702" t="str">
            <v>SGN,S11,BFY,W21-5aR,</v>
          </cell>
        </row>
        <row r="2703">
          <cell r="A2703" t="str">
            <v>PC-26-0657</v>
          </cell>
          <cell r="AD2703" t="str">
            <v>SGN,S11,BFY,W21-5bL,</v>
          </cell>
        </row>
        <row r="2704">
          <cell r="A2704" t="str">
            <v>PC-26-0658</v>
          </cell>
          <cell r="AD2704" t="str">
            <v>SGN,S11,BFY,W21-5bL,</v>
          </cell>
        </row>
        <row r="2705">
          <cell r="A2705" t="str">
            <v>PC-26-0659</v>
          </cell>
          <cell r="AD2705" t="str">
            <v>SGN,S11,BFY,W21-5bL,</v>
          </cell>
        </row>
        <row r="2706">
          <cell r="A2706" t="str">
            <v>PC-3351</v>
          </cell>
          <cell r="AD2706" t="str">
            <v>SGN,S11,BFY,W21-5bL,</v>
          </cell>
        </row>
        <row r="2707">
          <cell r="A2707" t="str">
            <v>PC-3352</v>
          </cell>
          <cell r="AD2707" t="str">
            <v>SGN,S11,BFY,W21-5bL,</v>
          </cell>
        </row>
        <row r="2708">
          <cell r="A2708" t="str">
            <v>PC-3353</v>
          </cell>
          <cell r="AD2708" t="str">
            <v>SGN,S11,BFY,W21-5bL,</v>
          </cell>
        </row>
        <row r="2709">
          <cell r="A2709" t="str">
            <v>PC-3354</v>
          </cell>
          <cell r="AD2709" t="str">
            <v>SGN,S11,BFY,W21-5bL,</v>
          </cell>
        </row>
        <row r="2710">
          <cell r="A2710" t="str">
            <v>PC-3355</v>
          </cell>
          <cell r="AD2710" t="str">
            <v>SGN,S11,BFY,W21-5bL,</v>
          </cell>
        </row>
        <row r="2711">
          <cell r="A2711" t="str">
            <v>PC-3356</v>
          </cell>
          <cell r="AD2711" t="str">
            <v>SGN,S11,BFY,W21-5bL,</v>
          </cell>
        </row>
        <row r="2712">
          <cell r="A2712" t="str">
            <v>PC-26-0660</v>
          </cell>
          <cell r="AD2712" t="str">
            <v>SGN,S11,BFY,W21-5bR,</v>
          </cell>
        </row>
        <row r="2713">
          <cell r="A2713" t="str">
            <v>PC-26-0661</v>
          </cell>
          <cell r="AD2713" t="str">
            <v>SGN,S11,BFY,W21-5bR,</v>
          </cell>
        </row>
        <row r="2714">
          <cell r="A2714" t="str">
            <v>PC-26-0662</v>
          </cell>
          <cell r="AD2714" t="str">
            <v>SGN,S11,BFY,W21-5bR,</v>
          </cell>
        </row>
        <row r="2715">
          <cell r="A2715" t="str">
            <v>PC-3357</v>
          </cell>
          <cell r="AD2715" t="str">
            <v>SGN,S11,BFY,W21-5bR,</v>
          </cell>
        </row>
        <row r="2716">
          <cell r="A2716" t="str">
            <v>PC-3358</v>
          </cell>
          <cell r="AD2716" t="str">
            <v>SGN,S11,BFY,W21-5bR,</v>
          </cell>
        </row>
        <row r="2717">
          <cell r="A2717" t="str">
            <v>PC-3359</v>
          </cell>
          <cell r="AD2717" t="str">
            <v>SGN,S11,BFY,W21-5bR,</v>
          </cell>
        </row>
        <row r="2718">
          <cell r="A2718" t="str">
            <v>PC-3360</v>
          </cell>
          <cell r="AD2718" t="str">
            <v>SGN,S11,BFY,W21-5bR,</v>
          </cell>
        </row>
        <row r="2719">
          <cell r="A2719" t="str">
            <v>PC-3361</v>
          </cell>
          <cell r="AD2719" t="str">
            <v>SGN,S11,BFY,W21-5bR,</v>
          </cell>
        </row>
        <row r="2720">
          <cell r="A2720" t="str">
            <v>PC-3362</v>
          </cell>
          <cell r="AD2720" t="str">
            <v>SGN,S11,BFY,W21-5bR,</v>
          </cell>
        </row>
        <row r="2721">
          <cell r="A2721" t="str">
            <v>PC-26-0663</v>
          </cell>
          <cell r="AD2721" t="str">
            <v>SGN,S11,BFY,W21-6,</v>
          </cell>
        </row>
        <row r="2722">
          <cell r="A2722" t="str">
            <v>PC-3363</v>
          </cell>
          <cell r="AD2722" t="str">
            <v>SGN,S11,BFY,W21-6,</v>
          </cell>
        </row>
        <row r="2723">
          <cell r="A2723" t="str">
            <v>PC-3364</v>
          </cell>
          <cell r="AD2723" t="str">
            <v>SGN,S11,BFY,W21-6,</v>
          </cell>
        </row>
        <row r="2724">
          <cell r="A2724" t="str">
            <v>PC-26-0664</v>
          </cell>
          <cell r="AD2724" t="str">
            <v>SGN,S11,BFY,W21-7,</v>
          </cell>
        </row>
        <row r="2725">
          <cell r="A2725" t="str">
            <v>PC-3365</v>
          </cell>
          <cell r="AD2725" t="str">
            <v>SGN,S11,BFY,W21-7,</v>
          </cell>
        </row>
        <row r="2726">
          <cell r="A2726" t="str">
            <v>PC-3366</v>
          </cell>
          <cell r="AD2726" t="str">
            <v>SGN,S11,BFY,W21-7,</v>
          </cell>
        </row>
        <row r="2727">
          <cell r="A2727" t="str">
            <v>PC-26-0665</v>
          </cell>
          <cell r="AD2727" t="str">
            <v>SGN,S11,BFY,W21-8,</v>
          </cell>
        </row>
        <row r="2728">
          <cell r="A2728" t="str">
            <v>PC-3367</v>
          </cell>
          <cell r="AD2728" t="str">
            <v>SGN,S11,BFY,W21-8,</v>
          </cell>
        </row>
        <row r="2729">
          <cell r="A2729" t="str">
            <v>PC-3368</v>
          </cell>
          <cell r="AD2729" t="str">
            <v>SGN,S11,BFY,W21-8,</v>
          </cell>
        </row>
        <row r="2730">
          <cell r="A2730" t="str">
            <v>PC-1315</v>
          </cell>
          <cell r="AD2730" t="str">
            <v>SGN,S11,BFY,W2-2,</v>
          </cell>
        </row>
        <row r="2731">
          <cell r="A2731" t="str">
            <v>PC-26-0666</v>
          </cell>
          <cell r="AD2731" t="str">
            <v>SGN,S11,BFY,W2-2,</v>
          </cell>
        </row>
        <row r="2732">
          <cell r="A2732" t="str">
            <v>PC-26-0667</v>
          </cell>
          <cell r="AD2732" t="str">
            <v>SGN,S11,BFY,W2-2,</v>
          </cell>
        </row>
        <row r="2733">
          <cell r="A2733" t="str">
            <v>PC-3794</v>
          </cell>
          <cell r="AD2733" t="str">
            <v>SGN,S11,BFY,W2-2,</v>
          </cell>
        </row>
        <row r="2734">
          <cell r="A2734" t="str">
            <v>PC-3799</v>
          </cell>
          <cell r="AD2734" t="str">
            <v>SGN,S11,BFY,W2-2,</v>
          </cell>
        </row>
        <row r="2735">
          <cell r="A2735" t="str">
            <v>PC-26-0668</v>
          </cell>
          <cell r="AD2735" t="str">
            <v>SGN,S11,BFY,W22-1,</v>
          </cell>
        </row>
        <row r="2736">
          <cell r="A2736" t="str">
            <v>PC-3369</v>
          </cell>
          <cell r="AD2736" t="str">
            <v>SGN,S11,BFY,W22-1,</v>
          </cell>
        </row>
        <row r="2737">
          <cell r="A2737" t="str">
            <v>PC-3370</v>
          </cell>
          <cell r="AD2737" t="str">
            <v>SGN,S11,BFY,W22-1,</v>
          </cell>
        </row>
        <row r="2738">
          <cell r="A2738" t="str">
            <v>PC-26-0669</v>
          </cell>
          <cell r="AD2738" t="str">
            <v>SGN,S11,BFY,W22-3,</v>
          </cell>
        </row>
        <row r="2739">
          <cell r="A2739" t="str">
            <v>PC-3372</v>
          </cell>
          <cell r="AD2739" t="str">
            <v>SGN,S11,BFY,W22-3,</v>
          </cell>
        </row>
        <row r="2740">
          <cell r="A2740" t="str">
            <v>PC-1316</v>
          </cell>
          <cell r="AD2740" t="str">
            <v>SGN,S11,BFY,W2-3,</v>
          </cell>
        </row>
        <row r="2741">
          <cell r="A2741" t="str">
            <v>PC-1327</v>
          </cell>
          <cell r="AD2741" t="str">
            <v>SGN,S11,BFY,W2-3,</v>
          </cell>
        </row>
        <row r="2742">
          <cell r="A2742" t="str">
            <v>PC-1332</v>
          </cell>
          <cell r="AD2742" t="str">
            <v>SGN,S11,BFY,W2-3,</v>
          </cell>
        </row>
        <row r="2743">
          <cell r="A2743" t="str">
            <v>PC-26-0670</v>
          </cell>
          <cell r="AD2743" t="str">
            <v>SGN,S11,BFY,W2-3,</v>
          </cell>
        </row>
        <row r="2744">
          <cell r="A2744" t="str">
            <v>PC-26-0671</v>
          </cell>
          <cell r="AD2744" t="str">
            <v>SGN,S11,BFY,W2-3,</v>
          </cell>
        </row>
        <row r="2745">
          <cell r="A2745" t="str">
            <v>PC-26-0672</v>
          </cell>
          <cell r="AD2745" t="str">
            <v>SGN,S11,BFY,W23-1,</v>
          </cell>
        </row>
        <row r="2746">
          <cell r="A2746" t="str">
            <v>PC-3376</v>
          </cell>
          <cell r="AD2746" t="str">
            <v>SGN,S11,BFY,W23-2,</v>
          </cell>
        </row>
        <row r="2747">
          <cell r="A2747" t="str">
            <v>PC-26-0673</v>
          </cell>
          <cell r="AD2747" t="str">
            <v>SGN,S11,BFY,W23-2a,</v>
          </cell>
        </row>
        <row r="2748">
          <cell r="A2748" t="str">
            <v>PC-26-00354</v>
          </cell>
          <cell r="AD2748" t="str">
            <v>SGN,S11,BFY,W23-2a,</v>
          </cell>
        </row>
        <row r="2749">
          <cell r="A2749" t="str">
            <v>PC-26-0674</v>
          </cell>
          <cell r="AD2749" t="str">
            <v>SGN,S11,BFY,W2-3a,</v>
          </cell>
        </row>
        <row r="2750">
          <cell r="A2750" t="str">
            <v>PC-26-0675</v>
          </cell>
          <cell r="AD2750" t="str">
            <v>SGN,S11,BFY,W2-3a,</v>
          </cell>
        </row>
        <row r="2751">
          <cell r="A2751" t="str">
            <v>PC-26-0676</v>
          </cell>
          <cell r="AD2751" t="str">
            <v>SGN,S11,BFY,W2-3a,</v>
          </cell>
        </row>
        <row r="2752">
          <cell r="A2752" t="str">
            <v>PC-26-0677</v>
          </cell>
          <cell r="AD2752" t="str">
            <v>SGN,S11,BFY,W2-3a,</v>
          </cell>
        </row>
        <row r="2753">
          <cell r="A2753" t="str">
            <v>PC-1317</v>
          </cell>
          <cell r="AD2753" t="str">
            <v>SGN,S11,BFY,W2-4,</v>
          </cell>
        </row>
        <row r="2754">
          <cell r="A2754" t="str">
            <v>PC-1328</v>
          </cell>
          <cell r="AD2754" t="str">
            <v>SGN,S11,BFY,W2-4,</v>
          </cell>
        </row>
        <row r="2755">
          <cell r="A2755" t="str">
            <v>PC-1333</v>
          </cell>
          <cell r="AD2755" t="str">
            <v>SGN,S11,BFY,W2-4,</v>
          </cell>
        </row>
        <row r="2756">
          <cell r="A2756" t="str">
            <v>PC-26-0678</v>
          </cell>
          <cell r="AD2756" t="str">
            <v>SGN,S11,BFY,W2-4,</v>
          </cell>
        </row>
        <row r="2757">
          <cell r="A2757" t="str">
            <v>PC-26-0679</v>
          </cell>
          <cell r="AD2757" t="str">
            <v>SGN,S11,BFY,W2-4,</v>
          </cell>
        </row>
        <row r="2758">
          <cell r="A2758" t="str">
            <v>PC-26-0680</v>
          </cell>
          <cell r="AD2758" t="str">
            <v>SGN,S11,BFY,W24-1,</v>
          </cell>
        </row>
        <row r="2759">
          <cell r="A2759" t="str">
            <v>PC-26-0681</v>
          </cell>
          <cell r="AD2759" t="str">
            <v>SGN,S11,BFY,W24-1,</v>
          </cell>
        </row>
        <row r="2760">
          <cell r="A2760" t="str">
            <v>PC-26-0682</v>
          </cell>
          <cell r="AD2760" t="str">
            <v>SGN,S11,BFY,W24-1,</v>
          </cell>
        </row>
        <row r="2761">
          <cell r="A2761" t="str">
            <v>PC-26-0683</v>
          </cell>
          <cell r="AD2761" t="str">
            <v>SGN,S11,BFY,W24-1a,</v>
          </cell>
        </row>
        <row r="2762">
          <cell r="A2762" t="str">
            <v>PC-26-0684</v>
          </cell>
          <cell r="AD2762" t="str">
            <v>SGN,S11,BFY,W24-1a,</v>
          </cell>
        </row>
        <row r="2763">
          <cell r="A2763" t="str">
            <v>PC-26-0685</v>
          </cell>
          <cell r="AD2763" t="str">
            <v>SGN,S11,BFY,W24-1a,</v>
          </cell>
        </row>
        <row r="2764">
          <cell r="A2764" t="str">
            <v>PC-26-0686</v>
          </cell>
          <cell r="AD2764" t="str">
            <v>SGN,S11,BFY,W24-1b,</v>
          </cell>
        </row>
        <row r="2765">
          <cell r="A2765" t="str">
            <v>PC-26-0687</v>
          </cell>
          <cell r="AD2765" t="str">
            <v>SGN,S11,BFY,W24-1b,</v>
          </cell>
        </row>
        <row r="2766">
          <cell r="A2766" t="str">
            <v>PC-26-0688</v>
          </cell>
          <cell r="AD2766" t="str">
            <v>SGN,S11,BFY,W24-1b,</v>
          </cell>
        </row>
        <row r="2767">
          <cell r="A2767" t="str">
            <v>PC-3377</v>
          </cell>
          <cell r="AD2767" t="str">
            <v>SGN,S11,BFY,W24-1cP,</v>
          </cell>
        </row>
        <row r="2768">
          <cell r="A2768" t="str">
            <v>PC-3378</v>
          </cell>
          <cell r="AD2768" t="str">
            <v>SGN,S11,BFY,W24-1cP,</v>
          </cell>
        </row>
        <row r="2769">
          <cell r="A2769" t="str">
            <v>PC-1318</v>
          </cell>
          <cell r="AD2769" t="str">
            <v>SGN,S11,BFY,W2-5,</v>
          </cell>
        </row>
        <row r="2770">
          <cell r="A2770" t="str">
            <v>PC-1329</v>
          </cell>
          <cell r="AD2770" t="str">
            <v>SGN,S11,BFY,W2-5,</v>
          </cell>
        </row>
        <row r="2771">
          <cell r="A2771" t="str">
            <v>PC-1334</v>
          </cell>
          <cell r="AD2771" t="str">
            <v>SGN,S11,BFY,W2-5,</v>
          </cell>
        </row>
        <row r="2772">
          <cell r="A2772" t="str">
            <v>PC-26-0689</v>
          </cell>
          <cell r="AD2772" t="str">
            <v>SGN,S11,BFY,W2-5,</v>
          </cell>
        </row>
        <row r="2773">
          <cell r="A2773" t="str">
            <v>PC-26-0690</v>
          </cell>
          <cell r="AD2773" t="str">
            <v>SGN,S11,BFY,W2-5,</v>
          </cell>
        </row>
        <row r="2774">
          <cell r="A2774" t="str">
            <v>PC-26-00355</v>
          </cell>
          <cell r="AD2774" t="str">
            <v>SGN,S11,BFY,W2-6,</v>
          </cell>
        </row>
        <row r="2775">
          <cell r="A2775" t="str">
            <v>PC-26-00356</v>
          </cell>
          <cell r="AD2775" t="str">
            <v>SGN,S11,BFY,W2-6,</v>
          </cell>
        </row>
        <row r="2776">
          <cell r="A2776" t="str">
            <v>PC-26-00357</v>
          </cell>
          <cell r="AD2776" t="str">
            <v>SGN,S11,BFY,W2-6,</v>
          </cell>
        </row>
        <row r="2777">
          <cell r="A2777" t="str">
            <v>PC-26-00358</v>
          </cell>
          <cell r="AD2777" t="str">
            <v>SGN,S11,BFY,W2-6,</v>
          </cell>
        </row>
        <row r="2778">
          <cell r="A2778" t="str">
            <v>PC-26-0691</v>
          </cell>
          <cell r="AD2778" t="str">
            <v>SGN,S11,BFY,W26-1,</v>
          </cell>
        </row>
        <row r="2779">
          <cell r="A2779" t="str">
            <v>PC-26-0692</v>
          </cell>
          <cell r="AD2779" t="str">
            <v>SGN,S11,BFY,W26-1,</v>
          </cell>
        </row>
        <row r="2780">
          <cell r="A2780" t="str">
            <v>PC-1320</v>
          </cell>
          <cell r="AD2780" t="str">
            <v>SGN,S11,BFY,W2-7L,</v>
          </cell>
        </row>
        <row r="2781">
          <cell r="A2781" t="str">
            <v>PC-1323</v>
          </cell>
          <cell r="AD2781" t="str">
            <v>SGN,S11,BFY,W2-7L,</v>
          </cell>
        </row>
        <row r="2782">
          <cell r="A2782" t="str">
            <v>PC-1324</v>
          </cell>
          <cell r="AD2782" t="str">
            <v>SGN,S11,BFY,W2-7L,</v>
          </cell>
        </row>
        <row r="2783">
          <cell r="A2783" t="str">
            <v>PC-26-00359</v>
          </cell>
          <cell r="AD2783" t="str">
            <v>SGN,S11,BFY,W2-7L,</v>
          </cell>
        </row>
        <row r="2784">
          <cell r="A2784" t="str">
            <v>PC-1321</v>
          </cell>
          <cell r="AD2784" t="str">
            <v>SGN,S11,BFY,W2-7R,</v>
          </cell>
        </row>
        <row r="2785">
          <cell r="A2785" t="str">
            <v>PC-1322</v>
          </cell>
          <cell r="AD2785" t="str">
            <v>SGN,S11,BFY,W2-7R,</v>
          </cell>
        </row>
        <row r="2786">
          <cell r="A2786" t="str">
            <v>PC-1325</v>
          </cell>
          <cell r="AD2786" t="str">
            <v>SGN,S11,BFY,W2-7R,</v>
          </cell>
        </row>
        <row r="2787">
          <cell r="A2787" t="str">
            <v>PC-26-00360</v>
          </cell>
          <cell r="AD2787" t="str">
            <v>SGN,S11,BFY,W2-7R,</v>
          </cell>
        </row>
        <row r="2788">
          <cell r="A2788" t="str">
            <v>PC-1326</v>
          </cell>
          <cell r="AD2788" t="str">
            <v>SGN,S11,BFY,W2-8,</v>
          </cell>
        </row>
        <row r="2789">
          <cell r="A2789" t="str">
            <v>PC-1331</v>
          </cell>
          <cell r="AD2789" t="str">
            <v>SGN,S11,BFY,W2-8,</v>
          </cell>
        </row>
        <row r="2790">
          <cell r="A2790" t="str">
            <v>PC-1336</v>
          </cell>
          <cell r="AD2790" t="str">
            <v>SGN,S11,BFY,W2-8,</v>
          </cell>
        </row>
        <row r="2791">
          <cell r="A2791" t="str">
            <v>PC-26-00361</v>
          </cell>
          <cell r="AD2791" t="str">
            <v>SGN,S11,BFY,W2-8,</v>
          </cell>
        </row>
        <row r="2792">
          <cell r="A2792" t="str">
            <v>PC-1586</v>
          </cell>
          <cell r="AD2792" t="str">
            <v>SGN,S11,BFY,W30B(CA),</v>
          </cell>
        </row>
        <row r="2793">
          <cell r="A2793" t="str">
            <v>PC-26-00577</v>
          </cell>
          <cell r="AD2793" t="str">
            <v>SGN,S11,BFY,W30cP(CA),</v>
          </cell>
        </row>
        <row r="2794">
          <cell r="A2794" t="str">
            <v>PC-26-00578</v>
          </cell>
          <cell r="AD2794" t="str">
            <v>SGN,S11,BFY,W30cP(CA),</v>
          </cell>
        </row>
        <row r="2795">
          <cell r="A2795" t="str">
            <v>PC-26-0693</v>
          </cell>
          <cell r="AD2795" t="str">
            <v>SGN,S11,BFY,W3-1,</v>
          </cell>
        </row>
        <row r="2796">
          <cell r="A2796" t="str">
            <v>PC-26-0694</v>
          </cell>
          <cell r="AD2796" t="str">
            <v>SGN,S11,BFY,W3-1,</v>
          </cell>
        </row>
        <row r="2797">
          <cell r="A2797" t="str">
            <v>PC-3172</v>
          </cell>
          <cell r="AD2797" t="str">
            <v>SGN,S11,BFY,W3-1,</v>
          </cell>
        </row>
        <row r="2798">
          <cell r="A2798" t="str">
            <v>PC-1588</v>
          </cell>
          <cell r="AD2798" t="str">
            <v>SGN,S11,BFY,W31(CA),</v>
          </cell>
        </row>
        <row r="2799">
          <cell r="A2799" t="str">
            <v>PC-26-0859</v>
          </cell>
          <cell r="AD2799" t="str">
            <v>SGN,S11,BFY,W31(CA),</v>
          </cell>
        </row>
        <row r="2800">
          <cell r="A2800" t="str">
            <v>PC-1337</v>
          </cell>
          <cell r="AD2800" t="str">
            <v>SGN,S11,BFY,W3-2,</v>
          </cell>
        </row>
        <row r="2801">
          <cell r="A2801" t="str">
            <v>PC-1338</v>
          </cell>
          <cell r="AD2801" t="str">
            <v>SGN,S11,BFY,W3-2,</v>
          </cell>
        </row>
        <row r="2802">
          <cell r="A2802" t="str">
            <v>PC-3174</v>
          </cell>
          <cell r="AD2802" t="str">
            <v>SGN,S11,BFY,W3-2,</v>
          </cell>
        </row>
        <row r="2803">
          <cell r="A2803" t="str">
            <v>PC-26-0696</v>
          </cell>
          <cell r="AD2803" t="str">
            <v>SGN,S11,BFY,W3-3,</v>
          </cell>
        </row>
        <row r="2804">
          <cell r="A2804" t="str">
            <v>PC-3176</v>
          </cell>
          <cell r="AD2804" t="str">
            <v>SGN,S11,BFY,W3-3,</v>
          </cell>
        </row>
        <row r="2805">
          <cell r="A2805" t="str">
            <v>PC-3807</v>
          </cell>
          <cell r="AD2805" t="str">
            <v>SGN,S11,BFY,W3-3,</v>
          </cell>
        </row>
        <row r="2806">
          <cell r="A2806" t="str">
            <v>PC-1340</v>
          </cell>
          <cell r="AD2806" t="str">
            <v>SGN,S11,BFY,W3-4,</v>
          </cell>
        </row>
        <row r="2807">
          <cell r="A2807" t="str">
            <v>PC-26-0697</v>
          </cell>
          <cell r="AD2807" t="str">
            <v>SGN,S11,BFY,W3-4,</v>
          </cell>
        </row>
        <row r="2808">
          <cell r="A2808" t="str">
            <v>PC-3178</v>
          </cell>
          <cell r="AD2808" t="str">
            <v>SGN,S11,BFY,W3-4,</v>
          </cell>
        </row>
        <row r="2809">
          <cell r="A2809" t="str">
            <v>PC-1595</v>
          </cell>
          <cell r="AD2809" t="str">
            <v>SGN,S11,BFY,W34C(CA),</v>
          </cell>
        </row>
        <row r="2810">
          <cell r="A2810" t="str">
            <v>PC-1596</v>
          </cell>
          <cell r="AD2810" t="str">
            <v>SGN,S11,BFY,W34C(CA),</v>
          </cell>
        </row>
        <row r="2811">
          <cell r="A2811" t="str">
            <v>PC-1343</v>
          </cell>
          <cell r="AD2811" t="str">
            <v>SGN,S11,BFY,W3-5,</v>
          </cell>
        </row>
        <row r="2812">
          <cell r="A2812" t="str">
            <v>PC-3179</v>
          </cell>
          <cell r="AD2812" t="str">
            <v>SGN,S11,BFY,W3-5,</v>
          </cell>
        </row>
        <row r="2813">
          <cell r="A2813" t="str">
            <v>PC-1344</v>
          </cell>
          <cell r="AD2813" t="str">
            <v>SGN,S11,BFY,W3-5a,</v>
          </cell>
        </row>
        <row r="2814">
          <cell r="A2814" t="str">
            <v>PC-1345</v>
          </cell>
          <cell r="AD2814" t="str">
            <v>SGN,S11,BFY,W3-5a,</v>
          </cell>
        </row>
        <row r="2815">
          <cell r="A2815" t="str">
            <v>PC-26-00362</v>
          </cell>
          <cell r="AD2815" t="str">
            <v>SGN,S11,BFY,W3-5b,</v>
          </cell>
        </row>
        <row r="2816">
          <cell r="A2816" t="str">
            <v>PC-26-0699</v>
          </cell>
          <cell r="AD2816" t="str">
            <v>SGN,S11,BFY,W3-5b,</v>
          </cell>
        </row>
        <row r="2817">
          <cell r="A2817" t="str">
            <v>PC-26-0700</v>
          </cell>
          <cell r="AD2817" t="str">
            <v>SGN,S11,BFY,W3-5c,</v>
          </cell>
        </row>
        <row r="2818">
          <cell r="A2818" t="str">
            <v>PC-26-0701</v>
          </cell>
          <cell r="AD2818" t="str">
            <v>SGN,S11,BFY,W3-5c,</v>
          </cell>
        </row>
        <row r="2819">
          <cell r="A2819" t="str">
            <v>PC-1346</v>
          </cell>
          <cell r="AD2819" t="str">
            <v>SGN,S11,BFY,W3-6,</v>
          </cell>
        </row>
        <row r="2820">
          <cell r="A2820" t="str">
            <v>PC-1347</v>
          </cell>
          <cell r="AD2820" t="str">
            <v>SGN,S11,BFY,W3-6,</v>
          </cell>
        </row>
        <row r="2821">
          <cell r="A2821" t="str">
            <v>PC-1348</v>
          </cell>
          <cell r="AD2821" t="str">
            <v>SGN,S11,BFY,W3-6,</v>
          </cell>
        </row>
        <row r="2822">
          <cell r="A2822" t="str">
            <v>PC-1349</v>
          </cell>
          <cell r="AD2822" t="str">
            <v>SGN,S11,BFY,W3-7,</v>
          </cell>
        </row>
        <row r="2823">
          <cell r="A2823" t="str">
            <v>PC-1350</v>
          </cell>
          <cell r="AD2823" t="str">
            <v>SGN,S11,BFY,W3-8,</v>
          </cell>
        </row>
        <row r="2824">
          <cell r="A2824" t="str">
            <v>PC-1597</v>
          </cell>
          <cell r="AD2824" t="str">
            <v>SGN,S11,BFY,W38(CA),</v>
          </cell>
        </row>
        <row r="2825">
          <cell r="A2825" t="str">
            <v>PC-26-00579</v>
          </cell>
          <cell r="AD2825" t="str">
            <v>SGN,S11,BFY,W38(CA),</v>
          </cell>
        </row>
        <row r="2826">
          <cell r="A2826" t="str">
            <v>PC-26-0702</v>
          </cell>
          <cell r="AD2826" t="str">
            <v>SGN,S11,BFY,W3-9,</v>
          </cell>
        </row>
        <row r="2827">
          <cell r="A2827" t="str">
            <v>PC-26-0703</v>
          </cell>
          <cell r="AD2827" t="str">
            <v>SGN,S11,BFY,W3-9,</v>
          </cell>
        </row>
        <row r="2828">
          <cell r="A2828" t="str">
            <v>PC-26-0704</v>
          </cell>
          <cell r="AD2828" t="str">
            <v>SGN,S11,BFY,W4-1L,</v>
          </cell>
        </row>
        <row r="2829">
          <cell r="A2829" t="str">
            <v>PC-3183</v>
          </cell>
          <cell r="AD2829" t="str">
            <v>SGN,S11,BFY,W4-1L,</v>
          </cell>
        </row>
        <row r="2830">
          <cell r="A2830" t="str">
            <v>PC-3184</v>
          </cell>
          <cell r="AD2830" t="str">
            <v>SGN,S11,BFY,W4-1L,</v>
          </cell>
        </row>
        <row r="2831">
          <cell r="A2831" t="str">
            <v>PC-26-0705</v>
          </cell>
          <cell r="AD2831" t="str">
            <v>SGN,S11,BFY,W4-1R,</v>
          </cell>
        </row>
        <row r="2832">
          <cell r="A2832" t="str">
            <v>PC-3185</v>
          </cell>
          <cell r="AD2832" t="str">
            <v>SGN,S11,BFY,W4-1R,</v>
          </cell>
        </row>
        <row r="2833">
          <cell r="A2833" t="str">
            <v>PC-3186</v>
          </cell>
          <cell r="AD2833" t="str">
            <v>SGN,S11,BFY,W4-1R,</v>
          </cell>
        </row>
        <row r="2834">
          <cell r="A2834" t="str">
            <v>PC-26-0706</v>
          </cell>
          <cell r="AD2834" t="str">
            <v>SGN,S11,BFY,W4-2L,</v>
          </cell>
        </row>
        <row r="2835">
          <cell r="A2835" t="str">
            <v>PC-3187</v>
          </cell>
          <cell r="AD2835" t="str">
            <v>SGN,S11,BFY,W4-2L,</v>
          </cell>
        </row>
        <row r="2836">
          <cell r="A2836" t="str">
            <v>PC-3188</v>
          </cell>
          <cell r="AD2836" t="str">
            <v>SGN,S11,BFY,W4-2L,</v>
          </cell>
        </row>
        <row r="2837">
          <cell r="A2837" t="str">
            <v>PC-26-0707</v>
          </cell>
          <cell r="AD2837" t="str">
            <v>SGN,S11,BFY,W4-2R,</v>
          </cell>
        </row>
        <row r="2838">
          <cell r="A2838" t="str">
            <v>PC-3189</v>
          </cell>
          <cell r="AD2838" t="str">
            <v>SGN,S11,BFY,W4-2R,</v>
          </cell>
        </row>
        <row r="2839">
          <cell r="A2839" t="str">
            <v>PC-3190</v>
          </cell>
          <cell r="AD2839" t="str">
            <v>SGN,S11,BFY,W4-2R,</v>
          </cell>
        </row>
        <row r="2840">
          <cell r="A2840" t="str">
            <v>PC-26-0708</v>
          </cell>
          <cell r="AD2840" t="str">
            <v>SGN,S11,BFY,W4-3L,</v>
          </cell>
        </row>
        <row r="2841">
          <cell r="A2841" t="str">
            <v>PC-3191</v>
          </cell>
          <cell r="AD2841" t="str">
            <v>SGN,S11,BFY,W4-3L,</v>
          </cell>
        </row>
        <row r="2842">
          <cell r="A2842" t="str">
            <v>PC-3192</v>
          </cell>
          <cell r="AD2842" t="str">
            <v>SGN,S11,BFY,W4-3L,</v>
          </cell>
        </row>
        <row r="2843">
          <cell r="A2843" t="str">
            <v>PC-26-0709</v>
          </cell>
          <cell r="AD2843" t="str">
            <v>SGN,S11,BFY,W4-3R,</v>
          </cell>
        </row>
        <row r="2844">
          <cell r="A2844" t="str">
            <v>PC-3193</v>
          </cell>
          <cell r="AD2844" t="str">
            <v>SGN,S11,BFY,W4-3R,</v>
          </cell>
        </row>
        <row r="2845">
          <cell r="A2845" t="str">
            <v>PC-3194</v>
          </cell>
          <cell r="AD2845" t="str">
            <v>SGN,S11,BFY,W4-3R,</v>
          </cell>
        </row>
        <row r="2846">
          <cell r="A2846" t="str">
            <v>PC-1359</v>
          </cell>
          <cell r="AD2846" t="str">
            <v>SGN,S11,BFY,W4-4aP,</v>
          </cell>
        </row>
        <row r="2847">
          <cell r="A2847" t="str">
            <v>PC-1361</v>
          </cell>
          <cell r="AD2847" t="str">
            <v>SGN,S11,BFY,W4-4aP,</v>
          </cell>
        </row>
        <row r="2848">
          <cell r="A2848" t="str">
            <v>PC-1362</v>
          </cell>
          <cell r="AD2848" t="str">
            <v>SGN,S11,BFY,W4-4aP,</v>
          </cell>
        </row>
        <row r="2849">
          <cell r="A2849" t="str">
            <v>PC-26-00580</v>
          </cell>
          <cell r="AD2849" t="str">
            <v>SGN,S11,BFY,W44aP(CA),</v>
          </cell>
        </row>
        <row r="2850">
          <cell r="A2850" t="str">
            <v>PC-1363</v>
          </cell>
          <cell r="AD2850" t="str">
            <v>SGN,S11,BFY,W4-4bP,</v>
          </cell>
        </row>
        <row r="2851">
          <cell r="A2851" t="str">
            <v>PC-1365</v>
          </cell>
          <cell r="AD2851" t="str">
            <v>SGN,S11,BFY,W4-4bP,</v>
          </cell>
        </row>
        <row r="2852">
          <cell r="A2852" t="str">
            <v>PC-1366</v>
          </cell>
          <cell r="AD2852" t="str">
            <v>SGN,S11,BFY,W4-4bP,</v>
          </cell>
        </row>
        <row r="2853">
          <cell r="A2853" t="str">
            <v>PC-1355</v>
          </cell>
          <cell r="AD2853" t="str">
            <v>SGN,S11,BFY,W4-4P,</v>
          </cell>
        </row>
        <row r="2854">
          <cell r="A2854" t="str">
            <v>PC-1357</v>
          </cell>
          <cell r="AD2854" t="str">
            <v>SGN,S11,BFY,W4-4P,</v>
          </cell>
        </row>
        <row r="2855">
          <cell r="A2855" t="str">
            <v>PC-1358</v>
          </cell>
          <cell r="AD2855" t="str">
            <v>SGN,S11,BFY,W4-4P,</v>
          </cell>
        </row>
        <row r="2856">
          <cell r="A2856" t="str">
            <v>PC-1367</v>
          </cell>
          <cell r="AD2856" t="str">
            <v>SGN,S11,BFY,W4-5,</v>
          </cell>
        </row>
        <row r="2857">
          <cell r="A2857" t="str">
            <v>PC-3196</v>
          </cell>
          <cell r="AD2857" t="str">
            <v>SGN,S11,BFY,W4-5,</v>
          </cell>
        </row>
        <row r="2858">
          <cell r="A2858" t="str">
            <v>PC-26-0712</v>
          </cell>
          <cell r="AD2858" t="str">
            <v>SGN,S11,BFY,W4-5aP,</v>
          </cell>
        </row>
        <row r="2859">
          <cell r="A2859" t="str">
            <v>PC-26-0713</v>
          </cell>
          <cell r="AD2859" t="str">
            <v>SGN,S11,BFY,W4-5aP,</v>
          </cell>
        </row>
        <row r="2860">
          <cell r="A2860" t="str">
            <v>PC-1371</v>
          </cell>
          <cell r="AD2860" t="str">
            <v>SGN,S11,BFY,W4-6,</v>
          </cell>
        </row>
        <row r="2861">
          <cell r="A2861" t="str">
            <v>PC-3200</v>
          </cell>
          <cell r="AD2861" t="str">
            <v>SGN,S11,BFY,W4-6,</v>
          </cell>
        </row>
        <row r="2862">
          <cell r="A2862" t="str">
            <v>PC-3645</v>
          </cell>
          <cell r="AD2862" t="str">
            <v>SGN,S11,BFY,W46aP(CA),</v>
          </cell>
        </row>
        <row r="2863">
          <cell r="A2863" t="str">
            <v>PC-26-0714</v>
          </cell>
          <cell r="AD2863" t="str">
            <v>SGN,S11,BFY,W4-7,</v>
          </cell>
        </row>
        <row r="2864">
          <cell r="A2864" t="str">
            <v>PC-26-0715</v>
          </cell>
          <cell r="AD2864" t="str">
            <v>SGN,S11,BFY,W4-7  ,</v>
          </cell>
        </row>
        <row r="2865">
          <cell r="A2865" t="str">
            <v>PC-3646</v>
          </cell>
          <cell r="AD2865" t="str">
            <v>SGN,S11,BFY,W48P(CA),</v>
          </cell>
        </row>
        <row r="2866">
          <cell r="A2866" t="str">
            <v>PC-26-0716</v>
          </cell>
          <cell r="AD2866" t="str">
            <v>SGN,S11,BFY,W5-1,</v>
          </cell>
        </row>
        <row r="2867">
          <cell r="A2867" t="str">
            <v>PC-3201</v>
          </cell>
          <cell r="AD2867" t="str">
            <v>SGN,S11,BFY,W5-1,</v>
          </cell>
        </row>
        <row r="2868">
          <cell r="A2868" t="str">
            <v>PC-3202</v>
          </cell>
          <cell r="AD2868" t="str">
            <v>SGN,S11,BFY,W5-1,</v>
          </cell>
        </row>
        <row r="2869">
          <cell r="A2869" t="str">
            <v>PC-1600</v>
          </cell>
          <cell r="AD2869" t="str">
            <v>SGN,S11,BFY,W51(CA),</v>
          </cell>
        </row>
        <row r="2870">
          <cell r="A2870" t="str">
            <v>PC-26-00581</v>
          </cell>
          <cell r="AD2870" t="str">
            <v>SGN,S11,BFY,W51(CA),</v>
          </cell>
        </row>
        <row r="2871">
          <cell r="A2871" t="str">
            <v>PC-26-0717</v>
          </cell>
          <cell r="AD2871" t="str">
            <v>SGN,S11,BFY,W5-2,</v>
          </cell>
        </row>
        <row r="2872">
          <cell r="A2872" t="str">
            <v>PC-26-0718</v>
          </cell>
          <cell r="AD2872" t="str">
            <v>SGN,S11,BFY,W5-2,</v>
          </cell>
        </row>
        <row r="2873">
          <cell r="A2873" t="str">
            <v>PC-3204</v>
          </cell>
          <cell r="AD2873" t="str">
            <v>SGN,S11,BFY,W5-2,</v>
          </cell>
        </row>
        <row r="2874">
          <cell r="A2874" t="str">
            <v>PC-3809</v>
          </cell>
          <cell r="AD2874" t="str">
            <v>SGN,S11,BFY,W5-2,</v>
          </cell>
        </row>
        <row r="2875">
          <cell r="A2875" t="str">
            <v>PC-26-0719</v>
          </cell>
          <cell r="AD2875" t="str">
            <v>SGN,S11,BFY,W5-2a,</v>
          </cell>
        </row>
        <row r="2876">
          <cell r="A2876" t="str">
            <v>PC-26-0720</v>
          </cell>
          <cell r="AD2876" t="str">
            <v>SGN,S11,BFY,W5-2a,</v>
          </cell>
        </row>
        <row r="2877">
          <cell r="A2877" t="str">
            <v>PC-26-0721</v>
          </cell>
          <cell r="AD2877" t="str">
            <v>SGN,S11,BFY,W5-2a,</v>
          </cell>
        </row>
        <row r="2878">
          <cell r="A2878" t="str">
            <v>PC-26-0722</v>
          </cell>
          <cell r="AD2878" t="str">
            <v>SGN,S11,BFY,W5-3,</v>
          </cell>
        </row>
        <row r="2879">
          <cell r="A2879" t="str">
            <v>PC-3205</v>
          </cell>
          <cell r="AD2879" t="str">
            <v>SGN,S11,BFY,W5-3,</v>
          </cell>
        </row>
        <row r="2880">
          <cell r="A2880" t="str">
            <v>PC-3206</v>
          </cell>
          <cell r="AD2880" t="str">
            <v>SGN,S11,BFY,W5-3,</v>
          </cell>
        </row>
        <row r="2881">
          <cell r="A2881" t="str">
            <v>PC-26-0723</v>
          </cell>
          <cell r="AD2881" t="str">
            <v>SGN,S11,BFY,W5-3a,</v>
          </cell>
        </row>
        <row r="2882">
          <cell r="A2882" t="str">
            <v>PC-26-0724</v>
          </cell>
          <cell r="AD2882" t="str">
            <v>SGN,S11,BFY,W5-3a,</v>
          </cell>
        </row>
        <row r="2883">
          <cell r="A2883" t="str">
            <v>PC-26-0725</v>
          </cell>
          <cell r="AD2883" t="str">
            <v>SGN,S11,BFY,W5-3a,</v>
          </cell>
        </row>
        <row r="2884">
          <cell r="A2884" t="str">
            <v>PC-1395</v>
          </cell>
          <cell r="AD2884" t="str">
            <v>SGN,S11,BFY,W5-4a,</v>
          </cell>
        </row>
        <row r="2885">
          <cell r="A2885" t="str">
            <v>PC-1602</v>
          </cell>
          <cell r="AD2885" t="str">
            <v>SGN,S11,BFY,W55(CA),</v>
          </cell>
        </row>
        <row r="2886">
          <cell r="A2886" t="str">
            <v>PC-3383</v>
          </cell>
          <cell r="AD2886" t="str">
            <v>SGN,S11,BFY,W55(CA),</v>
          </cell>
        </row>
        <row r="2887">
          <cell r="A2887" t="str">
            <v>PC-1603</v>
          </cell>
          <cell r="AD2887" t="str">
            <v>SGN,S11,BFY,W59-1(CA),</v>
          </cell>
        </row>
        <row r="2888">
          <cell r="A2888" t="str">
            <v>PC-1604</v>
          </cell>
          <cell r="AD2888" t="str">
            <v>SGN,S11,BFY,W59-1(CA),</v>
          </cell>
        </row>
        <row r="2889">
          <cell r="A2889" t="str">
            <v>PC-26-005682</v>
          </cell>
          <cell r="AD2889" t="str">
            <v>SGN,S11,BFY,W59-1(CA),</v>
          </cell>
        </row>
        <row r="2890">
          <cell r="A2890" t="str">
            <v>PC-3207</v>
          </cell>
          <cell r="AD2890" t="str">
            <v>SGN,S11,BFY,W6-1,</v>
          </cell>
        </row>
        <row r="2891">
          <cell r="A2891" t="str">
            <v>PC-3208</v>
          </cell>
          <cell r="AD2891" t="str">
            <v>SGN,S11,BFY,W6-1,</v>
          </cell>
        </row>
        <row r="2892">
          <cell r="A2892" t="str">
            <v>PC-3209</v>
          </cell>
          <cell r="AD2892" t="str">
            <v>SGN,S11,BFY,W6-2,</v>
          </cell>
        </row>
        <row r="2893">
          <cell r="A2893" t="str">
            <v>PC-3210</v>
          </cell>
          <cell r="AD2893" t="str">
            <v>SGN,S11,BFY,W6-2,</v>
          </cell>
        </row>
        <row r="2894">
          <cell r="A2894" t="str">
            <v>PC-3211</v>
          </cell>
          <cell r="AD2894" t="str">
            <v>SGN,S11,BFY,W6-3,</v>
          </cell>
        </row>
        <row r="2895">
          <cell r="A2895" t="str">
            <v>PC-3212</v>
          </cell>
          <cell r="AD2895" t="str">
            <v>SGN,S11,BFY,W6-3,</v>
          </cell>
        </row>
        <row r="2896">
          <cell r="A2896" t="str">
            <v>PC-3213</v>
          </cell>
          <cell r="AD2896" t="str">
            <v>SGN,S11,BFY,W6-4,</v>
          </cell>
        </row>
        <row r="2897">
          <cell r="A2897" t="str">
            <v>PC-26-0726</v>
          </cell>
          <cell r="AD2897" t="str">
            <v>SGN,S11,BFY,W6-5,</v>
          </cell>
        </row>
        <row r="2898">
          <cell r="A2898" t="str">
            <v>PC-26-0727</v>
          </cell>
          <cell r="AD2898" t="str">
            <v>SGN,S11,BFY,W6-5,</v>
          </cell>
        </row>
        <row r="2899">
          <cell r="A2899" t="str">
            <v>PC-26-0728</v>
          </cell>
          <cell r="AD2899" t="str">
            <v>SGN,S11,BFY,W6-5a,</v>
          </cell>
        </row>
        <row r="2900">
          <cell r="A2900" t="str">
            <v>PC-26-0729</v>
          </cell>
          <cell r="AD2900" t="str">
            <v>SGN,S11,BFY,W6-5a,</v>
          </cell>
        </row>
        <row r="2901">
          <cell r="A2901" t="str">
            <v>PC-26-0860</v>
          </cell>
          <cell r="AD2901" t="str">
            <v>SGN,S11,BFY,W70(CA),</v>
          </cell>
        </row>
        <row r="2902">
          <cell r="A2902" t="str">
            <v>PC-1398</v>
          </cell>
          <cell r="AD2902" t="str">
            <v>SGN,S11,BFY,W7-1,</v>
          </cell>
        </row>
        <row r="2903">
          <cell r="A2903" t="str">
            <v>PC-1399</v>
          </cell>
          <cell r="AD2903" t="str">
            <v>SGN,S11,BFY,W7-1,</v>
          </cell>
        </row>
        <row r="2904">
          <cell r="A2904" t="str">
            <v>PC-26-0732</v>
          </cell>
          <cell r="AD2904" t="str">
            <v>SGN,S11,BFY,W7-1,</v>
          </cell>
        </row>
        <row r="2905">
          <cell r="A2905" t="str">
            <v>PC-26-0733</v>
          </cell>
          <cell r="AD2905" t="str">
            <v>SGN,S11,BFY,W7-1,</v>
          </cell>
        </row>
        <row r="2906">
          <cell r="A2906" t="str">
            <v>PC-1400</v>
          </cell>
          <cell r="AD2906" t="str">
            <v>SGN,S11,BFY,W7-1a,</v>
          </cell>
        </row>
        <row r="2907">
          <cell r="A2907" t="str">
            <v>PC-1401</v>
          </cell>
          <cell r="AD2907" t="str">
            <v>SGN,S11,BFY,W7-1a,</v>
          </cell>
        </row>
        <row r="2908">
          <cell r="A2908" t="str">
            <v>PC-26-0734</v>
          </cell>
          <cell r="AD2908" t="str">
            <v>SGN,S11,BFY,W7-1a,</v>
          </cell>
        </row>
        <row r="2909">
          <cell r="A2909" t="str">
            <v>PC-26-0735</v>
          </cell>
          <cell r="AD2909" t="str">
            <v>SGN,S11,BFY,W7-1a,</v>
          </cell>
        </row>
        <row r="2910">
          <cell r="A2910" t="str">
            <v>PC-1605</v>
          </cell>
          <cell r="AD2910" t="str">
            <v>SGN,S11,BFY,W72B(CA),</v>
          </cell>
        </row>
        <row r="2911">
          <cell r="A2911" t="str">
            <v>PC-1606</v>
          </cell>
          <cell r="AD2911" t="str">
            <v>SGN,S11,BFY,W72B(CA),</v>
          </cell>
        </row>
        <row r="2912">
          <cell r="A2912" t="str">
            <v>PC-26-00583</v>
          </cell>
          <cell r="AD2912" t="str">
            <v>SGN,S11,BFY,W72B(CA),</v>
          </cell>
        </row>
        <row r="2913">
          <cell r="A2913" t="str">
            <v>PC-1403</v>
          </cell>
          <cell r="AD2913" t="str">
            <v>SGN,S11,BFY,W7-2bP,</v>
          </cell>
        </row>
        <row r="2914">
          <cell r="A2914" t="str">
            <v>PC-1402</v>
          </cell>
          <cell r="AD2914" t="str">
            <v>SGN,S11,BFY,W7-2P,</v>
          </cell>
        </row>
        <row r="2915">
          <cell r="A2915" t="str">
            <v>PC-1609</v>
          </cell>
          <cell r="AD2915" t="str">
            <v>SGN,S11,BFY,W73A(CA),</v>
          </cell>
        </row>
        <row r="2916">
          <cell r="A2916" t="str">
            <v>PC-1610</v>
          </cell>
          <cell r="AD2916" t="str">
            <v>SGN,S11,BFY,W73A(CA),</v>
          </cell>
        </row>
        <row r="2917">
          <cell r="A2917" t="str">
            <v>PC-1611</v>
          </cell>
          <cell r="AD2917" t="str">
            <v>SGN,S11,BFY,W73A(CA),</v>
          </cell>
        </row>
        <row r="2918">
          <cell r="A2918" t="str">
            <v>PC-3216</v>
          </cell>
          <cell r="AD2918" t="str">
            <v>SGN,S11,BFY,W7-3aP,</v>
          </cell>
        </row>
        <row r="2919">
          <cell r="A2919" t="str">
            <v>PC-1405</v>
          </cell>
          <cell r="AD2919" t="str">
            <v>SGN,S11,BFY,W7-3bP,</v>
          </cell>
        </row>
        <row r="2920">
          <cell r="A2920" t="str">
            <v>PC-1404</v>
          </cell>
          <cell r="AD2920" t="str">
            <v>SGN,S11,BFY,W7-3P,</v>
          </cell>
        </row>
        <row r="2921">
          <cell r="A2921" t="str">
            <v>PC-26-0737</v>
          </cell>
          <cell r="AD2921" t="str">
            <v>SGN,S11,BFY,W7-4,</v>
          </cell>
        </row>
        <row r="2922">
          <cell r="A2922" t="str">
            <v>PC-26-0736</v>
          </cell>
          <cell r="AD2922" t="str">
            <v>SGN,S11,BFY,W7-4,</v>
          </cell>
        </row>
        <row r="2923">
          <cell r="A2923" t="str">
            <v>PC-1612</v>
          </cell>
          <cell r="AD2923" t="str">
            <v>SGN,S11,BFY,W74(CA),</v>
          </cell>
        </row>
        <row r="2924">
          <cell r="A2924" t="str">
            <v>PC-1613</v>
          </cell>
          <cell r="AD2924" t="str">
            <v>SGN,S11,BFY,W74(CA),</v>
          </cell>
        </row>
        <row r="2925">
          <cell r="A2925" t="str">
            <v>PC-26-00585</v>
          </cell>
          <cell r="AD2925" t="str">
            <v>SGN,S11,BFY,W74(CA),</v>
          </cell>
        </row>
        <row r="2926">
          <cell r="A2926" t="str">
            <v>PC-1614</v>
          </cell>
          <cell r="AD2926" t="str">
            <v>SGN,S11,BFY,W74-1(CA),</v>
          </cell>
        </row>
        <row r="2927">
          <cell r="A2927" t="str">
            <v>PC-1615</v>
          </cell>
          <cell r="AD2927" t="str">
            <v>SGN,S11,BFY,W74-1(CA),</v>
          </cell>
        </row>
        <row r="2928">
          <cell r="A2928" t="str">
            <v>PC-26-00586</v>
          </cell>
          <cell r="AD2928" t="str">
            <v>SGN,S11,BFY,W74-1(CA),</v>
          </cell>
        </row>
        <row r="2929">
          <cell r="A2929" t="str">
            <v>PC-26-00364</v>
          </cell>
          <cell r="AD2929" t="str">
            <v>SGN,S11,BFY,W7-4b,</v>
          </cell>
        </row>
        <row r="2930">
          <cell r="A2930" t="str">
            <v>PC-26-00363</v>
          </cell>
          <cell r="AD2930" t="str">
            <v>SGN,S11,BFY,W7-4b,</v>
          </cell>
        </row>
        <row r="2931">
          <cell r="A2931" t="str">
            <v>PC-1408</v>
          </cell>
          <cell r="AD2931" t="str">
            <v>SGN,S11,BFY,W7-4c,</v>
          </cell>
        </row>
        <row r="2932">
          <cell r="A2932" t="str">
            <v>PC-1409</v>
          </cell>
          <cell r="AD2932" t="str">
            <v>SGN,S11,BFY,W7-4dP,</v>
          </cell>
        </row>
        <row r="2933">
          <cell r="A2933" t="str">
            <v>PC-1410</v>
          </cell>
          <cell r="AD2933" t="str">
            <v>SGN,S11,BFY,W7-4eP,</v>
          </cell>
        </row>
        <row r="2934">
          <cell r="A2934" t="str">
            <v>PC-1411</v>
          </cell>
          <cell r="AD2934" t="str">
            <v>SGN,S11,BFY,W7-4fP,</v>
          </cell>
        </row>
        <row r="2935">
          <cell r="A2935" t="str">
            <v>PC-3813</v>
          </cell>
          <cell r="AD2935" t="str">
            <v>SGN,S11,BFY,W7-5,</v>
          </cell>
        </row>
        <row r="2936">
          <cell r="A2936" t="str">
            <v>PC-3812</v>
          </cell>
          <cell r="AD2936" t="str">
            <v>SGN,S11,BFY,W7-5,</v>
          </cell>
        </row>
        <row r="2937">
          <cell r="A2937" t="str">
            <v>PC-1412</v>
          </cell>
          <cell r="AD2937" t="str">
            <v>SGN,S11,BFY,W7-6,</v>
          </cell>
        </row>
        <row r="2938">
          <cell r="A2938" t="str">
            <v>PC-1413</v>
          </cell>
          <cell r="AD2938" t="str">
            <v>SGN,S11,BFY,W7-6,</v>
          </cell>
        </row>
        <row r="2939">
          <cell r="A2939" t="str">
            <v>PC-1414</v>
          </cell>
          <cell r="AD2939" t="str">
            <v>SGN,S11,BFY,W7-6,</v>
          </cell>
        </row>
        <row r="2940">
          <cell r="A2940" t="str">
            <v>PC-1415</v>
          </cell>
          <cell r="AD2940" t="str">
            <v>SGN,S11,BFY,W8-1,</v>
          </cell>
        </row>
        <row r="2941">
          <cell r="A2941" t="str">
            <v>PC-3218</v>
          </cell>
          <cell r="AD2941" t="str">
            <v>SGN,S11,BFY,W8-1,</v>
          </cell>
        </row>
        <row r="2942">
          <cell r="A2942" t="str">
            <v>PC-3219</v>
          </cell>
          <cell r="AD2942" t="str">
            <v>SGN,S11,BFY,W8-1,</v>
          </cell>
        </row>
        <row r="2943">
          <cell r="A2943" t="str">
            <v>PC-3814</v>
          </cell>
          <cell r="AD2943" t="str">
            <v>SGN,S11,BFY,W8-1,</v>
          </cell>
        </row>
        <row r="2944">
          <cell r="A2944" t="str">
            <v>PC-3815</v>
          </cell>
          <cell r="AD2944" t="str">
            <v>SGN,S11,BFY,W8-1,</v>
          </cell>
        </row>
        <row r="2945">
          <cell r="A2945" t="str">
            <v>PC-3820</v>
          </cell>
          <cell r="AD2945" t="str">
            <v>SGN,S11,BFY,W8-10,</v>
          </cell>
        </row>
        <row r="2946">
          <cell r="A2946" t="str">
            <v>PC-3821</v>
          </cell>
          <cell r="AD2946" t="str">
            <v>SGN,S11,BFY,W8-10,</v>
          </cell>
        </row>
        <row r="2947">
          <cell r="A2947" t="str">
            <v>PC-3822</v>
          </cell>
          <cell r="AD2947" t="str">
            <v>SGN,S11,BFY,W8-10P,</v>
          </cell>
        </row>
        <row r="2948">
          <cell r="A2948" t="str">
            <v>PC-1434</v>
          </cell>
          <cell r="AD2948" t="str">
            <v>SGN,S11,BFY,W8-11,</v>
          </cell>
        </row>
        <row r="2949">
          <cell r="A2949" t="str">
            <v>PC-3235</v>
          </cell>
          <cell r="AD2949" t="str">
            <v>SGN,S11,BFY,W8-11,</v>
          </cell>
        </row>
        <row r="2950">
          <cell r="A2950" t="str">
            <v>PC-1435</v>
          </cell>
          <cell r="AD2950" t="str">
            <v>SGN,S11,BFY,W8-12,</v>
          </cell>
        </row>
        <row r="2951">
          <cell r="A2951" t="str">
            <v>PC-3238</v>
          </cell>
          <cell r="AD2951" t="str">
            <v>SGN,S11,BFY,W8-12,</v>
          </cell>
        </row>
        <row r="2952">
          <cell r="A2952" t="str">
            <v>PC-1437</v>
          </cell>
          <cell r="AD2952" t="str">
            <v>SGN,S11,BFY,W8-13,</v>
          </cell>
        </row>
        <row r="2953">
          <cell r="A2953" t="str">
            <v>PC-1438</v>
          </cell>
          <cell r="AD2953" t="str">
            <v>SGN,S11,BFY,W8-13,</v>
          </cell>
        </row>
        <row r="2954">
          <cell r="A2954" t="str">
            <v>PC-26-0740</v>
          </cell>
          <cell r="AD2954" t="str">
            <v>SGN,S11,BFY,W8-13,</v>
          </cell>
        </row>
        <row r="2955">
          <cell r="A2955" t="str">
            <v>PC-26-0741</v>
          </cell>
          <cell r="AD2955" t="str">
            <v>SGN,S11,BFY,W8-14,</v>
          </cell>
        </row>
        <row r="2956">
          <cell r="A2956" t="str">
            <v>PC-26-0742</v>
          </cell>
          <cell r="AD2956" t="str">
            <v>SGN,S11,BFY,W8-14,</v>
          </cell>
        </row>
        <row r="2957">
          <cell r="A2957" t="str">
            <v>PC-26-0743</v>
          </cell>
          <cell r="AD2957" t="str">
            <v>SGN,S11,BFY,W8-14,</v>
          </cell>
        </row>
        <row r="2958">
          <cell r="A2958" t="str">
            <v>PC-26-0745</v>
          </cell>
          <cell r="AD2958" t="str">
            <v>SGN,S11,BFY,W8-14,</v>
          </cell>
        </row>
        <row r="2959">
          <cell r="A2959" t="str">
            <v>PC-26-0746</v>
          </cell>
          <cell r="AD2959" t="str">
            <v>SGN,S11,BFY,W8-15,</v>
          </cell>
        </row>
        <row r="2960">
          <cell r="A2960" t="str">
            <v>PC-26-0747</v>
          </cell>
          <cell r="AD2960" t="str">
            <v>SGN,S11,BFY,W8-15,</v>
          </cell>
        </row>
        <row r="2961">
          <cell r="A2961" t="str">
            <v>PC-26-0750</v>
          </cell>
          <cell r="AD2961" t="str">
            <v>SGN,S11,BFY,W8-15,</v>
          </cell>
        </row>
        <row r="2962">
          <cell r="A2962" t="str">
            <v>PC-26-0751</v>
          </cell>
          <cell r="AD2962" t="str">
            <v>SGN,S11,BFY,W8-15,</v>
          </cell>
        </row>
        <row r="2963">
          <cell r="A2963" t="str">
            <v>PC-3240</v>
          </cell>
          <cell r="AD2963" t="str">
            <v>SGN,S11,BFY,W8-15,</v>
          </cell>
        </row>
        <row r="2964">
          <cell r="A2964" t="str">
            <v>PC-3241</v>
          </cell>
          <cell r="AD2964" t="str">
            <v>SGN,S11,BFY,W8-15,</v>
          </cell>
        </row>
        <row r="2965">
          <cell r="A2965" t="str">
            <v>PC-3243</v>
          </cell>
          <cell r="AD2965" t="str">
            <v>SGN,S11,BFY,W8-15,</v>
          </cell>
        </row>
        <row r="2966">
          <cell r="A2966" t="str">
            <v>PC-3244</v>
          </cell>
          <cell r="AD2966" t="str">
            <v>SGN,S11,BFY,W8-15,</v>
          </cell>
        </row>
        <row r="2967">
          <cell r="A2967" t="str">
            <v>PC-1439</v>
          </cell>
          <cell r="AD2967" t="str">
            <v>SGN,S11,BFY,W8-15 ,</v>
          </cell>
        </row>
        <row r="2968">
          <cell r="A2968" t="str">
            <v>PC-1440</v>
          </cell>
          <cell r="AD2968" t="str">
            <v>SGN,S11,BFY,W8-15 ,</v>
          </cell>
        </row>
        <row r="2969">
          <cell r="A2969" t="str">
            <v>PC-26-0752</v>
          </cell>
          <cell r="AD2969" t="str">
            <v>SGN,S11,BFY,W8-15 ,</v>
          </cell>
        </row>
        <row r="2970">
          <cell r="A2970" t="str">
            <v>PC-26-0753</v>
          </cell>
          <cell r="AD2970" t="str">
            <v>SGN,S11,BFY,W8-15 ,</v>
          </cell>
        </row>
        <row r="2971">
          <cell r="A2971" t="str">
            <v>PC-26-0754</v>
          </cell>
          <cell r="AD2971" t="str">
            <v>SGN,S11,BFY,W8-15aP,</v>
          </cell>
        </row>
        <row r="2972">
          <cell r="A2972" t="str">
            <v>PC-26-0755</v>
          </cell>
          <cell r="AD2972" t="str">
            <v>SGN,S11,BFY,W8-15aP,</v>
          </cell>
        </row>
        <row r="2973">
          <cell r="A2973" t="str">
            <v>PC-26-0756</v>
          </cell>
          <cell r="AD2973" t="str">
            <v>SGN,S11,BFY,W8-15aP,</v>
          </cell>
        </row>
        <row r="2974">
          <cell r="A2974" t="str">
            <v>PC-1442</v>
          </cell>
          <cell r="AD2974" t="str">
            <v>SGN,S11,BFY,W8-16,</v>
          </cell>
        </row>
        <row r="2975">
          <cell r="A2975" t="str">
            <v>PC-26-0757</v>
          </cell>
          <cell r="AD2975" t="str">
            <v>SGN,S11,BFY,W8-16,</v>
          </cell>
        </row>
        <row r="2976">
          <cell r="A2976" t="str">
            <v>PC-3247</v>
          </cell>
          <cell r="AD2976" t="str">
            <v>SGN,S11,BFY,W8-16,</v>
          </cell>
        </row>
        <row r="2977">
          <cell r="A2977" t="str">
            <v>PC-3248</v>
          </cell>
          <cell r="AD2977" t="str">
            <v>SGN,S11,BFY,W8-16,</v>
          </cell>
        </row>
        <row r="2978">
          <cell r="A2978" t="str">
            <v>PC-1443</v>
          </cell>
          <cell r="AD2978" t="str">
            <v>SGN,S11,BFY,W8-17,</v>
          </cell>
        </row>
        <row r="2979">
          <cell r="A2979" t="str">
            <v>PC-1444</v>
          </cell>
          <cell r="AD2979" t="str">
            <v>SGN,S11,BFY,W8-17,</v>
          </cell>
        </row>
        <row r="2980">
          <cell r="A2980" t="str">
            <v>PC-1445</v>
          </cell>
          <cell r="AD2980" t="str">
            <v>SGN,S11,BFY,W8-17,</v>
          </cell>
        </row>
        <row r="2981">
          <cell r="A2981" t="str">
            <v>PC-26-0758</v>
          </cell>
          <cell r="AD2981" t="str">
            <v>SGN,S11,BFY,W8-17,</v>
          </cell>
        </row>
        <row r="2982">
          <cell r="A2982" t="str">
            <v>PC-1446</v>
          </cell>
          <cell r="AD2982" t="str">
            <v>SGN,S11,BFY,W8-17P,</v>
          </cell>
        </row>
        <row r="2983">
          <cell r="A2983" t="str">
            <v>PC-1447</v>
          </cell>
          <cell r="AD2983" t="str">
            <v>SGN,S11,BFY,W8-17P,</v>
          </cell>
        </row>
        <row r="2984">
          <cell r="A2984" t="str">
            <v>PC-1448</v>
          </cell>
          <cell r="AD2984" t="str">
            <v>SGN,S11,BFY,W8-17P,</v>
          </cell>
        </row>
        <row r="2985">
          <cell r="A2985" t="str">
            <v>PC-1449</v>
          </cell>
          <cell r="AD2985" t="str">
            <v>SGN,S11,BFY,W8-18,</v>
          </cell>
        </row>
        <row r="2986">
          <cell r="A2986" t="str">
            <v>PC-1450</v>
          </cell>
          <cell r="AD2986" t="str">
            <v>SGN,S11,BFY,W8-18,</v>
          </cell>
        </row>
        <row r="2987">
          <cell r="A2987" t="str">
            <v>PC-26-0759</v>
          </cell>
          <cell r="AD2987" t="str">
            <v>SGN,S11,BFY,W8-18,</v>
          </cell>
        </row>
        <row r="2988">
          <cell r="A2988" t="str">
            <v>PC-1451</v>
          </cell>
          <cell r="AD2988" t="str">
            <v>SGN,S11,BFY,W8-19,</v>
          </cell>
        </row>
        <row r="2989">
          <cell r="A2989" t="str">
            <v>PC-1418</v>
          </cell>
          <cell r="AD2989" t="str">
            <v>SGN,S11,BFY,W8-2,</v>
          </cell>
        </row>
        <row r="2990">
          <cell r="A2990" t="str">
            <v>PC-1419</v>
          </cell>
          <cell r="AD2990" t="str">
            <v>SGN,S11,BFY,W8-2,</v>
          </cell>
        </row>
        <row r="2991">
          <cell r="A2991" t="str">
            <v>PC-26-0760</v>
          </cell>
          <cell r="AD2991" t="str">
            <v>SGN,S11,BFY,W8-2,</v>
          </cell>
        </row>
        <row r="2992">
          <cell r="A2992" t="str">
            <v>PC-3816</v>
          </cell>
          <cell r="AD2992" t="str">
            <v>SGN,S11,BFY,W8-2,</v>
          </cell>
        </row>
        <row r="2993">
          <cell r="A2993" t="str">
            <v>PC-3817</v>
          </cell>
          <cell r="AD2993" t="str">
            <v>SGN,S11,BFY,W8-2,</v>
          </cell>
        </row>
        <row r="2994">
          <cell r="A2994" t="str">
            <v>PC-1452</v>
          </cell>
          <cell r="AD2994" t="str">
            <v>SGN,S11,BFY,W8-21,</v>
          </cell>
        </row>
        <row r="2995">
          <cell r="A2995" t="str">
            <v>PC-1453</v>
          </cell>
          <cell r="AD2995" t="str">
            <v>SGN,S11,BFY,W8-21,</v>
          </cell>
        </row>
        <row r="2996">
          <cell r="A2996" t="str">
            <v>PC-26-0761</v>
          </cell>
          <cell r="AD2996" t="str">
            <v>SGN,S11,BFY,W8-21,</v>
          </cell>
        </row>
        <row r="2997">
          <cell r="A2997" t="str">
            <v>PC-1454</v>
          </cell>
          <cell r="AD2997" t="str">
            <v>SGN,S11,BFY,W8-22,</v>
          </cell>
        </row>
        <row r="2998">
          <cell r="A2998" t="str">
            <v>PC-1455</v>
          </cell>
          <cell r="AD2998" t="str">
            <v>SGN,S11,BFY,W8-22,</v>
          </cell>
        </row>
        <row r="2999">
          <cell r="A2999" t="str">
            <v>PC-26-0762</v>
          </cell>
          <cell r="AD2999" t="str">
            <v>SGN,S11,BFY,W8-22,</v>
          </cell>
        </row>
        <row r="3000">
          <cell r="A3000" t="str">
            <v>PC-1456</v>
          </cell>
          <cell r="AD3000" t="str">
            <v>SGN,S11,BFY,W8-23,</v>
          </cell>
        </row>
        <row r="3001">
          <cell r="A3001" t="str">
            <v>PC-1457</v>
          </cell>
          <cell r="AD3001" t="str">
            <v>SGN,S11,BFY,W8-23,</v>
          </cell>
        </row>
        <row r="3002">
          <cell r="A3002" t="str">
            <v>PC-26-0763</v>
          </cell>
          <cell r="AD3002" t="str">
            <v>SGN,S11,BFY,W8-23,</v>
          </cell>
        </row>
        <row r="3003">
          <cell r="A3003" t="str">
            <v>PC-26-0764</v>
          </cell>
          <cell r="AD3003" t="str">
            <v>SGN,S11,BFY,W8-24,</v>
          </cell>
        </row>
        <row r="3004">
          <cell r="A3004" t="str">
            <v>PC-3259</v>
          </cell>
          <cell r="AD3004" t="str">
            <v>SGN,S11,BFY,W8-24,</v>
          </cell>
        </row>
        <row r="3005">
          <cell r="A3005" t="str">
            <v>PC-3260</v>
          </cell>
          <cell r="AD3005" t="str">
            <v>SGN,S11,BFY,W8-24,</v>
          </cell>
        </row>
        <row r="3006">
          <cell r="A3006" t="str">
            <v>PC-1458</v>
          </cell>
          <cell r="AD3006" t="str">
            <v>SGN,S11,BFY,W8-25,</v>
          </cell>
        </row>
        <row r="3007">
          <cell r="A3007" t="str">
            <v>PC-1459</v>
          </cell>
          <cell r="AD3007" t="str">
            <v>SGN,S11,BFY,W8-25,</v>
          </cell>
        </row>
        <row r="3008">
          <cell r="A3008" t="str">
            <v>PC-1460</v>
          </cell>
          <cell r="AD3008" t="str">
            <v>SGN,S11,BFY,W8-25,</v>
          </cell>
        </row>
        <row r="3009">
          <cell r="A3009" t="str">
            <v>PC-26-0765</v>
          </cell>
          <cell r="AD3009" t="str">
            <v>SGN,S11,BFY,W8-25,</v>
          </cell>
        </row>
        <row r="3010">
          <cell r="A3010" t="str">
            <v>PC-26-0766</v>
          </cell>
          <cell r="AD3010" t="str">
            <v>SGN,S11,BFY,W8-26,</v>
          </cell>
        </row>
        <row r="3011">
          <cell r="A3011" t="str">
            <v>PC-26-0767</v>
          </cell>
          <cell r="AD3011" t="str">
            <v>SGN,S11,BFY,W8-26,</v>
          </cell>
        </row>
        <row r="3012">
          <cell r="A3012" t="str">
            <v>PC-26-0768</v>
          </cell>
          <cell r="AD3012" t="str">
            <v>SGN,S11,BFY,W8-26a,</v>
          </cell>
        </row>
        <row r="3013">
          <cell r="A3013" t="str">
            <v>PC-26-0769</v>
          </cell>
          <cell r="AD3013" t="str">
            <v>SGN,S11,BFY,W8-26a,</v>
          </cell>
        </row>
        <row r="3014">
          <cell r="A3014" t="str">
            <v>PC-1420</v>
          </cell>
          <cell r="AD3014" t="str">
            <v>SGN,S11,BFY,W8-3,</v>
          </cell>
        </row>
        <row r="3015">
          <cell r="A3015" t="str">
            <v>PC-1421</v>
          </cell>
          <cell r="AD3015" t="str">
            <v>SGN,S11,BFY,W8-3,</v>
          </cell>
        </row>
        <row r="3016">
          <cell r="A3016" t="str">
            <v>PC-3818</v>
          </cell>
          <cell r="AD3016" t="str">
            <v>SGN,S11,BFY,W8-3,</v>
          </cell>
        </row>
        <row r="3017">
          <cell r="A3017" t="str">
            <v>PC-3819</v>
          </cell>
          <cell r="AD3017" t="str">
            <v>SGN,S11,BFY,W8-3,</v>
          </cell>
        </row>
        <row r="3018">
          <cell r="A3018" t="str">
            <v>PC-1616</v>
          </cell>
          <cell r="AD3018" t="str">
            <v>SGN,S11,BFY,W83P(CA),</v>
          </cell>
        </row>
        <row r="3019">
          <cell r="A3019" t="str">
            <v>PC-1617</v>
          </cell>
          <cell r="AD3019" t="str">
            <v>SGN,S11,BFY,W83P(CA),</v>
          </cell>
        </row>
        <row r="3020">
          <cell r="A3020" t="str">
            <v>PC-1422</v>
          </cell>
          <cell r="AD3020" t="str">
            <v>SGN,S11,BFY,W8-4,</v>
          </cell>
        </row>
        <row r="3021">
          <cell r="A3021" t="str">
            <v>PC-26-0770</v>
          </cell>
          <cell r="AD3021" t="str">
            <v>SGN,S11,BFY,W8-4,</v>
          </cell>
        </row>
        <row r="3022">
          <cell r="A3022" t="str">
            <v>PC-3225</v>
          </cell>
          <cell r="AD3022" t="str">
            <v>SGN,S11,BFY,W8-4,</v>
          </cell>
        </row>
        <row r="3023">
          <cell r="A3023" t="str">
            <v>PC-1618</v>
          </cell>
          <cell r="AD3023" t="str">
            <v>SGN,S11,BFY,W84(CA),</v>
          </cell>
        </row>
        <row r="3024">
          <cell r="A3024" t="str">
            <v>PC-1619</v>
          </cell>
          <cell r="AD3024" t="str">
            <v>SGN,S11,BFY,W84(CA),</v>
          </cell>
        </row>
        <row r="3025">
          <cell r="A3025" t="str">
            <v>PC-26-0771</v>
          </cell>
          <cell r="AD3025" t="str">
            <v>SGN,S11,BFY,W8-5,</v>
          </cell>
        </row>
        <row r="3026">
          <cell r="A3026" t="str">
            <v>PC-26-0772</v>
          </cell>
          <cell r="AD3026" t="str">
            <v>SGN,S11,BFY,W8-5,</v>
          </cell>
        </row>
        <row r="3027">
          <cell r="A3027" t="str">
            <v>PC-3226</v>
          </cell>
          <cell r="AD3027" t="str">
            <v>SGN,S11,BFY,W8-5,</v>
          </cell>
        </row>
        <row r="3028">
          <cell r="A3028" t="str">
            <v>PC-3227</v>
          </cell>
          <cell r="AD3028" t="str">
            <v>SGN,S11,BFY,W8-5,</v>
          </cell>
        </row>
        <row r="3029">
          <cell r="A3029" t="str">
            <v>PC-1620</v>
          </cell>
          <cell r="AD3029" t="str">
            <v>SGN,S11,BFY,W85(CA),</v>
          </cell>
        </row>
        <row r="3030">
          <cell r="A3030" t="str">
            <v>PC-1621</v>
          </cell>
          <cell r="AD3030" t="str">
            <v>SGN,S11,BFY,W85(CA),</v>
          </cell>
        </row>
        <row r="3031">
          <cell r="A3031" t="str">
            <v>PC-26-0773</v>
          </cell>
          <cell r="AD3031" t="str">
            <v>SGN,S11,BFY,W8-5aP,</v>
          </cell>
        </row>
        <row r="3032">
          <cell r="A3032" t="str">
            <v>PC-26-0774</v>
          </cell>
          <cell r="AD3032" t="str">
            <v>SGN,S11,BFY,W8-5aP,</v>
          </cell>
        </row>
        <row r="3033">
          <cell r="A3033" t="str">
            <v>PC-26-0775</v>
          </cell>
          <cell r="AD3033" t="str">
            <v>SGN,S11,BFY,W8-5bP,</v>
          </cell>
        </row>
        <row r="3034">
          <cell r="A3034" t="str">
            <v>PC-26-0776</v>
          </cell>
          <cell r="AD3034" t="str">
            <v>SGN,S11,BFY,W8-5bP,</v>
          </cell>
        </row>
        <row r="3035">
          <cell r="A3035" t="str">
            <v>PC-26-0777</v>
          </cell>
          <cell r="AD3035" t="str">
            <v>SGN,S11,BFY,W8-5bP,</v>
          </cell>
        </row>
        <row r="3036">
          <cell r="A3036" t="str">
            <v>PC-26-0778</v>
          </cell>
          <cell r="AD3036" t="str">
            <v>SGN,S11,BFY,W8-5cP,</v>
          </cell>
        </row>
        <row r="3037">
          <cell r="A3037" t="str">
            <v>PC-26-0779</v>
          </cell>
          <cell r="AD3037" t="str">
            <v>SGN,S11,BFY,W8-5cP,</v>
          </cell>
        </row>
        <row r="3038">
          <cell r="A3038" t="str">
            <v>PC-26-0780</v>
          </cell>
          <cell r="AD3038" t="str">
            <v>SGN,S11,BFY,W8-5cP,</v>
          </cell>
        </row>
        <row r="3039">
          <cell r="A3039" t="str">
            <v>PC-26-0781</v>
          </cell>
          <cell r="AD3039" t="str">
            <v>SGN,S11,BFY,W8-5P,</v>
          </cell>
        </row>
        <row r="3040">
          <cell r="A3040" t="str">
            <v>PC-26-0782</v>
          </cell>
          <cell r="AD3040" t="str">
            <v>SGN,S11,BFY,W8-5P,</v>
          </cell>
        </row>
        <row r="3041">
          <cell r="A3041" t="str">
            <v>PC-26-0783</v>
          </cell>
          <cell r="AD3041" t="str">
            <v>SGN,S11,BFY,W8-5P,</v>
          </cell>
        </row>
        <row r="3042">
          <cell r="A3042" t="str">
            <v>PC-1426</v>
          </cell>
          <cell r="AD3042" t="str">
            <v>SGN,S11,BFY,W8-6,</v>
          </cell>
        </row>
        <row r="3043">
          <cell r="A3043" t="str">
            <v>PC-26-0784</v>
          </cell>
          <cell r="AD3043" t="str">
            <v>SGN,S11,BFY,W8-6,</v>
          </cell>
        </row>
        <row r="3044">
          <cell r="A3044" t="str">
            <v>PC-3228</v>
          </cell>
          <cell r="AD3044" t="str">
            <v>SGN,S11,BFY,W8-6,</v>
          </cell>
        </row>
        <row r="3045">
          <cell r="A3045" t="str">
            <v>PC-1427</v>
          </cell>
          <cell r="AD3045" t="str">
            <v>SGN,S11,BFY,W8-7,</v>
          </cell>
        </row>
        <row r="3046">
          <cell r="A3046" t="str">
            <v>PC-26-0785</v>
          </cell>
          <cell r="AD3046" t="str">
            <v>SGN,S11,BFY,W8-7,</v>
          </cell>
        </row>
        <row r="3047">
          <cell r="A3047" t="str">
            <v>PC-3230</v>
          </cell>
          <cell r="AD3047" t="str">
            <v>SGN,S11,BFY,W8-7,</v>
          </cell>
        </row>
        <row r="3048">
          <cell r="A3048" t="str">
            <v>PC-26-0786</v>
          </cell>
          <cell r="AD3048" t="str">
            <v>SGN,S11,BFY,W8-8,</v>
          </cell>
        </row>
        <row r="3049">
          <cell r="A3049" t="str">
            <v>PC-3231</v>
          </cell>
          <cell r="AD3049" t="str">
            <v>SGN,S11,BFY,W8-8,</v>
          </cell>
        </row>
        <row r="3050">
          <cell r="A3050" t="str">
            <v>PC-3232</v>
          </cell>
          <cell r="AD3050" t="str">
            <v>SGN,S11,BFY,W8-8,</v>
          </cell>
        </row>
        <row r="3051">
          <cell r="A3051" t="str">
            <v>PC-26-0787</v>
          </cell>
          <cell r="AD3051" t="str">
            <v>SGN,S11,BFY,W8-9,</v>
          </cell>
        </row>
        <row r="3052">
          <cell r="A3052" t="str">
            <v>PC-3233</v>
          </cell>
          <cell r="AD3052" t="str">
            <v>SGN,S11,BFY,W8-9,</v>
          </cell>
        </row>
        <row r="3053">
          <cell r="A3053" t="str">
            <v>PC-3234</v>
          </cell>
          <cell r="AD3053" t="str">
            <v>SGN,S11,BFY,W8-9,</v>
          </cell>
        </row>
        <row r="3054">
          <cell r="A3054" t="str">
            <v>PC-26-0788</v>
          </cell>
          <cell r="AD3054" t="str">
            <v>SGN,S11,BFY,W9-1,</v>
          </cell>
        </row>
        <row r="3055">
          <cell r="A3055" t="str">
            <v>PC-3263</v>
          </cell>
          <cell r="AD3055" t="str">
            <v>SGN,S11,BFY,W9-1,</v>
          </cell>
        </row>
        <row r="3056">
          <cell r="A3056" t="str">
            <v>PC-3264</v>
          </cell>
          <cell r="AD3056" t="str">
            <v>SGN,S11,BFY,W9-1,</v>
          </cell>
        </row>
        <row r="3057">
          <cell r="A3057" t="str">
            <v>PC-26-0790</v>
          </cell>
          <cell r="AD3057" t="str">
            <v>SGN,S11,BFY,W9-2a,</v>
          </cell>
        </row>
        <row r="3058">
          <cell r="A3058" t="str">
            <v>PC-26-0791</v>
          </cell>
          <cell r="AD3058" t="str">
            <v>SGN,S11,BFY,W9-3,</v>
          </cell>
        </row>
        <row r="3059">
          <cell r="A3059" t="str">
            <v>PC-3265</v>
          </cell>
          <cell r="AD3059" t="str">
            <v>SGN,S11,BFY,W9-3,</v>
          </cell>
        </row>
        <row r="3060">
          <cell r="A3060" t="str">
            <v>PC-3266</v>
          </cell>
          <cell r="AD3060" t="str">
            <v>SGN,S11,BFY,W9-3,</v>
          </cell>
        </row>
        <row r="3061">
          <cell r="A3061" t="str">
            <v>PC-26-0792</v>
          </cell>
          <cell r="AD3061" t="str">
            <v>SGN,S11,BFY,W9-3L,</v>
          </cell>
        </row>
        <row r="3062">
          <cell r="A3062" t="str">
            <v>PC-3267</v>
          </cell>
          <cell r="AD3062" t="str">
            <v>SGN,S11,BFY,W9-3L,</v>
          </cell>
        </row>
        <row r="3063">
          <cell r="A3063" t="str">
            <v>PC-3268</v>
          </cell>
          <cell r="AD3063" t="str">
            <v>SGN,S11,BFY,W9-3L,</v>
          </cell>
        </row>
        <row r="3064">
          <cell r="A3064" t="str">
            <v>PC-26-0793</v>
          </cell>
          <cell r="AD3064" t="str">
            <v>SGN,S11,BFY,W9-3R,</v>
          </cell>
        </row>
        <row r="3065">
          <cell r="A3065" t="str">
            <v>PC-3269</v>
          </cell>
          <cell r="AD3065" t="str">
            <v>SGN,S11,BFY,W9-3R,</v>
          </cell>
        </row>
        <row r="3066">
          <cell r="A3066" t="str">
            <v>PC-3270</v>
          </cell>
          <cell r="AD3066" t="str">
            <v>SGN,S11,BFY,W9-3R,</v>
          </cell>
        </row>
        <row r="3067">
          <cell r="A3067" t="str">
            <v>PC-26-00365</v>
          </cell>
          <cell r="AD3067" t="str">
            <v>SGN,S11,BFY,W9-5,</v>
          </cell>
        </row>
        <row r="3068">
          <cell r="A3068" t="str">
            <v>PC-26-0794</v>
          </cell>
          <cell r="AD3068" t="str">
            <v>SGN,S11,BFY,W9-5a,</v>
          </cell>
        </row>
        <row r="3069">
          <cell r="A3069" t="str">
            <v>PC-26-00366</v>
          </cell>
          <cell r="AD3069" t="str">
            <v>SGN,S11,BFY,W9-5a,</v>
          </cell>
        </row>
        <row r="3070">
          <cell r="A3070" t="str">
            <v>PC-26-00367</v>
          </cell>
          <cell r="AD3070" t="str">
            <v>SGN,S11,BFY,W9-6,</v>
          </cell>
        </row>
        <row r="3071">
          <cell r="A3071" t="str">
            <v>PC-26-00368</v>
          </cell>
          <cell r="AD3071" t="str">
            <v>SGN,S11,BFY,W9-6a,</v>
          </cell>
        </row>
        <row r="3072">
          <cell r="A3072" t="str">
            <v>PC-26-0795</v>
          </cell>
          <cell r="AD3072" t="str">
            <v>SGN,S11,BFY,W9-6dP,</v>
          </cell>
        </row>
        <row r="3073">
          <cell r="A3073" t="str">
            <v>PC-26-0796</v>
          </cell>
          <cell r="AD3073" t="str">
            <v>SGN,S11,BFY,W9-6e,</v>
          </cell>
        </row>
        <row r="3074">
          <cell r="A3074" t="str">
            <v>PC-26-0797</v>
          </cell>
          <cell r="AD3074" t="str">
            <v>SGN,S11,BFY,W9-6f,</v>
          </cell>
        </row>
        <row r="3075">
          <cell r="A3075" t="str">
            <v>PC-1463</v>
          </cell>
          <cell r="AD3075" t="str">
            <v>SGN,S11,BFY,W9-7,</v>
          </cell>
        </row>
      </sheetData>
      <sheetData sheetId="31"/>
      <sheetData sheetId="32"/>
      <sheetData sheetId="33"/>
      <sheetData sheetId="34"/>
      <sheetData sheetId="35">
        <row r="1">
          <cell r="B1" t="str">
            <v>Contract Line Item Number (CLIN)</v>
          </cell>
          <cell r="L1" t="str">
            <v>Contract Price</v>
          </cell>
        </row>
        <row r="2">
          <cell r="B2" t="str">
            <v>PPOF</v>
          </cell>
          <cell r="L2">
            <v>2.4500000000000002</v>
          </cell>
        </row>
        <row r="3">
          <cell r="B3" t="str">
            <v>PC-1037</v>
          </cell>
          <cell r="L3">
            <v>12.4733</v>
          </cell>
        </row>
        <row r="4">
          <cell r="B4" t="str">
            <v>PC-1038</v>
          </cell>
          <cell r="L4">
            <v>12.187799999999999</v>
          </cell>
        </row>
        <row r="5">
          <cell r="B5" t="str">
            <v>PC-1039</v>
          </cell>
          <cell r="L5">
            <v>18.138999999999999</v>
          </cell>
        </row>
        <row r="6">
          <cell r="B6" t="str">
            <v>PC-1043</v>
          </cell>
          <cell r="L6">
            <v>42.514600000000002</v>
          </cell>
        </row>
        <row r="7">
          <cell r="B7" t="str">
            <v>PC-1044</v>
          </cell>
          <cell r="L7">
            <v>42.514600000000002</v>
          </cell>
        </row>
        <row r="8">
          <cell r="B8" t="str">
            <v>PC-1045</v>
          </cell>
          <cell r="L8">
            <v>42.514600000000002</v>
          </cell>
        </row>
        <row r="9">
          <cell r="B9" t="str">
            <v>PC-1049</v>
          </cell>
          <cell r="L9">
            <v>21.5428</v>
          </cell>
        </row>
        <row r="10">
          <cell r="B10" t="str">
            <v>PC-1050</v>
          </cell>
          <cell r="L10">
            <v>42.800199999999997</v>
          </cell>
        </row>
        <row r="11">
          <cell r="B11" t="str">
            <v>PC-1053</v>
          </cell>
          <cell r="L11">
            <v>149.64660000000001</v>
          </cell>
        </row>
        <row r="12">
          <cell r="B12" t="str">
            <v>PC-1055</v>
          </cell>
          <cell r="L12">
            <v>19.2699</v>
          </cell>
        </row>
        <row r="13">
          <cell r="B13" t="str">
            <v>PC-1056</v>
          </cell>
          <cell r="L13">
            <v>19.2699</v>
          </cell>
        </row>
        <row r="14">
          <cell r="B14" t="str">
            <v>PC-1057</v>
          </cell>
          <cell r="L14">
            <v>19.2699</v>
          </cell>
        </row>
        <row r="15">
          <cell r="B15" t="str">
            <v>PC-1058</v>
          </cell>
          <cell r="L15">
            <v>19.2699</v>
          </cell>
        </row>
        <row r="16">
          <cell r="B16" t="str">
            <v>PC-1059</v>
          </cell>
          <cell r="L16">
            <v>30.388400000000001</v>
          </cell>
        </row>
        <row r="17">
          <cell r="B17" t="str">
            <v>PC-1060</v>
          </cell>
          <cell r="L17">
            <v>30.388400000000001</v>
          </cell>
        </row>
        <row r="18">
          <cell r="B18" t="str">
            <v>PC-1061</v>
          </cell>
          <cell r="L18">
            <v>30.388400000000001</v>
          </cell>
        </row>
        <row r="19">
          <cell r="B19" t="str">
            <v>PC-1062</v>
          </cell>
          <cell r="L19">
            <v>30.388400000000001</v>
          </cell>
        </row>
        <row r="20">
          <cell r="B20" t="str">
            <v>PC-1063</v>
          </cell>
          <cell r="L20">
            <v>38.550899999999999</v>
          </cell>
        </row>
        <row r="21">
          <cell r="B21" t="str">
            <v>PC-1064</v>
          </cell>
          <cell r="L21">
            <v>38.550899999999999</v>
          </cell>
        </row>
        <row r="22">
          <cell r="B22" t="str">
            <v>PC-1065</v>
          </cell>
          <cell r="L22">
            <v>38.550899999999999</v>
          </cell>
        </row>
        <row r="23">
          <cell r="B23" t="str">
            <v>PC-1066</v>
          </cell>
          <cell r="L23">
            <v>38.550899999999999</v>
          </cell>
        </row>
        <row r="24">
          <cell r="B24" t="str">
            <v>PC-1077</v>
          </cell>
          <cell r="L24">
            <v>19.555399999999999</v>
          </cell>
        </row>
        <row r="25">
          <cell r="B25" t="str">
            <v>PC-1078</v>
          </cell>
          <cell r="L25">
            <v>19.555399999999999</v>
          </cell>
        </row>
        <row r="26">
          <cell r="B26" t="str">
            <v>PC-1079</v>
          </cell>
          <cell r="L26">
            <v>19.555399999999999</v>
          </cell>
        </row>
        <row r="27">
          <cell r="B27" t="str">
            <v>PC-1080</v>
          </cell>
          <cell r="L27">
            <v>19.555399999999999</v>
          </cell>
        </row>
        <row r="28">
          <cell r="B28" t="str">
            <v>PC-1081</v>
          </cell>
          <cell r="L28">
            <v>19.555399999999999</v>
          </cell>
        </row>
        <row r="29">
          <cell r="B29" t="str">
            <v>PC-1082</v>
          </cell>
          <cell r="L29">
            <v>19.555399999999999</v>
          </cell>
        </row>
        <row r="30">
          <cell r="B30" t="str">
            <v>PC-1083</v>
          </cell>
          <cell r="L30">
            <v>19.555399999999999</v>
          </cell>
        </row>
        <row r="31">
          <cell r="B31" t="str">
            <v>PC-1084</v>
          </cell>
          <cell r="L31">
            <v>19.555399999999999</v>
          </cell>
        </row>
        <row r="32">
          <cell r="B32" t="str">
            <v>PC-1085</v>
          </cell>
          <cell r="L32">
            <v>19.555399999999999</v>
          </cell>
        </row>
        <row r="33">
          <cell r="B33" t="str">
            <v>PC-1086</v>
          </cell>
          <cell r="L33">
            <v>19.555399999999999</v>
          </cell>
        </row>
        <row r="34">
          <cell r="B34" t="str">
            <v>PC-1087</v>
          </cell>
          <cell r="L34">
            <v>38.550899999999999</v>
          </cell>
        </row>
        <row r="35">
          <cell r="B35" t="str">
            <v>PC-1088</v>
          </cell>
          <cell r="L35">
            <v>38.550899999999999</v>
          </cell>
        </row>
        <row r="36">
          <cell r="B36" t="str">
            <v>PC-1089</v>
          </cell>
          <cell r="L36">
            <v>38.550899999999999</v>
          </cell>
        </row>
        <row r="37">
          <cell r="B37" t="str">
            <v>PC-1090</v>
          </cell>
          <cell r="L37">
            <v>38.550899999999999</v>
          </cell>
        </row>
        <row r="38">
          <cell r="B38" t="str">
            <v>PC-1091</v>
          </cell>
          <cell r="L38">
            <v>38.550899999999999</v>
          </cell>
        </row>
        <row r="39">
          <cell r="B39" t="str">
            <v>PC-1092</v>
          </cell>
          <cell r="L39">
            <v>38.550899999999999</v>
          </cell>
        </row>
        <row r="40">
          <cell r="B40" t="str">
            <v>PC-1093</v>
          </cell>
          <cell r="L40">
            <v>38.550899999999999</v>
          </cell>
        </row>
        <row r="41">
          <cell r="B41" t="str">
            <v>PC-1094</v>
          </cell>
          <cell r="L41">
            <v>38.550899999999999</v>
          </cell>
        </row>
        <row r="42">
          <cell r="B42" t="str">
            <v>PC-1095</v>
          </cell>
          <cell r="L42">
            <v>38.550899999999999</v>
          </cell>
        </row>
        <row r="43">
          <cell r="B43" t="str">
            <v>PC-1096</v>
          </cell>
          <cell r="L43">
            <v>38.550899999999999</v>
          </cell>
        </row>
        <row r="44">
          <cell r="B44" t="str">
            <v>PC-1117</v>
          </cell>
          <cell r="L44">
            <v>21.257300000000001</v>
          </cell>
        </row>
        <row r="45">
          <cell r="B45" t="str">
            <v>PC-1118</v>
          </cell>
          <cell r="L45">
            <v>21.257300000000001</v>
          </cell>
        </row>
        <row r="46">
          <cell r="B46" t="str">
            <v>PC-1119</v>
          </cell>
          <cell r="L46">
            <v>21.257300000000001</v>
          </cell>
        </row>
        <row r="47">
          <cell r="B47" t="str">
            <v>PC-1120</v>
          </cell>
          <cell r="L47">
            <v>21.257300000000001</v>
          </cell>
        </row>
        <row r="48">
          <cell r="B48" t="str">
            <v>PC-1121</v>
          </cell>
          <cell r="L48">
            <v>21.257300000000001</v>
          </cell>
        </row>
        <row r="49">
          <cell r="B49" t="str">
            <v>PC-1122</v>
          </cell>
          <cell r="L49">
            <v>21.257300000000001</v>
          </cell>
        </row>
        <row r="50">
          <cell r="B50" t="str">
            <v>PC-1123</v>
          </cell>
          <cell r="L50">
            <v>41.943600000000004</v>
          </cell>
        </row>
        <row r="51">
          <cell r="B51" t="str">
            <v>PC-1124</v>
          </cell>
          <cell r="L51">
            <v>41.943600000000004</v>
          </cell>
        </row>
        <row r="52">
          <cell r="B52" t="str">
            <v>PC-1125</v>
          </cell>
          <cell r="L52">
            <v>41.943600000000004</v>
          </cell>
        </row>
        <row r="53">
          <cell r="B53" t="str">
            <v>PC-1126</v>
          </cell>
          <cell r="L53">
            <v>41.943600000000004</v>
          </cell>
        </row>
        <row r="54">
          <cell r="B54" t="str">
            <v>PC-1127</v>
          </cell>
          <cell r="L54">
            <v>41.943600000000004</v>
          </cell>
        </row>
        <row r="55">
          <cell r="B55" t="str">
            <v>PC-1128</v>
          </cell>
          <cell r="L55">
            <v>41.943600000000004</v>
          </cell>
        </row>
        <row r="56">
          <cell r="B56" t="str">
            <v>PC-1140</v>
          </cell>
          <cell r="L56">
            <v>28.339400000000001</v>
          </cell>
        </row>
        <row r="57">
          <cell r="B57" t="str">
            <v>PC-1141</v>
          </cell>
          <cell r="L57">
            <v>28.339400000000001</v>
          </cell>
        </row>
        <row r="58">
          <cell r="B58" t="str">
            <v>PC-1142</v>
          </cell>
          <cell r="L58">
            <v>28.339400000000001</v>
          </cell>
        </row>
        <row r="59">
          <cell r="B59" t="str">
            <v>PC-1143</v>
          </cell>
          <cell r="L59">
            <v>51.013100000000001</v>
          </cell>
        </row>
        <row r="60">
          <cell r="B60" t="str">
            <v>PC-1144</v>
          </cell>
          <cell r="L60">
            <v>51.013100000000001</v>
          </cell>
        </row>
        <row r="61">
          <cell r="B61" t="str">
            <v>PC-1145</v>
          </cell>
          <cell r="L61">
            <v>51.013100000000001</v>
          </cell>
        </row>
        <row r="62">
          <cell r="B62" t="str">
            <v>PC-1152</v>
          </cell>
          <cell r="L62">
            <v>19.381799999999998</v>
          </cell>
        </row>
        <row r="63">
          <cell r="B63" t="str">
            <v>PC-1153</v>
          </cell>
          <cell r="L63">
            <v>19.381799999999998</v>
          </cell>
        </row>
        <row r="64">
          <cell r="B64" t="str">
            <v>PC-1154</v>
          </cell>
          <cell r="L64">
            <v>19.381799999999998</v>
          </cell>
        </row>
        <row r="65">
          <cell r="B65" t="str">
            <v>PC-1155</v>
          </cell>
          <cell r="L65">
            <v>19.381799999999998</v>
          </cell>
        </row>
        <row r="66">
          <cell r="B66" t="str">
            <v>PC-1156</v>
          </cell>
          <cell r="L66">
            <v>19.381799999999998</v>
          </cell>
        </row>
        <row r="67">
          <cell r="B67" t="str">
            <v>PC-1157</v>
          </cell>
          <cell r="L67">
            <v>19.381799999999998</v>
          </cell>
        </row>
        <row r="68">
          <cell r="B68" t="str">
            <v>PC-1158</v>
          </cell>
          <cell r="L68">
            <v>19.381799999999998</v>
          </cell>
        </row>
        <row r="69">
          <cell r="B69" t="str">
            <v>PC-1159</v>
          </cell>
          <cell r="L69">
            <v>19.381799999999998</v>
          </cell>
        </row>
        <row r="70">
          <cell r="B70" t="str">
            <v>PC-1160</v>
          </cell>
          <cell r="L70">
            <v>19.381799999999998</v>
          </cell>
        </row>
        <row r="71">
          <cell r="B71" t="str">
            <v>PC-1161</v>
          </cell>
          <cell r="L71">
            <v>19.381799999999998</v>
          </cell>
        </row>
        <row r="72">
          <cell r="B72" t="str">
            <v>PC-1162</v>
          </cell>
          <cell r="L72">
            <v>19.381799999999998</v>
          </cell>
        </row>
        <row r="73">
          <cell r="B73" t="str">
            <v>PC-1163</v>
          </cell>
          <cell r="L73">
            <v>19.381799999999998</v>
          </cell>
        </row>
        <row r="74">
          <cell r="B74" t="str">
            <v>PC-1164</v>
          </cell>
          <cell r="L74">
            <v>19.381799999999998</v>
          </cell>
        </row>
        <row r="75">
          <cell r="B75" t="str">
            <v>PC-1165</v>
          </cell>
          <cell r="L75">
            <v>19.381799999999998</v>
          </cell>
        </row>
        <row r="76">
          <cell r="B76" t="str">
            <v>PC-1166</v>
          </cell>
          <cell r="L76">
            <v>19.381799999999998</v>
          </cell>
        </row>
        <row r="77">
          <cell r="B77" t="str">
            <v>PC-1167</v>
          </cell>
          <cell r="L77">
            <v>19.381799999999998</v>
          </cell>
        </row>
        <row r="78">
          <cell r="B78" t="str">
            <v>PC-1168</v>
          </cell>
          <cell r="L78">
            <v>19.381799999999998</v>
          </cell>
        </row>
        <row r="79">
          <cell r="B79" t="str">
            <v>PC-1169</v>
          </cell>
          <cell r="L79">
            <v>19.381799999999998</v>
          </cell>
        </row>
        <row r="80">
          <cell r="B80" t="str">
            <v>PC-1170</v>
          </cell>
          <cell r="L80">
            <v>19.381799999999998</v>
          </cell>
        </row>
        <row r="81">
          <cell r="B81" t="str">
            <v>PC-1171</v>
          </cell>
          <cell r="L81">
            <v>19.381799999999998</v>
          </cell>
        </row>
        <row r="82">
          <cell r="B82" t="str">
            <v>PC-1172</v>
          </cell>
          <cell r="L82">
            <v>33.893000000000001</v>
          </cell>
        </row>
        <row r="83">
          <cell r="B83" t="str">
            <v>PC-1173</v>
          </cell>
          <cell r="L83">
            <v>33.893000000000001</v>
          </cell>
        </row>
        <row r="84">
          <cell r="B84" t="str">
            <v>PC-1174</v>
          </cell>
          <cell r="L84">
            <v>33.893000000000001</v>
          </cell>
        </row>
        <row r="85">
          <cell r="B85" t="str">
            <v>PC-1175</v>
          </cell>
          <cell r="L85">
            <v>33.893000000000001</v>
          </cell>
        </row>
        <row r="86">
          <cell r="B86" t="str">
            <v>PC-1176</v>
          </cell>
          <cell r="L86">
            <v>33.893000000000001</v>
          </cell>
        </row>
        <row r="87">
          <cell r="B87" t="str">
            <v>PC-1177</v>
          </cell>
          <cell r="L87">
            <v>33.893000000000001</v>
          </cell>
        </row>
        <row r="88">
          <cell r="B88" t="str">
            <v>PC-1178</v>
          </cell>
          <cell r="L88">
            <v>33.893000000000001</v>
          </cell>
        </row>
        <row r="89">
          <cell r="B89" t="str">
            <v>PC-1179</v>
          </cell>
          <cell r="L89">
            <v>33.893000000000001</v>
          </cell>
        </row>
        <row r="90">
          <cell r="B90" t="str">
            <v>PC-1180</v>
          </cell>
          <cell r="L90">
            <v>33.893000000000001</v>
          </cell>
        </row>
        <row r="91">
          <cell r="B91" t="str">
            <v>PC-1181</v>
          </cell>
          <cell r="L91">
            <v>33.893000000000001</v>
          </cell>
        </row>
        <row r="92">
          <cell r="B92" t="str">
            <v>PC-1182</v>
          </cell>
          <cell r="L92">
            <v>33.893000000000001</v>
          </cell>
        </row>
        <row r="93">
          <cell r="B93" t="str">
            <v>PC-1183</v>
          </cell>
          <cell r="L93">
            <v>33.893000000000001</v>
          </cell>
        </row>
        <row r="94">
          <cell r="B94" t="str">
            <v>PC-1184</v>
          </cell>
          <cell r="L94">
            <v>33.893000000000001</v>
          </cell>
        </row>
        <row r="95">
          <cell r="B95" t="str">
            <v>PC-1185</v>
          </cell>
          <cell r="L95">
            <v>33.893000000000001</v>
          </cell>
        </row>
        <row r="96">
          <cell r="B96" t="str">
            <v>PC-1186</v>
          </cell>
          <cell r="L96">
            <v>33.893000000000001</v>
          </cell>
        </row>
        <row r="97">
          <cell r="B97" t="str">
            <v>PC-1187</v>
          </cell>
          <cell r="L97">
            <v>33.893000000000001</v>
          </cell>
        </row>
        <row r="98">
          <cell r="B98" t="str">
            <v>PC-1188</v>
          </cell>
          <cell r="L98">
            <v>33.893000000000001</v>
          </cell>
        </row>
        <row r="99">
          <cell r="B99" t="str">
            <v>PC-1189</v>
          </cell>
          <cell r="L99">
            <v>33.893000000000001</v>
          </cell>
        </row>
        <row r="100">
          <cell r="B100" t="str">
            <v>PC-1190</v>
          </cell>
          <cell r="L100">
            <v>33.893000000000001</v>
          </cell>
        </row>
        <row r="101">
          <cell r="B101" t="str">
            <v>PC-1191</v>
          </cell>
          <cell r="L101">
            <v>33.893000000000001</v>
          </cell>
        </row>
        <row r="102">
          <cell r="B102" t="str">
            <v>PC-1</v>
          </cell>
          <cell r="L102">
            <v>85.029300000000006</v>
          </cell>
        </row>
        <row r="103">
          <cell r="B103" t="str">
            <v>PC-1001</v>
          </cell>
          <cell r="L103">
            <v>89.563999999999993</v>
          </cell>
        </row>
        <row r="104">
          <cell r="B104" t="str">
            <v>PC-1003</v>
          </cell>
          <cell r="L104">
            <v>134.91139999999999</v>
          </cell>
        </row>
        <row r="105">
          <cell r="B105" t="str">
            <v>PC-1005</v>
          </cell>
          <cell r="L105">
            <v>816.25400000000002</v>
          </cell>
        </row>
        <row r="106">
          <cell r="B106" t="str">
            <v>PC-1007</v>
          </cell>
          <cell r="L106">
            <v>53.286000000000001</v>
          </cell>
        </row>
        <row r="107">
          <cell r="B107" t="str">
            <v>PC-1009</v>
          </cell>
          <cell r="L107">
            <v>92.9679</v>
          </cell>
        </row>
        <row r="108">
          <cell r="B108" t="str">
            <v>PC-101</v>
          </cell>
          <cell r="L108">
            <v>24.375699999999998</v>
          </cell>
        </row>
        <row r="109">
          <cell r="B109" t="str">
            <v>PC-1011</v>
          </cell>
          <cell r="L109">
            <v>91.825800000000001</v>
          </cell>
        </row>
        <row r="110">
          <cell r="B110" t="str">
            <v>PC-1013</v>
          </cell>
          <cell r="L110">
            <v>503.35660000000001</v>
          </cell>
        </row>
        <row r="111">
          <cell r="B111" t="str">
            <v>PC-1015</v>
          </cell>
          <cell r="L111">
            <v>100.89530000000001</v>
          </cell>
        </row>
        <row r="112">
          <cell r="B112" t="str">
            <v>PC-1017</v>
          </cell>
          <cell r="L112">
            <v>200.65960000000001</v>
          </cell>
        </row>
        <row r="113">
          <cell r="B113" t="str">
            <v>PC-1019</v>
          </cell>
          <cell r="L113">
            <v>277.75029999999998</v>
          </cell>
        </row>
        <row r="114">
          <cell r="B114" t="str">
            <v>PC-1021</v>
          </cell>
          <cell r="L114">
            <v>566.84310000000005</v>
          </cell>
        </row>
        <row r="115">
          <cell r="B115" t="str">
            <v>PC-1023</v>
          </cell>
          <cell r="L115">
            <v>391.1189</v>
          </cell>
        </row>
        <row r="116">
          <cell r="B116" t="str">
            <v>PC-1025</v>
          </cell>
          <cell r="L116">
            <v>60.082599999999999</v>
          </cell>
        </row>
        <row r="117">
          <cell r="B117" t="str">
            <v>PC-1027</v>
          </cell>
          <cell r="L117">
            <v>89.563999999999993</v>
          </cell>
        </row>
        <row r="118">
          <cell r="B118" t="str">
            <v>PC-1029</v>
          </cell>
          <cell r="L118">
            <v>943.2269</v>
          </cell>
        </row>
        <row r="119">
          <cell r="B119" t="str">
            <v>PC-103</v>
          </cell>
          <cell r="L119">
            <v>24.375699999999998</v>
          </cell>
        </row>
        <row r="120">
          <cell r="B120" t="str">
            <v>PC-1031</v>
          </cell>
          <cell r="L120">
            <v>1553.1556</v>
          </cell>
        </row>
        <row r="121">
          <cell r="B121" t="str">
            <v>PC-1033</v>
          </cell>
          <cell r="L121">
            <v>28.339400000000001</v>
          </cell>
        </row>
        <row r="122">
          <cell r="B122" t="str">
            <v>PC-1035</v>
          </cell>
          <cell r="L122">
            <v>28.339400000000001</v>
          </cell>
        </row>
        <row r="123">
          <cell r="B123" t="str">
            <v>PC-105</v>
          </cell>
          <cell r="L123">
            <v>24.375699999999998</v>
          </cell>
        </row>
        <row r="124">
          <cell r="B124" t="str">
            <v>PC-107</v>
          </cell>
          <cell r="L124">
            <v>24.375699999999998</v>
          </cell>
        </row>
        <row r="125">
          <cell r="B125" t="str">
            <v>PC-109</v>
          </cell>
          <cell r="L125">
            <v>60.082599999999999</v>
          </cell>
        </row>
        <row r="126">
          <cell r="B126" t="str">
            <v>PC-11</v>
          </cell>
          <cell r="L126">
            <v>100.89530000000001</v>
          </cell>
        </row>
        <row r="127">
          <cell r="B127" t="str">
            <v>PC-111</v>
          </cell>
          <cell r="L127">
            <v>53.286000000000001</v>
          </cell>
        </row>
        <row r="128">
          <cell r="B128" t="str">
            <v>PC-112</v>
          </cell>
          <cell r="L128">
            <v>72.555899999999994</v>
          </cell>
        </row>
        <row r="129">
          <cell r="B129" t="str">
            <v>PC-114</v>
          </cell>
          <cell r="L129">
            <v>77.090699999999998</v>
          </cell>
        </row>
        <row r="130">
          <cell r="B130" t="str">
            <v>PC-116</v>
          </cell>
          <cell r="L130">
            <v>77.090699999999998</v>
          </cell>
        </row>
        <row r="131">
          <cell r="B131" t="str">
            <v>PC-118</v>
          </cell>
          <cell r="L131">
            <v>77.090699999999998</v>
          </cell>
        </row>
        <row r="132">
          <cell r="B132" t="str">
            <v>PC-12</v>
          </cell>
          <cell r="L132">
            <v>15.8772</v>
          </cell>
        </row>
        <row r="133">
          <cell r="B133" t="str">
            <v>PC-120</v>
          </cell>
          <cell r="L133">
            <v>61.224600000000002</v>
          </cell>
        </row>
        <row r="134">
          <cell r="B134" t="str">
            <v>PC-122</v>
          </cell>
          <cell r="L134">
            <v>51.584099999999999</v>
          </cell>
        </row>
        <row r="135">
          <cell r="B135" t="str">
            <v>PC-124</v>
          </cell>
          <cell r="L135">
            <v>90.694900000000004</v>
          </cell>
        </row>
        <row r="136">
          <cell r="B136" t="str">
            <v>PC-126</v>
          </cell>
          <cell r="L136">
            <v>24.375699999999998</v>
          </cell>
        </row>
        <row r="137">
          <cell r="B137" t="str">
            <v>PC-128</v>
          </cell>
          <cell r="L137">
            <v>24.375699999999998</v>
          </cell>
        </row>
        <row r="138">
          <cell r="B138" t="str">
            <v>PC-13</v>
          </cell>
          <cell r="L138">
            <v>72.555899999999994</v>
          </cell>
        </row>
        <row r="139">
          <cell r="B139" t="str">
            <v>PC-130</v>
          </cell>
          <cell r="L139">
            <v>793.58029999999997</v>
          </cell>
        </row>
        <row r="140">
          <cell r="B140" t="str">
            <v>PC-132</v>
          </cell>
          <cell r="L140">
            <v>70.853999999999999</v>
          </cell>
        </row>
        <row r="141">
          <cell r="B141" t="str">
            <v>PC-134</v>
          </cell>
          <cell r="L141">
            <v>102.0373</v>
          </cell>
        </row>
        <row r="142">
          <cell r="B142" t="str">
            <v>PC-136</v>
          </cell>
          <cell r="L142">
            <v>595.18240000000003</v>
          </cell>
        </row>
        <row r="143">
          <cell r="B143" t="str">
            <v>PC-138</v>
          </cell>
          <cell r="L143">
            <v>595.18240000000003</v>
          </cell>
        </row>
        <row r="144">
          <cell r="B144" t="str">
            <v>PC-140</v>
          </cell>
          <cell r="L144">
            <v>793.58029999999997</v>
          </cell>
        </row>
        <row r="145">
          <cell r="B145" t="str">
            <v>PC-142</v>
          </cell>
          <cell r="L145">
            <v>34.290500000000002</v>
          </cell>
        </row>
        <row r="146">
          <cell r="B146" t="str">
            <v>PC-143</v>
          </cell>
          <cell r="L146">
            <v>53.286000000000001</v>
          </cell>
        </row>
        <row r="147">
          <cell r="B147" t="str">
            <v>PC-144</v>
          </cell>
          <cell r="L147">
            <v>72.555899999999994</v>
          </cell>
        </row>
        <row r="148">
          <cell r="B148" t="str">
            <v>PC-146</v>
          </cell>
          <cell r="L148">
            <v>51.013100000000001</v>
          </cell>
        </row>
        <row r="149">
          <cell r="B149" t="str">
            <v>PC-148</v>
          </cell>
          <cell r="L149">
            <v>125.842</v>
          </cell>
        </row>
        <row r="150">
          <cell r="B150" t="str">
            <v>PC-15</v>
          </cell>
          <cell r="L150">
            <v>89.563999999999993</v>
          </cell>
        </row>
        <row r="151">
          <cell r="B151" t="str">
            <v>PC-150</v>
          </cell>
          <cell r="L151">
            <v>125.842</v>
          </cell>
        </row>
        <row r="152">
          <cell r="B152" t="str">
            <v>PC-152</v>
          </cell>
          <cell r="L152">
            <v>238.0797</v>
          </cell>
        </row>
        <row r="153">
          <cell r="B153" t="str">
            <v>PC-154</v>
          </cell>
          <cell r="L153">
            <v>83.898399999999995</v>
          </cell>
        </row>
        <row r="154">
          <cell r="B154" t="str">
            <v>PC-156</v>
          </cell>
          <cell r="L154">
            <v>238.0797</v>
          </cell>
        </row>
        <row r="155">
          <cell r="B155" t="str">
            <v>PC-158</v>
          </cell>
          <cell r="L155">
            <v>238.0797</v>
          </cell>
        </row>
        <row r="156">
          <cell r="B156" t="str">
            <v>PC-160</v>
          </cell>
          <cell r="L156">
            <v>83.898399999999995</v>
          </cell>
        </row>
        <row r="157">
          <cell r="B157" t="str">
            <v>PC-162</v>
          </cell>
          <cell r="L157">
            <v>238.0797</v>
          </cell>
        </row>
        <row r="158">
          <cell r="B158" t="str">
            <v>PC-164</v>
          </cell>
          <cell r="L158">
            <v>83.898399999999995</v>
          </cell>
        </row>
        <row r="159">
          <cell r="B159" t="str">
            <v>PC-166</v>
          </cell>
          <cell r="L159">
            <v>238.0797</v>
          </cell>
        </row>
        <row r="160">
          <cell r="B160" t="str">
            <v>PC-168</v>
          </cell>
          <cell r="L160">
            <v>34.290500000000002</v>
          </cell>
        </row>
        <row r="161">
          <cell r="B161" t="str">
            <v>PC-17</v>
          </cell>
          <cell r="L161">
            <v>28.339400000000001</v>
          </cell>
        </row>
        <row r="162">
          <cell r="B162" t="str">
            <v>PC-170</v>
          </cell>
          <cell r="L162">
            <v>72.555899999999994</v>
          </cell>
        </row>
        <row r="163">
          <cell r="B163" t="str">
            <v>PC-172</v>
          </cell>
          <cell r="L163">
            <v>120.1763</v>
          </cell>
        </row>
        <row r="164">
          <cell r="B164" t="str">
            <v>PC-174</v>
          </cell>
          <cell r="L164">
            <v>455.74740000000003</v>
          </cell>
        </row>
        <row r="165">
          <cell r="B165" t="str">
            <v>PC-176</v>
          </cell>
          <cell r="L165">
            <v>42.800199999999997</v>
          </cell>
        </row>
        <row r="166">
          <cell r="B166" t="str">
            <v>PC-177</v>
          </cell>
          <cell r="L166">
            <v>89.563999999999993</v>
          </cell>
        </row>
        <row r="167">
          <cell r="B167" t="str">
            <v>PC-179</v>
          </cell>
          <cell r="L167">
            <v>42.800199999999997</v>
          </cell>
        </row>
        <row r="168">
          <cell r="B168" t="str">
            <v>PC-180</v>
          </cell>
          <cell r="L168">
            <v>89.563999999999993</v>
          </cell>
        </row>
        <row r="169">
          <cell r="B169" t="str">
            <v>PC-182</v>
          </cell>
          <cell r="L169">
            <v>167.78550000000001</v>
          </cell>
        </row>
        <row r="170">
          <cell r="B170" t="str">
            <v>PC-184</v>
          </cell>
          <cell r="L170">
            <v>42.800199999999997</v>
          </cell>
        </row>
        <row r="171">
          <cell r="B171" t="str">
            <v>PC-186</v>
          </cell>
          <cell r="L171">
            <v>89.563999999999993</v>
          </cell>
        </row>
        <row r="172">
          <cell r="B172" t="str">
            <v>PC-188</v>
          </cell>
          <cell r="L172">
            <v>167.78550000000001</v>
          </cell>
        </row>
        <row r="173">
          <cell r="B173" t="str">
            <v>PC-189</v>
          </cell>
          <cell r="L173">
            <v>60.082599999999999</v>
          </cell>
        </row>
        <row r="174">
          <cell r="B174" t="str">
            <v>PC-19</v>
          </cell>
          <cell r="L174">
            <v>566.84310000000005</v>
          </cell>
        </row>
        <row r="175">
          <cell r="B175" t="str">
            <v>PC-191</v>
          </cell>
          <cell r="L175">
            <v>42.800199999999997</v>
          </cell>
        </row>
        <row r="176">
          <cell r="B176" t="str">
            <v>PC-193</v>
          </cell>
          <cell r="L176">
            <v>89.563999999999993</v>
          </cell>
        </row>
        <row r="177">
          <cell r="B177" t="str">
            <v>PC-195</v>
          </cell>
          <cell r="L177">
            <v>167.78550000000001</v>
          </cell>
        </row>
        <row r="178">
          <cell r="B178" t="str">
            <v>PC-197</v>
          </cell>
          <cell r="L178">
            <v>167.78550000000001</v>
          </cell>
        </row>
        <row r="179">
          <cell r="B179" t="str">
            <v>PC-199</v>
          </cell>
          <cell r="L179">
            <v>42.800199999999997</v>
          </cell>
        </row>
        <row r="180">
          <cell r="B180" t="str">
            <v>PC-2</v>
          </cell>
          <cell r="L180">
            <v>629.19860000000006</v>
          </cell>
        </row>
        <row r="181">
          <cell r="B181" t="str">
            <v>PC-200</v>
          </cell>
          <cell r="L181">
            <v>89.563999999999993</v>
          </cell>
        </row>
        <row r="182">
          <cell r="B182" t="str">
            <v>PC-201</v>
          </cell>
          <cell r="L182">
            <v>167.78550000000001</v>
          </cell>
        </row>
        <row r="183">
          <cell r="B183" t="str">
            <v>PC-202</v>
          </cell>
          <cell r="L183">
            <v>42.800199999999997</v>
          </cell>
        </row>
        <row r="184">
          <cell r="B184" t="str">
            <v>PC-204</v>
          </cell>
          <cell r="L184">
            <v>89.563999999999993</v>
          </cell>
        </row>
        <row r="185">
          <cell r="B185" t="str">
            <v>PC-206</v>
          </cell>
          <cell r="L185">
            <v>167.78550000000001</v>
          </cell>
        </row>
        <row r="186">
          <cell r="B186" t="str">
            <v>PC-208</v>
          </cell>
          <cell r="L186">
            <v>42.800199999999997</v>
          </cell>
        </row>
        <row r="187">
          <cell r="B187" t="str">
            <v>PC-21</v>
          </cell>
          <cell r="L187">
            <v>331.03629999999998</v>
          </cell>
        </row>
        <row r="188">
          <cell r="B188" t="str">
            <v>PC-210</v>
          </cell>
          <cell r="L188">
            <v>89.563999999999993</v>
          </cell>
        </row>
        <row r="189">
          <cell r="B189" t="str">
            <v>PC-212</v>
          </cell>
          <cell r="L189">
            <v>167.78550000000001</v>
          </cell>
        </row>
        <row r="190">
          <cell r="B190" t="str">
            <v>PC-214</v>
          </cell>
          <cell r="L190">
            <v>35.147100000000002</v>
          </cell>
        </row>
        <row r="191">
          <cell r="B191" t="str">
            <v>PC-216</v>
          </cell>
          <cell r="L191">
            <v>42.800199999999997</v>
          </cell>
        </row>
        <row r="192">
          <cell r="B192" t="str">
            <v>PC-218</v>
          </cell>
          <cell r="L192">
            <v>89.563999999999993</v>
          </cell>
        </row>
        <row r="193">
          <cell r="B193" t="str">
            <v>PC-220</v>
          </cell>
          <cell r="L193">
            <v>167.78550000000001</v>
          </cell>
        </row>
        <row r="194">
          <cell r="B194" t="str">
            <v>PC-222</v>
          </cell>
          <cell r="L194">
            <v>42.800199999999997</v>
          </cell>
        </row>
        <row r="195">
          <cell r="B195" t="str">
            <v>PC-224</v>
          </cell>
          <cell r="L195">
            <v>89.563999999999993</v>
          </cell>
        </row>
        <row r="196">
          <cell r="B196" t="str">
            <v>PC-226</v>
          </cell>
          <cell r="L196">
            <v>167.78550000000001</v>
          </cell>
        </row>
        <row r="197">
          <cell r="B197" t="str">
            <v>PC-228</v>
          </cell>
          <cell r="L197">
            <v>42.800199999999997</v>
          </cell>
        </row>
        <row r="198">
          <cell r="B198" t="str">
            <v>PC-23</v>
          </cell>
          <cell r="L198">
            <v>529.43420000000003</v>
          </cell>
        </row>
        <row r="199">
          <cell r="B199" t="str">
            <v>PC-230</v>
          </cell>
          <cell r="L199">
            <v>89.563999999999993</v>
          </cell>
        </row>
        <row r="200">
          <cell r="B200" t="str">
            <v>PC-232</v>
          </cell>
          <cell r="L200">
            <v>167.78550000000001</v>
          </cell>
        </row>
        <row r="201">
          <cell r="B201" t="str">
            <v>PC-234</v>
          </cell>
          <cell r="L201">
            <v>35.147100000000002</v>
          </cell>
        </row>
        <row r="202">
          <cell r="B202" t="str">
            <v>PC-236</v>
          </cell>
          <cell r="L202">
            <v>42.800199999999997</v>
          </cell>
        </row>
        <row r="203">
          <cell r="B203" t="str">
            <v>PC-238</v>
          </cell>
          <cell r="L203">
            <v>90.694900000000004</v>
          </cell>
        </row>
        <row r="204">
          <cell r="B204" t="str">
            <v>PC-240</v>
          </cell>
          <cell r="L204">
            <v>167.78550000000001</v>
          </cell>
        </row>
        <row r="205">
          <cell r="B205" t="str">
            <v>PC-242</v>
          </cell>
          <cell r="L205">
            <v>134.91139999999999</v>
          </cell>
        </row>
        <row r="206">
          <cell r="B206" t="str">
            <v>PC-244</v>
          </cell>
          <cell r="L206">
            <v>56.689900000000002</v>
          </cell>
        </row>
        <row r="207">
          <cell r="B207" t="str">
            <v>PC-246</v>
          </cell>
          <cell r="L207">
            <v>56.689900000000002</v>
          </cell>
        </row>
        <row r="208">
          <cell r="B208" t="str">
            <v>PC-248</v>
          </cell>
          <cell r="L208">
            <v>70.2941</v>
          </cell>
        </row>
        <row r="209">
          <cell r="B209" t="str">
            <v>PC-25</v>
          </cell>
          <cell r="L209">
            <v>29.481400000000001</v>
          </cell>
        </row>
        <row r="210">
          <cell r="B210" t="str">
            <v>PC-250</v>
          </cell>
          <cell r="L210">
            <v>43.085700000000003</v>
          </cell>
        </row>
        <row r="211">
          <cell r="B211" t="str">
            <v>PC-252</v>
          </cell>
          <cell r="L211">
            <v>89.563999999999993</v>
          </cell>
        </row>
        <row r="212">
          <cell r="B212" t="str">
            <v>PC-254</v>
          </cell>
          <cell r="L212">
            <v>167.78550000000001</v>
          </cell>
        </row>
        <row r="213">
          <cell r="B213" t="str">
            <v>PC-256</v>
          </cell>
          <cell r="L213">
            <v>43.085700000000003</v>
          </cell>
        </row>
        <row r="214">
          <cell r="B214" t="str">
            <v>PC-258</v>
          </cell>
          <cell r="L214">
            <v>90.694900000000004</v>
          </cell>
        </row>
        <row r="215">
          <cell r="B215" t="str">
            <v>PC-260</v>
          </cell>
          <cell r="L215">
            <v>167.78550000000001</v>
          </cell>
        </row>
        <row r="216">
          <cell r="B216" t="str">
            <v>PC-262</v>
          </cell>
          <cell r="L216">
            <v>43.085700000000003</v>
          </cell>
        </row>
        <row r="217">
          <cell r="B217" t="str">
            <v>PC-264</v>
          </cell>
          <cell r="L217">
            <v>90.694900000000004</v>
          </cell>
        </row>
        <row r="218">
          <cell r="B218" t="str">
            <v>PC-266</v>
          </cell>
          <cell r="L218">
            <v>167.78550000000001</v>
          </cell>
        </row>
        <row r="219">
          <cell r="B219" t="str">
            <v>PC-268</v>
          </cell>
          <cell r="L219">
            <v>88.433099999999996</v>
          </cell>
        </row>
        <row r="220">
          <cell r="B220" t="str">
            <v>PC-27</v>
          </cell>
          <cell r="L220">
            <v>42.800199999999997</v>
          </cell>
        </row>
        <row r="221">
          <cell r="B221" t="str">
            <v>PC-271</v>
          </cell>
          <cell r="L221">
            <v>166.65469999999999</v>
          </cell>
        </row>
        <row r="222">
          <cell r="B222" t="str">
            <v>PC-272</v>
          </cell>
          <cell r="L222">
            <v>90.694900000000004</v>
          </cell>
        </row>
        <row r="223">
          <cell r="B223" t="str">
            <v>PC-273</v>
          </cell>
          <cell r="L223">
            <v>35.147100000000002</v>
          </cell>
        </row>
        <row r="224">
          <cell r="B224" t="str">
            <v>PC-275</v>
          </cell>
          <cell r="L224">
            <v>54.416899999999998</v>
          </cell>
        </row>
        <row r="225">
          <cell r="B225" t="str">
            <v>PC-277</v>
          </cell>
          <cell r="L225">
            <v>72.555899999999994</v>
          </cell>
        </row>
        <row r="226">
          <cell r="B226" t="str">
            <v>PC-279</v>
          </cell>
          <cell r="L226">
            <v>36.277999999999999</v>
          </cell>
        </row>
        <row r="227">
          <cell r="B227" t="str">
            <v>PC-28</v>
          </cell>
          <cell r="L227">
            <v>91.540300000000002</v>
          </cell>
        </row>
        <row r="228">
          <cell r="B228" t="str">
            <v>PC-281</v>
          </cell>
          <cell r="L228">
            <v>54.416899999999998</v>
          </cell>
        </row>
        <row r="229">
          <cell r="B229" t="str">
            <v>PC-283</v>
          </cell>
          <cell r="L229">
            <v>72.555899999999994</v>
          </cell>
        </row>
        <row r="230">
          <cell r="B230" t="str">
            <v>PC-285</v>
          </cell>
          <cell r="L230">
            <v>36.277999999999999</v>
          </cell>
        </row>
        <row r="231">
          <cell r="B231" t="str">
            <v>PC-287</v>
          </cell>
          <cell r="L231">
            <v>43.085700000000003</v>
          </cell>
        </row>
        <row r="232">
          <cell r="B232" t="str">
            <v>PC-289</v>
          </cell>
          <cell r="L232">
            <v>90.694900000000004</v>
          </cell>
        </row>
        <row r="233">
          <cell r="B233" t="str">
            <v>PC-29</v>
          </cell>
          <cell r="L233">
            <v>167.78550000000001</v>
          </cell>
        </row>
        <row r="234">
          <cell r="B234" t="str">
            <v>PC-291</v>
          </cell>
          <cell r="L234">
            <v>43.085700000000003</v>
          </cell>
        </row>
        <row r="235">
          <cell r="B235" t="str">
            <v>PC-293</v>
          </cell>
          <cell r="L235">
            <v>90.694900000000004</v>
          </cell>
        </row>
        <row r="236">
          <cell r="B236" t="str">
            <v>PC-295</v>
          </cell>
          <cell r="L236">
            <v>167.78550000000001</v>
          </cell>
        </row>
        <row r="237">
          <cell r="B237" t="str">
            <v>PC-297</v>
          </cell>
          <cell r="L237">
            <v>34.016199999999998</v>
          </cell>
        </row>
        <row r="238">
          <cell r="B238" t="str">
            <v>PC-299</v>
          </cell>
          <cell r="L238">
            <v>53.286000000000001</v>
          </cell>
        </row>
        <row r="239">
          <cell r="B239" t="str">
            <v>PC-3</v>
          </cell>
          <cell r="L239">
            <v>28.339400000000001</v>
          </cell>
        </row>
        <row r="240">
          <cell r="B240" t="str">
            <v>PC-30</v>
          </cell>
          <cell r="L240">
            <v>34.290500000000002</v>
          </cell>
        </row>
        <row r="241">
          <cell r="B241" t="str">
            <v>PC-301</v>
          </cell>
          <cell r="L241">
            <v>72.555899999999994</v>
          </cell>
        </row>
        <row r="242">
          <cell r="B242" t="str">
            <v>PC-303</v>
          </cell>
          <cell r="L242">
            <v>44.2166</v>
          </cell>
        </row>
        <row r="243">
          <cell r="B243" t="str">
            <v>PC-305</v>
          </cell>
          <cell r="L243">
            <v>56.689900000000002</v>
          </cell>
        </row>
        <row r="244">
          <cell r="B244" t="str">
            <v>PC-307</v>
          </cell>
          <cell r="L244">
            <v>83.898399999999995</v>
          </cell>
        </row>
        <row r="245">
          <cell r="B245" t="str">
            <v>PC-309</v>
          </cell>
          <cell r="L245">
            <v>44.2166</v>
          </cell>
        </row>
        <row r="246">
          <cell r="B246" t="str">
            <v>PC-311</v>
          </cell>
          <cell r="L246">
            <v>58.951700000000002</v>
          </cell>
        </row>
        <row r="247">
          <cell r="B247" t="str">
            <v>PC-313</v>
          </cell>
          <cell r="L247">
            <v>83.898399999999995</v>
          </cell>
        </row>
        <row r="248">
          <cell r="B248" t="str">
            <v>PC-315</v>
          </cell>
          <cell r="L248">
            <v>60.082599999999999</v>
          </cell>
        </row>
        <row r="249">
          <cell r="B249" t="str">
            <v>PC-316</v>
          </cell>
          <cell r="L249">
            <v>35.147100000000002</v>
          </cell>
        </row>
        <row r="250">
          <cell r="B250" t="str">
            <v>PC-318</v>
          </cell>
          <cell r="L250">
            <v>19.2699</v>
          </cell>
        </row>
        <row r="251">
          <cell r="B251" t="str">
            <v>PC-32</v>
          </cell>
          <cell r="L251">
            <v>72.555899999999994</v>
          </cell>
        </row>
        <row r="252">
          <cell r="B252" t="str">
            <v>PC-320</v>
          </cell>
          <cell r="L252">
            <v>43.085700000000003</v>
          </cell>
        </row>
        <row r="253">
          <cell r="B253" t="str">
            <v>PC-322</v>
          </cell>
          <cell r="L253">
            <v>28.910399999999999</v>
          </cell>
        </row>
        <row r="254">
          <cell r="B254" t="str">
            <v>PC-324</v>
          </cell>
          <cell r="L254">
            <v>60.939100000000003</v>
          </cell>
        </row>
        <row r="255">
          <cell r="B255" t="str">
            <v>PC-326</v>
          </cell>
          <cell r="L255">
            <v>36.277999999999999</v>
          </cell>
        </row>
        <row r="256">
          <cell r="B256" t="str">
            <v>PC-328</v>
          </cell>
          <cell r="L256">
            <v>54.416899999999998</v>
          </cell>
        </row>
        <row r="257">
          <cell r="B257" t="str">
            <v>PC-330</v>
          </cell>
          <cell r="L257">
            <v>89.563999999999993</v>
          </cell>
        </row>
        <row r="258">
          <cell r="B258" t="str">
            <v>PC-332</v>
          </cell>
          <cell r="L258">
            <v>208.59819999999999</v>
          </cell>
        </row>
        <row r="259">
          <cell r="B259" t="str">
            <v>PC-334</v>
          </cell>
          <cell r="L259">
            <v>43.085700000000003</v>
          </cell>
        </row>
        <row r="260">
          <cell r="B260" t="str">
            <v>PC-336</v>
          </cell>
          <cell r="L260">
            <v>60.082599999999999</v>
          </cell>
        </row>
        <row r="261">
          <cell r="B261" t="str">
            <v>PC-339</v>
          </cell>
          <cell r="L261">
            <v>60.082599999999999</v>
          </cell>
        </row>
        <row r="262">
          <cell r="B262" t="str">
            <v>PC-34</v>
          </cell>
          <cell r="L262">
            <v>120.1763</v>
          </cell>
        </row>
        <row r="263">
          <cell r="B263" t="str">
            <v>PC-340</v>
          </cell>
          <cell r="L263">
            <v>43.085700000000003</v>
          </cell>
        </row>
        <row r="264">
          <cell r="B264" t="str">
            <v>PC-342</v>
          </cell>
          <cell r="L264">
            <v>60.082599999999999</v>
          </cell>
        </row>
        <row r="265">
          <cell r="B265" t="str">
            <v>PC-343</v>
          </cell>
          <cell r="L265">
            <v>167.78550000000001</v>
          </cell>
        </row>
        <row r="266">
          <cell r="B266" t="str">
            <v>PC-344</v>
          </cell>
          <cell r="L266">
            <v>207.4674</v>
          </cell>
        </row>
        <row r="267">
          <cell r="B267" t="str">
            <v>PC-346</v>
          </cell>
          <cell r="L267">
            <v>43.085700000000003</v>
          </cell>
        </row>
        <row r="268">
          <cell r="B268" t="str">
            <v>PC-348</v>
          </cell>
          <cell r="L268">
            <v>73.686800000000005</v>
          </cell>
        </row>
        <row r="269">
          <cell r="B269" t="str">
            <v>PC-350</v>
          </cell>
          <cell r="L269">
            <v>249.4109</v>
          </cell>
        </row>
        <row r="270">
          <cell r="B270" t="str">
            <v>PC-352</v>
          </cell>
          <cell r="L270">
            <v>166.65469999999999</v>
          </cell>
        </row>
        <row r="271">
          <cell r="B271" t="str">
            <v>PC-353</v>
          </cell>
          <cell r="L271">
            <v>167.78550000000001</v>
          </cell>
        </row>
        <row r="272">
          <cell r="B272" t="str">
            <v>PC-355</v>
          </cell>
          <cell r="L272">
            <v>53.8459</v>
          </cell>
        </row>
        <row r="273">
          <cell r="B273" t="str">
            <v>PC-357</v>
          </cell>
          <cell r="L273">
            <v>43.085700000000003</v>
          </cell>
        </row>
        <row r="274">
          <cell r="B274" t="str">
            <v>PC-359</v>
          </cell>
          <cell r="L274">
            <v>60.082599999999999</v>
          </cell>
        </row>
        <row r="275">
          <cell r="B275" t="str">
            <v>PC-36</v>
          </cell>
          <cell r="L275">
            <v>43.085700000000003</v>
          </cell>
        </row>
        <row r="276">
          <cell r="B276" t="str">
            <v>PC-361</v>
          </cell>
          <cell r="L276">
            <v>43.085700000000003</v>
          </cell>
        </row>
        <row r="277">
          <cell r="B277" t="str">
            <v>PC-363</v>
          </cell>
          <cell r="L277">
            <v>60.082599999999999</v>
          </cell>
        </row>
        <row r="278">
          <cell r="B278" t="str">
            <v>PC-365</v>
          </cell>
          <cell r="L278">
            <v>17.008099999999999</v>
          </cell>
        </row>
        <row r="279">
          <cell r="B279" t="str">
            <v>PC-366</v>
          </cell>
          <cell r="L279">
            <v>29.481400000000001</v>
          </cell>
        </row>
        <row r="280">
          <cell r="B280" t="str">
            <v>PC-368</v>
          </cell>
          <cell r="L280">
            <v>24.9467</v>
          </cell>
        </row>
        <row r="281">
          <cell r="B281" t="str">
            <v>PC-370</v>
          </cell>
          <cell r="L281">
            <v>29.481400000000001</v>
          </cell>
        </row>
        <row r="282">
          <cell r="B282" t="str">
            <v>PC-372</v>
          </cell>
          <cell r="L282">
            <v>43.085700000000003</v>
          </cell>
        </row>
        <row r="283">
          <cell r="B283" t="str">
            <v>PC-374</v>
          </cell>
          <cell r="L283">
            <v>100.33540000000001</v>
          </cell>
        </row>
        <row r="284">
          <cell r="B284" t="str">
            <v>PC-375</v>
          </cell>
          <cell r="L284">
            <v>43.085700000000003</v>
          </cell>
        </row>
        <row r="285">
          <cell r="B285" t="str">
            <v>PC-377</v>
          </cell>
          <cell r="L285">
            <v>89.563999999999993</v>
          </cell>
        </row>
        <row r="286">
          <cell r="B286" t="str">
            <v>PC-379</v>
          </cell>
          <cell r="L286">
            <v>28.339400000000001</v>
          </cell>
        </row>
        <row r="287">
          <cell r="B287" t="str">
            <v>PC-38</v>
          </cell>
          <cell r="L287">
            <v>89.563999999999993</v>
          </cell>
        </row>
        <row r="288">
          <cell r="B288" t="str">
            <v>PC-381</v>
          </cell>
          <cell r="L288">
            <v>14.735099999999999</v>
          </cell>
        </row>
        <row r="289">
          <cell r="B289" t="str">
            <v>PC-383</v>
          </cell>
          <cell r="L289">
            <v>21.828399999999998</v>
          </cell>
        </row>
        <row r="290">
          <cell r="B290" t="str">
            <v>PC-385</v>
          </cell>
          <cell r="L290">
            <v>34.016199999999998</v>
          </cell>
        </row>
        <row r="291">
          <cell r="B291" t="str">
            <v>PC-387</v>
          </cell>
          <cell r="L291">
            <v>53.286000000000001</v>
          </cell>
        </row>
        <row r="292">
          <cell r="B292" t="str">
            <v>PC-389</v>
          </cell>
          <cell r="L292">
            <v>14.735099999999999</v>
          </cell>
        </row>
        <row r="293">
          <cell r="B293" t="str">
            <v>PC-391</v>
          </cell>
          <cell r="L293">
            <v>14.623200000000001</v>
          </cell>
        </row>
        <row r="294">
          <cell r="B294" t="str">
            <v>PC-393</v>
          </cell>
          <cell r="L294">
            <v>22.102699999999999</v>
          </cell>
        </row>
        <row r="295">
          <cell r="B295" t="str">
            <v>PC-395</v>
          </cell>
          <cell r="L295">
            <v>22.102699999999999</v>
          </cell>
        </row>
        <row r="296">
          <cell r="B296" t="str">
            <v>PC-397</v>
          </cell>
          <cell r="L296">
            <v>29.481400000000001</v>
          </cell>
        </row>
        <row r="297">
          <cell r="B297" t="str">
            <v>PC-399</v>
          </cell>
          <cell r="L297">
            <v>22.102699999999999</v>
          </cell>
        </row>
        <row r="298">
          <cell r="B298" t="str">
            <v>PC-40</v>
          </cell>
          <cell r="L298">
            <v>167.78550000000001</v>
          </cell>
        </row>
        <row r="299">
          <cell r="B299" t="str">
            <v>PC-401</v>
          </cell>
          <cell r="L299">
            <v>34.016199999999998</v>
          </cell>
        </row>
        <row r="300">
          <cell r="B300" t="str">
            <v>PC-403</v>
          </cell>
          <cell r="L300">
            <v>53.286000000000001</v>
          </cell>
        </row>
        <row r="301">
          <cell r="B301" t="str">
            <v>PC-405</v>
          </cell>
          <cell r="L301">
            <v>22.102699999999999</v>
          </cell>
        </row>
        <row r="302">
          <cell r="B302" t="str">
            <v>PC-407</v>
          </cell>
          <cell r="L302">
            <v>34.016199999999998</v>
          </cell>
        </row>
        <row r="303">
          <cell r="B303" t="str">
            <v>PC-409</v>
          </cell>
          <cell r="L303">
            <v>54.416899999999998</v>
          </cell>
        </row>
        <row r="304">
          <cell r="B304" t="str">
            <v>PC-416</v>
          </cell>
          <cell r="L304">
            <v>51.013100000000001</v>
          </cell>
        </row>
        <row r="305">
          <cell r="B305" t="str">
            <v>PC-418</v>
          </cell>
          <cell r="L305">
            <v>43.085700000000003</v>
          </cell>
        </row>
        <row r="306">
          <cell r="B306" t="str">
            <v>PC-42</v>
          </cell>
          <cell r="L306">
            <v>43.085700000000003</v>
          </cell>
        </row>
        <row r="307">
          <cell r="B307" t="str">
            <v>PC-420</v>
          </cell>
          <cell r="L307">
            <v>85.029300000000006</v>
          </cell>
        </row>
        <row r="308">
          <cell r="B308" t="str">
            <v>PC-422</v>
          </cell>
          <cell r="L308">
            <v>680.21169999999995</v>
          </cell>
        </row>
        <row r="309">
          <cell r="B309" t="str">
            <v>PC-424</v>
          </cell>
          <cell r="L309">
            <v>60.082599999999999</v>
          </cell>
        </row>
        <row r="310">
          <cell r="B310" t="str">
            <v>PC-426</v>
          </cell>
          <cell r="L310">
            <v>43.085700000000003</v>
          </cell>
        </row>
        <row r="311">
          <cell r="B311" t="str">
            <v>PC-428</v>
          </cell>
          <cell r="L311">
            <v>89.563999999999993</v>
          </cell>
        </row>
        <row r="312">
          <cell r="B312" t="str">
            <v>PC-430</v>
          </cell>
          <cell r="L312">
            <v>70.2941</v>
          </cell>
        </row>
        <row r="313">
          <cell r="B313" t="str">
            <v>PC-432</v>
          </cell>
          <cell r="L313">
            <v>70.2941</v>
          </cell>
        </row>
        <row r="314">
          <cell r="B314" t="str">
            <v>PC-434</v>
          </cell>
          <cell r="L314">
            <v>60.082599999999999</v>
          </cell>
        </row>
        <row r="315">
          <cell r="B315" t="str">
            <v>PC-436</v>
          </cell>
          <cell r="L315">
            <v>71.424999999999997</v>
          </cell>
        </row>
        <row r="316">
          <cell r="B316" t="str">
            <v>PC-438</v>
          </cell>
          <cell r="L316">
            <v>85.029300000000006</v>
          </cell>
        </row>
        <row r="317">
          <cell r="B317" t="str">
            <v>PC-44</v>
          </cell>
          <cell r="L317">
            <v>89.563999999999993</v>
          </cell>
        </row>
        <row r="318">
          <cell r="B318" t="str">
            <v>PC-440</v>
          </cell>
          <cell r="L318">
            <v>368.4452</v>
          </cell>
        </row>
        <row r="319">
          <cell r="B319" t="str">
            <v>PC-442</v>
          </cell>
          <cell r="L319">
            <v>53.286000000000001</v>
          </cell>
        </row>
        <row r="320">
          <cell r="B320" t="str">
            <v>PC-444</v>
          </cell>
          <cell r="L320">
            <v>35.147100000000002</v>
          </cell>
        </row>
        <row r="321">
          <cell r="B321" t="str">
            <v>PC-446</v>
          </cell>
          <cell r="L321">
            <v>28.339400000000001</v>
          </cell>
        </row>
        <row r="322">
          <cell r="B322" t="str">
            <v>PC-448</v>
          </cell>
          <cell r="L322">
            <v>43.085700000000003</v>
          </cell>
        </row>
        <row r="323">
          <cell r="B323" t="str">
            <v>PC-450</v>
          </cell>
          <cell r="L323">
            <v>12.4733</v>
          </cell>
        </row>
        <row r="324">
          <cell r="B324" t="str">
            <v>PC-452</v>
          </cell>
          <cell r="L324">
            <v>60.082599999999999</v>
          </cell>
        </row>
        <row r="325">
          <cell r="B325" t="str">
            <v>PC-454</v>
          </cell>
          <cell r="L325">
            <v>13.604200000000001</v>
          </cell>
        </row>
        <row r="326">
          <cell r="B326" t="str">
            <v>PC-456</v>
          </cell>
          <cell r="L326">
            <v>12.4733</v>
          </cell>
        </row>
        <row r="327">
          <cell r="B327" t="str">
            <v>PC-458</v>
          </cell>
          <cell r="L327">
            <v>43.085700000000003</v>
          </cell>
        </row>
        <row r="328">
          <cell r="B328" t="str">
            <v>PC-46</v>
          </cell>
          <cell r="L328">
            <v>167.78550000000001</v>
          </cell>
        </row>
        <row r="329">
          <cell r="B329" t="str">
            <v>PC-460</v>
          </cell>
          <cell r="L329">
            <v>94.098699999999994</v>
          </cell>
        </row>
        <row r="330">
          <cell r="B330" t="str">
            <v>PC-462</v>
          </cell>
          <cell r="L330">
            <v>94.098699999999994</v>
          </cell>
        </row>
        <row r="331">
          <cell r="B331" t="str">
            <v>PC-464</v>
          </cell>
          <cell r="L331">
            <v>94.098699999999994</v>
          </cell>
        </row>
        <row r="332">
          <cell r="B332" t="str">
            <v>PC-466</v>
          </cell>
          <cell r="L332">
            <v>43.085700000000003</v>
          </cell>
        </row>
        <row r="333">
          <cell r="B333" t="str">
            <v>PC-468</v>
          </cell>
          <cell r="L333">
            <v>90.694900000000004</v>
          </cell>
        </row>
        <row r="334">
          <cell r="B334" t="str">
            <v>PC-470</v>
          </cell>
          <cell r="L334">
            <v>43.085700000000003</v>
          </cell>
        </row>
        <row r="335">
          <cell r="B335" t="str">
            <v>PC-472</v>
          </cell>
          <cell r="L335">
            <v>90.694900000000004</v>
          </cell>
        </row>
        <row r="336">
          <cell r="B336" t="str">
            <v>PC-474</v>
          </cell>
          <cell r="L336">
            <v>167.78550000000001</v>
          </cell>
        </row>
        <row r="337">
          <cell r="B337" t="str">
            <v>PC-476</v>
          </cell>
          <cell r="L337">
            <v>35.147100000000002</v>
          </cell>
        </row>
        <row r="338">
          <cell r="B338" t="str">
            <v>PC-478</v>
          </cell>
          <cell r="L338">
            <v>52.155200000000001</v>
          </cell>
        </row>
        <row r="339">
          <cell r="B339" t="str">
            <v>PC-48</v>
          </cell>
          <cell r="L339">
            <v>64.6173</v>
          </cell>
        </row>
        <row r="340">
          <cell r="B340" t="str">
            <v>PC-480</v>
          </cell>
          <cell r="L340">
            <v>80.494500000000002</v>
          </cell>
        </row>
        <row r="341">
          <cell r="B341" t="str">
            <v>PC-482</v>
          </cell>
          <cell r="L341">
            <v>36.277999999999999</v>
          </cell>
        </row>
        <row r="342">
          <cell r="B342" t="str">
            <v>PC-484</v>
          </cell>
          <cell r="L342">
            <v>52.155200000000001</v>
          </cell>
        </row>
        <row r="343">
          <cell r="B343" t="str">
            <v>PC-486</v>
          </cell>
          <cell r="L343">
            <v>81.625399999999999</v>
          </cell>
        </row>
        <row r="344">
          <cell r="B344" t="str">
            <v>PC-488</v>
          </cell>
          <cell r="L344">
            <v>28.339400000000001</v>
          </cell>
        </row>
        <row r="345">
          <cell r="B345" t="str">
            <v>PC-490</v>
          </cell>
          <cell r="L345">
            <v>43.085700000000003</v>
          </cell>
        </row>
        <row r="346">
          <cell r="B346" t="str">
            <v>PC-492</v>
          </cell>
          <cell r="L346">
            <v>90.694900000000004</v>
          </cell>
        </row>
        <row r="347">
          <cell r="B347" t="str">
            <v>PC-494</v>
          </cell>
          <cell r="L347">
            <v>167.78550000000001</v>
          </cell>
        </row>
        <row r="348">
          <cell r="B348" t="str">
            <v>PC-496</v>
          </cell>
          <cell r="L348">
            <v>43.085700000000003</v>
          </cell>
        </row>
        <row r="349">
          <cell r="B349" t="str">
            <v>PC-498</v>
          </cell>
          <cell r="L349">
            <v>90.694900000000004</v>
          </cell>
        </row>
        <row r="350">
          <cell r="B350" t="str">
            <v>PC-5</v>
          </cell>
          <cell r="L350">
            <v>30.0413</v>
          </cell>
        </row>
        <row r="351">
          <cell r="B351" t="str">
            <v>PC-50</v>
          </cell>
          <cell r="L351">
            <v>134.91139999999999</v>
          </cell>
        </row>
        <row r="352">
          <cell r="B352" t="str">
            <v>PC-500</v>
          </cell>
          <cell r="L352">
            <v>167.78550000000001</v>
          </cell>
        </row>
        <row r="353">
          <cell r="B353" t="str">
            <v>PC-502</v>
          </cell>
          <cell r="L353">
            <v>48.751300000000001</v>
          </cell>
        </row>
        <row r="354">
          <cell r="B354" t="str">
            <v>PC-504</v>
          </cell>
          <cell r="L354">
            <v>286.81979999999999</v>
          </cell>
        </row>
        <row r="355">
          <cell r="B355" t="str">
            <v>PC-506</v>
          </cell>
          <cell r="L355">
            <v>453.4744</v>
          </cell>
        </row>
        <row r="356">
          <cell r="B356" t="str">
            <v>PC-508</v>
          </cell>
          <cell r="L356">
            <v>35.147100000000002</v>
          </cell>
        </row>
        <row r="357">
          <cell r="B357" t="str">
            <v>PC-510</v>
          </cell>
          <cell r="L357">
            <v>73.686800000000005</v>
          </cell>
        </row>
        <row r="358">
          <cell r="B358" t="str">
            <v>PC-512</v>
          </cell>
          <cell r="L358">
            <v>340.10579999999999</v>
          </cell>
        </row>
        <row r="359">
          <cell r="B359" t="str">
            <v>PC-514</v>
          </cell>
          <cell r="L359">
            <v>35.147100000000002</v>
          </cell>
        </row>
        <row r="360">
          <cell r="B360" t="str">
            <v>PC-516</v>
          </cell>
          <cell r="L360">
            <v>73.686800000000005</v>
          </cell>
        </row>
        <row r="361">
          <cell r="B361" t="str">
            <v>PC-518</v>
          </cell>
          <cell r="L361">
            <v>340.10579999999999</v>
          </cell>
        </row>
        <row r="362">
          <cell r="B362" t="str">
            <v>PC-52</v>
          </cell>
          <cell r="L362">
            <v>240.3415</v>
          </cell>
        </row>
        <row r="363">
          <cell r="B363" t="str">
            <v>PC-520</v>
          </cell>
          <cell r="L363">
            <v>48.751300000000001</v>
          </cell>
        </row>
        <row r="364">
          <cell r="B364" t="str">
            <v>PC-522</v>
          </cell>
          <cell r="L364">
            <v>286.81979999999999</v>
          </cell>
        </row>
        <row r="365">
          <cell r="B365" t="str">
            <v>PC-524</v>
          </cell>
          <cell r="L365">
            <v>465.94779999999997</v>
          </cell>
        </row>
        <row r="366">
          <cell r="B366" t="str">
            <v>PC-526</v>
          </cell>
          <cell r="L366">
            <v>48.751300000000001</v>
          </cell>
        </row>
        <row r="367">
          <cell r="B367" t="str">
            <v>PC-528</v>
          </cell>
          <cell r="L367">
            <v>286.81979999999999</v>
          </cell>
        </row>
        <row r="368">
          <cell r="B368" t="str">
            <v>PC-530</v>
          </cell>
          <cell r="L368">
            <v>465.94779999999997</v>
          </cell>
        </row>
        <row r="369">
          <cell r="B369" t="str">
            <v>PC-532</v>
          </cell>
          <cell r="L369">
            <v>470.48250000000002</v>
          </cell>
        </row>
        <row r="370">
          <cell r="B370" t="str">
            <v>PC-533</v>
          </cell>
          <cell r="L370">
            <v>73.686800000000005</v>
          </cell>
        </row>
        <row r="371">
          <cell r="B371" t="str">
            <v>PC-535</v>
          </cell>
          <cell r="L371">
            <v>812.85019999999997</v>
          </cell>
        </row>
        <row r="372">
          <cell r="B372" t="str">
            <v>PC-537</v>
          </cell>
          <cell r="L372">
            <v>314.0283</v>
          </cell>
        </row>
        <row r="373">
          <cell r="B373" t="str">
            <v>PC-539</v>
          </cell>
          <cell r="L373">
            <v>54.416899999999998</v>
          </cell>
        </row>
        <row r="374">
          <cell r="B374" t="str">
            <v>PC-54</v>
          </cell>
          <cell r="L374">
            <v>28.339400000000001</v>
          </cell>
        </row>
        <row r="375">
          <cell r="B375" t="str">
            <v>PC-541</v>
          </cell>
          <cell r="L375">
            <v>85.029300000000006</v>
          </cell>
        </row>
        <row r="376">
          <cell r="B376" t="str">
            <v>PC-543</v>
          </cell>
          <cell r="L376">
            <v>12.4733</v>
          </cell>
        </row>
        <row r="377">
          <cell r="B377" t="str">
            <v>PC-544</v>
          </cell>
          <cell r="L377">
            <v>12.4733</v>
          </cell>
        </row>
        <row r="378">
          <cell r="B378" t="str">
            <v>PC-545</v>
          </cell>
          <cell r="L378">
            <v>12.4733</v>
          </cell>
        </row>
        <row r="379">
          <cell r="B379" t="str">
            <v>PC-546</v>
          </cell>
          <cell r="L379">
            <v>12.4733</v>
          </cell>
        </row>
        <row r="380">
          <cell r="B380" t="str">
            <v>PC-551</v>
          </cell>
          <cell r="L380">
            <v>18.71</v>
          </cell>
        </row>
        <row r="381">
          <cell r="B381" t="str">
            <v>PC-552</v>
          </cell>
          <cell r="L381">
            <v>18.71</v>
          </cell>
        </row>
        <row r="382">
          <cell r="B382" t="str">
            <v>PC-553</v>
          </cell>
          <cell r="L382">
            <v>18.71</v>
          </cell>
        </row>
        <row r="383">
          <cell r="B383" t="str">
            <v>PC-554</v>
          </cell>
          <cell r="L383">
            <v>18.71</v>
          </cell>
        </row>
        <row r="384">
          <cell r="B384" t="str">
            <v>PC-559</v>
          </cell>
          <cell r="L384">
            <v>29.481400000000001</v>
          </cell>
        </row>
        <row r="385">
          <cell r="B385" t="str">
            <v>PC-56</v>
          </cell>
          <cell r="L385">
            <v>51.584099999999999</v>
          </cell>
        </row>
        <row r="386">
          <cell r="B386" t="str">
            <v>PC-560</v>
          </cell>
          <cell r="L386">
            <v>29.481400000000001</v>
          </cell>
        </row>
        <row r="387">
          <cell r="B387" t="str">
            <v>PC-561</v>
          </cell>
          <cell r="L387">
            <v>29.481400000000001</v>
          </cell>
        </row>
        <row r="388">
          <cell r="B388" t="str">
            <v>PC-562</v>
          </cell>
          <cell r="L388">
            <v>29.481400000000001</v>
          </cell>
        </row>
        <row r="389">
          <cell r="B389" t="str">
            <v>PC-567</v>
          </cell>
          <cell r="L389">
            <v>72.555899999999994</v>
          </cell>
        </row>
        <row r="390">
          <cell r="B390" t="str">
            <v>PC-569</v>
          </cell>
          <cell r="L390">
            <v>91.825800000000001</v>
          </cell>
        </row>
        <row r="391">
          <cell r="B391" t="str">
            <v>PC-571</v>
          </cell>
          <cell r="L391">
            <v>61.224600000000002</v>
          </cell>
        </row>
        <row r="392">
          <cell r="B392" t="str">
            <v>PC-573</v>
          </cell>
          <cell r="L392">
            <v>30.612300000000001</v>
          </cell>
        </row>
        <row r="393">
          <cell r="B393" t="str">
            <v>PC-575</v>
          </cell>
          <cell r="L393">
            <v>15.3062</v>
          </cell>
        </row>
        <row r="394">
          <cell r="B394" t="str">
            <v>PC-576</v>
          </cell>
          <cell r="L394">
            <v>15.3062</v>
          </cell>
        </row>
        <row r="395">
          <cell r="B395" t="str">
            <v>PC-577</v>
          </cell>
          <cell r="L395">
            <v>15.3062</v>
          </cell>
        </row>
        <row r="396">
          <cell r="B396" t="str">
            <v>PC-578</v>
          </cell>
          <cell r="L396">
            <v>15.3062</v>
          </cell>
        </row>
        <row r="397">
          <cell r="B397" t="str">
            <v>PC-579</v>
          </cell>
          <cell r="L397">
            <v>15.3062</v>
          </cell>
        </row>
        <row r="398">
          <cell r="B398" t="str">
            <v>PC-58</v>
          </cell>
          <cell r="L398">
            <v>100.89530000000001</v>
          </cell>
        </row>
        <row r="399">
          <cell r="B399" t="str">
            <v>PC-580</v>
          </cell>
          <cell r="L399">
            <v>15.3062</v>
          </cell>
        </row>
        <row r="400">
          <cell r="B400" t="str">
            <v>PC-581</v>
          </cell>
          <cell r="L400">
            <v>15.3062</v>
          </cell>
        </row>
        <row r="401">
          <cell r="B401" t="str">
            <v>PC-582</v>
          </cell>
          <cell r="L401">
            <v>15.3062</v>
          </cell>
        </row>
        <row r="402">
          <cell r="B402" t="str">
            <v>PC-590</v>
          </cell>
          <cell r="L402">
            <v>15.3062</v>
          </cell>
        </row>
        <row r="403">
          <cell r="B403" t="str">
            <v>PC-591</v>
          </cell>
          <cell r="L403">
            <v>22.102699999999999</v>
          </cell>
        </row>
        <row r="404">
          <cell r="B404" t="str">
            <v>PC-592</v>
          </cell>
          <cell r="L404">
            <v>22.102699999999999</v>
          </cell>
        </row>
        <row r="405">
          <cell r="B405" t="str">
            <v>PC-593</v>
          </cell>
          <cell r="L405">
            <v>22.102699999999999</v>
          </cell>
        </row>
        <row r="406">
          <cell r="B406" t="str">
            <v>PC-594</v>
          </cell>
          <cell r="L406">
            <v>22.102699999999999</v>
          </cell>
        </row>
        <row r="407">
          <cell r="B407" t="str">
            <v>PC-595</v>
          </cell>
          <cell r="L407">
            <v>22.102699999999999</v>
          </cell>
        </row>
        <row r="408">
          <cell r="B408" t="str">
            <v>PC-6</v>
          </cell>
          <cell r="L408">
            <v>60.368099999999998</v>
          </cell>
        </row>
        <row r="409">
          <cell r="B409" t="str">
            <v>PC-60</v>
          </cell>
          <cell r="L409">
            <v>28.339400000000001</v>
          </cell>
        </row>
        <row r="410">
          <cell r="B410" t="str">
            <v>PC-601</v>
          </cell>
          <cell r="L410">
            <v>29.481400000000001</v>
          </cell>
        </row>
        <row r="411">
          <cell r="B411" t="str">
            <v>PC-602</v>
          </cell>
          <cell r="L411">
            <v>29.481400000000001</v>
          </cell>
        </row>
        <row r="412">
          <cell r="B412" t="str">
            <v>PC-605</v>
          </cell>
          <cell r="L412">
            <v>14.623200000000001</v>
          </cell>
        </row>
        <row r="413">
          <cell r="B413" t="str">
            <v>PC-606</v>
          </cell>
          <cell r="L413">
            <v>14.623200000000001</v>
          </cell>
        </row>
        <row r="414">
          <cell r="B414" t="str">
            <v>PC-607</v>
          </cell>
          <cell r="L414">
            <v>14.623200000000001</v>
          </cell>
        </row>
        <row r="415">
          <cell r="B415" t="str">
            <v>PC-608</v>
          </cell>
          <cell r="L415">
            <v>14.623200000000001</v>
          </cell>
        </row>
        <row r="416">
          <cell r="B416" t="str">
            <v>PC-609</v>
          </cell>
          <cell r="L416">
            <v>14.623200000000001</v>
          </cell>
        </row>
        <row r="417">
          <cell r="B417" t="str">
            <v>PC-610</v>
          </cell>
          <cell r="L417">
            <v>14.623200000000001</v>
          </cell>
        </row>
        <row r="418">
          <cell r="B418" t="str">
            <v>PC-611</v>
          </cell>
          <cell r="L418">
            <v>14.623200000000001</v>
          </cell>
        </row>
        <row r="419">
          <cell r="B419" t="str">
            <v>PC-612</v>
          </cell>
          <cell r="L419">
            <v>14.623200000000001</v>
          </cell>
        </row>
        <row r="420">
          <cell r="B420" t="str">
            <v>PC-613</v>
          </cell>
          <cell r="L420">
            <v>14.623200000000001</v>
          </cell>
        </row>
        <row r="421">
          <cell r="B421" t="str">
            <v>PC-614</v>
          </cell>
          <cell r="L421">
            <v>14.623200000000001</v>
          </cell>
        </row>
        <row r="422">
          <cell r="B422" t="str">
            <v>PC-615</v>
          </cell>
          <cell r="L422">
            <v>14.623200000000001</v>
          </cell>
        </row>
        <row r="423">
          <cell r="B423" t="str">
            <v>PC-616</v>
          </cell>
          <cell r="L423">
            <v>14.623200000000001</v>
          </cell>
        </row>
        <row r="424">
          <cell r="B424" t="str">
            <v>PC-617</v>
          </cell>
          <cell r="L424">
            <v>14.623200000000001</v>
          </cell>
        </row>
        <row r="425">
          <cell r="B425" t="str">
            <v>PC-618</v>
          </cell>
          <cell r="L425">
            <v>14.623200000000001</v>
          </cell>
        </row>
        <row r="426">
          <cell r="B426" t="str">
            <v>PC-619</v>
          </cell>
          <cell r="L426">
            <v>14.623200000000001</v>
          </cell>
        </row>
        <row r="427">
          <cell r="B427" t="str">
            <v>PC-62</v>
          </cell>
          <cell r="L427">
            <v>51.584099999999999</v>
          </cell>
        </row>
        <row r="428">
          <cell r="B428" t="str">
            <v>PC-620</v>
          </cell>
          <cell r="L428">
            <v>14.623200000000001</v>
          </cell>
        </row>
        <row r="429">
          <cell r="B429" t="str">
            <v>PC-621</v>
          </cell>
          <cell r="L429">
            <v>14.623200000000001</v>
          </cell>
        </row>
        <row r="430">
          <cell r="B430" t="str">
            <v>PC-622</v>
          </cell>
          <cell r="L430">
            <v>14.623200000000001</v>
          </cell>
        </row>
        <row r="431">
          <cell r="B431" t="str">
            <v>PC-623</v>
          </cell>
          <cell r="L431">
            <v>14.623200000000001</v>
          </cell>
        </row>
        <row r="432">
          <cell r="B432" t="str">
            <v>PC-64</v>
          </cell>
          <cell r="L432">
            <v>100.89530000000001</v>
          </cell>
        </row>
        <row r="433">
          <cell r="B433" t="str">
            <v>PC-641</v>
          </cell>
          <cell r="L433">
            <v>39.967300000000002</v>
          </cell>
        </row>
        <row r="434">
          <cell r="B434" t="str">
            <v>PC-642</v>
          </cell>
          <cell r="L434">
            <v>39.967300000000002</v>
          </cell>
        </row>
        <row r="435">
          <cell r="B435" t="str">
            <v>PC-643</v>
          </cell>
          <cell r="L435">
            <v>39.967300000000002</v>
          </cell>
        </row>
        <row r="436">
          <cell r="B436" t="str">
            <v>PC-644</v>
          </cell>
          <cell r="L436">
            <v>39.967300000000002</v>
          </cell>
        </row>
        <row r="437">
          <cell r="B437" t="str">
            <v>PC-645</v>
          </cell>
          <cell r="L437">
            <v>39.967300000000002</v>
          </cell>
        </row>
        <row r="438">
          <cell r="B438" t="str">
            <v>PC-646</v>
          </cell>
          <cell r="L438">
            <v>39.967300000000002</v>
          </cell>
        </row>
        <row r="439">
          <cell r="B439" t="str">
            <v>PC-651</v>
          </cell>
          <cell r="L439">
            <v>22.102699999999999</v>
          </cell>
        </row>
        <row r="440">
          <cell r="B440" t="str">
            <v>PC-652</v>
          </cell>
          <cell r="L440">
            <v>22.102699999999999</v>
          </cell>
        </row>
        <row r="441">
          <cell r="B441" t="str">
            <v>PC-655</v>
          </cell>
          <cell r="L441">
            <v>29.481400000000001</v>
          </cell>
        </row>
        <row r="442">
          <cell r="B442" t="str">
            <v>PC-657</v>
          </cell>
          <cell r="L442">
            <v>35.706899999999997</v>
          </cell>
        </row>
        <row r="443">
          <cell r="B443" t="str">
            <v>PC-659</v>
          </cell>
          <cell r="L443">
            <v>29.481400000000001</v>
          </cell>
        </row>
        <row r="444">
          <cell r="B444" t="str">
            <v>PC-661</v>
          </cell>
          <cell r="L444">
            <v>36.277999999999999</v>
          </cell>
        </row>
        <row r="445">
          <cell r="B445" t="str">
            <v>PC-663</v>
          </cell>
          <cell r="L445">
            <v>14.735099999999999</v>
          </cell>
        </row>
        <row r="446">
          <cell r="B446" t="str">
            <v>PC-664</v>
          </cell>
          <cell r="L446">
            <v>14.735099999999999</v>
          </cell>
        </row>
        <row r="447">
          <cell r="B447" t="str">
            <v>PC-665</v>
          </cell>
          <cell r="L447">
            <v>14.735099999999999</v>
          </cell>
        </row>
        <row r="448">
          <cell r="B448" t="str">
            <v>PC-666</v>
          </cell>
          <cell r="L448">
            <v>14.735099999999999</v>
          </cell>
        </row>
        <row r="449">
          <cell r="B449" t="str">
            <v>PC-67</v>
          </cell>
          <cell r="L449">
            <v>90.694900000000004</v>
          </cell>
        </row>
        <row r="450">
          <cell r="B450" t="str">
            <v>PC-671</v>
          </cell>
          <cell r="L450">
            <v>24.9467</v>
          </cell>
        </row>
        <row r="451">
          <cell r="B451" t="str">
            <v>PC-673</v>
          </cell>
          <cell r="L451">
            <v>35.147100000000002</v>
          </cell>
        </row>
        <row r="452">
          <cell r="B452" t="str">
            <v>PC-675</v>
          </cell>
          <cell r="L452">
            <v>52.155200000000001</v>
          </cell>
        </row>
        <row r="453">
          <cell r="B453" t="str">
            <v>PC-677</v>
          </cell>
          <cell r="L453">
            <v>80.494500000000002</v>
          </cell>
        </row>
        <row r="454">
          <cell r="B454" t="str">
            <v>PC-679</v>
          </cell>
          <cell r="L454">
            <v>35.147100000000002</v>
          </cell>
        </row>
        <row r="455">
          <cell r="B455" t="str">
            <v>PC-681</v>
          </cell>
          <cell r="L455">
            <v>37.408799999999999</v>
          </cell>
        </row>
        <row r="456">
          <cell r="B456" t="str">
            <v>PC-683</v>
          </cell>
          <cell r="L456">
            <v>29.481400000000001</v>
          </cell>
        </row>
        <row r="457">
          <cell r="B457" t="str">
            <v>PC-685</v>
          </cell>
          <cell r="L457">
            <v>37.408799999999999</v>
          </cell>
        </row>
        <row r="458">
          <cell r="B458" t="str">
            <v>PC-687</v>
          </cell>
          <cell r="L458">
            <v>35.147100000000002</v>
          </cell>
        </row>
        <row r="459">
          <cell r="B459" t="str">
            <v>PC-689</v>
          </cell>
          <cell r="L459">
            <v>35.147100000000002</v>
          </cell>
        </row>
        <row r="460">
          <cell r="B460" t="str">
            <v>PC-69</v>
          </cell>
          <cell r="L460">
            <v>167.78550000000001</v>
          </cell>
        </row>
        <row r="461">
          <cell r="B461" t="str">
            <v>PC-691</v>
          </cell>
          <cell r="L461">
            <v>43.085700000000003</v>
          </cell>
        </row>
        <row r="462">
          <cell r="B462" t="str">
            <v>PC-693</v>
          </cell>
          <cell r="L462">
            <v>14.735099999999999</v>
          </cell>
        </row>
        <row r="463">
          <cell r="B463" t="str">
            <v>PC-695</v>
          </cell>
          <cell r="L463">
            <v>22.6737</v>
          </cell>
        </row>
        <row r="464">
          <cell r="B464" t="str">
            <v>PC-697</v>
          </cell>
          <cell r="L464">
            <v>28.339400000000001</v>
          </cell>
        </row>
        <row r="465">
          <cell r="B465" t="str">
            <v>PC-699</v>
          </cell>
          <cell r="L465">
            <v>43.085700000000003</v>
          </cell>
        </row>
        <row r="466">
          <cell r="B466" t="str">
            <v>PC-701</v>
          </cell>
          <cell r="L466">
            <v>111.66670000000001</v>
          </cell>
        </row>
        <row r="467">
          <cell r="B467" t="str">
            <v>PC-702</v>
          </cell>
          <cell r="L467">
            <v>113.3686</v>
          </cell>
        </row>
        <row r="468">
          <cell r="B468" t="str">
            <v>PC-704</v>
          </cell>
          <cell r="L468">
            <v>29.481400000000001</v>
          </cell>
        </row>
        <row r="469">
          <cell r="B469" t="str">
            <v>PC-706</v>
          </cell>
          <cell r="L469">
            <v>43.085700000000003</v>
          </cell>
        </row>
        <row r="470">
          <cell r="B470" t="str">
            <v>PC-708</v>
          </cell>
          <cell r="L470">
            <v>89.563999999999993</v>
          </cell>
        </row>
        <row r="471">
          <cell r="B471" t="str">
            <v>PC-71</v>
          </cell>
          <cell r="L471">
            <v>43.085700000000003</v>
          </cell>
        </row>
        <row r="472">
          <cell r="B472" t="str">
            <v>PC-710</v>
          </cell>
          <cell r="L472">
            <v>167.78550000000001</v>
          </cell>
        </row>
        <row r="473">
          <cell r="B473" t="str">
            <v>PC-712</v>
          </cell>
          <cell r="L473">
            <v>19.555399999999999</v>
          </cell>
        </row>
        <row r="474">
          <cell r="B474" t="str">
            <v>PC-714</v>
          </cell>
          <cell r="L474">
            <v>38.550899999999999</v>
          </cell>
        </row>
        <row r="475">
          <cell r="B475" t="str">
            <v>PC-716</v>
          </cell>
          <cell r="L475">
            <v>72.555899999999994</v>
          </cell>
        </row>
        <row r="476">
          <cell r="B476" t="str">
            <v>PC-718</v>
          </cell>
          <cell r="L476">
            <v>44.2166</v>
          </cell>
        </row>
        <row r="477">
          <cell r="B477" t="str">
            <v>PC-720</v>
          </cell>
          <cell r="L477">
            <v>89.563999999999993</v>
          </cell>
        </row>
        <row r="478">
          <cell r="B478" t="str">
            <v>PC-722</v>
          </cell>
          <cell r="L478">
            <v>45.3474</v>
          </cell>
        </row>
        <row r="479">
          <cell r="B479" t="str">
            <v>PC-723</v>
          </cell>
          <cell r="L479">
            <v>73.686800000000005</v>
          </cell>
        </row>
        <row r="480">
          <cell r="B480" t="str">
            <v>PC-725</v>
          </cell>
          <cell r="L480">
            <v>134.91139999999999</v>
          </cell>
        </row>
        <row r="481">
          <cell r="B481" t="str">
            <v>PC-727</v>
          </cell>
          <cell r="L481">
            <v>90.694900000000004</v>
          </cell>
        </row>
        <row r="482">
          <cell r="B482" t="str">
            <v>PC-729</v>
          </cell>
          <cell r="L482">
            <v>167.78550000000001</v>
          </cell>
        </row>
        <row r="483">
          <cell r="B483" t="str">
            <v>PC-73</v>
          </cell>
          <cell r="L483">
            <v>90.694900000000004</v>
          </cell>
        </row>
        <row r="484">
          <cell r="B484" t="str">
            <v>PC-731</v>
          </cell>
          <cell r="L484">
            <v>748.2328</v>
          </cell>
        </row>
        <row r="485">
          <cell r="B485" t="str">
            <v>PC-733</v>
          </cell>
          <cell r="L485">
            <v>90.694900000000004</v>
          </cell>
        </row>
        <row r="486">
          <cell r="B486" t="str">
            <v>PC-735</v>
          </cell>
          <cell r="L486">
            <v>167.78550000000001</v>
          </cell>
        </row>
        <row r="487">
          <cell r="B487" t="str">
            <v>PC-737</v>
          </cell>
          <cell r="L487">
            <v>150.7775</v>
          </cell>
        </row>
        <row r="488">
          <cell r="B488" t="str">
            <v>PC-739</v>
          </cell>
          <cell r="L488">
            <v>111.10680000000001</v>
          </cell>
        </row>
        <row r="489">
          <cell r="B489" t="str">
            <v>PC-740</v>
          </cell>
          <cell r="L489">
            <v>111.10680000000001</v>
          </cell>
        </row>
        <row r="490">
          <cell r="B490" t="str">
            <v>PC-741</v>
          </cell>
          <cell r="L490">
            <v>150.7775</v>
          </cell>
        </row>
        <row r="491">
          <cell r="B491" t="str">
            <v>PC-743</v>
          </cell>
          <cell r="L491">
            <v>53.571599999999997</v>
          </cell>
        </row>
        <row r="492">
          <cell r="B492" t="str">
            <v>PC-745</v>
          </cell>
          <cell r="L492">
            <v>60.082599999999999</v>
          </cell>
        </row>
        <row r="493">
          <cell r="B493" t="str">
            <v>PC-747</v>
          </cell>
          <cell r="L493">
            <v>120.1763</v>
          </cell>
        </row>
        <row r="494">
          <cell r="B494" t="str">
            <v>PC-749</v>
          </cell>
          <cell r="L494">
            <v>91.265900000000002</v>
          </cell>
        </row>
        <row r="495">
          <cell r="B495" t="str">
            <v>PC-75</v>
          </cell>
          <cell r="L495">
            <v>167.78550000000001</v>
          </cell>
        </row>
        <row r="496">
          <cell r="B496" t="str">
            <v>PC-751</v>
          </cell>
          <cell r="L496">
            <v>100.89530000000001</v>
          </cell>
        </row>
        <row r="497">
          <cell r="B497" t="str">
            <v>PC-753</v>
          </cell>
          <cell r="L497">
            <v>96.360500000000002</v>
          </cell>
        </row>
        <row r="498">
          <cell r="B498" t="str">
            <v>PC-755</v>
          </cell>
          <cell r="L498">
            <v>150.7775</v>
          </cell>
        </row>
        <row r="499">
          <cell r="B499" t="str">
            <v>PC-757</v>
          </cell>
          <cell r="L499">
            <v>544.16930000000002</v>
          </cell>
        </row>
        <row r="500">
          <cell r="B500" t="str">
            <v>PC-759</v>
          </cell>
          <cell r="L500">
            <v>589.51679999999999</v>
          </cell>
        </row>
        <row r="501">
          <cell r="B501" t="str">
            <v>PC-761</v>
          </cell>
          <cell r="L501">
            <v>1088.3387</v>
          </cell>
        </row>
        <row r="502">
          <cell r="B502" t="str">
            <v>PC-763</v>
          </cell>
          <cell r="L502">
            <v>61.224600000000002</v>
          </cell>
        </row>
        <row r="503">
          <cell r="B503" t="str">
            <v>PC-765</v>
          </cell>
          <cell r="L503">
            <v>89.563999999999993</v>
          </cell>
        </row>
        <row r="504">
          <cell r="B504" t="str">
            <v>PC-767</v>
          </cell>
          <cell r="L504">
            <v>73.686800000000005</v>
          </cell>
        </row>
        <row r="505">
          <cell r="B505" t="str">
            <v>PC-768</v>
          </cell>
          <cell r="L505">
            <v>120.1763</v>
          </cell>
        </row>
        <row r="506">
          <cell r="B506" t="str">
            <v>PC-77</v>
          </cell>
          <cell r="L506">
            <v>43.085700000000003</v>
          </cell>
        </row>
        <row r="507">
          <cell r="B507" t="str">
            <v>PC-770</v>
          </cell>
          <cell r="L507">
            <v>72.555899999999994</v>
          </cell>
        </row>
        <row r="508">
          <cell r="B508" t="str">
            <v>PC-771</v>
          </cell>
          <cell r="L508">
            <v>120.1763</v>
          </cell>
        </row>
        <row r="509">
          <cell r="B509" t="str">
            <v>PC-773</v>
          </cell>
          <cell r="L509">
            <v>89.563999999999993</v>
          </cell>
        </row>
        <row r="510">
          <cell r="B510" t="str">
            <v>PC-775</v>
          </cell>
          <cell r="L510">
            <v>72.555899999999994</v>
          </cell>
        </row>
        <row r="511">
          <cell r="B511" t="str">
            <v>PC-776</v>
          </cell>
          <cell r="L511">
            <v>72.555899999999994</v>
          </cell>
        </row>
        <row r="512">
          <cell r="B512" t="str">
            <v>PC-778</v>
          </cell>
          <cell r="L512">
            <v>90.694900000000004</v>
          </cell>
        </row>
        <row r="513">
          <cell r="B513" t="str">
            <v>PC-779</v>
          </cell>
          <cell r="L513">
            <v>14.735099999999999</v>
          </cell>
        </row>
        <row r="514">
          <cell r="B514" t="str">
            <v>PC-782</v>
          </cell>
          <cell r="L514">
            <v>72.555899999999994</v>
          </cell>
        </row>
        <row r="515">
          <cell r="B515" t="str">
            <v>PC-784</v>
          </cell>
          <cell r="L515">
            <v>117.3323</v>
          </cell>
        </row>
        <row r="516">
          <cell r="B516" t="str">
            <v>PC-786</v>
          </cell>
          <cell r="L516">
            <v>73.686800000000005</v>
          </cell>
        </row>
        <row r="517">
          <cell r="B517" t="str">
            <v>PC-788</v>
          </cell>
          <cell r="L517">
            <v>73.686800000000005</v>
          </cell>
        </row>
        <row r="518">
          <cell r="B518" t="str">
            <v>PC-79</v>
          </cell>
          <cell r="L518">
            <v>90.694900000000004</v>
          </cell>
        </row>
        <row r="519">
          <cell r="B519" t="str">
            <v>PC-790</v>
          </cell>
          <cell r="L519">
            <v>90.694900000000004</v>
          </cell>
        </row>
        <row r="520">
          <cell r="B520" t="str">
            <v>PC-792</v>
          </cell>
          <cell r="L520">
            <v>100.89530000000001</v>
          </cell>
        </row>
        <row r="521">
          <cell r="B521" t="str">
            <v>PC-794</v>
          </cell>
          <cell r="L521">
            <v>90.694900000000004</v>
          </cell>
        </row>
        <row r="522">
          <cell r="B522" t="str">
            <v>PC-796</v>
          </cell>
          <cell r="L522">
            <v>90.694900000000004</v>
          </cell>
        </row>
        <row r="523">
          <cell r="B523" t="str">
            <v>PC-798</v>
          </cell>
          <cell r="L523">
            <v>24.375699999999998</v>
          </cell>
        </row>
        <row r="524">
          <cell r="B524" t="str">
            <v>PC-8</v>
          </cell>
          <cell r="L524">
            <v>62.517899999999997</v>
          </cell>
        </row>
        <row r="525">
          <cell r="B525" t="str">
            <v>PC-80</v>
          </cell>
          <cell r="L525">
            <v>167.78550000000001</v>
          </cell>
        </row>
        <row r="526">
          <cell r="B526" t="str">
            <v>PC-800</v>
          </cell>
          <cell r="L526">
            <v>39.681800000000003</v>
          </cell>
        </row>
        <row r="527">
          <cell r="B527" t="str">
            <v>PC-802</v>
          </cell>
          <cell r="L527">
            <v>73.686800000000005</v>
          </cell>
        </row>
        <row r="528">
          <cell r="B528" t="str">
            <v>PC-804</v>
          </cell>
          <cell r="L528">
            <v>12.4733</v>
          </cell>
        </row>
        <row r="529">
          <cell r="B529" t="str">
            <v>PC-806</v>
          </cell>
          <cell r="L529">
            <v>12.187799999999999</v>
          </cell>
        </row>
        <row r="530">
          <cell r="B530" t="str">
            <v>PC-808</v>
          </cell>
          <cell r="L530">
            <v>22.6737</v>
          </cell>
        </row>
        <row r="531">
          <cell r="B531" t="str">
            <v>PC-809</v>
          </cell>
          <cell r="L531">
            <v>28.339400000000001</v>
          </cell>
        </row>
        <row r="532">
          <cell r="B532" t="str">
            <v>PC-81</v>
          </cell>
          <cell r="L532">
            <v>43.085700000000003</v>
          </cell>
        </row>
        <row r="533">
          <cell r="B533" t="str">
            <v>PC-810</v>
          </cell>
          <cell r="L533">
            <v>28.339400000000001</v>
          </cell>
        </row>
        <row r="534">
          <cell r="B534" t="str">
            <v>PC-811</v>
          </cell>
          <cell r="L534">
            <v>28.339400000000001</v>
          </cell>
        </row>
        <row r="535">
          <cell r="B535" t="str">
            <v>PC-815</v>
          </cell>
          <cell r="L535">
            <v>38.550899999999999</v>
          </cell>
        </row>
        <row r="536">
          <cell r="B536" t="str">
            <v>PC-816</v>
          </cell>
          <cell r="L536">
            <v>38.550899999999999</v>
          </cell>
        </row>
        <row r="537">
          <cell r="B537" t="str">
            <v>PC-817</v>
          </cell>
          <cell r="L537">
            <v>38.550899999999999</v>
          </cell>
        </row>
        <row r="538">
          <cell r="B538" t="str">
            <v>PC-82</v>
          </cell>
          <cell r="L538">
            <v>43.085700000000003</v>
          </cell>
        </row>
        <row r="539">
          <cell r="B539" t="str">
            <v>PC-821</v>
          </cell>
          <cell r="L539">
            <v>15.3062</v>
          </cell>
        </row>
        <row r="540">
          <cell r="B540" t="str">
            <v>PC-822</v>
          </cell>
          <cell r="L540">
            <v>12.4733</v>
          </cell>
        </row>
        <row r="541">
          <cell r="B541" t="str">
            <v>PC-823</v>
          </cell>
          <cell r="L541">
            <v>20.411899999999999</v>
          </cell>
        </row>
        <row r="542">
          <cell r="B542" t="str">
            <v>PC-824</v>
          </cell>
          <cell r="L542">
            <v>20.411899999999999</v>
          </cell>
        </row>
        <row r="543">
          <cell r="B543" t="str">
            <v>PC-825</v>
          </cell>
          <cell r="L543">
            <v>11.9023</v>
          </cell>
        </row>
        <row r="544">
          <cell r="B544" t="str">
            <v>PC-827</v>
          </cell>
          <cell r="L544">
            <v>34.016199999999998</v>
          </cell>
        </row>
        <row r="545">
          <cell r="B545" t="str">
            <v>PC-829</v>
          </cell>
          <cell r="L545">
            <v>52.155200000000001</v>
          </cell>
        </row>
        <row r="546">
          <cell r="B546" t="str">
            <v>PC-831</v>
          </cell>
          <cell r="L546">
            <v>34.016199999999998</v>
          </cell>
        </row>
        <row r="547">
          <cell r="B547" t="str">
            <v>PC-833</v>
          </cell>
          <cell r="L547">
            <v>53.286000000000001</v>
          </cell>
        </row>
        <row r="548">
          <cell r="B548" t="str">
            <v>PC-835</v>
          </cell>
          <cell r="L548">
            <v>134.91139999999999</v>
          </cell>
        </row>
        <row r="549">
          <cell r="B549" t="str">
            <v>PC-837</v>
          </cell>
          <cell r="L549">
            <v>29.481400000000001</v>
          </cell>
        </row>
        <row r="550">
          <cell r="B550" t="str">
            <v>PC-839</v>
          </cell>
          <cell r="L550">
            <v>42.514600000000002</v>
          </cell>
        </row>
        <row r="551">
          <cell r="B551" t="str">
            <v>PC-841</v>
          </cell>
          <cell r="L551">
            <v>90.694900000000004</v>
          </cell>
        </row>
        <row r="552">
          <cell r="B552" t="str">
            <v>PC-843</v>
          </cell>
          <cell r="L552">
            <v>35.147100000000002</v>
          </cell>
        </row>
        <row r="553">
          <cell r="B553" t="str">
            <v>PC-845</v>
          </cell>
          <cell r="L553">
            <v>53.286000000000001</v>
          </cell>
        </row>
        <row r="554">
          <cell r="B554" t="str">
            <v>PC-847</v>
          </cell>
          <cell r="L554">
            <v>134.91139999999999</v>
          </cell>
        </row>
        <row r="555">
          <cell r="B555" t="str">
            <v>PC-849</v>
          </cell>
          <cell r="L555">
            <v>28.339400000000001</v>
          </cell>
        </row>
        <row r="556">
          <cell r="B556" t="str">
            <v>PC-851</v>
          </cell>
          <cell r="L556">
            <v>42.514600000000002</v>
          </cell>
        </row>
        <row r="557">
          <cell r="B557" t="str">
            <v>PC-853</v>
          </cell>
          <cell r="L557">
            <v>90.694900000000004</v>
          </cell>
        </row>
        <row r="558">
          <cell r="B558" t="str">
            <v>PC-855</v>
          </cell>
          <cell r="L558">
            <v>34.576000000000001</v>
          </cell>
        </row>
        <row r="559">
          <cell r="B559" t="str">
            <v>PC-857</v>
          </cell>
          <cell r="L559">
            <v>53.286000000000001</v>
          </cell>
        </row>
        <row r="560">
          <cell r="B560" t="str">
            <v>PC-859</v>
          </cell>
          <cell r="L560">
            <v>134.91139999999999</v>
          </cell>
        </row>
        <row r="561">
          <cell r="B561" t="str">
            <v>PC-86</v>
          </cell>
          <cell r="L561">
            <v>88.433099999999996</v>
          </cell>
        </row>
        <row r="562">
          <cell r="B562" t="str">
            <v>PC-861</v>
          </cell>
          <cell r="L562">
            <v>29.481400000000001</v>
          </cell>
        </row>
        <row r="563">
          <cell r="B563" t="str">
            <v>PC-863</v>
          </cell>
          <cell r="L563">
            <v>42.514600000000002</v>
          </cell>
        </row>
        <row r="564">
          <cell r="B564" t="str">
            <v>PC-865</v>
          </cell>
          <cell r="L564">
            <v>90.694900000000004</v>
          </cell>
        </row>
        <row r="565">
          <cell r="B565" t="str">
            <v>PC-867</v>
          </cell>
          <cell r="L565">
            <v>34.576000000000001</v>
          </cell>
        </row>
        <row r="566">
          <cell r="B566" t="str">
            <v>PC-869</v>
          </cell>
          <cell r="L566">
            <v>53.286000000000001</v>
          </cell>
        </row>
        <row r="567">
          <cell r="B567" t="str">
            <v>PC-87</v>
          </cell>
          <cell r="L567">
            <v>91.825800000000001</v>
          </cell>
        </row>
        <row r="568">
          <cell r="B568" t="str">
            <v>PC-871</v>
          </cell>
          <cell r="L568">
            <v>134.91139999999999</v>
          </cell>
        </row>
        <row r="569">
          <cell r="B569" t="str">
            <v>PC-873</v>
          </cell>
          <cell r="L569">
            <v>28.339400000000001</v>
          </cell>
        </row>
        <row r="570">
          <cell r="B570" t="str">
            <v>PC-875</v>
          </cell>
          <cell r="L570">
            <v>42.514600000000002</v>
          </cell>
        </row>
        <row r="571">
          <cell r="B571" t="str">
            <v>PC-877</v>
          </cell>
          <cell r="L571">
            <v>90.694900000000004</v>
          </cell>
        </row>
        <row r="572">
          <cell r="B572" t="str">
            <v>PC-879</v>
          </cell>
          <cell r="L572">
            <v>22.102699999999999</v>
          </cell>
        </row>
        <row r="573">
          <cell r="B573" t="str">
            <v>PC-88</v>
          </cell>
          <cell r="L573">
            <v>72.555899999999994</v>
          </cell>
        </row>
        <row r="574">
          <cell r="B574" t="str">
            <v>PC-881</v>
          </cell>
          <cell r="L574">
            <v>14.735099999999999</v>
          </cell>
        </row>
        <row r="575">
          <cell r="B575" t="str">
            <v>PC-883</v>
          </cell>
          <cell r="L575">
            <v>12.4733</v>
          </cell>
        </row>
        <row r="576">
          <cell r="B576" t="str">
            <v>PC-885</v>
          </cell>
          <cell r="L576">
            <v>884.27520000000004</v>
          </cell>
        </row>
        <row r="577">
          <cell r="B577" t="str">
            <v>PC-886</v>
          </cell>
          <cell r="L577">
            <v>64.6173</v>
          </cell>
        </row>
        <row r="578">
          <cell r="B578" t="str">
            <v>PC-888</v>
          </cell>
          <cell r="L578">
            <v>34.576000000000001</v>
          </cell>
        </row>
        <row r="579">
          <cell r="B579" t="str">
            <v>PC-890</v>
          </cell>
          <cell r="L579">
            <v>14.623200000000001</v>
          </cell>
        </row>
        <row r="580">
          <cell r="B580" t="str">
            <v>PC-892</v>
          </cell>
          <cell r="L580">
            <v>14.623200000000001</v>
          </cell>
        </row>
        <row r="581">
          <cell r="B581" t="str">
            <v>PC-894</v>
          </cell>
          <cell r="L581">
            <v>14.623200000000001</v>
          </cell>
        </row>
        <row r="582">
          <cell r="B582" t="str">
            <v>PC-896</v>
          </cell>
          <cell r="L582">
            <v>19.555399999999999</v>
          </cell>
        </row>
        <row r="583">
          <cell r="B583" t="str">
            <v>PC-898</v>
          </cell>
          <cell r="L583">
            <v>38.550899999999999</v>
          </cell>
        </row>
        <row r="584">
          <cell r="B584" t="str">
            <v>PC-9</v>
          </cell>
          <cell r="L584">
            <v>100.89530000000001</v>
          </cell>
        </row>
        <row r="585">
          <cell r="B585" t="str">
            <v>PC-90</v>
          </cell>
          <cell r="L585">
            <v>34.016199999999998</v>
          </cell>
        </row>
        <row r="586">
          <cell r="B586" t="str">
            <v>PC-900</v>
          </cell>
          <cell r="L586">
            <v>14.623200000000001</v>
          </cell>
        </row>
        <row r="587">
          <cell r="B587" t="str">
            <v>PC-902</v>
          </cell>
          <cell r="L587">
            <v>34.016199999999998</v>
          </cell>
        </row>
        <row r="588">
          <cell r="B588" t="str">
            <v>PC-904</v>
          </cell>
          <cell r="L588">
            <v>53.286000000000001</v>
          </cell>
        </row>
        <row r="589">
          <cell r="B589" t="str">
            <v>PC-906</v>
          </cell>
          <cell r="L589">
            <v>72.555899999999994</v>
          </cell>
        </row>
        <row r="590">
          <cell r="B590" t="str">
            <v>PC-908</v>
          </cell>
          <cell r="L590">
            <v>12.4733</v>
          </cell>
        </row>
        <row r="591">
          <cell r="B591" t="str">
            <v>PC-91</v>
          </cell>
          <cell r="L591">
            <v>60.082599999999999</v>
          </cell>
        </row>
        <row r="592">
          <cell r="B592" t="str">
            <v>PC-910</v>
          </cell>
          <cell r="L592">
            <v>29.481400000000001</v>
          </cell>
        </row>
        <row r="593">
          <cell r="B593" t="str">
            <v>PC-912</v>
          </cell>
          <cell r="L593">
            <v>43.085700000000003</v>
          </cell>
        </row>
        <row r="594">
          <cell r="B594" t="str">
            <v>PC-914</v>
          </cell>
          <cell r="L594">
            <v>70.5685</v>
          </cell>
        </row>
        <row r="595">
          <cell r="B595" t="str">
            <v>PC-916</v>
          </cell>
          <cell r="L595">
            <v>43.085700000000003</v>
          </cell>
        </row>
        <row r="596">
          <cell r="B596" t="str">
            <v>PC-918</v>
          </cell>
          <cell r="L596">
            <v>51.013100000000001</v>
          </cell>
        </row>
        <row r="597">
          <cell r="B597" t="str">
            <v>PC-922</v>
          </cell>
          <cell r="L597">
            <v>34.016199999999998</v>
          </cell>
        </row>
        <row r="598">
          <cell r="B598" t="str">
            <v>PC-924</v>
          </cell>
          <cell r="L598">
            <v>28.339400000000001</v>
          </cell>
        </row>
        <row r="599">
          <cell r="B599" t="str">
            <v>PC-926</v>
          </cell>
          <cell r="L599">
            <v>14.735099999999999</v>
          </cell>
        </row>
        <row r="600">
          <cell r="B600" t="str">
            <v>PC-927</v>
          </cell>
          <cell r="L600">
            <v>53.286000000000001</v>
          </cell>
        </row>
        <row r="601">
          <cell r="B601" t="str">
            <v>PC-928</v>
          </cell>
          <cell r="L601">
            <v>53.286000000000001</v>
          </cell>
        </row>
        <row r="602">
          <cell r="B602" t="str">
            <v>PC-929</v>
          </cell>
          <cell r="L602">
            <v>753.89850000000001</v>
          </cell>
        </row>
        <row r="603">
          <cell r="B603" t="str">
            <v>PC-93</v>
          </cell>
          <cell r="L603">
            <v>60.082599999999999</v>
          </cell>
        </row>
        <row r="604">
          <cell r="B604" t="str">
            <v>PC-931</v>
          </cell>
          <cell r="L604">
            <v>918.29139999999995</v>
          </cell>
        </row>
        <row r="605">
          <cell r="B605" t="str">
            <v>PC-933</v>
          </cell>
          <cell r="L605">
            <v>872.94389999999999</v>
          </cell>
        </row>
        <row r="606">
          <cell r="B606" t="str">
            <v>PC-935</v>
          </cell>
          <cell r="L606">
            <v>555.51179999999999</v>
          </cell>
        </row>
        <row r="607">
          <cell r="B607" t="str">
            <v>PC-937</v>
          </cell>
          <cell r="L607">
            <v>555.51179999999999</v>
          </cell>
        </row>
        <row r="608">
          <cell r="B608" t="str">
            <v>PC-939</v>
          </cell>
          <cell r="L608">
            <v>770.90660000000003</v>
          </cell>
        </row>
        <row r="609">
          <cell r="B609" t="str">
            <v>PC-942</v>
          </cell>
          <cell r="L609">
            <v>89.563999999999993</v>
          </cell>
        </row>
        <row r="610">
          <cell r="B610" t="str">
            <v>PC-944</v>
          </cell>
          <cell r="L610">
            <v>85.029300000000006</v>
          </cell>
        </row>
        <row r="611">
          <cell r="B611" t="str">
            <v>PC-946</v>
          </cell>
          <cell r="L611">
            <v>72.555899999999994</v>
          </cell>
        </row>
        <row r="612">
          <cell r="B612" t="str">
            <v>PC-948</v>
          </cell>
          <cell r="L612">
            <v>289.09280000000001</v>
          </cell>
        </row>
        <row r="613">
          <cell r="B613" t="str">
            <v>PC-95</v>
          </cell>
          <cell r="L613">
            <v>60.082599999999999</v>
          </cell>
        </row>
        <row r="614">
          <cell r="B614" t="str">
            <v>PC-950</v>
          </cell>
          <cell r="L614">
            <v>289.09280000000001</v>
          </cell>
        </row>
        <row r="615">
          <cell r="B615" t="str">
            <v>PC-952</v>
          </cell>
          <cell r="L615">
            <v>470.48250000000002</v>
          </cell>
        </row>
        <row r="616">
          <cell r="B616" t="str">
            <v>PC-954</v>
          </cell>
          <cell r="L616">
            <v>498.82190000000003</v>
          </cell>
        </row>
        <row r="617">
          <cell r="B617" t="str">
            <v>PC-956</v>
          </cell>
          <cell r="L617">
            <v>40.8127</v>
          </cell>
        </row>
        <row r="618">
          <cell r="B618" t="str">
            <v>PC-958</v>
          </cell>
          <cell r="L618">
            <v>28.339400000000001</v>
          </cell>
        </row>
        <row r="619">
          <cell r="B619" t="str">
            <v>PC-960</v>
          </cell>
          <cell r="L619">
            <v>21.828399999999998</v>
          </cell>
        </row>
        <row r="620">
          <cell r="B620" t="str">
            <v>PC-962</v>
          </cell>
          <cell r="L620">
            <v>793.58029999999997</v>
          </cell>
        </row>
        <row r="621">
          <cell r="B621" t="str">
            <v>PC-964</v>
          </cell>
          <cell r="L621">
            <v>1904.5926999999999</v>
          </cell>
        </row>
        <row r="622">
          <cell r="B622" t="str">
            <v>PC-966</v>
          </cell>
          <cell r="L622">
            <v>51.013100000000001</v>
          </cell>
        </row>
        <row r="623">
          <cell r="B623" t="str">
            <v>PC-968</v>
          </cell>
          <cell r="L623">
            <v>167.78550000000001</v>
          </cell>
        </row>
        <row r="624">
          <cell r="B624" t="str">
            <v>PC-97</v>
          </cell>
          <cell r="L624">
            <v>24.375699999999998</v>
          </cell>
        </row>
        <row r="625">
          <cell r="B625" t="str">
            <v>PC-970</v>
          </cell>
          <cell r="L625">
            <v>91.825800000000001</v>
          </cell>
        </row>
        <row r="626">
          <cell r="B626" t="str">
            <v>PC-972</v>
          </cell>
          <cell r="L626">
            <v>30.612300000000001</v>
          </cell>
        </row>
        <row r="627">
          <cell r="B627" t="str">
            <v>PC-973</v>
          </cell>
          <cell r="L627">
            <v>30.612300000000001</v>
          </cell>
        </row>
        <row r="628">
          <cell r="B628" t="str">
            <v>PC-975</v>
          </cell>
          <cell r="L628">
            <v>555.51179999999999</v>
          </cell>
        </row>
        <row r="629">
          <cell r="B629" t="str">
            <v>PC-977</v>
          </cell>
          <cell r="L629">
            <v>929.62260000000003</v>
          </cell>
        </row>
        <row r="630">
          <cell r="B630" t="str">
            <v>PC-979</v>
          </cell>
          <cell r="L630">
            <v>43.085700000000003</v>
          </cell>
        </row>
        <row r="631">
          <cell r="B631" t="str">
            <v>PC-981</v>
          </cell>
          <cell r="L631">
            <v>90.694900000000004</v>
          </cell>
        </row>
        <row r="632">
          <cell r="B632" t="str">
            <v>PC-983</v>
          </cell>
          <cell r="L632">
            <v>56.689900000000002</v>
          </cell>
        </row>
        <row r="633">
          <cell r="B633" t="str">
            <v>PC-985</v>
          </cell>
          <cell r="L633">
            <v>328.77460000000002</v>
          </cell>
        </row>
        <row r="634">
          <cell r="B634" t="str">
            <v>PC-987</v>
          </cell>
          <cell r="L634">
            <v>671.1422</v>
          </cell>
        </row>
        <row r="635">
          <cell r="B635" t="str">
            <v>PC-989</v>
          </cell>
          <cell r="L635">
            <v>170.05850000000001</v>
          </cell>
        </row>
        <row r="636">
          <cell r="B636" t="str">
            <v>PC-99</v>
          </cell>
          <cell r="L636">
            <v>20.411899999999999</v>
          </cell>
        </row>
        <row r="637">
          <cell r="B637" t="str">
            <v>PC-991</v>
          </cell>
          <cell r="L637">
            <v>28.339400000000001</v>
          </cell>
        </row>
        <row r="638">
          <cell r="B638" t="str">
            <v>PC-993</v>
          </cell>
          <cell r="L638">
            <v>503.35660000000001</v>
          </cell>
        </row>
        <row r="639">
          <cell r="B639" t="str">
            <v>PC-995</v>
          </cell>
          <cell r="L639">
            <v>43.085700000000003</v>
          </cell>
        </row>
        <row r="640">
          <cell r="B640" t="str">
            <v>PC-997</v>
          </cell>
          <cell r="L640">
            <v>134.91139999999999</v>
          </cell>
        </row>
        <row r="641">
          <cell r="B641" t="str">
            <v>PC-999</v>
          </cell>
          <cell r="L641">
            <v>134.91</v>
          </cell>
        </row>
        <row r="642">
          <cell r="B642" t="str">
            <v>Empty Table Cell</v>
          </cell>
        </row>
        <row r="643">
          <cell r="B643" t="str">
            <v>PC-1225</v>
          </cell>
          <cell r="L643">
            <v>75.11</v>
          </cell>
        </row>
        <row r="644">
          <cell r="B644" t="str">
            <v>PC-1226</v>
          </cell>
          <cell r="L644">
            <v>151.91390000000001</v>
          </cell>
        </row>
        <row r="645">
          <cell r="B645" t="str">
            <v>PC-1227</v>
          </cell>
          <cell r="L645">
            <v>583.84839999999997</v>
          </cell>
        </row>
        <row r="646">
          <cell r="B646" t="str">
            <v>PC-1228</v>
          </cell>
          <cell r="L646">
            <v>793.58029999999997</v>
          </cell>
        </row>
        <row r="647">
          <cell r="B647" t="str">
            <v>PC-1229</v>
          </cell>
          <cell r="L647">
            <v>1411.4392</v>
          </cell>
        </row>
        <row r="648">
          <cell r="B648" t="str">
            <v>Empty Table Cell</v>
          </cell>
        </row>
        <row r="649">
          <cell r="B649" t="str">
            <v>PC-1230</v>
          </cell>
          <cell r="L649">
            <v>22.6737</v>
          </cell>
        </row>
        <row r="650">
          <cell r="B650" t="str">
            <v>PC-1231</v>
          </cell>
          <cell r="L650">
            <v>22.6737</v>
          </cell>
        </row>
        <row r="651">
          <cell r="B651" t="str">
            <v>PC-1232</v>
          </cell>
          <cell r="L651">
            <v>22.6737</v>
          </cell>
        </row>
        <row r="652">
          <cell r="B652" t="str">
            <v>PC-1233</v>
          </cell>
          <cell r="L652">
            <v>7.9358000000000004</v>
          </cell>
        </row>
        <row r="653">
          <cell r="B653" t="str">
            <v>PC-1234</v>
          </cell>
          <cell r="L653">
            <v>7.9358000000000004</v>
          </cell>
        </row>
        <row r="654">
          <cell r="B654" t="str">
            <v>PC-1237</v>
          </cell>
          <cell r="L654">
            <v>6.8021000000000003</v>
          </cell>
        </row>
        <row r="655">
          <cell r="B655" t="str">
            <v>Empty Table Cell</v>
          </cell>
        </row>
        <row r="656">
          <cell r="B656" t="str">
            <v>PC-1238</v>
          </cell>
          <cell r="L656">
            <v>816.25400000000002</v>
          </cell>
        </row>
        <row r="657">
          <cell r="B657" t="str">
            <v>PC-1239</v>
          </cell>
          <cell r="L657">
            <v>997.64380000000006</v>
          </cell>
        </row>
        <row r="658">
          <cell r="B658" t="str">
            <v>PC-1240</v>
          </cell>
          <cell r="L658">
            <v>94.0959</v>
          </cell>
        </row>
        <row r="659">
          <cell r="B659" t="str">
            <v>PC-1241</v>
          </cell>
          <cell r="L659">
            <v>36.277999999999999</v>
          </cell>
        </row>
        <row r="660">
          <cell r="B660" t="str">
            <v>PC-1242</v>
          </cell>
          <cell r="L660">
            <v>600.85360000000003</v>
          </cell>
        </row>
        <row r="661">
          <cell r="B661" t="str">
            <v>PC-1243</v>
          </cell>
          <cell r="L661">
            <v>816.25400000000002</v>
          </cell>
        </row>
        <row r="662">
          <cell r="B662" t="str">
            <v>PC-1244</v>
          </cell>
          <cell r="L662">
            <v>1451.1181999999999</v>
          </cell>
        </row>
        <row r="663">
          <cell r="B663" t="str">
            <v>PC-1245</v>
          </cell>
          <cell r="L663">
            <v>74.823300000000003</v>
          </cell>
        </row>
        <row r="664">
          <cell r="B664" t="str">
            <v>PC-1246</v>
          </cell>
          <cell r="L664">
            <v>140.5771</v>
          </cell>
        </row>
        <row r="665">
          <cell r="B665" t="str">
            <v>PC-1247</v>
          </cell>
          <cell r="L665">
            <v>74.823300000000003</v>
          </cell>
        </row>
        <row r="666">
          <cell r="B666" t="str">
            <v>PC-1248</v>
          </cell>
          <cell r="L666">
            <v>140.5771</v>
          </cell>
        </row>
        <row r="667">
          <cell r="B667" t="str">
            <v>PC-1249</v>
          </cell>
          <cell r="L667">
            <v>55.550600000000003</v>
          </cell>
        </row>
        <row r="668">
          <cell r="B668" t="str">
            <v>PC-1250</v>
          </cell>
          <cell r="L668">
            <v>74.823300000000003</v>
          </cell>
        </row>
        <row r="669">
          <cell r="B669" t="str">
            <v>PC-1251</v>
          </cell>
          <cell r="L669">
            <v>55.550600000000003</v>
          </cell>
        </row>
        <row r="670">
          <cell r="B670" t="str">
            <v>PC-1252</v>
          </cell>
          <cell r="L670">
            <v>74.823300000000003</v>
          </cell>
        </row>
        <row r="671">
          <cell r="B671" t="str">
            <v>PC-1253</v>
          </cell>
          <cell r="L671">
            <v>74.823300000000003</v>
          </cell>
        </row>
        <row r="672">
          <cell r="B672" t="str">
            <v>PC-1254</v>
          </cell>
          <cell r="L672">
            <v>140.5771</v>
          </cell>
        </row>
        <row r="673">
          <cell r="B673" t="str">
            <v>PC-1255</v>
          </cell>
          <cell r="L673">
            <v>74.823300000000003</v>
          </cell>
        </row>
        <row r="674">
          <cell r="B674" t="str">
            <v>PC-1256</v>
          </cell>
          <cell r="L674">
            <v>140.5771</v>
          </cell>
        </row>
        <row r="675">
          <cell r="B675" t="str">
            <v>PC-1257</v>
          </cell>
          <cell r="L675">
            <v>74.823300000000003</v>
          </cell>
        </row>
        <row r="676">
          <cell r="B676" t="str">
            <v>PC-1258</v>
          </cell>
          <cell r="L676">
            <v>140.5771</v>
          </cell>
        </row>
        <row r="677">
          <cell r="B677" t="str">
            <v>PC-1259</v>
          </cell>
          <cell r="L677">
            <v>74.823300000000003</v>
          </cell>
        </row>
        <row r="678">
          <cell r="B678" t="str">
            <v>PC-1260</v>
          </cell>
          <cell r="L678">
            <v>140.5771</v>
          </cell>
        </row>
        <row r="679">
          <cell r="B679" t="str">
            <v>PC-1261</v>
          </cell>
          <cell r="L679">
            <v>612.19050000000004</v>
          </cell>
        </row>
        <row r="680">
          <cell r="B680" t="str">
            <v>PC-1262</v>
          </cell>
          <cell r="L680">
            <v>39.679000000000002</v>
          </cell>
        </row>
        <row r="681">
          <cell r="B681" t="str">
            <v>PC-1263</v>
          </cell>
          <cell r="L681">
            <v>201.7961</v>
          </cell>
        </row>
        <row r="682">
          <cell r="B682" t="str">
            <v>PC-1264</v>
          </cell>
          <cell r="L682">
            <v>39.679000000000002</v>
          </cell>
        </row>
        <row r="683">
          <cell r="B683" t="str">
            <v>PC-1265</v>
          </cell>
          <cell r="L683">
            <v>201.7961</v>
          </cell>
        </row>
        <row r="684">
          <cell r="B684" t="str">
            <v>PC-1266</v>
          </cell>
          <cell r="L684">
            <v>30.609500000000001</v>
          </cell>
        </row>
        <row r="685">
          <cell r="B685" t="str">
            <v>PC-1267</v>
          </cell>
          <cell r="L685">
            <v>36.277999999999999</v>
          </cell>
        </row>
        <row r="686">
          <cell r="B686" t="str">
            <v>PC-1268</v>
          </cell>
          <cell r="L686">
            <v>30.609500000000001</v>
          </cell>
        </row>
        <row r="687">
          <cell r="B687" t="str">
            <v>PC-1269</v>
          </cell>
          <cell r="L687">
            <v>140.5771</v>
          </cell>
        </row>
        <row r="688">
          <cell r="B688" t="str">
            <v>PC-1270</v>
          </cell>
          <cell r="L688">
            <v>74.823300000000003</v>
          </cell>
        </row>
        <row r="689">
          <cell r="B689" t="str">
            <v>PC-1271</v>
          </cell>
          <cell r="L689">
            <v>123.5718</v>
          </cell>
        </row>
        <row r="690">
          <cell r="B690" t="str">
            <v>PC-1272</v>
          </cell>
          <cell r="L690">
            <v>74.823300000000003</v>
          </cell>
        </row>
        <row r="691">
          <cell r="B691" t="str">
            <v>PC-1273</v>
          </cell>
          <cell r="L691">
            <v>123.5718</v>
          </cell>
        </row>
        <row r="692">
          <cell r="B692" t="str">
            <v>PC-1274</v>
          </cell>
          <cell r="L692">
            <v>55.267200000000003</v>
          </cell>
        </row>
        <row r="693">
          <cell r="B693" t="str">
            <v>PC-1275</v>
          </cell>
          <cell r="L693">
            <v>74.823300000000003</v>
          </cell>
        </row>
        <row r="694">
          <cell r="B694" t="str">
            <v>PC-1276</v>
          </cell>
          <cell r="L694">
            <v>79.358000000000004</v>
          </cell>
        </row>
        <row r="695">
          <cell r="B695" t="str">
            <v>PC-1277</v>
          </cell>
          <cell r="L695">
            <v>0</v>
          </cell>
        </row>
        <row r="696">
          <cell r="B696" t="str">
            <v>PC-1278</v>
          </cell>
          <cell r="L696">
            <v>79.358000000000004</v>
          </cell>
        </row>
        <row r="697">
          <cell r="B697" t="str">
            <v>PC-1279</v>
          </cell>
          <cell r="L697">
            <v>140.5771</v>
          </cell>
        </row>
        <row r="698">
          <cell r="B698" t="str">
            <v>PC-1280</v>
          </cell>
          <cell r="L698">
            <v>74.823300000000003</v>
          </cell>
        </row>
        <row r="699">
          <cell r="B699" t="str">
            <v>PC-1281</v>
          </cell>
          <cell r="L699">
            <v>140.5771</v>
          </cell>
        </row>
        <row r="700">
          <cell r="B700" t="str">
            <v>PC-1282</v>
          </cell>
          <cell r="L700">
            <v>55.267200000000003</v>
          </cell>
        </row>
        <row r="701">
          <cell r="B701" t="str">
            <v>PC-1283</v>
          </cell>
          <cell r="L701">
            <v>74.823300000000003</v>
          </cell>
        </row>
        <row r="702">
          <cell r="B702" t="str">
            <v>PC-1284</v>
          </cell>
          <cell r="L702">
            <v>140.5771</v>
          </cell>
        </row>
        <row r="703">
          <cell r="B703" t="str">
            <v>PC-1285</v>
          </cell>
          <cell r="L703">
            <v>74.823300000000003</v>
          </cell>
        </row>
        <row r="704">
          <cell r="B704" t="str">
            <v>PC-1286</v>
          </cell>
          <cell r="L704">
            <v>140.5771</v>
          </cell>
        </row>
        <row r="705">
          <cell r="B705" t="str">
            <v>PC-1287</v>
          </cell>
          <cell r="L705">
            <v>140.5771</v>
          </cell>
        </row>
        <row r="706">
          <cell r="B706" t="str">
            <v>PC-1288</v>
          </cell>
          <cell r="L706">
            <v>55.550600000000003</v>
          </cell>
        </row>
        <row r="707">
          <cell r="B707" t="str">
            <v>PC-1289</v>
          </cell>
          <cell r="L707">
            <v>74.823300000000003</v>
          </cell>
        </row>
        <row r="708">
          <cell r="B708" t="str">
            <v>PC-1290</v>
          </cell>
          <cell r="L708">
            <v>140.5771</v>
          </cell>
        </row>
        <row r="709">
          <cell r="B709" t="str">
            <v>PC-1291</v>
          </cell>
          <cell r="L709">
            <v>39.679000000000002</v>
          </cell>
        </row>
        <row r="710">
          <cell r="B710" t="str">
            <v>PC-1292</v>
          </cell>
          <cell r="L710">
            <v>74.823300000000003</v>
          </cell>
        </row>
        <row r="711">
          <cell r="B711" t="str">
            <v>PC-1293</v>
          </cell>
          <cell r="L711">
            <v>351.4427</v>
          </cell>
        </row>
        <row r="712">
          <cell r="B712" t="str">
            <v>PC-1294</v>
          </cell>
          <cell r="L712">
            <v>91.828599999999994</v>
          </cell>
        </row>
        <row r="713">
          <cell r="B713" t="str">
            <v>PC-1295</v>
          </cell>
          <cell r="L713">
            <v>79.358000000000004</v>
          </cell>
        </row>
        <row r="714">
          <cell r="B714" t="str">
            <v>PC-1296</v>
          </cell>
          <cell r="L714">
            <v>79.358000000000004</v>
          </cell>
        </row>
        <row r="715">
          <cell r="B715" t="str">
            <v>PC-1297</v>
          </cell>
          <cell r="L715">
            <v>79.358000000000004</v>
          </cell>
        </row>
        <row r="716">
          <cell r="B716" t="str">
            <v>PC-1298</v>
          </cell>
          <cell r="L716">
            <v>79.358000000000004</v>
          </cell>
        </row>
        <row r="717">
          <cell r="B717" t="str">
            <v>PC-1299</v>
          </cell>
          <cell r="L717">
            <v>79.358000000000004</v>
          </cell>
        </row>
        <row r="718">
          <cell r="B718" t="str">
            <v>PC-1300</v>
          </cell>
          <cell r="L718">
            <v>79.358000000000004</v>
          </cell>
        </row>
        <row r="719">
          <cell r="B719" t="str">
            <v>PC-1301</v>
          </cell>
          <cell r="L719">
            <v>147.3792</v>
          </cell>
        </row>
        <row r="720">
          <cell r="B720" t="str">
            <v>PC-1302</v>
          </cell>
          <cell r="L720">
            <v>147.3792</v>
          </cell>
        </row>
        <row r="721">
          <cell r="B721" t="str">
            <v>PC-1303</v>
          </cell>
          <cell r="L721">
            <v>147.3792</v>
          </cell>
        </row>
        <row r="722">
          <cell r="B722" t="str">
            <v>PC-1304</v>
          </cell>
          <cell r="L722">
            <v>147.3792</v>
          </cell>
        </row>
        <row r="723">
          <cell r="B723" t="str">
            <v>PC-1305</v>
          </cell>
          <cell r="L723">
            <v>147.3792</v>
          </cell>
        </row>
        <row r="724">
          <cell r="B724" t="str">
            <v>PC-1306</v>
          </cell>
          <cell r="L724">
            <v>147.3792</v>
          </cell>
        </row>
        <row r="725">
          <cell r="B725" t="str">
            <v>PC-1307</v>
          </cell>
          <cell r="L725">
            <v>74.823300000000003</v>
          </cell>
        </row>
        <row r="726">
          <cell r="B726" t="str">
            <v>PC-1308</v>
          </cell>
          <cell r="L726">
            <v>140.5771</v>
          </cell>
        </row>
        <row r="727">
          <cell r="B727" t="str">
            <v>PC-1309</v>
          </cell>
          <cell r="L727">
            <v>74.823300000000003</v>
          </cell>
        </row>
        <row r="728">
          <cell r="B728" t="str">
            <v>PC-1310</v>
          </cell>
          <cell r="L728">
            <v>140.5771</v>
          </cell>
        </row>
        <row r="729">
          <cell r="B729" t="str">
            <v>PC-1311</v>
          </cell>
          <cell r="L729">
            <v>79.358000000000004</v>
          </cell>
        </row>
        <row r="730">
          <cell r="B730" t="str">
            <v>PC-1312</v>
          </cell>
          <cell r="L730">
            <v>140.5771</v>
          </cell>
        </row>
        <row r="731">
          <cell r="B731" t="str">
            <v>PC-1313</v>
          </cell>
          <cell r="L731">
            <v>55.267200000000003</v>
          </cell>
        </row>
        <row r="732">
          <cell r="B732" t="str">
            <v>PC-1314</v>
          </cell>
          <cell r="L732">
            <v>140.5771</v>
          </cell>
        </row>
        <row r="733">
          <cell r="B733" t="str">
            <v>PC-1315</v>
          </cell>
          <cell r="L733">
            <v>140.5771</v>
          </cell>
        </row>
        <row r="734">
          <cell r="B734" t="str">
            <v>PC-1316</v>
          </cell>
          <cell r="L734">
            <v>55.550600000000003</v>
          </cell>
        </row>
        <row r="735">
          <cell r="B735" t="str">
            <v>PC-1317</v>
          </cell>
          <cell r="L735">
            <v>55.550600000000003</v>
          </cell>
        </row>
        <row r="736">
          <cell r="B736" t="str">
            <v>PC-1318</v>
          </cell>
          <cell r="L736">
            <v>55.550600000000003</v>
          </cell>
        </row>
        <row r="737">
          <cell r="B737" t="str">
            <v>PC-1319</v>
          </cell>
          <cell r="L737">
            <v>55.550600000000003</v>
          </cell>
        </row>
        <row r="738">
          <cell r="B738" t="str">
            <v>PC-1320</v>
          </cell>
          <cell r="L738">
            <v>74.823300000000003</v>
          </cell>
        </row>
        <row r="739">
          <cell r="B739" t="str">
            <v>PC-1321</v>
          </cell>
          <cell r="L739">
            <v>74.823300000000003</v>
          </cell>
        </row>
        <row r="740">
          <cell r="B740" t="str">
            <v>PC-1322</v>
          </cell>
          <cell r="L740">
            <v>55.267200000000003</v>
          </cell>
        </row>
        <row r="741">
          <cell r="B741" t="str">
            <v>PC-1323</v>
          </cell>
          <cell r="L741">
            <v>55.267200000000003</v>
          </cell>
        </row>
        <row r="742">
          <cell r="B742" t="str">
            <v>PC-1324</v>
          </cell>
          <cell r="L742">
            <v>140.5771</v>
          </cell>
        </row>
        <row r="743">
          <cell r="B743" t="str">
            <v>PC-1325</v>
          </cell>
          <cell r="L743">
            <v>140.5771</v>
          </cell>
        </row>
        <row r="744">
          <cell r="B744" t="str">
            <v>PC-1326</v>
          </cell>
          <cell r="L744">
            <v>55.550600000000003</v>
          </cell>
        </row>
        <row r="745">
          <cell r="B745" t="str">
            <v>PC-1327</v>
          </cell>
          <cell r="L745">
            <v>74.823300000000003</v>
          </cell>
        </row>
        <row r="746">
          <cell r="B746" t="str">
            <v>PC-1328</v>
          </cell>
          <cell r="L746">
            <v>74.823300000000003</v>
          </cell>
        </row>
        <row r="747">
          <cell r="B747" t="str">
            <v>PC-1329</v>
          </cell>
          <cell r="L747">
            <v>74.823300000000003</v>
          </cell>
        </row>
        <row r="748">
          <cell r="B748" t="str">
            <v>PC-1330</v>
          </cell>
          <cell r="L748">
            <v>74.823300000000003</v>
          </cell>
        </row>
        <row r="749">
          <cell r="B749" t="str">
            <v>PC-1331</v>
          </cell>
          <cell r="L749">
            <v>74.823300000000003</v>
          </cell>
        </row>
        <row r="750">
          <cell r="B750" t="str">
            <v>PC-1332</v>
          </cell>
          <cell r="L750">
            <v>140.5771</v>
          </cell>
        </row>
        <row r="751">
          <cell r="B751" t="str">
            <v>PC-1333</v>
          </cell>
          <cell r="L751">
            <v>140.5771</v>
          </cell>
        </row>
        <row r="752">
          <cell r="B752" t="str">
            <v>PC-1334</v>
          </cell>
          <cell r="L752">
            <v>140.5771</v>
          </cell>
        </row>
        <row r="753">
          <cell r="B753" t="str">
            <v>PC-1335</v>
          </cell>
          <cell r="L753">
            <v>140.5771</v>
          </cell>
        </row>
        <row r="754">
          <cell r="B754" t="str">
            <v>PC-1336</v>
          </cell>
          <cell r="L754">
            <v>140.5771</v>
          </cell>
        </row>
        <row r="755">
          <cell r="B755" t="str">
            <v>PC-1337</v>
          </cell>
          <cell r="L755">
            <v>79.358000000000004</v>
          </cell>
        </row>
        <row r="756">
          <cell r="B756" t="str">
            <v>PC-1338</v>
          </cell>
          <cell r="L756">
            <v>100.8981</v>
          </cell>
        </row>
        <row r="757">
          <cell r="B757" t="str">
            <v>PC-1339</v>
          </cell>
          <cell r="L757">
            <v>187.0582</v>
          </cell>
        </row>
        <row r="758">
          <cell r="B758" t="str">
            <v>PC-1340</v>
          </cell>
          <cell r="L758">
            <v>74.823300000000003</v>
          </cell>
        </row>
        <row r="759">
          <cell r="B759" t="str">
            <v>PC-1341</v>
          </cell>
          <cell r="L759">
            <v>140.5771</v>
          </cell>
        </row>
        <row r="760">
          <cell r="B760" t="str">
            <v>PC-1342</v>
          </cell>
          <cell r="L760">
            <v>74.823300000000003</v>
          </cell>
        </row>
        <row r="761">
          <cell r="B761" t="str">
            <v>PC-1343</v>
          </cell>
          <cell r="L761">
            <v>140.5771</v>
          </cell>
        </row>
        <row r="762">
          <cell r="B762" t="str">
            <v>PC-1344</v>
          </cell>
          <cell r="L762">
            <v>74.823300000000003</v>
          </cell>
        </row>
        <row r="763">
          <cell r="B763" t="str">
            <v>PC-1345</v>
          </cell>
          <cell r="L763">
            <v>140.5771</v>
          </cell>
        </row>
        <row r="764">
          <cell r="B764" t="str">
            <v>PC-1346</v>
          </cell>
          <cell r="L764">
            <v>74.823300000000003</v>
          </cell>
        </row>
        <row r="765">
          <cell r="B765" t="str">
            <v>PC-1347</v>
          </cell>
          <cell r="L765">
            <v>140.5771</v>
          </cell>
        </row>
        <row r="766">
          <cell r="B766" t="str">
            <v>PC-1348</v>
          </cell>
          <cell r="L766">
            <v>566.84310000000005</v>
          </cell>
        </row>
        <row r="767">
          <cell r="B767" t="str">
            <v>PC-1349</v>
          </cell>
          <cell r="L767">
            <v>74.823300000000003</v>
          </cell>
        </row>
        <row r="768">
          <cell r="B768" t="str">
            <v>PC-1350</v>
          </cell>
          <cell r="L768">
            <v>74.823300000000003</v>
          </cell>
        </row>
        <row r="769">
          <cell r="B769" t="str">
            <v>PC-1351</v>
          </cell>
          <cell r="L769">
            <v>140.5771</v>
          </cell>
        </row>
        <row r="770">
          <cell r="B770" t="str">
            <v>PC-1352</v>
          </cell>
          <cell r="L770">
            <v>566.84310000000005</v>
          </cell>
        </row>
        <row r="771">
          <cell r="B771" t="str">
            <v>PC-1353</v>
          </cell>
          <cell r="L771">
            <v>816.25400000000002</v>
          </cell>
        </row>
        <row r="772">
          <cell r="B772" t="str">
            <v>PC-1354</v>
          </cell>
          <cell r="L772">
            <v>1451.1181999999999</v>
          </cell>
        </row>
        <row r="773">
          <cell r="B773" t="str">
            <v>PC-1355</v>
          </cell>
          <cell r="L773">
            <v>20.406400000000001</v>
          </cell>
        </row>
        <row r="774">
          <cell r="B774" t="str">
            <v>PC-1356</v>
          </cell>
          <cell r="L774">
            <v>31.176400000000001</v>
          </cell>
        </row>
        <row r="775">
          <cell r="B775" t="str">
            <v>PC-1357</v>
          </cell>
          <cell r="L775">
            <v>39.679000000000002</v>
          </cell>
        </row>
        <row r="776">
          <cell r="B776" t="str">
            <v>PC-1358</v>
          </cell>
          <cell r="L776">
            <v>74.823300000000003</v>
          </cell>
        </row>
        <row r="777">
          <cell r="B777" t="str">
            <v>PC-1359</v>
          </cell>
          <cell r="L777">
            <v>20.406400000000001</v>
          </cell>
        </row>
        <row r="778">
          <cell r="B778" t="str">
            <v>PC-1360</v>
          </cell>
          <cell r="L778">
            <v>31.176400000000001</v>
          </cell>
        </row>
        <row r="779">
          <cell r="B779" t="str">
            <v>PC-1361</v>
          </cell>
          <cell r="L779">
            <v>39.679000000000002</v>
          </cell>
        </row>
        <row r="780">
          <cell r="B780" t="str">
            <v>PC-1362</v>
          </cell>
          <cell r="L780">
            <v>74.823300000000003</v>
          </cell>
        </row>
        <row r="781">
          <cell r="B781" t="str">
            <v>PC-1363</v>
          </cell>
          <cell r="L781">
            <v>20.406400000000001</v>
          </cell>
        </row>
        <row r="782">
          <cell r="B782" t="str">
            <v>PC-1364</v>
          </cell>
          <cell r="L782">
            <v>31.176400000000001</v>
          </cell>
        </row>
        <row r="783">
          <cell r="B783" t="str">
            <v>PC-1365</v>
          </cell>
          <cell r="L783">
            <v>39.679000000000002</v>
          </cell>
        </row>
        <row r="784">
          <cell r="B784" t="str">
            <v>PC-1366</v>
          </cell>
          <cell r="L784">
            <v>74.823300000000003</v>
          </cell>
        </row>
        <row r="785">
          <cell r="B785" t="str">
            <v>PC-1367</v>
          </cell>
          <cell r="L785">
            <v>74.823300000000003</v>
          </cell>
        </row>
        <row r="786">
          <cell r="B786" t="str">
            <v>PC-1368</v>
          </cell>
          <cell r="L786">
            <v>140.5771</v>
          </cell>
        </row>
        <row r="787">
          <cell r="B787" t="str">
            <v>PC-1369</v>
          </cell>
          <cell r="L787">
            <v>30.609500000000001</v>
          </cell>
        </row>
        <row r="788">
          <cell r="B788" t="str">
            <v>PC-1370</v>
          </cell>
          <cell r="L788">
            <v>44.213799999999999</v>
          </cell>
        </row>
        <row r="789">
          <cell r="B789" t="str">
            <v>PC-1371</v>
          </cell>
          <cell r="L789">
            <v>74.823300000000003</v>
          </cell>
        </row>
        <row r="790">
          <cell r="B790" t="str">
            <v>PC-1372</v>
          </cell>
          <cell r="L790">
            <v>140.5771</v>
          </cell>
        </row>
        <row r="791">
          <cell r="B791" t="str">
            <v>PC-1373</v>
          </cell>
          <cell r="L791">
            <v>566.84310000000005</v>
          </cell>
        </row>
        <row r="792">
          <cell r="B792" t="str">
            <v>PC-1374</v>
          </cell>
          <cell r="L792">
            <v>816.25400000000002</v>
          </cell>
        </row>
        <row r="793">
          <cell r="B793" t="str">
            <v>PC-1375</v>
          </cell>
          <cell r="L793">
            <v>1451.1181999999999</v>
          </cell>
        </row>
        <row r="794">
          <cell r="B794" t="str">
            <v>PC-1376</v>
          </cell>
          <cell r="L794">
            <v>140.5771</v>
          </cell>
        </row>
        <row r="795">
          <cell r="B795" t="str">
            <v>PC-1377</v>
          </cell>
          <cell r="L795">
            <v>566.84310000000005</v>
          </cell>
        </row>
        <row r="796">
          <cell r="B796" t="str">
            <v>PC-1378</v>
          </cell>
          <cell r="L796">
            <v>816.25400000000002</v>
          </cell>
        </row>
        <row r="797">
          <cell r="B797" t="str">
            <v>PC-1379</v>
          </cell>
          <cell r="L797">
            <v>1451.1181999999999</v>
          </cell>
        </row>
        <row r="798">
          <cell r="B798" t="str">
            <v>PC-1380</v>
          </cell>
          <cell r="L798">
            <v>140.5771</v>
          </cell>
        </row>
        <row r="799">
          <cell r="B799" t="str">
            <v>PC-1381</v>
          </cell>
          <cell r="L799">
            <v>566.84310000000005</v>
          </cell>
        </row>
        <row r="800">
          <cell r="B800" t="str">
            <v>PC-1382</v>
          </cell>
          <cell r="L800">
            <v>816.25400000000002</v>
          </cell>
        </row>
        <row r="801">
          <cell r="B801" t="str">
            <v>PC-1383</v>
          </cell>
          <cell r="L801">
            <v>1451.1181999999999</v>
          </cell>
        </row>
        <row r="802">
          <cell r="B802" t="str">
            <v>PC-1384</v>
          </cell>
          <cell r="L802">
            <v>140.5771</v>
          </cell>
        </row>
        <row r="803">
          <cell r="B803" t="str">
            <v>PC-1385</v>
          </cell>
          <cell r="L803">
            <v>566.84310000000005</v>
          </cell>
        </row>
        <row r="804">
          <cell r="B804" t="str">
            <v>PC-1386</v>
          </cell>
          <cell r="L804">
            <v>816.25400000000002</v>
          </cell>
        </row>
        <row r="805">
          <cell r="B805" t="str">
            <v>PC-1387</v>
          </cell>
          <cell r="L805">
            <v>1451.1181999999999</v>
          </cell>
        </row>
        <row r="806">
          <cell r="B806" t="str">
            <v>PC-1388</v>
          </cell>
          <cell r="L806">
            <v>816.25400000000002</v>
          </cell>
        </row>
        <row r="807">
          <cell r="B807" t="str">
            <v>PC-1389</v>
          </cell>
          <cell r="L807">
            <v>1451.1181999999999</v>
          </cell>
        </row>
        <row r="808">
          <cell r="B808" t="str">
            <v>PC-1390</v>
          </cell>
          <cell r="L808">
            <v>74.823300000000003</v>
          </cell>
        </row>
        <row r="809">
          <cell r="B809" t="str">
            <v>PC-1391</v>
          </cell>
          <cell r="L809">
            <v>140.5771</v>
          </cell>
        </row>
        <row r="810">
          <cell r="B810" t="str">
            <v>PC-1392</v>
          </cell>
          <cell r="L810">
            <v>140.5771</v>
          </cell>
        </row>
        <row r="811">
          <cell r="B811" t="str">
            <v>PC-1393</v>
          </cell>
          <cell r="L811">
            <v>74.823300000000003</v>
          </cell>
        </row>
        <row r="812">
          <cell r="B812" t="str">
            <v>PC-1394</v>
          </cell>
          <cell r="L812">
            <v>140.5771</v>
          </cell>
        </row>
        <row r="813">
          <cell r="B813" t="str">
            <v>PC-1395</v>
          </cell>
          <cell r="L813">
            <v>22.6737</v>
          </cell>
        </row>
        <row r="814">
          <cell r="B814" t="str">
            <v>PC-1396</v>
          </cell>
          <cell r="L814">
            <v>140.5771</v>
          </cell>
        </row>
        <row r="815">
          <cell r="B815" t="str">
            <v>PC-1397</v>
          </cell>
          <cell r="L815">
            <v>140.5771</v>
          </cell>
        </row>
        <row r="816">
          <cell r="B816" t="str">
            <v>PC-1398</v>
          </cell>
          <cell r="L816">
            <v>74.823300000000003</v>
          </cell>
        </row>
        <row r="817">
          <cell r="B817" t="str">
            <v>PC-1399</v>
          </cell>
          <cell r="L817">
            <v>140.5771</v>
          </cell>
        </row>
        <row r="818">
          <cell r="B818" t="str">
            <v>PC-1400</v>
          </cell>
          <cell r="L818">
            <v>74.823300000000003</v>
          </cell>
        </row>
        <row r="819">
          <cell r="B819" t="str">
            <v>PC-1401</v>
          </cell>
          <cell r="L819">
            <v>140.5771</v>
          </cell>
        </row>
        <row r="820">
          <cell r="B820" t="str">
            <v>PC-1402</v>
          </cell>
          <cell r="L820">
            <v>30.0427</v>
          </cell>
        </row>
        <row r="821">
          <cell r="B821" t="str">
            <v>PC-1403</v>
          </cell>
          <cell r="L821">
            <v>30.0427</v>
          </cell>
        </row>
        <row r="822">
          <cell r="B822" t="str">
            <v>PC-1404</v>
          </cell>
          <cell r="L822">
            <v>30.0427</v>
          </cell>
        </row>
        <row r="823">
          <cell r="B823" t="str">
            <v>PC-1405</v>
          </cell>
          <cell r="L823">
            <v>30.0427</v>
          </cell>
        </row>
        <row r="824">
          <cell r="B824" t="str">
            <v>PC-1406</v>
          </cell>
          <cell r="L824">
            <v>621.26</v>
          </cell>
        </row>
        <row r="825">
          <cell r="B825" t="str">
            <v>PC-1407</v>
          </cell>
          <cell r="L825">
            <v>777.70870000000002</v>
          </cell>
        </row>
        <row r="826">
          <cell r="B826" t="str">
            <v>PC-1408</v>
          </cell>
          <cell r="L826">
            <v>777.70870000000002</v>
          </cell>
        </row>
        <row r="827">
          <cell r="B827" t="str">
            <v>PC-1409</v>
          </cell>
          <cell r="L827">
            <v>20.406400000000001</v>
          </cell>
        </row>
        <row r="828">
          <cell r="B828" t="str">
            <v>PC-1410</v>
          </cell>
          <cell r="L828">
            <v>20.406400000000001</v>
          </cell>
        </row>
        <row r="829">
          <cell r="B829" t="str">
            <v>PC-1411</v>
          </cell>
          <cell r="L829">
            <v>20.406400000000001</v>
          </cell>
        </row>
        <row r="830">
          <cell r="B830" t="str">
            <v>PC-1412</v>
          </cell>
          <cell r="L830">
            <v>55.550600000000003</v>
          </cell>
        </row>
        <row r="831">
          <cell r="B831" t="str">
            <v>PC-1413</v>
          </cell>
          <cell r="L831">
            <v>74.823300000000003</v>
          </cell>
        </row>
        <row r="832">
          <cell r="B832" t="str">
            <v>PC-1414</v>
          </cell>
          <cell r="L832">
            <v>140.5771</v>
          </cell>
        </row>
        <row r="833">
          <cell r="B833" t="str">
            <v>PC-1415</v>
          </cell>
          <cell r="L833">
            <v>55.550600000000003</v>
          </cell>
        </row>
        <row r="834">
          <cell r="B834" t="str">
            <v>PC-1416</v>
          </cell>
          <cell r="L834">
            <v>74.823300000000003</v>
          </cell>
        </row>
        <row r="835">
          <cell r="B835" t="str">
            <v>PC-1417</v>
          </cell>
          <cell r="L835">
            <v>140.5771</v>
          </cell>
        </row>
        <row r="836">
          <cell r="B836" t="str">
            <v>PC-1418</v>
          </cell>
          <cell r="L836">
            <v>74.823300000000003</v>
          </cell>
        </row>
        <row r="837">
          <cell r="B837" t="str">
            <v>PC-1419</v>
          </cell>
          <cell r="L837">
            <v>140.5771</v>
          </cell>
        </row>
        <row r="838">
          <cell r="B838" t="str">
            <v>PC-1420</v>
          </cell>
          <cell r="L838">
            <v>74.823300000000003</v>
          </cell>
        </row>
        <row r="839">
          <cell r="B839" t="str">
            <v>PC-1421</v>
          </cell>
          <cell r="L839">
            <v>140.5771</v>
          </cell>
        </row>
        <row r="840">
          <cell r="B840" t="str">
            <v>PC-1422</v>
          </cell>
          <cell r="L840">
            <v>74.823300000000003</v>
          </cell>
        </row>
        <row r="841">
          <cell r="B841" t="str">
            <v>PC-1423</v>
          </cell>
          <cell r="L841">
            <v>44.213799999999999</v>
          </cell>
        </row>
        <row r="842">
          <cell r="B842" t="str">
            <v>PC-1424</v>
          </cell>
          <cell r="L842">
            <v>62.352699999999999</v>
          </cell>
        </row>
        <row r="843">
          <cell r="B843" t="str">
            <v>PC-1425</v>
          </cell>
          <cell r="L843">
            <v>74.823300000000003</v>
          </cell>
        </row>
        <row r="844">
          <cell r="B844" t="str">
            <v>PC-1426</v>
          </cell>
          <cell r="L844">
            <v>140.5771</v>
          </cell>
        </row>
        <row r="845">
          <cell r="B845" t="str">
            <v>PC-1427</v>
          </cell>
          <cell r="L845">
            <v>74.823300000000003</v>
          </cell>
        </row>
        <row r="846">
          <cell r="B846" t="str">
            <v>PC-1428</v>
          </cell>
          <cell r="L846">
            <v>140.5771</v>
          </cell>
        </row>
        <row r="847">
          <cell r="B847" t="str">
            <v>PC-1429</v>
          </cell>
          <cell r="L847">
            <v>55.267200000000003</v>
          </cell>
        </row>
        <row r="848">
          <cell r="B848" t="str">
            <v>PC-1430</v>
          </cell>
          <cell r="L848">
            <v>140.5771</v>
          </cell>
        </row>
        <row r="849">
          <cell r="B849" t="str">
            <v>PC-1431</v>
          </cell>
          <cell r="L849">
            <v>74.823300000000003</v>
          </cell>
        </row>
        <row r="850">
          <cell r="B850" t="str">
            <v>PC-1432</v>
          </cell>
          <cell r="L850">
            <v>140.5771</v>
          </cell>
        </row>
        <row r="851">
          <cell r="B851" t="str">
            <v>PC-1433</v>
          </cell>
          <cell r="L851">
            <v>74.823300000000003</v>
          </cell>
        </row>
        <row r="852">
          <cell r="B852" t="str">
            <v>PC-1434</v>
          </cell>
          <cell r="L852">
            <v>140.5771</v>
          </cell>
        </row>
        <row r="853">
          <cell r="B853" t="str">
            <v>PC-1435</v>
          </cell>
          <cell r="L853">
            <v>74.823300000000003</v>
          </cell>
        </row>
        <row r="854">
          <cell r="B854" t="str">
            <v>PC-1436</v>
          </cell>
          <cell r="L854">
            <v>140.5771</v>
          </cell>
        </row>
        <row r="855">
          <cell r="B855" t="str">
            <v>PC-1437</v>
          </cell>
          <cell r="L855">
            <v>74.823300000000003</v>
          </cell>
        </row>
        <row r="856">
          <cell r="B856" t="str">
            <v>PC-1438</v>
          </cell>
          <cell r="L856">
            <v>140.5771</v>
          </cell>
        </row>
        <row r="857">
          <cell r="B857" t="str">
            <v>PC-1439</v>
          </cell>
          <cell r="L857">
            <v>74.823300000000003</v>
          </cell>
        </row>
        <row r="858">
          <cell r="B858" t="str">
            <v>PC-1440</v>
          </cell>
          <cell r="L858">
            <v>140.5771</v>
          </cell>
        </row>
        <row r="859">
          <cell r="B859" t="str">
            <v>PC-1441</v>
          </cell>
          <cell r="L859">
            <v>62.352699999999999</v>
          </cell>
        </row>
        <row r="860">
          <cell r="B860" t="str">
            <v>PC-1442</v>
          </cell>
          <cell r="L860">
            <v>140.5771</v>
          </cell>
        </row>
        <row r="861">
          <cell r="B861" t="str">
            <v>PC-1443</v>
          </cell>
          <cell r="L861">
            <v>55.550600000000003</v>
          </cell>
        </row>
        <row r="862">
          <cell r="B862" t="str">
            <v>PC-1444</v>
          </cell>
          <cell r="L862">
            <v>74.823300000000003</v>
          </cell>
        </row>
        <row r="863">
          <cell r="B863" t="str">
            <v>PC-1445</v>
          </cell>
          <cell r="L863">
            <v>140.5771</v>
          </cell>
        </row>
        <row r="864">
          <cell r="B864" t="str">
            <v>PC-1446</v>
          </cell>
          <cell r="L864">
            <v>30.609500000000001</v>
          </cell>
        </row>
        <row r="865">
          <cell r="B865" t="str">
            <v>PC-1447</v>
          </cell>
          <cell r="L865">
            <v>44.213799999999999</v>
          </cell>
        </row>
        <row r="866">
          <cell r="B866" t="str">
            <v>PC-1448</v>
          </cell>
          <cell r="L866">
            <v>62.352699999999999</v>
          </cell>
        </row>
        <row r="867">
          <cell r="B867" t="str">
            <v>PC-1449</v>
          </cell>
          <cell r="L867">
            <v>74.823300000000003</v>
          </cell>
        </row>
        <row r="868">
          <cell r="B868" t="str">
            <v>PC-1450</v>
          </cell>
          <cell r="L868">
            <v>140.5771</v>
          </cell>
        </row>
        <row r="869">
          <cell r="B869" t="str">
            <v>PC-1451</v>
          </cell>
          <cell r="L869">
            <v>58.951700000000002</v>
          </cell>
        </row>
        <row r="870">
          <cell r="B870" t="str">
            <v>PC-1452</v>
          </cell>
          <cell r="L870">
            <v>74.823300000000003</v>
          </cell>
        </row>
        <row r="871">
          <cell r="B871" t="str">
            <v>PC-1453</v>
          </cell>
          <cell r="L871">
            <v>140.5771</v>
          </cell>
        </row>
        <row r="872">
          <cell r="B872" t="str">
            <v>PC-1454</v>
          </cell>
          <cell r="L872">
            <v>74.823300000000003</v>
          </cell>
        </row>
        <row r="873">
          <cell r="B873" t="str">
            <v>PC-1455</v>
          </cell>
          <cell r="L873">
            <v>140.5771</v>
          </cell>
        </row>
        <row r="874">
          <cell r="B874" t="str">
            <v>PC-1456</v>
          </cell>
          <cell r="L874">
            <v>74.823300000000003</v>
          </cell>
        </row>
        <row r="875">
          <cell r="B875" t="str">
            <v>PC-1457</v>
          </cell>
          <cell r="L875">
            <v>140.5771</v>
          </cell>
        </row>
        <row r="876">
          <cell r="B876" t="str">
            <v>PC-1458</v>
          </cell>
          <cell r="L876">
            <v>55.550600000000003</v>
          </cell>
        </row>
        <row r="877">
          <cell r="B877" t="str">
            <v>PC-1459</v>
          </cell>
          <cell r="L877">
            <v>74.823300000000003</v>
          </cell>
        </row>
        <row r="878">
          <cell r="B878" t="str">
            <v>PC-1460</v>
          </cell>
          <cell r="L878">
            <v>140.5771</v>
          </cell>
        </row>
        <row r="879">
          <cell r="B879" t="str">
            <v>PC-1461</v>
          </cell>
          <cell r="L879">
            <v>74.823300000000003</v>
          </cell>
        </row>
        <row r="880">
          <cell r="B880" t="str">
            <v>PC-1462</v>
          </cell>
          <cell r="L880">
            <v>140.5771</v>
          </cell>
        </row>
        <row r="881">
          <cell r="B881" t="str">
            <v>PC-1463</v>
          </cell>
          <cell r="L881">
            <v>1496.4657</v>
          </cell>
        </row>
        <row r="882">
          <cell r="B882" t="str">
            <v>PC-1464</v>
          </cell>
          <cell r="L882">
            <v>2327.4576000000002</v>
          </cell>
        </row>
        <row r="883">
          <cell r="B883" t="str">
            <v>PC-1465</v>
          </cell>
          <cell r="L883">
            <v>55.267200000000003</v>
          </cell>
        </row>
        <row r="884">
          <cell r="B884" t="str">
            <v>PC-1466</v>
          </cell>
          <cell r="L884">
            <v>74.823300000000003</v>
          </cell>
        </row>
        <row r="885">
          <cell r="B885" t="str">
            <v>PC-1467</v>
          </cell>
          <cell r="L885">
            <v>140.5771</v>
          </cell>
        </row>
        <row r="886">
          <cell r="B886" t="str">
            <v>PC-1468</v>
          </cell>
          <cell r="L886">
            <v>96.363299999999995</v>
          </cell>
        </row>
        <row r="887">
          <cell r="B887" t="str">
            <v>PC-1469</v>
          </cell>
          <cell r="L887">
            <v>115.636</v>
          </cell>
        </row>
        <row r="888">
          <cell r="B888" t="str">
            <v>PC-1470</v>
          </cell>
          <cell r="L888">
            <v>74.823300000000003</v>
          </cell>
        </row>
        <row r="889">
          <cell r="B889" t="str">
            <v>PC-1471</v>
          </cell>
          <cell r="L889">
            <v>140.5771</v>
          </cell>
        </row>
        <row r="890">
          <cell r="B890" t="str">
            <v>PC-1472</v>
          </cell>
          <cell r="L890">
            <v>140.5771</v>
          </cell>
        </row>
        <row r="891">
          <cell r="B891" t="str">
            <v>PC-1473</v>
          </cell>
          <cell r="L891">
            <v>140.5771</v>
          </cell>
        </row>
        <row r="892">
          <cell r="B892" t="str">
            <v>PC-1474</v>
          </cell>
          <cell r="L892">
            <v>55.267200000000003</v>
          </cell>
        </row>
        <row r="893">
          <cell r="B893" t="str">
            <v>PC-1475</v>
          </cell>
          <cell r="L893">
            <v>74.823300000000003</v>
          </cell>
        </row>
        <row r="894">
          <cell r="B894" t="str">
            <v>PC-1476</v>
          </cell>
          <cell r="L894">
            <v>74.823300000000003</v>
          </cell>
        </row>
        <row r="895">
          <cell r="B895" t="str">
            <v>PC-1477</v>
          </cell>
          <cell r="L895">
            <v>55.550600000000003</v>
          </cell>
        </row>
        <row r="896">
          <cell r="B896" t="str">
            <v>PC-1478</v>
          </cell>
          <cell r="L896">
            <v>74.823300000000003</v>
          </cell>
        </row>
        <row r="897">
          <cell r="B897" t="str">
            <v>PC-1479</v>
          </cell>
          <cell r="L897">
            <v>140.5771</v>
          </cell>
        </row>
        <row r="898">
          <cell r="B898" t="str">
            <v>PC-1480</v>
          </cell>
          <cell r="L898">
            <v>55.550600000000003</v>
          </cell>
        </row>
        <row r="899">
          <cell r="B899" t="str">
            <v>PC-1481</v>
          </cell>
          <cell r="L899">
            <v>74.823300000000003</v>
          </cell>
        </row>
        <row r="900">
          <cell r="B900" t="str">
            <v>PC-1482</v>
          </cell>
          <cell r="L900">
            <v>140.5771</v>
          </cell>
        </row>
        <row r="901">
          <cell r="B901" t="str">
            <v>PC-1483</v>
          </cell>
          <cell r="L901">
            <v>55.267200000000003</v>
          </cell>
        </row>
        <row r="902">
          <cell r="B902" t="str">
            <v>PC-1484</v>
          </cell>
          <cell r="L902">
            <v>74.823300000000003</v>
          </cell>
        </row>
        <row r="903">
          <cell r="B903" t="str">
            <v>PC-1485</v>
          </cell>
          <cell r="L903">
            <v>55.550600000000003</v>
          </cell>
        </row>
        <row r="904">
          <cell r="B904" t="str">
            <v>PC-1486</v>
          </cell>
          <cell r="L904">
            <v>74.823300000000003</v>
          </cell>
        </row>
        <row r="905">
          <cell r="B905" t="str">
            <v>PC-1487</v>
          </cell>
          <cell r="L905">
            <v>140.5771</v>
          </cell>
        </row>
        <row r="906">
          <cell r="B906" t="str">
            <v>PC-1488</v>
          </cell>
          <cell r="L906">
            <v>55.550600000000003</v>
          </cell>
        </row>
        <row r="907">
          <cell r="B907" t="str">
            <v>PC-1489</v>
          </cell>
          <cell r="L907">
            <v>74.823300000000003</v>
          </cell>
        </row>
        <row r="908">
          <cell r="B908" t="str">
            <v>PC-1490</v>
          </cell>
          <cell r="L908">
            <v>140.5771</v>
          </cell>
        </row>
        <row r="909">
          <cell r="B909" t="str">
            <v>PC-1491</v>
          </cell>
          <cell r="L909">
            <v>55.550600000000003</v>
          </cell>
        </row>
        <row r="910">
          <cell r="B910" t="str">
            <v>PC-1492</v>
          </cell>
          <cell r="L910">
            <v>74.823300000000003</v>
          </cell>
        </row>
        <row r="911">
          <cell r="B911" t="str">
            <v>PC-1493</v>
          </cell>
          <cell r="L911">
            <v>140.5771</v>
          </cell>
        </row>
        <row r="912">
          <cell r="B912" t="str">
            <v>PC-1494</v>
          </cell>
          <cell r="L912">
            <v>62.352699999999999</v>
          </cell>
        </row>
        <row r="913">
          <cell r="B913" t="str">
            <v>PC-1495</v>
          </cell>
          <cell r="L913">
            <v>55.550600000000003</v>
          </cell>
        </row>
        <row r="914">
          <cell r="B914" t="str">
            <v>PC-1496</v>
          </cell>
          <cell r="L914">
            <v>74.823300000000003</v>
          </cell>
        </row>
        <row r="915">
          <cell r="B915" t="str">
            <v>PC-1497</v>
          </cell>
          <cell r="L915">
            <v>140.5771</v>
          </cell>
        </row>
        <row r="916">
          <cell r="B916" t="str">
            <v>PC-1498</v>
          </cell>
          <cell r="L916">
            <v>55.267200000000003</v>
          </cell>
        </row>
        <row r="917">
          <cell r="B917" t="str">
            <v>PC-1499</v>
          </cell>
          <cell r="L917">
            <v>74.823300000000003</v>
          </cell>
        </row>
        <row r="918">
          <cell r="B918" t="str">
            <v>PC-1500</v>
          </cell>
          <cell r="L918">
            <v>140.5771</v>
          </cell>
        </row>
        <row r="919">
          <cell r="B919" t="str">
            <v>PC-1501</v>
          </cell>
          <cell r="L919">
            <v>55.550600000000003</v>
          </cell>
        </row>
        <row r="920">
          <cell r="B920" t="str">
            <v>PC-1502</v>
          </cell>
          <cell r="L920">
            <v>74.823300000000003</v>
          </cell>
        </row>
        <row r="921">
          <cell r="B921" t="str">
            <v>PC-1503</v>
          </cell>
          <cell r="L921">
            <v>140.5771</v>
          </cell>
        </row>
        <row r="922">
          <cell r="B922" t="str">
            <v>PC-1504</v>
          </cell>
          <cell r="L922">
            <v>30.609500000000001</v>
          </cell>
        </row>
        <row r="923">
          <cell r="B923" t="str">
            <v>PC-1505</v>
          </cell>
          <cell r="L923">
            <v>44.213799999999999</v>
          </cell>
        </row>
        <row r="924">
          <cell r="B924" t="str">
            <v>PC-1506</v>
          </cell>
          <cell r="L924">
            <v>63.486400000000003</v>
          </cell>
        </row>
        <row r="925">
          <cell r="B925" t="str">
            <v>PC-1507</v>
          </cell>
          <cell r="L925">
            <v>55.550600000000003</v>
          </cell>
        </row>
        <row r="926">
          <cell r="B926" t="str">
            <v>PC-1508</v>
          </cell>
          <cell r="L926">
            <v>74.823300000000003</v>
          </cell>
        </row>
        <row r="927">
          <cell r="B927" t="str">
            <v>PC-1509</v>
          </cell>
          <cell r="L927">
            <v>55.550600000000003</v>
          </cell>
        </row>
        <row r="928">
          <cell r="B928" t="str">
            <v>PC-1510</v>
          </cell>
          <cell r="L928">
            <v>74.823300000000003</v>
          </cell>
        </row>
        <row r="929">
          <cell r="B929" t="str">
            <v>PC-1511</v>
          </cell>
          <cell r="L929">
            <v>55.550600000000003</v>
          </cell>
        </row>
        <row r="930">
          <cell r="B930" t="str">
            <v>PC-1512</v>
          </cell>
          <cell r="L930">
            <v>74.823300000000003</v>
          </cell>
        </row>
        <row r="931">
          <cell r="B931" t="str">
            <v>PC-1513</v>
          </cell>
          <cell r="L931">
            <v>55.550600000000003</v>
          </cell>
        </row>
        <row r="932">
          <cell r="B932" t="str">
            <v>PC-1514</v>
          </cell>
          <cell r="L932">
            <v>74.823300000000003</v>
          </cell>
        </row>
        <row r="933">
          <cell r="B933" t="str">
            <v>PC-1515</v>
          </cell>
          <cell r="L933">
            <v>55.550600000000003</v>
          </cell>
        </row>
        <row r="934">
          <cell r="B934" t="str">
            <v>PC-1516</v>
          </cell>
          <cell r="L934">
            <v>74.823300000000003</v>
          </cell>
        </row>
        <row r="935">
          <cell r="B935" t="str">
            <v>PC-1517</v>
          </cell>
          <cell r="L935">
            <v>55.550600000000003</v>
          </cell>
        </row>
        <row r="936">
          <cell r="B936" t="str">
            <v>PC-1518</v>
          </cell>
          <cell r="L936">
            <v>74.823300000000003</v>
          </cell>
        </row>
        <row r="937">
          <cell r="B937" t="str">
            <v>PC-1519</v>
          </cell>
          <cell r="L937">
            <v>55.550600000000003</v>
          </cell>
        </row>
        <row r="938">
          <cell r="B938" t="str">
            <v>PC-1520</v>
          </cell>
          <cell r="L938">
            <v>74.823300000000003</v>
          </cell>
        </row>
        <row r="939">
          <cell r="B939" t="str">
            <v>PC-1521</v>
          </cell>
          <cell r="L939">
            <v>55.267200000000003</v>
          </cell>
        </row>
        <row r="940">
          <cell r="B940" t="str">
            <v>PC-1522</v>
          </cell>
          <cell r="L940">
            <v>74.823300000000003</v>
          </cell>
        </row>
        <row r="941">
          <cell r="B941" t="str">
            <v>PC-1523</v>
          </cell>
          <cell r="L941">
            <v>140.5771</v>
          </cell>
        </row>
        <row r="942">
          <cell r="B942" t="str">
            <v>PC-1524</v>
          </cell>
          <cell r="L942">
            <v>55.550600000000003</v>
          </cell>
        </row>
        <row r="943">
          <cell r="B943" t="str">
            <v>PC-1525</v>
          </cell>
          <cell r="L943">
            <v>74.823300000000003</v>
          </cell>
        </row>
        <row r="944">
          <cell r="B944" t="str">
            <v>PC-1526</v>
          </cell>
          <cell r="L944">
            <v>140.5771</v>
          </cell>
        </row>
        <row r="945">
          <cell r="B945" t="str">
            <v>PC-1527</v>
          </cell>
          <cell r="L945">
            <v>311.76369999999997</v>
          </cell>
        </row>
        <row r="946">
          <cell r="B946" t="str">
            <v>PC-1528</v>
          </cell>
          <cell r="L946">
            <v>22.6737</v>
          </cell>
        </row>
        <row r="947">
          <cell r="B947" t="str">
            <v>PC-1529</v>
          </cell>
          <cell r="L947">
            <v>246.00989999999999</v>
          </cell>
        </row>
        <row r="948">
          <cell r="B948" t="str">
            <v>PC-1530</v>
          </cell>
          <cell r="L948">
            <v>246.00989999999999</v>
          </cell>
        </row>
        <row r="949">
          <cell r="B949" t="str">
            <v>PC-1531</v>
          </cell>
          <cell r="L949">
            <v>55.267200000000003</v>
          </cell>
        </row>
        <row r="950">
          <cell r="B950" t="str">
            <v>PC-1532</v>
          </cell>
          <cell r="L950">
            <v>74.823300000000003</v>
          </cell>
        </row>
        <row r="951">
          <cell r="B951" t="str">
            <v>PC-1533</v>
          </cell>
          <cell r="L951">
            <v>22.6737</v>
          </cell>
        </row>
        <row r="952">
          <cell r="B952" t="str">
            <v>PC-1534</v>
          </cell>
          <cell r="L952">
            <v>36.277999999999999</v>
          </cell>
        </row>
        <row r="953">
          <cell r="B953" t="str">
            <v>PC-1535</v>
          </cell>
          <cell r="L953">
            <v>55.550600000000003</v>
          </cell>
        </row>
        <row r="954">
          <cell r="B954" t="str">
            <v>PC-1536</v>
          </cell>
          <cell r="L954">
            <v>74.823300000000003</v>
          </cell>
        </row>
        <row r="955">
          <cell r="B955" t="str">
            <v>PC-1537</v>
          </cell>
          <cell r="L955">
            <v>22.6737</v>
          </cell>
        </row>
        <row r="956">
          <cell r="B956" t="str">
            <v>PC-1538</v>
          </cell>
          <cell r="L956">
            <v>85.026499999999999</v>
          </cell>
        </row>
        <row r="957">
          <cell r="B957" t="str">
            <v>PC-1539</v>
          </cell>
          <cell r="L957">
            <v>119.03700000000001</v>
          </cell>
        </row>
        <row r="958">
          <cell r="B958" t="str">
            <v>PC-1540</v>
          </cell>
          <cell r="L958">
            <v>55.550600000000003</v>
          </cell>
        </row>
        <row r="959">
          <cell r="B959" t="str">
            <v>PC-1541</v>
          </cell>
          <cell r="L959">
            <v>74.823300000000003</v>
          </cell>
        </row>
        <row r="960">
          <cell r="B960" t="str">
            <v>PC-1542</v>
          </cell>
          <cell r="L960">
            <v>140.5771</v>
          </cell>
        </row>
        <row r="961">
          <cell r="B961" t="str">
            <v>PC-1543</v>
          </cell>
          <cell r="L961">
            <v>30.0427</v>
          </cell>
        </row>
        <row r="962">
          <cell r="B962" t="str">
            <v>PC-1544</v>
          </cell>
          <cell r="L962">
            <v>44.213799999999999</v>
          </cell>
        </row>
        <row r="963">
          <cell r="B963" t="str">
            <v>PC-1545</v>
          </cell>
          <cell r="L963">
            <v>30.0427</v>
          </cell>
        </row>
        <row r="964">
          <cell r="B964" t="str">
            <v>PC-1546</v>
          </cell>
          <cell r="L964">
            <v>44.213799999999999</v>
          </cell>
        </row>
        <row r="965">
          <cell r="B965" t="str">
            <v>PC-1547</v>
          </cell>
          <cell r="L965">
            <v>19.839500000000001</v>
          </cell>
        </row>
        <row r="966">
          <cell r="B966" t="str">
            <v>PC-1548</v>
          </cell>
          <cell r="L966">
            <v>36.277999999999999</v>
          </cell>
        </row>
        <row r="967">
          <cell r="B967" t="str">
            <v>PC-1549</v>
          </cell>
          <cell r="L967">
            <v>44.213799999999999</v>
          </cell>
        </row>
        <row r="968">
          <cell r="B968" t="str">
            <v>PC-1550</v>
          </cell>
          <cell r="L968">
            <v>24.941099999999999</v>
          </cell>
        </row>
        <row r="969">
          <cell r="B969" t="str">
            <v>PC-1551</v>
          </cell>
          <cell r="L969">
            <v>44.213799999999999</v>
          </cell>
        </row>
        <row r="970">
          <cell r="B970" t="str">
            <v>PC-1552</v>
          </cell>
          <cell r="L970">
            <v>30.609500000000001</v>
          </cell>
        </row>
        <row r="971">
          <cell r="B971" t="str">
            <v>PC-1553</v>
          </cell>
          <cell r="L971">
            <v>30.609500000000001</v>
          </cell>
        </row>
        <row r="972">
          <cell r="B972" t="str">
            <v>PC-1554</v>
          </cell>
          <cell r="L972">
            <v>19.839500000000001</v>
          </cell>
        </row>
        <row r="973">
          <cell r="B973" t="str">
            <v>PC-1555</v>
          </cell>
          <cell r="L973">
            <v>36.277999999999999</v>
          </cell>
        </row>
        <row r="974">
          <cell r="B974" t="str">
            <v>PC-1556</v>
          </cell>
          <cell r="L974">
            <v>27.208500000000001</v>
          </cell>
        </row>
        <row r="975">
          <cell r="B975" t="str">
            <v>PC-1557</v>
          </cell>
          <cell r="L975">
            <v>39.679000000000002</v>
          </cell>
        </row>
        <row r="976">
          <cell r="B976" t="str">
            <v>PC-1558</v>
          </cell>
          <cell r="L976">
            <v>19.839500000000001</v>
          </cell>
        </row>
        <row r="977">
          <cell r="B977" t="str">
            <v>PC-1559</v>
          </cell>
          <cell r="L977">
            <v>36.277999999999999</v>
          </cell>
        </row>
        <row r="978">
          <cell r="B978" t="str">
            <v>PC-1560</v>
          </cell>
          <cell r="L978">
            <v>20.406400000000001</v>
          </cell>
        </row>
        <row r="979">
          <cell r="B979" t="str">
            <v>PC-1561</v>
          </cell>
          <cell r="L979">
            <v>39.679000000000002</v>
          </cell>
        </row>
        <row r="980">
          <cell r="B980" t="str">
            <v>PC-1562</v>
          </cell>
          <cell r="L980">
            <v>74.823300000000003</v>
          </cell>
        </row>
        <row r="981">
          <cell r="B981" t="str">
            <v>PC-1563</v>
          </cell>
          <cell r="L981">
            <v>29.4758</v>
          </cell>
        </row>
        <row r="982">
          <cell r="B982" t="str">
            <v>PC-1564</v>
          </cell>
          <cell r="L982">
            <v>63.486400000000003</v>
          </cell>
        </row>
        <row r="983">
          <cell r="B983" t="str">
            <v>PC-1565</v>
          </cell>
          <cell r="L983">
            <v>105.4328</v>
          </cell>
        </row>
        <row r="984">
          <cell r="B984" t="str">
            <v>PC-1566</v>
          </cell>
          <cell r="L984">
            <v>20.406400000000001</v>
          </cell>
        </row>
        <row r="985">
          <cell r="B985" t="str">
            <v>PC-1567</v>
          </cell>
          <cell r="L985">
            <v>36.277999999999999</v>
          </cell>
        </row>
        <row r="986">
          <cell r="B986" t="str">
            <v>PC-1568</v>
          </cell>
          <cell r="L986">
            <v>29.4758</v>
          </cell>
        </row>
        <row r="987">
          <cell r="B987" t="str">
            <v>PC-1569</v>
          </cell>
          <cell r="L987">
            <v>20.406400000000001</v>
          </cell>
        </row>
        <row r="988">
          <cell r="B988" t="str">
            <v>PC-1570</v>
          </cell>
          <cell r="L988">
            <v>20.406400000000001</v>
          </cell>
        </row>
        <row r="989">
          <cell r="B989" t="str">
            <v>PC-1571</v>
          </cell>
          <cell r="L989">
            <v>20.406400000000001</v>
          </cell>
        </row>
        <row r="990">
          <cell r="B990" t="str">
            <v>PC-1572</v>
          </cell>
          <cell r="L990">
            <v>55.267200000000003</v>
          </cell>
        </row>
        <row r="991">
          <cell r="B991" t="str">
            <v>PC-1573</v>
          </cell>
          <cell r="L991">
            <v>74.823300000000003</v>
          </cell>
        </row>
        <row r="992">
          <cell r="B992" t="str">
            <v>PC-1574</v>
          </cell>
          <cell r="L992">
            <v>140.5771</v>
          </cell>
        </row>
        <row r="993">
          <cell r="B993" t="str">
            <v>PC-1575</v>
          </cell>
          <cell r="L993">
            <v>1694.8607999999999</v>
          </cell>
        </row>
        <row r="994">
          <cell r="B994" t="str">
            <v>PC-1576</v>
          </cell>
          <cell r="L994">
            <v>1694.8607999999999</v>
          </cell>
        </row>
        <row r="995">
          <cell r="B995" t="str">
            <v>PC-1577</v>
          </cell>
          <cell r="L995">
            <v>140.5771</v>
          </cell>
        </row>
        <row r="996">
          <cell r="B996" t="str">
            <v>PC-1578</v>
          </cell>
          <cell r="L996">
            <v>140.5771</v>
          </cell>
        </row>
        <row r="997">
          <cell r="B997" t="str">
            <v>PC-1579</v>
          </cell>
          <cell r="L997">
            <v>680.21169999999995</v>
          </cell>
        </row>
        <row r="998">
          <cell r="B998" t="str">
            <v>PC-1580</v>
          </cell>
          <cell r="L998">
            <v>1133.6860999999999</v>
          </cell>
        </row>
        <row r="999">
          <cell r="B999" t="str">
            <v>PC-1581</v>
          </cell>
          <cell r="L999">
            <v>62.352699999999999</v>
          </cell>
        </row>
        <row r="1000">
          <cell r="B1000" t="str">
            <v>PC-1582</v>
          </cell>
          <cell r="L1000">
            <v>92.962299999999999</v>
          </cell>
        </row>
        <row r="1001">
          <cell r="B1001" t="str">
            <v>PC-1583</v>
          </cell>
          <cell r="L1001">
            <v>55.550600000000003</v>
          </cell>
        </row>
        <row r="1002">
          <cell r="B1002" t="str">
            <v>PC-1584</v>
          </cell>
          <cell r="L1002">
            <v>87.293800000000005</v>
          </cell>
        </row>
        <row r="1003">
          <cell r="B1003" t="str">
            <v>PC-1585</v>
          </cell>
          <cell r="L1003">
            <v>74.823300000000003</v>
          </cell>
        </row>
        <row r="1004">
          <cell r="B1004" t="str">
            <v>PC-1586</v>
          </cell>
          <cell r="L1004">
            <v>74.823300000000003</v>
          </cell>
        </row>
        <row r="1005">
          <cell r="B1005" t="str">
            <v>PC-1587</v>
          </cell>
          <cell r="L1005">
            <v>455.74180000000001</v>
          </cell>
        </row>
        <row r="1006">
          <cell r="B1006" t="str">
            <v>PC-1588</v>
          </cell>
          <cell r="L1006">
            <v>55.267200000000003</v>
          </cell>
        </row>
        <row r="1007">
          <cell r="B1007" t="str">
            <v>PC-1589</v>
          </cell>
          <cell r="L1007">
            <v>74.823300000000003</v>
          </cell>
        </row>
        <row r="1008">
          <cell r="B1008" t="str">
            <v>PC-1590</v>
          </cell>
          <cell r="L1008">
            <v>55.267200000000003</v>
          </cell>
        </row>
        <row r="1009">
          <cell r="B1009" t="str">
            <v>PC-1591</v>
          </cell>
          <cell r="L1009">
            <v>74.823300000000003</v>
          </cell>
        </row>
        <row r="1010">
          <cell r="B1010" t="str">
            <v>PC-1592</v>
          </cell>
          <cell r="L1010">
            <v>62.352699999999999</v>
          </cell>
        </row>
        <row r="1011">
          <cell r="B1011" t="str">
            <v>PC-1593</v>
          </cell>
          <cell r="L1011">
            <v>105.4328</v>
          </cell>
        </row>
        <row r="1012">
          <cell r="B1012" t="str">
            <v>PC-1594</v>
          </cell>
          <cell r="L1012">
            <v>504.49029999999999</v>
          </cell>
        </row>
        <row r="1013">
          <cell r="B1013" t="str">
            <v>PC-1595</v>
          </cell>
          <cell r="L1013">
            <v>103.16540000000001</v>
          </cell>
        </row>
        <row r="1014">
          <cell r="B1014" t="str">
            <v>PC-1596</v>
          </cell>
          <cell r="L1014">
            <v>215.40039999999999</v>
          </cell>
        </row>
        <row r="1015">
          <cell r="B1015" t="str">
            <v>PC-1597</v>
          </cell>
          <cell r="L1015">
            <v>140.5771</v>
          </cell>
        </row>
        <row r="1016">
          <cell r="B1016" t="str">
            <v>PC-1598</v>
          </cell>
          <cell r="L1016">
            <v>53.283200000000001</v>
          </cell>
        </row>
        <row r="1017">
          <cell r="B1017" t="str">
            <v>PC-1599</v>
          </cell>
          <cell r="L1017">
            <v>140.5771</v>
          </cell>
        </row>
        <row r="1018">
          <cell r="B1018" t="str">
            <v>PC-1600</v>
          </cell>
          <cell r="L1018">
            <v>140.5771</v>
          </cell>
        </row>
        <row r="1019">
          <cell r="B1019" t="str">
            <v>PC-1601</v>
          </cell>
          <cell r="L1019">
            <v>566.84310000000005</v>
          </cell>
        </row>
        <row r="1020">
          <cell r="B1020" t="str">
            <v>PC-1602</v>
          </cell>
          <cell r="L1020">
            <v>74.823300000000003</v>
          </cell>
        </row>
        <row r="1021">
          <cell r="B1021" t="str">
            <v>PC-1603</v>
          </cell>
          <cell r="L1021">
            <v>102.0318</v>
          </cell>
        </row>
        <row r="1022">
          <cell r="B1022" t="str">
            <v>PC-1604</v>
          </cell>
          <cell r="L1022">
            <v>122.43810000000001</v>
          </cell>
        </row>
        <row r="1023">
          <cell r="B1023" t="str">
            <v>PC-1605</v>
          </cell>
          <cell r="L1023">
            <v>130.37389999999999</v>
          </cell>
        </row>
        <row r="1024">
          <cell r="B1024" t="str">
            <v>PC-1606</v>
          </cell>
          <cell r="L1024">
            <v>201.7961</v>
          </cell>
        </row>
        <row r="1025">
          <cell r="B1025" t="str">
            <v>PC-1607</v>
          </cell>
          <cell r="L1025">
            <v>140.5771</v>
          </cell>
        </row>
        <row r="1026">
          <cell r="B1026" t="str">
            <v>PC-1608</v>
          </cell>
          <cell r="L1026">
            <v>566.84310000000005</v>
          </cell>
        </row>
        <row r="1027">
          <cell r="B1027" t="str">
            <v>PC-1609</v>
          </cell>
          <cell r="L1027">
            <v>74.823300000000003</v>
          </cell>
        </row>
        <row r="1028">
          <cell r="B1028" t="str">
            <v>PC-1610</v>
          </cell>
          <cell r="L1028">
            <v>140.5771</v>
          </cell>
        </row>
        <row r="1029">
          <cell r="B1029" t="str">
            <v>PC-1611</v>
          </cell>
          <cell r="L1029">
            <v>566.84310000000005</v>
          </cell>
        </row>
        <row r="1030">
          <cell r="B1030" t="str">
            <v>PC-1612</v>
          </cell>
          <cell r="L1030">
            <v>74.823300000000003</v>
          </cell>
        </row>
        <row r="1031">
          <cell r="B1031" t="str">
            <v>PC-1613</v>
          </cell>
          <cell r="L1031">
            <v>140.5771</v>
          </cell>
        </row>
        <row r="1032">
          <cell r="B1032" t="str">
            <v>PC-1614</v>
          </cell>
          <cell r="L1032">
            <v>102.0318</v>
          </cell>
        </row>
        <row r="1033">
          <cell r="B1033" t="str">
            <v>PC-1615</v>
          </cell>
          <cell r="L1033">
            <v>122.43810000000001</v>
          </cell>
        </row>
        <row r="1034">
          <cell r="B1034" t="str">
            <v>PC-1616</v>
          </cell>
          <cell r="L1034">
            <v>44.213799999999999</v>
          </cell>
        </row>
        <row r="1035">
          <cell r="B1035" t="str">
            <v>PC-1617</v>
          </cell>
          <cell r="L1035">
            <v>92.962299999999999</v>
          </cell>
        </row>
        <row r="1036">
          <cell r="B1036" t="str">
            <v>PC-1618</v>
          </cell>
          <cell r="L1036">
            <v>55.550600000000003</v>
          </cell>
        </row>
        <row r="1037">
          <cell r="B1037" t="str">
            <v>PC-1619</v>
          </cell>
          <cell r="L1037">
            <v>74.823300000000003</v>
          </cell>
        </row>
        <row r="1038">
          <cell r="B1038" t="str">
            <v>PC-1620</v>
          </cell>
          <cell r="L1038">
            <v>55.550600000000003</v>
          </cell>
        </row>
        <row r="1039">
          <cell r="B1039" t="str">
            <v>PC-1621</v>
          </cell>
          <cell r="L1039">
            <v>74.823300000000003</v>
          </cell>
        </row>
        <row r="1040">
          <cell r="B1040" t="str">
            <v>PC-1622</v>
          </cell>
          <cell r="L1040">
            <v>140.5771</v>
          </cell>
        </row>
        <row r="1041">
          <cell r="B1041" t="str">
            <v>Empty Table Cell</v>
          </cell>
        </row>
        <row r="1042">
          <cell r="B1042" t="str">
            <v>PC-1623</v>
          </cell>
          <cell r="L1042">
            <v>13.604200000000001</v>
          </cell>
        </row>
        <row r="1043">
          <cell r="B1043" t="str">
            <v>PC-1624</v>
          </cell>
          <cell r="L1043">
            <v>13.604200000000001</v>
          </cell>
        </row>
        <row r="1044">
          <cell r="B1044" t="str">
            <v>PC-1625</v>
          </cell>
          <cell r="L1044">
            <v>15.871600000000001</v>
          </cell>
        </row>
        <row r="1045">
          <cell r="B1045" t="str">
            <v>PC-1626</v>
          </cell>
          <cell r="L1045">
            <v>44.213799999999999</v>
          </cell>
        </row>
        <row r="1046">
          <cell r="B1046" t="str">
            <v>PC-1627</v>
          </cell>
          <cell r="L1046">
            <v>44.213799999999999</v>
          </cell>
        </row>
        <row r="1047">
          <cell r="B1047" t="str">
            <v>PC-1628</v>
          </cell>
          <cell r="L1047">
            <v>44.213799999999999</v>
          </cell>
        </row>
        <row r="1048">
          <cell r="B1048" t="str">
            <v>PC-1629</v>
          </cell>
          <cell r="L1048">
            <v>21.54</v>
          </cell>
        </row>
        <row r="1049">
          <cell r="B1049" t="str">
            <v>PC-1631</v>
          </cell>
          <cell r="L1049">
            <v>41.946399999999997</v>
          </cell>
        </row>
        <row r="1050">
          <cell r="B1050" t="str">
            <v>PC-1633</v>
          </cell>
          <cell r="L1050">
            <v>20.406400000000001</v>
          </cell>
        </row>
        <row r="1051">
          <cell r="B1051" t="str">
            <v>PC-1635</v>
          </cell>
          <cell r="L1051">
            <v>19.2727</v>
          </cell>
        </row>
        <row r="1052">
          <cell r="B1052" t="str">
            <v>PC-1637</v>
          </cell>
          <cell r="L1052">
            <v>19.2727</v>
          </cell>
        </row>
        <row r="1053">
          <cell r="B1053" t="str">
            <v>PC-1639</v>
          </cell>
          <cell r="L1053">
            <v>20.406400000000001</v>
          </cell>
        </row>
        <row r="1054">
          <cell r="B1054" t="str">
            <v>PC-1641</v>
          </cell>
          <cell r="L1054">
            <v>30.0427</v>
          </cell>
        </row>
        <row r="1055">
          <cell r="B1055" t="str">
            <v>PC-1643</v>
          </cell>
          <cell r="L1055">
            <v>30.609500000000001</v>
          </cell>
        </row>
        <row r="1056">
          <cell r="B1056" t="str">
            <v>PC-1645</v>
          </cell>
          <cell r="L1056">
            <v>30.609500000000001</v>
          </cell>
        </row>
        <row r="1057">
          <cell r="B1057" t="str">
            <v>PC-1647</v>
          </cell>
          <cell r="L1057">
            <v>30.609500000000001</v>
          </cell>
        </row>
        <row r="1058">
          <cell r="B1058" t="str">
            <v>PC-1649</v>
          </cell>
          <cell r="L1058">
            <v>38.545299999999997</v>
          </cell>
        </row>
        <row r="1059">
          <cell r="B1059" t="str">
            <v>PC-1651</v>
          </cell>
          <cell r="L1059">
            <v>38.545299999999997</v>
          </cell>
        </row>
        <row r="1060">
          <cell r="B1060" t="str">
            <v>PC-1653</v>
          </cell>
          <cell r="L1060">
            <v>38.545299999999997</v>
          </cell>
        </row>
        <row r="1061">
          <cell r="B1061" t="str">
            <v>PC-1655</v>
          </cell>
          <cell r="L1061">
            <v>38.545299999999997</v>
          </cell>
        </row>
        <row r="1062">
          <cell r="B1062" t="str">
            <v>PC-1657</v>
          </cell>
          <cell r="L1062">
            <v>19.839500000000001</v>
          </cell>
        </row>
        <row r="1063">
          <cell r="B1063" t="str">
            <v>PC-1659</v>
          </cell>
          <cell r="L1063">
            <v>19.839500000000001</v>
          </cell>
        </row>
        <row r="1064">
          <cell r="B1064" t="str">
            <v>PC-1661</v>
          </cell>
          <cell r="L1064">
            <v>19.839500000000001</v>
          </cell>
        </row>
        <row r="1065">
          <cell r="B1065" t="str">
            <v>PC-1663</v>
          </cell>
          <cell r="L1065">
            <v>19.839500000000001</v>
          </cell>
        </row>
        <row r="1066">
          <cell r="B1066" t="str">
            <v>PC-1665</v>
          </cell>
          <cell r="L1066">
            <v>19.839500000000001</v>
          </cell>
        </row>
        <row r="1067">
          <cell r="B1067" t="str">
            <v>PC-1667</v>
          </cell>
          <cell r="L1067">
            <v>19.839500000000001</v>
          </cell>
        </row>
        <row r="1068">
          <cell r="B1068" t="str">
            <v>PC-1669</v>
          </cell>
          <cell r="L1068">
            <v>19.839500000000001</v>
          </cell>
        </row>
        <row r="1069">
          <cell r="B1069" t="str">
            <v>PC-1671</v>
          </cell>
          <cell r="L1069">
            <v>19.839500000000001</v>
          </cell>
        </row>
        <row r="1070">
          <cell r="B1070" t="str">
            <v>PC-1673</v>
          </cell>
          <cell r="L1070">
            <v>19.839500000000001</v>
          </cell>
        </row>
        <row r="1071">
          <cell r="B1071" t="str">
            <v>PC-1675</v>
          </cell>
          <cell r="L1071">
            <v>19.839500000000001</v>
          </cell>
        </row>
        <row r="1072">
          <cell r="B1072" t="str">
            <v>PC-1677</v>
          </cell>
          <cell r="L1072">
            <v>38.545299999999997</v>
          </cell>
        </row>
        <row r="1073">
          <cell r="B1073" t="str">
            <v>PC-1679</v>
          </cell>
          <cell r="L1073">
            <v>38.545299999999997</v>
          </cell>
        </row>
        <row r="1074">
          <cell r="B1074" t="str">
            <v>PC-1681</v>
          </cell>
          <cell r="L1074">
            <v>38.545299999999997</v>
          </cell>
        </row>
        <row r="1075">
          <cell r="B1075" t="str">
            <v>PC-1683</v>
          </cell>
          <cell r="L1075">
            <v>38.545299999999997</v>
          </cell>
        </row>
        <row r="1076">
          <cell r="B1076" t="str">
            <v>PC-1685</v>
          </cell>
          <cell r="L1076">
            <v>38.545299999999997</v>
          </cell>
        </row>
        <row r="1077">
          <cell r="B1077" t="str">
            <v>PC-1687</v>
          </cell>
          <cell r="L1077">
            <v>38.545299999999997</v>
          </cell>
        </row>
        <row r="1078">
          <cell r="B1078" t="str">
            <v>PC-1689</v>
          </cell>
          <cell r="L1078">
            <v>38.545299999999997</v>
          </cell>
        </row>
        <row r="1079">
          <cell r="B1079" t="str">
            <v>PC-1691</v>
          </cell>
          <cell r="L1079">
            <v>38.545299999999997</v>
          </cell>
        </row>
        <row r="1080">
          <cell r="B1080" t="str">
            <v>PC-1693</v>
          </cell>
          <cell r="L1080">
            <v>38.545299999999997</v>
          </cell>
        </row>
        <row r="1081">
          <cell r="B1081" t="str">
            <v>PC-1695</v>
          </cell>
          <cell r="L1081">
            <v>38.545299999999997</v>
          </cell>
        </row>
        <row r="1082">
          <cell r="B1082" t="str">
            <v>PC-1697</v>
          </cell>
          <cell r="L1082">
            <v>21.54</v>
          </cell>
        </row>
        <row r="1083">
          <cell r="B1083" t="str">
            <v>PC-1699</v>
          </cell>
          <cell r="L1083">
            <v>43.080100000000002</v>
          </cell>
        </row>
        <row r="1084">
          <cell r="B1084" t="str">
            <v>PC-1701</v>
          </cell>
          <cell r="L1084">
            <v>29.4758</v>
          </cell>
        </row>
        <row r="1085">
          <cell r="B1085" t="str">
            <v>PC-1703</v>
          </cell>
          <cell r="L1085">
            <v>52.1496</v>
          </cell>
        </row>
        <row r="1086">
          <cell r="B1086" t="str">
            <v>PC-1705</v>
          </cell>
          <cell r="L1086">
            <v>21.823499999999999</v>
          </cell>
        </row>
        <row r="1087">
          <cell r="B1087" t="str">
            <v>PC-1706</v>
          </cell>
          <cell r="L1087">
            <v>44.213799999999999</v>
          </cell>
        </row>
        <row r="1088">
          <cell r="B1088" t="str">
            <v>PC-1707</v>
          </cell>
          <cell r="L1088">
            <v>21.823499999999999</v>
          </cell>
        </row>
        <row r="1089">
          <cell r="B1089" t="str">
            <v>PC-1708</v>
          </cell>
          <cell r="L1089">
            <v>21.823499999999999</v>
          </cell>
        </row>
        <row r="1090">
          <cell r="B1090" t="str">
            <v>PC-1709</v>
          </cell>
          <cell r="L1090">
            <v>21.823499999999999</v>
          </cell>
        </row>
        <row r="1091">
          <cell r="B1091" t="str">
            <v>PC-1710</v>
          </cell>
          <cell r="L1091">
            <v>21.823499999999999</v>
          </cell>
        </row>
        <row r="1092">
          <cell r="B1092" t="str">
            <v>PC-1711</v>
          </cell>
          <cell r="L1092">
            <v>21.823499999999999</v>
          </cell>
        </row>
        <row r="1093">
          <cell r="B1093" t="str">
            <v>PC-1712</v>
          </cell>
          <cell r="L1093">
            <v>21.823499999999999</v>
          </cell>
        </row>
        <row r="1094">
          <cell r="B1094" t="str">
            <v>PC-1713</v>
          </cell>
          <cell r="L1094">
            <v>40.8127</v>
          </cell>
        </row>
        <row r="1095">
          <cell r="B1095" t="str">
            <v>PC-1714</v>
          </cell>
          <cell r="L1095">
            <v>40.8127</v>
          </cell>
        </row>
        <row r="1096">
          <cell r="B1096" t="str">
            <v>PC-1715</v>
          </cell>
          <cell r="L1096">
            <v>40.8127</v>
          </cell>
        </row>
        <row r="1097">
          <cell r="B1097" t="str">
            <v>PC-1716</v>
          </cell>
          <cell r="L1097">
            <v>40.8127</v>
          </cell>
        </row>
        <row r="1098">
          <cell r="B1098" t="str">
            <v>PC-1717</v>
          </cell>
          <cell r="L1098">
            <v>40.8127</v>
          </cell>
        </row>
        <row r="1099">
          <cell r="B1099" t="str">
            <v>PC-1718</v>
          </cell>
          <cell r="L1099">
            <v>40.8127</v>
          </cell>
        </row>
        <row r="1100">
          <cell r="B1100" t="str">
            <v>PC-1719</v>
          </cell>
          <cell r="L1100">
            <v>29.4758</v>
          </cell>
        </row>
        <row r="1101">
          <cell r="B1101" t="str">
            <v>PC-1721</v>
          </cell>
          <cell r="L1101">
            <v>29.4758</v>
          </cell>
        </row>
        <row r="1102">
          <cell r="B1102" t="str">
            <v>PC-1723</v>
          </cell>
          <cell r="L1102">
            <v>29.4758</v>
          </cell>
        </row>
        <row r="1103">
          <cell r="B1103" t="str">
            <v>PC-1725</v>
          </cell>
          <cell r="L1103">
            <v>52.1496</v>
          </cell>
        </row>
        <row r="1104">
          <cell r="B1104" t="str">
            <v>PC-1727</v>
          </cell>
          <cell r="L1104">
            <v>52.1496</v>
          </cell>
        </row>
        <row r="1105">
          <cell r="B1105" t="str">
            <v>PC-1729</v>
          </cell>
          <cell r="L1105">
            <v>52.1496</v>
          </cell>
        </row>
        <row r="1106">
          <cell r="B1106" t="str">
            <v>PC-1731</v>
          </cell>
          <cell r="L1106">
            <v>19.556100000000001</v>
          </cell>
        </row>
        <row r="1107">
          <cell r="B1107" t="str">
            <v>PC-1733</v>
          </cell>
          <cell r="L1107">
            <v>19.556100000000001</v>
          </cell>
        </row>
        <row r="1108">
          <cell r="B1108" t="str">
            <v>PC-1735</v>
          </cell>
          <cell r="L1108">
            <v>19.556100000000001</v>
          </cell>
        </row>
        <row r="1109">
          <cell r="B1109" t="str">
            <v>PC-1737</v>
          </cell>
          <cell r="L1109">
            <v>19.556100000000001</v>
          </cell>
        </row>
        <row r="1110">
          <cell r="B1110" t="str">
            <v>PC-1739</v>
          </cell>
          <cell r="L1110">
            <v>19.556100000000001</v>
          </cell>
        </row>
        <row r="1111">
          <cell r="B1111" t="str">
            <v>PC-1741</v>
          </cell>
          <cell r="L1111">
            <v>19.556100000000001</v>
          </cell>
        </row>
        <row r="1112">
          <cell r="B1112" t="str">
            <v>PC-1743</v>
          </cell>
          <cell r="L1112">
            <v>19.556100000000001</v>
          </cell>
        </row>
        <row r="1113">
          <cell r="B1113" t="str">
            <v>PC-1745</v>
          </cell>
          <cell r="L1113">
            <v>19.556100000000001</v>
          </cell>
        </row>
        <row r="1114">
          <cell r="B1114" t="str">
            <v>PC-1747</v>
          </cell>
          <cell r="L1114">
            <v>19.556100000000001</v>
          </cell>
        </row>
        <row r="1115">
          <cell r="B1115" t="str">
            <v>PC-1749</v>
          </cell>
          <cell r="L1115">
            <v>19.556100000000001</v>
          </cell>
        </row>
        <row r="1116">
          <cell r="B1116" t="str">
            <v>PC-1751</v>
          </cell>
          <cell r="L1116">
            <v>19.556100000000001</v>
          </cell>
        </row>
        <row r="1117">
          <cell r="B1117" t="str">
            <v>PC-1753</v>
          </cell>
          <cell r="L1117">
            <v>19.556100000000001</v>
          </cell>
        </row>
        <row r="1118">
          <cell r="B1118" t="str">
            <v>PC-1755</v>
          </cell>
          <cell r="L1118">
            <v>19.556100000000001</v>
          </cell>
        </row>
        <row r="1119">
          <cell r="B1119" t="str">
            <v>PC-1757</v>
          </cell>
          <cell r="L1119">
            <v>19.556100000000001</v>
          </cell>
        </row>
        <row r="1120">
          <cell r="B1120" t="str">
            <v>PC-1759</v>
          </cell>
          <cell r="L1120">
            <v>19.556100000000001</v>
          </cell>
        </row>
        <row r="1121">
          <cell r="B1121" t="str">
            <v>PC-1761</v>
          </cell>
          <cell r="L1121">
            <v>19.556100000000001</v>
          </cell>
        </row>
        <row r="1122">
          <cell r="B1122" t="str">
            <v>PC-1763</v>
          </cell>
          <cell r="L1122">
            <v>19.556100000000001</v>
          </cell>
        </row>
        <row r="1123">
          <cell r="B1123" t="str">
            <v>PC-1765</v>
          </cell>
          <cell r="L1123">
            <v>19.556100000000001</v>
          </cell>
        </row>
        <row r="1124">
          <cell r="B1124" t="str">
            <v>PC-1767</v>
          </cell>
          <cell r="L1124">
            <v>19.556100000000001</v>
          </cell>
        </row>
        <row r="1125">
          <cell r="B1125" t="str">
            <v>PC-1769</v>
          </cell>
          <cell r="L1125">
            <v>19.556100000000001</v>
          </cell>
        </row>
        <row r="1126">
          <cell r="B1126" t="str">
            <v>PC-1771</v>
          </cell>
          <cell r="L1126">
            <v>37.4116</v>
          </cell>
        </row>
        <row r="1127">
          <cell r="B1127" t="str">
            <v>PC-1773</v>
          </cell>
          <cell r="L1127">
            <v>37.4116</v>
          </cell>
        </row>
        <row r="1128">
          <cell r="B1128" t="str">
            <v>PC-1775</v>
          </cell>
          <cell r="L1128">
            <v>37.4116</v>
          </cell>
        </row>
        <row r="1129">
          <cell r="B1129" t="str">
            <v>PC-1777</v>
          </cell>
          <cell r="L1129">
            <v>37.4116</v>
          </cell>
        </row>
        <row r="1130">
          <cell r="B1130" t="str">
            <v>PC-1779</v>
          </cell>
          <cell r="L1130">
            <v>37.4116</v>
          </cell>
        </row>
        <row r="1131">
          <cell r="B1131" t="str">
            <v>PC-1781</v>
          </cell>
          <cell r="L1131">
            <v>37.4116</v>
          </cell>
        </row>
        <row r="1132">
          <cell r="B1132" t="str">
            <v>PC-1783</v>
          </cell>
          <cell r="L1132">
            <v>37.4116</v>
          </cell>
        </row>
        <row r="1133">
          <cell r="B1133" t="str">
            <v>PC-1785</v>
          </cell>
          <cell r="L1133">
            <v>37.4116</v>
          </cell>
        </row>
        <row r="1134">
          <cell r="B1134" t="str">
            <v>PC-1787</v>
          </cell>
          <cell r="L1134">
            <v>37.4116</v>
          </cell>
        </row>
        <row r="1135">
          <cell r="B1135" t="str">
            <v>PC-1789</v>
          </cell>
          <cell r="L1135">
            <v>37.4116</v>
          </cell>
        </row>
        <row r="1136">
          <cell r="B1136" t="str">
            <v>PC-1791</v>
          </cell>
          <cell r="L1136">
            <v>37.4116</v>
          </cell>
        </row>
        <row r="1137">
          <cell r="B1137" t="str">
            <v>PC-1793</v>
          </cell>
          <cell r="L1137">
            <v>37.4116</v>
          </cell>
        </row>
        <row r="1138">
          <cell r="B1138" t="str">
            <v>PC-1795</v>
          </cell>
          <cell r="L1138">
            <v>37.4116</v>
          </cell>
        </row>
        <row r="1139">
          <cell r="B1139" t="str">
            <v>PC-1797</v>
          </cell>
          <cell r="L1139">
            <v>37.4116</v>
          </cell>
        </row>
        <row r="1140">
          <cell r="B1140" t="str">
            <v>PC-1799</v>
          </cell>
          <cell r="L1140">
            <v>37.4116</v>
          </cell>
        </row>
        <row r="1141">
          <cell r="B1141" t="str">
            <v>PC-1801</v>
          </cell>
          <cell r="L1141">
            <v>37.4116</v>
          </cell>
        </row>
        <row r="1142">
          <cell r="B1142" t="str">
            <v>PC-1803</v>
          </cell>
          <cell r="L1142">
            <v>37.4116</v>
          </cell>
        </row>
        <row r="1143">
          <cell r="B1143" t="str">
            <v>PC-1805</v>
          </cell>
          <cell r="L1143">
            <v>37.4116</v>
          </cell>
        </row>
        <row r="1144">
          <cell r="B1144" t="str">
            <v>PC-1807</v>
          </cell>
          <cell r="L1144">
            <v>37.4116</v>
          </cell>
        </row>
        <row r="1145">
          <cell r="B1145" t="str">
            <v>PC-1809</v>
          </cell>
          <cell r="L1145">
            <v>37.409999999999997</v>
          </cell>
        </row>
        <row r="1146">
          <cell r="L1146">
            <v>22.67</v>
          </cell>
        </row>
        <row r="1147">
          <cell r="L1147">
            <v>44.213799999999999</v>
          </cell>
        </row>
        <row r="1148">
          <cell r="L1148">
            <v>44.213799999999999</v>
          </cell>
        </row>
        <row r="1149">
          <cell r="L1149">
            <v>62.352699999999999</v>
          </cell>
        </row>
        <row r="1150">
          <cell r="L1150">
            <v>92.962299999999999</v>
          </cell>
        </row>
        <row r="1151">
          <cell r="L1151">
            <v>34.010599999999997</v>
          </cell>
        </row>
        <row r="1152">
          <cell r="L1152">
            <v>19.2727</v>
          </cell>
        </row>
        <row r="1153">
          <cell r="L1153">
            <v>510.15879999999999</v>
          </cell>
        </row>
        <row r="1154">
          <cell r="L1154">
            <v>759.56970000000001</v>
          </cell>
        </row>
        <row r="1155">
          <cell r="L1155">
            <v>1148.424</v>
          </cell>
        </row>
        <row r="1156">
          <cell r="L1156">
            <v>1753.8124</v>
          </cell>
        </row>
        <row r="1157">
          <cell r="L1157">
            <v>561.17460000000005</v>
          </cell>
        </row>
        <row r="1158">
          <cell r="L1158">
            <v>952.29629999999997</v>
          </cell>
        </row>
        <row r="1159">
          <cell r="L1159">
            <v>1572.4227000000001</v>
          </cell>
        </row>
        <row r="1160">
          <cell r="L1160">
            <v>2465.7673</v>
          </cell>
        </row>
        <row r="1161">
          <cell r="L1161">
            <v>131.5076</v>
          </cell>
        </row>
        <row r="1162">
          <cell r="L1162">
            <v>640.53269999999998</v>
          </cell>
        </row>
        <row r="1163">
          <cell r="L1163">
            <v>1031.6543999999999</v>
          </cell>
        </row>
        <row r="1164">
          <cell r="L1164">
            <v>299.29309999999998</v>
          </cell>
        </row>
        <row r="1165">
          <cell r="L1165">
            <v>515.82719999999995</v>
          </cell>
        </row>
        <row r="1166">
          <cell r="L1166">
            <v>87.293800000000005</v>
          </cell>
        </row>
        <row r="1167">
          <cell r="L1167">
            <v>131.5076</v>
          </cell>
        </row>
        <row r="1168">
          <cell r="L1168">
            <v>351.4427</v>
          </cell>
        </row>
        <row r="1169">
          <cell r="L1169">
            <v>107.7002</v>
          </cell>
        </row>
        <row r="1170">
          <cell r="L1170">
            <v>657.53800000000001</v>
          </cell>
        </row>
        <row r="1171">
          <cell r="L1171">
            <v>95.229600000000005</v>
          </cell>
        </row>
        <row r="1172">
          <cell r="L1172">
            <v>510.15879999999999</v>
          </cell>
        </row>
        <row r="1173">
          <cell r="L1173">
            <v>476.14819999999997</v>
          </cell>
        </row>
        <row r="1174">
          <cell r="L1174">
            <v>838.92769999999996</v>
          </cell>
        </row>
        <row r="1175">
          <cell r="L1175">
            <v>38.545299999999997</v>
          </cell>
        </row>
        <row r="1176">
          <cell r="L1176">
            <v>51.015900000000002</v>
          </cell>
        </row>
        <row r="1177">
          <cell r="L1177">
            <v>47.614800000000002</v>
          </cell>
        </row>
        <row r="1178">
          <cell r="L1178">
            <v>47.614800000000002</v>
          </cell>
        </row>
        <row r="1179">
          <cell r="L1179">
            <v>58.951700000000002</v>
          </cell>
        </row>
        <row r="1180">
          <cell r="L1180">
            <v>58.951700000000002</v>
          </cell>
        </row>
        <row r="1181">
          <cell r="L1181">
            <v>19.556100000000001</v>
          </cell>
        </row>
        <row r="1182">
          <cell r="L1182">
            <v>15.871600000000001</v>
          </cell>
        </row>
        <row r="1183">
          <cell r="L1183">
            <v>18.138999999999999</v>
          </cell>
        </row>
        <row r="1184">
          <cell r="L1184">
            <v>397.92380000000003</v>
          </cell>
        </row>
        <row r="1185">
          <cell r="L1185">
            <v>317.43209999999999</v>
          </cell>
        </row>
        <row r="1186">
          <cell r="L1186">
            <v>566.84310000000005</v>
          </cell>
        </row>
        <row r="1187">
          <cell r="L1187">
            <v>215.40039999999999</v>
          </cell>
        </row>
        <row r="1188">
          <cell r="L1188">
            <v>17.005299999999998</v>
          </cell>
        </row>
        <row r="1189">
          <cell r="L1189">
            <v>63.486400000000003</v>
          </cell>
        </row>
        <row r="1190">
          <cell r="L1190">
            <v>29.4758</v>
          </cell>
        </row>
        <row r="1191">
          <cell r="L1191">
            <v>34.577399999999997</v>
          </cell>
        </row>
        <row r="1192">
          <cell r="L1192">
            <v>42.513199999999998</v>
          </cell>
        </row>
        <row r="1193">
          <cell r="L1193">
            <v>54.416899999999998</v>
          </cell>
        </row>
        <row r="1194">
          <cell r="L1194">
            <v>61.219099999999997</v>
          </cell>
        </row>
        <row r="1195">
          <cell r="L1195">
            <v>18.7058</v>
          </cell>
        </row>
        <row r="1196">
          <cell r="L1196">
            <v>75.956999999999994</v>
          </cell>
        </row>
        <row r="1197">
          <cell r="L1197">
            <v>26.3582</v>
          </cell>
        </row>
        <row r="1198">
          <cell r="L1198">
            <v>35.144300000000001</v>
          </cell>
        </row>
        <row r="1199">
          <cell r="L1199">
            <v>44.213799999999999</v>
          </cell>
        </row>
        <row r="1200">
          <cell r="L1200">
            <v>75.956999999999994</v>
          </cell>
        </row>
        <row r="1201">
          <cell r="L1201">
            <v>88.427499999999995</v>
          </cell>
        </row>
        <row r="1202">
          <cell r="L1202">
            <v>17.005299999999998</v>
          </cell>
        </row>
        <row r="1203">
          <cell r="L1203">
            <v>74.823300000000003</v>
          </cell>
        </row>
        <row r="1204">
          <cell r="L1204">
            <v>27.208500000000001</v>
          </cell>
        </row>
        <row r="1205">
          <cell r="L1205">
            <v>36.277999999999999</v>
          </cell>
        </row>
        <row r="1206">
          <cell r="L1206">
            <v>42.796700000000001</v>
          </cell>
        </row>
        <row r="1207">
          <cell r="L1207">
            <v>55.550600000000003</v>
          </cell>
        </row>
        <row r="1208">
          <cell r="L1208">
            <v>64.620099999999994</v>
          </cell>
        </row>
        <row r="1209">
          <cell r="L1209">
            <v>73.689599999999999</v>
          </cell>
        </row>
        <row r="1210">
          <cell r="L1210">
            <v>102.0318</v>
          </cell>
        </row>
        <row r="1211">
          <cell r="L1211">
            <v>17.005299999999998</v>
          </cell>
        </row>
        <row r="1212">
          <cell r="L1212">
            <v>37.4116</v>
          </cell>
        </row>
        <row r="1213">
          <cell r="L1213">
            <v>23.807400000000001</v>
          </cell>
        </row>
        <row r="1214">
          <cell r="L1214">
            <v>36.277999999999999</v>
          </cell>
        </row>
        <row r="1215">
          <cell r="L1215">
            <v>1077.0018</v>
          </cell>
        </row>
        <row r="1216">
          <cell r="L1216">
            <v>105.4328</v>
          </cell>
        </row>
        <row r="1217">
          <cell r="L1217">
            <v>189.32560000000001</v>
          </cell>
        </row>
        <row r="1218">
          <cell r="L1218">
            <v>172.3203</v>
          </cell>
        </row>
        <row r="1219">
          <cell r="L1219">
            <v>250.5446</v>
          </cell>
        </row>
        <row r="1220">
          <cell r="L1220">
            <v>250.5446</v>
          </cell>
        </row>
        <row r="1221">
          <cell r="L1221">
            <v>250.5446</v>
          </cell>
        </row>
        <row r="1222">
          <cell r="L1222">
            <v>153.04759999999999</v>
          </cell>
        </row>
        <row r="1223">
          <cell r="L1223">
            <v>153.04759999999999</v>
          </cell>
        </row>
        <row r="1224">
          <cell r="L1224">
            <v>43.080100000000002</v>
          </cell>
        </row>
        <row r="1225">
          <cell r="L1225">
            <v>68.021199999999993</v>
          </cell>
        </row>
        <row r="1226">
          <cell r="L1226">
            <v>416.06279999999998</v>
          </cell>
        </row>
        <row r="1227">
          <cell r="L1227">
            <v>416.06279999999998</v>
          </cell>
        </row>
        <row r="1228">
          <cell r="L1228">
            <v>231.27199999999999</v>
          </cell>
        </row>
        <row r="1229">
          <cell r="L1229">
            <v>677.9443</v>
          </cell>
        </row>
        <row r="1230">
          <cell r="L1230">
            <v>578.17989999999998</v>
          </cell>
        </row>
        <row r="1231">
          <cell r="L1231">
            <v>578.17989999999998</v>
          </cell>
        </row>
        <row r="1232">
          <cell r="L1232">
            <v>501.08929999999998</v>
          </cell>
        </row>
        <row r="1233">
          <cell r="L1233">
            <v>340.10579999999999</v>
          </cell>
        </row>
        <row r="1234">
          <cell r="L1234">
            <v>419.46390000000002</v>
          </cell>
        </row>
        <row r="1235">
          <cell r="L1235">
            <v>340.10579999999999</v>
          </cell>
        </row>
        <row r="1236">
          <cell r="L1236">
            <v>74.823300000000003</v>
          </cell>
        </row>
        <row r="1237">
          <cell r="L1237">
            <v>107.7002</v>
          </cell>
        </row>
        <row r="1238">
          <cell r="L1238">
            <v>31.459800000000001</v>
          </cell>
        </row>
        <row r="1239">
          <cell r="L1239">
            <v>35.427700000000002</v>
          </cell>
        </row>
        <row r="1240">
          <cell r="L1240">
            <v>55.267200000000003</v>
          </cell>
        </row>
        <row r="1241">
          <cell r="L1241">
            <v>634.86419999999998</v>
          </cell>
        </row>
        <row r="1242">
          <cell r="L1242">
            <v>861.60149999999999</v>
          </cell>
        </row>
        <row r="1243">
          <cell r="L1243">
            <v>897.87940000000003</v>
          </cell>
        </row>
        <row r="1244">
          <cell r="L1244">
            <v>1077.0018</v>
          </cell>
        </row>
        <row r="1245">
          <cell r="L1245">
            <v>272.0847</v>
          </cell>
        </row>
        <row r="1246">
          <cell r="L1246">
            <v>430.80070000000001</v>
          </cell>
        </row>
        <row r="1247">
          <cell r="L1247">
            <v>362.77960000000002</v>
          </cell>
        </row>
        <row r="1248">
          <cell r="L1248">
            <v>510.15879999999999</v>
          </cell>
        </row>
        <row r="1249">
          <cell r="L1249">
            <v>272.0847</v>
          </cell>
        </row>
        <row r="1250">
          <cell r="L1250">
            <v>478.41550000000001</v>
          </cell>
        </row>
        <row r="1251">
          <cell r="L1251">
            <v>115.636</v>
          </cell>
        </row>
        <row r="1252">
          <cell r="L1252">
            <v>247.14359999999999</v>
          </cell>
        </row>
        <row r="1253">
          <cell r="L1253">
            <v>277.75310000000002</v>
          </cell>
        </row>
        <row r="1254">
          <cell r="L1254">
            <v>425.13229999999999</v>
          </cell>
        </row>
        <row r="1255">
          <cell r="L1255">
            <v>35.427700000000002</v>
          </cell>
        </row>
        <row r="1256">
          <cell r="L1256">
            <v>55.267200000000003</v>
          </cell>
        </row>
        <row r="1257">
          <cell r="L1257">
            <v>12.470499999999999</v>
          </cell>
        </row>
        <row r="1258">
          <cell r="L1258">
            <v>18.7058</v>
          </cell>
        </row>
        <row r="1259">
          <cell r="L1259">
            <v>12.470499999999999</v>
          </cell>
        </row>
        <row r="1260">
          <cell r="L1260">
            <v>18.7058</v>
          </cell>
        </row>
        <row r="1261">
          <cell r="L1261">
            <v>19.2727</v>
          </cell>
        </row>
        <row r="1262">
          <cell r="L1262">
            <v>35.144300000000001</v>
          </cell>
        </row>
        <row r="1263">
          <cell r="L1263">
            <v>77.090699999999998</v>
          </cell>
        </row>
        <row r="1264">
          <cell r="L1264">
            <v>45.3474</v>
          </cell>
        </row>
        <row r="1265">
          <cell r="L1265">
            <v>92.962299999999999</v>
          </cell>
        </row>
        <row r="1266">
          <cell r="L1266">
            <v>35.144300000000001</v>
          </cell>
        </row>
        <row r="1267">
          <cell r="L1267">
            <v>77.090699999999998</v>
          </cell>
        </row>
        <row r="1268">
          <cell r="L1268">
            <v>45.3474</v>
          </cell>
        </row>
        <row r="1269">
          <cell r="L1269">
            <v>92.962299999999999</v>
          </cell>
        </row>
        <row r="1270">
          <cell r="L1270">
            <v>35.144300000000001</v>
          </cell>
        </row>
        <row r="1271">
          <cell r="L1271">
            <v>77.090699999999998</v>
          </cell>
        </row>
        <row r="1272">
          <cell r="L1272">
            <v>45.3474</v>
          </cell>
        </row>
        <row r="1273">
          <cell r="L1273">
            <v>92.962299999999999</v>
          </cell>
        </row>
        <row r="1274">
          <cell r="L1274">
            <v>35.144300000000001</v>
          </cell>
        </row>
        <row r="1275">
          <cell r="L1275">
            <v>77.090699999999998</v>
          </cell>
        </row>
        <row r="1276">
          <cell r="L1276">
            <v>22.6737</v>
          </cell>
        </row>
        <row r="1277">
          <cell r="L1277">
            <v>35.144300000000001</v>
          </cell>
        </row>
        <row r="1278">
          <cell r="L1278">
            <v>77.090699999999998</v>
          </cell>
        </row>
        <row r="1279">
          <cell r="L1279">
            <v>154.18129999999999</v>
          </cell>
        </row>
        <row r="1280">
          <cell r="L1280">
            <v>255.07939999999999</v>
          </cell>
        </row>
        <row r="1281">
          <cell r="L1281">
            <v>510.15879999999999</v>
          </cell>
        </row>
        <row r="1282">
          <cell r="L1282">
            <v>1162.0282999999999</v>
          </cell>
        </row>
        <row r="1283">
          <cell r="L1283">
            <v>77.090699999999998</v>
          </cell>
        </row>
        <row r="1284">
          <cell r="L1284">
            <v>160.98339999999999</v>
          </cell>
        </row>
        <row r="1285">
          <cell r="L1285">
            <v>92.962299999999999</v>
          </cell>
        </row>
        <row r="1286">
          <cell r="L1286">
            <v>191.59299999999999</v>
          </cell>
        </row>
        <row r="1287">
          <cell r="L1287">
            <v>30.0427</v>
          </cell>
        </row>
        <row r="1288">
          <cell r="L1288">
            <v>62.352699999999999</v>
          </cell>
        </row>
        <row r="1289">
          <cell r="L1289">
            <v>18.7058</v>
          </cell>
        </row>
        <row r="1290">
          <cell r="L1290">
            <v>36.277999999999999</v>
          </cell>
        </row>
        <row r="1291">
          <cell r="L1291">
            <v>476.14819999999997</v>
          </cell>
        </row>
        <row r="1292">
          <cell r="L1292">
            <v>22.6737</v>
          </cell>
        </row>
        <row r="1293">
          <cell r="L1293">
            <v>17.005299999999998</v>
          </cell>
        </row>
        <row r="1294">
          <cell r="L1294">
            <v>35.144300000000001</v>
          </cell>
        </row>
        <row r="1295">
          <cell r="L1295">
            <v>48.7485</v>
          </cell>
        </row>
        <row r="1296">
          <cell r="L1296">
            <v>51.015900000000002</v>
          </cell>
        </row>
        <row r="1297">
          <cell r="L1297">
            <v>51.015900000000002</v>
          </cell>
        </row>
        <row r="1299">
          <cell r="L1299">
            <v>566.84310000000005</v>
          </cell>
        </row>
        <row r="1300">
          <cell r="L1300">
            <v>651.86950000000002</v>
          </cell>
        </row>
        <row r="1301">
          <cell r="L1301">
            <v>289.08999999999997</v>
          </cell>
        </row>
        <row r="1302">
          <cell r="L1302">
            <v>328.76900000000001</v>
          </cell>
        </row>
        <row r="1303">
          <cell r="L1303">
            <v>357.11110000000002</v>
          </cell>
        </row>
        <row r="1304">
          <cell r="L1304">
            <v>391.12169999999998</v>
          </cell>
        </row>
        <row r="1305">
          <cell r="L1305">
            <v>136.04230000000001</v>
          </cell>
        </row>
        <row r="1306">
          <cell r="L1306">
            <v>1048.6596999999999</v>
          </cell>
        </row>
        <row r="1307">
          <cell r="L1307">
            <v>1247.0546999999999</v>
          </cell>
        </row>
        <row r="1308">
          <cell r="L1308">
            <v>765.23810000000003</v>
          </cell>
        </row>
        <row r="1309">
          <cell r="L1309">
            <v>850.26459999999997</v>
          </cell>
        </row>
        <row r="1310">
          <cell r="L1310">
            <v>991.97540000000004</v>
          </cell>
        </row>
        <row r="1311">
          <cell r="L1311">
            <v>935.29110000000003</v>
          </cell>
        </row>
        <row r="1312">
          <cell r="L1312">
            <v>1105.3440000000001</v>
          </cell>
        </row>
        <row r="1313">
          <cell r="L1313">
            <v>1303.739</v>
          </cell>
        </row>
        <row r="1314">
          <cell r="L1314">
            <v>1247.0546999999999</v>
          </cell>
        </row>
        <row r="1315">
          <cell r="L1315">
            <v>580.44730000000004</v>
          </cell>
        </row>
        <row r="1316">
          <cell r="L1316">
            <v>572.51149999999996</v>
          </cell>
        </row>
        <row r="1317">
          <cell r="L1317">
            <v>73.689599999999999</v>
          </cell>
        </row>
        <row r="1318">
          <cell r="L1318">
            <v>111.10120000000001</v>
          </cell>
        </row>
        <row r="1319">
          <cell r="L1319">
            <v>90.694900000000004</v>
          </cell>
        </row>
        <row r="1320">
          <cell r="L1320">
            <v>385.45330000000001</v>
          </cell>
        </row>
        <row r="1321">
          <cell r="L1321">
            <v>385.45330000000001</v>
          </cell>
        </row>
        <row r="1322">
          <cell r="L1322">
            <v>385.45330000000001</v>
          </cell>
        </row>
        <row r="1323">
          <cell r="L1323">
            <v>289.08999999999997</v>
          </cell>
        </row>
        <row r="1324">
          <cell r="L1324">
            <v>651.86950000000002</v>
          </cell>
        </row>
        <row r="1325">
          <cell r="L1325">
            <v>810.5856</v>
          </cell>
        </row>
        <row r="1326">
          <cell r="L1326">
            <v>442.13760000000002</v>
          </cell>
        </row>
        <row r="1327">
          <cell r="L1327">
            <v>226.7372</v>
          </cell>
        </row>
        <row r="1328">
          <cell r="L1328">
            <v>226.7372</v>
          </cell>
        </row>
        <row r="1329">
          <cell r="L1329">
            <v>368.44799999999998</v>
          </cell>
        </row>
        <row r="1330">
          <cell r="L1330">
            <v>442.13760000000002</v>
          </cell>
        </row>
        <row r="1331">
          <cell r="L1331">
            <v>561.17460000000005</v>
          </cell>
        </row>
        <row r="1332">
          <cell r="L1332">
            <v>561.17460000000005</v>
          </cell>
        </row>
        <row r="1333">
          <cell r="L1333">
            <v>209.7319</v>
          </cell>
        </row>
        <row r="1334">
          <cell r="L1334">
            <v>96.363299999999995</v>
          </cell>
        </row>
        <row r="1335">
          <cell r="L1335">
            <v>226.7372</v>
          </cell>
        </row>
        <row r="1336">
          <cell r="L1336">
            <v>30.0427</v>
          </cell>
        </row>
        <row r="1337">
          <cell r="L1337">
            <v>62.352699999999999</v>
          </cell>
        </row>
        <row r="1338">
          <cell r="L1338">
            <v>95.229600000000005</v>
          </cell>
        </row>
        <row r="1339">
          <cell r="L1339">
            <v>35.144300000000001</v>
          </cell>
        </row>
        <row r="1340">
          <cell r="L1340">
            <v>81.625399999999999</v>
          </cell>
        </row>
        <row r="1341">
          <cell r="L1341">
            <v>123.5718</v>
          </cell>
        </row>
        <row r="1342">
          <cell r="L1342">
            <v>36.277999999999999</v>
          </cell>
        </row>
        <row r="1343">
          <cell r="L1343">
            <v>75.956999999999994</v>
          </cell>
        </row>
        <row r="1344">
          <cell r="L1344">
            <v>95.229600000000005</v>
          </cell>
        </row>
        <row r="1345">
          <cell r="L1345">
            <v>53.283200000000001</v>
          </cell>
        </row>
        <row r="1346">
          <cell r="L1346">
            <v>107.7002</v>
          </cell>
        </row>
        <row r="1347">
          <cell r="L1347">
            <v>153.04759999999999</v>
          </cell>
        </row>
        <row r="1348">
          <cell r="L1348">
            <v>589.51679999999999</v>
          </cell>
        </row>
        <row r="1349">
          <cell r="L1349">
            <v>1714.1333999999999</v>
          </cell>
        </row>
        <row r="1350">
          <cell r="L1350">
            <v>589.51679999999999</v>
          </cell>
        </row>
        <row r="1351">
          <cell r="L1351">
            <v>140.5771</v>
          </cell>
        </row>
        <row r="1352">
          <cell r="L1352">
            <v>151.91390000000001</v>
          </cell>
        </row>
        <row r="1353">
          <cell r="L1353">
            <v>168.91919999999999</v>
          </cell>
        </row>
        <row r="1354">
          <cell r="L1354">
            <v>707.42010000000005</v>
          </cell>
        </row>
        <row r="1355">
          <cell r="L1355">
            <v>290.22359999999998</v>
          </cell>
        </row>
        <row r="1356">
          <cell r="L1356">
            <v>861.60149999999999</v>
          </cell>
        </row>
        <row r="1357">
          <cell r="L1357">
            <v>1915.9295999999999</v>
          </cell>
        </row>
        <row r="1358">
          <cell r="L1358">
            <v>708.55380000000002</v>
          </cell>
        </row>
        <row r="1359">
          <cell r="L1359">
            <v>736.89599999999996</v>
          </cell>
        </row>
        <row r="1360">
          <cell r="L1360">
            <v>833.25930000000005</v>
          </cell>
        </row>
        <row r="1361">
          <cell r="L1361">
            <v>61.219099999999997</v>
          </cell>
        </row>
        <row r="1362">
          <cell r="L1362">
            <v>61.219099999999997</v>
          </cell>
        </row>
        <row r="1363">
          <cell r="L1363">
            <v>102.0318</v>
          </cell>
        </row>
        <row r="1364">
          <cell r="L1364">
            <v>61.219099999999997</v>
          </cell>
        </row>
        <row r="1365">
          <cell r="L1365">
            <v>61.219099999999997</v>
          </cell>
        </row>
        <row r="1366">
          <cell r="L1366">
            <v>102.0318</v>
          </cell>
        </row>
        <row r="1367">
          <cell r="L1367">
            <v>317.43209999999999</v>
          </cell>
        </row>
        <row r="1368">
          <cell r="L1368">
            <v>96.363299999999995</v>
          </cell>
        </row>
        <row r="1369">
          <cell r="L1369">
            <v>521.49559999999997</v>
          </cell>
        </row>
        <row r="1370">
          <cell r="L1370">
            <v>623.52739999999994</v>
          </cell>
        </row>
        <row r="1371">
          <cell r="L1371">
            <v>139.4434</v>
          </cell>
        </row>
        <row r="1372">
          <cell r="L1372">
            <v>192.72659999999999</v>
          </cell>
        </row>
        <row r="1373">
          <cell r="L1373">
            <v>317.43209999999999</v>
          </cell>
        </row>
        <row r="1374">
          <cell r="L1374">
            <v>96.363299999999995</v>
          </cell>
        </row>
        <row r="1375">
          <cell r="L1375">
            <v>521.49559999999997</v>
          </cell>
        </row>
        <row r="1376">
          <cell r="L1376">
            <v>192.72659999999999</v>
          </cell>
        </row>
        <row r="1377">
          <cell r="L1377">
            <v>61.219099999999997</v>
          </cell>
        </row>
        <row r="1378">
          <cell r="L1378">
            <v>61.219099999999997</v>
          </cell>
        </row>
        <row r="1379">
          <cell r="L1379">
            <v>102.0318</v>
          </cell>
        </row>
        <row r="1381">
          <cell r="L1381">
            <v>12.470499999999999</v>
          </cell>
        </row>
        <row r="1382">
          <cell r="L1382">
            <v>18.138999999999999</v>
          </cell>
        </row>
        <row r="1383">
          <cell r="L1383">
            <v>44.213799999999999</v>
          </cell>
        </row>
        <row r="1384">
          <cell r="L1384">
            <v>44.213799999999999</v>
          </cell>
        </row>
        <row r="1385">
          <cell r="L1385">
            <v>44.213799999999999</v>
          </cell>
        </row>
        <row r="1386">
          <cell r="L1386">
            <v>12.470499999999999</v>
          </cell>
        </row>
        <row r="1387">
          <cell r="L1387">
            <v>38.828699999999998</v>
          </cell>
        </row>
        <row r="1388">
          <cell r="L1388">
            <v>8.6727000000000007</v>
          </cell>
        </row>
        <row r="1389">
          <cell r="L1389">
            <v>8.6727000000000007</v>
          </cell>
        </row>
        <row r="1390">
          <cell r="L1390">
            <v>8.6727000000000007</v>
          </cell>
        </row>
        <row r="1391">
          <cell r="L1391">
            <v>8.6727000000000007</v>
          </cell>
        </row>
        <row r="1392">
          <cell r="L1392">
            <v>30.3261</v>
          </cell>
        </row>
        <row r="1393">
          <cell r="L1393">
            <v>30.3261</v>
          </cell>
        </row>
        <row r="1394">
          <cell r="L1394">
            <v>30.3261</v>
          </cell>
        </row>
        <row r="1395">
          <cell r="L1395">
            <v>30.3261</v>
          </cell>
        </row>
        <row r="1396">
          <cell r="L1396">
            <v>39.679000000000002</v>
          </cell>
        </row>
        <row r="1397">
          <cell r="L1397">
            <v>39.679000000000002</v>
          </cell>
        </row>
        <row r="1398">
          <cell r="L1398">
            <v>39.679000000000002</v>
          </cell>
        </row>
        <row r="1399">
          <cell r="L1399">
            <v>39.679000000000002</v>
          </cell>
        </row>
        <row r="1400">
          <cell r="L1400">
            <v>12.470499999999999</v>
          </cell>
        </row>
        <row r="1401">
          <cell r="L1401">
            <v>12.470499999999999</v>
          </cell>
        </row>
        <row r="1402">
          <cell r="L1402">
            <v>12.470499999999999</v>
          </cell>
        </row>
        <row r="1403">
          <cell r="L1403">
            <v>12.470499999999999</v>
          </cell>
        </row>
        <row r="1404">
          <cell r="L1404">
            <v>12.470499999999999</v>
          </cell>
        </row>
        <row r="1405">
          <cell r="L1405">
            <v>12.470499999999999</v>
          </cell>
        </row>
        <row r="1406">
          <cell r="L1406">
            <v>12.470499999999999</v>
          </cell>
        </row>
        <row r="1407">
          <cell r="L1407">
            <v>12.470499999999999</v>
          </cell>
        </row>
        <row r="1408">
          <cell r="L1408">
            <v>12.470499999999999</v>
          </cell>
        </row>
        <row r="1409">
          <cell r="L1409">
            <v>12.470499999999999</v>
          </cell>
        </row>
        <row r="1410">
          <cell r="L1410">
            <v>39.679000000000002</v>
          </cell>
        </row>
        <row r="1411">
          <cell r="L1411">
            <v>39.679000000000002</v>
          </cell>
        </row>
        <row r="1412">
          <cell r="L1412">
            <v>39.679000000000002</v>
          </cell>
        </row>
        <row r="1413">
          <cell r="L1413">
            <v>39.679000000000002</v>
          </cell>
        </row>
        <row r="1414">
          <cell r="L1414">
            <v>39.679000000000002</v>
          </cell>
        </row>
        <row r="1415">
          <cell r="L1415">
            <v>39.679000000000002</v>
          </cell>
        </row>
        <row r="1416">
          <cell r="L1416">
            <v>39.679000000000002</v>
          </cell>
        </row>
        <row r="1417">
          <cell r="L1417">
            <v>39.679000000000002</v>
          </cell>
        </row>
        <row r="1418">
          <cell r="L1418">
            <v>39.679000000000002</v>
          </cell>
        </row>
        <row r="1419">
          <cell r="L1419">
            <v>39.679000000000002</v>
          </cell>
        </row>
        <row r="1420">
          <cell r="L1420">
            <v>38.545299999999997</v>
          </cell>
        </row>
        <row r="1421">
          <cell r="L1421">
            <v>38.545299999999997</v>
          </cell>
        </row>
        <row r="1422">
          <cell r="L1422">
            <v>38.545299999999997</v>
          </cell>
        </row>
        <row r="1423">
          <cell r="L1423">
            <v>38.545299999999997</v>
          </cell>
        </row>
        <row r="1424">
          <cell r="L1424">
            <v>38.545299999999997</v>
          </cell>
        </row>
        <row r="1425">
          <cell r="L1425">
            <v>38.545299999999997</v>
          </cell>
        </row>
        <row r="1426">
          <cell r="L1426">
            <v>29.4758</v>
          </cell>
        </row>
        <row r="1427">
          <cell r="L1427">
            <v>29.4758</v>
          </cell>
        </row>
        <row r="1428">
          <cell r="L1428">
            <v>29.4758</v>
          </cell>
        </row>
        <row r="1429">
          <cell r="L1429">
            <v>52.433</v>
          </cell>
        </row>
        <row r="1430">
          <cell r="L1430">
            <v>52.433</v>
          </cell>
        </row>
        <row r="1431">
          <cell r="L1431">
            <v>52.433</v>
          </cell>
        </row>
        <row r="1432">
          <cell r="L1432">
            <v>36.844799999999999</v>
          </cell>
        </row>
        <row r="1433">
          <cell r="L1433">
            <v>36.844799999999999</v>
          </cell>
        </row>
        <row r="1434">
          <cell r="L1434">
            <v>36.844799999999999</v>
          </cell>
        </row>
        <row r="1435">
          <cell r="L1435">
            <v>36.844799999999999</v>
          </cell>
        </row>
        <row r="1436">
          <cell r="L1436">
            <v>36.844799999999999</v>
          </cell>
        </row>
        <row r="1437">
          <cell r="L1437">
            <v>36.844799999999999</v>
          </cell>
        </row>
        <row r="1438">
          <cell r="L1438">
            <v>36.844799999999999</v>
          </cell>
        </row>
        <row r="1439">
          <cell r="L1439">
            <v>36.844799999999999</v>
          </cell>
        </row>
        <row r="1440">
          <cell r="L1440">
            <v>36.844799999999999</v>
          </cell>
        </row>
        <row r="1441">
          <cell r="L1441">
            <v>36.844799999999999</v>
          </cell>
        </row>
        <row r="1442">
          <cell r="L1442">
            <v>36.844799999999999</v>
          </cell>
        </row>
        <row r="1443">
          <cell r="L1443">
            <v>36.844799999999999</v>
          </cell>
        </row>
        <row r="1444">
          <cell r="L1444">
            <v>36.844799999999999</v>
          </cell>
        </row>
        <row r="1445">
          <cell r="L1445">
            <v>36.844799999999999</v>
          </cell>
        </row>
        <row r="1446">
          <cell r="L1446">
            <v>36.844799999999999</v>
          </cell>
        </row>
        <row r="1447">
          <cell r="L1447">
            <v>36.844799999999999</v>
          </cell>
        </row>
        <row r="1448">
          <cell r="L1448">
            <v>36.844799999999999</v>
          </cell>
        </row>
        <row r="1449">
          <cell r="L1449">
            <v>36.844799999999999</v>
          </cell>
        </row>
        <row r="1450">
          <cell r="L1450">
            <v>36.844799999999999</v>
          </cell>
        </row>
        <row r="1451">
          <cell r="L1451">
            <v>36.840000000000003</v>
          </cell>
        </row>
        <row r="1452">
          <cell r="B1452" t="str">
            <v>PC-2139</v>
          </cell>
          <cell r="L1452">
            <v>702.89</v>
          </cell>
        </row>
        <row r="1453">
          <cell r="B1453" t="str">
            <v>PC-2141</v>
          </cell>
          <cell r="L1453">
            <v>1122.3493000000001</v>
          </cell>
        </row>
        <row r="1454">
          <cell r="B1454" t="str">
            <v>PC-2143</v>
          </cell>
          <cell r="L1454">
            <v>12447.8737</v>
          </cell>
        </row>
        <row r="1455">
          <cell r="B1455" t="str">
            <v>PC-2145</v>
          </cell>
          <cell r="L1455">
            <v>714.22230000000002</v>
          </cell>
        </row>
        <row r="1456">
          <cell r="B1456" t="str">
            <v>PC-2147</v>
          </cell>
          <cell r="L1456">
            <v>1122.3493000000001</v>
          </cell>
        </row>
        <row r="1457">
          <cell r="B1457" t="str">
            <v>PC-2149</v>
          </cell>
          <cell r="L1457">
            <v>2358.0671000000002</v>
          </cell>
        </row>
        <row r="1458">
          <cell r="B1458" t="str">
            <v>PC-2151</v>
          </cell>
          <cell r="L1458">
            <v>714.22230000000002</v>
          </cell>
        </row>
        <row r="1459">
          <cell r="B1459" t="str">
            <v>PC-2153</v>
          </cell>
          <cell r="L1459">
            <v>1122.3493000000001</v>
          </cell>
        </row>
        <row r="1460">
          <cell r="B1460" t="str">
            <v>PC-2155</v>
          </cell>
          <cell r="L1460">
            <v>2358.0671000000002</v>
          </cell>
        </row>
        <row r="1461">
          <cell r="B1461" t="str">
            <v>PC-2157</v>
          </cell>
          <cell r="L1461">
            <v>702.8854</v>
          </cell>
        </row>
        <row r="1462">
          <cell r="B1462" t="str">
            <v>PC-2159</v>
          </cell>
          <cell r="L1462">
            <v>1122.3493000000001</v>
          </cell>
        </row>
        <row r="1463">
          <cell r="B1463" t="str">
            <v>PC-2161</v>
          </cell>
          <cell r="L1463">
            <v>2358.0671000000002</v>
          </cell>
        </row>
        <row r="1464">
          <cell r="B1464" t="str">
            <v>PC-2163</v>
          </cell>
          <cell r="L1464">
            <v>702.8854</v>
          </cell>
        </row>
        <row r="1465">
          <cell r="B1465" t="str">
            <v>PC-2165</v>
          </cell>
          <cell r="L1465">
            <v>1122.3493000000001</v>
          </cell>
        </row>
        <row r="1466">
          <cell r="B1466" t="str">
            <v>PC-2167</v>
          </cell>
          <cell r="L1466">
            <v>2358.0671000000002</v>
          </cell>
        </row>
        <row r="1467">
          <cell r="B1467" t="str">
            <v>PC-2169</v>
          </cell>
          <cell r="L1467">
            <v>702.8854</v>
          </cell>
        </row>
        <row r="1468">
          <cell r="B1468" t="str">
            <v>PC-2171</v>
          </cell>
          <cell r="L1468">
            <v>1122.3493000000001</v>
          </cell>
        </row>
        <row r="1469">
          <cell r="B1469" t="str">
            <v>PC-2173</v>
          </cell>
          <cell r="L1469">
            <v>2358.0671000000002</v>
          </cell>
        </row>
        <row r="1470">
          <cell r="B1470" t="str">
            <v>PC-2175</v>
          </cell>
          <cell r="L1470">
            <v>3967.9014000000002</v>
          </cell>
        </row>
        <row r="1471">
          <cell r="B1471" t="str">
            <v>PC-2177</v>
          </cell>
          <cell r="L1471">
            <v>6688.7480999999998</v>
          </cell>
        </row>
        <row r="1472">
          <cell r="B1472" t="str">
            <v>PC-2179</v>
          </cell>
          <cell r="L1472">
            <v>27412.530500000001</v>
          </cell>
        </row>
        <row r="1473">
          <cell r="B1473" t="str">
            <v>PC-2181</v>
          </cell>
          <cell r="L1473">
            <v>4047.2595000000001</v>
          </cell>
        </row>
        <row r="1474">
          <cell r="B1474" t="str">
            <v>PC-2183</v>
          </cell>
          <cell r="L1474">
            <v>6688.7480999999998</v>
          </cell>
        </row>
        <row r="1475">
          <cell r="B1475" t="str">
            <v>PC-2185</v>
          </cell>
          <cell r="L1475">
            <v>27412.530500000001</v>
          </cell>
        </row>
        <row r="1476">
          <cell r="B1476" t="str">
            <v>PC-2187</v>
          </cell>
          <cell r="L1476">
            <v>7142.2226000000001</v>
          </cell>
        </row>
        <row r="1477">
          <cell r="B1477" t="str">
            <v>PC-2189</v>
          </cell>
          <cell r="L1477">
            <v>11427.5561</v>
          </cell>
        </row>
        <row r="1478">
          <cell r="B1478" t="str">
            <v>PC-2191</v>
          </cell>
          <cell r="L1478">
            <v>37955.811500000003</v>
          </cell>
        </row>
        <row r="1479">
          <cell r="B1479" t="str">
            <v>PC-2193</v>
          </cell>
          <cell r="L1479">
            <v>7142.2226000000001</v>
          </cell>
        </row>
        <row r="1480">
          <cell r="B1480" t="str">
            <v>PC-2195</v>
          </cell>
          <cell r="L1480">
            <v>11427.5561</v>
          </cell>
        </row>
        <row r="1481">
          <cell r="B1481" t="str">
            <v>PC-2197</v>
          </cell>
          <cell r="L1481">
            <v>37955.811500000003</v>
          </cell>
        </row>
        <row r="1482">
          <cell r="B1482" t="str">
            <v>PC-2199</v>
          </cell>
          <cell r="L1482">
            <v>7142.2226000000001</v>
          </cell>
        </row>
        <row r="1483">
          <cell r="B1483" t="str">
            <v>PC-2201</v>
          </cell>
          <cell r="L1483">
            <v>10543.281000000001</v>
          </cell>
        </row>
        <row r="1484">
          <cell r="B1484" t="str">
            <v>PC-2203</v>
          </cell>
          <cell r="L1484">
            <v>16325.0802</v>
          </cell>
        </row>
        <row r="1485">
          <cell r="B1485" t="str">
            <v>PC-2205</v>
          </cell>
          <cell r="L1485">
            <v>10883.3868</v>
          </cell>
        </row>
        <row r="1486">
          <cell r="B1486" t="str">
            <v>PC-2207</v>
          </cell>
          <cell r="L1486">
            <v>36731.430399999997</v>
          </cell>
        </row>
        <row r="1487">
          <cell r="B1487" t="str">
            <v>PC-2209</v>
          </cell>
          <cell r="L1487">
            <v>8502.6458999999995</v>
          </cell>
        </row>
        <row r="1488">
          <cell r="B1488" t="str">
            <v>PC-2211</v>
          </cell>
          <cell r="L1488">
            <v>12243.8102</v>
          </cell>
        </row>
        <row r="1489">
          <cell r="B1489" t="str">
            <v>PC-2213</v>
          </cell>
          <cell r="L1489">
            <v>37581.695</v>
          </cell>
        </row>
        <row r="1490">
          <cell r="B1490" t="str">
            <v>PC-2215</v>
          </cell>
          <cell r="L1490">
            <v>40472.594700000001</v>
          </cell>
        </row>
        <row r="1491">
          <cell r="B1491" t="str">
            <v>PC-2217</v>
          </cell>
          <cell r="L1491">
            <v>1235.7179000000001</v>
          </cell>
        </row>
        <row r="1492">
          <cell r="B1492" t="str">
            <v>PC-2219</v>
          </cell>
          <cell r="L1492">
            <v>2097.3193000000001</v>
          </cell>
        </row>
        <row r="1493">
          <cell r="B1493" t="str">
            <v>PC-2221</v>
          </cell>
          <cell r="L1493">
            <v>3287.6898000000001</v>
          </cell>
        </row>
        <row r="1494">
          <cell r="B1494" t="str">
            <v>PC-2223</v>
          </cell>
          <cell r="L1494">
            <v>1587.1605999999999</v>
          </cell>
        </row>
        <row r="1495">
          <cell r="B1495" t="str">
            <v>PC-2225</v>
          </cell>
          <cell r="L1495">
            <v>2856.8890000000001</v>
          </cell>
        </row>
        <row r="1496">
          <cell r="B1496" t="str">
            <v>PC-2227</v>
          </cell>
          <cell r="L1496">
            <v>4988.2190000000001</v>
          </cell>
        </row>
        <row r="1497">
          <cell r="B1497" t="str">
            <v>PC-2229</v>
          </cell>
          <cell r="L1497">
            <v>1235.7179000000001</v>
          </cell>
        </row>
        <row r="1498">
          <cell r="B1498" t="str">
            <v>PC-2231</v>
          </cell>
          <cell r="L1498">
            <v>2097.3193000000001</v>
          </cell>
        </row>
        <row r="1499">
          <cell r="B1499" t="str">
            <v>PC-2233</v>
          </cell>
          <cell r="L1499">
            <v>3287.6898000000001</v>
          </cell>
        </row>
        <row r="1500">
          <cell r="B1500" t="str">
            <v>PC-2235</v>
          </cell>
          <cell r="L1500">
            <v>1235.7179000000001</v>
          </cell>
        </row>
        <row r="1501">
          <cell r="B1501" t="str">
            <v>PC-2237</v>
          </cell>
          <cell r="L1501">
            <v>2097.3193000000001</v>
          </cell>
        </row>
        <row r="1502">
          <cell r="B1502" t="str">
            <v>PC-2239</v>
          </cell>
          <cell r="L1502">
            <v>3287.6898000000001</v>
          </cell>
        </row>
        <row r="1503">
          <cell r="B1503" t="str">
            <v>PC-2241</v>
          </cell>
          <cell r="L1503">
            <v>850.26459999999997</v>
          </cell>
        </row>
        <row r="1504">
          <cell r="B1504" t="str">
            <v>PC-2243</v>
          </cell>
          <cell r="L1504">
            <v>1360.4233999999999</v>
          </cell>
        </row>
        <row r="1505">
          <cell r="B1505" t="str">
            <v>PC-2245</v>
          </cell>
          <cell r="L1505">
            <v>2267.3721999999998</v>
          </cell>
        </row>
        <row r="1506">
          <cell r="B1506" t="str">
            <v>PC-2247</v>
          </cell>
          <cell r="L1506">
            <v>850.26459999999997</v>
          </cell>
        </row>
        <row r="1507">
          <cell r="B1507" t="str">
            <v>PC-2249</v>
          </cell>
          <cell r="L1507">
            <v>1360.4233999999999</v>
          </cell>
        </row>
        <row r="1508">
          <cell r="B1508" t="str">
            <v>PC-2251</v>
          </cell>
          <cell r="L1508">
            <v>2267.3721999999998</v>
          </cell>
        </row>
        <row r="1509">
          <cell r="B1509" t="str">
            <v>PC-2253</v>
          </cell>
          <cell r="L1509">
            <v>770.90660000000003</v>
          </cell>
        </row>
        <row r="1510">
          <cell r="B1510" t="str">
            <v>PC-2255</v>
          </cell>
          <cell r="L1510">
            <v>770.90660000000003</v>
          </cell>
        </row>
        <row r="1511">
          <cell r="B1511" t="str">
            <v>PC-2257</v>
          </cell>
          <cell r="L1511">
            <v>2097.3193000000001</v>
          </cell>
        </row>
        <row r="1512">
          <cell r="B1512" t="str">
            <v>PC-2259</v>
          </cell>
          <cell r="L1512">
            <v>8105.8558000000003</v>
          </cell>
        </row>
        <row r="1513">
          <cell r="B1513" t="str">
            <v>PC-2261</v>
          </cell>
          <cell r="L1513">
            <v>503.35660000000001</v>
          </cell>
        </row>
        <row r="1514">
          <cell r="B1514" t="str">
            <v>PC-2263</v>
          </cell>
          <cell r="L1514">
            <v>2210.6878999999999</v>
          </cell>
        </row>
        <row r="1515">
          <cell r="B1515" t="str">
            <v>PC-2265</v>
          </cell>
          <cell r="L1515">
            <v>561.17460000000005</v>
          </cell>
        </row>
        <row r="1516">
          <cell r="B1516" t="str">
            <v>PC-2267</v>
          </cell>
          <cell r="L1516">
            <v>2499.7779</v>
          </cell>
        </row>
        <row r="1517">
          <cell r="B1517" t="str">
            <v>PC-2269</v>
          </cell>
          <cell r="L1517">
            <v>503.35660000000001</v>
          </cell>
        </row>
        <row r="1518">
          <cell r="B1518" t="str">
            <v>PC-2271</v>
          </cell>
          <cell r="L1518">
            <v>2319.5218</v>
          </cell>
        </row>
        <row r="1519">
          <cell r="B1519" t="str">
            <v>PC-2273</v>
          </cell>
          <cell r="L1519">
            <v>561.17460000000005</v>
          </cell>
        </row>
        <row r="1520">
          <cell r="B1520" t="str">
            <v>PC-2275</v>
          </cell>
          <cell r="L1520">
            <v>2499.7779</v>
          </cell>
        </row>
        <row r="1521">
          <cell r="B1521" t="str">
            <v>PC-2277</v>
          </cell>
          <cell r="L1521">
            <v>22220.248100000001</v>
          </cell>
        </row>
        <row r="1522">
          <cell r="B1522" t="str">
            <v>PC-2279</v>
          </cell>
          <cell r="L1522">
            <v>430.80070000000001</v>
          </cell>
        </row>
        <row r="1523">
          <cell r="B1523" t="str">
            <v>PC-2281</v>
          </cell>
          <cell r="L1523">
            <v>510.15879999999999</v>
          </cell>
        </row>
        <row r="1524">
          <cell r="B1524" t="str">
            <v>PC-2283</v>
          </cell>
          <cell r="L1524">
            <v>1020.3175</v>
          </cell>
        </row>
        <row r="1525">
          <cell r="B1525" t="str">
            <v>PC-2285</v>
          </cell>
          <cell r="L1525">
            <v>1042.9911999999999</v>
          </cell>
        </row>
        <row r="1526">
          <cell r="B1526" t="str">
            <v>PC-2287</v>
          </cell>
          <cell r="L1526">
            <v>1247.0546999999999</v>
          </cell>
        </row>
        <row r="1527">
          <cell r="B1527" t="str">
            <v>PC-2289</v>
          </cell>
          <cell r="L1527">
            <v>2210.6878999999999</v>
          </cell>
        </row>
        <row r="1528">
          <cell r="B1528" t="str">
            <v>PC-2291</v>
          </cell>
          <cell r="L1528">
            <v>1042.9911999999999</v>
          </cell>
        </row>
        <row r="1529">
          <cell r="B1529" t="str">
            <v>PC-2293</v>
          </cell>
          <cell r="L1529">
            <v>1247.0546999999999</v>
          </cell>
        </row>
        <row r="1530">
          <cell r="B1530" t="str">
            <v>PC-2295</v>
          </cell>
          <cell r="L1530">
            <v>2210.6878999999999</v>
          </cell>
        </row>
        <row r="1531">
          <cell r="B1531" t="str">
            <v>PC-2297</v>
          </cell>
          <cell r="L1531">
            <v>8502.6458999999995</v>
          </cell>
        </row>
        <row r="1532">
          <cell r="B1532" t="str">
            <v>PC-2299</v>
          </cell>
          <cell r="L1532">
            <v>13173.4328</v>
          </cell>
        </row>
        <row r="1533">
          <cell r="B1533" t="str">
            <v>PC-2301</v>
          </cell>
          <cell r="L1533">
            <v>12856.000700000001</v>
          </cell>
        </row>
        <row r="1534">
          <cell r="B1534" t="str">
            <v>PC-2303</v>
          </cell>
          <cell r="L1534">
            <v>18365.715199999999</v>
          </cell>
        </row>
        <row r="1535">
          <cell r="B1535" t="str">
            <v>PC-2305</v>
          </cell>
          <cell r="L1535">
            <v>12379.852500000001</v>
          </cell>
        </row>
        <row r="1536">
          <cell r="B1536" t="str">
            <v>PC-2307</v>
          </cell>
          <cell r="L1536">
            <v>18138.977999999999</v>
          </cell>
        </row>
        <row r="1537">
          <cell r="B1537" t="str">
            <v>PC-2309</v>
          </cell>
          <cell r="L1537">
            <v>12379.852500000001</v>
          </cell>
        </row>
        <row r="1538">
          <cell r="B1538" t="str">
            <v>PC-2311</v>
          </cell>
          <cell r="L1538">
            <v>18138.977999999999</v>
          </cell>
        </row>
        <row r="1539">
          <cell r="B1539" t="str">
            <v>PC-2313</v>
          </cell>
          <cell r="L1539">
            <v>544.16930000000002</v>
          </cell>
        </row>
        <row r="1540">
          <cell r="B1540" t="str">
            <v>PC-2315</v>
          </cell>
          <cell r="L1540">
            <v>906.94889999999998</v>
          </cell>
        </row>
        <row r="1541">
          <cell r="B1541" t="str">
            <v>PC-2317</v>
          </cell>
          <cell r="L1541">
            <v>1235.7179000000001</v>
          </cell>
        </row>
        <row r="1542">
          <cell r="B1542" t="str">
            <v>PC-2319</v>
          </cell>
          <cell r="L1542">
            <v>2188.0142000000001</v>
          </cell>
        </row>
        <row r="1543">
          <cell r="B1543" t="str">
            <v>PC-2321</v>
          </cell>
          <cell r="L1543">
            <v>385.45330000000001</v>
          </cell>
        </row>
        <row r="1544">
          <cell r="B1544" t="str">
            <v>PC-2323</v>
          </cell>
          <cell r="L1544">
            <v>736.89599999999996</v>
          </cell>
        </row>
        <row r="1545">
          <cell r="B1545" t="str">
            <v>PC-2325</v>
          </cell>
          <cell r="L1545">
            <v>1133.6860999999999</v>
          </cell>
        </row>
        <row r="1546">
          <cell r="B1546" t="str">
            <v>PC-2327</v>
          </cell>
          <cell r="L1546">
            <v>1587.1605999999999</v>
          </cell>
        </row>
        <row r="1547">
          <cell r="B1547" t="str">
            <v>PC-2329</v>
          </cell>
          <cell r="L1547">
            <v>249.4109</v>
          </cell>
        </row>
        <row r="1548">
          <cell r="B1548" t="str">
            <v>PC-2331</v>
          </cell>
          <cell r="L1548">
            <v>374.1164</v>
          </cell>
        </row>
        <row r="1549">
          <cell r="B1549" t="str">
            <v>PC-2333</v>
          </cell>
          <cell r="L1549">
            <v>6144.5788000000002</v>
          </cell>
        </row>
        <row r="1550">
          <cell r="B1550" t="str">
            <v>PC-2335</v>
          </cell>
          <cell r="L1550">
            <v>4047.2595000000001</v>
          </cell>
        </row>
        <row r="1551">
          <cell r="B1551" t="str">
            <v>PC-2337</v>
          </cell>
          <cell r="L1551">
            <v>6325.9686000000002</v>
          </cell>
        </row>
        <row r="1552">
          <cell r="B1552" t="str">
            <v>PC-2339</v>
          </cell>
          <cell r="L1552">
            <v>4047.2595000000001</v>
          </cell>
        </row>
        <row r="1553">
          <cell r="B1553" t="str">
            <v>PC-2341</v>
          </cell>
          <cell r="L1553">
            <v>37003.515099999997</v>
          </cell>
        </row>
        <row r="1554">
          <cell r="B1554" t="str">
            <v>PC-2343</v>
          </cell>
          <cell r="L1554">
            <v>1031.6543999999999</v>
          </cell>
        </row>
        <row r="1555">
          <cell r="B1555" t="str">
            <v>PC-2345</v>
          </cell>
          <cell r="L1555">
            <v>1462.4550999999999</v>
          </cell>
        </row>
        <row r="1556">
          <cell r="B1556" t="str">
            <v>PC-2347</v>
          </cell>
          <cell r="L1556">
            <v>2720.8467000000001</v>
          </cell>
        </row>
        <row r="1558">
          <cell r="B1558" t="str">
            <v>PC-2349</v>
          </cell>
          <cell r="L1558">
            <v>2834.2152999999998</v>
          </cell>
        </row>
        <row r="1559">
          <cell r="B1559" t="str">
            <v>PC-2350</v>
          </cell>
          <cell r="L1559">
            <v>2494.1095</v>
          </cell>
        </row>
        <row r="1560">
          <cell r="B1560" t="str">
            <v>PC-2351</v>
          </cell>
          <cell r="L1560">
            <v>42785.314400000003</v>
          </cell>
        </row>
        <row r="1561">
          <cell r="B1561" t="str">
            <v>PC-2352</v>
          </cell>
          <cell r="L1561">
            <v>47796.207000000002</v>
          </cell>
        </row>
        <row r="1562">
          <cell r="B1562" t="str">
            <v>PC-2353</v>
          </cell>
          <cell r="L1562">
            <v>7731.7394000000004</v>
          </cell>
        </row>
        <row r="1563">
          <cell r="B1563" t="str">
            <v>PC-2354</v>
          </cell>
          <cell r="L1563">
            <v>12856.000700000001</v>
          </cell>
        </row>
        <row r="1564">
          <cell r="B1564" t="str">
            <v>PC-2355</v>
          </cell>
          <cell r="L1564">
            <v>759.56970000000001</v>
          </cell>
        </row>
        <row r="1565">
          <cell r="B1565" t="str">
            <v>PC-2356</v>
          </cell>
          <cell r="L1565">
            <v>1235.7179000000001</v>
          </cell>
        </row>
        <row r="1567">
          <cell r="B1567" t="str">
            <v>PC-2357</v>
          </cell>
          <cell r="L1567">
            <v>759.56970000000001</v>
          </cell>
        </row>
        <row r="1568">
          <cell r="B1568" t="str">
            <v>PC-2358</v>
          </cell>
          <cell r="L1568">
            <v>1405.7708</v>
          </cell>
        </row>
        <row r="1569">
          <cell r="B1569" t="str">
            <v>PC-2359</v>
          </cell>
          <cell r="L1569">
            <v>759.56970000000001</v>
          </cell>
        </row>
        <row r="1570">
          <cell r="B1570" t="str">
            <v>PC-2360</v>
          </cell>
          <cell r="L1570">
            <v>1405.7708</v>
          </cell>
        </row>
        <row r="1571">
          <cell r="B1571" t="str">
            <v>PC-2361</v>
          </cell>
          <cell r="L1571">
            <v>555.50620000000004</v>
          </cell>
        </row>
        <row r="1572">
          <cell r="B1572" t="str">
            <v>PC-2362</v>
          </cell>
          <cell r="L1572">
            <v>759.56970000000001</v>
          </cell>
        </row>
        <row r="1573">
          <cell r="B1573" t="str">
            <v>PC-2363</v>
          </cell>
          <cell r="L1573">
            <v>963.63319999999999</v>
          </cell>
        </row>
        <row r="1574">
          <cell r="B1574" t="str">
            <v>PC-2364</v>
          </cell>
          <cell r="L1574">
            <v>1156.3598</v>
          </cell>
        </row>
        <row r="1575">
          <cell r="B1575" t="str">
            <v>PC-2365</v>
          </cell>
          <cell r="L1575">
            <v>2108.6561999999999</v>
          </cell>
        </row>
        <row r="1576">
          <cell r="B1576" t="str">
            <v>PC-2366</v>
          </cell>
          <cell r="L1576">
            <v>204.0635</v>
          </cell>
        </row>
        <row r="1577">
          <cell r="B1577" t="str">
            <v>PC-2367</v>
          </cell>
          <cell r="L1577">
            <v>374.1164</v>
          </cell>
        </row>
        <row r="1578">
          <cell r="B1578" t="str">
            <v>PC-2368</v>
          </cell>
          <cell r="L1578">
            <v>963.63319999999999</v>
          </cell>
        </row>
        <row r="1579">
          <cell r="B1579" t="str">
            <v>PC-2369</v>
          </cell>
          <cell r="L1579">
            <v>1156.3598</v>
          </cell>
        </row>
        <row r="1580">
          <cell r="B1580" t="str">
            <v>PC-2370</v>
          </cell>
          <cell r="L1580">
            <v>2108.6561999999999</v>
          </cell>
        </row>
        <row r="1581">
          <cell r="B1581" t="str">
            <v>PC-2371</v>
          </cell>
          <cell r="L1581">
            <v>1269.7284999999999</v>
          </cell>
        </row>
        <row r="1582">
          <cell r="B1582" t="str">
            <v>PC-2372</v>
          </cell>
          <cell r="L1582">
            <v>2324.0565999999999</v>
          </cell>
        </row>
        <row r="1583">
          <cell r="B1583" t="str">
            <v>PC-2373</v>
          </cell>
          <cell r="L1583">
            <v>10089.806500000001</v>
          </cell>
        </row>
        <row r="1584">
          <cell r="B1584" t="str">
            <v>PC-2374</v>
          </cell>
          <cell r="L1584">
            <v>963.63319999999999</v>
          </cell>
        </row>
        <row r="1585">
          <cell r="B1585" t="str">
            <v>PC-2375</v>
          </cell>
          <cell r="L1585">
            <v>1156.3598</v>
          </cell>
        </row>
        <row r="1586">
          <cell r="B1586" t="str">
            <v>PC-2376</v>
          </cell>
          <cell r="L1586">
            <v>2108.6561999999999</v>
          </cell>
        </row>
        <row r="1587">
          <cell r="B1587" t="str">
            <v>PC-2377</v>
          </cell>
          <cell r="L1587">
            <v>963.63319999999999</v>
          </cell>
        </row>
        <row r="1588">
          <cell r="B1588" t="str">
            <v>PC-2378</v>
          </cell>
          <cell r="L1588">
            <v>1156.3598</v>
          </cell>
        </row>
        <row r="1589">
          <cell r="B1589" t="str">
            <v>PC-2379</v>
          </cell>
          <cell r="L1589">
            <v>2108.66</v>
          </cell>
        </row>
        <row r="1590">
          <cell r="B1590" t="str">
            <v>PC-2380</v>
          </cell>
          <cell r="L1590">
            <v>35.14</v>
          </cell>
        </row>
        <row r="1591">
          <cell r="B1591" t="str">
            <v>PC-2381</v>
          </cell>
          <cell r="L1591">
            <v>35.144300000000001</v>
          </cell>
        </row>
        <row r="1592">
          <cell r="B1592" t="str">
            <v>PC-2382</v>
          </cell>
          <cell r="L1592">
            <v>35.144300000000001</v>
          </cell>
        </row>
        <row r="1593">
          <cell r="B1593" t="str">
            <v>PC-2383</v>
          </cell>
          <cell r="L1593">
            <v>35.144300000000001</v>
          </cell>
        </row>
        <row r="1594">
          <cell r="B1594" t="str">
            <v>PC-2384</v>
          </cell>
          <cell r="L1594">
            <v>35.144300000000001</v>
          </cell>
        </row>
        <row r="1595">
          <cell r="B1595" t="str">
            <v>PC-2385</v>
          </cell>
          <cell r="L1595">
            <v>35.144300000000001</v>
          </cell>
        </row>
        <row r="1596">
          <cell r="B1596" t="str">
            <v>PC-2386</v>
          </cell>
          <cell r="L1596">
            <v>55.550600000000003</v>
          </cell>
        </row>
        <row r="1597">
          <cell r="B1597" t="str">
            <v>PC-2387</v>
          </cell>
          <cell r="L1597">
            <v>55.550600000000003</v>
          </cell>
        </row>
        <row r="1598">
          <cell r="B1598" t="str">
            <v>PC-2388</v>
          </cell>
          <cell r="L1598">
            <v>55.550600000000003</v>
          </cell>
        </row>
        <row r="1599">
          <cell r="B1599" t="str">
            <v>PC-2389</v>
          </cell>
          <cell r="L1599">
            <v>55.550600000000003</v>
          </cell>
        </row>
        <row r="1600">
          <cell r="B1600" t="str">
            <v>PC-2390</v>
          </cell>
          <cell r="L1600">
            <v>55.550600000000003</v>
          </cell>
        </row>
        <row r="1601">
          <cell r="B1601" t="str">
            <v>PC-2391</v>
          </cell>
          <cell r="L1601">
            <v>35.144300000000001</v>
          </cell>
        </row>
        <row r="1602">
          <cell r="B1602" t="str">
            <v>PC-2392</v>
          </cell>
          <cell r="L1602">
            <v>83.892799999999994</v>
          </cell>
        </row>
        <row r="1603">
          <cell r="B1603" t="str">
            <v>PC-2393</v>
          </cell>
          <cell r="L1603">
            <v>340.10579999999999</v>
          </cell>
        </row>
        <row r="1604">
          <cell r="B1604" t="str">
            <v>PC-2394</v>
          </cell>
          <cell r="L1604">
            <v>1745.8766000000001</v>
          </cell>
        </row>
        <row r="1605">
          <cell r="B1605" t="str">
            <v>PC-2395</v>
          </cell>
          <cell r="L1605">
            <v>283.42149999999998</v>
          </cell>
        </row>
        <row r="1606">
          <cell r="B1606" t="str">
            <v>PC-2396</v>
          </cell>
          <cell r="L1606">
            <v>595.18520000000001</v>
          </cell>
        </row>
        <row r="1607">
          <cell r="B1607" t="str">
            <v>PC-2397</v>
          </cell>
          <cell r="L1607">
            <v>35.144300000000001</v>
          </cell>
        </row>
        <row r="1608">
          <cell r="B1608" t="str">
            <v>PC-2398</v>
          </cell>
          <cell r="L1608">
            <v>68.021199999999993</v>
          </cell>
        </row>
        <row r="1609">
          <cell r="B1609" t="str">
            <v>PC-2399</v>
          </cell>
          <cell r="L1609">
            <v>54.416899999999998</v>
          </cell>
        </row>
        <row r="1610">
          <cell r="B1610" t="str">
            <v>PC-2400</v>
          </cell>
          <cell r="L1610">
            <v>138.30969999999999</v>
          </cell>
        </row>
        <row r="1611">
          <cell r="B1611" t="str">
            <v>PC-2401</v>
          </cell>
          <cell r="L1611">
            <v>62.352699999999999</v>
          </cell>
        </row>
        <row r="1612">
          <cell r="B1612" t="str">
            <v>PC-2402</v>
          </cell>
          <cell r="L1612">
            <v>408.12700000000001</v>
          </cell>
        </row>
        <row r="1613">
          <cell r="B1613" t="str">
            <v>PC-2403</v>
          </cell>
          <cell r="L1613">
            <v>35.144300000000001</v>
          </cell>
        </row>
        <row r="1614">
          <cell r="B1614" t="str">
            <v>PC-2404</v>
          </cell>
          <cell r="L1614">
            <v>55.550600000000003</v>
          </cell>
        </row>
        <row r="1615">
          <cell r="B1615" t="str">
            <v>PC-2405</v>
          </cell>
          <cell r="L1615">
            <v>55.550600000000003</v>
          </cell>
        </row>
        <row r="1616">
          <cell r="B1616" t="str">
            <v>PC-2406</v>
          </cell>
          <cell r="L1616">
            <v>140.5771</v>
          </cell>
        </row>
        <row r="1617">
          <cell r="B1617" t="str">
            <v>PC-2407</v>
          </cell>
          <cell r="L1617">
            <v>73.689599999999999</v>
          </cell>
        </row>
        <row r="1618">
          <cell r="B1618" t="str">
            <v>PC-2408</v>
          </cell>
          <cell r="L1618">
            <v>53.283200000000001</v>
          </cell>
        </row>
        <row r="1619">
          <cell r="B1619" t="str">
            <v>PC-2409</v>
          </cell>
          <cell r="L1619">
            <v>119.03700000000001</v>
          </cell>
        </row>
        <row r="1620">
          <cell r="B1620" t="str">
            <v>PC-2410</v>
          </cell>
          <cell r="L1620">
            <v>62.352699999999999</v>
          </cell>
        </row>
        <row r="1621">
          <cell r="B1621" t="str">
            <v>PC-2411</v>
          </cell>
          <cell r="L1621">
            <v>163.2508</v>
          </cell>
        </row>
        <row r="1622">
          <cell r="B1622" t="str">
            <v>PC-2412</v>
          </cell>
          <cell r="L1622">
            <v>86.727000000000004</v>
          </cell>
        </row>
        <row r="1623">
          <cell r="B1623" t="str">
            <v>PC-2413</v>
          </cell>
          <cell r="L1623">
            <v>159.84970000000001</v>
          </cell>
        </row>
        <row r="1624">
          <cell r="B1624" t="str">
            <v>PC-2414</v>
          </cell>
          <cell r="L1624">
            <v>12.5839</v>
          </cell>
        </row>
        <row r="1625">
          <cell r="B1625" t="str">
            <v>PC-2415</v>
          </cell>
          <cell r="L1625">
            <v>22.6737</v>
          </cell>
        </row>
        <row r="1626">
          <cell r="B1626" t="str">
            <v>PC-2416</v>
          </cell>
          <cell r="L1626">
            <v>72.272499999999994</v>
          </cell>
        </row>
        <row r="1627">
          <cell r="B1627" t="str">
            <v>PC-2417</v>
          </cell>
          <cell r="L1627">
            <v>21.823499999999999</v>
          </cell>
        </row>
        <row r="1628">
          <cell r="B1628" t="str">
            <v>PC-2418</v>
          </cell>
          <cell r="L1628">
            <v>21.823499999999999</v>
          </cell>
        </row>
        <row r="1629">
          <cell r="B1629" t="str">
            <v>PC-2419</v>
          </cell>
          <cell r="L1629">
            <v>21.823499999999999</v>
          </cell>
        </row>
        <row r="1630">
          <cell r="B1630" t="str">
            <v>PC-2420</v>
          </cell>
          <cell r="L1630">
            <v>21.823499999999999</v>
          </cell>
        </row>
        <row r="1631">
          <cell r="B1631" t="str">
            <v>PC-2421</v>
          </cell>
          <cell r="L1631">
            <v>21.823499999999999</v>
          </cell>
        </row>
        <row r="1632">
          <cell r="B1632" t="str">
            <v>PC-2422</v>
          </cell>
          <cell r="L1632">
            <v>158.71610000000001</v>
          </cell>
        </row>
        <row r="1633">
          <cell r="B1633" t="str">
            <v>PC-2423</v>
          </cell>
          <cell r="L1633">
            <v>40.8127</v>
          </cell>
        </row>
        <row r="1634">
          <cell r="B1634" t="str">
            <v>PC-2424</v>
          </cell>
          <cell r="L1634">
            <v>40.8127</v>
          </cell>
        </row>
        <row r="1635">
          <cell r="B1635" t="str">
            <v>Empty Table Cell</v>
          </cell>
        </row>
        <row r="1636">
          <cell r="B1636" t="str">
            <v>PC-2425</v>
          </cell>
          <cell r="L1636">
            <v>404.72590000000002</v>
          </cell>
        </row>
        <row r="1637">
          <cell r="B1637" t="str">
            <v>PC-2426</v>
          </cell>
          <cell r="L1637">
            <v>855.93299999999999</v>
          </cell>
        </row>
        <row r="1638">
          <cell r="B1638" t="str">
            <v>PC-2427</v>
          </cell>
          <cell r="L1638">
            <v>464.81130000000002</v>
          </cell>
        </row>
        <row r="1639">
          <cell r="B1639" t="str">
            <v>PC-2428</v>
          </cell>
          <cell r="L1639">
            <v>464.81130000000002</v>
          </cell>
        </row>
        <row r="1640">
          <cell r="B1640" t="str">
            <v>PC-2429</v>
          </cell>
          <cell r="L1640">
            <v>464.81130000000002</v>
          </cell>
        </row>
        <row r="1641">
          <cell r="B1641" t="str">
            <v>PC-2430</v>
          </cell>
          <cell r="L1641">
            <v>1190.3704</v>
          </cell>
        </row>
        <row r="1642">
          <cell r="B1642" t="str">
            <v>PC-2431</v>
          </cell>
          <cell r="L1642">
            <v>1190.3704</v>
          </cell>
        </row>
        <row r="1643">
          <cell r="B1643" t="str">
            <v>PC-2432</v>
          </cell>
          <cell r="L1643">
            <v>1190.3704</v>
          </cell>
        </row>
        <row r="1644">
          <cell r="B1644" t="str">
            <v>PC-2433</v>
          </cell>
          <cell r="L1644">
            <v>906.94889999999998</v>
          </cell>
        </row>
        <row r="1645">
          <cell r="B1645" t="str">
            <v>PC-2434</v>
          </cell>
          <cell r="L1645">
            <v>906.94889999999998</v>
          </cell>
        </row>
        <row r="1646">
          <cell r="B1646" t="str">
            <v>PC-2435</v>
          </cell>
          <cell r="L1646">
            <v>906.94889999999998</v>
          </cell>
        </row>
        <row r="1647">
          <cell r="B1647" t="str">
            <v>PC-2436</v>
          </cell>
          <cell r="L1647">
            <v>404.72590000000002</v>
          </cell>
        </row>
        <row r="1648">
          <cell r="B1648" t="str">
            <v>PC-2437</v>
          </cell>
          <cell r="L1648">
            <v>404.72590000000002</v>
          </cell>
        </row>
        <row r="1649">
          <cell r="B1649" t="str">
            <v>PC-2438</v>
          </cell>
          <cell r="L1649">
            <v>404.72590000000002</v>
          </cell>
        </row>
        <row r="1650">
          <cell r="B1650" t="str">
            <v>PC-2439</v>
          </cell>
          <cell r="L1650">
            <v>857.06669999999997</v>
          </cell>
        </row>
        <row r="1651">
          <cell r="B1651" t="str">
            <v>PC-2440</v>
          </cell>
          <cell r="L1651">
            <v>857.06669999999997</v>
          </cell>
        </row>
        <row r="1652">
          <cell r="B1652" t="str">
            <v>PC-2441</v>
          </cell>
          <cell r="L1652">
            <v>857.06669999999997</v>
          </cell>
        </row>
        <row r="1653">
          <cell r="B1653" t="str">
            <v>PC-2442</v>
          </cell>
          <cell r="L1653">
            <v>107.7002</v>
          </cell>
        </row>
        <row r="1654">
          <cell r="B1654" t="str">
            <v>PC-2443</v>
          </cell>
          <cell r="L1654">
            <v>107.7002</v>
          </cell>
        </row>
        <row r="1655">
          <cell r="B1655" t="str">
            <v>PC-2444</v>
          </cell>
          <cell r="L1655">
            <v>107.7002</v>
          </cell>
        </row>
        <row r="1656">
          <cell r="B1656" t="str">
            <v>PC-2445</v>
          </cell>
          <cell r="L1656">
            <v>1008.9807</v>
          </cell>
        </row>
        <row r="1657">
          <cell r="B1657" t="str">
            <v>PC-2446</v>
          </cell>
          <cell r="L1657">
            <v>1008.9807</v>
          </cell>
        </row>
        <row r="1658">
          <cell r="B1658" t="str">
            <v>PC-2447</v>
          </cell>
          <cell r="L1658">
            <v>1008.9807</v>
          </cell>
        </row>
        <row r="1659">
          <cell r="B1659" t="str">
            <v>PC-2448</v>
          </cell>
          <cell r="L1659">
            <v>785.64449999999999</v>
          </cell>
        </row>
        <row r="1660">
          <cell r="B1660" t="str">
            <v>PC-2449</v>
          </cell>
          <cell r="L1660">
            <v>785.64449999999999</v>
          </cell>
        </row>
        <row r="1661">
          <cell r="B1661" t="str">
            <v>PC-2450</v>
          </cell>
          <cell r="L1661">
            <v>785.64449999999999</v>
          </cell>
        </row>
        <row r="1662">
          <cell r="B1662" t="str">
            <v>PC-2451</v>
          </cell>
          <cell r="L1662">
            <v>107.7002</v>
          </cell>
        </row>
        <row r="1663">
          <cell r="B1663" t="str">
            <v>PC-2452</v>
          </cell>
          <cell r="L1663">
            <v>107.7002</v>
          </cell>
        </row>
        <row r="1664">
          <cell r="B1664" t="str">
            <v>PC-2453</v>
          </cell>
          <cell r="L1664">
            <v>476.14819999999997</v>
          </cell>
        </row>
        <row r="1665">
          <cell r="B1665" t="str">
            <v>PC-2454</v>
          </cell>
          <cell r="L1665">
            <v>1071.3334</v>
          </cell>
        </row>
        <row r="1666">
          <cell r="B1666" t="str">
            <v>PC-2455</v>
          </cell>
          <cell r="L1666">
            <v>340.10579999999999</v>
          </cell>
        </row>
        <row r="1667">
          <cell r="B1667" t="str">
            <v>PC-2456</v>
          </cell>
          <cell r="L1667">
            <v>1927.2664</v>
          </cell>
        </row>
        <row r="1668">
          <cell r="B1668" t="str">
            <v>PC-2457</v>
          </cell>
          <cell r="L1668">
            <v>2097.3193000000001</v>
          </cell>
        </row>
        <row r="1669">
          <cell r="B1669" t="str">
            <v>PC-2458</v>
          </cell>
          <cell r="L1669">
            <v>311.76369999999997</v>
          </cell>
        </row>
        <row r="1670">
          <cell r="B1670" t="str">
            <v>PC-2459</v>
          </cell>
          <cell r="L1670">
            <v>2023.6297</v>
          </cell>
        </row>
        <row r="1671">
          <cell r="B1671" t="str">
            <v>PC-2460</v>
          </cell>
          <cell r="L1671">
            <v>1904.5926999999999</v>
          </cell>
        </row>
        <row r="1672">
          <cell r="B1672" t="str">
            <v>PC-2461</v>
          </cell>
          <cell r="L1672">
            <v>340.10579999999999</v>
          </cell>
        </row>
        <row r="1673">
          <cell r="B1673" t="str">
            <v>PC-2462</v>
          </cell>
          <cell r="L1673">
            <v>1927.2664</v>
          </cell>
        </row>
        <row r="1674">
          <cell r="B1674" t="str">
            <v>PC-2463</v>
          </cell>
          <cell r="L1674">
            <v>2097.3193000000001</v>
          </cell>
        </row>
        <row r="1675">
          <cell r="B1675" t="str">
            <v>PC-2464</v>
          </cell>
          <cell r="L1675">
            <v>765.23810000000003</v>
          </cell>
        </row>
        <row r="1676">
          <cell r="B1676" t="str">
            <v>PC-2465</v>
          </cell>
          <cell r="L1676">
            <v>323.10050000000001</v>
          </cell>
        </row>
        <row r="1677">
          <cell r="B1677" t="str">
            <v>PC-2466</v>
          </cell>
          <cell r="L1677">
            <v>666.60739999999998</v>
          </cell>
        </row>
        <row r="1678">
          <cell r="B1678" t="str">
            <v>PC-2467</v>
          </cell>
          <cell r="L1678">
            <v>1502.1341</v>
          </cell>
        </row>
        <row r="1679">
          <cell r="B1679" t="str">
            <v>PC-2468</v>
          </cell>
          <cell r="L1679">
            <v>776.57500000000005</v>
          </cell>
        </row>
        <row r="1680">
          <cell r="B1680" t="str">
            <v>PC-2469</v>
          </cell>
          <cell r="L1680">
            <v>776.57500000000005</v>
          </cell>
        </row>
        <row r="1681">
          <cell r="B1681" t="str">
            <v>PC-2470</v>
          </cell>
          <cell r="L1681">
            <v>776.57500000000005</v>
          </cell>
        </row>
        <row r="1682">
          <cell r="B1682" t="str">
            <v>PC-2471</v>
          </cell>
          <cell r="L1682">
            <v>1142.7556</v>
          </cell>
        </row>
        <row r="1683">
          <cell r="B1683" t="str">
            <v>PC-2472</v>
          </cell>
          <cell r="L1683">
            <v>1142.7556</v>
          </cell>
        </row>
        <row r="1684">
          <cell r="B1684" t="str">
            <v>PC-2473</v>
          </cell>
          <cell r="L1684">
            <v>1142.7556</v>
          </cell>
        </row>
        <row r="1685">
          <cell r="B1685" t="str">
            <v>PC-2474</v>
          </cell>
          <cell r="L1685">
            <v>175.72130000000001</v>
          </cell>
        </row>
        <row r="1686">
          <cell r="B1686" t="str">
            <v>PC-2475</v>
          </cell>
          <cell r="L1686">
            <v>380.91849999999999</v>
          </cell>
        </row>
        <row r="1687">
          <cell r="B1687" t="str">
            <v>PC-2476</v>
          </cell>
          <cell r="L1687">
            <v>226.7372</v>
          </cell>
        </row>
        <row r="1688">
          <cell r="B1688" t="str">
            <v>PC-2477</v>
          </cell>
          <cell r="L1688">
            <v>374.1164</v>
          </cell>
        </row>
        <row r="1689">
          <cell r="B1689" t="str">
            <v>PC-2478</v>
          </cell>
          <cell r="L1689">
            <v>22.6737</v>
          </cell>
        </row>
        <row r="1690">
          <cell r="B1690" t="str">
            <v>PC-2479</v>
          </cell>
          <cell r="L1690">
            <v>35.144300000000001</v>
          </cell>
        </row>
        <row r="1691">
          <cell r="B1691" t="str">
            <v>PC-2480</v>
          </cell>
          <cell r="L1691">
            <v>35.144300000000001</v>
          </cell>
        </row>
        <row r="1692">
          <cell r="B1692" t="str">
            <v>PC-2481</v>
          </cell>
          <cell r="L1692">
            <v>35.144300000000001</v>
          </cell>
        </row>
        <row r="1693">
          <cell r="B1693" t="str">
            <v>PC-2482</v>
          </cell>
          <cell r="L1693">
            <v>35.144300000000001</v>
          </cell>
        </row>
        <row r="1694">
          <cell r="B1694" t="str">
            <v>PC-2483</v>
          </cell>
          <cell r="L1694">
            <v>35.144300000000001</v>
          </cell>
        </row>
        <row r="1695">
          <cell r="B1695" t="str">
            <v>PC-2484</v>
          </cell>
          <cell r="L1695">
            <v>35.144300000000001</v>
          </cell>
        </row>
        <row r="1696">
          <cell r="B1696" t="str">
            <v>PC-2485</v>
          </cell>
          <cell r="L1696">
            <v>35.144300000000001</v>
          </cell>
        </row>
        <row r="1697">
          <cell r="B1697" t="str">
            <v>PC-2486</v>
          </cell>
          <cell r="L1697">
            <v>35.144300000000001</v>
          </cell>
        </row>
        <row r="1698">
          <cell r="B1698" t="str">
            <v>PC-2487</v>
          </cell>
          <cell r="L1698">
            <v>35.144300000000001</v>
          </cell>
        </row>
        <row r="1699">
          <cell r="B1699" t="str">
            <v>PC-2488</v>
          </cell>
          <cell r="L1699">
            <v>35.144300000000001</v>
          </cell>
        </row>
        <row r="1700">
          <cell r="B1700" t="str">
            <v>PC-2489</v>
          </cell>
          <cell r="L1700">
            <v>35.144300000000001</v>
          </cell>
        </row>
        <row r="1701">
          <cell r="B1701" t="str">
            <v>PC-2490</v>
          </cell>
          <cell r="L1701">
            <v>35.144300000000001</v>
          </cell>
        </row>
        <row r="1702">
          <cell r="B1702" t="str">
            <v>PC-2491</v>
          </cell>
          <cell r="L1702">
            <v>35.144300000000001</v>
          </cell>
        </row>
        <row r="1703">
          <cell r="B1703" t="str">
            <v>PC-2492</v>
          </cell>
          <cell r="L1703">
            <v>35.144300000000001</v>
          </cell>
        </row>
        <row r="1704">
          <cell r="B1704" t="str">
            <v>PC-2493</v>
          </cell>
          <cell r="L1704">
            <v>35.144300000000001</v>
          </cell>
        </row>
        <row r="1705">
          <cell r="B1705" t="str">
            <v>PC-2494</v>
          </cell>
          <cell r="L1705">
            <v>35.144300000000001</v>
          </cell>
        </row>
        <row r="1706">
          <cell r="B1706" t="str">
            <v>PC-2495</v>
          </cell>
          <cell r="L1706">
            <v>35.144300000000001</v>
          </cell>
        </row>
        <row r="1707">
          <cell r="B1707" t="str">
            <v>PC-2496</v>
          </cell>
          <cell r="L1707">
            <v>35.144300000000001</v>
          </cell>
        </row>
        <row r="1708">
          <cell r="B1708" t="str">
            <v>PC-2497</v>
          </cell>
          <cell r="L1708">
            <v>35.144300000000001</v>
          </cell>
        </row>
        <row r="1709">
          <cell r="B1709" t="str">
            <v>PC-2498</v>
          </cell>
          <cell r="L1709">
            <v>35.144300000000001</v>
          </cell>
        </row>
        <row r="1710">
          <cell r="B1710" t="str">
            <v>PC-2499</v>
          </cell>
          <cell r="L1710">
            <v>35.144300000000001</v>
          </cell>
        </row>
        <row r="1711">
          <cell r="B1711" t="str">
            <v>PC-2500</v>
          </cell>
          <cell r="L1711">
            <v>35.144300000000001</v>
          </cell>
        </row>
        <row r="1712">
          <cell r="B1712" t="str">
            <v>PC-2501</v>
          </cell>
          <cell r="L1712">
            <v>35.144300000000001</v>
          </cell>
        </row>
        <row r="1713">
          <cell r="B1713" t="str">
            <v>PC-2502</v>
          </cell>
          <cell r="L1713">
            <v>35.144300000000001</v>
          </cell>
        </row>
        <row r="1714">
          <cell r="B1714" t="str">
            <v>PC-2503</v>
          </cell>
          <cell r="L1714">
            <v>53.283200000000001</v>
          </cell>
        </row>
        <row r="1715">
          <cell r="B1715" t="str">
            <v>PC-2504</v>
          </cell>
          <cell r="L1715">
            <v>53.283200000000001</v>
          </cell>
        </row>
        <row r="1716">
          <cell r="B1716" t="str">
            <v>PC-2505</v>
          </cell>
          <cell r="L1716">
            <v>53.283200000000001</v>
          </cell>
        </row>
        <row r="1717">
          <cell r="B1717" t="str">
            <v>PC-2506</v>
          </cell>
          <cell r="L1717">
            <v>53.283200000000001</v>
          </cell>
        </row>
        <row r="1718">
          <cell r="B1718" t="str">
            <v>PC-2507</v>
          </cell>
          <cell r="L1718">
            <v>53.283200000000001</v>
          </cell>
        </row>
        <row r="1719">
          <cell r="B1719" t="str">
            <v>PC-2508</v>
          </cell>
          <cell r="L1719">
            <v>53.283200000000001</v>
          </cell>
        </row>
        <row r="1720">
          <cell r="B1720" t="str">
            <v>PC-2509</v>
          </cell>
          <cell r="L1720">
            <v>53.283200000000001</v>
          </cell>
        </row>
        <row r="1721">
          <cell r="B1721" t="str">
            <v>PC-2510</v>
          </cell>
          <cell r="L1721">
            <v>53.283200000000001</v>
          </cell>
        </row>
        <row r="1722">
          <cell r="B1722" t="str">
            <v>PC-2511</v>
          </cell>
          <cell r="L1722">
            <v>53.283200000000001</v>
          </cell>
        </row>
        <row r="1723">
          <cell r="B1723" t="str">
            <v>PC-2512</v>
          </cell>
          <cell r="L1723">
            <v>53.283200000000001</v>
          </cell>
        </row>
        <row r="1724">
          <cell r="B1724" t="str">
            <v>PC-2513</v>
          </cell>
          <cell r="L1724">
            <v>53.283200000000001</v>
          </cell>
        </row>
        <row r="1725">
          <cell r="B1725" t="str">
            <v>PC-2514</v>
          </cell>
          <cell r="L1725">
            <v>53.283200000000001</v>
          </cell>
        </row>
        <row r="1726">
          <cell r="B1726" t="str">
            <v>PC-2515</v>
          </cell>
          <cell r="L1726">
            <v>53.283200000000001</v>
          </cell>
        </row>
        <row r="1727">
          <cell r="B1727" t="str">
            <v>PC-2516</v>
          </cell>
          <cell r="L1727">
            <v>53.283200000000001</v>
          </cell>
        </row>
        <row r="1728">
          <cell r="B1728" t="str">
            <v>PC-2517</v>
          </cell>
          <cell r="L1728">
            <v>53.283200000000001</v>
          </cell>
        </row>
        <row r="1729">
          <cell r="B1729" t="str">
            <v>PC-2518</v>
          </cell>
          <cell r="L1729">
            <v>53.283200000000001</v>
          </cell>
        </row>
        <row r="1730">
          <cell r="B1730" t="str">
            <v>PC-2519</v>
          </cell>
          <cell r="L1730">
            <v>53.283200000000001</v>
          </cell>
        </row>
        <row r="1731">
          <cell r="B1731" t="str">
            <v>PC-2520</v>
          </cell>
          <cell r="L1731">
            <v>53.283200000000001</v>
          </cell>
        </row>
        <row r="1732">
          <cell r="B1732" t="str">
            <v>PC-2521</v>
          </cell>
          <cell r="L1732">
            <v>53.283200000000001</v>
          </cell>
        </row>
        <row r="1733">
          <cell r="B1733" t="str">
            <v>PC-2522</v>
          </cell>
          <cell r="L1733">
            <v>53.283200000000001</v>
          </cell>
        </row>
        <row r="1734">
          <cell r="B1734" t="str">
            <v>PC-2523</v>
          </cell>
          <cell r="L1734">
            <v>53.283200000000001</v>
          </cell>
        </row>
        <row r="1735">
          <cell r="B1735" t="str">
            <v>PC-2524</v>
          </cell>
          <cell r="L1735">
            <v>53.283200000000001</v>
          </cell>
        </row>
        <row r="1736">
          <cell r="B1736" t="str">
            <v>PC-2525</v>
          </cell>
          <cell r="L1736">
            <v>53.283200000000001</v>
          </cell>
        </row>
        <row r="1737">
          <cell r="B1737" t="str">
            <v>PC-2526</v>
          </cell>
          <cell r="L1737">
            <v>53.283200000000001</v>
          </cell>
        </row>
        <row r="1738">
          <cell r="B1738" t="str">
            <v>PC-2527</v>
          </cell>
          <cell r="L1738">
            <v>44.213799999999999</v>
          </cell>
        </row>
        <row r="1739">
          <cell r="B1739" t="str">
            <v>PC-2528</v>
          </cell>
          <cell r="L1739">
            <v>92.395399999999995</v>
          </cell>
        </row>
        <row r="1740">
          <cell r="B1740" t="str">
            <v>PC-2529</v>
          </cell>
          <cell r="L1740">
            <v>13.604200000000001</v>
          </cell>
        </row>
        <row r="1741">
          <cell r="B1741" t="str">
            <v>PC-2530</v>
          </cell>
          <cell r="L1741">
            <v>19.839500000000001</v>
          </cell>
        </row>
        <row r="1742">
          <cell r="B1742" t="str">
            <v>PC-2531</v>
          </cell>
          <cell r="L1742">
            <v>19.839500000000001</v>
          </cell>
        </row>
        <row r="1743">
          <cell r="B1743" t="str">
            <v>PC-2532</v>
          </cell>
          <cell r="L1743">
            <v>19.839500000000001</v>
          </cell>
        </row>
        <row r="1744">
          <cell r="B1744" t="str">
            <v>PC-2533</v>
          </cell>
          <cell r="L1744">
            <v>24.941099999999999</v>
          </cell>
        </row>
        <row r="1745">
          <cell r="B1745" t="str">
            <v>PC-2534</v>
          </cell>
          <cell r="L1745">
            <v>31.176400000000001</v>
          </cell>
        </row>
        <row r="1746">
          <cell r="B1746" t="str">
            <v>PC-2535</v>
          </cell>
          <cell r="L1746">
            <v>31.176400000000001</v>
          </cell>
        </row>
        <row r="1747">
          <cell r="B1747" t="str">
            <v>PC-2536</v>
          </cell>
          <cell r="L1747">
            <v>30.0427</v>
          </cell>
        </row>
        <row r="1748">
          <cell r="B1748" t="str">
            <v>PC-2537</v>
          </cell>
          <cell r="L1748">
            <v>44.213799999999999</v>
          </cell>
        </row>
        <row r="1749">
          <cell r="B1749" t="str">
            <v>PC-2538</v>
          </cell>
          <cell r="L1749">
            <v>408.12700000000001</v>
          </cell>
        </row>
        <row r="1750">
          <cell r="B1750" t="str">
            <v>PC-2539</v>
          </cell>
          <cell r="L1750">
            <v>776.57500000000005</v>
          </cell>
        </row>
        <row r="1751">
          <cell r="B1751" t="str">
            <v>PC-2540</v>
          </cell>
          <cell r="L1751">
            <v>952.29629999999997</v>
          </cell>
        </row>
        <row r="1752">
          <cell r="B1752" t="str">
            <v>PC-2541</v>
          </cell>
          <cell r="L1752">
            <v>952.29629999999997</v>
          </cell>
        </row>
        <row r="1753">
          <cell r="B1753" t="str">
            <v>PC-2542</v>
          </cell>
          <cell r="L1753">
            <v>1502.1341</v>
          </cell>
        </row>
        <row r="1754">
          <cell r="B1754" t="str">
            <v>PC-2543</v>
          </cell>
          <cell r="L1754">
            <v>2267.3721999999998</v>
          </cell>
        </row>
        <row r="1755">
          <cell r="B1755" t="str">
            <v>PC-2544</v>
          </cell>
          <cell r="L1755">
            <v>2244.6985</v>
          </cell>
        </row>
        <row r="1756">
          <cell r="B1756" t="str">
            <v>PC-2545</v>
          </cell>
          <cell r="L1756">
            <v>714.22230000000002</v>
          </cell>
        </row>
        <row r="1757">
          <cell r="B1757" t="str">
            <v>PC-2546</v>
          </cell>
          <cell r="L1757">
            <v>2244.6985</v>
          </cell>
        </row>
        <row r="1758">
          <cell r="B1758" t="str">
            <v>PC-2547</v>
          </cell>
          <cell r="L1758">
            <v>1502.1341</v>
          </cell>
        </row>
        <row r="1759">
          <cell r="B1759" t="str">
            <v>PC-2548</v>
          </cell>
          <cell r="L1759">
            <v>35.427700000000002</v>
          </cell>
        </row>
        <row r="1760">
          <cell r="B1760" t="str">
            <v>PC-2549</v>
          </cell>
          <cell r="L1760">
            <v>55.267200000000003</v>
          </cell>
        </row>
        <row r="1761">
          <cell r="B1761" t="str">
            <v>PC-2550</v>
          </cell>
          <cell r="L1761">
            <v>35.427700000000002</v>
          </cell>
        </row>
        <row r="1762">
          <cell r="B1762" t="str">
            <v>PC-2551</v>
          </cell>
          <cell r="L1762">
            <v>55.267200000000003</v>
          </cell>
        </row>
        <row r="1763">
          <cell r="B1763" t="str">
            <v>PC-2552</v>
          </cell>
          <cell r="L1763">
            <v>222.20249999999999</v>
          </cell>
        </row>
        <row r="1764">
          <cell r="B1764" t="str">
            <v>PC-2553</v>
          </cell>
          <cell r="L1764">
            <v>606.52210000000002</v>
          </cell>
        </row>
        <row r="1765">
          <cell r="B1765" t="str">
            <v>PC-2554</v>
          </cell>
          <cell r="L1765">
            <v>136.04230000000001</v>
          </cell>
        </row>
        <row r="1766">
          <cell r="B1766" t="str">
            <v>PC-2555</v>
          </cell>
          <cell r="L1766">
            <v>323.10050000000001</v>
          </cell>
        </row>
        <row r="1767">
          <cell r="B1767" t="str">
            <v>PC-2556</v>
          </cell>
          <cell r="L1767">
            <v>226.7372</v>
          </cell>
        </row>
        <row r="1768">
          <cell r="B1768" t="str">
            <v>PC-2557</v>
          </cell>
          <cell r="L1768">
            <v>612.19050000000004</v>
          </cell>
        </row>
        <row r="1769">
          <cell r="B1769" t="str">
            <v>PC-2558</v>
          </cell>
          <cell r="L1769">
            <v>328.76900000000001</v>
          </cell>
        </row>
        <row r="1770">
          <cell r="B1770" t="str">
            <v>PC-2559</v>
          </cell>
          <cell r="L1770">
            <v>765.23810000000003</v>
          </cell>
        </row>
        <row r="1771">
          <cell r="B1771" t="str">
            <v>PC-2560</v>
          </cell>
          <cell r="L1771">
            <v>136.04230000000001</v>
          </cell>
        </row>
        <row r="1772">
          <cell r="B1772" t="str">
            <v>PC-2561</v>
          </cell>
          <cell r="L1772">
            <v>277.75310000000002</v>
          </cell>
        </row>
        <row r="1773">
          <cell r="B1773" t="str">
            <v>PC-2562</v>
          </cell>
          <cell r="L1773">
            <v>105.4328</v>
          </cell>
        </row>
        <row r="1774">
          <cell r="B1774" t="str">
            <v>PC-2563</v>
          </cell>
          <cell r="L1774">
            <v>170.05289999999999</v>
          </cell>
        </row>
        <row r="1775">
          <cell r="B1775" t="str">
            <v>PC-2564</v>
          </cell>
          <cell r="L1775">
            <v>35.427700000000002</v>
          </cell>
        </row>
        <row r="1776">
          <cell r="B1776" t="str">
            <v>PC-2565</v>
          </cell>
          <cell r="L1776">
            <v>55.267200000000003</v>
          </cell>
        </row>
        <row r="1777">
          <cell r="B1777" t="str">
            <v>PC-2566</v>
          </cell>
          <cell r="L1777">
            <v>13.604200000000001</v>
          </cell>
        </row>
        <row r="1778">
          <cell r="B1778" t="str">
            <v>PC-2567</v>
          </cell>
          <cell r="L1778">
            <v>15.871600000000001</v>
          </cell>
        </row>
        <row r="1779">
          <cell r="B1779" t="str">
            <v>PC-2568</v>
          </cell>
          <cell r="L1779">
            <v>35.427700000000002</v>
          </cell>
        </row>
        <row r="1780">
          <cell r="B1780" t="str">
            <v>PC-2569</v>
          </cell>
          <cell r="L1780">
            <v>35.427700000000002</v>
          </cell>
        </row>
        <row r="1781">
          <cell r="B1781" t="str">
            <v>PC-2570</v>
          </cell>
          <cell r="L1781">
            <v>55.267200000000003</v>
          </cell>
        </row>
        <row r="1782">
          <cell r="B1782" t="str">
            <v>PC-2571</v>
          </cell>
          <cell r="L1782">
            <v>55.267200000000003</v>
          </cell>
        </row>
        <row r="1783">
          <cell r="B1783" t="str">
            <v>PC-2572</v>
          </cell>
          <cell r="L1783">
            <v>29.4758</v>
          </cell>
        </row>
        <row r="1784">
          <cell r="B1784" t="str">
            <v>PC-2573</v>
          </cell>
          <cell r="L1784">
            <v>36.277999999999999</v>
          </cell>
        </row>
        <row r="1785">
          <cell r="B1785" t="str">
            <v>PC-2574</v>
          </cell>
          <cell r="L1785">
            <v>12.470499999999999</v>
          </cell>
        </row>
        <row r="1786">
          <cell r="B1786" t="str">
            <v>PC-2575</v>
          </cell>
          <cell r="L1786">
            <v>12.470499999999999</v>
          </cell>
        </row>
        <row r="1787">
          <cell r="B1787" t="str">
            <v>PC-2576</v>
          </cell>
          <cell r="L1787">
            <v>12.470499999999999</v>
          </cell>
        </row>
        <row r="1788">
          <cell r="B1788" t="str">
            <v>PC-2577</v>
          </cell>
          <cell r="L1788">
            <v>12.470499999999999</v>
          </cell>
        </row>
        <row r="1789">
          <cell r="B1789" t="str">
            <v>PC-2578</v>
          </cell>
          <cell r="L1789">
            <v>12.470499999999999</v>
          </cell>
        </row>
        <row r="1790">
          <cell r="B1790" t="str">
            <v>PC-2579</v>
          </cell>
          <cell r="L1790">
            <v>18.138999999999999</v>
          </cell>
        </row>
        <row r="1791">
          <cell r="B1791" t="str">
            <v>PC-2580</v>
          </cell>
          <cell r="L1791">
            <v>18.138999999999999</v>
          </cell>
        </row>
        <row r="1792">
          <cell r="B1792" t="str">
            <v>PC-2581</v>
          </cell>
          <cell r="L1792">
            <v>18.138999999999999</v>
          </cell>
        </row>
        <row r="1793">
          <cell r="B1793" t="str">
            <v>PC-2582</v>
          </cell>
          <cell r="L1793">
            <v>18.138999999999999</v>
          </cell>
        </row>
        <row r="1794">
          <cell r="B1794" t="str">
            <v>PC-2583</v>
          </cell>
          <cell r="L1794">
            <v>35.144300000000001</v>
          </cell>
        </row>
        <row r="1795">
          <cell r="B1795" t="str">
            <v>PC-2584</v>
          </cell>
          <cell r="L1795">
            <v>54.983800000000002</v>
          </cell>
        </row>
        <row r="1796">
          <cell r="B1796" t="str">
            <v>PC-2585</v>
          </cell>
          <cell r="L1796">
            <v>35.144300000000001</v>
          </cell>
        </row>
        <row r="1797">
          <cell r="B1797" t="str">
            <v>PC-2586</v>
          </cell>
          <cell r="L1797">
            <v>54.983800000000002</v>
          </cell>
        </row>
        <row r="1798">
          <cell r="B1798" t="str">
            <v>PC-2587</v>
          </cell>
          <cell r="L1798">
            <v>54.983800000000002</v>
          </cell>
        </row>
        <row r="1799">
          <cell r="B1799" t="str">
            <v>PC-2588</v>
          </cell>
          <cell r="L1799">
            <v>35.144300000000001</v>
          </cell>
        </row>
        <row r="1800">
          <cell r="B1800" t="str">
            <v>PC-2589</v>
          </cell>
          <cell r="L1800">
            <v>54.983800000000002</v>
          </cell>
        </row>
        <row r="1801">
          <cell r="B1801" t="str">
            <v>PC-2590</v>
          </cell>
          <cell r="L1801">
            <v>136.04230000000001</v>
          </cell>
        </row>
        <row r="1802">
          <cell r="B1802" t="str">
            <v>PC-2591</v>
          </cell>
          <cell r="L1802">
            <v>184.79079999999999</v>
          </cell>
        </row>
        <row r="1803">
          <cell r="B1803" t="str">
            <v>PC-2592</v>
          </cell>
          <cell r="L1803">
            <v>184.79079999999999</v>
          </cell>
        </row>
        <row r="1804">
          <cell r="B1804" t="str">
            <v>PC-2593</v>
          </cell>
          <cell r="L1804">
            <v>295.89210000000003</v>
          </cell>
        </row>
        <row r="1805">
          <cell r="B1805" t="str">
            <v>PC-2594</v>
          </cell>
          <cell r="L1805">
            <v>240.3415</v>
          </cell>
        </row>
        <row r="1806">
          <cell r="B1806" t="str">
            <v>PC-2595</v>
          </cell>
          <cell r="L1806">
            <v>465.94499999999999</v>
          </cell>
        </row>
        <row r="1807">
          <cell r="B1807" t="str">
            <v>PC-2596</v>
          </cell>
          <cell r="L1807">
            <v>35.144300000000001</v>
          </cell>
        </row>
        <row r="1808">
          <cell r="B1808" t="str">
            <v>PC-2597</v>
          </cell>
          <cell r="L1808">
            <v>54.983800000000002</v>
          </cell>
        </row>
        <row r="1809">
          <cell r="B1809" t="str">
            <v>PC-2598</v>
          </cell>
          <cell r="L1809">
            <v>35.144300000000001</v>
          </cell>
        </row>
        <row r="1810">
          <cell r="B1810" t="str">
            <v>PC-2599</v>
          </cell>
          <cell r="L1810">
            <v>54.983800000000002</v>
          </cell>
        </row>
        <row r="1811">
          <cell r="B1811" t="str">
            <v>PC-2600</v>
          </cell>
          <cell r="L1811">
            <v>18.138999999999999</v>
          </cell>
        </row>
        <row r="1812">
          <cell r="B1812" t="str">
            <v>PC-2601</v>
          </cell>
          <cell r="L1812">
            <v>1802.5608999999999</v>
          </cell>
        </row>
        <row r="1813">
          <cell r="B1813" t="str">
            <v>PC-2602</v>
          </cell>
          <cell r="L1813">
            <v>170.05289999999999</v>
          </cell>
        </row>
        <row r="1814">
          <cell r="B1814" t="str">
            <v>PC-2603</v>
          </cell>
          <cell r="L1814">
            <v>736.89599999999996</v>
          </cell>
        </row>
        <row r="1815">
          <cell r="B1815" t="str">
            <v>PC-2604</v>
          </cell>
          <cell r="L1815">
            <v>1196.0389</v>
          </cell>
        </row>
        <row r="1816">
          <cell r="B1816" t="str">
            <v>PC-2605</v>
          </cell>
          <cell r="L1816">
            <v>170.05289999999999</v>
          </cell>
        </row>
        <row r="1817">
          <cell r="B1817" t="str">
            <v>PC-2606</v>
          </cell>
          <cell r="L1817">
            <v>736.89599999999996</v>
          </cell>
        </row>
        <row r="1818">
          <cell r="B1818" t="str">
            <v>PC-2607</v>
          </cell>
          <cell r="L1818">
            <v>736.89599999999996</v>
          </cell>
        </row>
        <row r="1819">
          <cell r="B1819" t="str">
            <v>PC-2608</v>
          </cell>
          <cell r="L1819">
            <v>1445.4498000000001</v>
          </cell>
        </row>
        <row r="1820">
          <cell r="B1820" t="str">
            <v>PC-2609</v>
          </cell>
          <cell r="L1820">
            <v>668.87480000000005</v>
          </cell>
        </row>
        <row r="1821">
          <cell r="B1821" t="str">
            <v>PC-2610</v>
          </cell>
          <cell r="L1821">
            <v>1048.6596999999999</v>
          </cell>
        </row>
        <row r="1822">
          <cell r="B1822" t="str">
            <v>PC-2611</v>
          </cell>
          <cell r="L1822">
            <v>17.005299999999998</v>
          </cell>
        </row>
        <row r="1823">
          <cell r="B1823" t="str">
            <v>PC-2612</v>
          </cell>
          <cell r="L1823">
            <v>30.609500000000001</v>
          </cell>
        </row>
        <row r="1824">
          <cell r="B1824" t="str">
            <v>PC-2613</v>
          </cell>
          <cell r="L1824">
            <v>40.8127</v>
          </cell>
        </row>
        <row r="1825">
          <cell r="B1825" t="str">
            <v>PC-2614</v>
          </cell>
          <cell r="L1825">
            <v>311.76369999999997</v>
          </cell>
        </row>
        <row r="1826">
          <cell r="B1826" t="str">
            <v>PC-2615</v>
          </cell>
          <cell r="L1826">
            <v>40.8127</v>
          </cell>
        </row>
        <row r="1827">
          <cell r="B1827" t="str">
            <v>PC-2616</v>
          </cell>
          <cell r="L1827">
            <v>92.962299999999999</v>
          </cell>
        </row>
        <row r="1828">
          <cell r="B1828" t="str">
            <v>PC-2617</v>
          </cell>
          <cell r="L1828">
            <v>192.72659999999999</v>
          </cell>
        </row>
        <row r="1829">
          <cell r="B1829" t="str">
            <v>PC-2618</v>
          </cell>
          <cell r="L1829">
            <v>340.10579999999999</v>
          </cell>
        </row>
        <row r="1830">
          <cell r="B1830" t="str">
            <v>PC-2619</v>
          </cell>
          <cell r="L1830">
            <v>668.87480000000005</v>
          </cell>
        </row>
        <row r="1831">
          <cell r="B1831" t="str">
            <v>PC-2620</v>
          </cell>
          <cell r="L1831">
            <v>1179.0336</v>
          </cell>
        </row>
        <row r="1832">
          <cell r="B1832" t="str">
            <v>PC-2621</v>
          </cell>
          <cell r="L1832">
            <v>75.956999999999994</v>
          </cell>
        </row>
        <row r="1833">
          <cell r="B1833" t="str">
            <v>PC-2622</v>
          </cell>
          <cell r="L1833">
            <v>140.5771</v>
          </cell>
        </row>
        <row r="1834">
          <cell r="B1834" t="str">
            <v>PC-2623</v>
          </cell>
          <cell r="L1834">
            <v>17.005299999999998</v>
          </cell>
        </row>
        <row r="1835">
          <cell r="B1835" t="str">
            <v>PC-2624</v>
          </cell>
          <cell r="L1835">
            <v>90.694900000000004</v>
          </cell>
        </row>
        <row r="1836">
          <cell r="B1836" t="str">
            <v>PC-2625</v>
          </cell>
          <cell r="L1836">
            <v>521.49559999999997</v>
          </cell>
        </row>
        <row r="1837">
          <cell r="B1837" t="str">
            <v>PC-2626</v>
          </cell>
          <cell r="L1837">
            <v>804.9171</v>
          </cell>
        </row>
        <row r="1838">
          <cell r="B1838" t="str">
            <v>PC-2627</v>
          </cell>
          <cell r="L1838">
            <v>106.5665</v>
          </cell>
        </row>
        <row r="1839">
          <cell r="B1839" t="str">
            <v>PC-2628</v>
          </cell>
          <cell r="L1839">
            <v>589.51679999999999</v>
          </cell>
        </row>
        <row r="1840">
          <cell r="B1840" t="str">
            <v>PC-2629</v>
          </cell>
          <cell r="L1840">
            <v>1142.7556</v>
          </cell>
        </row>
        <row r="1841">
          <cell r="B1841" t="str">
            <v>PC-2630</v>
          </cell>
          <cell r="L1841">
            <v>30.0427</v>
          </cell>
        </row>
        <row r="1842">
          <cell r="B1842" t="str">
            <v>PC-2631</v>
          </cell>
          <cell r="L1842">
            <v>62.352699999999999</v>
          </cell>
        </row>
        <row r="1843">
          <cell r="B1843" t="str">
            <v>PC-2632</v>
          </cell>
          <cell r="L1843">
            <v>17.005299999999998</v>
          </cell>
        </row>
        <row r="1844">
          <cell r="B1844" t="str">
            <v>PC-2633</v>
          </cell>
          <cell r="L1844">
            <v>36.277999999999999</v>
          </cell>
        </row>
        <row r="1845">
          <cell r="B1845" t="str">
            <v>PC-2634</v>
          </cell>
          <cell r="L1845">
            <v>453.4744</v>
          </cell>
        </row>
        <row r="1846">
          <cell r="B1846" t="str">
            <v>PC-2635</v>
          </cell>
          <cell r="L1846">
            <v>408.12700000000001</v>
          </cell>
        </row>
        <row r="1847">
          <cell r="B1847" t="str">
            <v>PC-2636</v>
          </cell>
          <cell r="L1847">
            <v>408.12700000000001</v>
          </cell>
        </row>
        <row r="1848">
          <cell r="B1848" t="str">
            <v>PC-2637</v>
          </cell>
          <cell r="L1848">
            <v>612.19050000000004</v>
          </cell>
        </row>
        <row r="1849">
          <cell r="B1849" t="str">
            <v>PC-2638</v>
          </cell>
          <cell r="L1849">
            <v>612.19050000000004</v>
          </cell>
        </row>
        <row r="1850">
          <cell r="B1850" t="str">
            <v>PC-2639</v>
          </cell>
          <cell r="L1850">
            <v>65.753799999999998</v>
          </cell>
        </row>
        <row r="1851">
          <cell r="B1851" t="str">
            <v>PC-2640</v>
          </cell>
          <cell r="L1851">
            <v>65.753799999999998</v>
          </cell>
        </row>
        <row r="1852">
          <cell r="B1852" t="str">
            <v>PC-2641</v>
          </cell>
          <cell r="L1852">
            <v>65.753799999999998</v>
          </cell>
        </row>
        <row r="1853">
          <cell r="B1853" t="str">
            <v>PC-2642</v>
          </cell>
          <cell r="L1853">
            <v>328.76900000000001</v>
          </cell>
        </row>
        <row r="1854">
          <cell r="B1854" t="str">
            <v>PC-2643</v>
          </cell>
          <cell r="L1854">
            <v>328.76900000000001</v>
          </cell>
        </row>
        <row r="1855">
          <cell r="B1855" t="str">
            <v>PC-2644</v>
          </cell>
          <cell r="L1855">
            <v>328.76900000000001</v>
          </cell>
        </row>
        <row r="1856">
          <cell r="B1856" t="str">
            <v>PC-2645</v>
          </cell>
          <cell r="L1856">
            <v>74.823300000000003</v>
          </cell>
        </row>
        <row r="1857">
          <cell r="B1857" t="str">
            <v>PC-2646</v>
          </cell>
          <cell r="L1857">
            <v>141.71080000000001</v>
          </cell>
        </row>
        <row r="1858">
          <cell r="B1858" t="str">
            <v>PC-2647</v>
          </cell>
          <cell r="L1858">
            <v>549.83780000000002</v>
          </cell>
        </row>
        <row r="1859">
          <cell r="B1859" t="str">
            <v>PC-2648</v>
          </cell>
          <cell r="L1859">
            <v>1179.0336</v>
          </cell>
        </row>
        <row r="1860">
          <cell r="B1860" t="str">
            <v>PC-2649</v>
          </cell>
          <cell r="L1860">
            <v>549.83780000000002</v>
          </cell>
        </row>
        <row r="1861">
          <cell r="B1861" t="str">
            <v>PC-2650</v>
          </cell>
          <cell r="L1861">
            <v>549.83780000000002</v>
          </cell>
        </row>
        <row r="1862">
          <cell r="B1862" t="str">
            <v>PC-2651</v>
          </cell>
          <cell r="L1862">
            <v>549.83780000000002</v>
          </cell>
        </row>
        <row r="1863">
          <cell r="B1863" t="str">
            <v>PC-2652</v>
          </cell>
          <cell r="L1863">
            <v>1179.0336</v>
          </cell>
        </row>
        <row r="1864">
          <cell r="B1864" t="str">
            <v>PC-2653</v>
          </cell>
          <cell r="L1864">
            <v>1179.0336</v>
          </cell>
        </row>
        <row r="1865">
          <cell r="B1865" t="str">
            <v>PC-2654</v>
          </cell>
          <cell r="L1865">
            <v>1179.0336</v>
          </cell>
        </row>
        <row r="1866">
          <cell r="B1866" t="str">
            <v>PC-2655</v>
          </cell>
          <cell r="L1866">
            <v>58.951700000000002</v>
          </cell>
        </row>
        <row r="1867">
          <cell r="B1867" t="str">
            <v>PC-2656</v>
          </cell>
          <cell r="L1867">
            <v>58.951700000000002</v>
          </cell>
        </row>
        <row r="1868">
          <cell r="B1868" t="str">
            <v>PC-2657</v>
          </cell>
          <cell r="L1868">
            <v>58.951700000000002</v>
          </cell>
        </row>
        <row r="1869">
          <cell r="B1869" t="str">
            <v>PC-2658</v>
          </cell>
          <cell r="L1869">
            <v>102.0318</v>
          </cell>
        </row>
        <row r="1870">
          <cell r="B1870" t="str">
            <v>PC-2659</v>
          </cell>
          <cell r="L1870">
            <v>102.0318</v>
          </cell>
        </row>
        <row r="1871">
          <cell r="B1871" t="str">
            <v>PC-2660</v>
          </cell>
          <cell r="L1871">
            <v>102.0318</v>
          </cell>
        </row>
        <row r="1872">
          <cell r="B1872" t="str">
            <v>PC-2661</v>
          </cell>
          <cell r="L1872">
            <v>73.689599999999999</v>
          </cell>
        </row>
        <row r="1873">
          <cell r="B1873" t="str">
            <v>PC-2662</v>
          </cell>
          <cell r="L1873">
            <v>119.03700000000001</v>
          </cell>
        </row>
        <row r="1874">
          <cell r="B1874" t="str">
            <v>PC-2663</v>
          </cell>
          <cell r="L1874">
            <v>138.30969999999999</v>
          </cell>
        </row>
        <row r="1875">
          <cell r="B1875" t="str">
            <v>PC-2664</v>
          </cell>
          <cell r="L1875">
            <v>236.94040000000001</v>
          </cell>
        </row>
        <row r="1876">
          <cell r="B1876" t="str">
            <v>PC-2665</v>
          </cell>
          <cell r="L1876">
            <v>1071.3334</v>
          </cell>
        </row>
        <row r="1877">
          <cell r="B1877" t="str">
            <v>PC-2666</v>
          </cell>
          <cell r="L1877">
            <v>138.30969999999999</v>
          </cell>
        </row>
        <row r="1878">
          <cell r="B1878" t="str">
            <v>PC-2667</v>
          </cell>
          <cell r="L1878">
            <v>236.94040000000001</v>
          </cell>
        </row>
        <row r="1879">
          <cell r="B1879" t="str">
            <v>PC-2668</v>
          </cell>
          <cell r="L1879">
            <v>17.005299999999998</v>
          </cell>
        </row>
        <row r="1880">
          <cell r="B1880" t="str">
            <v>PC-2669</v>
          </cell>
          <cell r="L1880">
            <v>17.005299999999998</v>
          </cell>
        </row>
        <row r="1881">
          <cell r="B1881" t="str">
            <v>PC-2670</v>
          </cell>
          <cell r="L1881">
            <v>34.010599999999997</v>
          </cell>
        </row>
        <row r="1882">
          <cell r="B1882" t="str">
            <v>PC-2672</v>
          </cell>
          <cell r="L1882">
            <v>28.908999999999999</v>
          </cell>
        </row>
        <row r="1883">
          <cell r="B1883" t="str">
            <v>PC-2674</v>
          </cell>
          <cell r="L1883">
            <v>17.005299999999998</v>
          </cell>
        </row>
        <row r="1884">
          <cell r="B1884" t="str">
            <v>Empty Table Cell</v>
          </cell>
          <cell r="L1884">
            <v>0</v>
          </cell>
        </row>
        <row r="1885">
          <cell r="B1885" t="str">
            <v>PC-2675</v>
          </cell>
          <cell r="L1885">
            <v>9.0694999999999997</v>
          </cell>
        </row>
        <row r="1886">
          <cell r="B1886" t="str">
            <v>PC-2676</v>
          </cell>
          <cell r="L1886">
            <v>10.203200000000001</v>
          </cell>
        </row>
        <row r="1887">
          <cell r="B1887" t="str">
            <v>PC-2677</v>
          </cell>
          <cell r="L1887">
            <v>10.203200000000001</v>
          </cell>
        </row>
        <row r="1888">
          <cell r="B1888" t="str">
            <v>PC-2678</v>
          </cell>
          <cell r="L1888">
            <v>12.470499999999999</v>
          </cell>
        </row>
        <row r="1889">
          <cell r="B1889" t="str">
            <v>PC-2679</v>
          </cell>
          <cell r="L1889">
            <v>18.138999999999999</v>
          </cell>
        </row>
        <row r="1890">
          <cell r="B1890" t="str">
            <v>PC-2680</v>
          </cell>
          <cell r="L1890">
            <v>18.138999999999999</v>
          </cell>
        </row>
        <row r="1891">
          <cell r="B1891" t="str">
            <v>PC-2681</v>
          </cell>
          <cell r="L1891">
            <v>44.213799999999999</v>
          </cell>
        </row>
        <row r="1892">
          <cell r="B1892" t="str">
            <v>PC-2682</v>
          </cell>
          <cell r="L1892">
            <v>44.213799999999999</v>
          </cell>
        </row>
        <row r="1893">
          <cell r="B1893" t="str">
            <v>PC-2683</v>
          </cell>
          <cell r="L1893">
            <v>44.213799999999999</v>
          </cell>
        </row>
        <row r="1894">
          <cell r="B1894" t="str">
            <v>PC-2684</v>
          </cell>
          <cell r="L1894">
            <v>17.005299999999998</v>
          </cell>
        </row>
        <row r="1895">
          <cell r="B1895" t="str">
            <v>PC-2685</v>
          </cell>
          <cell r="L1895">
            <v>107.7002</v>
          </cell>
        </row>
        <row r="1896">
          <cell r="B1896" t="str">
            <v>PC-2686</v>
          </cell>
          <cell r="L1896">
            <v>22.6737</v>
          </cell>
        </row>
        <row r="1897">
          <cell r="B1897" t="str">
            <v>PC-2687</v>
          </cell>
          <cell r="L1897">
            <v>38.545299999999997</v>
          </cell>
        </row>
        <row r="1898">
          <cell r="B1898" t="str">
            <v>PC-2688</v>
          </cell>
          <cell r="L1898">
            <v>39.679000000000002</v>
          </cell>
        </row>
        <row r="1899">
          <cell r="B1899" t="str">
            <v>PC-2689</v>
          </cell>
          <cell r="L1899">
            <v>39.679000000000002</v>
          </cell>
        </row>
        <row r="1900">
          <cell r="B1900" t="str">
            <v>PC-2690</v>
          </cell>
          <cell r="L1900">
            <v>39.679000000000002</v>
          </cell>
        </row>
        <row r="1901">
          <cell r="B1901" t="str">
            <v>PC-2691</v>
          </cell>
          <cell r="L1901">
            <v>39.679000000000002</v>
          </cell>
        </row>
        <row r="1902">
          <cell r="B1902" t="str">
            <v>PC-2692</v>
          </cell>
          <cell r="L1902">
            <v>20.406400000000001</v>
          </cell>
        </row>
        <row r="1903">
          <cell r="B1903" t="str">
            <v>PC-2693</v>
          </cell>
          <cell r="L1903">
            <v>20.406400000000001</v>
          </cell>
        </row>
        <row r="1904">
          <cell r="B1904" t="str">
            <v>PC-2694</v>
          </cell>
          <cell r="L1904">
            <v>20.406400000000001</v>
          </cell>
        </row>
        <row r="1905">
          <cell r="B1905" t="str">
            <v>PC-2695</v>
          </cell>
          <cell r="L1905">
            <v>20.406400000000001</v>
          </cell>
        </row>
        <row r="1906">
          <cell r="B1906" t="str">
            <v>PC-2696</v>
          </cell>
          <cell r="L1906">
            <v>20.406400000000001</v>
          </cell>
        </row>
        <row r="1907">
          <cell r="B1907" t="str">
            <v>PC-2697</v>
          </cell>
          <cell r="L1907">
            <v>20.406400000000001</v>
          </cell>
        </row>
        <row r="1908">
          <cell r="B1908" t="str">
            <v>PC-2698</v>
          </cell>
          <cell r="L1908">
            <v>20.406400000000001</v>
          </cell>
        </row>
        <row r="1909">
          <cell r="B1909" t="str">
            <v>PC-2699</v>
          </cell>
          <cell r="L1909">
            <v>20.406400000000001</v>
          </cell>
        </row>
        <row r="1910">
          <cell r="B1910" t="str">
            <v>PC-2700</v>
          </cell>
          <cell r="L1910">
            <v>39.962400000000002</v>
          </cell>
        </row>
        <row r="1911">
          <cell r="B1911" t="str">
            <v>PC-2701</v>
          </cell>
          <cell r="L1911">
            <v>39.962400000000002</v>
          </cell>
        </row>
        <row r="1912">
          <cell r="B1912" t="str">
            <v>PC-2702</v>
          </cell>
          <cell r="L1912">
            <v>39.962400000000002</v>
          </cell>
        </row>
        <row r="1913">
          <cell r="B1913" t="str">
            <v>PC-2703</v>
          </cell>
          <cell r="L1913">
            <v>39.962400000000002</v>
          </cell>
        </row>
        <row r="1914">
          <cell r="B1914" t="str">
            <v>PC-2704</v>
          </cell>
          <cell r="L1914">
            <v>39.962400000000002</v>
          </cell>
        </row>
        <row r="1915">
          <cell r="B1915" t="str">
            <v>PC-2705</v>
          </cell>
          <cell r="L1915">
            <v>39.962400000000002</v>
          </cell>
        </row>
        <row r="1916">
          <cell r="B1916" t="str">
            <v>PC-2706</v>
          </cell>
          <cell r="L1916">
            <v>39.962400000000002</v>
          </cell>
        </row>
        <row r="1917">
          <cell r="B1917" t="str">
            <v>PC-2707</v>
          </cell>
          <cell r="L1917">
            <v>39.962400000000002</v>
          </cell>
        </row>
        <row r="1918">
          <cell r="B1918" t="str">
            <v>PC-2708</v>
          </cell>
          <cell r="L1918">
            <v>39.962400000000002</v>
          </cell>
        </row>
        <row r="1919">
          <cell r="B1919" t="str">
            <v>PC-2709</v>
          </cell>
          <cell r="L1919">
            <v>39.962400000000002</v>
          </cell>
        </row>
        <row r="1920">
          <cell r="B1920" t="str">
            <v>PC-2710</v>
          </cell>
          <cell r="L1920">
            <v>39.112200000000001</v>
          </cell>
        </row>
        <row r="1921">
          <cell r="B1921" t="str">
            <v>PC-2711</v>
          </cell>
          <cell r="L1921">
            <v>39.112200000000001</v>
          </cell>
        </row>
        <row r="1922">
          <cell r="B1922" t="str">
            <v>PC-2712</v>
          </cell>
          <cell r="L1922">
            <v>39.112200000000001</v>
          </cell>
        </row>
        <row r="1923">
          <cell r="B1923" t="str">
            <v>PC-2713</v>
          </cell>
          <cell r="L1923">
            <v>39.112200000000001</v>
          </cell>
        </row>
        <row r="1924">
          <cell r="B1924" t="str">
            <v>PC-2714</v>
          </cell>
          <cell r="L1924">
            <v>39.112200000000001</v>
          </cell>
        </row>
        <row r="1925">
          <cell r="B1925" t="str">
            <v>PC-2715</v>
          </cell>
          <cell r="L1925">
            <v>39.112200000000001</v>
          </cell>
        </row>
        <row r="1926">
          <cell r="B1926" t="str">
            <v>PC-2716</v>
          </cell>
          <cell r="L1926">
            <v>30.609500000000001</v>
          </cell>
        </row>
        <row r="1927">
          <cell r="B1927" t="str">
            <v>PC-2717</v>
          </cell>
          <cell r="L1927">
            <v>30.609500000000001</v>
          </cell>
        </row>
        <row r="1928">
          <cell r="B1928" t="str">
            <v>PC-2718</v>
          </cell>
          <cell r="L1928">
            <v>30.609500000000001</v>
          </cell>
        </row>
        <row r="1929">
          <cell r="B1929" t="str">
            <v>PC-2719</v>
          </cell>
          <cell r="L1929">
            <v>53.283200000000001</v>
          </cell>
        </row>
        <row r="1930">
          <cell r="B1930" t="str">
            <v>PC-2720</v>
          </cell>
          <cell r="L1930">
            <v>53.283200000000001</v>
          </cell>
        </row>
        <row r="1931">
          <cell r="B1931" t="str">
            <v>PC-2721</v>
          </cell>
          <cell r="L1931">
            <v>53.283200000000001</v>
          </cell>
        </row>
        <row r="1932">
          <cell r="B1932" t="str">
            <v>PC-2722</v>
          </cell>
          <cell r="L1932">
            <v>39.112200000000001</v>
          </cell>
        </row>
        <row r="1933">
          <cell r="B1933" t="str">
            <v>PC-2723</v>
          </cell>
          <cell r="L1933">
            <v>39.112200000000001</v>
          </cell>
        </row>
        <row r="1934">
          <cell r="B1934" t="str">
            <v>PC-2724</v>
          </cell>
          <cell r="L1934">
            <v>39.112200000000001</v>
          </cell>
        </row>
        <row r="1935">
          <cell r="B1935" t="str">
            <v>PC-2725</v>
          </cell>
          <cell r="L1935">
            <v>39.112200000000001</v>
          </cell>
        </row>
        <row r="1936">
          <cell r="B1936" t="str">
            <v>PC-2726</v>
          </cell>
          <cell r="L1936">
            <v>39.112200000000001</v>
          </cell>
        </row>
        <row r="1937">
          <cell r="B1937" t="str">
            <v>PC-2727</v>
          </cell>
          <cell r="L1937">
            <v>39.112200000000001</v>
          </cell>
        </row>
        <row r="1938">
          <cell r="B1938" t="str">
            <v>PC-2728</v>
          </cell>
          <cell r="L1938">
            <v>39.112200000000001</v>
          </cell>
        </row>
        <row r="1939">
          <cell r="B1939" t="str">
            <v>PC-2729</v>
          </cell>
          <cell r="L1939">
            <v>39.112200000000001</v>
          </cell>
        </row>
        <row r="1940">
          <cell r="B1940" t="str">
            <v>PC-2730</v>
          </cell>
          <cell r="L1940">
            <v>39.112200000000001</v>
          </cell>
        </row>
        <row r="1941">
          <cell r="B1941" t="str">
            <v>PC-2731</v>
          </cell>
          <cell r="L1941">
            <v>39.112200000000001</v>
          </cell>
        </row>
        <row r="1942">
          <cell r="B1942" t="str">
            <v>PC-2732</v>
          </cell>
          <cell r="L1942">
            <v>39.112200000000001</v>
          </cell>
        </row>
        <row r="1943">
          <cell r="B1943" t="str">
            <v>PC-2733</v>
          </cell>
          <cell r="L1943">
            <v>39.112200000000001</v>
          </cell>
        </row>
        <row r="1944">
          <cell r="B1944" t="str">
            <v>PC-2734</v>
          </cell>
          <cell r="L1944">
            <v>39.112200000000001</v>
          </cell>
        </row>
        <row r="1945">
          <cell r="B1945" t="str">
            <v>PC-2735</v>
          </cell>
          <cell r="L1945">
            <v>39.112200000000001</v>
          </cell>
        </row>
        <row r="1946">
          <cell r="B1946" t="str">
            <v>PC-2736</v>
          </cell>
          <cell r="L1946">
            <v>39.112200000000001</v>
          </cell>
        </row>
        <row r="1947">
          <cell r="B1947" t="str">
            <v>PC-2737</v>
          </cell>
          <cell r="L1947">
            <v>39.112200000000001</v>
          </cell>
        </row>
        <row r="1948">
          <cell r="B1948" t="str">
            <v>PC-2738</v>
          </cell>
          <cell r="L1948">
            <v>39.112200000000001</v>
          </cell>
        </row>
        <row r="1949">
          <cell r="B1949" t="str">
            <v>PC-2739</v>
          </cell>
          <cell r="L1949">
            <v>39.112200000000001</v>
          </cell>
        </row>
        <row r="1950">
          <cell r="B1950" t="str">
            <v>PC-2740</v>
          </cell>
          <cell r="L1950">
            <v>39.112200000000001</v>
          </cell>
        </row>
        <row r="1951">
          <cell r="B1951" t="str">
            <v>PC-2741</v>
          </cell>
          <cell r="L1951">
            <v>39.112200000000001</v>
          </cell>
        </row>
        <row r="1953">
          <cell r="B1953" t="str">
            <v>PC-2742</v>
          </cell>
          <cell r="L1953">
            <v>36.277999999999999</v>
          </cell>
        </row>
        <row r="1954">
          <cell r="B1954" t="str">
            <v>PC-2743</v>
          </cell>
          <cell r="L1954">
            <v>340.10579999999999</v>
          </cell>
        </row>
        <row r="1955">
          <cell r="B1955" t="str">
            <v>PC-2744</v>
          </cell>
          <cell r="L1955">
            <v>4534.7444999999998</v>
          </cell>
        </row>
        <row r="1956">
          <cell r="B1956" t="str">
            <v>PC-2745</v>
          </cell>
          <cell r="L1956">
            <v>2709.5097999999998</v>
          </cell>
        </row>
        <row r="1957">
          <cell r="B1957" t="str">
            <v>PC-2746</v>
          </cell>
          <cell r="L1957">
            <v>5305.6511</v>
          </cell>
        </row>
        <row r="1958">
          <cell r="B1958" t="str">
            <v>PC-2747</v>
          </cell>
          <cell r="L1958">
            <v>748.2328</v>
          </cell>
        </row>
        <row r="1959">
          <cell r="B1959" t="str">
            <v>PC-2748</v>
          </cell>
          <cell r="L1959">
            <v>413.79539999999997</v>
          </cell>
        </row>
        <row r="1960">
          <cell r="B1960" t="str">
            <v>PC-2749</v>
          </cell>
          <cell r="L1960">
            <v>3911.2170999999998</v>
          </cell>
        </row>
        <row r="1961">
          <cell r="B1961" t="str">
            <v>PC-2750</v>
          </cell>
          <cell r="L1961">
            <v>2590.4728</v>
          </cell>
        </row>
        <row r="1962">
          <cell r="B1962" t="str">
            <v>PC-2751</v>
          </cell>
          <cell r="L1962">
            <v>56.6843</v>
          </cell>
        </row>
        <row r="1963">
          <cell r="B1963" t="str">
            <v>PC-2752</v>
          </cell>
          <cell r="L1963">
            <v>918.28579999999999</v>
          </cell>
        </row>
        <row r="1964">
          <cell r="B1964" t="str">
            <v>PC-2753</v>
          </cell>
          <cell r="L1964">
            <v>1003.3122</v>
          </cell>
        </row>
        <row r="1965">
          <cell r="B1965" t="str">
            <v>PC-2754</v>
          </cell>
          <cell r="L1965">
            <v>2380.7408999999998</v>
          </cell>
        </row>
        <row r="1966">
          <cell r="B1966" t="str">
            <v>PC-2755</v>
          </cell>
          <cell r="L1966">
            <v>3174.3211999999999</v>
          </cell>
        </row>
        <row r="1967">
          <cell r="B1967" t="str">
            <v>PC-2756</v>
          </cell>
          <cell r="L1967">
            <v>2856.8890000000001</v>
          </cell>
        </row>
        <row r="1968">
          <cell r="B1968" t="str">
            <v>PC-2757</v>
          </cell>
          <cell r="L1968">
            <v>3865.8697000000002</v>
          </cell>
        </row>
        <row r="1969">
          <cell r="B1969" t="str">
            <v>PC-2758</v>
          </cell>
          <cell r="L1969">
            <v>107.7002</v>
          </cell>
        </row>
        <row r="1970">
          <cell r="B1970" t="str">
            <v>Empty Table Cell</v>
          </cell>
        </row>
        <row r="1971">
          <cell r="B1971" t="str">
            <v>PC-2759</v>
          </cell>
          <cell r="L1971">
            <v>249.4109</v>
          </cell>
        </row>
        <row r="1972">
          <cell r="B1972" t="str">
            <v>PC-2760</v>
          </cell>
          <cell r="L1972">
            <v>249.4109</v>
          </cell>
        </row>
        <row r="1973">
          <cell r="B1973" t="str">
            <v>Empty Table Cell</v>
          </cell>
        </row>
        <row r="1974">
          <cell r="B1974" t="str">
            <v>PC-2761</v>
          </cell>
          <cell r="L1974">
            <v>47.048000000000002</v>
          </cell>
        </row>
        <row r="1975">
          <cell r="B1975" t="str">
            <v>PC-2763</v>
          </cell>
          <cell r="L1975">
            <v>59.235100000000003</v>
          </cell>
        </row>
        <row r="1976">
          <cell r="B1976" t="str">
            <v>PC-2765</v>
          </cell>
          <cell r="L1976">
            <v>87.293800000000005</v>
          </cell>
        </row>
        <row r="1977">
          <cell r="B1977" t="str">
            <v>PC-2767</v>
          </cell>
          <cell r="L1977">
            <v>96.363299999999995</v>
          </cell>
        </row>
        <row r="1978">
          <cell r="B1978" t="str">
            <v>PC-2769</v>
          </cell>
          <cell r="L1978">
            <v>53.283200000000001</v>
          </cell>
        </row>
        <row r="1979">
          <cell r="B1979" t="str">
            <v>PC-2770</v>
          </cell>
          <cell r="L1979">
            <v>83.892799999999994</v>
          </cell>
        </row>
        <row r="1980">
          <cell r="B1980" t="str">
            <v>PC-2771</v>
          </cell>
          <cell r="L1980">
            <v>154.18129999999999</v>
          </cell>
        </row>
        <row r="1981">
          <cell r="B1981" t="str">
            <v>PC-2772</v>
          </cell>
          <cell r="L1981">
            <v>243.74250000000001</v>
          </cell>
        </row>
        <row r="1982">
          <cell r="B1982" t="str">
            <v>PC-2773</v>
          </cell>
          <cell r="L1982">
            <v>62.636200000000002</v>
          </cell>
        </row>
        <row r="1983">
          <cell r="B1983" t="str">
            <v>PC-2774</v>
          </cell>
          <cell r="L1983">
            <v>680.21169999999995</v>
          </cell>
        </row>
        <row r="1984">
          <cell r="B1984" t="str">
            <v>PC-2775</v>
          </cell>
          <cell r="L1984">
            <v>62.636200000000002</v>
          </cell>
        </row>
        <row r="1985">
          <cell r="B1985" t="str">
            <v>PC-2776</v>
          </cell>
          <cell r="L1985">
            <v>62.636200000000002</v>
          </cell>
        </row>
        <row r="1986">
          <cell r="B1986" t="str">
            <v>PC-2777</v>
          </cell>
          <cell r="L1986">
            <v>53.283200000000001</v>
          </cell>
        </row>
        <row r="1987">
          <cell r="B1987" t="str">
            <v>PC-2778</v>
          </cell>
          <cell r="L1987">
            <v>53.283200000000001</v>
          </cell>
        </row>
        <row r="1988">
          <cell r="B1988" t="str">
            <v>PC-2779</v>
          </cell>
          <cell r="L1988">
            <v>42.796700000000001</v>
          </cell>
        </row>
        <row r="1989">
          <cell r="B1989" t="str">
            <v>PC-2780</v>
          </cell>
          <cell r="L1989">
            <v>42.796700000000001</v>
          </cell>
        </row>
        <row r="1990">
          <cell r="B1990" t="str">
            <v>PC-2781</v>
          </cell>
          <cell r="L1990">
            <v>42.796700000000001</v>
          </cell>
        </row>
        <row r="1991">
          <cell r="B1991" t="str">
            <v>PC-2782</v>
          </cell>
          <cell r="L1991">
            <v>53.283200000000001</v>
          </cell>
        </row>
        <row r="1992">
          <cell r="B1992" t="str">
            <v>PC-2783</v>
          </cell>
          <cell r="L1992">
            <v>154.18129999999999</v>
          </cell>
        </row>
        <row r="1993">
          <cell r="B1993" t="str">
            <v>PC-2784</v>
          </cell>
          <cell r="L1993">
            <v>243.74250000000001</v>
          </cell>
        </row>
        <row r="1994">
          <cell r="B1994" t="str">
            <v>PC-2785</v>
          </cell>
          <cell r="L1994">
            <v>311.76369999999997</v>
          </cell>
        </row>
        <row r="1995">
          <cell r="B1995" t="str">
            <v>PC-2786</v>
          </cell>
          <cell r="L1995">
            <v>35.144300000000001</v>
          </cell>
        </row>
        <row r="1996">
          <cell r="B1996" t="str">
            <v>PC-2787</v>
          </cell>
          <cell r="L1996">
            <v>55.267200000000003</v>
          </cell>
        </row>
        <row r="1997">
          <cell r="B1997" t="str">
            <v>PC-2788</v>
          </cell>
          <cell r="L1997">
            <v>22.6737</v>
          </cell>
        </row>
        <row r="1998">
          <cell r="B1998" t="str">
            <v>PC-2789</v>
          </cell>
          <cell r="L1998">
            <v>21.823499999999999</v>
          </cell>
        </row>
        <row r="1999">
          <cell r="B1999" t="str">
            <v>PC-2790</v>
          </cell>
          <cell r="L1999">
            <v>10.203200000000001</v>
          </cell>
        </row>
        <row r="2000">
          <cell r="B2000" t="str">
            <v>PC-2791</v>
          </cell>
          <cell r="L2000">
            <v>10.203200000000001</v>
          </cell>
        </row>
        <row r="2001">
          <cell r="B2001" t="str">
            <v>PC-2795</v>
          </cell>
          <cell r="L2001">
            <v>22.6737</v>
          </cell>
        </row>
        <row r="2002">
          <cell r="B2002" t="str">
            <v>PC-2796</v>
          </cell>
          <cell r="L2002">
            <v>35.144300000000001</v>
          </cell>
        </row>
        <row r="2003">
          <cell r="B2003" t="str">
            <v>PC-2797</v>
          </cell>
          <cell r="L2003">
            <v>34.010599999999997</v>
          </cell>
        </row>
        <row r="2004">
          <cell r="B2004" t="str">
            <v>PC-2798</v>
          </cell>
          <cell r="L2004">
            <v>14.7379</v>
          </cell>
        </row>
        <row r="2005">
          <cell r="B2005" t="str">
            <v>PC-2799</v>
          </cell>
          <cell r="L2005">
            <v>19.556100000000001</v>
          </cell>
        </row>
        <row r="2006">
          <cell r="B2006" t="str">
            <v>PC-2803</v>
          </cell>
          <cell r="L2006">
            <v>35.144300000000001</v>
          </cell>
        </row>
        <row r="2007">
          <cell r="B2007" t="str">
            <v>PC-2804</v>
          </cell>
          <cell r="L2007">
            <v>55.550600000000003</v>
          </cell>
        </row>
        <row r="2008">
          <cell r="B2008" t="str">
            <v>PC-2805</v>
          </cell>
          <cell r="L2008">
            <v>53.283200000000001</v>
          </cell>
        </row>
        <row r="2009">
          <cell r="B2009" t="str">
            <v>PC-2806</v>
          </cell>
          <cell r="L2009">
            <v>24.374300000000002</v>
          </cell>
        </row>
        <row r="2010">
          <cell r="B2010" t="str">
            <v>PC-2807</v>
          </cell>
          <cell r="L2010">
            <v>30.609500000000001</v>
          </cell>
        </row>
        <row r="2011">
          <cell r="B2011" t="str">
            <v>PC-2811</v>
          </cell>
          <cell r="L2011">
            <v>55.550600000000003</v>
          </cell>
        </row>
        <row r="2012">
          <cell r="B2012" t="str">
            <v>PC-2812</v>
          </cell>
          <cell r="L2012">
            <v>85.026499999999999</v>
          </cell>
        </row>
        <row r="2013">
          <cell r="B2013" t="str">
            <v>PC-2813</v>
          </cell>
          <cell r="L2013">
            <v>113.3686</v>
          </cell>
        </row>
        <row r="2014">
          <cell r="B2014" t="str">
            <v>PC-2814</v>
          </cell>
          <cell r="L2014">
            <v>55.550600000000003</v>
          </cell>
        </row>
        <row r="2015">
          <cell r="B2015" t="str">
            <v>PC-2815</v>
          </cell>
          <cell r="L2015">
            <v>136.04230000000001</v>
          </cell>
        </row>
        <row r="2016">
          <cell r="B2016" t="str">
            <v>PC-2816</v>
          </cell>
          <cell r="L2016">
            <v>46.481099999999998</v>
          </cell>
        </row>
        <row r="2017">
          <cell r="B2017" t="str">
            <v>PC-2817</v>
          </cell>
          <cell r="L2017">
            <v>277.75310000000002</v>
          </cell>
        </row>
        <row r="2018">
          <cell r="B2018" t="str">
            <v>PC-2818</v>
          </cell>
          <cell r="L2018">
            <v>277.75310000000002</v>
          </cell>
        </row>
        <row r="2019">
          <cell r="B2019" t="str">
            <v>PC-2819</v>
          </cell>
          <cell r="L2019">
            <v>277.75310000000002</v>
          </cell>
        </row>
        <row r="2020">
          <cell r="B2020" t="str">
            <v>PC-2820</v>
          </cell>
          <cell r="L2020">
            <v>277.75310000000002</v>
          </cell>
        </row>
        <row r="2021">
          <cell r="B2021" t="str">
            <v>PC-2821</v>
          </cell>
          <cell r="L2021">
            <v>277.75310000000002</v>
          </cell>
        </row>
        <row r="2022">
          <cell r="B2022" t="str">
            <v>PC-2822</v>
          </cell>
          <cell r="L2022">
            <v>277.75310000000002</v>
          </cell>
        </row>
        <row r="2023">
          <cell r="B2023" t="str">
            <v>PC-2823</v>
          </cell>
          <cell r="L2023">
            <v>277.75310000000002</v>
          </cell>
        </row>
        <row r="2024">
          <cell r="B2024" t="str">
            <v>PC-2824</v>
          </cell>
          <cell r="L2024">
            <v>380.91849999999999</v>
          </cell>
        </row>
        <row r="2025">
          <cell r="B2025" t="str">
            <v>PC-2825</v>
          </cell>
          <cell r="L2025">
            <v>595.18520000000001</v>
          </cell>
        </row>
        <row r="2026">
          <cell r="B2026" t="str">
            <v>PC-2826</v>
          </cell>
          <cell r="L2026">
            <v>141.71080000000001</v>
          </cell>
        </row>
        <row r="2027">
          <cell r="B2027" t="str">
            <v>PC-2828</v>
          </cell>
          <cell r="L2027">
            <v>215.40039999999999</v>
          </cell>
        </row>
        <row r="2028">
          <cell r="B2028" t="str">
            <v>PC-2830</v>
          </cell>
          <cell r="L2028">
            <v>30.0427</v>
          </cell>
        </row>
        <row r="2029">
          <cell r="B2029" t="str">
            <v>PC-2831</v>
          </cell>
          <cell r="L2029">
            <v>20.406400000000001</v>
          </cell>
        </row>
        <row r="2030">
          <cell r="B2030" t="str">
            <v>PC-2832</v>
          </cell>
          <cell r="L2030">
            <v>20.406400000000001</v>
          </cell>
        </row>
        <row r="2031">
          <cell r="B2031" t="str">
            <v>PC-2833</v>
          </cell>
          <cell r="L2031">
            <v>53.283200000000001</v>
          </cell>
        </row>
        <row r="2032">
          <cell r="B2032" t="str">
            <v>PC-2834</v>
          </cell>
          <cell r="L2032">
            <v>53.283200000000001</v>
          </cell>
        </row>
        <row r="2033">
          <cell r="B2033" t="str">
            <v>PC-2835</v>
          </cell>
          <cell r="L2033">
            <v>68.021199999999993</v>
          </cell>
        </row>
        <row r="2034">
          <cell r="B2034" t="str">
            <v>PC-2836</v>
          </cell>
          <cell r="L2034">
            <v>204.0635</v>
          </cell>
        </row>
        <row r="2035">
          <cell r="B2035" t="str">
            <v>PC-2837</v>
          </cell>
          <cell r="L2035">
            <v>108.8339</v>
          </cell>
        </row>
        <row r="2036">
          <cell r="B2036" t="str">
            <v>PC-2838</v>
          </cell>
          <cell r="L2036">
            <v>326.5016</v>
          </cell>
        </row>
        <row r="2037">
          <cell r="B2037" t="str">
            <v>PC-2839</v>
          </cell>
          <cell r="L2037">
            <v>108.8339</v>
          </cell>
        </row>
        <row r="2038">
          <cell r="B2038" t="str">
            <v>PC-2840</v>
          </cell>
          <cell r="L2038">
            <v>326.5016</v>
          </cell>
        </row>
        <row r="2039">
          <cell r="B2039" t="str">
            <v>PC-2841</v>
          </cell>
          <cell r="L2039">
            <v>68.021199999999993</v>
          </cell>
        </row>
        <row r="2040">
          <cell r="B2040" t="str">
            <v>PC-2842</v>
          </cell>
          <cell r="L2040">
            <v>34.010599999999997</v>
          </cell>
        </row>
        <row r="2041">
          <cell r="B2041" t="str">
            <v>PC-2843</v>
          </cell>
          <cell r="L2041">
            <v>45.3474</v>
          </cell>
        </row>
        <row r="2042">
          <cell r="B2042" t="str">
            <v>PC-2844</v>
          </cell>
          <cell r="L2042">
            <v>47.614800000000002</v>
          </cell>
        </row>
        <row r="2043">
          <cell r="B2043" t="str">
            <v>Empty Table Cell</v>
          </cell>
        </row>
        <row r="2044">
          <cell r="B2044" t="str">
            <v>PC-2845</v>
          </cell>
          <cell r="L2044">
            <v>11.3369</v>
          </cell>
        </row>
        <row r="2045">
          <cell r="B2045" t="str">
            <v>PC-2846</v>
          </cell>
          <cell r="L2045">
            <v>13.604200000000001</v>
          </cell>
        </row>
        <row r="2046">
          <cell r="B2046" t="str">
            <v>PC-2847</v>
          </cell>
          <cell r="L2046">
            <v>19.2727</v>
          </cell>
        </row>
        <row r="2047">
          <cell r="B2047" t="str">
            <v>PC-2848</v>
          </cell>
          <cell r="L2047">
            <v>44.213799999999999</v>
          </cell>
        </row>
        <row r="2048">
          <cell r="B2048" t="str">
            <v>PC-2849</v>
          </cell>
          <cell r="L2048">
            <v>44.213799999999999</v>
          </cell>
        </row>
        <row r="2049">
          <cell r="B2049" t="str">
            <v>PC-2850</v>
          </cell>
          <cell r="L2049">
            <v>44.213799999999999</v>
          </cell>
        </row>
        <row r="2050">
          <cell r="B2050" t="str">
            <v>PC-2851</v>
          </cell>
          <cell r="L2050">
            <v>20.406400000000001</v>
          </cell>
        </row>
        <row r="2051">
          <cell r="B2051" t="str">
            <v>PC-2852</v>
          </cell>
          <cell r="L2051">
            <v>22.1069</v>
          </cell>
        </row>
        <row r="2052">
          <cell r="B2052" t="str">
            <v>PC-2853</v>
          </cell>
          <cell r="L2052">
            <v>38.545299999999997</v>
          </cell>
        </row>
        <row r="2053">
          <cell r="B2053" t="str">
            <v>PC-2854</v>
          </cell>
          <cell r="L2053">
            <v>19.839500000000001</v>
          </cell>
        </row>
        <row r="2054">
          <cell r="B2054" t="str">
            <v>PC-2855</v>
          </cell>
          <cell r="L2054">
            <v>19.839500000000001</v>
          </cell>
        </row>
        <row r="2055">
          <cell r="B2055" t="str">
            <v>PC-2856</v>
          </cell>
          <cell r="L2055">
            <v>19.839500000000001</v>
          </cell>
        </row>
        <row r="2056">
          <cell r="B2056" t="str">
            <v>PC-2857</v>
          </cell>
          <cell r="L2056">
            <v>19.839500000000001</v>
          </cell>
        </row>
        <row r="2057">
          <cell r="B2057" t="str">
            <v>PC-2858</v>
          </cell>
          <cell r="L2057">
            <v>30.609500000000001</v>
          </cell>
        </row>
        <row r="2058">
          <cell r="B2058" t="str">
            <v>PC-2859</v>
          </cell>
          <cell r="L2058">
            <v>30.609500000000001</v>
          </cell>
        </row>
        <row r="2059">
          <cell r="B2059" t="str">
            <v>PC-2860</v>
          </cell>
          <cell r="L2059">
            <v>30.609500000000001</v>
          </cell>
        </row>
        <row r="2060">
          <cell r="B2060" t="str">
            <v>PC-2861</v>
          </cell>
          <cell r="L2060">
            <v>30.609500000000001</v>
          </cell>
        </row>
        <row r="2061">
          <cell r="B2061" t="str">
            <v>PC-2862</v>
          </cell>
          <cell r="L2061">
            <v>39.679000000000002</v>
          </cell>
        </row>
        <row r="2062">
          <cell r="B2062" t="str">
            <v>PC-2863</v>
          </cell>
          <cell r="L2062">
            <v>39.679000000000002</v>
          </cell>
        </row>
        <row r="2063">
          <cell r="B2063" t="str">
            <v>PC-2864</v>
          </cell>
          <cell r="L2063">
            <v>39.679000000000002</v>
          </cell>
        </row>
        <row r="2064">
          <cell r="B2064" t="str">
            <v>PC-2865</v>
          </cell>
          <cell r="L2064">
            <v>39.679000000000002</v>
          </cell>
        </row>
        <row r="2065">
          <cell r="B2065" t="str">
            <v>PC-2866</v>
          </cell>
          <cell r="L2065">
            <v>20.406400000000001</v>
          </cell>
        </row>
        <row r="2066">
          <cell r="B2066" t="str">
            <v>PC-2867</v>
          </cell>
          <cell r="L2066">
            <v>20.406400000000001</v>
          </cell>
        </row>
        <row r="2067">
          <cell r="B2067" t="str">
            <v>PC-2868</v>
          </cell>
          <cell r="L2067">
            <v>20.406400000000001</v>
          </cell>
        </row>
        <row r="2068">
          <cell r="B2068" t="str">
            <v>PC-2869</v>
          </cell>
          <cell r="L2068">
            <v>20.406400000000001</v>
          </cell>
        </row>
        <row r="2069">
          <cell r="B2069" t="str">
            <v>PC-2870</v>
          </cell>
          <cell r="L2069">
            <v>20.406400000000001</v>
          </cell>
        </row>
        <row r="2070">
          <cell r="B2070" t="str">
            <v>PC-2871</v>
          </cell>
          <cell r="L2070">
            <v>20.406400000000001</v>
          </cell>
        </row>
        <row r="2071">
          <cell r="B2071" t="str">
            <v>PC-2872</v>
          </cell>
          <cell r="L2071">
            <v>20.406400000000001</v>
          </cell>
        </row>
        <row r="2072">
          <cell r="B2072" t="str">
            <v>PC-2873</v>
          </cell>
          <cell r="L2072">
            <v>20.406400000000001</v>
          </cell>
        </row>
        <row r="2073">
          <cell r="B2073" t="str">
            <v>PC-2874</v>
          </cell>
          <cell r="L2073">
            <v>20.406400000000001</v>
          </cell>
        </row>
        <row r="2074">
          <cell r="B2074" t="str">
            <v>PC-2875</v>
          </cell>
          <cell r="L2074">
            <v>20.406400000000001</v>
          </cell>
        </row>
        <row r="2075">
          <cell r="B2075" t="str">
            <v>PC-2876</v>
          </cell>
          <cell r="L2075">
            <v>39.679000000000002</v>
          </cell>
        </row>
        <row r="2076">
          <cell r="B2076" t="str">
            <v>PC-2877</v>
          </cell>
          <cell r="L2076">
            <v>39.679000000000002</v>
          </cell>
        </row>
        <row r="2077">
          <cell r="B2077" t="str">
            <v>PC-2878</v>
          </cell>
          <cell r="L2077">
            <v>39.679000000000002</v>
          </cell>
        </row>
        <row r="2078">
          <cell r="B2078" t="str">
            <v>PC-2879</v>
          </cell>
          <cell r="L2078">
            <v>39.679000000000002</v>
          </cell>
        </row>
        <row r="2079">
          <cell r="B2079" t="str">
            <v>PC-2880</v>
          </cell>
          <cell r="L2079">
            <v>39.679000000000002</v>
          </cell>
        </row>
        <row r="2080">
          <cell r="B2080" t="str">
            <v>PC-2881</v>
          </cell>
          <cell r="L2080">
            <v>39.679000000000002</v>
          </cell>
        </row>
        <row r="2081">
          <cell r="B2081" t="str">
            <v>PC-2882</v>
          </cell>
          <cell r="L2081">
            <v>39.679000000000002</v>
          </cell>
        </row>
        <row r="2082">
          <cell r="B2082" t="str">
            <v>PC-2883</v>
          </cell>
          <cell r="L2082">
            <v>39.679000000000002</v>
          </cell>
        </row>
        <row r="2083">
          <cell r="B2083" t="str">
            <v>PC-2884</v>
          </cell>
          <cell r="L2083">
            <v>39.679000000000002</v>
          </cell>
        </row>
        <row r="2084">
          <cell r="B2084" t="str">
            <v>PC-2885</v>
          </cell>
          <cell r="L2084">
            <v>39.679000000000002</v>
          </cell>
        </row>
        <row r="2085">
          <cell r="B2085" t="str">
            <v>PC-2886</v>
          </cell>
          <cell r="L2085">
            <v>22.1069</v>
          </cell>
        </row>
        <row r="2086">
          <cell r="B2086" t="str">
            <v>PC-2887</v>
          </cell>
          <cell r="L2086">
            <v>22.1069</v>
          </cell>
        </row>
        <row r="2087">
          <cell r="B2087" t="str">
            <v>PC-2888</v>
          </cell>
          <cell r="L2087">
            <v>22.1069</v>
          </cell>
        </row>
        <row r="2088">
          <cell r="B2088" t="str">
            <v>PC-2889</v>
          </cell>
          <cell r="L2088">
            <v>22.1069</v>
          </cell>
        </row>
        <row r="2089">
          <cell r="B2089" t="str">
            <v>PC-2890</v>
          </cell>
          <cell r="L2089">
            <v>22.1069</v>
          </cell>
        </row>
        <row r="2090">
          <cell r="B2090" t="str">
            <v>PC-2891</v>
          </cell>
          <cell r="L2090">
            <v>22.1069</v>
          </cell>
        </row>
        <row r="2091">
          <cell r="B2091" t="str">
            <v>PC-2892</v>
          </cell>
          <cell r="L2091">
            <v>43.646900000000002</v>
          </cell>
        </row>
        <row r="2092">
          <cell r="B2092" t="str">
            <v>PC-2893</v>
          </cell>
          <cell r="L2092">
            <v>43.646900000000002</v>
          </cell>
        </row>
        <row r="2093">
          <cell r="B2093" t="str">
            <v>PC-2894</v>
          </cell>
          <cell r="L2093">
            <v>43.646900000000002</v>
          </cell>
        </row>
        <row r="2094">
          <cell r="B2094" t="str">
            <v>PC-2895</v>
          </cell>
          <cell r="L2094">
            <v>43.646900000000002</v>
          </cell>
        </row>
        <row r="2095">
          <cell r="B2095" t="str">
            <v>PC-2896</v>
          </cell>
          <cell r="L2095">
            <v>43.646900000000002</v>
          </cell>
        </row>
        <row r="2096">
          <cell r="B2096" t="str">
            <v>PC-2897</v>
          </cell>
          <cell r="L2096">
            <v>43.646900000000002</v>
          </cell>
        </row>
        <row r="2097">
          <cell r="B2097" t="str">
            <v>PC-2898</v>
          </cell>
          <cell r="L2097">
            <v>30.609500000000001</v>
          </cell>
        </row>
        <row r="2098">
          <cell r="B2098" t="str">
            <v>PC-2899</v>
          </cell>
          <cell r="L2098">
            <v>30.609500000000001</v>
          </cell>
        </row>
        <row r="2099">
          <cell r="B2099" t="str">
            <v>PC-2900</v>
          </cell>
          <cell r="L2099">
            <v>30.609500000000001</v>
          </cell>
        </row>
        <row r="2100">
          <cell r="B2100" t="str">
            <v>PC-2901</v>
          </cell>
          <cell r="L2100">
            <v>53.283200000000001</v>
          </cell>
        </row>
        <row r="2101">
          <cell r="B2101" t="str">
            <v>PC-2902</v>
          </cell>
          <cell r="L2101">
            <v>53.283200000000001</v>
          </cell>
        </row>
        <row r="2102">
          <cell r="B2102" t="str">
            <v>PC-2903</v>
          </cell>
          <cell r="L2102">
            <v>53.283200000000001</v>
          </cell>
        </row>
        <row r="2103">
          <cell r="B2103" t="str">
            <v>PC-2904</v>
          </cell>
          <cell r="L2103">
            <v>21.54</v>
          </cell>
        </row>
        <row r="2104">
          <cell r="B2104" t="str">
            <v>PC-2905</v>
          </cell>
          <cell r="L2104">
            <v>21.54</v>
          </cell>
        </row>
        <row r="2105">
          <cell r="B2105" t="str">
            <v>PC-2906</v>
          </cell>
          <cell r="L2105">
            <v>21.54</v>
          </cell>
        </row>
        <row r="2106">
          <cell r="B2106" t="str">
            <v>PC-2907</v>
          </cell>
          <cell r="L2106">
            <v>21.54</v>
          </cell>
        </row>
        <row r="2107">
          <cell r="B2107" t="str">
            <v>PC-2908</v>
          </cell>
          <cell r="L2107">
            <v>21.54</v>
          </cell>
        </row>
        <row r="2108">
          <cell r="B2108" t="str">
            <v>PC-2909</v>
          </cell>
          <cell r="L2108">
            <v>21.54</v>
          </cell>
        </row>
        <row r="2109">
          <cell r="B2109" t="str">
            <v>PC-2910</v>
          </cell>
          <cell r="L2109">
            <v>21.54</v>
          </cell>
        </row>
        <row r="2110">
          <cell r="B2110" t="str">
            <v>PC-2911</v>
          </cell>
          <cell r="L2110">
            <v>21.54</v>
          </cell>
        </row>
        <row r="2111">
          <cell r="B2111" t="str">
            <v>PC-2912</v>
          </cell>
          <cell r="L2111">
            <v>21.54</v>
          </cell>
        </row>
        <row r="2112">
          <cell r="B2112" t="str">
            <v>PC-2913</v>
          </cell>
          <cell r="L2112">
            <v>21.54</v>
          </cell>
        </row>
        <row r="2113">
          <cell r="B2113" t="str">
            <v>PC-2914</v>
          </cell>
          <cell r="L2113">
            <v>21.54</v>
          </cell>
        </row>
        <row r="2114">
          <cell r="B2114" t="str">
            <v>PC-2915</v>
          </cell>
          <cell r="L2114">
            <v>21.54</v>
          </cell>
        </row>
        <row r="2115">
          <cell r="B2115" t="str">
            <v>PC-2916</v>
          </cell>
          <cell r="L2115">
            <v>21.54</v>
          </cell>
        </row>
        <row r="2116">
          <cell r="B2116" t="str">
            <v>PC-2917</v>
          </cell>
          <cell r="L2116">
            <v>21.54</v>
          </cell>
        </row>
        <row r="2117">
          <cell r="B2117" t="str">
            <v>PC-2918</v>
          </cell>
          <cell r="L2117">
            <v>21.54</v>
          </cell>
        </row>
        <row r="2118">
          <cell r="B2118" t="str">
            <v>PC-2919</v>
          </cell>
          <cell r="L2118">
            <v>21.54</v>
          </cell>
        </row>
        <row r="2119">
          <cell r="B2119" t="str">
            <v>PC-2920</v>
          </cell>
          <cell r="L2119">
            <v>21.54</v>
          </cell>
        </row>
        <row r="2120">
          <cell r="B2120" t="str">
            <v>PC-2921</v>
          </cell>
          <cell r="L2120">
            <v>21.54</v>
          </cell>
        </row>
        <row r="2121">
          <cell r="B2121" t="str">
            <v>PC-2922</v>
          </cell>
          <cell r="L2121">
            <v>21.54</v>
          </cell>
        </row>
        <row r="2122">
          <cell r="B2122" t="str">
            <v>PC-2923</v>
          </cell>
          <cell r="L2122">
            <v>21.54</v>
          </cell>
        </row>
        <row r="2123">
          <cell r="B2123" t="str">
            <v>PC-2924</v>
          </cell>
          <cell r="L2123">
            <v>37.4116</v>
          </cell>
        </row>
        <row r="2124">
          <cell r="B2124" t="str">
            <v>PC-2925</v>
          </cell>
          <cell r="L2124">
            <v>37.4116</v>
          </cell>
        </row>
        <row r="2125">
          <cell r="B2125" t="str">
            <v>PC-2926</v>
          </cell>
          <cell r="L2125">
            <v>37.4116</v>
          </cell>
        </row>
        <row r="2126">
          <cell r="B2126" t="str">
            <v>PC-2927</v>
          </cell>
          <cell r="L2126">
            <v>37.4116</v>
          </cell>
        </row>
        <row r="2127">
          <cell r="B2127" t="str">
            <v>PC-2928</v>
          </cell>
          <cell r="L2127">
            <v>37.4116</v>
          </cell>
        </row>
        <row r="2128">
          <cell r="B2128" t="str">
            <v>PC-2929</v>
          </cell>
          <cell r="L2128">
            <v>37.4116</v>
          </cell>
        </row>
        <row r="2129">
          <cell r="B2129" t="str">
            <v>PC-2930</v>
          </cell>
          <cell r="L2129">
            <v>37.4116</v>
          </cell>
        </row>
        <row r="2130">
          <cell r="B2130" t="str">
            <v>PC-2931</v>
          </cell>
          <cell r="L2130">
            <v>37.4116</v>
          </cell>
        </row>
        <row r="2131">
          <cell r="B2131" t="str">
            <v>PC-2932</v>
          </cell>
          <cell r="L2131">
            <v>37.4116</v>
          </cell>
        </row>
        <row r="2132">
          <cell r="B2132" t="str">
            <v>PC-2933</v>
          </cell>
          <cell r="L2132">
            <v>37.4116</v>
          </cell>
        </row>
        <row r="2133">
          <cell r="B2133" t="str">
            <v>PC-2934</v>
          </cell>
          <cell r="L2133">
            <v>37.4116</v>
          </cell>
        </row>
        <row r="2134">
          <cell r="B2134" t="str">
            <v>PC-2935</v>
          </cell>
          <cell r="L2134">
            <v>37.4116</v>
          </cell>
        </row>
        <row r="2135">
          <cell r="B2135" t="str">
            <v>PC-2936</v>
          </cell>
          <cell r="L2135">
            <v>37.4116</v>
          </cell>
        </row>
        <row r="2136">
          <cell r="B2136" t="str">
            <v>PC-2937</v>
          </cell>
          <cell r="L2136">
            <v>37.4116</v>
          </cell>
        </row>
        <row r="2137">
          <cell r="B2137" t="str">
            <v>PC-2938</v>
          </cell>
          <cell r="L2137">
            <v>37.4116</v>
          </cell>
        </row>
        <row r="2138">
          <cell r="B2138" t="str">
            <v>PC-2939</v>
          </cell>
          <cell r="L2138">
            <v>37.4116</v>
          </cell>
        </row>
        <row r="2139">
          <cell r="B2139" t="str">
            <v>PC-2940</v>
          </cell>
          <cell r="L2139">
            <v>37.4116</v>
          </cell>
        </row>
        <row r="2140">
          <cell r="B2140" t="str">
            <v>PC-2941</v>
          </cell>
          <cell r="L2140">
            <v>37.4116</v>
          </cell>
        </row>
        <row r="2141">
          <cell r="B2141" t="str">
            <v>PC-2942</v>
          </cell>
          <cell r="L2141">
            <v>37.4116</v>
          </cell>
        </row>
        <row r="2142">
          <cell r="B2142" t="str">
            <v>PC-2943</v>
          </cell>
          <cell r="L2142">
            <v>37.409999999999997</v>
          </cell>
        </row>
        <row r="2143">
          <cell r="B2143" t="str">
            <v>PC-2944</v>
          </cell>
          <cell r="L2143">
            <v>69.150000000000006</v>
          </cell>
        </row>
        <row r="2144">
          <cell r="B2144" t="str">
            <v>PC-2945</v>
          </cell>
          <cell r="L2144">
            <v>595.18520000000001</v>
          </cell>
        </row>
        <row r="2145">
          <cell r="B2145" t="str">
            <v>PC-2946</v>
          </cell>
          <cell r="L2145">
            <v>816.25400000000002</v>
          </cell>
        </row>
        <row r="2146">
          <cell r="B2146" t="str">
            <v>PC-2947</v>
          </cell>
          <cell r="L2146">
            <v>1371.7601999999999</v>
          </cell>
        </row>
        <row r="2147">
          <cell r="B2147" t="str">
            <v>Empty Table Cell</v>
          </cell>
        </row>
        <row r="2148">
          <cell r="B2148" t="str">
            <v>PC-2948</v>
          </cell>
          <cell r="L2148">
            <v>22.3903</v>
          </cell>
        </row>
        <row r="2149">
          <cell r="B2149" t="str">
            <v>PC-2949</v>
          </cell>
          <cell r="L2149">
            <v>22.3903</v>
          </cell>
        </row>
        <row r="2150">
          <cell r="B2150" t="str">
            <v>PC-2950</v>
          </cell>
          <cell r="L2150">
            <v>36.277999999999999</v>
          </cell>
        </row>
        <row r="2151">
          <cell r="B2151" t="str">
            <v>PC-2951</v>
          </cell>
          <cell r="L2151">
            <v>29.4758</v>
          </cell>
        </row>
        <row r="2152">
          <cell r="B2152" t="str">
            <v>PC-2952</v>
          </cell>
          <cell r="L2152">
            <v>29.4758</v>
          </cell>
        </row>
        <row r="2153">
          <cell r="B2153" t="str">
            <v>PC-2955</v>
          </cell>
          <cell r="L2153">
            <v>30.0427</v>
          </cell>
        </row>
        <row r="2154">
          <cell r="B2154" t="str">
            <v>PC-2956</v>
          </cell>
          <cell r="L2154">
            <v>30.0427</v>
          </cell>
        </row>
        <row r="2155">
          <cell r="B2155" t="str">
            <v>PC-2957</v>
          </cell>
          <cell r="L2155">
            <v>42.796700000000001</v>
          </cell>
        </row>
        <row r="2156">
          <cell r="B2156" t="str">
            <v>PC-2959</v>
          </cell>
          <cell r="L2156">
            <v>42.796700000000001</v>
          </cell>
        </row>
        <row r="2157">
          <cell r="B2157" t="str">
            <v>Empty Table Cell</v>
          </cell>
        </row>
        <row r="2158">
          <cell r="B2158" t="str">
            <v>PC-2960</v>
          </cell>
          <cell r="L2158">
            <v>95.229600000000005</v>
          </cell>
        </row>
        <row r="2159">
          <cell r="B2159" t="str">
            <v>PC-2961</v>
          </cell>
          <cell r="L2159">
            <v>95.229600000000005</v>
          </cell>
        </row>
        <row r="2160">
          <cell r="B2160" t="str">
            <v>PC-2962</v>
          </cell>
          <cell r="L2160">
            <v>95.229600000000005</v>
          </cell>
        </row>
        <row r="2161">
          <cell r="B2161" t="str">
            <v>PC-2966</v>
          </cell>
          <cell r="L2161">
            <v>74.823300000000003</v>
          </cell>
        </row>
        <row r="2162">
          <cell r="B2162" t="str">
            <v>PC-2967</v>
          </cell>
          <cell r="L2162">
            <v>136.04230000000001</v>
          </cell>
        </row>
        <row r="2163">
          <cell r="B2163" t="str">
            <v>PC-2968</v>
          </cell>
          <cell r="L2163">
            <v>74.823300000000003</v>
          </cell>
        </row>
        <row r="2164">
          <cell r="B2164" t="str">
            <v>PC-2969</v>
          </cell>
          <cell r="L2164">
            <v>74.823300000000003</v>
          </cell>
        </row>
        <row r="2165">
          <cell r="B2165" t="str">
            <v>PC-2970</v>
          </cell>
          <cell r="L2165">
            <v>136.04230000000001</v>
          </cell>
        </row>
        <row r="2166">
          <cell r="B2166" t="str">
            <v>PC-2971</v>
          </cell>
          <cell r="L2166">
            <v>136.04230000000001</v>
          </cell>
        </row>
        <row r="2167">
          <cell r="B2167" t="str">
            <v>PC-2972</v>
          </cell>
          <cell r="L2167">
            <v>74.823300000000003</v>
          </cell>
        </row>
        <row r="2168">
          <cell r="B2168" t="str">
            <v>PC-2973</v>
          </cell>
          <cell r="L2168">
            <v>74.823300000000003</v>
          </cell>
        </row>
        <row r="2169">
          <cell r="B2169" t="str">
            <v>PC-2974</v>
          </cell>
          <cell r="L2169">
            <v>136.04230000000001</v>
          </cell>
        </row>
        <row r="2170">
          <cell r="B2170" t="str">
            <v>PC-2975</v>
          </cell>
          <cell r="L2170">
            <v>136.04230000000001</v>
          </cell>
        </row>
        <row r="2171">
          <cell r="B2171" t="str">
            <v>PC-2976</v>
          </cell>
          <cell r="L2171">
            <v>74.823300000000003</v>
          </cell>
        </row>
        <row r="2172">
          <cell r="B2172" t="str">
            <v>PC-2977</v>
          </cell>
          <cell r="L2172">
            <v>15.871600000000001</v>
          </cell>
        </row>
        <row r="2173">
          <cell r="B2173" t="str">
            <v>PC-2978</v>
          </cell>
          <cell r="L2173">
            <v>18.138999999999999</v>
          </cell>
        </row>
        <row r="2174">
          <cell r="B2174" t="str">
            <v>PC-2979</v>
          </cell>
          <cell r="L2174">
            <v>7.9358000000000004</v>
          </cell>
        </row>
        <row r="2175">
          <cell r="B2175" t="str">
            <v>PC-2980</v>
          </cell>
          <cell r="L2175">
            <v>14.7379</v>
          </cell>
        </row>
        <row r="2176">
          <cell r="B2176" t="str">
            <v>PC-2981</v>
          </cell>
          <cell r="L2176">
            <v>74.823300000000003</v>
          </cell>
        </row>
        <row r="2177">
          <cell r="B2177" t="str">
            <v>PC-2982</v>
          </cell>
          <cell r="L2177">
            <v>136.04230000000001</v>
          </cell>
        </row>
        <row r="2178">
          <cell r="B2178" t="str">
            <v>PC-2983</v>
          </cell>
          <cell r="L2178">
            <v>40.8127</v>
          </cell>
        </row>
        <row r="2179">
          <cell r="B2179" t="str">
            <v>PC-2984</v>
          </cell>
          <cell r="L2179">
            <v>74.823300000000003</v>
          </cell>
        </row>
        <row r="2180">
          <cell r="B2180" t="str">
            <v>PC-2985</v>
          </cell>
          <cell r="L2180">
            <v>55.550600000000003</v>
          </cell>
        </row>
        <row r="2181">
          <cell r="B2181" t="str">
            <v>PC-2986</v>
          </cell>
          <cell r="L2181">
            <v>136.04230000000001</v>
          </cell>
        </row>
        <row r="2182">
          <cell r="B2182" t="str">
            <v>PC-2987</v>
          </cell>
          <cell r="L2182">
            <v>74.823300000000003</v>
          </cell>
        </row>
        <row r="2183">
          <cell r="B2183" t="str">
            <v>PC-2988</v>
          </cell>
          <cell r="L2183">
            <v>136.04230000000001</v>
          </cell>
        </row>
        <row r="2184">
          <cell r="B2184" t="str">
            <v>PC-2989</v>
          </cell>
          <cell r="L2184">
            <v>14.171099999999999</v>
          </cell>
        </row>
        <row r="2185">
          <cell r="B2185" t="str">
            <v>PC-2990</v>
          </cell>
          <cell r="L2185">
            <v>14.171099999999999</v>
          </cell>
        </row>
        <row r="2186">
          <cell r="B2186" t="str">
            <v>PC-2991</v>
          </cell>
          <cell r="L2186">
            <v>14.171099999999999</v>
          </cell>
        </row>
        <row r="2187">
          <cell r="B2187" t="str">
            <v>PC-2992</v>
          </cell>
          <cell r="L2187">
            <v>22.6737</v>
          </cell>
        </row>
        <row r="2188">
          <cell r="B2188" t="str">
            <v>PC-2993</v>
          </cell>
          <cell r="L2188">
            <v>22.6737</v>
          </cell>
        </row>
        <row r="2189">
          <cell r="B2189" t="str">
            <v>PC-2994</v>
          </cell>
          <cell r="L2189">
            <v>22.6737</v>
          </cell>
        </row>
        <row r="2190">
          <cell r="B2190" t="str">
            <v>PC-2995</v>
          </cell>
          <cell r="L2190">
            <v>54.416899999999998</v>
          </cell>
        </row>
        <row r="2191">
          <cell r="B2191" t="str">
            <v>PC-2996</v>
          </cell>
          <cell r="L2191">
            <v>133.77500000000001</v>
          </cell>
        </row>
        <row r="2192">
          <cell r="B2192" t="str">
            <v>PC-2997</v>
          </cell>
          <cell r="L2192">
            <v>133.77500000000001</v>
          </cell>
        </row>
        <row r="2193">
          <cell r="B2193" t="str">
            <v>PC-2998</v>
          </cell>
          <cell r="L2193">
            <v>54.416899999999998</v>
          </cell>
        </row>
        <row r="2194">
          <cell r="B2194" t="str">
            <v>PC-2999</v>
          </cell>
          <cell r="L2194">
            <v>136.04230000000001</v>
          </cell>
        </row>
        <row r="2195">
          <cell r="B2195" t="str">
            <v>PC-3000</v>
          </cell>
          <cell r="L2195">
            <v>74.823300000000003</v>
          </cell>
        </row>
        <row r="2196">
          <cell r="B2196" t="str">
            <v>PC-3001</v>
          </cell>
          <cell r="L2196">
            <v>136.04230000000001</v>
          </cell>
        </row>
        <row r="2197">
          <cell r="B2197" t="str">
            <v>PC-3002</v>
          </cell>
          <cell r="L2197">
            <v>84.459599999999995</v>
          </cell>
        </row>
        <row r="2198">
          <cell r="B2198" t="str">
            <v>PC-3004</v>
          </cell>
          <cell r="L2198">
            <v>86.1601</v>
          </cell>
        </row>
        <row r="2199">
          <cell r="B2199" t="str">
            <v>PC-3005</v>
          </cell>
          <cell r="L2199">
            <v>105.4328</v>
          </cell>
        </row>
        <row r="2200">
          <cell r="B2200" t="str">
            <v>PC-3006</v>
          </cell>
          <cell r="L2200">
            <v>408.12700000000001</v>
          </cell>
        </row>
        <row r="2201">
          <cell r="B2201" t="str">
            <v>PC-3008</v>
          </cell>
          <cell r="L2201">
            <v>714.22230000000002</v>
          </cell>
        </row>
        <row r="2202">
          <cell r="B2202" t="str">
            <v>PC-3010</v>
          </cell>
          <cell r="L2202">
            <v>1802.5608999999999</v>
          </cell>
        </row>
        <row r="2203">
          <cell r="B2203" t="str">
            <v>PC-3012</v>
          </cell>
          <cell r="L2203">
            <v>74.823300000000003</v>
          </cell>
        </row>
        <row r="2204">
          <cell r="B2204" t="str">
            <v>PC-3013</v>
          </cell>
          <cell r="L2204">
            <v>136.04230000000001</v>
          </cell>
        </row>
        <row r="2205">
          <cell r="B2205" t="str">
            <v>PC-3014</v>
          </cell>
          <cell r="L2205">
            <v>74.823300000000003</v>
          </cell>
        </row>
        <row r="2206">
          <cell r="B2206" t="str">
            <v>PC-3015</v>
          </cell>
          <cell r="L2206">
            <v>136.04230000000001</v>
          </cell>
        </row>
        <row r="2207">
          <cell r="B2207" t="str">
            <v>PC-3016</v>
          </cell>
          <cell r="L2207">
            <v>74.823300000000003</v>
          </cell>
        </row>
        <row r="2208">
          <cell r="B2208" t="str">
            <v>PC-3017</v>
          </cell>
          <cell r="L2208">
            <v>136.04230000000001</v>
          </cell>
        </row>
        <row r="2209">
          <cell r="B2209" t="str">
            <v>PC-3018</v>
          </cell>
          <cell r="L2209">
            <v>74.823300000000003</v>
          </cell>
        </row>
        <row r="2210">
          <cell r="B2210" t="str">
            <v>PC-3019</v>
          </cell>
          <cell r="L2210">
            <v>136.04230000000001</v>
          </cell>
        </row>
        <row r="2211">
          <cell r="B2211" t="str">
            <v>PC-3020</v>
          </cell>
          <cell r="L2211">
            <v>74.823300000000003</v>
          </cell>
        </row>
        <row r="2212">
          <cell r="B2212" t="str">
            <v>PC-3021</v>
          </cell>
          <cell r="L2212">
            <v>136.04230000000001</v>
          </cell>
        </row>
        <row r="2213">
          <cell r="B2213" t="str">
            <v>PC-3022</v>
          </cell>
          <cell r="L2213">
            <v>36.277999999999999</v>
          </cell>
        </row>
        <row r="2214">
          <cell r="B2214" t="str">
            <v>PC-3023</v>
          </cell>
          <cell r="L2214">
            <v>52.1496</v>
          </cell>
        </row>
        <row r="2215">
          <cell r="B2215" t="str">
            <v>PC-3024</v>
          </cell>
          <cell r="L2215">
            <v>1700.5291999999999</v>
          </cell>
        </row>
        <row r="2216">
          <cell r="B2216" t="str">
            <v>PC-3026</v>
          </cell>
          <cell r="L2216">
            <v>1927.2664</v>
          </cell>
        </row>
        <row r="2217">
          <cell r="B2217" t="str">
            <v>PC-3027</v>
          </cell>
          <cell r="L2217">
            <v>810.5856</v>
          </cell>
        </row>
        <row r="2218">
          <cell r="B2218" t="str">
            <v>PC-3029</v>
          </cell>
          <cell r="L2218">
            <v>850.26459999999997</v>
          </cell>
        </row>
        <row r="2219">
          <cell r="B2219" t="str">
            <v>PC-3030</v>
          </cell>
          <cell r="L2219">
            <v>1700.5291999999999</v>
          </cell>
        </row>
        <row r="2220">
          <cell r="B2220" t="str">
            <v>PC-3032</v>
          </cell>
          <cell r="L2220">
            <v>1927.2664</v>
          </cell>
        </row>
        <row r="2221">
          <cell r="B2221" t="str">
            <v>PC-3033</v>
          </cell>
          <cell r="L2221">
            <v>810.5856</v>
          </cell>
        </row>
        <row r="2222">
          <cell r="B2222" t="str">
            <v>PC-3035</v>
          </cell>
          <cell r="L2222">
            <v>850.26459999999997</v>
          </cell>
        </row>
        <row r="2223">
          <cell r="B2223" t="str">
            <v>PC-3036</v>
          </cell>
          <cell r="L2223">
            <v>95.229600000000005</v>
          </cell>
        </row>
        <row r="2224">
          <cell r="B2224" t="str">
            <v>PC-3037</v>
          </cell>
          <cell r="L2224">
            <v>680.21169999999995</v>
          </cell>
        </row>
        <row r="2225">
          <cell r="B2225" t="str">
            <v>PC-3038</v>
          </cell>
          <cell r="L2225">
            <v>107.7002</v>
          </cell>
        </row>
        <row r="2226">
          <cell r="B2226" t="str">
            <v>PC-3039</v>
          </cell>
          <cell r="L2226">
            <v>107.7002</v>
          </cell>
        </row>
        <row r="2227">
          <cell r="B2227" t="str">
            <v>PC-3040</v>
          </cell>
          <cell r="L2227">
            <v>107.7002</v>
          </cell>
        </row>
        <row r="2228">
          <cell r="B2228" t="str">
            <v>PC-3041</v>
          </cell>
          <cell r="L2228">
            <v>340.10579999999999</v>
          </cell>
        </row>
        <row r="2229">
          <cell r="B2229" t="str">
            <v>PC-3042</v>
          </cell>
          <cell r="L2229">
            <v>680.21169999999995</v>
          </cell>
        </row>
        <row r="2230">
          <cell r="B2230" t="str">
            <v>PC-3043</v>
          </cell>
          <cell r="L2230">
            <v>39.679000000000002</v>
          </cell>
        </row>
        <row r="2231">
          <cell r="B2231" t="str">
            <v>PC-3044</v>
          </cell>
          <cell r="L2231">
            <v>39.679000000000002</v>
          </cell>
        </row>
        <row r="2232">
          <cell r="B2232" t="str">
            <v>PC-3045</v>
          </cell>
          <cell r="L2232">
            <v>30.609500000000001</v>
          </cell>
        </row>
        <row r="2233">
          <cell r="B2233" t="str">
            <v>PC-3046</v>
          </cell>
          <cell r="L2233">
            <v>52.1496</v>
          </cell>
        </row>
        <row r="2234">
          <cell r="B2234" t="str">
            <v>PC-3047</v>
          </cell>
          <cell r="L2234">
            <v>107.7002</v>
          </cell>
        </row>
        <row r="2235">
          <cell r="B2235" t="str">
            <v>PC-3048</v>
          </cell>
          <cell r="L2235">
            <v>20.406400000000001</v>
          </cell>
        </row>
        <row r="2236">
          <cell r="B2236" t="str">
            <v>PC-3049</v>
          </cell>
          <cell r="L2236">
            <v>31.176400000000001</v>
          </cell>
        </row>
        <row r="2237">
          <cell r="B2237" t="str">
            <v>PC-3050</v>
          </cell>
          <cell r="L2237">
            <v>20.406400000000001</v>
          </cell>
        </row>
        <row r="2238">
          <cell r="B2238" t="str">
            <v>PC-3051</v>
          </cell>
          <cell r="L2238">
            <v>44.213799999999999</v>
          </cell>
        </row>
        <row r="2239">
          <cell r="B2239" t="str">
            <v>PC-3052</v>
          </cell>
          <cell r="L2239">
            <v>107.7002</v>
          </cell>
        </row>
        <row r="2240">
          <cell r="B2240" t="str">
            <v>PC-3053</v>
          </cell>
          <cell r="L2240">
            <v>44.213799999999999</v>
          </cell>
        </row>
        <row r="2241">
          <cell r="B2241" t="str">
            <v>PC-3054</v>
          </cell>
          <cell r="L2241">
            <v>92.962299999999999</v>
          </cell>
        </row>
        <row r="2242">
          <cell r="B2242" t="str">
            <v>PC-3055</v>
          </cell>
          <cell r="L2242">
            <v>44.213799999999999</v>
          </cell>
        </row>
        <row r="2243">
          <cell r="B2243" t="str">
            <v>PC-3056</v>
          </cell>
          <cell r="L2243">
            <v>107.7002</v>
          </cell>
        </row>
        <row r="2244">
          <cell r="B2244" t="str">
            <v>PC-3057</v>
          </cell>
          <cell r="L2244">
            <v>44.213799999999999</v>
          </cell>
        </row>
        <row r="2245">
          <cell r="B2245" t="str">
            <v>PC-3058</v>
          </cell>
          <cell r="L2245">
            <v>107.7002</v>
          </cell>
        </row>
        <row r="2246">
          <cell r="B2246" t="str">
            <v>PC-3059</v>
          </cell>
          <cell r="L2246">
            <v>44.213799999999999</v>
          </cell>
        </row>
        <row r="2247">
          <cell r="B2247" t="str">
            <v>PC-3060</v>
          </cell>
          <cell r="L2247">
            <v>107.7002</v>
          </cell>
        </row>
        <row r="2248">
          <cell r="B2248" t="str">
            <v>PC-3061</v>
          </cell>
          <cell r="L2248">
            <v>42.796700000000001</v>
          </cell>
        </row>
        <row r="2249">
          <cell r="B2249" t="str">
            <v>PC-3063</v>
          </cell>
          <cell r="L2249">
            <v>42.796700000000001</v>
          </cell>
        </row>
        <row r="2250">
          <cell r="B2250" t="str">
            <v>PC-3065</v>
          </cell>
          <cell r="L2250">
            <v>29.192399999999999</v>
          </cell>
        </row>
        <row r="2251">
          <cell r="B2251" t="str">
            <v>PC-3067</v>
          </cell>
          <cell r="L2251">
            <v>51.582700000000003</v>
          </cell>
        </row>
        <row r="2252">
          <cell r="B2252" t="str">
            <v>PC-3069</v>
          </cell>
          <cell r="L2252">
            <v>29.192399999999999</v>
          </cell>
        </row>
        <row r="2253">
          <cell r="B2253" t="str">
            <v>PC-3071</v>
          </cell>
          <cell r="L2253">
            <v>51.582700000000003</v>
          </cell>
        </row>
        <row r="2254">
          <cell r="B2254" t="str">
            <v>PC-3073</v>
          </cell>
          <cell r="L2254">
            <v>42.796700000000001</v>
          </cell>
        </row>
        <row r="2255">
          <cell r="B2255" t="str">
            <v>PC-3075</v>
          </cell>
          <cell r="L2255">
            <v>89.561199999999999</v>
          </cell>
        </row>
        <row r="2256">
          <cell r="B2256" t="str">
            <v>PC-3077</v>
          </cell>
          <cell r="L2256">
            <v>42.796700000000001</v>
          </cell>
        </row>
        <row r="2257">
          <cell r="B2257" t="str">
            <v>PC-3079</v>
          </cell>
          <cell r="L2257">
            <v>89.561199999999999</v>
          </cell>
        </row>
        <row r="2258">
          <cell r="B2258" t="str">
            <v>PC-3081</v>
          </cell>
          <cell r="L2258">
            <v>51.582700000000003</v>
          </cell>
        </row>
        <row r="2259">
          <cell r="B2259" t="str">
            <v>PC-3083</v>
          </cell>
          <cell r="L2259">
            <v>100.8981</v>
          </cell>
        </row>
        <row r="2260">
          <cell r="B2260" t="str">
            <v>PC-3085</v>
          </cell>
          <cell r="L2260">
            <v>38.545299999999997</v>
          </cell>
        </row>
        <row r="2261">
          <cell r="B2261" t="str">
            <v>PC-3087</v>
          </cell>
          <cell r="L2261">
            <v>19.839500000000001</v>
          </cell>
        </row>
        <row r="2262">
          <cell r="B2262" t="str">
            <v>PC-3089</v>
          </cell>
          <cell r="L2262">
            <v>19.839500000000001</v>
          </cell>
        </row>
        <row r="2263">
          <cell r="B2263" t="str">
            <v>PC-3091</v>
          </cell>
          <cell r="L2263">
            <v>29.4758</v>
          </cell>
        </row>
        <row r="2264">
          <cell r="B2264" t="str">
            <v>PC-3093</v>
          </cell>
          <cell r="L2264">
            <v>19.839500000000001</v>
          </cell>
        </row>
        <row r="2265">
          <cell r="B2265" t="str">
            <v>PC-3095</v>
          </cell>
          <cell r="L2265">
            <v>283.42149999999998</v>
          </cell>
        </row>
        <row r="2266">
          <cell r="B2266" t="str">
            <v>PC-3097</v>
          </cell>
          <cell r="L2266">
            <v>283.42149999999998</v>
          </cell>
        </row>
        <row r="2267">
          <cell r="B2267" t="str">
            <v>PC-3099</v>
          </cell>
          <cell r="L2267">
            <v>283.42149999999998</v>
          </cell>
        </row>
        <row r="2268">
          <cell r="B2268" t="str">
            <v>PC-3101</v>
          </cell>
          <cell r="L2268">
            <v>30.609500000000001</v>
          </cell>
        </row>
        <row r="2269">
          <cell r="B2269" t="str">
            <v>PC-3102</v>
          </cell>
          <cell r="L2269">
            <v>58.951700000000002</v>
          </cell>
        </row>
        <row r="2270">
          <cell r="B2270" t="str">
            <v>PC-3103</v>
          </cell>
          <cell r="L2270">
            <v>74.823300000000003</v>
          </cell>
        </row>
        <row r="2271">
          <cell r="B2271" t="str">
            <v>PC-3104</v>
          </cell>
          <cell r="L2271">
            <v>136.04230000000001</v>
          </cell>
        </row>
        <row r="2272">
          <cell r="B2272" t="str">
            <v>PC-3105</v>
          </cell>
          <cell r="L2272">
            <v>136.04230000000001</v>
          </cell>
        </row>
        <row r="2273">
          <cell r="B2273" t="str">
            <v>PC-3106</v>
          </cell>
          <cell r="L2273">
            <v>175.72130000000001</v>
          </cell>
        </row>
        <row r="2274">
          <cell r="B2274" t="str">
            <v>PC-3107</v>
          </cell>
          <cell r="L2274">
            <v>13.604200000000001</v>
          </cell>
        </row>
        <row r="2275">
          <cell r="B2275" t="str">
            <v>PC-3108</v>
          </cell>
          <cell r="L2275">
            <v>13.604200000000001</v>
          </cell>
        </row>
        <row r="2276">
          <cell r="B2276" t="str">
            <v>PC-3109</v>
          </cell>
          <cell r="L2276">
            <v>11.3369</v>
          </cell>
        </row>
        <row r="2277">
          <cell r="B2277" t="str">
            <v>PC-3110</v>
          </cell>
          <cell r="L2277">
            <v>11.3369</v>
          </cell>
        </row>
        <row r="2278">
          <cell r="B2278" t="str">
            <v>PC-3111</v>
          </cell>
          <cell r="L2278">
            <v>11.3369</v>
          </cell>
        </row>
        <row r="2279">
          <cell r="B2279" t="str">
            <v>PC-3112</v>
          </cell>
          <cell r="L2279">
            <v>555.50620000000004</v>
          </cell>
        </row>
        <row r="2280">
          <cell r="B2280" t="str">
            <v>PC-3114</v>
          </cell>
          <cell r="L2280">
            <v>583.84839999999997</v>
          </cell>
        </row>
        <row r="2281">
          <cell r="B2281" t="str">
            <v>PC-3115</v>
          </cell>
          <cell r="L2281">
            <v>74.823300000000003</v>
          </cell>
        </row>
        <row r="2282">
          <cell r="B2282" t="str">
            <v>PC-3116</v>
          </cell>
          <cell r="L2282">
            <v>74.823300000000003</v>
          </cell>
        </row>
        <row r="2283">
          <cell r="B2283" t="str">
            <v>PC-3117</v>
          </cell>
          <cell r="L2283">
            <v>136.04230000000001</v>
          </cell>
        </row>
        <row r="2284">
          <cell r="B2284" t="str">
            <v>PC-3118</v>
          </cell>
          <cell r="L2284">
            <v>136.04230000000001</v>
          </cell>
        </row>
        <row r="2285">
          <cell r="B2285" t="str">
            <v>PC-3119</v>
          </cell>
          <cell r="L2285">
            <v>92.395399999999995</v>
          </cell>
        </row>
        <row r="2286">
          <cell r="B2286" t="str">
            <v>PC-3120</v>
          </cell>
          <cell r="L2286">
            <v>92.395399999999995</v>
          </cell>
        </row>
        <row r="2287">
          <cell r="B2287" t="str">
            <v>PC-3123</v>
          </cell>
          <cell r="L2287">
            <v>374.1164</v>
          </cell>
        </row>
        <row r="2288">
          <cell r="B2288" t="str">
            <v>PC-3124</v>
          </cell>
          <cell r="L2288">
            <v>374.1164</v>
          </cell>
        </row>
        <row r="2289">
          <cell r="B2289" t="str">
            <v>PC-3127</v>
          </cell>
          <cell r="L2289">
            <v>70.288499999999999</v>
          </cell>
        </row>
        <row r="2290">
          <cell r="B2290" t="str">
            <v>PC-3129</v>
          </cell>
          <cell r="L2290">
            <v>131.5076</v>
          </cell>
        </row>
        <row r="2291">
          <cell r="B2291" t="str">
            <v>PC-3131</v>
          </cell>
          <cell r="L2291">
            <v>70.288499999999999</v>
          </cell>
        </row>
        <row r="2292">
          <cell r="B2292" t="str">
            <v>PC-3133</v>
          </cell>
          <cell r="L2292">
            <v>131.5076</v>
          </cell>
        </row>
        <row r="2293">
          <cell r="B2293" t="str">
            <v>PC-3135</v>
          </cell>
          <cell r="L2293">
            <v>45.3474</v>
          </cell>
        </row>
        <row r="2294">
          <cell r="B2294" t="str">
            <v>PC-3137</v>
          </cell>
          <cell r="L2294">
            <v>46.481099999999998</v>
          </cell>
        </row>
        <row r="2295">
          <cell r="B2295" t="str">
            <v>PC-3138</v>
          </cell>
          <cell r="L2295">
            <v>82.1922</v>
          </cell>
        </row>
        <row r="2296">
          <cell r="B2296" t="str">
            <v>PC-3140</v>
          </cell>
          <cell r="L2296">
            <v>83.892799999999994</v>
          </cell>
        </row>
        <row r="2297">
          <cell r="B2297" t="str">
            <v>PC-3141</v>
          </cell>
          <cell r="L2297">
            <v>136.04230000000001</v>
          </cell>
        </row>
        <row r="2298">
          <cell r="B2298" t="str">
            <v>PC-3142</v>
          </cell>
          <cell r="L2298">
            <v>136.04230000000001</v>
          </cell>
        </row>
        <row r="2299">
          <cell r="B2299" t="str">
            <v>PC-3144</v>
          </cell>
          <cell r="L2299">
            <v>1400.1024</v>
          </cell>
        </row>
        <row r="2300">
          <cell r="B2300" t="str">
            <v>PC-3146</v>
          </cell>
          <cell r="L2300">
            <v>1864.9137000000001</v>
          </cell>
        </row>
        <row r="2301">
          <cell r="B2301" t="str">
            <v>PC-3148</v>
          </cell>
          <cell r="L2301">
            <v>87.293800000000005</v>
          </cell>
        </row>
        <row r="2302">
          <cell r="B2302" t="str">
            <v>PC-3149</v>
          </cell>
          <cell r="L2302">
            <v>158.71610000000001</v>
          </cell>
        </row>
        <row r="2303">
          <cell r="B2303" t="str">
            <v>PC-3150</v>
          </cell>
          <cell r="L2303">
            <v>72.555899999999994</v>
          </cell>
        </row>
        <row r="2304">
          <cell r="B2304" t="str">
            <v>PC-3151</v>
          </cell>
          <cell r="L2304">
            <v>74.823300000000003</v>
          </cell>
        </row>
        <row r="2305">
          <cell r="B2305" t="str">
            <v>PC-3152</v>
          </cell>
          <cell r="L2305">
            <v>136.04230000000001</v>
          </cell>
        </row>
        <row r="2306">
          <cell r="B2306" t="str">
            <v>PC-3153</v>
          </cell>
          <cell r="L2306">
            <v>74.823300000000003</v>
          </cell>
        </row>
        <row r="2307">
          <cell r="B2307" t="str">
            <v>PC-3154</v>
          </cell>
          <cell r="L2307">
            <v>136.04230000000001</v>
          </cell>
        </row>
        <row r="2308">
          <cell r="B2308" t="str">
            <v>PC-3155</v>
          </cell>
          <cell r="L2308">
            <v>74.823300000000003</v>
          </cell>
        </row>
        <row r="2309">
          <cell r="B2309" t="str">
            <v>PC-3156</v>
          </cell>
          <cell r="L2309">
            <v>136.04230000000001</v>
          </cell>
        </row>
        <row r="2310">
          <cell r="B2310" t="str">
            <v>PC-3157</v>
          </cell>
          <cell r="L2310">
            <v>74.823300000000003</v>
          </cell>
        </row>
        <row r="2311">
          <cell r="B2311" t="str">
            <v>PC-3158</v>
          </cell>
          <cell r="L2311">
            <v>136.04230000000001</v>
          </cell>
        </row>
        <row r="2312">
          <cell r="B2312" t="str">
            <v>PC-3159</v>
          </cell>
          <cell r="L2312">
            <v>74.823300000000003</v>
          </cell>
        </row>
        <row r="2313">
          <cell r="B2313" t="str">
            <v>PC-3160</v>
          </cell>
          <cell r="L2313">
            <v>136.04230000000001</v>
          </cell>
        </row>
        <row r="2314">
          <cell r="B2314" t="str">
            <v>PC-3161</v>
          </cell>
          <cell r="L2314">
            <v>74.823300000000003</v>
          </cell>
        </row>
        <row r="2315">
          <cell r="B2315" t="str">
            <v>PC-3162</v>
          </cell>
          <cell r="L2315">
            <v>136.04230000000001</v>
          </cell>
        </row>
        <row r="2316">
          <cell r="B2316" t="str">
            <v>PC-3163</v>
          </cell>
          <cell r="L2316">
            <v>79.358000000000004</v>
          </cell>
        </row>
        <row r="2317">
          <cell r="B2317" t="str">
            <v>PC-3164</v>
          </cell>
          <cell r="L2317">
            <v>300.42680000000001</v>
          </cell>
        </row>
        <row r="2318">
          <cell r="B2318" t="str">
            <v>PC-3165</v>
          </cell>
          <cell r="L2318">
            <v>79.358000000000004</v>
          </cell>
        </row>
        <row r="2319">
          <cell r="B2319" t="str">
            <v>PC-3166</v>
          </cell>
          <cell r="L2319">
            <v>300.42680000000001</v>
          </cell>
        </row>
        <row r="2320">
          <cell r="B2320" t="str">
            <v>PC-3167</v>
          </cell>
          <cell r="L2320">
            <v>29.4758</v>
          </cell>
        </row>
        <row r="2321">
          <cell r="B2321" t="str">
            <v>PC-3168</v>
          </cell>
          <cell r="L2321">
            <v>62.352699999999999</v>
          </cell>
        </row>
        <row r="2322">
          <cell r="B2322" t="str">
            <v>PC-3169</v>
          </cell>
          <cell r="L2322">
            <v>29.4758</v>
          </cell>
        </row>
        <row r="2323">
          <cell r="B2323" t="str">
            <v>PC-3170</v>
          </cell>
          <cell r="L2323">
            <v>62.352699999999999</v>
          </cell>
        </row>
        <row r="2324">
          <cell r="B2324" t="str">
            <v>PC-3171</v>
          </cell>
          <cell r="L2324">
            <v>86.1601</v>
          </cell>
        </row>
        <row r="2325">
          <cell r="B2325" t="str">
            <v>PC-3172</v>
          </cell>
          <cell r="L2325">
            <v>153.04759999999999</v>
          </cell>
        </row>
        <row r="2326">
          <cell r="B2326" t="str">
            <v>PC-3173</v>
          </cell>
          <cell r="L2326">
            <v>86.1601</v>
          </cell>
        </row>
        <row r="2327">
          <cell r="B2327" t="str">
            <v>PC-3174</v>
          </cell>
          <cell r="L2327">
            <v>153.04759999999999</v>
          </cell>
        </row>
        <row r="2328">
          <cell r="B2328" t="str">
            <v>PC-3175</v>
          </cell>
          <cell r="L2328">
            <v>86.1601</v>
          </cell>
        </row>
        <row r="2329">
          <cell r="B2329" t="str">
            <v>PC-3176</v>
          </cell>
          <cell r="L2329">
            <v>153.04759999999999</v>
          </cell>
        </row>
        <row r="2330">
          <cell r="B2330" t="str">
            <v>PC-3177</v>
          </cell>
          <cell r="L2330">
            <v>74.823300000000003</v>
          </cell>
        </row>
        <row r="2331">
          <cell r="B2331" t="str">
            <v>PC-3178</v>
          </cell>
          <cell r="L2331">
            <v>136.04230000000001</v>
          </cell>
        </row>
        <row r="2332">
          <cell r="B2332" t="str">
            <v>PC-3179</v>
          </cell>
          <cell r="L2332">
            <v>74.823300000000003</v>
          </cell>
        </row>
        <row r="2333">
          <cell r="B2333" t="str">
            <v>PC-3180</v>
          </cell>
          <cell r="L2333">
            <v>136.04230000000001</v>
          </cell>
        </row>
        <row r="2334">
          <cell r="B2334" t="str">
            <v>PC-3181</v>
          </cell>
          <cell r="L2334">
            <v>74.823300000000003</v>
          </cell>
        </row>
        <row r="2335">
          <cell r="B2335" t="str">
            <v>PC-3182</v>
          </cell>
          <cell r="L2335">
            <v>136.04230000000001</v>
          </cell>
        </row>
        <row r="2336">
          <cell r="B2336" t="str">
            <v>PC-3183</v>
          </cell>
          <cell r="L2336">
            <v>74.823300000000003</v>
          </cell>
        </row>
        <row r="2337">
          <cell r="B2337" t="str">
            <v>PC-3184</v>
          </cell>
          <cell r="L2337">
            <v>136.04230000000001</v>
          </cell>
        </row>
        <row r="2338">
          <cell r="B2338" t="str">
            <v>PC-3185</v>
          </cell>
          <cell r="L2338">
            <v>74.823300000000003</v>
          </cell>
        </row>
        <row r="2339">
          <cell r="B2339" t="str">
            <v>PC-3186</v>
          </cell>
          <cell r="L2339">
            <v>131.5076</v>
          </cell>
        </row>
        <row r="2340">
          <cell r="B2340" t="str">
            <v>PC-3187</v>
          </cell>
          <cell r="L2340">
            <v>74.823300000000003</v>
          </cell>
        </row>
        <row r="2341">
          <cell r="B2341" t="str">
            <v>PC-3188</v>
          </cell>
          <cell r="L2341">
            <v>136.04230000000001</v>
          </cell>
        </row>
        <row r="2342">
          <cell r="B2342" t="str">
            <v>PC-3189</v>
          </cell>
          <cell r="L2342">
            <v>74.823300000000003</v>
          </cell>
        </row>
        <row r="2343">
          <cell r="B2343" t="str">
            <v>PC-3190</v>
          </cell>
          <cell r="L2343">
            <v>136.04230000000001</v>
          </cell>
        </row>
        <row r="2344">
          <cell r="B2344" t="str">
            <v>PC-3191</v>
          </cell>
          <cell r="L2344">
            <v>74.823300000000003</v>
          </cell>
        </row>
        <row r="2345">
          <cell r="B2345" t="str">
            <v>PC-3192</v>
          </cell>
          <cell r="L2345">
            <v>136.04230000000001</v>
          </cell>
        </row>
        <row r="2346">
          <cell r="B2346" t="str">
            <v>PC-3193</v>
          </cell>
          <cell r="L2346">
            <v>74.823300000000003</v>
          </cell>
        </row>
        <row r="2347">
          <cell r="B2347" t="str">
            <v>PC-3194</v>
          </cell>
          <cell r="L2347">
            <v>136.04230000000001</v>
          </cell>
        </row>
        <row r="2348">
          <cell r="B2348" t="str">
            <v>PC-3195</v>
          </cell>
          <cell r="L2348">
            <v>74.823300000000003</v>
          </cell>
        </row>
        <row r="2349">
          <cell r="B2349" t="str">
            <v>PC-3196</v>
          </cell>
          <cell r="L2349">
            <v>136.04230000000001</v>
          </cell>
        </row>
        <row r="2350">
          <cell r="B2350" t="str">
            <v>PC-3197</v>
          </cell>
          <cell r="L2350">
            <v>29.4758</v>
          </cell>
        </row>
        <row r="2351">
          <cell r="B2351" t="str">
            <v>PC-3198</v>
          </cell>
          <cell r="L2351">
            <v>44.213799999999999</v>
          </cell>
        </row>
        <row r="2352">
          <cell r="B2352" t="str">
            <v>PC-3199</v>
          </cell>
          <cell r="L2352">
            <v>74.823300000000003</v>
          </cell>
        </row>
        <row r="2353">
          <cell r="B2353" t="str">
            <v>PC-3200</v>
          </cell>
          <cell r="L2353">
            <v>136.04230000000001</v>
          </cell>
        </row>
        <row r="2354">
          <cell r="B2354" t="str">
            <v>PC-3201</v>
          </cell>
          <cell r="L2354">
            <v>74.823300000000003</v>
          </cell>
        </row>
        <row r="2355">
          <cell r="B2355" t="str">
            <v>PC-3202</v>
          </cell>
          <cell r="L2355">
            <v>136.04230000000001</v>
          </cell>
        </row>
        <row r="2356">
          <cell r="B2356" t="str">
            <v>PC-3203</v>
          </cell>
          <cell r="L2356">
            <v>74.823300000000003</v>
          </cell>
        </row>
        <row r="2357">
          <cell r="B2357" t="str">
            <v>PC-3204</v>
          </cell>
          <cell r="L2357">
            <v>136.04230000000001</v>
          </cell>
        </row>
        <row r="2358">
          <cell r="B2358" t="str">
            <v>PC-3205</v>
          </cell>
          <cell r="L2358">
            <v>74.823300000000003</v>
          </cell>
        </row>
        <row r="2359">
          <cell r="B2359" t="str">
            <v>PC-3206</v>
          </cell>
          <cell r="L2359">
            <v>136.04230000000001</v>
          </cell>
        </row>
        <row r="2360">
          <cell r="B2360" t="str">
            <v>PC-3207</v>
          </cell>
          <cell r="L2360">
            <v>74.823300000000003</v>
          </cell>
        </row>
        <row r="2361">
          <cell r="B2361" t="str">
            <v>PC-3208</v>
          </cell>
          <cell r="L2361">
            <v>136.04230000000001</v>
          </cell>
        </row>
        <row r="2362">
          <cell r="B2362" t="str">
            <v>PC-3209</v>
          </cell>
          <cell r="L2362">
            <v>74.823300000000003</v>
          </cell>
        </row>
        <row r="2363">
          <cell r="B2363" t="str">
            <v>PC-3210</v>
          </cell>
          <cell r="L2363">
            <v>136.04230000000001</v>
          </cell>
        </row>
        <row r="2364">
          <cell r="B2364" t="str">
            <v>PC-3211</v>
          </cell>
          <cell r="L2364">
            <v>74.823300000000003</v>
          </cell>
        </row>
        <row r="2365">
          <cell r="B2365" t="str">
            <v>PC-3212</v>
          </cell>
          <cell r="L2365">
            <v>136.04230000000001</v>
          </cell>
        </row>
        <row r="2366">
          <cell r="B2366" t="str">
            <v>PC-3213</v>
          </cell>
          <cell r="L2366">
            <v>19.2727</v>
          </cell>
        </row>
        <row r="2367">
          <cell r="B2367" t="str">
            <v>PC-3214</v>
          </cell>
          <cell r="L2367">
            <v>74.823300000000003</v>
          </cell>
        </row>
        <row r="2368">
          <cell r="B2368" t="str">
            <v>PC-3215</v>
          </cell>
          <cell r="L2368">
            <v>136.04230000000001</v>
          </cell>
        </row>
        <row r="2369">
          <cell r="B2369" t="str">
            <v>PC-3216</v>
          </cell>
          <cell r="L2369">
            <v>30.609500000000001</v>
          </cell>
        </row>
        <row r="2370">
          <cell r="B2370" t="str">
            <v>PC-3217</v>
          </cell>
          <cell r="L2370">
            <v>62.352699999999999</v>
          </cell>
        </row>
        <row r="2371">
          <cell r="B2371" t="str">
            <v>PC-3218</v>
          </cell>
          <cell r="L2371">
            <v>74.823300000000003</v>
          </cell>
        </row>
        <row r="2372">
          <cell r="B2372" t="str">
            <v>PC-3219</v>
          </cell>
          <cell r="L2372">
            <v>136.04230000000001</v>
          </cell>
        </row>
        <row r="2373">
          <cell r="B2373" t="str">
            <v>PC-3220</v>
          </cell>
          <cell r="L2373">
            <v>74.823300000000003</v>
          </cell>
        </row>
        <row r="2374">
          <cell r="B2374" t="str">
            <v>PC-3221</v>
          </cell>
          <cell r="L2374">
            <v>136.04230000000001</v>
          </cell>
        </row>
        <row r="2375">
          <cell r="B2375" t="str">
            <v>PC-3222</v>
          </cell>
          <cell r="L2375">
            <v>74.823300000000003</v>
          </cell>
        </row>
        <row r="2376">
          <cell r="B2376" t="str">
            <v>PC-3223</v>
          </cell>
          <cell r="L2376">
            <v>136.04230000000001</v>
          </cell>
        </row>
        <row r="2377">
          <cell r="B2377" t="str">
            <v>PC-3224</v>
          </cell>
          <cell r="L2377">
            <v>74.823300000000003</v>
          </cell>
        </row>
        <row r="2378">
          <cell r="B2378" t="str">
            <v>PC-3225</v>
          </cell>
          <cell r="L2378">
            <v>136.04230000000001</v>
          </cell>
        </row>
        <row r="2379">
          <cell r="B2379" t="str">
            <v>PC-3226</v>
          </cell>
          <cell r="L2379">
            <v>74.823300000000003</v>
          </cell>
        </row>
        <row r="2380">
          <cell r="B2380" t="str">
            <v>PC-3227</v>
          </cell>
          <cell r="L2380">
            <v>136.04230000000001</v>
          </cell>
        </row>
        <row r="2381">
          <cell r="B2381" t="str">
            <v>PC-3228</v>
          </cell>
          <cell r="L2381">
            <v>74.823300000000003</v>
          </cell>
        </row>
        <row r="2382">
          <cell r="B2382" t="str">
            <v>PC-3229</v>
          </cell>
          <cell r="L2382">
            <v>136.04230000000001</v>
          </cell>
        </row>
        <row r="2383">
          <cell r="B2383" t="str">
            <v>PC-3230</v>
          </cell>
          <cell r="L2383">
            <v>136.04230000000001</v>
          </cell>
        </row>
        <row r="2384">
          <cell r="B2384" t="str">
            <v>PC-3231</v>
          </cell>
          <cell r="L2384">
            <v>74.823300000000003</v>
          </cell>
        </row>
        <row r="2385">
          <cell r="B2385" t="str">
            <v>PC-3232</v>
          </cell>
          <cell r="L2385">
            <v>136.04230000000001</v>
          </cell>
        </row>
        <row r="2386">
          <cell r="B2386" t="str">
            <v>PC-3233</v>
          </cell>
          <cell r="L2386">
            <v>74.823300000000003</v>
          </cell>
        </row>
        <row r="2387">
          <cell r="B2387" t="str">
            <v>PC-3234</v>
          </cell>
          <cell r="L2387">
            <v>136.04230000000001</v>
          </cell>
        </row>
        <row r="2388">
          <cell r="B2388" t="str">
            <v>PC-3235</v>
          </cell>
          <cell r="L2388">
            <v>74.823300000000003</v>
          </cell>
        </row>
        <row r="2389">
          <cell r="B2389" t="str">
            <v>PC-3236</v>
          </cell>
          <cell r="L2389">
            <v>136.04230000000001</v>
          </cell>
        </row>
        <row r="2390">
          <cell r="B2390" t="str">
            <v>PC-3237</v>
          </cell>
          <cell r="L2390">
            <v>74.823300000000003</v>
          </cell>
        </row>
        <row r="2391">
          <cell r="B2391" t="str">
            <v>PC-3238</v>
          </cell>
          <cell r="L2391">
            <v>136.04230000000001</v>
          </cell>
        </row>
        <row r="2392">
          <cell r="B2392" t="str">
            <v>PC-3239</v>
          </cell>
          <cell r="L2392">
            <v>74.823300000000003</v>
          </cell>
        </row>
        <row r="2393">
          <cell r="B2393" t="str">
            <v>PC-3240</v>
          </cell>
          <cell r="L2393">
            <v>74.823300000000003</v>
          </cell>
        </row>
        <row r="2394">
          <cell r="B2394" t="str">
            <v>PC-3241</v>
          </cell>
          <cell r="L2394">
            <v>74.823300000000003</v>
          </cell>
        </row>
        <row r="2395">
          <cell r="B2395" t="str">
            <v>PC-3242</v>
          </cell>
          <cell r="L2395">
            <v>136.04230000000001</v>
          </cell>
        </row>
        <row r="2396">
          <cell r="B2396" t="str">
            <v>PC-3243</v>
          </cell>
          <cell r="L2396">
            <v>136.04230000000001</v>
          </cell>
        </row>
        <row r="2397">
          <cell r="B2397" t="str">
            <v>PC-3244</v>
          </cell>
          <cell r="L2397">
            <v>136.04230000000001</v>
          </cell>
        </row>
        <row r="2398">
          <cell r="B2398" t="str">
            <v>PC-3245</v>
          </cell>
          <cell r="L2398">
            <v>29.4758</v>
          </cell>
        </row>
        <row r="2399">
          <cell r="B2399" t="str">
            <v>PC-3246</v>
          </cell>
          <cell r="L2399">
            <v>44.213799999999999</v>
          </cell>
        </row>
        <row r="2400">
          <cell r="B2400" t="str">
            <v>PC-3247</v>
          </cell>
          <cell r="L2400">
            <v>74.823300000000003</v>
          </cell>
        </row>
        <row r="2401">
          <cell r="B2401" t="str">
            <v>PC-3248</v>
          </cell>
          <cell r="L2401">
            <v>136.04230000000001</v>
          </cell>
        </row>
        <row r="2402">
          <cell r="B2402" t="str">
            <v>PC-3249</v>
          </cell>
          <cell r="L2402">
            <v>74.823300000000003</v>
          </cell>
        </row>
        <row r="2403">
          <cell r="B2403" t="str">
            <v>PC-3250</v>
          </cell>
          <cell r="L2403">
            <v>136.04230000000001</v>
          </cell>
        </row>
        <row r="2404">
          <cell r="B2404" t="str">
            <v>PC-3251</v>
          </cell>
          <cell r="L2404">
            <v>29.4758</v>
          </cell>
        </row>
        <row r="2405">
          <cell r="B2405" t="str">
            <v>PC-3252</v>
          </cell>
          <cell r="L2405">
            <v>44.213799999999999</v>
          </cell>
        </row>
        <row r="2406">
          <cell r="B2406" t="str">
            <v>PC-3253</v>
          </cell>
          <cell r="L2406">
            <v>74.823300000000003</v>
          </cell>
        </row>
        <row r="2407">
          <cell r="B2407" t="str">
            <v>PC-3254</v>
          </cell>
          <cell r="L2407">
            <v>136.04230000000001</v>
          </cell>
        </row>
        <row r="2408">
          <cell r="B2408" t="str">
            <v>PC-3255</v>
          </cell>
          <cell r="L2408">
            <v>74.823300000000003</v>
          </cell>
        </row>
        <row r="2409">
          <cell r="B2409" t="str">
            <v>PC-3256</v>
          </cell>
          <cell r="L2409">
            <v>136.04230000000001</v>
          </cell>
        </row>
        <row r="2410">
          <cell r="B2410" t="str">
            <v>PC-3257</v>
          </cell>
          <cell r="L2410">
            <v>74.823300000000003</v>
          </cell>
        </row>
        <row r="2411">
          <cell r="B2411" t="str">
            <v>PC-3258</v>
          </cell>
          <cell r="L2411">
            <v>136.04230000000001</v>
          </cell>
        </row>
        <row r="2412">
          <cell r="B2412" t="str">
            <v>PC-3259</v>
          </cell>
          <cell r="L2412">
            <v>74.823300000000003</v>
          </cell>
        </row>
        <row r="2413">
          <cell r="B2413" t="str">
            <v>PC-3260</v>
          </cell>
          <cell r="L2413">
            <v>136.04230000000001</v>
          </cell>
        </row>
        <row r="2414">
          <cell r="B2414" t="str">
            <v>PC-3261</v>
          </cell>
          <cell r="L2414">
            <v>74.823300000000003</v>
          </cell>
        </row>
        <row r="2415">
          <cell r="B2415" t="str">
            <v>PC-3262</v>
          </cell>
          <cell r="L2415">
            <v>136.04230000000001</v>
          </cell>
        </row>
        <row r="2416">
          <cell r="B2416" t="str">
            <v>PC-3263</v>
          </cell>
          <cell r="L2416">
            <v>74.823300000000003</v>
          </cell>
        </row>
        <row r="2417">
          <cell r="B2417" t="str">
            <v>PC-3264</v>
          </cell>
          <cell r="L2417">
            <v>136.04230000000001</v>
          </cell>
        </row>
        <row r="2418">
          <cell r="B2418" t="str">
            <v>PC-3265</v>
          </cell>
          <cell r="L2418">
            <v>74.823300000000003</v>
          </cell>
        </row>
        <row r="2419">
          <cell r="B2419" t="str">
            <v>PC-3266</v>
          </cell>
          <cell r="L2419">
            <v>136.04230000000001</v>
          </cell>
        </row>
        <row r="2420">
          <cell r="B2420" t="str">
            <v>PC-3267</v>
          </cell>
          <cell r="L2420">
            <v>74.823300000000003</v>
          </cell>
        </row>
        <row r="2421">
          <cell r="B2421" t="str">
            <v>PC-3268</v>
          </cell>
          <cell r="L2421">
            <v>136.04230000000001</v>
          </cell>
        </row>
        <row r="2422">
          <cell r="B2422" t="str">
            <v>PC-3269</v>
          </cell>
          <cell r="L2422">
            <v>74.823300000000003</v>
          </cell>
        </row>
        <row r="2423">
          <cell r="B2423" t="str">
            <v>PC-3270</v>
          </cell>
          <cell r="L2423">
            <v>136.04230000000001</v>
          </cell>
        </row>
        <row r="2424">
          <cell r="B2424" t="str">
            <v>PC-3271</v>
          </cell>
          <cell r="L2424">
            <v>55.550600000000003</v>
          </cell>
        </row>
        <row r="2425">
          <cell r="B2425" t="str">
            <v>PC-3272</v>
          </cell>
          <cell r="L2425">
            <v>74.823300000000003</v>
          </cell>
        </row>
        <row r="2426">
          <cell r="B2426" t="str">
            <v>PC-3273</v>
          </cell>
          <cell r="L2426">
            <v>136.04230000000001</v>
          </cell>
        </row>
        <row r="2427">
          <cell r="B2427" t="str">
            <v>PC-3274</v>
          </cell>
          <cell r="L2427">
            <v>74.823300000000003</v>
          </cell>
        </row>
        <row r="2428">
          <cell r="B2428" t="str">
            <v>PC-3275</v>
          </cell>
          <cell r="L2428">
            <v>136.04230000000001</v>
          </cell>
        </row>
        <row r="2429">
          <cell r="B2429" t="str">
            <v>PC-3276</v>
          </cell>
          <cell r="L2429">
            <v>55.550600000000003</v>
          </cell>
        </row>
        <row r="2430">
          <cell r="B2430" t="str">
            <v>PC-3277</v>
          </cell>
          <cell r="L2430">
            <v>136.04230000000001</v>
          </cell>
        </row>
        <row r="2431">
          <cell r="B2431" t="str">
            <v>PC-3278</v>
          </cell>
          <cell r="L2431">
            <v>74.823300000000003</v>
          </cell>
        </row>
        <row r="2432">
          <cell r="B2432" t="str">
            <v>PC-3279</v>
          </cell>
          <cell r="L2432">
            <v>136.04230000000001</v>
          </cell>
        </row>
        <row r="2433">
          <cell r="B2433" t="str">
            <v>PC-3280</v>
          </cell>
          <cell r="L2433">
            <v>35.144300000000001</v>
          </cell>
        </row>
        <row r="2434">
          <cell r="B2434" t="str">
            <v>PC-3281</v>
          </cell>
          <cell r="L2434">
            <v>55.550600000000003</v>
          </cell>
        </row>
        <row r="2435">
          <cell r="B2435" t="str">
            <v>PC-3282</v>
          </cell>
          <cell r="L2435">
            <v>79.358000000000004</v>
          </cell>
        </row>
        <row r="2436">
          <cell r="B2436" t="str">
            <v>PC-3283</v>
          </cell>
          <cell r="L2436">
            <v>328.76900000000001</v>
          </cell>
        </row>
        <row r="2437">
          <cell r="B2437" t="str">
            <v>PC-3284</v>
          </cell>
          <cell r="L2437">
            <v>29.4758</v>
          </cell>
        </row>
        <row r="2438">
          <cell r="B2438" t="str">
            <v>PC-3285</v>
          </cell>
          <cell r="L2438">
            <v>44.213799999999999</v>
          </cell>
        </row>
        <row r="2439">
          <cell r="B2439" t="str">
            <v>PC-3286</v>
          </cell>
          <cell r="L2439">
            <v>30.609500000000001</v>
          </cell>
        </row>
        <row r="2440">
          <cell r="B2440" t="str">
            <v>PC-3287</v>
          </cell>
          <cell r="L2440">
            <v>44.213799999999999</v>
          </cell>
        </row>
        <row r="2441">
          <cell r="B2441" t="str">
            <v>PC-3288</v>
          </cell>
          <cell r="L2441">
            <v>29.4758</v>
          </cell>
        </row>
        <row r="2442">
          <cell r="B2442" t="str">
            <v>PC-3289</v>
          </cell>
          <cell r="L2442">
            <v>74.823300000000003</v>
          </cell>
        </row>
        <row r="2443">
          <cell r="B2443" t="str">
            <v>PC-3290</v>
          </cell>
          <cell r="L2443">
            <v>74.823300000000003</v>
          </cell>
        </row>
        <row r="2444">
          <cell r="B2444" t="str">
            <v>PC-3291</v>
          </cell>
          <cell r="L2444">
            <v>74.823300000000003</v>
          </cell>
        </row>
        <row r="2445">
          <cell r="B2445" t="str">
            <v>PC-3292</v>
          </cell>
          <cell r="L2445">
            <v>133.77500000000001</v>
          </cell>
        </row>
        <row r="2446">
          <cell r="B2446" t="str">
            <v>PC-3293</v>
          </cell>
          <cell r="L2446">
            <v>133.77500000000001</v>
          </cell>
        </row>
        <row r="2447">
          <cell r="B2447" t="str">
            <v>PC-3294</v>
          </cell>
          <cell r="L2447">
            <v>133.77500000000001</v>
          </cell>
        </row>
        <row r="2448">
          <cell r="B2448" t="str">
            <v>PC-3295</v>
          </cell>
          <cell r="L2448">
            <v>133.77500000000001</v>
          </cell>
        </row>
        <row r="2449">
          <cell r="B2449" t="str">
            <v>PC-3296</v>
          </cell>
          <cell r="L2449">
            <v>74.823300000000003</v>
          </cell>
        </row>
        <row r="2450">
          <cell r="B2450" t="str">
            <v>PC-3297</v>
          </cell>
          <cell r="L2450">
            <v>74.823300000000003</v>
          </cell>
        </row>
        <row r="2451">
          <cell r="B2451" t="str">
            <v>PC-3298</v>
          </cell>
          <cell r="L2451">
            <v>74.823300000000003</v>
          </cell>
        </row>
        <row r="2452">
          <cell r="B2452" t="str">
            <v>PC-3299</v>
          </cell>
          <cell r="L2452">
            <v>136.04230000000001</v>
          </cell>
        </row>
        <row r="2453">
          <cell r="B2453" t="str">
            <v>PC-3300</v>
          </cell>
          <cell r="L2453">
            <v>136.04230000000001</v>
          </cell>
        </row>
        <row r="2454">
          <cell r="B2454" t="str">
            <v>PC-3301</v>
          </cell>
          <cell r="L2454">
            <v>74.823300000000003</v>
          </cell>
        </row>
        <row r="2455">
          <cell r="B2455" t="str">
            <v>PC-3302</v>
          </cell>
          <cell r="L2455">
            <v>74.823300000000003</v>
          </cell>
        </row>
        <row r="2456">
          <cell r="B2456" t="str">
            <v>PC-3303</v>
          </cell>
          <cell r="L2456">
            <v>74.823300000000003</v>
          </cell>
        </row>
        <row r="2457">
          <cell r="B2457" t="str">
            <v>PC-3304</v>
          </cell>
          <cell r="L2457">
            <v>74.823300000000003</v>
          </cell>
        </row>
        <row r="2458">
          <cell r="B2458" t="str">
            <v>PC-3305</v>
          </cell>
          <cell r="L2458">
            <v>133.77500000000001</v>
          </cell>
        </row>
        <row r="2459">
          <cell r="B2459" t="str">
            <v>PC-3306</v>
          </cell>
          <cell r="L2459">
            <v>133.77500000000001</v>
          </cell>
        </row>
        <row r="2460">
          <cell r="B2460" t="str">
            <v>PC-3307</v>
          </cell>
          <cell r="L2460">
            <v>133.77500000000001</v>
          </cell>
        </row>
        <row r="2461">
          <cell r="B2461" t="str">
            <v>PC-3308</v>
          </cell>
          <cell r="L2461">
            <v>74.823300000000003</v>
          </cell>
        </row>
        <row r="2462">
          <cell r="B2462" t="str">
            <v>PC-3309</v>
          </cell>
          <cell r="L2462">
            <v>74.823300000000003</v>
          </cell>
        </row>
        <row r="2463">
          <cell r="B2463" t="str">
            <v>PC-3310</v>
          </cell>
          <cell r="L2463">
            <v>74.823300000000003</v>
          </cell>
        </row>
        <row r="2464">
          <cell r="B2464" t="str">
            <v>PC-3311</v>
          </cell>
          <cell r="L2464">
            <v>136.04230000000001</v>
          </cell>
        </row>
        <row r="2465">
          <cell r="B2465" t="str">
            <v>PC-3312</v>
          </cell>
          <cell r="L2465">
            <v>136.04230000000001</v>
          </cell>
        </row>
        <row r="2466">
          <cell r="B2466" t="str">
            <v>PC-3313</v>
          </cell>
          <cell r="L2466">
            <v>136.04230000000001</v>
          </cell>
        </row>
        <row r="2467">
          <cell r="B2467" t="str">
            <v>PC-3314</v>
          </cell>
          <cell r="L2467">
            <v>74.823300000000003</v>
          </cell>
        </row>
        <row r="2468">
          <cell r="B2468" t="str">
            <v>PC-3315</v>
          </cell>
          <cell r="L2468">
            <v>74.823300000000003</v>
          </cell>
        </row>
        <row r="2469">
          <cell r="B2469" t="str">
            <v>PC-3316</v>
          </cell>
          <cell r="L2469">
            <v>74.823300000000003</v>
          </cell>
        </row>
        <row r="2470">
          <cell r="B2470" t="str">
            <v>PC-3317</v>
          </cell>
          <cell r="L2470">
            <v>74.823300000000003</v>
          </cell>
        </row>
        <row r="2471">
          <cell r="B2471" t="str">
            <v>PC-3318</v>
          </cell>
          <cell r="L2471">
            <v>74.823300000000003</v>
          </cell>
        </row>
        <row r="2472">
          <cell r="B2472" t="str">
            <v>PC-3319</v>
          </cell>
          <cell r="L2472">
            <v>136.04230000000001</v>
          </cell>
        </row>
        <row r="2473">
          <cell r="B2473" t="str">
            <v>PC-3320</v>
          </cell>
          <cell r="L2473">
            <v>136.04230000000001</v>
          </cell>
        </row>
        <row r="2474">
          <cell r="B2474" t="str">
            <v>PC-3321</v>
          </cell>
          <cell r="L2474">
            <v>136.04230000000001</v>
          </cell>
        </row>
        <row r="2475">
          <cell r="B2475" t="str">
            <v>PC-3322</v>
          </cell>
          <cell r="L2475">
            <v>136.04230000000001</v>
          </cell>
        </row>
        <row r="2476">
          <cell r="B2476" t="str">
            <v>PC-3323</v>
          </cell>
          <cell r="L2476">
            <v>136.04230000000001</v>
          </cell>
        </row>
        <row r="2477">
          <cell r="B2477" t="str">
            <v>PC-3324</v>
          </cell>
          <cell r="L2477">
            <v>74.823300000000003</v>
          </cell>
        </row>
        <row r="2478">
          <cell r="B2478" t="str">
            <v>PC-3325</v>
          </cell>
          <cell r="L2478">
            <v>74.823300000000003</v>
          </cell>
        </row>
        <row r="2479">
          <cell r="B2479" t="str">
            <v>PC-3326</v>
          </cell>
          <cell r="L2479">
            <v>74.823300000000003</v>
          </cell>
        </row>
        <row r="2480">
          <cell r="B2480" t="str">
            <v>PC-3327</v>
          </cell>
          <cell r="L2480">
            <v>136.04230000000001</v>
          </cell>
        </row>
        <row r="2481">
          <cell r="B2481" t="str">
            <v>PC-3328</v>
          </cell>
          <cell r="L2481">
            <v>136.04230000000001</v>
          </cell>
        </row>
        <row r="2482">
          <cell r="B2482" t="str">
            <v>PC-3329</v>
          </cell>
          <cell r="L2482">
            <v>136.04230000000001</v>
          </cell>
        </row>
        <row r="2483">
          <cell r="B2483" t="str">
            <v>PC-3330</v>
          </cell>
          <cell r="L2483">
            <v>74.823300000000003</v>
          </cell>
        </row>
        <row r="2484">
          <cell r="B2484" t="str">
            <v>PC-3331</v>
          </cell>
          <cell r="L2484">
            <v>136.04230000000001</v>
          </cell>
        </row>
        <row r="2485">
          <cell r="B2485" t="str">
            <v>PC-3332</v>
          </cell>
          <cell r="L2485">
            <v>74.823300000000003</v>
          </cell>
        </row>
        <row r="2486">
          <cell r="B2486" t="str">
            <v>PC-3333</v>
          </cell>
          <cell r="L2486">
            <v>136.04230000000001</v>
          </cell>
        </row>
        <row r="2487">
          <cell r="B2487" t="str">
            <v>PC-3334</v>
          </cell>
          <cell r="L2487">
            <v>36.277999999999999</v>
          </cell>
        </row>
        <row r="2488">
          <cell r="B2488" t="str">
            <v>PC-3335</v>
          </cell>
          <cell r="L2488">
            <v>74.823300000000003</v>
          </cell>
        </row>
        <row r="2489">
          <cell r="B2489" t="str">
            <v>PC-3336</v>
          </cell>
          <cell r="L2489">
            <v>136.04230000000001</v>
          </cell>
        </row>
        <row r="2490">
          <cell r="B2490" t="str">
            <v>PC-3337</v>
          </cell>
          <cell r="L2490">
            <v>136.04230000000001</v>
          </cell>
        </row>
        <row r="2491">
          <cell r="B2491" t="str">
            <v>PC-3338</v>
          </cell>
          <cell r="L2491">
            <v>74.823300000000003</v>
          </cell>
        </row>
        <row r="2492">
          <cell r="B2492" t="str">
            <v>PC-3339</v>
          </cell>
          <cell r="L2492">
            <v>74.823300000000003</v>
          </cell>
        </row>
        <row r="2493">
          <cell r="B2493" t="str">
            <v>PC-3340</v>
          </cell>
          <cell r="L2493">
            <v>74.823300000000003</v>
          </cell>
        </row>
        <row r="2494">
          <cell r="B2494" t="str">
            <v>PC-3341</v>
          </cell>
          <cell r="L2494">
            <v>136.04230000000001</v>
          </cell>
        </row>
        <row r="2495">
          <cell r="B2495" t="str">
            <v>PC-3342</v>
          </cell>
          <cell r="L2495">
            <v>136.04230000000001</v>
          </cell>
        </row>
        <row r="2496">
          <cell r="B2496" t="str">
            <v>PC-3343</v>
          </cell>
          <cell r="L2496">
            <v>136.04230000000001</v>
          </cell>
        </row>
        <row r="2497">
          <cell r="B2497" t="str">
            <v>PC-3344</v>
          </cell>
          <cell r="L2497">
            <v>39.679000000000002</v>
          </cell>
        </row>
        <row r="2498">
          <cell r="B2498" t="str">
            <v>PC-3345</v>
          </cell>
          <cell r="L2498">
            <v>74.823300000000003</v>
          </cell>
        </row>
        <row r="2499">
          <cell r="B2499" t="str">
            <v>PC-3346</v>
          </cell>
          <cell r="L2499">
            <v>136.04230000000001</v>
          </cell>
        </row>
        <row r="2500">
          <cell r="B2500" t="str">
            <v>PC-3347</v>
          </cell>
          <cell r="L2500">
            <v>74.823300000000003</v>
          </cell>
        </row>
        <row r="2501">
          <cell r="B2501" t="str">
            <v>PC-3348</v>
          </cell>
          <cell r="L2501">
            <v>136.04230000000001</v>
          </cell>
        </row>
        <row r="2502">
          <cell r="B2502" t="str">
            <v>PC-3349</v>
          </cell>
          <cell r="L2502">
            <v>74.823300000000003</v>
          </cell>
        </row>
        <row r="2503">
          <cell r="B2503" t="str">
            <v>PC-3350</v>
          </cell>
          <cell r="L2503">
            <v>136.04230000000001</v>
          </cell>
        </row>
        <row r="2504">
          <cell r="B2504" t="str">
            <v>PC-3351</v>
          </cell>
          <cell r="L2504">
            <v>74.823300000000003</v>
          </cell>
        </row>
        <row r="2505">
          <cell r="B2505" t="str">
            <v>PC-3352</v>
          </cell>
          <cell r="L2505">
            <v>74.823300000000003</v>
          </cell>
        </row>
        <row r="2506">
          <cell r="B2506" t="str">
            <v>PC-3353</v>
          </cell>
          <cell r="L2506">
            <v>74.823300000000003</v>
          </cell>
        </row>
        <row r="2507">
          <cell r="B2507" t="str">
            <v>PC-3354</v>
          </cell>
          <cell r="L2507">
            <v>136.04230000000001</v>
          </cell>
        </row>
        <row r="2508">
          <cell r="B2508" t="str">
            <v>PC-3355</v>
          </cell>
          <cell r="L2508">
            <v>136.04230000000001</v>
          </cell>
        </row>
        <row r="2509">
          <cell r="B2509" t="str">
            <v>PC-3356</v>
          </cell>
          <cell r="L2509">
            <v>136.04230000000001</v>
          </cell>
        </row>
        <row r="2510">
          <cell r="B2510" t="str">
            <v>PC-3357</v>
          </cell>
          <cell r="L2510">
            <v>74.823300000000003</v>
          </cell>
        </row>
        <row r="2511">
          <cell r="B2511" t="str">
            <v>PC-3358</v>
          </cell>
          <cell r="L2511">
            <v>74.823300000000003</v>
          </cell>
        </row>
        <row r="2512">
          <cell r="B2512" t="str">
            <v>PC-3359</v>
          </cell>
          <cell r="L2512">
            <v>74.823300000000003</v>
          </cell>
        </row>
        <row r="2513">
          <cell r="B2513" t="str">
            <v>PC-3360</v>
          </cell>
          <cell r="L2513">
            <v>136.04230000000001</v>
          </cell>
        </row>
        <row r="2514">
          <cell r="B2514" t="str">
            <v>PC-3361</v>
          </cell>
          <cell r="L2514">
            <v>136.04230000000001</v>
          </cell>
        </row>
        <row r="2515">
          <cell r="B2515" t="str">
            <v>PC-3362</v>
          </cell>
          <cell r="L2515">
            <v>136.04230000000001</v>
          </cell>
        </row>
        <row r="2516">
          <cell r="B2516" t="str">
            <v>PC-3363</v>
          </cell>
          <cell r="L2516">
            <v>74.823300000000003</v>
          </cell>
        </row>
        <row r="2517">
          <cell r="B2517" t="str">
            <v>PC-3364</v>
          </cell>
          <cell r="L2517">
            <v>136.04230000000001</v>
          </cell>
        </row>
        <row r="2518">
          <cell r="B2518" t="str">
            <v>PC-3365</v>
          </cell>
          <cell r="L2518">
            <v>74.823300000000003</v>
          </cell>
        </row>
        <row r="2519">
          <cell r="B2519" t="str">
            <v>PC-3366</v>
          </cell>
          <cell r="L2519">
            <v>136.04230000000001</v>
          </cell>
        </row>
        <row r="2520">
          <cell r="B2520" t="str">
            <v>PC-3367</v>
          </cell>
          <cell r="L2520">
            <v>74.823300000000003</v>
          </cell>
        </row>
        <row r="2521">
          <cell r="B2521" t="str">
            <v>PC-3368</v>
          </cell>
          <cell r="L2521">
            <v>136.04230000000001</v>
          </cell>
        </row>
        <row r="2522">
          <cell r="B2522" t="str">
            <v>PC-3369</v>
          </cell>
          <cell r="L2522">
            <v>74.823300000000003</v>
          </cell>
        </row>
        <row r="2523">
          <cell r="B2523" t="str">
            <v>PC-3370</v>
          </cell>
          <cell r="L2523">
            <v>136.04230000000001</v>
          </cell>
        </row>
        <row r="2524">
          <cell r="B2524" t="str">
            <v>PC-3371</v>
          </cell>
          <cell r="L2524">
            <v>87.293800000000005</v>
          </cell>
        </row>
        <row r="2525">
          <cell r="B2525" t="str">
            <v>PC-3372</v>
          </cell>
          <cell r="L2525">
            <v>87.293800000000005</v>
          </cell>
        </row>
        <row r="2526">
          <cell r="B2526" t="str">
            <v>PC-3373</v>
          </cell>
          <cell r="L2526">
            <v>102.0318</v>
          </cell>
        </row>
        <row r="2527">
          <cell r="B2527" t="str">
            <v>PC-3374</v>
          </cell>
          <cell r="L2527">
            <v>476.14819999999997</v>
          </cell>
        </row>
        <row r="2528">
          <cell r="B2528" t="str">
            <v>PC-3375</v>
          </cell>
          <cell r="L2528">
            <v>74.823300000000003</v>
          </cell>
        </row>
        <row r="2529">
          <cell r="B2529" t="str">
            <v>PC-3376</v>
          </cell>
          <cell r="L2529">
            <v>136.04230000000001</v>
          </cell>
        </row>
        <row r="2530">
          <cell r="B2530" t="str">
            <v>PC-3377</v>
          </cell>
          <cell r="L2530">
            <v>29.4758</v>
          </cell>
        </row>
        <row r="2531">
          <cell r="B2531" t="str">
            <v>PC-3378</v>
          </cell>
          <cell r="L2531">
            <v>44.213799999999999</v>
          </cell>
        </row>
        <row r="2532">
          <cell r="B2532" t="str">
            <v>PC-3379</v>
          </cell>
          <cell r="L2532">
            <v>74.823300000000003</v>
          </cell>
        </row>
        <row r="2533">
          <cell r="B2533" t="str">
            <v>PC-3380</v>
          </cell>
          <cell r="L2533">
            <v>136.04230000000001</v>
          </cell>
        </row>
        <row r="2534">
          <cell r="B2534" t="str">
            <v>PC-3381</v>
          </cell>
          <cell r="L2534">
            <v>74.823300000000003</v>
          </cell>
        </row>
        <row r="2535">
          <cell r="B2535" t="str">
            <v>PC-3382</v>
          </cell>
          <cell r="L2535">
            <v>136.04230000000001</v>
          </cell>
        </row>
        <row r="2536">
          <cell r="B2536" t="str">
            <v>PC-3383</v>
          </cell>
          <cell r="L2536">
            <v>20.406400000000001</v>
          </cell>
        </row>
        <row r="2537">
          <cell r="B2537" t="str">
            <v>PC-3384</v>
          </cell>
          <cell r="L2537">
            <v>74.823300000000003</v>
          </cell>
        </row>
        <row r="2538">
          <cell r="B2538" t="str">
            <v>PC-3385</v>
          </cell>
          <cell r="L2538">
            <v>51.015900000000002</v>
          </cell>
        </row>
        <row r="2539">
          <cell r="B2539" t="str">
            <v>PC-3386</v>
          </cell>
          <cell r="L2539">
            <v>81.625399999999999</v>
          </cell>
        </row>
        <row r="2540">
          <cell r="B2540" t="str">
            <v>PC-3387</v>
          </cell>
          <cell r="L2540">
            <v>86.1601</v>
          </cell>
        </row>
        <row r="2541">
          <cell r="B2541" t="str">
            <v>PC-3388</v>
          </cell>
          <cell r="L2541">
            <v>158.71610000000001</v>
          </cell>
        </row>
        <row r="2542">
          <cell r="B2542" t="str">
            <v>Empty Table Cell</v>
          </cell>
        </row>
        <row r="2543">
          <cell r="B2543" t="str">
            <v>PC-3389</v>
          </cell>
          <cell r="L2543">
            <v>13.604200000000001</v>
          </cell>
        </row>
        <row r="2544">
          <cell r="B2544" t="str">
            <v>PC-3390</v>
          </cell>
          <cell r="L2544">
            <v>13.604200000000001</v>
          </cell>
        </row>
        <row r="2545">
          <cell r="B2545" t="str">
            <v>PC-3391</v>
          </cell>
          <cell r="L2545">
            <v>15.871600000000001</v>
          </cell>
        </row>
        <row r="2546">
          <cell r="B2546" t="str">
            <v>PC-3392</v>
          </cell>
          <cell r="L2546">
            <v>44.213799999999999</v>
          </cell>
        </row>
        <row r="2547">
          <cell r="B2547" t="str">
            <v>PC-3393</v>
          </cell>
          <cell r="L2547">
            <v>44.213799999999999</v>
          </cell>
        </row>
        <row r="2548">
          <cell r="B2548" t="str">
            <v>PC-3394</v>
          </cell>
          <cell r="L2548">
            <v>44.213799999999999</v>
          </cell>
        </row>
        <row r="2549">
          <cell r="B2549" t="str">
            <v>PC-3395</v>
          </cell>
          <cell r="L2549">
            <v>17.005299999999998</v>
          </cell>
        </row>
        <row r="2550">
          <cell r="B2550" t="str">
            <v>PC-3396</v>
          </cell>
          <cell r="L2550">
            <v>22.6737</v>
          </cell>
        </row>
        <row r="2551">
          <cell r="B2551" t="str">
            <v>PC-3397</v>
          </cell>
          <cell r="L2551">
            <v>39.679000000000002</v>
          </cell>
        </row>
        <row r="2552">
          <cell r="B2552" t="str">
            <v>PC-3398</v>
          </cell>
          <cell r="L2552">
            <v>19.839500000000001</v>
          </cell>
        </row>
        <row r="2553">
          <cell r="B2553" t="str">
            <v>PC-3399</v>
          </cell>
          <cell r="L2553">
            <v>19.839500000000001</v>
          </cell>
        </row>
        <row r="2554">
          <cell r="B2554" t="str">
            <v>PC-3400</v>
          </cell>
          <cell r="L2554">
            <v>19.839500000000001</v>
          </cell>
        </row>
        <row r="2555">
          <cell r="B2555" t="str">
            <v>PC-3401</v>
          </cell>
          <cell r="L2555">
            <v>19.839500000000001</v>
          </cell>
        </row>
        <row r="2556">
          <cell r="B2556" t="str">
            <v>PC-3402</v>
          </cell>
          <cell r="L2556">
            <v>31.176400000000001</v>
          </cell>
        </row>
        <row r="2557">
          <cell r="B2557" t="str">
            <v>PC-3403</v>
          </cell>
          <cell r="L2557">
            <v>31.176400000000001</v>
          </cell>
        </row>
        <row r="2558">
          <cell r="B2558" t="str">
            <v>PC-3404</v>
          </cell>
          <cell r="L2558">
            <v>31.176400000000001</v>
          </cell>
        </row>
        <row r="2559">
          <cell r="B2559" t="str">
            <v>PC-3405</v>
          </cell>
          <cell r="L2559">
            <v>31.176400000000001</v>
          </cell>
        </row>
        <row r="2560">
          <cell r="B2560" t="str">
            <v>PC-3406</v>
          </cell>
          <cell r="L2560">
            <v>39.679000000000002</v>
          </cell>
        </row>
        <row r="2561">
          <cell r="B2561" t="str">
            <v>PC-3407</v>
          </cell>
          <cell r="L2561">
            <v>39.679000000000002</v>
          </cell>
        </row>
        <row r="2562">
          <cell r="B2562" t="str">
            <v>PC-3408</v>
          </cell>
          <cell r="L2562">
            <v>39.679000000000002</v>
          </cell>
        </row>
        <row r="2563">
          <cell r="B2563" t="str">
            <v>PC-3409</v>
          </cell>
          <cell r="L2563">
            <v>39.679000000000002</v>
          </cell>
        </row>
        <row r="2564">
          <cell r="B2564" t="str">
            <v>PC-3410</v>
          </cell>
          <cell r="L2564">
            <v>19.839500000000001</v>
          </cell>
        </row>
        <row r="2565">
          <cell r="B2565" t="str">
            <v>PC-3411</v>
          </cell>
          <cell r="L2565">
            <v>19.839500000000001</v>
          </cell>
        </row>
        <row r="2566">
          <cell r="B2566" t="str">
            <v>PC-3412</v>
          </cell>
          <cell r="L2566">
            <v>19.839500000000001</v>
          </cell>
        </row>
        <row r="2567">
          <cell r="B2567" t="str">
            <v>PC-3413</v>
          </cell>
          <cell r="L2567">
            <v>19.839500000000001</v>
          </cell>
        </row>
        <row r="2568">
          <cell r="B2568" t="str">
            <v>PC-3414</v>
          </cell>
          <cell r="L2568">
            <v>19.839500000000001</v>
          </cell>
        </row>
        <row r="2569">
          <cell r="B2569" t="str">
            <v>PC-3415</v>
          </cell>
          <cell r="L2569">
            <v>19.839500000000001</v>
          </cell>
        </row>
        <row r="2570">
          <cell r="B2570" t="str">
            <v>PC-3416</v>
          </cell>
          <cell r="L2570">
            <v>19.839500000000001</v>
          </cell>
        </row>
        <row r="2571">
          <cell r="B2571" t="str">
            <v>PC-3417</v>
          </cell>
          <cell r="L2571">
            <v>19.839500000000001</v>
          </cell>
        </row>
        <row r="2572">
          <cell r="B2572" t="str">
            <v>PC-3418</v>
          </cell>
          <cell r="L2572">
            <v>19.839500000000001</v>
          </cell>
        </row>
        <row r="2573">
          <cell r="B2573" t="str">
            <v>PC-3419</v>
          </cell>
          <cell r="L2573">
            <v>19.839500000000001</v>
          </cell>
        </row>
        <row r="2574">
          <cell r="B2574" t="str">
            <v>PC-3420</v>
          </cell>
          <cell r="L2574">
            <v>39.679000000000002</v>
          </cell>
        </row>
        <row r="2575">
          <cell r="B2575" t="str">
            <v>PC-3421</v>
          </cell>
          <cell r="L2575">
            <v>39.679000000000002</v>
          </cell>
        </row>
        <row r="2576">
          <cell r="B2576" t="str">
            <v>PC-3422</v>
          </cell>
          <cell r="L2576">
            <v>39.679000000000002</v>
          </cell>
        </row>
        <row r="2577">
          <cell r="B2577" t="str">
            <v>PC-3423</v>
          </cell>
          <cell r="L2577">
            <v>39.679000000000002</v>
          </cell>
        </row>
        <row r="2578">
          <cell r="B2578" t="str">
            <v>PC-3424</v>
          </cell>
          <cell r="L2578">
            <v>39.679000000000002</v>
          </cell>
        </row>
        <row r="2579">
          <cell r="B2579" t="str">
            <v>PC-3425</v>
          </cell>
          <cell r="L2579">
            <v>39.679000000000002</v>
          </cell>
        </row>
        <row r="2580">
          <cell r="B2580" t="str">
            <v>PC-3426</v>
          </cell>
          <cell r="L2580">
            <v>39.679000000000002</v>
          </cell>
        </row>
        <row r="2581">
          <cell r="B2581" t="str">
            <v>PC-3427</v>
          </cell>
          <cell r="L2581">
            <v>39.679000000000002</v>
          </cell>
        </row>
        <row r="2582">
          <cell r="B2582" t="str">
            <v>PC-3428</v>
          </cell>
          <cell r="L2582">
            <v>39.679000000000002</v>
          </cell>
        </row>
        <row r="2583">
          <cell r="B2583" t="str">
            <v>PC-3429</v>
          </cell>
          <cell r="L2583">
            <v>39.679000000000002</v>
          </cell>
        </row>
        <row r="2584">
          <cell r="B2584" t="str">
            <v>PC-3430</v>
          </cell>
          <cell r="L2584">
            <v>22.1069</v>
          </cell>
        </row>
        <row r="2585">
          <cell r="B2585" t="str">
            <v>PC-3431</v>
          </cell>
          <cell r="L2585">
            <v>22.1069</v>
          </cell>
        </row>
        <row r="2586">
          <cell r="B2586" t="str">
            <v>PC-3432</v>
          </cell>
          <cell r="L2586">
            <v>22.1069</v>
          </cell>
        </row>
        <row r="2587">
          <cell r="B2587" t="str">
            <v>PC-3433</v>
          </cell>
          <cell r="L2587">
            <v>22.1069</v>
          </cell>
        </row>
        <row r="2588">
          <cell r="B2588" t="str">
            <v>PC-3434</v>
          </cell>
          <cell r="L2588">
            <v>22.1069</v>
          </cell>
        </row>
        <row r="2589">
          <cell r="B2589" t="str">
            <v>PC-3435</v>
          </cell>
          <cell r="L2589">
            <v>22.1069</v>
          </cell>
        </row>
        <row r="2590">
          <cell r="B2590" t="str">
            <v>PC-3436</v>
          </cell>
          <cell r="L2590">
            <v>38.545299999999997</v>
          </cell>
        </row>
        <row r="2591">
          <cell r="B2591" t="str">
            <v>PC-3437</v>
          </cell>
          <cell r="L2591">
            <v>38.545299999999997</v>
          </cell>
        </row>
        <row r="2592">
          <cell r="B2592" t="str">
            <v>PC-3438</v>
          </cell>
          <cell r="L2592">
            <v>38.545299999999997</v>
          </cell>
        </row>
        <row r="2593">
          <cell r="B2593" t="str">
            <v>PC-3439</v>
          </cell>
          <cell r="L2593">
            <v>38.545299999999997</v>
          </cell>
        </row>
        <row r="2594">
          <cell r="B2594" t="str">
            <v>PC-3440</v>
          </cell>
          <cell r="L2594">
            <v>38.545299999999997</v>
          </cell>
        </row>
        <row r="2595">
          <cell r="B2595" t="str">
            <v>PC-3441</v>
          </cell>
          <cell r="L2595">
            <v>38.545299999999997</v>
          </cell>
        </row>
        <row r="2596">
          <cell r="B2596" t="str">
            <v>PC-3442</v>
          </cell>
          <cell r="L2596">
            <v>30.0427</v>
          </cell>
        </row>
        <row r="2597">
          <cell r="B2597" t="str">
            <v>PC-3443</v>
          </cell>
          <cell r="L2597">
            <v>30.0427</v>
          </cell>
        </row>
        <row r="2598">
          <cell r="B2598" t="str">
            <v>PC-3444</v>
          </cell>
          <cell r="L2598">
            <v>30.0427</v>
          </cell>
        </row>
        <row r="2599">
          <cell r="B2599" t="str">
            <v>PC-3445</v>
          </cell>
          <cell r="L2599">
            <v>53.283200000000001</v>
          </cell>
        </row>
        <row r="2600">
          <cell r="B2600" t="str">
            <v>PC-3446</v>
          </cell>
          <cell r="L2600">
            <v>53.283200000000001</v>
          </cell>
        </row>
        <row r="2601">
          <cell r="B2601" t="str">
            <v>PC-3447</v>
          </cell>
          <cell r="L2601">
            <v>53.283200000000001</v>
          </cell>
        </row>
        <row r="2602">
          <cell r="B2602" t="str">
            <v>PC-3448</v>
          </cell>
          <cell r="L2602">
            <v>21.823499999999999</v>
          </cell>
        </row>
        <row r="2603">
          <cell r="B2603" t="str">
            <v>PC-3449</v>
          </cell>
          <cell r="L2603">
            <v>21.823499999999999</v>
          </cell>
        </row>
        <row r="2604">
          <cell r="B2604" t="str">
            <v>PC-3450</v>
          </cell>
          <cell r="L2604">
            <v>21.823499999999999</v>
          </cell>
        </row>
        <row r="2605">
          <cell r="B2605" t="str">
            <v>PC-3451</v>
          </cell>
          <cell r="L2605">
            <v>21.823499999999999</v>
          </cell>
        </row>
        <row r="2606">
          <cell r="B2606" t="str">
            <v>PC-3452</v>
          </cell>
          <cell r="L2606">
            <v>21.823499999999999</v>
          </cell>
        </row>
        <row r="2607">
          <cell r="B2607" t="str">
            <v>PC-3453</v>
          </cell>
          <cell r="L2607">
            <v>21.823499999999999</v>
          </cell>
        </row>
        <row r="2608">
          <cell r="B2608" t="str">
            <v>PC-3454</v>
          </cell>
          <cell r="L2608">
            <v>21.823499999999999</v>
          </cell>
        </row>
        <row r="2609">
          <cell r="B2609" t="str">
            <v>PC-3455</v>
          </cell>
          <cell r="L2609">
            <v>21.823499999999999</v>
          </cell>
        </row>
        <row r="2610">
          <cell r="B2610" t="str">
            <v>PC-3456</v>
          </cell>
          <cell r="L2610">
            <v>21.823499999999999</v>
          </cell>
        </row>
        <row r="2611">
          <cell r="B2611" t="str">
            <v>PC-3457</v>
          </cell>
          <cell r="L2611">
            <v>21.823499999999999</v>
          </cell>
        </row>
        <row r="2612">
          <cell r="B2612" t="str">
            <v>PC-3458</v>
          </cell>
          <cell r="L2612">
            <v>21.823499999999999</v>
          </cell>
        </row>
        <row r="2613">
          <cell r="B2613" t="str">
            <v>PC-3459</v>
          </cell>
          <cell r="L2613">
            <v>21.823499999999999</v>
          </cell>
        </row>
        <row r="2614">
          <cell r="B2614" t="str">
            <v>PC-3460</v>
          </cell>
          <cell r="L2614">
            <v>21.823499999999999</v>
          </cell>
        </row>
        <row r="2615">
          <cell r="B2615" t="str">
            <v>PC-3461</v>
          </cell>
          <cell r="L2615">
            <v>21.823499999999999</v>
          </cell>
        </row>
        <row r="2616">
          <cell r="B2616" t="str">
            <v>PC-3462</v>
          </cell>
          <cell r="L2616">
            <v>21.823499999999999</v>
          </cell>
        </row>
        <row r="2617">
          <cell r="B2617" t="str">
            <v>PC-3463</v>
          </cell>
          <cell r="L2617">
            <v>21.823499999999999</v>
          </cell>
        </row>
        <row r="2618">
          <cell r="B2618" t="str">
            <v>PC-3464</v>
          </cell>
          <cell r="L2618">
            <v>21.823499999999999</v>
          </cell>
        </row>
        <row r="2619">
          <cell r="B2619" t="str">
            <v>PC-3465</v>
          </cell>
          <cell r="L2619">
            <v>21.823499999999999</v>
          </cell>
        </row>
        <row r="2620">
          <cell r="B2620" t="str">
            <v>PC-3466</v>
          </cell>
          <cell r="L2620">
            <v>21.823499999999999</v>
          </cell>
        </row>
        <row r="2621">
          <cell r="B2621" t="str">
            <v>PC-3467</v>
          </cell>
          <cell r="L2621">
            <v>21.823499999999999</v>
          </cell>
        </row>
        <row r="2622">
          <cell r="B2622" t="str">
            <v>PC-3468</v>
          </cell>
          <cell r="L2622">
            <v>38.545299999999997</v>
          </cell>
        </row>
        <row r="2623">
          <cell r="B2623" t="str">
            <v>PC-3469</v>
          </cell>
          <cell r="L2623">
            <v>38.545299999999997</v>
          </cell>
        </row>
        <row r="2624">
          <cell r="B2624" t="str">
            <v>PC-3470</v>
          </cell>
          <cell r="L2624">
            <v>38.545299999999997</v>
          </cell>
        </row>
        <row r="2625">
          <cell r="B2625" t="str">
            <v>PC-3471</v>
          </cell>
          <cell r="L2625">
            <v>38.545299999999997</v>
          </cell>
        </row>
        <row r="2626">
          <cell r="B2626" t="str">
            <v>PC-3472</v>
          </cell>
          <cell r="L2626">
            <v>38.545299999999997</v>
          </cell>
        </row>
        <row r="2627">
          <cell r="B2627" t="str">
            <v>PC-3473</v>
          </cell>
          <cell r="L2627">
            <v>38.545299999999997</v>
          </cell>
        </row>
        <row r="2628">
          <cell r="B2628" t="str">
            <v>PC-3474</v>
          </cell>
          <cell r="L2628">
            <v>38.545299999999997</v>
          </cell>
        </row>
        <row r="2629">
          <cell r="B2629" t="str">
            <v>PC-3475</v>
          </cell>
          <cell r="L2629">
            <v>38.545299999999997</v>
          </cell>
        </row>
        <row r="2630">
          <cell r="B2630" t="str">
            <v>PC-3476</v>
          </cell>
          <cell r="L2630">
            <v>38.545299999999997</v>
          </cell>
        </row>
        <row r="2631">
          <cell r="B2631" t="str">
            <v>PC-3477</v>
          </cell>
          <cell r="L2631">
            <v>38.545299999999997</v>
          </cell>
        </row>
        <row r="2632">
          <cell r="B2632" t="str">
            <v>PC-3478</v>
          </cell>
          <cell r="L2632">
            <v>38.545299999999997</v>
          </cell>
        </row>
        <row r="2633">
          <cell r="B2633" t="str">
            <v>PC-3479</v>
          </cell>
          <cell r="L2633">
            <v>38.545299999999997</v>
          </cell>
        </row>
        <row r="2634">
          <cell r="B2634" t="str">
            <v>PC-3480</v>
          </cell>
          <cell r="L2634">
            <v>38.545299999999997</v>
          </cell>
        </row>
        <row r="2635">
          <cell r="B2635" t="str">
            <v>PC-3481</v>
          </cell>
          <cell r="L2635">
            <v>38.545299999999997</v>
          </cell>
        </row>
        <row r="2636">
          <cell r="B2636" t="str">
            <v>PC-3482</v>
          </cell>
          <cell r="L2636">
            <v>38.545299999999997</v>
          </cell>
        </row>
        <row r="2637">
          <cell r="B2637" t="str">
            <v>PC-3483</v>
          </cell>
          <cell r="L2637">
            <v>38.545299999999997</v>
          </cell>
        </row>
        <row r="2638">
          <cell r="B2638" t="str">
            <v>PC-3484</v>
          </cell>
          <cell r="L2638">
            <v>38.545299999999997</v>
          </cell>
        </row>
        <row r="2639">
          <cell r="B2639" t="str">
            <v>PC-3485</v>
          </cell>
          <cell r="L2639">
            <v>38.545299999999997</v>
          </cell>
        </row>
        <row r="2640">
          <cell r="B2640" t="str">
            <v>PC-3486</v>
          </cell>
          <cell r="L2640">
            <v>38.545299999999997</v>
          </cell>
        </row>
        <row r="2641">
          <cell r="B2641" t="str">
            <v>PC-3487</v>
          </cell>
          <cell r="L2641">
            <v>38.549999999999997</v>
          </cell>
        </row>
        <row r="2642">
          <cell r="B2642" t="str">
            <v>PC-3488</v>
          </cell>
          <cell r="L2642">
            <v>31.74</v>
          </cell>
        </row>
        <row r="2643">
          <cell r="B2643" t="str">
            <v>PC-3490</v>
          </cell>
          <cell r="L2643">
            <v>31.743200000000002</v>
          </cell>
        </row>
        <row r="2644">
          <cell r="B2644" t="str">
            <v>PC-3492</v>
          </cell>
          <cell r="L2644">
            <v>29.4758</v>
          </cell>
        </row>
        <row r="2645">
          <cell r="B2645" t="str">
            <v>PC-3494</v>
          </cell>
          <cell r="L2645">
            <v>29.4758</v>
          </cell>
        </row>
        <row r="2646">
          <cell r="B2646" t="str">
            <v>PC-3496</v>
          </cell>
          <cell r="L2646">
            <v>340.10579999999999</v>
          </cell>
        </row>
        <row r="2647">
          <cell r="B2647" t="str">
            <v>PC-3498</v>
          </cell>
          <cell r="L2647">
            <v>340.10579999999999</v>
          </cell>
        </row>
        <row r="2648">
          <cell r="B2648" t="str">
            <v>PC-3502</v>
          </cell>
          <cell r="L2648">
            <v>459.1429</v>
          </cell>
        </row>
        <row r="2649">
          <cell r="B2649" t="str">
            <v>PC-3504</v>
          </cell>
          <cell r="L2649">
            <v>459.1429</v>
          </cell>
        </row>
        <row r="2650">
          <cell r="B2650" t="str">
            <v>PC-3508</v>
          </cell>
          <cell r="L2650">
            <v>38.545299999999997</v>
          </cell>
        </row>
        <row r="2651">
          <cell r="B2651" t="str">
            <v>PC-3510</v>
          </cell>
          <cell r="L2651">
            <v>20.406400000000001</v>
          </cell>
        </row>
        <row r="2652">
          <cell r="B2652" t="str">
            <v>PC-3512</v>
          </cell>
          <cell r="L2652">
            <v>43.080100000000002</v>
          </cell>
        </row>
        <row r="2653">
          <cell r="B2653" t="str">
            <v>PC-3514</v>
          </cell>
          <cell r="L2653">
            <v>90.694900000000004</v>
          </cell>
        </row>
        <row r="2654">
          <cell r="B2654" t="str">
            <v>PC-3516</v>
          </cell>
          <cell r="L2654">
            <v>72.555899999999994</v>
          </cell>
        </row>
        <row r="2655">
          <cell r="B2655" t="str">
            <v>PC-3518</v>
          </cell>
          <cell r="L2655">
            <v>133.77500000000001</v>
          </cell>
        </row>
        <row r="2656">
          <cell r="B2656" t="str">
            <v>PC-3520</v>
          </cell>
          <cell r="L2656">
            <v>260.74779999999998</v>
          </cell>
        </row>
        <row r="2657">
          <cell r="B2657" t="str">
            <v>Empty Table Cell</v>
          </cell>
        </row>
        <row r="2658">
          <cell r="B2658" t="str">
            <v>PC-3522</v>
          </cell>
          <cell r="L2658">
            <v>140.5771</v>
          </cell>
        </row>
        <row r="2659">
          <cell r="B2659" t="str">
            <v>PC-3523</v>
          </cell>
          <cell r="L2659">
            <v>74.823300000000003</v>
          </cell>
        </row>
        <row r="2660">
          <cell r="B2660" t="str">
            <v>PC-3524</v>
          </cell>
          <cell r="L2660">
            <v>140.5771</v>
          </cell>
        </row>
        <row r="2661">
          <cell r="B2661" t="str">
            <v>PC-3525</v>
          </cell>
          <cell r="L2661">
            <v>74.823300000000003</v>
          </cell>
        </row>
        <row r="2662">
          <cell r="B2662" t="str">
            <v>PC-3526</v>
          </cell>
          <cell r="L2662">
            <v>140.5771</v>
          </cell>
        </row>
        <row r="2663">
          <cell r="B2663" t="str">
            <v>PC-3527</v>
          </cell>
          <cell r="L2663">
            <v>51.015900000000002</v>
          </cell>
        </row>
        <row r="2664">
          <cell r="B2664" t="str">
            <v>PC-3528</v>
          </cell>
          <cell r="L2664">
            <v>74.823300000000003</v>
          </cell>
        </row>
        <row r="2665">
          <cell r="B2665" t="str">
            <v>PC-3529</v>
          </cell>
          <cell r="L2665">
            <v>138.30969999999999</v>
          </cell>
        </row>
        <row r="2666">
          <cell r="B2666" t="str">
            <v>PC-3530</v>
          </cell>
          <cell r="L2666">
            <v>74.823300000000003</v>
          </cell>
        </row>
        <row r="2667">
          <cell r="B2667" t="str">
            <v>PC-3531</v>
          </cell>
          <cell r="L2667">
            <v>140.5771</v>
          </cell>
        </row>
        <row r="2668">
          <cell r="B2668" t="str">
            <v>PC-3532</v>
          </cell>
          <cell r="L2668">
            <v>70.288499999999999</v>
          </cell>
        </row>
        <row r="2669">
          <cell r="B2669" t="str">
            <v>PC-3533</v>
          </cell>
          <cell r="L2669">
            <v>105.4328</v>
          </cell>
        </row>
        <row r="2670">
          <cell r="B2670" t="str">
            <v>PC-3534</v>
          </cell>
          <cell r="L2670">
            <v>105.4328</v>
          </cell>
        </row>
        <row r="2671">
          <cell r="B2671" t="str">
            <v>PC-3535</v>
          </cell>
          <cell r="L2671">
            <v>175.72130000000001</v>
          </cell>
        </row>
        <row r="2672">
          <cell r="B2672" t="str">
            <v>PC-3536</v>
          </cell>
          <cell r="L2672">
            <v>105.4328</v>
          </cell>
        </row>
        <row r="2673">
          <cell r="B2673" t="str">
            <v>PC-3537</v>
          </cell>
          <cell r="L2673">
            <v>243.74250000000001</v>
          </cell>
        </row>
        <row r="2674">
          <cell r="B2674" t="str">
            <v>PC-3538</v>
          </cell>
          <cell r="L2674">
            <v>30.609500000000001</v>
          </cell>
        </row>
        <row r="2675">
          <cell r="B2675" t="str">
            <v>PC-3539</v>
          </cell>
          <cell r="L2675">
            <v>44.213799999999999</v>
          </cell>
        </row>
        <row r="2676">
          <cell r="B2676" t="str">
            <v>PC-3540</v>
          </cell>
          <cell r="L2676">
            <v>20.406400000000001</v>
          </cell>
        </row>
        <row r="2677">
          <cell r="B2677" t="str">
            <v>PC-3541</v>
          </cell>
          <cell r="L2677">
            <v>36.277999999999999</v>
          </cell>
        </row>
        <row r="2678">
          <cell r="B2678" t="str">
            <v>PC-3542</v>
          </cell>
          <cell r="L2678">
            <v>30.609500000000001</v>
          </cell>
        </row>
        <row r="2679">
          <cell r="B2679" t="str">
            <v>PC-3543</v>
          </cell>
          <cell r="L2679">
            <v>30.609500000000001</v>
          </cell>
        </row>
        <row r="2680">
          <cell r="B2680" t="str">
            <v>PC-3544</v>
          </cell>
          <cell r="L2680">
            <v>22.6737</v>
          </cell>
        </row>
        <row r="2681">
          <cell r="B2681" t="str">
            <v>PC-3545</v>
          </cell>
          <cell r="L2681">
            <v>19.839500000000001</v>
          </cell>
        </row>
        <row r="2682">
          <cell r="B2682" t="str">
            <v>PC-3546</v>
          </cell>
          <cell r="L2682">
            <v>36.277999999999999</v>
          </cell>
        </row>
        <row r="2683">
          <cell r="B2683" t="str">
            <v>PC-3547</v>
          </cell>
          <cell r="L2683">
            <v>20.406400000000001</v>
          </cell>
        </row>
        <row r="2684">
          <cell r="B2684" t="str">
            <v>PC-3548</v>
          </cell>
          <cell r="L2684">
            <v>36.28</v>
          </cell>
        </row>
        <row r="2685">
          <cell r="B2685" t="str">
            <v>PC-3549</v>
          </cell>
          <cell r="L2685">
            <v>34.01</v>
          </cell>
        </row>
        <row r="2686">
          <cell r="B2686" t="str">
            <v>PC-3550</v>
          </cell>
          <cell r="L2686">
            <v>34.010599999999997</v>
          </cell>
        </row>
        <row r="2687">
          <cell r="B2687" t="str">
            <v>PC-3551</v>
          </cell>
          <cell r="L2687">
            <v>34.010599999999997</v>
          </cell>
        </row>
        <row r="2688">
          <cell r="B2688" t="str">
            <v>PC-3552</v>
          </cell>
          <cell r="L2688">
            <v>34.010599999999997</v>
          </cell>
        </row>
        <row r="2689">
          <cell r="B2689" t="str">
            <v>PC-3557</v>
          </cell>
          <cell r="L2689">
            <v>42.796700000000001</v>
          </cell>
        </row>
        <row r="2690">
          <cell r="B2690" t="str">
            <v>PC-3558</v>
          </cell>
          <cell r="L2690">
            <v>42.796700000000001</v>
          </cell>
        </row>
        <row r="2691">
          <cell r="B2691" t="str">
            <v>PC-3559</v>
          </cell>
          <cell r="L2691">
            <v>42.796700000000001</v>
          </cell>
        </row>
        <row r="2692">
          <cell r="B2692" t="str">
            <v>PC-3560</v>
          </cell>
          <cell r="L2692">
            <v>42.796700000000001</v>
          </cell>
        </row>
        <row r="2693">
          <cell r="B2693" t="str">
            <v>PC-3561</v>
          </cell>
          <cell r="L2693">
            <v>42.796700000000001</v>
          </cell>
        </row>
        <row r="2694">
          <cell r="B2694" t="str">
            <v>PC-3562</v>
          </cell>
          <cell r="L2694">
            <v>42.796700000000001</v>
          </cell>
        </row>
        <row r="2695">
          <cell r="B2695" t="str">
            <v>Empty Table Cell</v>
          </cell>
        </row>
        <row r="2696">
          <cell r="B2696" t="str">
            <v>PC-3569</v>
          </cell>
          <cell r="L2696">
            <v>35.144300000000001</v>
          </cell>
        </row>
        <row r="2697">
          <cell r="B2697" t="str">
            <v>PC-3570</v>
          </cell>
          <cell r="L2697">
            <v>55.550600000000003</v>
          </cell>
        </row>
        <row r="2698">
          <cell r="B2698" t="str">
            <v>PC-3571</v>
          </cell>
          <cell r="L2698">
            <v>13.604200000000001</v>
          </cell>
        </row>
        <row r="2699">
          <cell r="B2699" t="str">
            <v>PC-3572</v>
          </cell>
          <cell r="L2699">
            <v>18.138999999999999</v>
          </cell>
        </row>
        <row r="2700">
          <cell r="B2700" t="str">
            <v>PC-3573</v>
          </cell>
          <cell r="L2700">
            <v>13.604200000000001</v>
          </cell>
        </row>
        <row r="2701">
          <cell r="B2701" t="str">
            <v>PC-3574</v>
          </cell>
          <cell r="L2701">
            <v>18.138999999999999</v>
          </cell>
        </row>
        <row r="2702">
          <cell r="B2702" t="str">
            <v>PC-3575</v>
          </cell>
          <cell r="L2702">
            <v>43.080100000000002</v>
          </cell>
        </row>
        <row r="2703">
          <cell r="B2703" t="str">
            <v>PC-3577</v>
          </cell>
          <cell r="L2703">
            <v>90.694900000000004</v>
          </cell>
        </row>
        <row r="2704">
          <cell r="B2704" t="str">
            <v>PC-3579</v>
          </cell>
          <cell r="L2704">
            <v>34.010599999999997</v>
          </cell>
        </row>
        <row r="2705">
          <cell r="B2705" t="str">
            <v>PC-3581</v>
          </cell>
          <cell r="L2705">
            <v>72.555899999999994</v>
          </cell>
        </row>
        <row r="2706">
          <cell r="B2706" t="str">
            <v>PC-3583</v>
          </cell>
          <cell r="L2706">
            <v>52.1496</v>
          </cell>
        </row>
        <row r="2707">
          <cell r="B2707" t="str">
            <v>PC-3585</v>
          </cell>
          <cell r="L2707">
            <v>90.694900000000004</v>
          </cell>
        </row>
        <row r="2708">
          <cell r="B2708" t="str">
            <v>PC-3587</v>
          </cell>
          <cell r="L2708">
            <v>43.080100000000002</v>
          </cell>
        </row>
        <row r="2709">
          <cell r="B2709" t="str">
            <v>PC-3589</v>
          </cell>
          <cell r="L2709">
            <v>52.1496</v>
          </cell>
        </row>
        <row r="2710">
          <cell r="B2710" t="str">
            <v>PC-3590</v>
          </cell>
          <cell r="L2710">
            <v>52.1496</v>
          </cell>
        </row>
        <row r="2711">
          <cell r="B2711" t="str">
            <v>PC-3591</v>
          </cell>
          <cell r="L2711">
            <v>90.694900000000004</v>
          </cell>
        </row>
        <row r="2712">
          <cell r="B2712" t="str">
            <v>PC-3593</v>
          </cell>
          <cell r="L2712">
            <v>68.021199999999993</v>
          </cell>
        </row>
        <row r="2713">
          <cell r="B2713" t="str">
            <v>PC-3595</v>
          </cell>
          <cell r="L2713">
            <v>51.015900000000002</v>
          </cell>
        </row>
        <row r="2714">
          <cell r="B2714" t="str">
            <v>PC-3597</v>
          </cell>
          <cell r="L2714">
            <v>43.080100000000002</v>
          </cell>
        </row>
        <row r="2715">
          <cell r="B2715" t="str">
            <v>PC-3599</v>
          </cell>
          <cell r="L2715">
            <v>43.080100000000002</v>
          </cell>
        </row>
        <row r="2716">
          <cell r="B2716" t="str">
            <v>PC-3601</v>
          </cell>
          <cell r="L2716">
            <v>43.080100000000002</v>
          </cell>
        </row>
        <row r="2717">
          <cell r="B2717" t="str">
            <v>PC-3603</v>
          </cell>
          <cell r="L2717">
            <v>43.080100000000002</v>
          </cell>
        </row>
        <row r="2718">
          <cell r="B2718" t="str">
            <v>PC-3605</v>
          </cell>
          <cell r="L2718">
            <v>43.080100000000002</v>
          </cell>
        </row>
        <row r="2719">
          <cell r="B2719" t="str">
            <v>PC-3607</v>
          </cell>
          <cell r="L2719">
            <v>34.010599999999997</v>
          </cell>
        </row>
        <row r="2720">
          <cell r="B2720" t="str">
            <v>PC-3609</v>
          </cell>
          <cell r="L2720">
            <v>43.080100000000002</v>
          </cell>
        </row>
        <row r="2721">
          <cell r="B2721" t="str">
            <v>PC-3611</v>
          </cell>
          <cell r="L2721">
            <v>34.010599999999997</v>
          </cell>
        </row>
        <row r="2722">
          <cell r="B2722" t="str">
            <v>PC-3613</v>
          </cell>
          <cell r="L2722">
            <v>34.010599999999997</v>
          </cell>
        </row>
        <row r="2723">
          <cell r="B2723" t="str">
            <v>PC-3615</v>
          </cell>
          <cell r="L2723">
            <v>38.545299999999997</v>
          </cell>
        </row>
        <row r="2724">
          <cell r="B2724" t="str">
            <v>PC-3617</v>
          </cell>
          <cell r="L2724">
            <v>69.154899999999998</v>
          </cell>
        </row>
        <row r="2725">
          <cell r="B2725" t="str">
            <v>PC-3618</v>
          </cell>
          <cell r="L2725">
            <v>171.1866</v>
          </cell>
        </row>
        <row r="2726">
          <cell r="B2726" t="str">
            <v>PC-3619</v>
          </cell>
          <cell r="L2726">
            <v>20.406400000000001</v>
          </cell>
        </row>
        <row r="2727">
          <cell r="B2727" t="str">
            <v>PC-3620</v>
          </cell>
          <cell r="L2727">
            <v>74.823300000000003</v>
          </cell>
        </row>
        <row r="2728">
          <cell r="B2728" t="str">
            <v>PC-3621</v>
          </cell>
          <cell r="L2728">
            <v>74.823300000000003</v>
          </cell>
        </row>
        <row r="2729">
          <cell r="B2729" t="str">
            <v>PC-3622</v>
          </cell>
          <cell r="L2729">
            <v>74.823300000000003</v>
          </cell>
        </row>
        <row r="2730">
          <cell r="B2730" t="str">
            <v>PC-3623</v>
          </cell>
          <cell r="L2730">
            <v>140.5771</v>
          </cell>
        </row>
        <row r="2731">
          <cell r="B2731" t="str">
            <v>PC-3624</v>
          </cell>
          <cell r="L2731">
            <v>140.5771</v>
          </cell>
        </row>
        <row r="2732">
          <cell r="B2732" t="str">
            <v>PC-3625</v>
          </cell>
          <cell r="L2732">
            <v>140.5771</v>
          </cell>
        </row>
        <row r="2733">
          <cell r="B2733" t="str">
            <v>PC-3626</v>
          </cell>
          <cell r="L2733">
            <v>74.823300000000003</v>
          </cell>
        </row>
        <row r="2734">
          <cell r="B2734" t="str">
            <v>PC-3627</v>
          </cell>
          <cell r="L2734">
            <v>140.5771</v>
          </cell>
        </row>
        <row r="2735">
          <cell r="B2735" t="str">
            <v>PC-3628</v>
          </cell>
          <cell r="L2735">
            <v>44.213799999999999</v>
          </cell>
        </row>
        <row r="2736">
          <cell r="B2736" t="str">
            <v>PC-3629</v>
          </cell>
          <cell r="L2736">
            <v>74.823300000000003</v>
          </cell>
        </row>
        <row r="2737">
          <cell r="B2737" t="str">
            <v>PC-3630</v>
          </cell>
          <cell r="L2737">
            <v>140.5771</v>
          </cell>
        </row>
        <row r="2738">
          <cell r="B2738" t="str">
            <v>PC-3631</v>
          </cell>
          <cell r="L2738">
            <v>74.823300000000003</v>
          </cell>
        </row>
        <row r="2739">
          <cell r="B2739" t="str">
            <v>PC-3632</v>
          </cell>
          <cell r="L2739">
            <v>140.5771</v>
          </cell>
        </row>
        <row r="2740">
          <cell r="B2740" t="str">
            <v>PC-3633</v>
          </cell>
          <cell r="L2740">
            <v>44.213799999999999</v>
          </cell>
        </row>
        <row r="2741">
          <cell r="B2741" t="str">
            <v>PC-3634</v>
          </cell>
          <cell r="L2741">
            <v>74.823300000000003</v>
          </cell>
        </row>
        <row r="2742">
          <cell r="B2742" t="str">
            <v>PC-3635</v>
          </cell>
          <cell r="L2742">
            <v>140.5771</v>
          </cell>
        </row>
        <row r="2743">
          <cell r="B2743" t="str">
            <v>PC-3636</v>
          </cell>
          <cell r="L2743">
            <v>62.352699999999999</v>
          </cell>
        </row>
        <row r="2744">
          <cell r="B2744" t="str">
            <v>PC-3637</v>
          </cell>
          <cell r="L2744">
            <v>62.352699999999999</v>
          </cell>
        </row>
        <row r="2745">
          <cell r="B2745" t="str">
            <v>PC-3638</v>
          </cell>
          <cell r="L2745">
            <v>74.823300000000003</v>
          </cell>
        </row>
        <row r="2746">
          <cell r="B2746" t="str">
            <v>PC-3639</v>
          </cell>
          <cell r="L2746">
            <v>140.5771</v>
          </cell>
        </row>
        <row r="2747">
          <cell r="B2747" t="str">
            <v>PC-3640</v>
          </cell>
          <cell r="L2747">
            <v>44.213799999999999</v>
          </cell>
        </row>
        <row r="2748">
          <cell r="B2748" t="str">
            <v>PC-3641</v>
          </cell>
          <cell r="L2748">
            <v>44.213799999999999</v>
          </cell>
        </row>
        <row r="2749">
          <cell r="B2749" t="str">
            <v>PC-3642</v>
          </cell>
          <cell r="L2749">
            <v>44.213799999999999</v>
          </cell>
        </row>
        <row r="2750">
          <cell r="B2750" t="str">
            <v>PC-3643</v>
          </cell>
          <cell r="L2750">
            <v>44.213799999999999</v>
          </cell>
        </row>
        <row r="2751">
          <cell r="B2751" t="str">
            <v>PC-3644</v>
          </cell>
          <cell r="L2751">
            <v>62.352699999999999</v>
          </cell>
        </row>
        <row r="2752">
          <cell r="B2752" t="str">
            <v>PC-3645</v>
          </cell>
          <cell r="L2752">
            <v>17.005299999999998</v>
          </cell>
        </row>
        <row r="2753">
          <cell r="B2753" t="str">
            <v>PC-3646</v>
          </cell>
          <cell r="L2753">
            <v>55.550600000000003</v>
          </cell>
        </row>
        <row r="2754">
          <cell r="B2754" t="str">
            <v>PC-3647</v>
          </cell>
          <cell r="L2754">
            <v>36.277999999999999</v>
          </cell>
        </row>
        <row r="2755">
          <cell r="B2755" t="str">
            <v>PC-3648</v>
          </cell>
          <cell r="L2755">
            <v>55.550600000000003</v>
          </cell>
        </row>
        <row r="2756">
          <cell r="B2756" t="str">
            <v>PC-3649</v>
          </cell>
          <cell r="L2756">
            <v>36.277999999999999</v>
          </cell>
        </row>
        <row r="2757">
          <cell r="B2757" t="str">
            <v>PC-3650</v>
          </cell>
          <cell r="L2757">
            <v>55.550600000000003</v>
          </cell>
        </row>
        <row r="2758">
          <cell r="B2758" t="str">
            <v>Empty Table Cell</v>
          </cell>
        </row>
        <row r="2759">
          <cell r="B2759" t="str">
            <v>PC-3651</v>
          </cell>
          <cell r="L2759">
            <v>14.7379</v>
          </cell>
        </row>
        <row r="2760">
          <cell r="B2760" t="str">
            <v>PC-3653</v>
          </cell>
          <cell r="L2760">
            <v>9.0694999999999997</v>
          </cell>
        </row>
        <row r="2761">
          <cell r="B2761" t="str">
            <v>PC-3654</v>
          </cell>
          <cell r="L2761">
            <v>14.7379</v>
          </cell>
        </row>
        <row r="2762">
          <cell r="B2762" t="str">
            <v>PC-3655</v>
          </cell>
          <cell r="L2762">
            <v>10.77</v>
          </cell>
        </row>
        <row r="2763">
          <cell r="B2763" t="str">
            <v>PC-3656</v>
          </cell>
          <cell r="L2763">
            <v>20.406400000000001</v>
          </cell>
        </row>
        <row r="2764">
          <cell r="B2764" t="str">
            <v>PC-3657</v>
          </cell>
          <cell r="L2764">
            <v>10.77</v>
          </cell>
        </row>
        <row r="2765">
          <cell r="B2765" t="str">
            <v>PC-3658</v>
          </cell>
          <cell r="L2765">
            <v>20.406400000000001</v>
          </cell>
        </row>
        <row r="2766">
          <cell r="B2766" t="str">
            <v>PC-3659</v>
          </cell>
          <cell r="L2766">
            <v>13.604200000000001</v>
          </cell>
        </row>
        <row r="2767">
          <cell r="B2767" t="str">
            <v>PC-3660</v>
          </cell>
          <cell r="L2767">
            <v>29.4758</v>
          </cell>
        </row>
        <row r="2768">
          <cell r="B2768" t="str">
            <v>PC-3661</v>
          </cell>
          <cell r="L2768">
            <v>13.604200000000001</v>
          </cell>
        </row>
        <row r="2769">
          <cell r="B2769" t="str">
            <v>PC-3662</v>
          </cell>
          <cell r="L2769">
            <v>29.4758</v>
          </cell>
        </row>
        <row r="2770">
          <cell r="B2770" t="str">
            <v>PC-3663</v>
          </cell>
          <cell r="L2770">
            <v>18.138999999999999</v>
          </cell>
        </row>
        <row r="2771">
          <cell r="B2771" t="str">
            <v>PC-3664</v>
          </cell>
          <cell r="L2771">
            <v>39.679000000000002</v>
          </cell>
        </row>
        <row r="2772">
          <cell r="B2772" t="str">
            <v>PC-3665</v>
          </cell>
          <cell r="L2772">
            <v>22.6737</v>
          </cell>
        </row>
        <row r="2773">
          <cell r="B2773" t="str">
            <v>PC-3666</v>
          </cell>
          <cell r="L2773">
            <v>11.3369</v>
          </cell>
        </row>
        <row r="2774">
          <cell r="B2774" t="str">
            <v>PC-3667</v>
          </cell>
          <cell r="L2774">
            <v>30.609500000000001</v>
          </cell>
        </row>
        <row r="2775">
          <cell r="B2775" t="str">
            <v>PC-3668</v>
          </cell>
          <cell r="L2775">
            <v>22.6737</v>
          </cell>
        </row>
        <row r="2776">
          <cell r="B2776" t="str">
            <v>PC-3669</v>
          </cell>
          <cell r="L2776">
            <v>22.6737</v>
          </cell>
        </row>
        <row r="2777">
          <cell r="B2777" t="str">
            <v>PC-3670</v>
          </cell>
          <cell r="L2777">
            <v>22.6737</v>
          </cell>
        </row>
        <row r="2778">
          <cell r="B2778" t="str">
            <v>PC-3671</v>
          </cell>
          <cell r="L2778">
            <v>14.7379</v>
          </cell>
        </row>
        <row r="2779">
          <cell r="B2779" t="str">
            <v>PC-3673</v>
          </cell>
          <cell r="L2779">
            <v>14.7379</v>
          </cell>
        </row>
        <row r="2780">
          <cell r="B2780" t="str">
            <v>PC-3675</v>
          </cell>
          <cell r="L2780">
            <v>14.7379</v>
          </cell>
        </row>
        <row r="2781">
          <cell r="B2781" t="str">
            <v>PC-3677</v>
          </cell>
          <cell r="L2781">
            <v>29.4758</v>
          </cell>
        </row>
        <row r="2782">
          <cell r="B2782" t="str">
            <v>PC-3679</v>
          </cell>
          <cell r="L2782">
            <v>29.4758</v>
          </cell>
        </row>
        <row r="2783">
          <cell r="B2783" t="str">
            <v>PC-3681</v>
          </cell>
          <cell r="L2783">
            <v>28.342199999999998</v>
          </cell>
        </row>
        <row r="2784">
          <cell r="B2784" t="str">
            <v>PC-3682</v>
          </cell>
          <cell r="L2784">
            <v>28.342199999999998</v>
          </cell>
        </row>
        <row r="2785">
          <cell r="B2785" t="str">
            <v>PC-3683</v>
          </cell>
          <cell r="L2785">
            <v>69.154899999999998</v>
          </cell>
        </row>
        <row r="2786">
          <cell r="B2786" t="str">
            <v>PC-3684</v>
          </cell>
          <cell r="L2786">
            <v>94.0959</v>
          </cell>
        </row>
        <row r="2787">
          <cell r="B2787" t="str">
            <v>PC-3685</v>
          </cell>
          <cell r="L2787">
            <v>45.3474</v>
          </cell>
        </row>
        <row r="2788">
          <cell r="B2788" t="str">
            <v>PC-3687</v>
          </cell>
          <cell r="L2788">
            <v>28.342199999999998</v>
          </cell>
        </row>
        <row r="2789">
          <cell r="B2789" t="str">
            <v>PC-3688</v>
          </cell>
          <cell r="L2789">
            <v>73.689599999999999</v>
          </cell>
        </row>
        <row r="2790">
          <cell r="B2790" t="str">
            <v>PC-3690</v>
          </cell>
          <cell r="L2790">
            <v>30.609500000000001</v>
          </cell>
        </row>
        <row r="2791">
          <cell r="B2791" t="str">
            <v>PC-3692</v>
          </cell>
          <cell r="L2791">
            <v>107.7002</v>
          </cell>
        </row>
        <row r="2792">
          <cell r="B2792" t="str">
            <v>PC-3694</v>
          </cell>
          <cell r="L2792">
            <v>43.080100000000002</v>
          </cell>
        </row>
        <row r="2793">
          <cell r="B2793" t="str">
            <v>PC-3696</v>
          </cell>
          <cell r="L2793">
            <v>89.561199999999999</v>
          </cell>
        </row>
        <row r="2794">
          <cell r="B2794" t="str">
            <v>PC-3698</v>
          </cell>
          <cell r="L2794">
            <v>147.3792</v>
          </cell>
        </row>
        <row r="2795">
          <cell r="B2795" t="str">
            <v>PC-3700</v>
          </cell>
          <cell r="L2795">
            <v>43.080100000000002</v>
          </cell>
        </row>
        <row r="2796">
          <cell r="B2796" t="str">
            <v>PC-3702</v>
          </cell>
          <cell r="L2796">
            <v>89.561199999999999</v>
          </cell>
        </row>
        <row r="2797">
          <cell r="B2797" t="str">
            <v>PC-3704</v>
          </cell>
          <cell r="L2797">
            <v>147.3792</v>
          </cell>
        </row>
        <row r="2798">
          <cell r="B2798" t="str">
            <v>PC-3706</v>
          </cell>
          <cell r="L2798">
            <v>43.080100000000002</v>
          </cell>
        </row>
        <row r="2799">
          <cell r="B2799" t="str">
            <v>PC-3708</v>
          </cell>
          <cell r="L2799">
            <v>89.561199999999999</v>
          </cell>
        </row>
        <row r="2800">
          <cell r="B2800" t="str">
            <v>PC-3710</v>
          </cell>
          <cell r="L2800">
            <v>147.3792</v>
          </cell>
        </row>
        <row r="2801">
          <cell r="B2801" t="str">
            <v>PC-3712</v>
          </cell>
          <cell r="L2801">
            <v>61.219099999999997</v>
          </cell>
        </row>
        <row r="2802">
          <cell r="B2802" t="str">
            <v>PC-3714</v>
          </cell>
          <cell r="L2802">
            <v>14.7379</v>
          </cell>
        </row>
        <row r="2803">
          <cell r="B2803" t="str">
            <v>PC-3716</v>
          </cell>
          <cell r="L2803">
            <v>29.4758</v>
          </cell>
        </row>
        <row r="2804">
          <cell r="B2804" t="str">
            <v>PC-3718</v>
          </cell>
          <cell r="L2804">
            <v>53.283200000000001</v>
          </cell>
        </row>
        <row r="2805">
          <cell r="B2805" t="str">
            <v>PC-3720</v>
          </cell>
          <cell r="L2805">
            <v>14.7379</v>
          </cell>
        </row>
        <row r="2806">
          <cell r="B2806" t="str">
            <v>PC-3722</v>
          </cell>
          <cell r="L2806">
            <v>29.4758</v>
          </cell>
        </row>
        <row r="2807">
          <cell r="B2807" t="str">
            <v>PC-3724</v>
          </cell>
          <cell r="L2807">
            <v>15.871600000000001</v>
          </cell>
        </row>
        <row r="2808">
          <cell r="B2808" t="str">
            <v>PC-3725</v>
          </cell>
          <cell r="L2808">
            <v>35.144300000000001</v>
          </cell>
        </row>
        <row r="2809">
          <cell r="B2809" t="str">
            <v>PC-3726</v>
          </cell>
          <cell r="L2809">
            <v>22.6737</v>
          </cell>
        </row>
        <row r="2810">
          <cell r="B2810" t="str">
            <v>PC-3728</v>
          </cell>
          <cell r="L2810">
            <v>35.144300000000001</v>
          </cell>
        </row>
        <row r="2811">
          <cell r="B2811" t="str">
            <v>PC-3730</v>
          </cell>
          <cell r="L2811">
            <v>14.7379</v>
          </cell>
        </row>
        <row r="2812">
          <cell r="B2812" t="str">
            <v>PC-3732</v>
          </cell>
          <cell r="L2812">
            <v>14.7379</v>
          </cell>
        </row>
        <row r="2813">
          <cell r="B2813" t="str">
            <v>PC-3734</v>
          </cell>
          <cell r="L2813">
            <v>22.1069</v>
          </cell>
        </row>
        <row r="2814">
          <cell r="B2814" t="str">
            <v>PC-3736</v>
          </cell>
          <cell r="L2814">
            <v>12.470499999999999</v>
          </cell>
        </row>
        <row r="2815">
          <cell r="B2815" t="str">
            <v>PC-3738</v>
          </cell>
          <cell r="L2815">
            <v>14.7379</v>
          </cell>
        </row>
        <row r="2816">
          <cell r="B2816" t="str">
            <v>PC-3739</v>
          </cell>
          <cell r="L2816">
            <v>14.7379</v>
          </cell>
        </row>
        <row r="2817">
          <cell r="B2817" t="str">
            <v>PC-3740</v>
          </cell>
          <cell r="L2817">
            <v>14.7379</v>
          </cell>
        </row>
        <row r="2818">
          <cell r="B2818" t="str">
            <v>PC-3744</v>
          </cell>
          <cell r="L2818">
            <v>12.470499999999999</v>
          </cell>
        </row>
        <row r="2819">
          <cell r="B2819" t="str">
            <v>PC-3746</v>
          </cell>
          <cell r="L2819">
            <v>14.7379</v>
          </cell>
        </row>
        <row r="2820">
          <cell r="B2820" t="str">
            <v>PC-3748</v>
          </cell>
          <cell r="L2820">
            <v>12.470499999999999</v>
          </cell>
        </row>
        <row r="2821">
          <cell r="B2821" t="str">
            <v>PC-3750</v>
          </cell>
          <cell r="L2821">
            <v>12.470499999999999</v>
          </cell>
        </row>
        <row r="2822">
          <cell r="B2822" t="str">
            <v>PC-3752</v>
          </cell>
          <cell r="L2822">
            <v>12.470499999999999</v>
          </cell>
        </row>
        <row r="2823">
          <cell r="B2823" t="str">
            <v>PC-3754</v>
          </cell>
          <cell r="L2823">
            <v>22.6737</v>
          </cell>
        </row>
        <row r="2824">
          <cell r="B2824" t="str">
            <v>PC-3756</v>
          </cell>
          <cell r="L2824">
            <v>19.2727</v>
          </cell>
        </row>
        <row r="2825">
          <cell r="B2825" t="str">
            <v>PC-3758</v>
          </cell>
          <cell r="L2825">
            <v>17.005299999999998</v>
          </cell>
        </row>
        <row r="2826">
          <cell r="B2826" t="str">
            <v>PC-3760</v>
          </cell>
          <cell r="L2826">
            <v>20.406400000000001</v>
          </cell>
        </row>
        <row r="2827">
          <cell r="B2827" t="str">
            <v>PC-3762</v>
          </cell>
          <cell r="L2827">
            <v>60.0854</v>
          </cell>
        </row>
        <row r="2828">
          <cell r="B2828" t="str">
            <v>PC-3764</v>
          </cell>
          <cell r="L2828">
            <v>53.283200000000001</v>
          </cell>
        </row>
        <row r="2829">
          <cell r="B2829" t="str">
            <v>PC-3766</v>
          </cell>
          <cell r="L2829">
            <v>12.470499999999999</v>
          </cell>
        </row>
        <row r="2830">
          <cell r="B2830" t="str">
            <v>PC-3768</v>
          </cell>
          <cell r="L2830">
            <v>29.4758</v>
          </cell>
        </row>
        <row r="2831">
          <cell r="B2831" t="str">
            <v>PC-3770</v>
          </cell>
          <cell r="L2831">
            <v>10.203200000000001</v>
          </cell>
        </row>
        <row r="2832">
          <cell r="B2832" t="str">
            <v>PC-3772</v>
          </cell>
          <cell r="L2832">
            <v>10.203200000000001</v>
          </cell>
        </row>
        <row r="2833">
          <cell r="B2833" t="str">
            <v>PC-3774</v>
          </cell>
          <cell r="L2833">
            <v>13.604200000000001</v>
          </cell>
        </row>
        <row r="2834">
          <cell r="B2834" t="str">
            <v>PC-3775</v>
          </cell>
          <cell r="L2834">
            <v>14.7379</v>
          </cell>
        </row>
        <row r="2835">
          <cell r="B2835" t="str">
            <v>PC-3777</v>
          </cell>
          <cell r="L2835">
            <v>55.550600000000003</v>
          </cell>
        </row>
        <row r="2836">
          <cell r="B2836" t="str">
            <v>PC-3778</v>
          </cell>
          <cell r="L2836">
            <v>0</v>
          </cell>
        </row>
        <row r="2837">
          <cell r="B2837" t="str">
            <v>PC-3779</v>
          </cell>
          <cell r="L2837">
            <v>55.550600000000003</v>
          </cell>
        </row>
        <row r="2838">
          <cell r="B2838" t="str">
            <v>PC-3780</v>
          </cell>
          <cell r="L2838">
            <v>0</v>
          </cell>
        </row>
        <row r="2839">
          <cell r="B2839" t="str">
            <v>PC-3781</v>
          </cell>
          <cell r="L2839">
            <v>55.550600000000003</v>
          </cell>
        </row>
        <row r="2840">
          <cell r="B2840" t="str">
            <v>PC-3782</v>
          </cell>
          <cell r="L2840">
            <v>74.823300000000003</v>
          </cell>
        </row>
        <row r="2841">
          <cell r="B2841" t="str">
            <v>PC-3783</v>
          </cell>
          <cell r="L2841">
            <v>55.550600000000003</v>
          </cell>
        </row>
        <row r="2842">
          <cell r="B2842" t="str">
            <v>PC-3784</v>
          </cell>
          <cell r="L2842">
            <v>74.823300000000003</v>
          </cell>
        </row>
        <row r="2843">
          <cell r="B2843" t="str">
            <v>PC-3785</v>
          </cell>
          <cell r="L2843">
            <v>55.550600000000003</v>
          </cell>
        </row>
        <row r="2844">
          <cell r="B2844" t="str">
            <v>PC-3786</v>
          </cell>
          <cell r="L2844">
            <v>74.823300000000003</v>
          </cell>
        </row>
        <row r="2845">
          <cell r="B2845" t="str">
            <v>PC-3787</v>
          </cell>
          <cell r="L2845">
            <v>74.823300000000003</v>
          </cell>
        </row>
        <row r="2846">
          <cell r="B2846" t="str">
            <v>PC-3788</v>
          </cell>
          <cell r="L2846">
            <v>97.497</v>
          </cell>
        </row>
        <row r="2847">
          <cell r="B2847" t="str">
            <v>PC-3789</v>
          </cell>
          <cell r="L2847">
            <v>74.823300000000003</v>
          </cell>
        </row>
        <row r="2848">
          <cell r="B2848" t="str">
            <v>PC-3790</v>
          </cell>
          <cell r="L2848">
            <v>39.679000000000002</v>
          </cell>
        </row>
        <row r="2849">
          <cell r="B2849" t="str">
            <v>PC-3791</v>
          </cell>
          <cell r="L2849">
            <v>39.679000000000002</v>
          </cell>
        </row>
        <row r="2850">
          <cell r="B2850" t="str">
            <v>PC-3792</v>
          </cell>
          <cell r="L2850">
            <v>39.679000000000002</v>
          </cell>
        </row>
        <row r="2851">
          <cell r="B2851" t="str">
            <v>PC-3793</v>
          </cell>
          <cell r="L2851">
            <v>55.550600000000003</v>
          </cell>
        </row>
        <row r="2852">
          <cell r="B2852" t="str">
            <v>PC-3794</v>
          </cell>
          <cell r="L2852">
            <v>55.550600000000003</v>
          </cell>
        </row>
        <row r="2853">
          <cell r="B2853" t="str">
            <v>PC-3795</v>
          </cell>
          <cell r="L2853">
            <v>55.550600000000003</v>
          </cell>
        </row>
        <row r="2854">
          <cell r="B2854" t="str">
            <v>PC-3796</v>
          </cell>
          <cell r="L2854">
            <v>55.550600000000003</v>
          </cell>
        </row>
        <row r="2855">
          <cell r="B2855" t="str">
            <v>PC-3797</v>
          </cell>
          <cell r="L2855">
            <v>55.550600000000003</v>
          </cell>
        </row>
        <row r="2856">
          <cell r="B2856" t="str">
            <v>PC-3798</v>
          </cell>
          <cell r="L2856">
            <v>74.823300000000003</v>
          </cell>
        </row>
        <row r="2857">
          <cell r="B2857" t="str">
            <v>PC-3799</v>
          </cell>
          <cell r="L2857">
            <v>74.823300000000003</v>
          </cell>
        </row>
        <row r="2858">
          <cell r="B2858" t="str">
            <v>PC-3800</v>
          </cell>
          <cell r="L2858">
            <v>74.823300000000003</v>
          </cell>
        </row>
        <row r="2859">
          <cell r="B2859" t="str">
            <v>PC-3801</v>
          </cell>
          <cell r="L2859">
            <v>74.823300000000003</v>
          </cell>
        </row>
        <row r="2860">
          <cell r="B2860" t="str">
            <v>PC-3802</v>
          </cell>
          <cell r="L2860">
            <v>74.823300000000003</v>
          </cell>
        </row>
        <row r="2861">
          <cell r="B2861" t="str">
            <v>PC-3803</v>
          </cell>
          <cell r="L2861">
            <v>151.91390000000001</v>
          </cell>
        </row>
        <row r="2862">
          <cell r="B2862" t="str">
            <v>PC-3804</v>
          </cell>
          <cell r="L2862">
            <v>62.352699999999999</v>
          </cell>
        </row>
        <row r="2863">
          <cell r="B2863" t="str">
            <v>PC-3805</v>
          </cell>
          <cell r="L2863">
            <v>62.352699999999999</v>
          </cell>
        </row>
        <row r="2864">
          <cell r="B2864" t="str">
            <v>PC-3806</v>
          </cell>
          <cell r="L2864">
            <v>151.91390000000001</v>
          </cell>
        </row>
        <row r="2865">
          <cell r="B2865" t="str">
            <v>PC-3807</v>
          </cell>
          <cell r="L2865">
            <v>62.352699999999999</v>
          </cell>
        </row>
        <row r="2866">
          <cell r="B2866" t="str">
            <v>PC-3808</v>
          </cell>
          <cell r="L2866">
            <v>151.91390000000001</v>
          </cell>
        </row>
        <row r="2867">
          <cell r="B2867" t="str">
            <v>PC-3809</v>
          </cell>
          <cell r="L2867">
            <v>74.823300000000003</v>
          </cell>
        </row>
        <row r="2868">
          <cell r="B2868" t="str">
            <v>PC-3810</v>
          </cell>
          <cell r="L2868">
            <v>140.5771</v>
          </cell>
        </row>
        <row r="2869">
          <cell r="B2869" t="str">
            <v>PC-3811</v>
          </cell>
          <cell r="L2869">
            <v>22.6737</v>
          </cell>
        </row>
        <row r="2870">
          <cell r="B2870" t="str">
            <v>PC-3812</v>
          </cell>
          <cell r="L2870">
            <v>22.6737</v>
          </cell>
        </row>
        <row r="2871">
          <cell r="B2871" t="str">
            <v>PC-3813</v>
          </cell>
          <cell r="L2871">
            <v>55.550600000000003</v>
          </cell>
        </row>
        <row r="2872">
          <cell r="B2872" t="str">
            <v>PC-3814</v>
          </cell>
          <cell r="L2872">
            <v>22.6737</v>
          </cell>
        </row>
        <row r="2873">
          <cell r="B2873" t="str">
            <v>PC-3815</v>
          </cell>
          <cell r="L2873">
            <v>35.144300000000001</v>
          </cell>
        </row>
        <row r="2874">
          <cell r="B2874" t="str">
            <v>PC-3816</v>
          </cell>
          <cell r="L2874">
            <v>22.6737</v>
          </cell>
        </row>
        <row r="2875">
          <cell r="B2875" t="str">
            <v>PC-3817</v>
          </cell>
          <cell r="L2875">
            <v>35.144300000000001</v>
          </cell>
        </row>
        <row r="2876">
          <cell r="B2876" t="str">
            <v>PC-3818</v>
          </cell>
          <cell r="L2876">
            <v>22.6737</v>
          </cell>
        </row>
        <row r="2877">
          <cell r="B2877" t="str">
            <v>PC-3819</v>
          </cell>
          <cell r="L2877">
            <v>55.550600000000003</v>
          </cell>
        </row>
        <row r="2878">
          <cell r="B2878" t="str">
            <v>PC-3820</v>
          </cell>
          <cell r="L2878">
            <v>22.6737</v>
          </cell>
        </row>
        <row r="2879">
          <cell r="B2879" t="str">
            <v>PC-3821</v>
          </cell>
          <cell r="L2879">
            <v>55.550600000000003</v>
          </cell>
        </row>
        <row r="2880">
          <cell r="B2880" t="str">
            <v>PC-3822</v>
          </cell>
          <cell r="L2880">
            <v>11.3369</v>
          </cell>
        </row>
        <row r="2881">
          <cell r="B2881" t="str">
            <v>PC-3823</v>
          </cell>
          <cell r="L2881">
            <v>36.277999999999999</v>
          </cell>
        </row>
        <row r="2882">
          <cell r="B2882" t="str">
            <v>PC-3824</v>
          </cell>
          <cell r="L2882">
            <v>14.7379</v>
          </cell>
        </row>
        <row r="2883">
          <cell r="B2883" t="str">
            <v>PC-3825</v>
          </cell>
          <cell r="L2883">
            <v>22.6737</v>
          </cell>
        </row>
        <row r="2884">
          <cell r="B2884" t="str">
            <v>PC-3826</v>
          </cell>
          <cell r="L2884">
            <v>22.6737</v>
          </cell>
        </row>
        <row r="2885">
          <cell r="B2885" t="str">
            <v>PC-3827</v>
          </cell>
          <cell r="L2885">
            <v>35.144300000000001</v>
          </cell>
        </row>
        <row r="2886">
          <cell r="B2886" t="str">
            <v>PC-3828</v>
          </cell>
          <cell r="L2886">
            <v>22.6737</v>
          </cell>
        </row>
        <row r="2887">
          <cell r="B2887" t="str">
            <v>PC-3829</v>
          </cell>
          <cell r="L2887">
            <v>22.6737</v>
          </cell>
        </row>
        <row r="2888">
          <cell r="B2888" t="str">
            <v>PC-3830</v>
          </cell>
          <cell r="L2888">
            <v>35.144300000000001</v>
          </cell>
        </row>
        <row r="2889">
          <cell r="B2889" t="str">
            <v>PC-3831</v>
          </cell>
          <cell r="L2889">
            <v>35.144300000000001</v>
          </cell>
        </row>
        <row r="2890">
          <cell r="B2890" t="str">
            <v>PC-3832</v>
          </cell>
          <cell r="L2890">
            <v>22.6737</v>
          </cell>
        </row>
        <row r="2891">
          <cell r="B2891" t="str">
            <v>PC-3833</v>
          </cell>
          <cell r="L2891">
            <v>55.550600000000003</v>
          </cell>
        </row>
        <row r="2892">
          <cell r="B2892" t="str">
            <v>PC-3834</v>
          </cell>
          <cell r="L2892">
            <v>14.7379</v>
          </cell>
        </row>
        <row r="2893">
          <cell r="B2893" t="str">
            <v>PC-3835</v>
          </cell>
          <cell r="L2893">
            <v>29.4758</v>
          </cell>
        </row>
        <row r="2894">
          <cell r="B2894" t="str">
            <v>PC-3836</v>
          </cell>
          <cell r="L2894">
            <v>22.6737</v>
          </cell>
        </row>
        <row r="2895">
          <cell r="B2895" t="str">
            <v>PC-3837</v>
          </cell>
          <cell r="L2895">
            <v>22.6737</v>
          </cell>
        </row>
        <row r="2896">
          <cell r="B2896" t="str">
            <v>PC-3838</v>
          </cell>
          <cell r="L2896">
            <v>35.144300000000001</v>
          </cell>
        </row>
        <row r="2897">
          <cell r="B2897" t="str">
            <v>PC-3839</v>
          </cell>
          <cell r="L2897">
            <v>14.7379</v>
          </cell>
        </row>
        <row r="2898">
          <cell r="B2898" t="str">
            <v>PC-3840</v>
          </cell>
          <cell r="L2898">
            <v>29.4758</v>
          </cell>
        </row>
        <row r="2899">
          <cell r="B2899" t="str">
            <v>PC-3841</v>
          </cell>
          <cell r="L2899">
            <v>15.871600000000001</v>
          </cell>
        </row>
        <row r="2900">
          <cell r="B2900" t="str">
            <v>PC-3842</v>
          </cell>
          <cell r="L2900">
            <v>20.406400000000001</v>
          </cell>
        </row>
        <row r="2901">
          <cell r="B2901" t="str">
            <v>Empty Table Cell</v>
          </cell>
        </row>
        <row r="2902">
          <cell r="B2902" t="str">
            <v>PC-3843</v>
          </cell>
          <cell r="L2902">
            <v>9.0694999999999997</v>
          </cell>
        </row>
        <row r="2903">
          <cell r="B2903" t="str">
            <v>PC-3844</v>
          </cell>
          <cell r="L2903">
            <v>9.0694999999999997</v>
          </cell>
        </row>
        <row r="2904">
          <cell r="B2904" t="str">
            <v>PC-3845</v>
          </cell>
          <cell r="L2904">
            <v>9.0694999999999997</v>
          </cell>
        </row>
        <row r="2905">
          <cell r="B2905" t="str">
            <v>PC-3846</v>
          </cell>
          <cell r="L2905">
            <v>9.0694999999999997</v>
          </cell>
        </row>
        <row r="2906">
          <cell r="B2906" t="str">
            <v>PC-3847</v>
          </cell>
          <cell r="L2906">
            <v>9.0694999999999997</v>
          </cell>
        </row>
        <row r="2907">
          <cell r="B2907" t="str">
            <v>PC-3848</v>
          </cell>
          <cell r="L2907">
            <v>9.0694999999999997</v>
          </cell>
        </row>
        <row r="2908">
          <cell r="B2908" t="str">
            <v>PC-3849</v>
          </cell>
          <cell r="L2908">
            <v>9.0694999999999997</v>
          </cell>
        </row>
        <row r="2909">
          <cell r="B2909" t="str">
            <v>PC-3850</v>
          </cell>
          <cell r="L2909">
            <v>9.0694999999999997</v>
          </cell>
        </row>
        <row r="2910">
          <cell r="B2910" t="str">
            <v>PC-3851</v>
          </cell>
          <cell r="L2910">
            <v>9.0694999999999997</v>
          </cell>
        </row>
        <row r="2911">
          <cell r="B2911" t="str">
            <v>PC-3852</v>
          </cell>
          <cell r="L2911">
            <v>9.0694999999999997</v>
          </cell>
        </row>
        <row r="2912">
          <cell r="B2912" t="str">
            <v>PC-3853</v>
          </cell>
          <cell r="L2912">
            <v>9.0694999999999997</v>
          </cell>
        </row>
        <row r="2913">
          <cell r="B2913" t="str">
            <v>PC-3854</v>
          </cell>
          <cell r="L2913">
            <v>9.0694999999999997</v>
          </cell>
        </row>
        <row r="2914">
          <cell r="B2914" t="str">
            <v>PC-3855</v>
          </cell>
          <cell r="L2914">
            <v>9.0694999999999997</v>
          </cell>
        </row>
        <row r="2915">
          <cell r="B2915" t="str">
            <v>PC-3856</v>
          </cell>
          <cell r="L2915">
            <v>9.0694999999999997</v>
          </cell>
        </row>
        <row r="2916">
          <cell r="B2916" t="str">
            <v>PC-3857</v>
          </cell>
          <cell r="L2916">
            <v>9.0694999999999997</v>
          </cell>
        </row>
        <row r="2917">
          <cell r="B2917" t="str">
            <v>PC-3858</v>
          </cell>
          <cell r="L2917">
            <v>7.9358000000000004</v>
          </cell>
        </row>
        <row r="2918">
          <cell r="B2918" t="str">
            <v>PC-3860</v>
          </cell>
          <cell r="L2918">
            <v>9.0694999999999997</v>
          </cell>
        </row>
        <row r="2919">
          <cell r="B2919" t="str">
            <v>PC-3861</v>
          </cell>
          <cell r="L2919">
            <v>11.3369</v>
          </cell>
        </row>
        <row r="2920">
          <cell r="B2920" t="str">
            <v>PC-3862</v>
          </cell>
          <cell r="L2920">
            <v>11.3369</v>
          </cell>
        </row>
        <row r="2921">
          <cell r="B2921" t="str">
            <v>PC-3863</v>
          </cell>
          <cell r="L2921">
            <v>11.3369</v>
          </cell>
        </row>
        <row r="2922">
          <cell r="B2922" t="str">
            <v>PC-3864</v>
          </cell>
          <cell r="L2922">
            <v>11.3369</v>
          </cell>
        </row>
        <row r="2923">
          <cell r="B2923" t="str">
            <v>PC-3865</v>
          </cell>
          <cell r="L2923">
            <v>11.3369</v>
          </cell>
        </row>
        <row r="2924">
          <cell r="B2924" t="str">
            <v>PC-3866</v>
          </cell>
          <cell r="L2924">
            <v>11.3369</v>
          </cell>
        </row>
        <row r="2925">
          <cell r="B2925" t="str">
            <v>PC-3867</v>
          </cell>
          <cell r="L2925">
            <v>11.3369</v>
          </cell>
        </row>
        <row r="2926">
          <cell r="B2926" t="str">
            <v>PC-3868</v>
          </cell>
          <cell r="L2926">
            <v>11.3369</v>
          </cell>
        </row>
        <row r="2927">
          <cell r="B2927" t="str">
            <v>PC-3869</v>
          </cell>
          <cell r="L2927">
            <v>11.3369</v>
          </cell>
        </row>
        <row r="2928">
          <cell r="B2928" t="str">
            <v>PC-3870</v>
          </cell>
          <cell r="L2928">
            <v>11.3369</v>
          </cell>
        </row>
        <row r="2929">
          <cell r="B2929" t="str">
            <v>PC-3871</v>
          </cell>
          <cell r="L2929">
            <v>11.3369</v>
          </cell>
        </row>
        <row r="2930">
          <cell r="B2930" t="str">
            <v>PC-3872</v>
          </cell>
          <cell r="L2930">
            <v>11.3369</v>
          </cell>
        </row>
        <row r="2931">
          <cell r="B2931" t="str">
            <v>PC-3873</v>
          </cell>
          <cell r="L2931">
            <v>11.3369</v>
          </cell>
        </row>
        <row r="2932">
          <cell r="B2932" t="str">
            <v>PC-3874</v>
          </cell>
          <cell r="L2932">
            <v>11.3369</v>
          </cell>
        </row>
        <row r="2933">
          <cell r="B2933" t="str">
            <v>PC-3875</v>
          </cell>
          <cell r="L2933">
            <v>11.3369</v>
          </cell>
        </row>
        <row r="2934">
          <cell r="B2934" t="str">
            <v>PC-3876</v>
          </cell>
          <cell r="L2934">
            <v>11.3369</v>
          </cell>
        </row>
        <row r="2935">
          <cell r="B2935" t="str">
            <v>PC-3877</v>
          </cell>
          <cell r="L2935">
            <v>11.3369</v>
          </cell>
        </row>
        <row r="2936">
          <cell r="B2936" t="str">
            <v>PC-3878</v>
          </cell>
          <cell r="L2936">
            <v>11.3369</v>
          </cell>
        </row>
        <row r="2937">
          <cell r="B2937" t="str">
            <v>PC-3879</v>
          </cell>
          <cell r="L2937">
            <v>11.3369</v>
          </cell>
        </row>
        <row r="2938">
          <cell r="B2938" t="str">
            <v>PC-3880</v>
          </cell>
          <cell r="L2938">
            <v>11.3369</v>
          </cell>
        </row>
        <row r="2939">
          <cell r="B2939" t="str">
            <v>PC-3881</v>
          </cell>
          <cell r="L2939">
            <v>11.3369</v>
          </cell>
        </row>
        <row r="2940">
          <cell r="B2940" t="str">
            <v>PC-3882</v>
          </cell>
          <cell r="L2940">
            <v>11.3369</v>
          </cell>
        </row>
        <row r="2941">
          <cell r="B2941" t="str">
            <v>PC-3883</v>
          </cell>
          <cell r="L2941">
            <v>11.3369</v>
          </cell>
        </row>
        <row r="2942">
          <cell r="B2942" t="str">
            <v>PC-3884</v>
          </cell>
          <cell r="L2942">
            <v>11.3369</v>
          </cell>
        </row>
        <row r="2943">
          <cell r="B2943" t="str">
            <v>PC-3885</v>
          </cell>
          <cell r="L2943">
            <v>11.3369</v>
          </cell>
        </row>
        <row r="2944">
          <cell r="B2944" t="str">
            <v>PC-3886</v>
          </cell>
          <cell r="L2944">
            <v>11.3369</v>
          </cell>
        </row>
        <row r="2945">
          <cell r="B2945" t="str">
            <v>Empty Table Cell</v>
          </cell>
        </row>
        <row r="2946">
          <cell r="B2946" t="str">
            <v>PC-3887</v>
          </cell>
          <cell r="L2946">
            <v>12.470499999999999</v>
          </cell>
        </row>
        <row r="2947">
          <cell r="B2947" t="str">
            <v>PC-3888</v>
          </cell>
          <cell r="L2947">
            <v>30.609500000000001</v>
          </cell>
        </row>
        <row r="2948">
          <cell r="B2948" t="str">
            <v>PC-3889</v>
          </cell>
          <cell r="L2948">
            <v>12.470499999999999</v>
          </cell>
        </row>
        <row r="2949">
          <cell r="B2949" t="str">
            <v>PC-3890</v>
          </cell>
          <cell r="L2949">
            <v>30.609500000000001</v>
          </cell>
        </row>
        <row r="2950">
          <cell r="B2950" t="str">
            <v>PC-3891</v>
          </cell>
          <cell r="L2950">
            <v>12.470499999999999</v>
          </cell>
        </row>
        <row r="2951">
          <cell r="B2951" t="str">
            <v>PC-3892</v>
          </cell>
          <cell r="L2951">
            <v>30.61</v>
          </cell>
        </row>
        <row r="2952">
          <cell r="B2952" t="str">
            <v>PC-3893</v>
          </cell>
          <cell r="L2952">
            <v>5.2853000000000003</v>
          </cell>
        </row>
        <row r="2953">
          <cell r="B2953" t="str">
            <v>PC-3894</v>
          </cell>
          <cell r="L2953">
            <v>2.1141000000000001</v>
          </cell>
        </row>
        <row r="2954">
          <cell r="B2954" t="str">
            <v>PC-3895</v>
          </cell>
          <cell r="L2954">
            <v>4.2282000000000002</v>
          </cell>
        </row>
        <row r="2955">
          <cell r="B2955" t="str">
            <v>PC-3896</v>
          </cell>
          <cell r="L2955">
            <v>5.2853000000000003</v>
          </cell>
        </row>
        <row r="2956">
          <cell r="B2956" t="str">
            <v>PC-3897</v>
          </cell>
          <cell r="L2956">
            <v>2.7483</v>
          </cell>
        </row>
        <row r="2957">
          <cell r="B2957" t="str">
            <v>PC-3898</v>
          </cell>
          <cell r="L2957">
            <v>2.9068999999999998</v>
          </cell>
        </row>
        <row r="2958">
          <cell r="B2958" t="str">
            <v>PC-3899</v>
          </cell>
          <cell r="L2958">
            <v>6.3422999999999998</v>
          </cell>
        </row>
        <row r="2959">
          <cell r="B2959" t="str">
            <v>PC-3900</v>
          </cell>
          <cell r="L2959">
            <v>0.63419999999999999</v>
          </cell>
        </row>
        <row r="2960">
          <cell r="B2960" t="str">
            <v>PC-3901</v>
          </cell>
          <cell r="L2960">
            <v>1.6913</v>
          </cell>
        </row>
        <row r="2961">
          <cell r="B2961" t="str">
            <v>PC-3902</v>
          </cell>
          <cell r="L2961">
            <v>2.6425999999999998</v>
          </cell>
        </row>
        <row r="2962">
          <cell r="B2962" t="str">
            <v>PC-3903</v>
          </cell>
          <cell r="L2962">
            <v>1.5855999999999999</v>
          </cell>
        </row>
        <row r="2963">
          <cell r="B2963" t="str">
            <v>PC-3904</v>
          </cell>
          <cell r="L2963">
            <v>0.63419999999999999</v>
          </cell>
        </row>
        <row r="2964">
          <cell r="B2964" t="str">
            <v>PC-3905</v>
          </cell>
          <cell r="L2964">
            <v>0.52849999999999997</v>
          </cell>
        </row>
        <row r="2965">
          <cell r="B2965" t="str">
            <v>PC-3906</v>
          </cell>
          <cell r="L2965">
            <v>2.1141000000000001</v>
          </cell>
        </row>
        <row r="2966">
          <cell r="B2966" t="str">
            <v>PC-3907</v>
          </cell>
          <cell r="L2966">
            <v>2.1141000000000001</v>
          </cell>
        </row>
        <row r="2967">
          <cell r="B2967" t="str">
            <v>PC-3908</v>
          </cell>
          <cell r="L2967">
            <v>4.2282000000000002</v>
          </cell>
        </row>
        <row r="2968">
          <cell r="B2968" t="str">
            <v>Empty Table Cell</v>
          </cell>
        </row>
        <row r="2969">
          <cell r="B2969" t="str">
            <v>PC-3909</v>
          </cell>
          <cell r="L2969">
            <v>3.6997</v>
          </cell>
        </row>
        <row r="2970">
          <cell r="B2970" t="str">
            <v>PC-3910</v>
          </cell>
          <cell r="L2970">
            <v>3.6997</v>
          </cell>
        </row>
        <row r="2971">
          <cell r="B2971" t="str">
            <v>PC-3911</v>
          </cell>
          <cell r="L2971">
            <v>3.6997</v>
          </cell>
        </row>
        <row r="2972">
          <cell r="B2972" t="str">
            <v>Empty Table Cell</v>
          </cell>
        </row>
        <row r="2973">
          <cell r="B2973" t="str">
            <v>PC-3912</v>
          </cell>
          <cell r="L2973">
            <v>1.5855999999999999</v>
          </cell>
        </row>
        <row r="2974">
          <cell r="B2974" t="str">
            <v>PC-3913</v>
          </cell>
          <cell r="L2974">
            <v>1.5855999999999999</v>
          </cell>
        </row>
        <row r="2975">
          <cell r="B2975" t="str">
            <v>PC-3914</v>
          </cell>
          <cell r="L2975">
            <v>1.5855999999999999</v>
          </cell>
        </row>
        <row r="2976">
          <cell r="B2976" t="str">
            <v>PC-3915</v>
          </cell>
          <cell r="L2976">
            <v>4.2282000000000002</v>
          </cell>
        </row>
        <row r="2977">
          <cell r="B2977" t="str">
            <v>PC-3917</v>
          </cell>
          <cell r="L2977">
            <v>5.8137999999999996</v>
          </cell>
        </row>
        <row r="2978">
          <cell r="B2978" t="str">
            <v>SC-1239</v>
          </cell>
          <cell r="L2978">
            <v>10.029999999999999</v>
          </cell>
        </row>
        <row r="2979">
          <cell r="B2979" t="str">
            <v>SC-1240</v>
          </cell>
          <cell r="L2979">
            <v>9.52</v>
          </cell>
        </row>
        <row r="2980">
          <cell r="B2980" t="str">
            <v>SC-1241</v>
          </cell>
          <cell r="L2980">
            <v>9.01</v>
          </cell>
        </row>
        <row r="2981">
          <cell r="B2981" t="str">
            <v>SC-1242</v>
          </cell>
          <cell r="L2981">
            <v>8.6199999999999992</v>
          </cell>
        </row>
        <row r="2982">
          <cell r="B2982" t="str">
            <v>SC-1243</v>
          </cell>
          <cell r="L2982">
            <v>8.73</v>
          </cell>
        </row>
        <row r="2983">
          <cell r="B2983" t="str">
            <v>SC-1244</v>
          </cell>
          <cell r="L2983">
            <v>11.34</v>
          </cell>
        </row>
        <row r="2984">
          <cell r="B2984" t="str">
            <v>SC-1245</v>
          </cell>
          <cell r="L2984">
            <v>10.77</v>
          </cell>
        </row>
        <row r="2985">
          <cell r="B2985" t="str">
            <v>SC-1246</v>
          </cell>
          <cell r="L2985">
            <v>9.81</v>
          </cell>
        </row>
        <row r="2986">
          <cell r="B2986" t="str">
            <v>SC-1247</v>
          </cell>
          <cell r="L2986">
            <v>9.35</v>
          </cell>
        </row>
        <row r="2987">
          <cell r="B2987" t="str">
            <v>SC-1248</v>
          </cell>
          <cell r="L2987">
            <v>9.64</v>
          </cell>
        </row>
        <row r="2988">
          <cell r="B2988" t="str">
            <v>SC-1259</v>
          </cell>
          <cell r="L2988">
            <v>10.26</v>
          </cell>
        </row>
        <row r="2989">
          <cell r="B2989" t="str">
            <v>SC-1260</v>
          </cell>
          <cell r="L2989">
            <v>9.81</v>
          </cell>
        </row>
        <row r="2990">
          <cell r="B2990" t="str">
            <v>SC-1261</v>
          </cell>
          <cell r="L2990">
            <v>9.24</v>
          </cell>
        </row>
        <row r="2991">
          <cell r="B2991" t="str">
            <v>SC-1262</v>
          </cell>
          <cell r="L2991">
            <v>8.9600000000000009</v>
          </cell>
        </row>
        <row r="2992">
          <cell r="B2992" t="str">
            <v>SC-1263</v>
          </cell>
          <cell r="L2992">
            <v>9.07</v>
          </cell>
        </row>
        <row r="2993">
          <cell r="B2993" t="str">
            <v>SC-1264</v>
          </cell>
          <cell r="L2993">
            <v>11.68</v>
          </cell>
        </row>
        <row r="2994">
          <cell r="B2994" t="str">
            <v>SC-1265</v>
          </cell>
          <cell r="L2994">
            <v>11.11</v>
          </cell>
        </row>
        <row r="2995">
          <cell r="B2995" t="str">
            <v>SC-1266</v>
          </cell>
          <cell r="L2995">
            <v>10.029999999999999</v>
          </cell>
        </row>
        <row r="2996">
          <cell r="B2996" t="str">
            <v>SC-1267</v>
          </cell>
          <cell r="L2996">
            <v>9.64</v>
          </cell>
        </row>
        <row r="2997">
          <cell r="B2997" t="str">
            <v>SC-1268</v>
          </cell>
          <cell r="L2997">
            <v>10.09</v>
          </cell>
        </row>
        <row r="2998">
          <cell r="B2998" t="str">
            <v>SC-1269</v>
          </cell>
          <cell r="L2998">
            <v>10.029999999999999</v>
          </cell>
        </row>
        <row r="2999">
          <cell r="B2999" t="str">
            <v>SC-1270</v>
          </cell>
          <cell r="L2999">
            <v>9.52</v>
          </cell>
        </row>
        <row r="3000">
          <cell r="B3000" t="str">
            <v>SC-1271</v>
          </cell>
          <cell r="L3000">
            <v>9.01</v>
          </cell>
        </row>
        <row r="3001">
          <cell r="B3001" t="str">
            <v>SC-1272</v>
          </cell>
          <cell r="L3001">
            <v>8.6199999999999992</v>
          </cell>
        </row>
        <row r="3002">
          <cell r="B3002" t="str">
            <v>SC-1273</v>
          </cell>
          <cell r="L3002">
            <v>8.73</v>
          </cell>
        </row>
        <row r="3003">
          <cell r="B3003" t="str">
            <v>SC-1274</v>
          </cell>
          <cell r="L3003">
            <v>11.34</v>
          </cell>
        </row>
        <row r="3004">
          <cell r="B3004" t="str">
            <v>SC-1275</v>
          </cell>
          <cell r="L3004">
            <v>10.77</v>
          </cell>
        </row>
        <row r="3005">
          <cell r="B3005" t="str">
            <v>SC-1276</v>
          </cell>
          <cell r="L3005">
            <v>9.81</v>
          </cell>
        </row>
        <row r="3006">
          <cell r="B3006" t="str">
            <v>SC-1277</v>
          </cell>
          <cell r="L3006">
            <v>9.35</v>
          </cell>
        </row>
        <row r="3007">
          <cell r="B3007" t="str">
            <v>SC-1278</v>
          </cell>
          <cell r="L3007">
            <v>9.64</v>
          </cell>
        </row>
        <row r="3008">
          <cell r="B3008" t="str">
            <v>SC-1289</v>
          </cell>
          <cell r="L3008">
            <v>10.26</v>
          </cell>
        </row>
        <row r="3009">
          <cell r="B3009" t="str">
            <v>SC-1290</v>
          </cell>
          <cell r="L3009">
            <v>9.81</v>
          </cell>
        </row>
        <row r="3010">
          <cell r="B3010" t="str">
            <v>SC-1291</v>
          </cell>
          <cell r="L3010">
            <v>9.24</v>
          </cell>
        </row>
        <row r="3011">
          <cell r="B3011" t="str">
            <v>SC-1292</v>
          </cell>
          <cell r="L3011">
            <v>8.9600000000000009</v>
          </cell>
        </row>
        <row r="3012">
          <cell r="B3012" t="str">
            <v>SC-1293</v>
          </cell>
          <cell r="L3012">
            <v>9.07</v>
          </cell>
        </row>
        <row r="3013">
          <cell r="B3013" t="str">
            <v>SC-1294</v>
          </cell>
          <cell r="L3013">
            <v>11.68</v>
          </cell>
        </row>
        <row r="3014">
          <cell r="B3014" t="str">
            <v>SC-1295</v>
          </cell>
          <cell r="L3014">
            <v>11.11</v>
          </cell>
        </row>
        <row r="3015">
          <cell r="B3015" t="str">
            <v>SC-1296</v>
          </cell>
          <cell r="L3015">
            <v>10.029999999999999</v>
          </cell>
        </row>
        <row r="3016">
          <cell r="B3016" t="str">
            <v>SC-1297</v>
          </cell>
          <cell r="L3016">
            <v>9.64</v>
          </cell>
        </row>
        <row r="3017">
          <cell r="B3017" t="str">
            <v>SC-1298</v>
          </cell>
          <cell r="L3017">
            <v>10.09</v>
          </cell>
        </row>
        <row r="3018">
          <cell r="B3018" t="str">
            <v>SC-1299</v>
          </cell>
          <cell r="L3018">
            <v>10.029999999999999</v>
          </cell>
        </row>
        <row r="3019">
          <cell r="B3019" t="str">
            <v>SC-1300</v>
          </cell>
          <cell r="L3019">
            <v>9.52</v>
          </cell>
        </row>
        <row r="3020">
          <cell r="B3020" t="str">
            <v>SC-1301</v>
          </cell>
          <cell r="L3020">
            <v>9.01</v>
          </cell>
        </row>
        <row r="3021">
          <cell r="B3021" t="str">
            <v>SC-1302</v>
          </cell>
          <cell r="L3021">
            <v>8.6199999999999992</v>
          </cell>
        </row>
        <row r="3022">
          <cell r="B3022" t="str">
            <v>SC-1303</v>
          </cell>
          <cell r="L3022">
            <v>8.73</v>
          </cell>
        </row>
        <row r="3023">
          <cell r="B3023" t="str">
            <v>SC-1304</v>
          </cell>
          <cell r="L3023">
            <v>11.34</v>
          </cell>
        </row>
        <row r="3024">
          <cell r="B3024" t="str">
            <v>SC-1305</v>
          </cell>
          <cell r="L3024">
            <v>10.77</v>
          </cell>
        </row>
        <row r="3025">
          <cell r="B3025" t="str">
            <v>SC-1306</v>
          </cell>
          <cell r="L3025">
            <v>9.81</v>
          </cell>
        </row>
        <row r="3026">
          <cell r="B3026" t="str">
            <v>SC-1307</v>
          </cell>
          <cell r="L3026">
            <v>9.35</v>
          </cell>
        </row>
        <row r="3027">
          <cell r="B3027" t="str">
            <v>SC-1308</v>
          </cell>
          <cell r="L3027">
            <v>9.64</v>
          </cell>
        </row>
        <row r="3028">
          <cell r="B3028" t="str">
            <v>SC-1319</v>
          </cell>
          <cell r="L3028">
            <v>10.26</v>
          </cell>
        </row>
        <row r="3029">
          <cell r="B3029" t="str">
            <v>SC-1320</v>
          </cell>
          <cell r="L3029">
            <v>9.81</v>
          </cell>
        </row>
        <row r="3030">
          <cell r="B3030" t="str">
            <v>SC-1321</v>
          </cell>
          <cell r="L3030">
            <v>9.24</v>
          </cell>
        </row>
        <row r="3031">
          <cell r="B3031" t="str">
            <v>SC-1322</v>
          </cell>
          <cell r="L3031">
            <v>8.9600000000000009</v>
          </cell>
        </row>
        <row r="3032">
          <cell r="B3032" t="str">
            <v>SC-1323</v>
          </cell>
          <cell r="L3032">
            <v>9.07</v>
          </cell>
        </row>
        <row r="3033">
          <cell r="B3033" t="str">
            <v>SC-1324</v>
          </cell>
          <cell r="L3033">
            <v>11.68</v>
          </cell>
        </row>
        <row r="3034">
          <cell r="B3034" t="str">
            <v>SC-1325</v>
          </cell>
          <cell r="L3034">
            <v>11.11</v>
          </cell>
        </row>
        <row r="3035">
          <cell r="B3035" t="str">
            <v>SC-1326</v>
          </cell>
          <cell r="L3035">
            <v>10.029999999999999</v>
          </cell>
        </row>
        <row r="3036">
          <cell r="B3036" t="str">
            <v>SC-1327</v>
          </cell>
          <cell r="L3036">
            <v>9.64</v>
          </cell>
        </row>
        <row r="3037">
          <cell r="B3037" t="str">
            <v>SC-1328</v>
          </cell>
          <cell r="L3037">
            <v>10.09</v>
          </cell>
        </row>
        <row r="3038">
          <cell r="B3038" t="str">
            <v>SC-1329</v>
          </cell>
          <cell r="L3038">
            <v>10.029999999999999</v>
          </cell>
        </row>
        <row r="3039">
          <cell r="B3039" t="str">
            <v>SC-1330</v>
          </cell>
          <cell r="L3039">
            <v>9.52</v>
          </cell>
        </row>
        <row r="3040">
          <cell r="B3040" t="str">
            <v>SC-1331</v>
          </cell>
          <cell r="L3040">
            <v>9.01</v>
          </cell>
        </row>
        <row r="3041">
          <cell r="B3041" t="str">
            <v>SC-1332</v>
          </cell>
          <cell r="L3041">
            <v>8.6199999999999992</v>
          </cell>
        </row>
        <row r="3042">
          <cell r="B3042" t="str">
            <v>SC-1333</v>
          </cell>
          <cell r="L3042">
            <v>8.73</v>
          </cell>
        </row>
        <row r="3043">
          <cell r="B3043" t="str">
            <v>SC-1334</v>
          </cell>
          <cell r="L3043">
            <v>11.34</v>
          </cell>
        </row>
        <row r="3044">
          <cell r="B3044" t="str">
            <v>SC-1335</v>
          </cell>
          <cell r="L3044">
            <v>10.77</v>
          </cell>
        </row>
        <row r="3045">
          <cell r="B3045" t="str">
            <v>SC-1336</v>
          </cell>
          <cell r="L3045">
            <v>9.81</v>
          </cell>
        </row>
        <row r="3046">
          <cell r="B3046" t="str">
            <v>SC-1337</v>
          </cell>
          <cell r="L3046">
            <v>9.35</v>
          </cell>
        </row>
        <row r="3047">
          <cell r="B3047" t="str">
            <v>SC-1338</v>
          </cell>
          <cell r="L3047">
            <v>9.64</v>
          </cell>
        </row>
        <row r="3048">
          <cell r="B3048" t="str">
            <v>SC-1349</v>
          </cell>
          <cell r="L3048">
            <v>10.26</v>
          </cell>
        </row>
        <row r="3049">
          <cell r="B3049" t="str">
            <v>SC-1350</v>
          </cell>
          <cell r="L3049">
            <v>9.81</v>
          </cell>
        </row>
        <row r="3050">
          <cell r="B3050" t="str">
            <v>SC-1351</v>
          </cell>
          <cell r="L3050">
            <v>9.24</v>
          </cell>
        </row>
        <row r="3051">
          <cell r="B3051" t="str">
            <v>SC-1352</v>
          </cell>
          <cell r="L3051">
            <v>8.9600000000000009</v>
          </cell>
        </row>
        <row r="3052">
          <cell r="B3052" t="str">
            <v>SC-1353</v>
          </cell>
          <cell r="L3052">
            <v>9.07</v>
          </cell>
        </row>
        <row r="3053">
          <cell r="B3053" t="str">
            <v>SC-1354</v>
          </cell>
          <cell r="L3053">
            <v>11.68</v>
          </cell>
        </row>
        <row r="3054">
          <cell r="B3054" t="str">
            <v>SC-1355</v>
          </cell>
          <cell r="L3054">
            <v>11.11</v>
          </cell>
        </row>
        <row r="3055">
          <cell r="B3055" t="str">
            <v>SC-1356</v>
          </cell>
          <cell r="L3055">
            <v>10.029999999999999</v>
          </cell>
        </row>
        <row r="3056">
          <cell r="B3056" t="str">
            <v>SC-1357</v>
          </cell>
          <cell r="L3056">
            <v>9.64</v>
          </cell>
        </row>
        <row r="3057">
          <cell r="B3057" t="str">
            <v>SC-1358</v>
          </cell>
          <cell r="L3057">
            <v>10.09</v>
          </cell>
        </row>
        <row r="3058">
          <cell r="B3058" t="str">
            <v>SC-1359</v>
          </cell>
          <cell r="L3058">
            <v>10.029999999999999</v>
          </cell>
        </row>
        <row r="3059">
          <cell r="B3059" t="str">
            <v>SC-1360</v>
          </cell>
          <cell r="L3059">
            <v>9.52</v>
          </cell>
        </row>
        <row r="3060">
          <cell r="B3060" t="str">
            <v>SC-1361</v>
          </cell>
          <cell r="L3060">
            <v>9.01</v>
          </cell>
        </row>
        <row r="3061">
          <cell r="B3061" t="str">
            <v>SC-1362</v>
          </cell>
          <cell r="L3061">
            <v>8.6199999999999992</v>
          </cell>
        </row>
        <row r="3062">
          <cell r="B3062" t="str">
            <v>SC-1363</v>
          </cell>
          <cell r="L3062">
            <v>8.73</v>
          </cell>
        </row>
        <row r="3063">
          <cell r="B3063" t="str">
            <v>SC-1364</v>
          </cell>
          <cell r="L3063">
            <v>11.34</v>
          </cell>
        </row>
        <row r="3064">
          <cell r="B3064" t="str">
            <v>SC-1365</v>
          </cell>
          <cell r="L3064">
            <v>10.77</v>
          </cell>
        </row>
        <row r="3065">
          <cell r="B3065" t="str">
            <v>SC-1366</v>
          </cell>
          <cell r="L3065">
            <v>9.81</v>
          </cell>
        </row>
        <row r="3066">
          <cell r="B3066" t="str">
            <v>SC-1367</v>
          </cell>
          <cell r="L3066">
            <v>9.35</v>
          </cell>
        </row>
        <row r="3067">
          <cell r="B3067" t="str">
            <v>SC-1368</v>
          </cell>
          <cell r="L3067">
            <v>9.64</v>
          </cell>
        </row>
        <row r="3068">
          <cell r="B3068" t="str">
            <v>SC-1379</v>
          </cell>
          <cell r="L3068">
            <v>10.26</v>
          </cell>
        </row>
        <row r="3069">
          <cell r="B3069" t="str">
            <v>SC-1380</v>
          </cell>
          <cell r="L3069">
            <v>9.81</v>
          </cell>
        </row>
        <row r="3070">
          <cell r="B3070" t="str">
            <v>SC-1381</v>
          </cell>
          <cell r="L3070">
            <v>9.24</v>
          </cell>
        </row>
        <row r="3071">
          <cell r="B3071" t="str">
            <v>SC-1382</v>
          </cell>
          <cell r="L3071">
            <v>8.9600000000000009</v>
          </cell>
        </row>
        <row r="3072">
          <cell r="B3072" t="str">
            <v>SC-1383</v>
          </cell>
          <cell r="L3072">
            <v>9.07</v>
          </cell>
        </row>
        <row r="3073">
          <cell r="B3073" t="str">
            <v>SC-1384</v>
          </cell>
          <cell r="L3073">
            <v>11.68</v>
          </cell>
        </row>
        <row r="3074">
          <cell r="B3074" t="str">
            <v>SC-1385</v>
          </cell>
          <cell r="L3074">
            <v>11.11</v>
          </cell>
        </row>
        <row r="3075">
          <cell r="B3075" t="str">
            <v>SC-1386</v>
          </cell>
          <cell r="L3075">
            <v>10.029999999999999</v>
          </cell>
        </row>
        <row r="3076">
          <cell r="B3076" t="str">
            <v>SC-1387</v>
          </cell>
          <cell r="L3076">
            <v>9.64</v>
          </cell>
        </row>
        <row r="3077">
          <cell r="B3077" t="str">
            <v>SC-1388</v>
          </cell>
          <cell r="L3077">
            <v>10.09</v>
          </cell>
        </row>
        <row r="3078">
          <cell r="B3078" t="str">
            <v>SC-1389</v>
          </cell>
          <cell r="L3078">
            <v>10.029999999999999</v>
          </cell>
        </row>
        <row r="3079">
          <cell r="B3079" t="str">
            <v>SC-1390</v>
          </cell>
          <cell r="L3079">
            <v>9.52</v>
          </cell>
        </row>
        <row r="3080">
          <cell r="B3080" t="str">
            <v>SC-1391</v>
          </cell>
          <cell r="L3080">
            <v>9.01</v>
          </cell>
        </row>
        <row r="3081">
          <cell r="B3081" t="str">
            <v>SC-1392</v>
          </cell>
          <cell r="L3081">
            <v>8.6199999999999992</v>
          </cell>
        </row>
        <row r="3082">
          <cell r="B3082" t="str">
            <v>SC-1393</v>
          </cell>
          <cell r="L3082">
            <v>8.73</v>
          </cell>
        </row>
        <row r="3083">
          <cell r="B3083" t="str">
            <v>SC-1394</v>
          </cell>
          <cell r="L3083">
            <v>11.34</v>
          </cell>
        </row>
        <row r="3084">
          <cell r="B3084" t="str">
            <v>SC-1395</v>
          </cell>
          <cell r="L3084">
            <v>10.77</v>
          </cell>
        </row>
        <row r="3085">
          <cell r="B3085" t="str">
            <v>SC-1396</v>
          </cell>
          <cell r="L3085">
            <v>9.81</v>
          </cell>
        </row>
        <row r="3086">
          <cell r="B3086" t="str">
            <v>SC-1397</v>
          </cell>
          <cell r="L3086">
            <v>9.35</v>
          </cell>
        </row>
        <row r="3087">
          <cell r="B3087" t="str">
            <v>SC-1398</v>
          </cell>
          <cell r="L3087">
            <v>9.64</v>
          </cell>
        </row>
        <row r="3088">
          <cell r="B3088" t="str">
            <v>SC-1409</v>
          </cell>
          <cell r="L3088">
            <v>10.26</v>
          </cell>
        </row>
        <row r="3089">
          <cell r="B3089" t="str">
            <v>SC-1410</v>
          </cell>
          <cell r="L3089">
            <v>9.81</v>
          </cell>
        </row>
        <row r="3090">
          <cell r="B3090" t="str">
            <v>SC-1411</v>
          </cell>
          <cell r="L3090">
            <v>9.24</v>
          </cell>
        </row>
        <row r="3091">
          <cell r="B3091" t="str">
            <v>SC-1412</v>
          </cell>
          <cell r="L3091">
            <v>8.9600000000000009</v>
          </cell>
        </row>
        <row r="3092">
          <cell r="B3092" t="str">
            <v>SC-1413</v>
          </cell>
          <cell r="L3092">
            <v>9.07</v>
          </cell>
        </row>
        <row r="3093">
          <cell r="B3093" t="str">
            <v>SC-1414</v>
          </cell>
          <cell r="L3093">
            <v>11.68</v>
          </cell>
        </row>
        <row r="3094">
          <cell r="B3094" t="str">
            <v>SC-1415</v>
          </cell>
          <cell r="L3094">
            <v>11.11</v>
          </cell>
        </row>
        <row r="3095">
          <cell r="B3095" t="str">
            <v>SC-1416</v>
          </cell>
          <cell r="L3095">
            <v>10.029999999999999</v>
          </cell>
        </row>
        <row r="3096">
          <cell r="B3096" t="str">
            <v>SC-1417</v>
          </cell>
          <cell r="L3096">
            <v>9.64</v>
          </cell>
        </row>
        <row r="3097">
          <cell r="B3097" t="str">
            <v>SC-1418</v>
          </cell>
          <cell r="L3097">
            <v>10.09</v>
          </cell>
        </row>
        <row r="3098">
          <cell r="B3098" t="str">
            <v>SC-1419</v>
          </cell>
          <cell r="L3098">
            <v>10.029999999999999</v>
          </cell>
        </row>
        <row r="3099">
          <cell r="B3099" t="str">
            <v>SC-1420</v>
          </cell>
          <cell r="L3099">
            <v>9.52</v>
          </cell>
        </row>
        <row r="3100">
          <cell r="B3100" t="str">
            <v>SC-1421</v>
          </cell>
          <cell r="L3100">
            <v>9.01</v>
          </cell>
        </row>
        <row r="3101">
          <cell r="B3101" t="str">
            <v>SC-1422</v>
          </cell>
          <cell r="L3101">
            <v>8.6199999999999992</v>
          </cell>
        </row>
        <row r="3102">
          <cell r="B3102" t="str">
            <v>SC-1423</v>
          </cell>
          <cell r="L3102">
            <v>8.73</v>
          </cell>
        </row>
        <row r="3103">
          <cell r="B3103" t="str">
            <v>SC-1424</v>
          </cell>
          <cell r="L3103">
            <v>11.34</v>
          </cell>
        </row>
        <row r="3104">
          <cell r="B3104" t="str">
            <v>SC-1425</v>
          </cell>
          <cell r="L3104">
            <v>10.77</v>
          </cell>
        </row>
        <row r="3105">
          <cell r="B3105" t="str">
            <v>SC-1426</v>
          </cell>
          <cell r="L3105">
            <v>9.81</v>
          </cell>
        </row>
        <row r="3106">
          <cell r="B3106" t="str">
            <v>SC-1427</v>
          </cell>
          <cell r="L3106">
            <v>9.35</v>
          </cell>
        </row>
        <row r="3107">
          <cell r="B3107" t="str">
            <v>SC-1428</v>
          </cell>
          <cell r="L3107">
            <v>9.64</v>
          </cell>
        </row>
        <row r="3108">
          <cell r="B3108" t="str">
            <v>SC-1439</v>
          </cell>
          <cell r="L3108">
            <v>10.26</v>
          </cell>
        </row>
        <row r="3109">
          <cell r="B3109" t="str">
            <v>SC-1440</v>
          </cell>
          <cell r="L3109">
            <v>9.81</v>
          </cell>
        </row>
        <row r="3110">
          <cell r="B3110" t="str">
            <v>SC-1441</v>
          </cell>
          <cell r="L3110">
            <v>9.24</v>
          </cell>
        </row>
        <row r="3111">
          <cell r="B3111" t="str">
            <v>SC-1442</v>
          </cell>
          <cell r="L3111">
            <v>8.9600000000000009</v>
          </cell>
        </row>
        <row r="3112">
          <cell r="B3112" t="str">
            <v>SC-1443</v>
          </cell>
          <cell r="L3112">
            <v>9.07</v>
          </cell>
        </row>
        <row r="3113">
          <cell r="B3113" t="str">
            <v>SC-1444</v>
          </cell>
          <cell r="L3113">
            <v>11.68</v>
          </cell>
        </row>
        <row r="3114">
          <cell r="B3114" t="str">
            <v>SC-1445</v>
          </cell>
          <cell r="L3114">
            <v>11.11</v>
          </cell>
        </row>
        <row r="3115">
          <cell r="B3115" t="str">
            <v>SC-1446</v>
          </cell>
          <cell r="L3115">
            <v>10.029999999999999</v>
          </cell>
        </row>
        <row r="3116">
          <cell r="B3116" t="str">
            <v>SC-1447</v>
          </cell>
          <cell r="L3116">
            <v>9.64</v>
          </cell>
        </row>
        <row r="3117">
          <cell r="B3117" t="str">
            <v>SC-1448</v>
          </cell>
          <cell r="L3117">
            <v>10.09</v>
          </cell>
        </row>
        <row r="3118">
          <cell r="B3118" t="str">
            <v>Empty Table Cell</v>
          </cell>
          <cell r="L3118" t="str">
            <v>Empty Table Cell</v>
          </cell>
        </row>
        <row r="3119">
          <cell r="B3119" t="str">
            <v>N/A</v>
          </cell>
          <cell r="L3119">
            <v>0</v>
          </cell>
        </row>
        <row r="3120">
          <cell r="B3120" t="str">
            <v>Empty Table Cell</v>
          </cell>
          <cell r="L3120" t="str">
            <v>Empty Table Cell</v>
          </cell>
        </row>
        <row r="3121">
          <cell r="B3121" t="str">
            <v>N/A</v>
          </cell>
          <cell r="L3121">
            <v>0.01</v>
          </cell>
        </row>
        <row r="3122">
          <cell r="B3122" t="str">
            <v>SC-1449</v>
          </cell>
          <cell r="L3122">
            <v>7.94</v>
          </cell>
        </row>
        <row r="3123">
          <cell r="B3123" t="str">
            <v>SC-1450</v>
          </cell>
          <cell r="L3123">
            <v>7.9358000000000004</v>
          </cell>
        </row>
        <row r="3124">
          <cell r="B3124" t="str">
            <v>SC-1451</v>
          </cell>
          <cell r="L3124">
            <v>7.9358000000000004</v>
          </cell>
        </row>
        <row r="3125">
          <cell r="B3125" t="str">
            <v>SC-1452</v>
          </cell>
          <cell r="L3125">
            <v>7.9358000000000004</v>
          </cell>
        </row>
        <row r="3126">
          <cell r="B3126" t="str">
            <v>SC-1453</v>
          </cell>
          <cell r="L3126">
            <v>7.9358000000000004</v>
          </cell>
        </row>
        <row r="3127">
          <cell r="B3127" t="str">
            <v>SC-1454</v>
          </cell>
          <cell r="L3127">
            <v>7.9358000000000004</v>
          </cell>
        </row>
        <row r="3128">
          <cell r="B3128" t="str">
            <v>SC-1455</v>
          </cell>
          <cell r="L3128">
            <v>7.9358000000000004</v>
          </cell>
        </row>
        <row r="3129">
          <cell r="B3129" t="str">
            <v>SC-1463</v>
          </cell>
          <cell r="L3129">
            <v>12.470499999999999</v>
          </cell>
        </row>
        <row r="3130">
          <cell r="B3130" t="str">
            <v>SC-1464</v>
          </cell>
          <cell r="L3130">
            <v>12.470499999999999</v>
          </cell>
        </row>
        <row r="3131">
          <cell r="B3131" t="str">
            <v>SC-1465</v>
          </cell>
          <cell r="L3131">
            <v>12.470499999999999</v>
          </cell>
        </row>
        <row r="3132">
          <cell r="B3132" t="str">
            <v>SC-1466</v>
          </cell>
          <cell r="L3132">
            <v>12.470499999999999</v>
          </cell>
        </row>
        <row r="3133">
          <cell r="B3133" t="str">
            <v>SC-1467</v>
          </cell>
          <cell r="L3133">
            <v>12.470499999999999</v>
          </cell>
        </row>
        <row r="3134">
          <cell r="B3134" t="str">
            <v>SC-1468</v>
          </cell>
          <cell r="L3134">
            <v>12.470499999999999</v>
          </cell>
        </row>
        <row r="3135">
          <cell r="B3135" t="str">
            <v>SC-1469</v>
          </cell>
          <cell r="L3135">
            <v>12.470499999999999</v>
          </cell>
        </row>
        <row r="3136">
          <cell r="B3136" t="str">
            <v>SC-1470</v>
          </cell>
          <cell r="L3136">
            <v>7.9358000000000004</v>
          </cell>
        </row>
        <row r="3137">
          <cell r="B3137" t="str">
            <v>SC-1471</v>
          </cell>
          <cell r="L3137">
            <v>7.9358000000000004</v>
          </cell>
        </row>
        <row r="3138">
          <cell r="B3138" t="str">
            <v>SC-1472</v>
          </cell>
          <cell r="L3138">
            <v>7.9358000000000004</v>
          </cell>
        </row>
        <row r="3139">
          <cell r="B3139" t="str">
            <v>SC-1473</v>
          </cell>
          <cell r="L3139">
            <v>7.9358000000000004</v>
          </cell>
        </row>
        <row r="3140">
          <cell r="B3140" t="str">
            <v>SC-1474</v>
          </cell>
          <cell r="L3140">
            <v>7.9358000000000004</v>
          </cell>
        </row>
        <row r="3141">
          <cell r="B3141" t="str">
            <v>SC-1475</v>
          </cell>
          <cell r="L3141">
            <v>7.9358000000000004</v>
          </cell>
        </row>
        <row r="3142">
          <cell r="B3142" t="str">
            <v>SC-1476</v>
          </cell>
          <cell r="L3142">
            <v>7.9358000000000004</v>
          </cell>
        </row>
        <row r="3143">
          <cell r="B3143" t="str">
            <v>SC-1484</v>
          </cell>
          <cell r="L3143">
            <v>12.470499999999999</v>
          </cell>
        </row>
        <row r="3144">
          <cell r="B3144" t="str">
            <v>SC-1485</v>
          </cell>
          <cell r="L3144">
            <v>12.470499999999999</v>
          </cell>
        </row>
        <row r="3145">
          <cell r="B3145" t="str">
            <v>SC-1486</v>
          </cell>
          <cell r="L3145">
            <v>12.470499999999999</v>
          </cell>
        </row>
        <row r="3146">
          <cell r="B3146" t="str">
            <v>SC-1487</v>
          </cell>
          <cell r="L3146">
            <v>12.470499999999999</v>
          </cell>
        </row>
        <row r="3147">
          <cell r="B3147" t="str">
            <v>SC-1488</v>
          </cell>
          <cell r="L3147">
            <v>12.470499999999999</v>
          </cell>
        </row>
        <row r="3148">
          <cell r="B3148" t="str">
            <v>SC-1489</v>
          </cell>
          <cell r="L3148">
            <v>12.470499999999999</v>
          </cell>
        </row>
        <row r="3149">
          <cell r="B3149" t="str">
            <v>SC-1490</v>
          </cell>
          <cell r="L3149">
            <v>12.470499999999999</v>
          </cell>
        </row>
        <row r="3150">
          <cell r="B3150" t="str">
            <v>SC-1491</v>
          </cell>
          <cell r="L3150">
            <v>7.9358000000000004</v>
          </cell>
        </row>
        <row r="3151">
          <cell r="B3151" t="str">
            <v>SC-1492</v>
          </cell>
          <cell r="L3151">
            <v>7.9358000000000004</v>
          </cell>
        </row>
        <row r="3152">
          <cell r="B3152" t="str">
            <v>SC-1493</v>
          </cell>
          <cell r="L3152">
            <v>7.9358000000000004</v>
          </cell>
        </row>
        <row r="3153">
          <cell r="B3153" t="str">
            <v>SC-1494</v>
          </cell>
          <cell r="L3153">
            <v>7.9358000000000004</v>
          </cell>
        </row>
        <row r="3154">
          <cell r="B3154" t="str">
            <v>SC-1495</v>
          </cell>
          <cell r="L3154">
            <v>7.9358000000000004</v>
          </cell>
        </row>
        <row r="3155">
          <cell r="B3155" t="str">
            <v>SC-1496</v>
          </cell>
          <cell r="L3155">
            <v>7.9358000000000004</v>
          </cell>
        </row>
        <row r="3156">
          <cell r="B3156" t="str">
            <v>SC-1497</v>
          </cell>
          <cell r="L3156">
            <v>7.9358000000000004</v>
          </cell>
        </row>
        <row r="3157">
          <cell r="B3157" t="str">
            <v>SC-1505</v>
          </cell>
          <cell r="L3157">
            <v>12.470499999999999</v>
          </cell>
        </row>
        <row r="3158">
          <cell r="B3158" t="str">
            <v>SC-1506</v>
          </cell>
          <cell r="L3158">
            <v>12.470499999999999</v>
          </cell>
        </row>
        <row r="3159">
          <cell r="B3159" t="str">
            <v>SC-1507</v>
          </cell>
          <cell r="L3159">
            <v>12.470499999999999</v>
          </cell>
        </row>
        <row r="3160">
          <cell r="B3160" t="str">
            <v>SC-1508</v>
          </cell>
          <cell r="L3160">
            <v>12.470499999999999</v>
          </cell>
        </row>
        <row r="3161">
          <cell r="B3161" t="str">
            <v>SC-1509</v>
          </cell>
          <cell r="L3161">
            <v>12.470499999999999</v>
          </cell>
        </row>
        <row r="3162">
          <cell r="B3162" t="str">
            <v>SC-1510</v>
          </cell>
          <cell r="L3162">
            <v>12.470499999999999</v>
          </cell>
        </row>
        <row r="3163">
          <cell r="B3163" t="str">
            <v>SC-1511</v>
          </cell>
          <cell r="L3163">
            <v>12.47</v>
          </cell>
        </row>
        <row r="3164">
          <cell r="B3164" t="str">
            <v>Empty Table Cell</v>
          </cell>
          <cell r="L3164" t="str">
            <v>Empty Table Cell</v>
          </cell>
        </row>
        <row r="3165">
          <cell r="B3165" t="str">
            <v>SC-1512</v>
          </cell>
          <cell r="L3165">
            <v>0.05</v>
          </cell>
        </row>
        <row r="3167">
          <cell r="B3167" t="str">
            <v>SC-1</v>
          </cell>
          <cell r="L3167">
            <v>6.24</v>
          </cell>
        </row>
        <row r="3168">
          <cell r="B3168" t="str">
            <v>SC-2</v>
          </cell>
          <cell r="L3168">
            <v>6.8076999999999996</v>
          </cell>
        </row>
        <row r="3169">
          <cell r="B3169" t="str">
            <v>SC-5</v>
          </cell>
          <cell r="L3169">
            <v>10.01</v>
          </cell>
        </row>
        <row r="3170">
          <cell r="B3170" t="str">
            <v>SC-6</v>
          </cell>
          <cell r="L3170">
            <v>9.5845000000000002</v>
          </cell>
        </row>
        <row r="3171">
          <cell r="B3171" t="str">
            <v>SC-7</v>
          </cell>
          <cell r="L3171">
            <v>2.0154000000000001</v>
          </cell>
        </row>
        <row r="3172">
          <cell r="B3172" t="str">
            <v>SC-8</v>
          </cell>
          <cell r="L3172">
            <v>0</v>
          </cell>
        </row>
        <row r="3173">
          <cell r="B3173" t="str">
            <v>SC-9</v>
          </cell>
          <cell r="L3173">
            <v>5.6656000000000004</v>
          </cell>
        </row>
        <row r="3174">
          <cell r="B3174" t="str">
            <v>SC-10</v>
          </cell>
          <cell r="L3174">
            <v>9.0694999999999997</v>
          </cell>
        </row>
        <row r="3175">
          <cell r="B3175" t="str">
            <v>Empty Table Cell</v>
          </cell>
          <cell r="L3175">
            <v>0</v>
          </cell>
        </row>
        <row r="3176">
          <cell r="B3176" t="str">
            <v>SC-11</v>
          </cell>
          <cell r="L3176">
            <v>15.3062</v>
          </cell>
        </row>
        <row r="3177">
          <cell r="B3177" t="str">
            <v>SC-12</v>
          </cell>
          <cell r="L3177">
            <v>15.5861</v>
          </cell>
        </row>
        <row r="3178">
          <cell r="B3178" t="str">
            <v>SC-15</v>
          </cell>
          <cell r="L3178">
            <v>13.8842</v>
          </cell>
        </row>
        <row r="3179">
          <cell r="B3179" t="str">
            <v>SC-16</v>
          </cell>
          <cell r="L3179">
            <v>15.8772</v>
          </cell>
        </row>
        <row r="3180">
          <cell r="B3180" t="str">
            <v>SC-17</v>
          </cell>
          <cell r="L3180">
            <v>4.0869</v>
          </cell>
        </row>
        <row r="3181">
          <cell r="B3181" t="str">
            <v>SC-18</v>
          </cell>
          <cell r="L3181">
            <v>0</v>
          </cell>
        </row>
        <row r="3182">
          <cell r="B3182" t="str">
            <v>SC-19</v>
          </cell>
          <cell r="L3182">
            <v>8.4984000000000002</v>
          </cell>
        </row>
        <row r="3183">
          <cell r="B3183" t="str">
            <v>SC-20</v>
          </cell>
          <cell r="L3183">
            <v>13.604200000000001</v>
          </cell>
        </row>
        <row r="3185">
          <cell r="B3185" t="str">
            <v>SC-21</v>
          </cell>
          <cell r="L3185">
            <v>5.6656000000000004</v>
          </cell>
        </row>
        <row r="3186">
          <cell r="B3186" t="str">
            <v>SC-23</v>
          </cell>
          <cell r="L3186">
            <v>6.2366999999999999</v>
          </cell>
        </row>
        <row r="3187">
          <cell r="B3187" t="str">
            <v>SC-33</v>
          </cell>
          <cell r="L3187">
            <v>11.2193</v>
          </cell>
        </row>
        <row r="3188">
          <cell r="B3188" t="str">
            <v>SC-35</v>
          </cell>
          <cell r="L3188">
            <v>12.2494</v>
          </cell>
        </row>
        <row r="3189">
          <cell r="B3189" t="str">
            <v>SC-39</v>
          </cell>
          <cell r="L3189">
            <v>2.1385999999999998</v>
          </cell>
        </row>
        <row r="3190">
          <cell r="B3190" t="str">
            <v>SC-40</v>
          </cell>
          <cell r="L3190">
            <v>0</v>
          </cell>
        </row>
        <row r="3192">
          <cell r="B3192" t="str">
            <v>SC-24</v>
          </cell>
          <cell r="L3192">
            <v>22.953600000000002</v>
          </cell>
        </row>
        <row r="3193">
          <cell r="B3193" t="str">
            <v>SC-26</v>
          </cell>
          <cell r="L3193">
            <v>23.244800000000001</v>
          </cell>
        </row>
        <row r="3194">
          <cell r="B3194" t="str">
            <v>SC-27</v>
          </cell>
          <cell r="L3194">
            <v>27.208500000000001</v>
          </cell>
        </row>
        <row r="3195">
          <cell r="B3195" t="str">
            <v>SC-29</v>
          </cell>
          <cell r="L3195">
            <v>27.779499999999999</v>
          </cell>
        </row>
        <row r="3196">
          <cell r="B3196" t="str">
            <v>SC-30</v>
          </cell>
          <cell r="L3196">
            <v>29.481400000000001</v>
          </cell>
        </row>
        <row r="3197">
          <cell r="B3197" t="str">
            <v>SC-32</v>
          </cell>
          <cell r="L3197">
            <v>30.0413</v>
          </cell>
        </row>
        <row r="3198">
          <cell r="B3198" t="str">
            <v>SC-36</v>
          </cell>
          <cell r="L3198">
            <v>24.375699999999998</v>
          </cell>
        </row>
        <row r="3199">
          <cell r="B3199" t="str">
            <v>SC-38</v>
          </cell>
          <cell r="L3199">
            <v>24.9467</v>
          </cell>
        </row>
        <row r="3200">
          <cell r="B3200" t="str">
            <v>Empty Table Cell</v>
          </cell>
          <cell r="L3200">
            <v>0</v>
          </cell>
        </row>
        <row r="3201">
          <cell r="B3201" t="str">
            <v>SC-41</v>
          </cell>
          <cell r="L3201">
            <v>6.8076999999999996</v>
          </cell>
        </row>
        <row r="3202">
          <cell r="B3202" t="str">
            <v>SC-43</v>
          </cell>
          <cell r="L3202">
            <v>7.9386000000000001</v>
          </cell>
        </row>
        <row r="3203">
          <cell r="B3203" t="str">
            <v>SC-44</v>
          </cell>
          <cell r="L3203">
            <v>2.1385999999999998</v>
          </cell>
        </row>
        <row r="3204">
          <cell r="B3204" t="str">
            <v>SC-45</v>
          </cell>
          <cell r="L3204">
            <v>0</v>
          </cell>
        </row>
        <row r="3205">
          <cell r="B3205" t="str">
            <v>Empty Table Cell</v>
          </cell>
        </row>
        <row r="3206">
          <cell r="B3206" t="str">
            <v>SC-46</v>
          </cell>
          <cell r="L3206">
            <v>0.57099999999999995</v>
          </cell>
        </row>
        <row r="3207">
          <cell r="B3207" t="str">
            <v>Empty Table Cell</v>
          </cell>
        </row>
        <row r="3208">
          <cell r="B3208" t="str">
            <v>SC-47</v>
          </cell>
          <cell r="L3208">
            <v>5.8</v>
          </cell>
        </row>
        <row r="3209">
          <cell r="B3209" t="str">
            <v>SC-48</v>
          </cell>
          <cell r="L3209">
            <v>5.8</v>
          </cell>
        </row>
        <row r="3210">
          <cell r="B3210" t="str">
            <v>SC-49</v>
          </cell>
          <cell r="L3210">
            <v>2.5192999999999999</v>
          </cell>
        </row>
        <row r="3211">
          <cell r="B3211" t="str">
            <v>Empty Table Cell</v>
          </cell>
        </row>
        <row r="3212">
          <cell r="B3212" t="str">
            <v>SC-50</v>
          </cell>
          <cell r="L3212">
            <v>7.4234999999999998</v>
          </cell>
        </row>
        <row r="3213">
          <cell r="B3213" t="str">
            <v>SC-51</v>
          </cell>
          <cell r="L3213">
            <v>7.9386000000000001</v>
          </cell>
        </row>
        <row r="3214">
          <cell r="B3214" t="str">
            <v>SC-52</v>
          </cell>
          <cell r="L3214">
            <v>7.9386000000000001</v>
          </cell>
        </row>
        <row r="3215">
          <cell r="B3215" t="str">
            <v>SC-53</v>
          </cell>
          <cell r="L3215">
            <v>18.138999999999999</v>
          </cell>
        </row>
        <row r="3216">
          <cell r="B3216" t="str">
            <v>SC-54</v>
          </cell>
          <cell r="L3216">
            <v>1.0077</v>
          </cell>
        </row>
        <row r="3217">
          <cell r="B3217" t="str">
            <v>SC-55</v>
          </cell>
          <cell r="L3217">
            <v>21.923500000000001</v>
          </cell>
        </row>
        <row r="3218">
          <cell r="B3218" t="str">
            <v>SC-56</v>
          </cell>
          <cell r="L3218">
            <v>453.57</v>
          </cell>
        </row>
        <row r="3219">
          <cell r="B3219" t="str">
            <v>Empty Table Cell</v>
          </cell>
          <cell r="L3219" t="str">
            <v>Empty Table Cell</v>
          </cell>
        </row>
        <row r="3220">
          <cell r="B3220" t="str">
            <v>SC-57</v>
          </cell>
          <cell r="L3220">
            <v>0</v>
          </cell>
        </row>
        <row r="3221">
          <cell r="B3221" t="str">
            <v>SC-58</v>
          </cell>
          <cell r="L3221">
            <v>17.010000000000002</v>
          </cell>
        </row>
        <row r="3222">
          <cell r="B3222" t="str">
            <v>SC-59</v>
          </cell>
          <cell r="L3222">
            <v>17.010000000000002</v>
          </cell>
        </row>
        <row r="3223">
          <cell r="B3223" t="str">
            <v>SC-60</v>
          </cell>
          <cell r="L3223">
            <v>17.010000000000002</v>
          </cell>
        </row>
        <row r="3224">
          <cell r="B3224" t="str">
            <v>SC-61</v>
          </cell>
          <cell r="L3224">
            <v>15.87</v>
          </cell>
        </row>
        <row r="3225">
          <cell r="B3225" t="str">
            <v>SC-62</v>
          </cell>
          <cell r="L3225">
            <v>15.87</v>
          </cell>
        </row>
        <row r="3226">
          <cell r="B3226" t="str">
            <v>SC-63</v>
          </cell>
          <cell r="L3226">
            <v>15.87</v>
          </cell>
        </row>
        <row r="3227">
          <cell r="B3227" t="str">
            <v>SC-64</v>
          </cell>
          <cell r="L3227">
            <v>5.67</v>
          </cell>
        </row>
        <row r="3228">
          <cell r="B3228" t="str">
            <v>SC-65</v>
          </cell>
          <cell r="L3228">
            <v>5.67</v>
          </cell>
        </row>
        <row r="3229">
          <cell r="B3229" t="str">
            <v>SC-66</v>
          </cell>
          <cell r="L3229">
            <v>5.67</v>
          </cell>
        </row>
        <row r="3230">
          <cell r="B3230" t="str">
            <v>SC-67</v>
          </cell>
          <cell r="L3230">
            <v>5.67</v>
          </cell>
        </row>
        <row r="3231">
          <cell r="B3231" t="str">
            <v>SC-68</v>
          </cell>
          <cell r="L3231">
            <v>5.67</v>
          </cell>
        </row>
        <row r="3232">
          <cell r="B3232" t="str">
            <v>SC-69</v>
          </cell>
          <cell r="L3232">
            <v>5.67</v>
          </cell>
        </row>
        <row r="3233">
          <cell r="B3233" t="str">
            <v>SC-70</v>
          </cell>
          <cell r="L3233">
            <v>5.67</v>
          </cell>
        </row>
        <row r="3234">
          <cell r="B3234" t="str">
            <v>SC-71</v>
          </cell>
          <cell r="L3234">
            <v>4.53</v>
          </cell>
        </row>
        <row r="3235">
          <cell r="B3235" t="str">
            <v>SC-72</v>
          </cell>
          <cell r="L3235">
            <v>4.53</v>
          </cell>
        </row>
        <row r="3236">
          <cell r="B3236" t="str">
            <v>SC-73</v>
          </cell>
          <cell r="L3236">
            <v>4.53</v>
          </cell>
        </row>
        <row r="3237">
          <cell r="B3237" t="str">
            <v>SC-74</v>
          </cell>
          <cell r="L3237">
            <v>4.53</v>
          </cell>
        </row>
        <row r="3238">
          <cell r="B3238" t="str">
            <v>SC-75</v>
          </cell>
          <cell r="L3238">
            <v>4.53</v>
          </cell>
        </row>
        <row r="3239">
          <cell r="B3239" t="str">
            <v>SC-76</v>
          </cell>
          <cell r="L3239">
            <v>4.53</v>
          </cell>
        </row>
        <row r="3240">
          <cell r="B3240" t="str">
            <v>SC-96</v>
          </cell>
          <cell r="L3240">
            <v>17.010000000000002</v>
          </cell>
        </row>
        <row r="3241">
          <cell r="B3241" t="str">
            <v>SC-97</v>
          </cell>
          <cell r="L3241">
            <v>17.010000000000002</v>
          </cell>
        </row>
        <row r="3242">
          <cell r="B3242" t="str">
            <v>SC-98</v>
          </cell>
          <cell r="L3242">
            <v>11.34</v>
          </cell>
        </row>
        <row r="3243">
          <cell r="B3243" t="str">
            <v>SC-99</v>
          </cell>
          <cell r="L3243">
            <v>11.34</v>
          </cell>
        </row>
        <row r="3244">
          <cell r="B3244" t="str">
            <v>SC-100</v>
          </cell>
          <cell r="L3244">
            <v>11.34</v>
          </cell>
        </row>
        <row r="3245">
          <cell r="B3245" t="str">
            <v>SC-101</v>
          </cell>
          <cell r="L3245">
            <v>6.24</v>
          </cell>
        </row>
        <row r="3246">
          <cell r="B3246" t="str">
            <v>SC-102</v>
          </cell>
          <cell r="L3246">
            <v>6.24</v>
          </cell>
        </row>
        <row r="3247">
          <cell r="B3247" t="str">
            <v>SC-103</v>
          </cell>
          <cell r="L3247">
            <v>6.24</v>
          </cell>
        </row>
        <row r="3248">
          <cell r="B3248" t="str">
            <v>SC-104</v>
          </cell>
          <cell r="L3248">
            <v>3.97</v>
          </cell>
        </row>
        <row r="3249">
          <cell r="B3249" t="str">
            <v>SC-105</v>
          </cell>
          <cell r="L3249">
            <v>2.04</v>
          </cell>
        </row>
        <row r="3250">
          <cell r="B3250" t="str">
            <v>SC-106</v>
          </cell>
          <cell r="L3250">
            <v>1.47</v>
          </cell>
        </row>
        <row r="3251">
          <cell r="B3251" t="str">
            <v>SC-107</v>
          </cell>
          <cell r="L3251">
            <v>1.47</v>
          </cell>
        </row>
        <row r="3252">
          <cell r="B3252" t="str">
            <v>SC-108</v>
          </cell>
          <cell r="L3252">
            <v>1.02</v>
          </cell>
        </row>
        <row r="3253">
          <cell r="B3253" t="str">
            <v>SC-109</v>
          </cell>
          <cell r="L3253">
            <v>1.02</v>
          </cell>
        </row>
        <row r="3254">
          <cell r="B3254" t="str">
            <v>SC-110</v>
          </cell>
          <cell r="L3254">
            <v>0.96</v>
          </cell>
        </row>
        <row r="3255">
          <cell r="B3255" t="str">
            <v>SC-111</v>
          </cell>
          <cell r="L3255">
            <v>0.96</v>
          </cell>
        </row>
        <row r="3256">
          <cell r="B3256" t="str">
            <v>SC-112</v>
          </cell>
          <cell r="L3256">
            <v>0.96</v>
          </cell>
        </row>
        <row r="3257">
          <cell r="B3257" t="str">
            <v>SC-113</v>
          </cell>
          <cell r="L3257">
            <v>0.96</v>
          </cell>
        </row>
        <row r="3258">
          <cell r="B3258" t="str">
            <v>SC-114</v>
          </cell>
          <cell r="L3258">
            <v>0.96</v>
          </cell>
        </row>
        <row r="3259">
          <cell r="B3259" t="str">
            <v>SC-115</v>
          </cell>
          <cell r="L3259">
            <v>22.67</v>
          </cell>
        </row>
        <row r="3260">
          <cell r="B3260" t="str">
            <v>SC-116</v>
          </cell>
          <cell r="L3260">
            <v>19.84</v>
          </cell>
        </row>
        <row r="3261">
          <cell r="B3261" t="str">
            <v>SC-117</v>
          </cell>
          <cell r="L3261">
            <v>15.3</v>
          </cell>
        </row>
        <row r="3262">
          <cell r="B3262" t="str">
            <v>SC-118</v>
          </cell>
          <cell r="L3262">
            <v>13.6</v>
          </cell>
        </row>
        <row r="3263">
          <cell r="B3263" t="str">
            <v>SC-119</v>
          </cell>
          <cell r="L3263">
            <v>13.6</v>
          </cell>
        </row>
        <row r="3264">
          <cell r="B3264" t="str">
            <v>SC-120</v>
          </cell>
          <cell r="L3264">
            <v>12.19</v>
          </cell>
        </row>
        <row r="3265">
          <cell r="B3265" t="str">
            <v>SC-121</v>
          </cell>
          <cell r="L3265">
            <v>9.64</v>
          </cell>
        </row>
        <row r="3266">
          <cell r="B3266" t="str">
            <v>SC-122</v>
          </cell>
          <cell r="L3266">
            <v>11.34</v>
          </cell>
        </row>
        <row r="3267">
          <cell r="B3267" t="str">
            <v>SC-123</v>
          </cell>
          <cell r="L3267">
            <v>6.24</v>
          </cell>
        </row>
        <row r="3268">
          <cell r="B3268" t="str">
            <v>SC-124</v>
          </cell>
          <cell r="L3268">
            <v>3</v>
          </cell>
        </row>
        <row r="3269">
          <cell r="B3269" t="str">
            <v>SC-125</v>
          </cell>
          <cell r="L3269">
            <v>2.83</v>
          </cell>
        </row>
        <row r="3270">
          <cell r="B3270" t="str">
            <v>SC-126</v>
          </cell>
          <cell r="L3270">
            <v>2.61</v>
          </cell>
        </row>
        <row r="3271">
          <cell r="B3271" t="str">
            <v>SC-127</v>
          </cell>
          <cell r="L3271">
            <v>2.27</v>
          </cell>
        </row>
        <row r="3272">
          <cell r="B3272" t="str">
            <v>SC-128</v>
          </cell>
          <cell r="L3272">
            <v>2.27</v>
          </cell>
        </row>
        <row r="3273">
          <cell r="B3273" t="str">
            <v>SC-129</v>
          </cell>
          <cell r="L3273">
            <v>2.27</v>
          </cell>
        </row>
        <row r="3274">
          <cell r="B3274" t="str">
            <v>SC-130</v>
          </cell>
          <cell r="L3274">
            <v>2.27</v>
          </cell>
        </row>
        <row r="3275">
          <cell r="B3275" t="str">
            <v>SC-131</v>
          </cell>
          <cell r="L3275">
            <v>2.27</v>
          </cell>
        </row>
        <row r="3276">
          <cell r="B3276" t="str">
            <v>SC-132</v>
          </cell>
          <cell r="L3276">
            <v>2.27</v>
          </cell>
        </row>
        <row r="3277">
          <cell r="B3277" t="str">
            <v>SC-133</v>
          </cell>
          <cell r="L3277">
            <v>2.27</v>
          </cell>
        </row>
        <row r="3278">
          <cell r="B3278" t="str">
            <v>Empty Table Cell</v>
          </cell>
        </row>
        <row r="3279">
          <cell r="B3279" t="str">
            <v>SC-134</v>
          </cell>
          <cell r="L3279">
            <v>11.34</v>
          </cell>
        </row>
        <row r="3280">
          <cell r="B3280" t="str">
            <v>SC-135</v>
          </cell>
          <cell r="L3280">
            <v>11.34</v>
          </cell>
        </row>
        <row r="3281">
          <cell r="B3281" t="str">
            <v>SC-136</v>
          </cell>
          <cell r="L3281">
            <v>6.8</v>
          </cell>
        </row>
        <row r="3282">
          <cell r="B3282" t="str">
            <v>SC-137</v>
          </cell>
          <cell r="L3282">
            <v>6.8</v>
          </cell>
        </row>
        <row r="3283">
          <cell r="B3283" t="str">
            <v>SC-138</v>
          </cell>
          <cell r="L3283">
            <v>6.8</v>
          </cell>
        </row>
        <row r="3284">
          <cell r="B3284" t="str">
            <v>SC-139</v>
          </cell>
          <cell r="L3284">
            <v>6.8</v>
          </cell>
        </row>
        <row r="3285">
          <cell r="B3285" t="str">
            <v>SC-140</v>
          </cell>
          <cell r="L3285">
            <v>4.53</v>
          </cell>
        </row>
        <row r="3286">
          <cell r="B3286" t="str">
            <v>SC-141</v>
          </cell>
          <cell r="L3286">
            <v>4.53</v>
          </cell>
        </row>
        <row r="3287">
          <cell r="B3287" t="str">
            <v>SC-142</v>
          </cell>
          <cell r="L3287">
            <v>4.53</v>
          </cell>
        </row>
        <row r="3288">
          <cell r="B3288" t="str">
            <v>SC-152</v>
          </cell>
          <cell r="L3288">
            <v>15.87</v>
          </cell>
        </row>
        <row r="3289">
          <cell r="B3289" t="str">
            <v>SC-153</v>
          </cell>
          <cell r="L3289">
            <v>13.6</v>
          </cell>
        </row>
        <row r="3290">
          <cell r="B3290" t="str">
            <v>SC-154</v>
          </cell>
          <cell r="L3290">
            <v>4.53</v>
          </cell>
        </row>
        <row r="3291">
          <cell r="B3291" t="str">
            <v>SC-155</v>
          </cell>
          <cell r="L3291">
            <v>3.4</v>
          </cell>
        </row>
        <row r="3292">
          <cell r="B3292" t="str">
            <v>SC-156</v>
          </cell>
          <cell r="L3292">
            <v>2.4900000000000002</v>
          </cell>
        </row>
        <row r="3293">
          <cell r="B3293" t="str">
            <v>SC-157</v>
          </cell>
          <cell r="L3293">
            <v>1.59</v>
          </cell>
        </row>
        <row r="3294">
          <cell r="B3294" t="str">
            <v>SC-158</v>
          </cell>
          <cell r="L3294">
            <v>1.1299999999999999</v>
          </cell>
        </row>
        <row r="3295">
          <cell r="B3295" t="str">
            <v>SC-159</v>
          </cell>
          <cell r="L3295">
            <v>2.27</v>
          </cell>
        </row>
        <row r="3296">
          <cell r="B3296" t="str">
            <v>SC-160</v>
          </cell>
          <cell r="L3296">
            <v>2.27</v>
          </cell>
        </row>
        <row r="3297">
          <cell r="B3297" t="str">
            <v>SC-161</v>
          </cell>
          <cell r="L3297">
            <v>11.34</v>
          </cell>
        </row>
        <row r="3298">
          <cell r="B3298" t="str">
            <v>SC-162</v>
          </cell>
          <cell r="L3298">
            <v>11.34</v>
          </cell>
        </row>
        <row r="3299">
          <cell r="B3299" t="str">
            <v>SC-163</v>
          </cell>
          <cell r="L3299">
            <v>9.07</v>
          </cell>
        </row>
        <row r="3300">
          <cell r="B3300" t="str">
            <v>SC-164</v>
          </cell>
          <cell r="L3300">
            <v>9.07</v>
          </cell>
        </row>
        <row r="3301">
          <cell r="B3301" t="str">
            <v>SC-165</v>
          </cell>
          <cell r="L3301">
            <v>7.94</v>
          </cell>
        </row>
        <row r="3302">
          <cell r="B3302" t="str">
            <v>SC-166</v>
          </cell>
          <cell r="L3302">
            <v>3.4</v>
          </cell>
        </row>
        <row r="3303">
          <cell r="B3303" t="str">
            <v>SC-167</v>
          </cell>
          <cell r="L3303">
            <v>2.27</v>
          </cell>
        </row>
        <row r="3304">
          <cell r="B3304" t="str">
            <v>SC-168</v>
          </cell>
          <cell r="L3304">
            <v>3.4</v>
          </cell>
        </row>
        <row r="3305">
          <cell r="B3305" t="str">
            <v>SC-169</v>
          </cell>
          <cell r="L3305">
            <v>3.4</v>
          </cell>
        </row>
        <row r="3306">
          <cell r="B3306" t="str">
            <v>Empty Table Cell</v>
          </cell>
        </row>
        <row r="3307">
          <cell r="B3307" t="str">
            <v>SC-170</v>
          </cell>
          <cell r="L3307">
            <v>2.27</v>
          </cell>
        </row>
        <row r="3308">
          <cell r="B3308" t="str">
            <v>SC-171</v>
          </cell>
          <cell r="L3308">
            <v>2.27</v>
          </cell>
        </row>
        <row r="3309">
          <cell r="B3309" t="str">
            <v>SC-172</v>
          </cell>
          <cell r="L3309">
            <v>1.1299999999999999</v>
          </cell>
        </row>
        <row r="3310">
          <cell r="B3310" t="str">
            <v>SC-173</v>
          </cell>
          <cell r="L3310">
            <v>1.1299999999999999</v>
          </cell>
        </row>
        <row r="3311">
          <cell r="B3311" t="str">
            <v>SC-174</v>
          </cell>
          <cell r="L3311">
            <v>1.1299999999999999</v>
          </cell>
        </row>
        <row r="3312">
          <cell r="B3312" t="str">
            <v>SC-175</v>
          </cell>
          <cell r="L3312">
            <v>1.1299999999999999</v>
          </cell>
        </row>
        <row r="3313">
          <cell r="B3313" t="str">
            <v>SC-176</v>
          </cell>
          <cell r="L3313">
            <v>1.1299999999999999</v>
          </cell>
        </row>
        <row r="3314">
          <cell r="B3314" t="str">
            <v>SC-177</v>
          </cell>
          <cell r="L3314">
            <v>1.1299999999999999</v>
          </cell>
        </row>
        <row r="3315">
          <cell r="B3315" t="str">
            <v>SC-178</v>
          </cell>
          <cell r="L3315">
            <v>1.1299999999999999</v>
          </cell>
        </row>
        <row r="3316">
          <cell r="B3316" t="str">
            <v>SC-179</v>
          </cell>
          <cell r="L3316">
            <v>1.1299999999999999</v>
          </cell>
        </row>
        <row r="3317">
          <cell r="B3317" t="str">
            <v>SC-180</v>
          </cell>
          <cell r="L3317">
            <v>1.1299999999999999</v>
          </cell>
        </row>
        <row r="3318">
          <cell r="B3318" t="str">
            <v>SC-181</v>
          </cell>
          <cell r="L3318">
            <v>1.1299999999999999</v>
          </cell>
        </row>
        <row r="3319">
          <cell r="B3319" t="str">
            <v>SC-182</v>
          </cell>
          <cell r="L3319">
            <v>1.1299999999999999</v>
          </cell>
        </row>
        <row r="3320">
          <cell r="B3320" t="str">
            <v>SC-183</v>
          </cell>
          <cell r="L3320">
            <v>1.1299999999999999</v>
          </cell>
        </row>
        <row r="3321">
          <cell r="B3321" t="str">
            <v>SC-184</v>
          </cell>
          <cell r="L3321">
            <v>1.1299999999999999</v>
          </cell>
        </row>
        <row r="3322">
          <cell r="B3322" t="str">
            <v>SC-185</v>
          </cell>
          <cell r="L3322">
            <v>1.1299999999999999</v>
          </cell>
        </row>
        <row r="3323">
          <cell r="B3323" t="str">
            <v>SC-186</v>
          </cell>
          <cell r="L3323">
            <v>1.1299999999999999</v>
          </cell>
        </row>
        <row r="3324">
          <cell r="B3324" t="str">
            <v>SC-204</v>
          </cell>
          <cell r="L3324">
            <v>2.27</v>
          </cell>
        </row>
        <row r="3325">
          <cell r="B3325" t="str">
            <v>SC-205</v>
          </cell>
          <cell r="L3325">
            <v>2.27</v>
          </cell>
        </row>
        <row r="3326">
          <cell r="B3326" t="str">
            <v>SC-206</v>
          </cell>
          <cell r="L3326">
            <v>1.1299999999999999</v>
          </cell>
        </row>
        <row r="3327">
          <cell r="B3327" t="str">
            <v>SC-207</v>
          </cell>
          <cell r="L3327">
            <v>1.1299999999999999</v>
          </cell>
        </row>
        <row r="3328">
          <cell r="B3328" t="str">
            <v>SC-208</v>
          </cell>
          <cell r="L3328">
            <v>1.1299999999999999</v>
          </cell>
        </row>
        <row r="3329">
          <cell r="B3329" t="str">
            <v>SC-209</v>
          </cell>
          <cell r="L3329">
            <v>1.1299999999999999</v>
          </cell>
        </row>
        <row r="3330">
          <cell r="B3330" t="str">
            <v>SC-210</v>
          </cell>
          <cell r="L3330">
            <v>1.1299999999999999</v>
          </cell>
        </row>
        <row r="3331">
          <cell r="B3331" t="str">
            <v>SC-211</v>
          </cell>
          <cell r="L3331">
            <v>1.1299999999999999</v>
          </cell>
        </row>
        <row r="3332">
          <cell r="B3332" t="str">
            <v>SC-212</v>
          </cell>
          <cell r="L3332">
            <v>1.1299999999999999</v>
          </cell>
        </row>
        <row r="3333">
          <cell r="B3333" t="str">
            <v>SC-213</v>
          </cell>
          <cell r="L3333">
            <v>1.1299999999999999</v>
          </cell>
        </row>
        <row r="3334">
          <cell r="B3334" t="str">
            <v>SC-214</v>
          </cell>
          <cell r="L3334">
            <v>1.1299999999999999</v>
          </cell>
        </row>
        <row r="3335">
          <cell r="B3335" t="str">
            <v>SC-215</v>
          </cell>
          <cell r="L3335">
            <v>1.1299999999999999</v>
          </cell>
        </row>
        <row r="3336">
          <cell r="B3336" t="str">
            <v>SC-216</v>
          </cell>
          <cell r="L3336">
            <v>1.1299999999999999</v>
          </cell>
        </row>
        <row r="3337">
          <cell r="B3337" t="str">
            <v>SC-217</v>
          </cell>
          <cell r="L3337">
            <v>1.1299999999999999</v>
          </cell>
        </row>
        <row r="3338">
          <cell r="B3338" t="str">
            <v>SC-218</v>
          </cell>
          <cell r="L3338">
            <v>1.1299999999999999</v>
          </cell>
        </row>
        <row r="3339">
          <cell r="B3339" t="str">
            <v>SC-219</v>
          </cell>
          <cell r="L3339">
            <v>1.1299999999999999</v>
          </cell>
        </row>
        <row r="3340">
          <cell r="B3340" t="str">
            <v>SC-220</v>
          </cell>
          <cell r="L3340">
            <v>1.1299999999999999</v>
          </cell>
        </row>
        <row r="3341">
          <cell r="B3341" t="str">
            <v>SC-221</v>
          </cell>
          <cell r="L3341">
            <v>2.27</v>
          </cell>
        </row>
        <row r="3342">
          <cell r="B3342" t="str">
            <v>SC-222</v>
          </cell>
          <cell r="L3342">
            <v>2.27</v>
          </cell>
        </row>
        <row r="3343">
          <cell r="B3343" t="str">
            <v>SC-223</v>
          </cell>
          <cell r="L3343">
            <v>1.1299999999999999</v>
          </cell>
        </row>
        <row r="3344">
          <cell r="B3344" t="str">
            <v>SC-224</v>
          </cell>
          <cell r="L3344">
            <v>1.1299999999999999</v>
          </cell>
        </row>
        <row r="3345">
          <cell r="B3345" t="str">
            <v>SC-225</v>
          </cell>
          <cell r="L3345">
            <v>1.1299999999999999</v>
          </cell>
        </row>
        <row r="3346">
          <cell r="B3346" t="str">
            <v>SC-226</v>
          </cell>
          <cell r="L3346">
            <v>1.1299999999999999</v>
          </cell>
        </row>
        <row r="3347">
          <cell r="B3347" t="str">
            <v>SC-227</v>
          </cell>
          <cell r="L3347">
            <v>1.1299999999999999</v>
          </cell>
        </row>
        <row r="3348">
          <cell r="B3348" t="str">
            <v>SC-228</v>
          </cell>
          <cell r="L3348">
            <v>1.1299999999999999</v>
          </cell>
        </row>
        <row r="3349">
          <cell r="B3349" t="str">
            <v>SC-229</v>
          </cell>
          <cell r="L3349">
            <v>1.1299999999999999</v>
          </cell>
        </row>
        <row r="3350">
          <cell r="B3350" t="str">
            <v>SC-230</v>
          </cell>
          <cell r="L3350">
            <v>1.1299999999999999</v>
          </cell>
        </row>
        <row r="3351">
          <cell r="B3351" t="str">
            <v>SC-231</v>
          </cell>
          <cell r="L3351">
            <v>1.1299999999999999</v>
          </cell>
        </row>
        <row r="3352">
          <cell r="B3352" t="str">
            <v>SC-232</v>
          </cell>
          <cell r="L3352">
            <v>1.1299999999999999</v>
          </cell>
        </row>
        <row r="3353">
          <cell r="B3353" t="str">
            <v>SC-233</v>
          </cell>
          <cell r="L3353">
            <v>1.1299999999999999</v>
          </cell>
        </row>
        <row r="3354">
          <cell r="B3354" t="str">
            <v>SC-234</v>
          </cell>
          <cell r="L3354">
            <v>1.1299999999999999</v>
          </cell>
        </row>
        <row r="3355">
          <cell r="B3355" t="str">
            <v>SC-235</v>
          </cell>
          <cell r="L3355">
            <v>1.1299999999999999</v>
          </cell>
        </row>
        <row r="3356">
          <cell r="B3356" t="str">
            <v>SC-236</v>
          </cell>
          <cell r="L3356">
            <v>1.1299999999999999</v>
          </cell>
        </row>
        <row r="3357">
          <cell r="B3357" t="str">
            <v>SC-237</v>
          </cell>
          <cell r="L3357">
            <v>1.1299999999999999</v>
          </cell>
        </row>
        <row r="3358">
          <cell r="B3358" t="str">
            <v>Empty Table Cell</v>
          </cell>
        </row>
        <row r="3359">
          <cell r="B3359" t="str">
            <v>SC-238</v>
          </cell>
          <cell r="L3359">
            <v>2.27</v>
          </cell>
        </row>
        <row r="3360">
          <cell r="B3360" t="str">
            <v>SC-239</v>
          </cell>
          <cell r="L3360">
            <v>2.27</v>
          </cell>
        </row>
        <row r="3361">
          <cell r="B3361" t="str">
            <v>SC-240</v>
          </cell>
          <cell r="L3361">
            <v>2.27</v>
          </cell>
        </row>
        <row r="3362">
          <cell r="B3362" t="str">
            <v>SC-241</v>
          </cell>
          <cell r="L3362">
            <v>2.27</v>
          </cell>
        </row>
        <row r="3363">
          <cell r="B3363" t="str">
            <v>SC-242</v>
          </cell>
          <cell r="L3363">
            <v>2.27</v>
          </cell>
        </row>
        <row r="3364">
          <cell r="B3364" t="str">
            <v>SC-243</v>
          </cell>
          <cell r="L3364">
            <v>2.27</v>
          </cell>
        </row>
        <row r="3365">
          <cell r="B3365" t="str">
            <v>SC-244</v>
          </cell>
          <cell r="L3365">
            <v>2.27</v>
          </cell>
        </row>
        <row r="3366">
          <cell r="B3366" t="str">
            <v>SC-245</v>
          </cell>
          <cell r="L3366">
            <v>2.27</v>
          </cell>
        </row>
        <row r="3367">
          <cell r="B3367" t="str">
            <v>SC-246</v>
          </cell>
          <cell r="L3367">
            <v>1.1299999999999999</v>
          </cell>
        </row>
        <row r="3368">
          <cell r="B3368" t="str">
            <v>SC-247</v>
          </cell>
          <cell r="L3368">
            <v>1.1299999999999999</v>
          </cell>
        </row>
        <row r="3369">
          <cell r="B3369" t="str">
            <v>SC-248</v>
          </cell>
          <cell r="L3369">
            <v>1.1299999999999999</v>
          </cell>
        </row>
        <row r="3370">
          <cell r="B3370" t="str">
            <v>SC-249</v>
          </cell>
          <cell r="L3370">
            <v>1.1299999999999999</v>
          </cell>
        </row>
        <row r="3371">
          <cell r="B3371" t="str">
            <v>SC-250</v>
          </cell>
          <cell r="L3371">
            <v>1.1299999999999999</v>
          </cell>
        </row>
        <row r="3372">
          <cell r="B3372" t="str">
            <v>SC-251</v>
          </cell>
          <cell r="L3372">
            <v>1.1299999999999999</v>
          </cell>
        </row>
        <row r="3373">
          <cell r="B3373" t="str">
            <v>SC-252</v>
          </cell>
          <cell r="L3373">
            <v>1.1299999999999999</v>
          </cell>
        </row>
        <row r="3374">
          <cell r="B3374" t="str">
            <v>SC-253</v>
          </cell>
          <cell r="L3374">
            <v>1.1299999999999999</v>
          </cell>
        </row>
        <row r="3375">
          <cell r="B3375" t="str">
            <v>SC-270</v>
          </cell>
          <cell r="L3375">
            <v>2.27</v>
          </cell>
        </row>
        <row r="3376">
          <cell r="B3376" t="str">
            <v>SC-271</v>
          </cell>
          <cell r="L3376">
            <v>2.27</v>
          </cell>
        </row>
        <row r="3377">
          <cell r="B3377" t="str">
            <v>SC-272</v>
          </cell>
          <cell r="L3377">
            <v>2.27</v>
          </cell>
        </row>
        <row r="3378">
          <cell r="B3378" t="str">
            <v>SC-273</v>
          </cell>
          <cell r="L3378">
            <v>2.27</v>
          </cell>
        </row>
        <row r="3379">
          <cell r="B3379" t="str">
            <v>SC-274</v>
          </cell>
          <cell r="L3379">
            <v>2.27</v>
          </cell>
        </row>
        <row r="3380">
          <cell r="B3380" t="str">
            <v>SC-275</v>
          </cell>
          <cell r="L3380">
            <v>2.27</v>
          </cell>
        </row>
        <row r="3381">
          <cell r="B3381" t="str">
            <v>SC-276</v>
          </cell>
          <cell r="L3381">
            <v>2.27</v>
          </cell>
        </row>
        <row r="3382">
          <cell r="B3382" t="str">
            <v>SC-277</v>
          </cell>
          <cell r="L3382">
            <v>2.27</v>
          </cell>
        </row>
        <row r="3383">
          <cell r="B3383" t="str">
            <v>SC-278</v>
          </cell>
          <cell r="L3383">
            <v>1.1299999999999999</v>
          </cell>
        </row>
        <row r="3384">
          <cell r="B3384" t="str">
            <v>SC-279</v>
          </cell>
          <cell r="L3384">
            <v>1.1299999999999999</v>
          </cell>
        </row>
        <row r="3385">
          <cell r="B3385" t="str">
            <v>SC-280</v>
          </cell>
          <cell r="L3385">
            <v>1.1299999999999999</v>
          </cell>
        </row>
        <row r="3386">
          <cell r="B3386" t="str">
            <v>SC-281</v>
          </cell>
          <cell r="L3386">
            <v>1.1299999999999999</v>
          </cell>
        </row>
        <row r="3387">
          <cell r="B3387" t="str">
            <v>SC-282</v>
          </cell>
          <cell r="L3387">
            <v>1.1299999999999999</v>
          </cell>
        </row>
        <row r="3388">
          <cell r="B3388" t="str">
            <v>SC-283</v>
          </cell>
          <cell r="L3388">
            <v>1.1299999999999999</v>
          </cell>
        </row>
        <row r="3389">
          <cell r="B3389" t="str">
            <v>SC-284</v>
          </cell>
          <cell r="L3389">
            <v>1.1299999999999999</v>
          </cell>
        </row>
        <row r="3390">
          <cell r="B3390" t="str">
            <v>SC-285</v>
          </cell>
          <cell r="L3390">
            <v>1.1299999999999999</v>
          </cell>
        </row>
        <row r="3391">
          <cell r="B3391" t="str">
            <v>SC-286</v>
          </cell>
          <cell r="L3391">
            <v>2.27</v>
          </cell>
        </row>
        <row r="3392">
          <cell r="B3392" t="str">
            <v>SC-287</v>
          </cell>
          <cell r="L3392">
            <v>2.27</v>
          </cell>
        </row>
        <row r="3393">
          <cell r="B3393" t="str">
            <v>SC-288</v>
          </cell>
          <cell r="L3393">
            <v>2.27</v>
          </cell>
        </row>
        <row r="3394">
          <cell r="B3394" t="str">
            <v>SC-289</v>
          </cell>
          <cell r="L3394">
            <v>2.27</v>
          </cell>
        </row>
        <row r="3395">
          <cell r="B3395" t="str">
            <v>SC-290</v>
          </cell>
          <cell r="L3395">
            <v>2.27</v>
          </cell>
        </row>
        <row r="3396">
          <cell r="B3396" t="str">
            <v>SC-291</v>
          </cell>
          <cell r="L3396">
            <v>2.27</v>
          </cell>
        </row>
        <row r="3397">
          <cell r="B3397" t="str">
            <v>SC-292</v>
          </cell>
          <cell r="L3397">
            <v>2.27</v>
          </cell>
        </row>
        <row r="3398">
          <cell r="B3398" t="str">
            <v>SC-293</v>
          </cell>
          <cell r="L3398">
            <v>2.27</v>
          </cell>
        </row>
        <row r="3399">
          <cell r="B3399" t="str">
            <v>SC-294</v>
          </cell>
          <cell r="L3399">
            <v>1.1299999999999999</v>
          </cell>
        </row>
        <row r="3400">
          <cell r="B3400" t="str">
            <v>SC-295</v>
          </cell>
          <cell r="L3400">
            <v>1.1299999999999999</v>
          </cell>
        </row>
        <row r="3401">
          <cell r="B3401" t="str">
            <v>SC-296</v>
          </cell>
          <cell r="L3401">
            <v>1.1299999999999999</v>
          </cell>
        </row>
        <row r="3402">
          <cell r="B3402" t="str">
            <v>SC-297</v>
          </cell>
          <cell r="L3402">
            <v>1.1299999999999999</v>
          </cell>
        </row>
        <row r="3403">
          <cell r="B3403" t="str">
            <v>SC-298</v>
          </cell>
          <cell r="L3403">
            <v>1.1299999999999999</v>
          </cell>
        </row>
        <row r="3404">
          <cell r="B3404" t="str">
            <v>SC-299</v>
          </cell>
          <cell r="L3404">
            <v>1.1299999999999999</v>
          </cell>
        </row>
        <row r="3405">
          <cell r="B3405" t="str">
            <v>SC-300</v>
          </cell>
          <cell r="L3405">
            <v>1.1299999999999999</v>
          </cell>
        </row>
        <row r="3406">
          <cell r="B3406" t="str">
            <v>SC-301</v>
          </cell>
          <cell r="L3406">
            <v>1.1299999999999999</v>
          </cell>
        </row>
        <row r="3407">
          <cell r="B3407" t="str">
            <v>SC-302</v>
          </cell>
          <cell r="L3407">
            <v>3.4</v>
          </cell>
        </row>
        <row r="3408">
          <cell r="B3408" t="str">
            <v>SC-303</v>
          </cell>
          <cell r="L3408">
            <v>3.4</v>
          </cell>
        </row>
        <row r="3409">
          <cell r="B3409" t="str">
            <v>SC-304</v>
          </cell>
          <cell r="L3409">
            <v>3.4</v>
          </cell>
        </row>
        <row r="3410">
          <cell r="B3410" t="str">
            <v>SC-305</v>
          </cell>
          <cell r="L3410">
            <v>3.4</v>
          </cell>
        </row>
        <row r="3411">
          <cell r="B3411" t="str">
            <v>SC-306</v>
          </cell>
          <cell r="L3411">
            <v>3.4</v>
          </cell>
        </row>
        <row r="3412">
          <cell r="B3412" t="str">
            <v>SC-307</v>
          </cell>
          <cell r="L3412">
            <v>3.4</v>
          </cell>
        </row>
        <row r="3413">
          <cell r="B3413" t="str">
            <v>SC-308</v>
          </cell>
          <cell r="L3413">
            <v>3.4</v>
          </cell>
        </row>
        <row r="3414">
          <cell r="B3414" t="str">
            <v>SC-309</v>
          </cell>
          <cell r="L3414">
            <v>3.4</v>
          </cell>
        </row>
        <row r="3415">
          <cell r="B3415" t="str">
            <v>SC-310</v>
          </cell>
          <cell r="L3415">
            <v>3.4</v>
          </cell>
        </row>
        <row r="3416">
          <cell r="B3416" t="str">
            <v>SC-311</v>
          </cell>
          <cell r="L3416">
            <v>3.4</v>
          </cell>
        </row>
        <row r="3417">
          <cell r="B3417" t="str">
            <v>SC-312</v>
          </cell>
          <cell r="L3417">
            <v>3.4</v>
          </cell>
        </row>
        <row r="3418">
          <cell r="B3418" t="str">
            <v>SC-313</v>
          </cell>
          <cell r="L3418">
            <v>3.4</v>
          </cell>
        </row>
        <row r="3419">
          <cell r="B3419" t="str">
            <v>SC-314</v>
          </cell>
          <cell r="L3419">
            <v>3.4</v>
          </cell>
        </row>
        <row r="3420">
          <cell r="B3420" t="str">
            <v>SC-315</v>
          </cell>
          <cell r="L3420">
            <v>3.4</v>
          </cell>
        </row>
        <row r="3421">
          <cell r="B3421" t="str">
            <v>SC-316</v>
          </cell>
          <cell r="L3421">
            <v>3.4</v>
          </cell>
        </row>
        <row r="3422">
          <cell r="B3422" t="str">
            <v>SC-317</v>
          </cell>
          <cell r="L3422">
            <v>3.4</v>
          </cell>
        </row>
        <row r="3423">
          <cell r="B3423" t="str">
            <v>SC-318</v>
          </cell>
          <cell r="L3423">
            <v>3.4</v>
          </cell>
        </row>
        <row r="3424">
          <cell r="B3424" t="str">
            <v>SC-336</v>
          </cell>
          <cell r="L3424">
            <v>3.4</v>
          </cell>
        </row>
        <row r="3425">
          <cell r="B3425" t="str">
            <v>SC-337</v>
          </cell>
          <cell r="L3425">
            <v>3.4</v>
          </cell>
        </row>
        <row r="3426">
          <cell r="B3426" t="str">
            <v>SC-338</v>
          </cell>
          <cell r="L3426">
            <v>3.4</v>
          </cell>
        </row>
        <row r="3427">
          <cell r="B3427" t="str">
            <v>SC-339</v>
          </cell>
          <cell r="L3427">
            <v>3.4</v>
          </cell>
        </row>
        <row r="3428">
          <cell r="B3428" t="str">
            <v>SC-340</v>
          </cell>
          <cell r="L3428">
            <v>3.4</v>
          </cell>
        </row>
        <row r="3429">
          <cell r="B3429" t="str">
            <v>SC-341</v>
          </cell>
          <cell r="L3429">
            <v>3.4</v>
          </cell>
        </row>
        <row r="3430">
          <cell r="B3430" t="str">
            <v>SC-342</v>
          </cell>
          <cell r="L3430">
            <v>3.4</v>
          </cell>
        </row>
        <row r="3431">
          <cell r="B3431" t="str">
            <v>SC-343</v>
          </cell>
          <cell r="L3431">
            <v>3.4</v>
          </cell>
        </row>
        <row r="3432">
          <cell r="B3432" t="str">
            <v>SC-344</v>
          </cell>
          <cell r="L3432">
            <v>3.4</v>
          </cell>
        </row>
        <row r="3433">
          <cell r="B3433" t="str">
            <v>SC-345</v>
          </cell>
          <cell r="L3433">
            <v>3.4</v>
          </cell>
        </row>
        <row r="3434">
          <cell r="B3434" t="str">
            <v>SC-346</v>
          </cell>
          <cell r="L3434">
            <v>3.4</v>
          </cell>
        </row>
        <row r="3435">
          <cell r="B3435" t="str">
            <v>SC-347</v>
          </cell>
          <cell r="L3435">
            <v>3.4</v>
          </cell>
        </row>
        <row r="3436">
          <cell r="B3436" t="str">
            <v>SC-348</v>
          </cell>
          <cell r="L3436">
            <v>3.4</v>
          </cell>
        </row>
        <row r="3437">
          <cell r="B3437" t="str">
            <v>SC-349</v>
          </cell>
          <cell r="L3437">
            <v>3.4</v>
          </cell>
        </row>
        <row r="3438">
          <cell r="B3438" t="str">
            <v>SC-350</v>
          </cell>
          <cell r="L3438">
            <v>3.4</v>
          </cell>
        </row>
        <row r="3439">
          <cell r="B3439" t="str">
            <v>SC-351</v>
          </cell>
          <cell r="L3439">
            <v>3.4</v>
          </cell>
        </row>
        <row r="3440">
          <cell r="B3440" t="str">
            <v>SC-352</v>
          </cell>
          <cell r="L3440">
            <v>3.4</v>
          </cell>
        </row>
        <row r="3441">
          <cell r="B3441" t="str">
            <v>SC-353</v>
          </cell>
          <cell r="L3441">
            <v>3.4</v>
          </cell>
        </row>
        <row r="3442">
          <cell r="B3442" t="str">
            <v>SC-354</v>
          </cell>
          <cell r="L3442">
            <v>3.4</v>
          </cell>
        </row>
        <row r="3443">
          <cell r="B3443" t="str">
            <v>SC-355</v>
          </cell>
          <cell r="L3443">
            <v>3.4</v>
          </cell>
        </row>
        <row r="3444">
          <cell r="B3444" t="str">
            <v>SC-356</v>
          </cell>
          <cell r="L3444">
            <v>3.4</v>
          </cell>
        </row>
        <row r="3445">
          <cell r="B3445" t="str">
            <v>SC-357</v>
          </cell>
          <cell r="L3445">
            <v>3.4</v>
          </cell>
        </row>
        <row r="3446">
          <cell r="B3446" t="str">
            <v>SC-358</v>
          </cell>
          <cell r="L3446">
            <v>3.4</v>
          </cell>
        </row>
        <row r="3447">
          <cell r="B3447" t="str">
            <v>SC-359</v>
          </cell>
          <cell r="L3447">
            <v>3.4</v>
          </cell>
        </row>
        <row r="3448">
          <cell r="B3448" t="str">
            <v>SC-360</v>
          </cell>
          <cell r="L3448">
            <v>3.4</v>
          </cell>
        </row>
        <row r="3449">
          <cell r="B3449" t="str">
            <v>SC-361</v>
          </cell>
          <cell r="L3449">
            <v>3.4</v>
          </cell>
        </row>
        <row r="3450">
          <cell r="B3450" t="str">
            <v>SC-362</v>
          </cell>
          <cell r="L3450">
            <v>3.4</v>
          </cell>
        </row>
        <row r="3451">
          <cell r="B3451" t="str">
            <v>SC-363</v>
          </cell>
          <cell r="L3451">
            <v>3.4</v>
          </cell>
        </row>
        <row r="3452">
          <cell r="B3452" t="str">
            <v>SC-364</v>
          </cell>
          <cell r="L3452">
            <v>3.4</v>
          </cell>
        </row>
        <row r="3453">
          <cell r="B3453" t="str">
            <v>SC-365</v>
          </cell>
          <cell r="L3453">
            <v>3.4</v>
          </cell>
        </row>
        <row r="3454">
          <cell r="B3454" t="str">
            <v>SC-366</v>
          </cell>
          <cell r="L3454">
            <v>3.4</v>
          </cell>
        </row>
        <row r="3455">
          <cell r="B3455" t="str">
            <v>SC-367</v>
          </cell>
          <cell r="L3455">
            <v>3.4</v>
          </cell>
        </row>
        <row r="3456">
          <cell r="B3456" t="str">
            <v>SC-368</v>
          </cell>
          <cell r="L3456">
            <v>3.4</v>
          </cell>
        </row>
        <row r="3457">
          <cell r="B3457" t="str">
            <v>SC-369</v>
          </cell>
        </row>
        <row r="3458">
          <cell r="B3458" t="str">
            <v>Empty Table Cell</v>
          </cell>
          <cell r="L3458">
            <v>3.4</v>
          </cell>
        </row>
        <row r="3459">
          <cell r="B3459" t="str">
            <v>SC-370</v>
          </cell>
          <cell r="L3459">
            <v>3.4</v>
          </cell>
        </row>
        <row r="3460">
          <cell r="B3460" t="str">
            <v>SC-371</v>
          </cell>
          <cell r="L3460">
            <v>3.4</v>
          </cell>
        </row>
        <row r="3461">
          <cell r="B3461" t="str">
            <v>SC-372</v>
          </cell>
          <cell r="L3461">
            <v>3.4</v>
          </cell>
        </row>
        <row r="3462">
          <cell r="B3462" t="str">
            <v>SC-373</v>
          </cell>
          <cell r="L3462">
            <v>3.4</v>
          </cell>
        </row>
        <row r="3463">
          <cell r="B3463" t="str">
            <v>SC-374</v>
          </cell>
          <cell r="L3463">
            <v>3.4</v>
          </cell>
        </row>
        <row r="3464">
          <cell r="B3464" t="str">
            <v>SC-375</v>
          </cell>
          <cell r="L3464">
            <v>3.4</v>
          </cell>
        </row>
        <row r="3465">
          <cell r="B3465" t="str">
            <v>SC-376</v>
          </cell>
          <cell r="L3465">
            <v>3.4</v>
          </cell>
        </row>
        <row r="3466">
          <cell r="B3466" t="str">
            <v>SC-377</v>
          </cell>
          <cell r="L3466">
            <v>4.53</v>
          </cell>
        </row>
        <row r="3467">
          <cell r="B3467" t="str">
            <v>SC-386</v>
          </cell>
          <cell r="L3467">
            <v>4.53</v>
          </cell>
        </row>
        <row r="3468">
          <cell r="B3468" t="str">
            <v>SC-387</v>
          </cell>
          <cell r="L3468">
            <v>4.53</v>
          </cell>
        </row>
        <row r="3469">
          <cell r="B3469" t="str">
            <v>SC-388</v>
          </cell>
          <cell r="L3469">
            <v>4.53</v>
          </cell>
        </row>
        <row r="3470">
          <cell r="B3470" t="str">
            <v>SC-389</v>
          </cell>
          <cell r="L3470">
            <v>4.53</v>
          </cell>
        </row>
        <row r="3471">
          <cell r="B3471" t="str">
            <v>SC-390</v>
          </cell>
          <cell r="L3471">
            <v>4.53</v>
          </cell>
        </row>
        <row r="3472">
          <cell r="B3472" t="str">
            <v>SC-391</v>
          </cell>
          <cell r="L3472">
            <v>4.53</v>
          </cell>
        </row>
        <row r="3473">
          <cell r="B3473" t="str">
            <v>SC-392</v>
          </cell>
          <cell r="L3473">
            <v>4.53</v>
          </cell>
        </row>
        <row r="3474">
          <cell r="B3474" t="str">
            <v>SC-393</v>
          </cell>
          <cell r="L3474">
            <v>3.4</v>
          </cell>
        </row>
        <row r="3475">
          <cell r="B3475" t="str">
            <v>SC-394</v>
          </cell>
          <cell r="L3475">
            <v>3.4</v>
          </cell>
        </row>
        <row r="3476">
          <cell r="B3476" t="str">
            <v>SC-395</v>
          </cell>
          <cell r="L3476">
            <v>3.4</v>
          </cell>
        </row>
        <row r="3477">
          <cell r="B3477" t="str">
            <v>SC-396</v>
          </cell>
          <cell r="L3477">
            <v>3.4</v>
          </cell>
        </row>
        <row r="3478">
          <cell r="B3478" t="str">
            <v>SC-397</v>
          </cell>
          <cell r="L3478">
            <v>3.4</v>
          </cell>
        </row>
        <row r="3479">
          <cell r="B3479" t="str">
            <v>SC-398</v>
          </cell>
          <cell r="L3479">
            <v>3.4</v>
          </cell>
        </row>
        <row r="3480">
          <cell r="B3480" t="str">
            <v>SC-399</v>
          </cell>
          <cell r="L3480">
            <v>3.4</v>
          </cell>
        </row>
        <row r="3481">
          <cell r="B3481" t="str">
            <v>SC-400</v>
          </cell>
          <cell r="L3481">
            <v>3.4</v>
          </cell>
        </row>
        <row r="3482">
          <cell r="B3482" t="str">
            <v>SC-401</v>
          </cell>
          <cell r="L3482">
            <v>3.4</v>
          </cell>
        </row>
        <row r="3483">
          <cell r="B3483" t="str">
            <v>SC-402</v>
          </cell>
          <cell r="L3483">
            <v>12.47</v>
          </cell>
        </row>
        <row r="3484">
          <cell r="B3484" t="str">
            <v>SC-403</v>
          </cell>
          <cell r="L3484">
            <v>12.47</v>
          </cell>
        </row>
        <row r="3485">
          <cell r="B3485" t="str">
            <v>SC-404</v>
          </cell>
          <cell r="L3485">
            <v>10.199999999999999</v>
          </cell>
        </row>
        <row r="3486">
          <cell r="B3486" t="str">
            <v>SC-405</v>
          </cell>
          <cell r="L3486">
            <v>10.199999999999999</v>
          </cell>
        </row>
        <row r="3487">
          <cell r="B3487" t="str">
            <v>SC-406</v>
          </cell>
          <cell r="L3487">
            <v>6.8</v>
          </cell>
        </row>
        <row r="3488">
          <cell r="B3488" t="str">
            <v>SC-407</v>
          </cell>
          <cell r="L3488">
            <v>4.53</v>
          </cell>
        </row>
        <row r="3489">
          <cell r="B3489" t="str">
            <v>SC-408</v>
          </cell>
          <cell r="L3489">
            <v>4.53</v>
          </cell>
        </row>
        <row r="3490">
          <cell r="B3490" t="str">
            <v>SC-409</v>
          </cell>
          <cell r="L3490">
            <v>4.53</v>
          </cell>
        </row>
        <row r="3491">
          <cell r="B3491" t="str">
            <v>SC-418</v>
          </cell>
          <cell r="L3491">
            <v>21.54</v>
          </cell>
        </row>
        <row r="3492">
          <cell r="B3492" t="str">
            <v>SC-419</v>
          </cell>
          <cell r="L3492">
            <v>11.34</v>
          </cell>
        </row>
        <row r="3493">
          <cell r="B3493" t="str">
            <v>SC-420</v>
          </cell>
          <cell r="L3493">
            <v>11.34</v>
          </cell>
        </row>
        <row r="3494">
          <cell r="B3494" t="str">
            <v>SC-421</v>
          </cell>
          <cell r="L3494">
            <v>11.34</v>
          </cell>
        </row>
        <row r="3495">
          <cell r="B3495" t="str">
            <v>SC-422</v>
          </cell>
          <cell r="L3495">
            <v>4.53</v>
          </cell>
        </row>
        <row r="3496">
          <cell r="B3496" t="str">
            <v>SC-423</v>
          </cell>
          <cell r="L3496">
            <v>4.53</v>
          </cell>
        </row>
        <row r="3497">
          <cell r="B3497" t="str">
            <v>SC-424</v>
          </cell>
          <cell r="L3497">
            <v>4.53</v>
          </cell>
        </row>
        <row r="3498">
          <cell r="B3498" t="str">
            <v>SC-425</v>
          </cell>
          <cell r="L3498">
            <v>4.53</v>
          </cell>
        </row>
        <row r="3499">
          <cell r="B3499" t="str">
            <v>SC-426</v>
          </cell>
          <cell r="L3499">
            <v>6.8</v>
          </cell>
        </row>
        <row r="3500">
          <cell r="B3500" t="str">
            <v>SC-427</v>
          </cell>
          <cell r="L3500">
            <v>6.8</v>
          </cell>
        </row>
        <row r="3501">
          <cell r="B3501" t="str">
            <v>SC-428</v>
          </cell>
          <cell r="L3501">
            <v>3.4</v>
          </cell>
        </row>
        <row r="3502">
          <cell r="B3502" t="str">
            <v>SC-429</v>
          </cell>
          <cell r="L3502">
            <v>3.4</v>
          </cell>
        </row>
        <row r="3503">
          <cell r="B3503" t="str">
            <v>SC-430</v>
          </cell>
          <cell r="L3503">
            <v>3.4</v>
          </cell>
        </row>
        <row r="3504">
          <cell r="B3504" t="str">
            <v>SC-431</v>
          </cell>
          <cell r="L3504">
            <v>3.4</v>
          </cell>
        </row>
        <row r="3505">
          <cell r="B3505" t="str">
            <v>SC-432</v>
          </cell>
          <cell r="L3505">
            <v>3.4</v>
          </cell>
        </row>
        <row r="3506">
          <cell r="B3506" t="str">
            <v>SC-433</v>
          </cell>
          <cell r="L3506">
            <v>3.4</v>
          </cell>
        </row>
        <row r="3507">
          <cell r="B3507" t="str">
            <v>Empty Table Cell</v>
          </cell>
          <cell r="L3507" t="str">
            <v>Empty Table Cell</v>
          </cell>
        </row>
        <row r="3508">
          <cell r="B3508" t="str">
            <v>SC-434</v>
          </cell>
          <cell r="L3508">
            <v>12.47</v>
          </cell>
        </row>
        <row r="3509">
          <cell r="B3509" t="str">
            <v>SC-435</v>
          </cell>
          <cell r="L3509">
            <v>12.47</v>
          </cell>
        </row>
        <row r="3510">
          <cell r="B3510" t="str">
            <v>SC-436</v>
          </cell>
          <cell r="L3510">
            <v>10.199999999999999</v>
          </cell>
        </row>
        <row r="3511">
          <cell r="B3511" t="str">
            <v>SC-437</v>
          </cell>
          <cell r="L3511">
            <v>10.199999999999999</v>
          </cell>
        </row>
        <row r="3512">
          <cell r="B3512" t="str">
            <v>SC-438</v>
          </cell>
          <cell r="L3512">
            <v>10.199999999999999</v>
          </cell>
        </row>
        <row r="3513">
          <cell r="B3513" t="str">
            <v>SC-439</v>
          </cell>
          <cell r="L3513">
            <v>4.53</v>
          </cell>
        </row>
        <row r="3514">
          <cell r="B3514" t="str">
            <v>SC-440</v>
          </cell>
          <cell r="L3514">
            <v>4.53</v>
          </cell>
        </row>
        <row r="3515">
          <cell r="B3515" t="str">
            <v>SC-448</v>
          </cell>
          <cell r="L3515">
            <v>22.67</v>
          </cell>
        </row>
        <row r="3516">
          <cell r="B3516" t="str">
            <v>SC-449</v>
          </cell>
          <cell r="L3516">
            <v>22.67</v>
          </cell>
        </row>
        <row r="3517">
          <cell r="B3517" t="str">
            <v>SC-450</v>
          </cell>
          <cell r="L3517">
            <v>22.67</v>
          </cell>
        </row>
        <row r="3518">
          <cell r="B3518" t="str">
            <v>SC-451</v>
          </cell>
          <cell r="L3518">
            <v>13.6</v>
          </cell>
        </row>
        <row r="3519">
          <cell r="B3519" t="str">
            <v>SC-452</v>
          </cell>
          <cell r="L3519">
            <v>13.6</v>
          </cell>
        </row>
        <row r="3520">
          <cell r="B3520" t="str">
            <v>SC-453</v>
          </cell>
          <cell r="L3520">
            <v>12.47</v>
          </cell>
        </row>
        <row r="3521">
          <cell r="B3521" t="str">
            <v>SC-454</v>
          </cell>
          <cell r="L3521">
            <v>12.47</v>
          </cell>
        </row>
        <row r="3522">
          <cell r="B3522" t="str">
            <v>SC-455</v>
          </cell>
          <cell r="L3522">
            <v>10.199999999999999</v>
          </cell>
        </row>
        <row r="3523">
          <cell r="B3523" t="str">
            <v>SC-456</v>
          </cell>
          <cell r="L3523">
            <v>10.199999999999999</v>
          </cell>
        </row>
        <row r="3524">
          <cell r="B3524" t="str">
            <v>SC-457</v>
          </cell>
          <cell r="L3524">
            <v>10.199999999999999</v>
          </cell>
        </row>
        <row r="3525">
          <cell r="B3525" t="str">
            <v>SC-458</v>
          </cell>
          <cell r="L3525">
            <v>10.199999999999999</v>
          </cell>
        </row>
        <row r="3526">
          <cell r="B3526" t="str">
            <v>SC-459</v>
          </cell>
          <cell r="L3526">
            <v>7.94</v>
          </cell>
        </row>
        <row r="3527">
          <cell r="B3527" t="str">
            <v>SC-460</v>
          </cell>
          <cell r="L3527">
            <v>7.94</v>
          </cell>
        </row>
        <row r="3528">
          <cell r="B3528" t="str">
            <v>SC-461</v>
          </cell>
          <cell r="L3528">
            <v>7.94</v>
          </cell>
        </row>
        <row r="3529">
          <cell r="B3529" t="str">
            <v>Empty Table Cell</v>
          </cell>
          <cell r="L3529" t="str">
            <v>Empty Table Cell</v>
          </cell>
        </row>
        <row r="3530">
          <cell r="B3530" t="str">
            <v>SC-462</v>
          </cell>
          <cell r="L3530">
            <v>18.14</v>
          </cell>
        </row>
        <row r="3531">
          <cell r="B3531" t="str">
            <v>SC-463</v>
          </cell>
          <cell r="L3531">
            <v>18.14</v>
          </cell>
        </row>
        <row r="3532">
          <cell r="B3532" t="str">
            <v>SC-464</v>
          </cell>
          <cell r="L3532">
            <v>13.6</v>
          </cell>
        </row>
        <row r="3533">
          <cell r="B3533" t="str">
            <v>SC-465</v>
          </cell>
          <cell r="L3533">
            <v>13.6</v>
          </cell>
        </row>
        <row r="3534">
          <cell r="B3534" t="str">
            <v>SC-466</v>
          </cell>
          <cell r="L3534">
            <v>11.34</v>
          </cell>
        </row>
        <row r="3535">
          <cell r="B3535" t="str">
            <v>SC-467</v>
          </cell>
          <cell r="L3535">
            <v>5.67</v>
          </cell>
        </row>
        <row r="3536">
          <cell r="B3536" t="str">
            <v>SC-468</v>
          </cell>
          <cell r="L3536">
            <v>5.67</v>
          </cell>
        </row>
        <row r="3537">
          <cell r="B3537" t="str">
            <v>SC-476</v>
          </cell>
          <cell r="L3537">
            <v>22.67</v>
          </cell>
        </row>
        <row r="3538">
          <cell r="B3538" t="str">
            <v>SC-477</v>
          </cell>
          <cell r="L3538">
            <v>22.67</v>
          </cell>
        </row>
        <row r="3539">
          <cell r="B3539" t="str">
            <v>SC-478</v>
          </cell>
          <cell r="L3539">
            <v>17.010000000000002</v>
          </cell>
        </row>
        <row r="3540">
          <cell r="B3540" t="str">
            <v>SC-479</v>
          </cell>
          <cell r="L3540">
            <v>17.010000000000002</v>
          </cell>
        </row>
        <row r="3541">
          <cell r="B3541" t="str">
            <v>SC-480</v>
          </cell>
          <cell r="L3541">
            <v>17.010000000000002</v>
          </cell>
        </row>
        <row r="3542">
          <cell r="B3542" t="str">
            <v>SC-481</v>
          </cell>
          <cell r="L3542">
            <v>11.34</v>
          </cell>
        </row>
        <row r="3543">
          <cell r="B3543" t="str">
            <v>SC-482</v>
          </cell>
          <cell r="L3543">
            <v>11.34</v>
          </cell>
        </row>
        <row r="3544">
          <cell r="B3544" t="str">
            <v>SC-483</v>
          </cell>
          <cell r="L3544">
            <v>13.6</v>
          </cell>
        </row>
        <row r="3545">
          <cell r="B3545" t="str">
            <v>SC-484</v>
          </cell>
          <cell r="L3545">
            <v>13.6</v>
          </cell>
        </row>
        <row r="3546">
          <cell r="B3546" t="str">
            <v>SC-485</v>
          </cell>
          <cell r="L3546">
            <v>13.6</v>
          </cell>
        </row>
        <row r="3547">
          <cell r="B3547" t="str">
            <v>SC-486</v>
          </cell>
          <cell r="L3547">
            <v>13.6</v>
          </cell>
        </row>
        <row r="3548">
          <cell r="B3548" t="str">
            <v>SC-487</v>
          </cell>
          <cell r="L3548">
            <v>13.6</v>
          </cell>
        </row>
        <row r="3549">
          <cell r="B3549" t="str">
            <v>SC-488</v>
          </cell>
          <cell r="L3549">
            <v>9.07</v>
          </cell>
        </row>
        <row r="3550">
          <cell r="B3550" t="str">
            <v>SC-489</v>
          </cell>
          <cell r="L3550">
            <v>9.07</v>
          </cell>
        </row>
        <row r="3551">
          <cell r="B3551" t="str">
            <v>Empty Table Cell</v>
          </cell>
          <cell r="L3551" t="str">
            <v>Empty Table Cell</v>
          </cell>
        </row>
        <row r="3552">
          <cell r="B3552" t="str">
            <v>SC-490</v>
          </cell>
          <cell r="L3552">
            <v>12.47</v>
          </cell>
        </row>
        <row r="3553">
          <cell r="B3553" t="str">
            <v>SC-491</v>
          </cell>
          <cell r="L3553">
            <v>12.47</v>
          </cell>
        </row>
        <row r="3554">
          <cell r="B3554" t="str">
            <v>SC-494</v>
          </cell>
          <cell r="L3554">
            <v>15.87</v>
          </cell>
        </row>
        <row r="3555">
          <cell r="B3555" t="str">
            <v>SC-495</v>
          </cell>
          <cell r="L3555">
            <v>15.87</v>
          </cell>
        </row>
        <row r="3556">
          <cell r="B3556" t="str">
            <v>SC-496</v>
          </cell>
          <cell r="L3556">
            <v>11.34</v>
          </cell>
        </row>
        <row r="3557">
          <cell r="B3557" t="str">
            <v>SC-497</v>
          </cell>
          <cell r="L3557">
            <v>11.34</v>
          </cell>
        </row>
        <row r="3558">
          <cell r="B3558" t="str">
            <v>Empty Table Cell</v>
          </cell>
          <cell r="L3558" t="str">
            <v>Empty Table Cell</v>
          </cell>
        </row>
        <row r="3559">
          <cell r="B3559" t="str">
            <v>SC-498</v>
          </cell>
          <cell r="L3559">
            <v>14.74</v>
          </cell>
        </row>
        <row r="3560">
          <cell r="B3560" t="str">
            <v>SC-499</v>
          </cell>
          <cell r="L3560">
            <v>13.6</v>
          </cell>
        </row>
        <row r="3561">
          <cell r="B3561" t="str">
            <v>SC-502</v>
          </cell>
          <cell r="L3561">
            <v>27.21</v>
          </cell>
        </row>
        <row r="3562">
          <cell r="B3562" t="str">
            <v>SC-503</v>
          </cell>
          <cell r="L3562">
            <v>22.67</v>
          </cell>
        </row>
        <row r="3563">
          <cell r="B3563" t="str">
            <v>SC-504</v>
          </cell>
          <cell r="L3563">
            <v>17.010000000000002</v>
          </cell>
        </row>
        <row r="3564">
          <cell r="B3564" t="str">
            <v>SC-505</v>
          </cell>
          <cell r="L3564">
            <v>13.6</v>
          </cell>
        </row>
        <row r="3565">
          <cell r="B3565" t="str">
            <v>Empty Table Cell</v>
          </cell>
          <cell r="L3565" t="str">
            <v>Empty Table Cell</v>
          </cell>
        </row>
        <row r="3566">
          <cell r="B3566" t="str">
            <v>SC-506</v>
          </cell>
          <cell r="L3566">
            <v>51.02</v>
          </cell>
        </row>
        <row r="3567">
          <cell r="B3567" t="str">
            <v>SC-508</v>
          </cell>
          <cell r="L3567">
            <v>56.68</v>
          </cell>
        </row>
        <row r="3568">
          <cell r="B3568" t="str">
            <v>Empty Table Cell</v>
          </cell>
          <cell r="L3568" t="str">
            <v>Empty Table Cell</v>
          </cell>
        </row>
        <row r="3569">
          <cell r="B3569" t="str">
            <v>SC-509</v>
          </cell>
          <cell r="L3569">
            <v>3.4</v>
          </cell>
        </row>
        <row r="3570">
          <cell r="B3570" t="str">
            <v>SC-510</v>
          </cell>
          <cell r="L3570">
            <v>3.4</v>
          </cell>
        </row>
        <row r="3571">
          <cell r="B3571" t="str">
            <v>SC-511</v>
          </cell>
          <cell r="L3571">
            <v>3.4</v>
          </cell>
        </row>
        <row r="3572">
          <cell r="B3572" t="str">
            <v>SC-512</v>
          </cell>
          <cell r="L3572">
            <v>3.4</v>
          </cell>
        </row>
        <row r="3573">
          <cell r="B3573" t="str">
            <v>SC-513</v>
          </cell>
          <cell r="L3573">
            <v>3.4</v>
          </cell>
        </row>
        <row r="3574">
          <cell r="B3574" t="str">
            <v>SC-514</v>
          </cell>
          <cell r="L3574">
            <v>3.4</v>
          </cell>
        </row>
        <row r="3575">
          <cell r="B3575" t="str">
            <v>SC-515</v>
          </cell>
          <cell r="L3575">
            <v>3.4</v>
          </cell>
        </row>
        <row r="3576">
          <cell r="B3576" t="str">
            <v>SC-516</v>
          </cell>
          <cell r="L3576">
            <v>3.4</v>
          </cell>
        </row>
        <row r="3577">
          <cell r="B3577" t="str">
            <v>SC-517</v>
          </cell>
          <cell r="L3577">
            <v>3.4</v>
          </cell>
        </row>
        <row r="3578">
          <cell r="B3578" t="str">
            <v>SC-518</v>
          </cell>
          <cell r="L3578">
            <v>3.4</v>
          </cell>
        </row>
        <row r="3579">
          <cell r="B3579" t="str">
            <v>SC-519</v>
          </cell>
          <cell r="L3579">
            <v>3.4</v>
          </cell>
        </row>
        <row r="3580">
          <cell r="B3580" t="str">
            <v>SC-520</v>
          </cell>
          <cell r="L3580">
            <v>3.4</v>
          </cell>
        </row>
        <row r="3581">
          <cell r="B3581" t="str">
            <v>SC-533</v>
          </cell>
          <cell r="L3581">
            <v>6.24</v>
          </cell>
        </row>
        <row r="3582">
          <cell r="B3582" t="str">
            <v>SC-534</v>
          </cell>
          <cell r="L3582">
            <v>4.53</v>
          </cell>
        </row>
        <row r="3583">
          <cell r="B3583" t="str">
            <v>SC-535</v>
          </cell>
          <cell r="L3583">
            <v>4.53</v>
          </cell>
        </row>
        <row r="3584">
          <cell r="B3584" t="str">
            <v>SC-536</v>
          </cell>
          <cell r="L3584">
            <v>4.53</v>
          </cell>
        </row>
        <row r="3585">
          <cell r="B3585" t="str">
            <v>SC-537</v>
          </cell>
          <cell r="L3585">
            <v>4.25</v>
          </cell>
        </row>
        <row r="3586">
          <cell r="B3586" t="str">
            <v>SC-538</v>
          </cell>
          <cell r="L3586">
            <v>4.25</v>
          </cell>
        </row>
        <row r="3587">
          <cell r="B3587" t="str">
            <v>SC-539</v>
          </cell>
          <cell r="L3587">
            <v>4.25</v>
          </cell>
        </row>
        <row r="3588">
          <cell r="B3588" t="str">
            <v>SC-540</v>
          </cell>
          <cell r="L3588">
            <v>3.8</v>
          </cell>
        </row>
        <row r="3589">
          <cell r="B3589" t="str">
            <v>SC-541</v>
          </cell>
          <cell r="L3589">
            <v>3.8</v>
          </cell>
        </row>
        <row r="3590">
          <cell r="B3590" t="str">
            <v>SC-542</v>
          </cell>
          <cell r="L3590">
            <v>3.57</v>
          </cell>
        </row>
        <row r="3591">
          <cell r="B3591" t="str">
            <v>SC-543</v>
          </cell>
          <cell r="L3591">
            <v>2.89</v>
          </cell>
        </row>
        <row r="3592">
          <cell r="B3592" t="str">
            <v>SC-544</v>
          </cell>
          <cell r="L3592">
            <v>2.78</v>
          </cell>
        </row>
        <row r="3593">
          <cell r="B3593" t="str">
            <v>SC-545</v>
          </cell>
          <cell r="L3593">
            <v>2.27</v>
          </cell>
        </row>
        <row r="3594">
          <cell r="B3594" t="str">
            <v>SC-546</v>
          </cell>
          <cell r="L3594">
            <v>3.4</v>
          </cell>
        </row>
        <row r="3595">
          <cell r="B3595" t="str">
            <v>SC-547</v>
          </cell>
          <cell r="L3595">
            <v>3.4</v>
          </cell>
        </row>
        <row r="3596">
          <cell r="B3596" t="str">
            <v>SC-548</v>
          </cell>
          <cell r="L3596">
            <v>2.83</v>
          </cell>
        </row>
        <row r="3597">
          <cell r="B3597" t="str">
            <v>SC-549</v>
          </cell>
          <cell r="L3597">
            <v>2.27</v>
          </cell>
        </row>
        <row r="3598">
          <cell r="B3598" t="str">
            <v>SC-550</v>
          </cell>
          <cell r="L3598">
            <v>2.27</v>
          </cell>
        </row>
        <row r="3599">
          <cell r="B3599" t="str">
            <v>SC-551</v>
          </cell>
          <cell r="L3599">
            <v>1.1299999999999999</v>
          </cell>
        </row>
        <row r="3600">
          <cell r="B3600" t="str">
            <v>SC-552</v>
          </cell>
          <cell r="L3600">
            <v>1.1299999999999999</v>
          </cell>
        </row>
        <row r="3601">
          <cell r="B3601" t="str">
            <v>SC-553</v>
          </cell>
          <cell r="L3601">
            <v>1.1299999999999999</v>
          </cell>
        </row>
        <row r="3602">
          <cell r="B3602" t="str">
            <v>SC-554</v>
          </cell>
          <cell r="L3602">
            <v>1.1299999999999999</v>
          </cell>
        </row>
        <row r="3603">
          <cell r="B3603" t="str">
            <v>SC-555</v>
          </cell>
          <cell r="L3603">
            <v>1.1299999999999999</v>
          </cell>
        </row>
        <row r="3604">
          <cell r="B3604" t="str">
            <v>SC-556</v>
          </cell>
          <cell r="L3604">
            <v>1.1299999999999999</v>
          </cell>
        </row>
        <row r="3605">
          <cell r="B3605" t="str">
            <v>SC-557</v>
          </cell>
          <cell r="L3605">
            <v>5.67</v>
          </cell>
        </row>
        <row r="3606">
          <cell r="B3606" t="str">
            <v>SC-558</v>
          </cell>
          <cell r="L3606">
            <v>5.67</v>
          </cell>
        </row>
        <row r="3607">
          <cell r="B3607" t="str">
            <v>SC-559</v>
          </cell>
          <cell r="L3607">
            <v>13.6</v>
          </cell>
        </row>
        <row r="3608">
          <cell r="B3608" t="str">
            <v>SC-560</v>
          </cell>
          <cell r="L3608">
            <v>15.87</v>
          </cell>
        </row>
        <row r="3609">
          <cell r="B3609" t="str">
            <v>SC-561</v>
          </cell>
          <cell r="L3609">
            <v>20.41</v>
          </cell>
        </row>
        <row r="3610">
          <cell r="B3610" t="str">
            <v>SC-562</v>
          </cell>
          <cell r="L3610">
            <v>29.48</v>
          </cell>
        </row>
        <row r="3611">
          <cell r="B3611" t="str">
            <v>SC-563</v>
          </cell>
          <cell r="L3611">
            <v>24.94</v>
          </cell>
        </row>
        <row r="3612">
          <cell r="B3612" t="str">
            <v>SC-564</v>
          </cell>
          <cell r="L3612">
            <v>40.81</v>
          </cell>
        </row>
        <row r="3613">
          <cell r="B3613" t="str">
            <v>SC-565</v>
          </cell>
          <cell r="L3613">
            <v>39.68</v>
          </cell>
        </row>
        <row r="3614">
          <cell r="B3614" t="str">
            <v>SC-566</v>
          </cell>
          <cell r="L3614">
            <v>56.68</v>
          </cell>
        </row>
        <row r="3615">
          <cell r="B3615" t="str">
            <v>SC-567</v>
          </cell>
          <cell r="L3615">
            <v>49.88</v>
          </cell>
        </row>
        <row r="3616">
          <cell r="B3616" t="str">
            <v>SC-568</v>
          </cell>
          <cell r="L3616">
            <v>62.35</v>
          </cell>
        </row>
        <row r="3617">
          <cell r="B3617" t="str">
            <v>SC-581</v>
          </cell>
          <cell r="L3617">
            <v>6.8</v>
          </cell>
        </row>
        <row r="3618">
          <cell r="B3618" t="str">
            <v>SC-582</v>
          </cell>
          <cell r="L3618">
            <v>6.8</v>
          </cell>
        </row>
        <row r="3619">
          <cell r="B3619" t="str">
            <v>SC-583</v>
          </cell>
          <cell r="L3619">
            <v>13.6</v>
          </cell>
        </row>
        <row r="3620">
          <cell r="B3620" t="str">
            <v>SC-584</v>
          </cell>
          <cell r="L3620">
            <v>17.010000000000002</v>
          </cell>
        </row>
        <row r="3621">
          <cell r="B3621" t="str">
            <v>SC-585</v>
          </cell>
          <cell r="L3621">
            <v>24.94</v>
          </cell>
        </row>
        <row r="3622">
          <cell r="B3622" t="str">
            <v>SC-586</v>
          </cell>
          <cell r="L3622">
            <v>38.549999999999997</v>
          </cell>
        </row>
        <row r="3623">
          <cell r="B3623" t="str">
            <v>SC-587</v>
          </cell>
          <cell r="L3623">
            <v>31.74</v>
          </cell>
        </row>
        <row r="3624">
          <cell r="B3624" t="str">
            <v>SC-588</v>
          </cell>
          <cell r="L3624">
            <v>52.15</v>
          </cell>
        </row>
        <row r="3625">
          <cell r="B3625" t="str">
            <v>SC-589</v>
          </cell>
          <cell r="L3625">
            <v>47.61</v>
          </cell>
        </row>
        <row r="3626">
          <cell r="B3626" t="str">
            <v>SC-590</v>
          </cell>
          <cell r="L3626">
            <v>72.56</v>
          </cell>
        </row>
        <row r="3627">
          <cell r="B3627" t="str">
            <v>SC-591</v>
          </cell>
          <cell r="L3627">
            <v>69.150000000000006</v>
          </cell>
        </row>
        <row r="3628">
          <cell r="B3628" t="str">
            <v>SC-592</v>
          </cell>
          <cell r="L3628">
            <v>90.69</v>
          </cell>
        </row>
        <row r="3629">
          <cell r="B3629" t="str">
            <v>Empty Table Cell</v>
          </cell>
        </row>
        <row r="3630">
          <cell r="B3630" t="str">
            <v>SC-593</v>
          </cell>
          <cell r="L3630">
            <v>13.604200000000001</v>
          </cell>
        </row>
        <row r="3631">
          <cell r="B3631" t="str">
            <v>SC-594</v>
          </cell>
          <cell r="L3631">
            <v>20.406400000000001</v>
          </cell>
        </row>
        <row r="3632">
          <cell r="B3632" t="str">
            <v>SC-595</v>
          </cell>
          <cell r="L3632">
            <v>35.144300000000001</v>
          </cell>
        </row>
        <row r="3633">
          <cell r="B3633" t="str">
            <v>SC-596</v>
          </cell>
          <cell r="L3633">
            <v>43.080100000000002</v>
          </cell>
        </row>
        <row r="3634">
          <cell r="B3634" t="str">
            <v>SC-601</v>
          </cell>
          <cell r="L3634">
            <v>28.342199999999998</v>
          </cell>
        </row>
        <row r="3635">
          <cell r="B3635" t="str">
            <v>SC-602</v>
          </cell>
          <cell r="L3635">
            <v>34.010599999999997</v>
          </cell>
        </row>
        <row r="3636">
          <cell r="B3636" t="str">
            <v>SC-603</v>
          </cell>
          <cell r="L3636">
            <v>56.6843</v>
          </cell>
        </row>
        <row r="3637">
          <cell r="B3637" t="str">
            <v>SC-604</v>
          </cell>
          <cell r="L3637">
            <v>68.021199999999993</v>
          </cell>
        </row>
        <row r="3638">
          <cell r="B3638" t="str">
            <v>Empty Table Cell</v>
          </cell>
        </row>
        <row r="3639">
          <cell r="B3639" t="str">
            <v>SC-605</v>
          </cell>
          <cell r="L3639">
            <v>4.5347</v>
          </cell>
        </row>
        <row r="3640">
          <cell r="B3640" t="str">
            <v>SC-606</v>
          </cell>
          <cell r="L3640">
            <v>5.6684000000000001</v>
          </cell>
        </row>
        <row r="3641">
          <cell r="B3641" t="str">
            <v>SC-607</v>
          </cell>
          <cell r="L3641">
            <v>11.3369</v>
          </cell>
        </row>
        <row r="3642">
          <cell r="B3642" t="str">
            <v>SC-608</v>
          </cell>
          <cell r="L3642">
            <v>11.3369</v>
          </cell>
        </row>
        <row r="3643">
          <cell r="B3643" t="str">
            <v>SC-609</v>
          </cell>
          <cell r="L3643">
            <v>20.406400000000001</v>
          </cell>
        </row>
        <row r="3644">
          <cell r="B3644" t="str">
            <v>SC-610</v>
          </cell>
          <cell r="L3644">
            <v>21.54</v>
          </cell>
        </row>
        <row r="3645">
          <cell r="B3645" t="str">
            <v>SC-611</v>
          </cell>
          <cell r="L3645">
            <v>31.743200000000002</v>
          </cell>
        </row>
        <row r="3646">
          <cell r="B3646" t="str">
            <v>SC-612</v>
          </cell>
          <cell r="L3646">
            <v>36.277999999999999</v>
          </cell>
        </row>
        <row r="3647">
          <cell r="B3647" t="str">
            <v>SC-613</v>
          </cell>
          <cell r="L3647">
            <v>36.277999999999999</v>
          </cell>
        </row>
        <row r="3648">
          <cell r="B3648" t="str">
            <v>SC-614</v>
          </cell>
          <cell r="L3648">
            <v>51.015900000000002</v>
          </cell>
        </row>
        <row r="3649">
          <cell r="B3649" t="str">
            <v>SC-615</v>
          </cell>
          <cell r="L3649">
            <v>45.3474</v>
          </cell>
        </row>
        <row r="3650">
          <cell r="B3650" t="str">
            <v>SC-616</v>
          </cell>
          <cell r="L3650">
            <v>63.486400000000003</v>
          </cell>
        </row>
        <row r="3651">
          <cell r="B3651" t="str">
            <v>SC-629</v>
          </cell>
          <cell r="L3651">
            <v>4.5347</v>
          </cell>
        </row>
        <row r="3652">
          <cell r="B3652" t="str">
            <v>SC-630</v>
          </cell>
          <cell r="L3652">
            <v>6.8021000000000003</v>
          </cell>
        </row>
        <row r="3653">
          <cell r="B3653" t="str">
            <v>SC-631</v>
          </cell>
          <cell r="L3653">
            <v>14.7379</v>
          </cell>
        </row>
        <row r="3654">
          <cell r="B3654" t="str">
            <v>SC-632</v>
          </cell>
          <cell r="L3654">
            <v>14.7379</v>
          </cell>
        </row>
        <row r="3655">
          <cell r="B3655" t="str">
            <v>SC-633</v>
          </cell>
          <cell r="L3655">
            <v>38.545299999999997</v>
          </cell>
        </row>
        <row r="3656">
          <cell r="B3656" t="str">
            <v>SC-634</v>
          </cell>
          <cell r="L3656">
            <v>43.080100000000002</v>
          </cell>
        </row>
        <row r="3657">
          <cell r="B3657" t="str">
            <v>SC-635</v>
          </cell>
          <cell r="L3657">
            <v>45.3474</v>
          </cell>
        </row>
        <row r="3658">
          <cell r="B3658" t="str">
            <v>SC-636</v>
          </cell>
          <cell r="L3658">
            <v>47.614800000000002</v>
          </cell>
        </row>
        <row r="3659">
          <cell r="B3659" t="str">
            <v>SC-637</v>
          </cell>
          <cell r="L3659">
            <v>47.614800000000002</v>
          </cell>
        </row>
        <row r="3660">
          <cell r="B3660" t="str">
            <v>SC-638</v>
          </cell>
          <cell r="L3660">
            <v>63.486400000000003</v>
          </cell>
        </row>
        <row r="3661">
          <cell r="B3661" t="str">
            <v>SC-639</v>
          </cell>
          <cell r="L3661">
            <v>57.817999999999998</v>
          </cell>
        </row>
        <row r="3662">
          <cell r="B3662" t="str">
            <v>SC-640</v>
          </cell>
          <cell r="L3662">
            <v>80.491699999999994</v>
          </cell>
        </row>
        <row r="3663">
          <cell r="B3663" t="str">
            <v>Empty Table Cell</v>
          </cell>
        </row>
        <row r="3664">
          <cell r="B3664" t="str">
            <v>SC-641</v>
          </cell>
          <cell r="L3664">
            <v>17.010000000000002</v>
          </cell>
        </row>
        <row r="3665">
          <cell r="B3665" t="str">
            <v>SC-643</v>
          </cell>
          <cell r="L3665">
            <v>23.81</v>
          </cell>
        </row>
        <row r="3666">
          <cell r="B3666" t="str">
            <v>SC-644</v>
          </cell>
          <cell r="L3666">
            <v>21.54</v>
          </cell>
        </row>
        <row r="3667">
          <cell r="B3667" t="str">
            <v>SC-646</v>
          </cell>
          <cell r="L3667">
            <v>28.34</v>
          </cell>
        </row>
        <row r="3668">
          <cell r="B3668" t="str">
            <v>SC-647</v>
          </cell>
          <cell r="L3668">
            <v>36.28</v>
          </cell>
        </row>
        <row r="3669">
          <cell r="B3669" t="str">
            <v>SC-649</v>
          </cell>
          <cell r="L3669">
            <v>46.48</v>
          </cell>
        </row>
        <row r="3670">
          <cell r="B3670" t="str">
            <v>SC-650</v>
          </cell>
          <cell r="L3670">
            <v>45.35</v>
          </cell>
        </row>
        <row r="3671">
          <cell r="B3671" t="str">
            <v>SC-652</v>
          </cell>
          <cell r="L3671">
            <v>58.95</v>
          </cell>
        </row>
        <row r="3672">
          <cell r="B3672" t="str">
            <v>SC-653</v>
          </cell>
          <cell r="L3672">
            <v>63.49</v>
          </cell>
        </row>
        <row r="3673">
          <cell r="B3673" t="str">
            <v>SC-655</v>
          </cell>
          <cell r="L3673">
            <v>81.63</v>
          </cell>
        </row>
        <row r="3674">
          <cell r="B3674" t="str">
            <v>SC-656</v>
          </cell>
          <cell r="L3674">
            <v>79.36</v>
          </cell>
        </row>
        <row r="3675">
          <cell r="B3675" t="str">
            <v>SC-658</v>
          </cell>
          <cell r="L3675">
            <v>102.03</v>
          </cell>
        </row>
        <row r="3676">
          <cell r="B3676" t="str">
            <v>SC-659</v>
          </cell>
          <cell r="L3676">
            <v>13.6</v>
          </cell>
        </row>
        <row r="3677">
          <cell r="B3677" t="str">
            <v>SC-660</v>
          </cell>
          <cell r="L3677">
            <v>13.6</v>
          </cell>
        </row>
        <row r="3678">
          <cell r="B3678" t="str">
            <v>SC-661</v>
          </cell>
          <cell r="L3678">
            <v>7.94</v>
          </cell>
        </row>
        <row r="3679">
          <cell r="B3679" t="str">
            <v>SC-662</v>
          </cell>
          <cell r="L3679">
            <v>7.94</v>
          </cell>
        </row>
        <row r="3680">
          <cell r="B3680" t="str">
            <v>SC-663</v>
          </cell>
          <cell r="L3680">
            <v>7.94</v>
          </cell>
        </row>
        <row r="3681">
          <cell r="B3681" t="str">
            <v>SC-664</v>
          </cell>
          <cell r="L3681">
            <v>7.94</v>
          </cell>
        </row>
        <row r="3682">
          <cell r="B3682" t="str">
            <v>SC-665</v>
          </cell>
          <cell r="L3682">
            <v>4.53</v>
          </cell>
        </row>
        <row r="3683">
          <cell r="B3683" t="str">
            <v>SC-666</v>
          </cell>
          <cell r="L3683">
            <v>4.53</v>
          </cell>
        </row>
        <row r="3684">
          <cell r="B3684" t="str">
            <v>SC-667</v>
          </cell>
          <cell r="L3684">
            <v>4.53</v>
          </cell>
        </row>
        <row r="3685">
          <cell r="B3685" t="str">
            <v>SC-668</v>
          </cell>
          <cell r="L3685">
            <v>4.53</v>
          </cell>
        </row>
        <row r="3686">
          <cell r="B3686" t="str">
            <v>SC-669</v>
          </cell>
          <cell r="L3686">
            <v>4.53</v>
          </cell>
        </row>
        <row r="3687">
          <cell r="B3687" t="str">
            <v>SC-670</v>
          </cell>
          <cell r="L3687">
            <v>4.53</v>
          </cell>
        </row>
        <row r="3688">
          <cell r="B3688" t="str">
            <v>SC-671</v>
          </cell>
          <cell r="L3688">
            <v>3.4</v>
          </cell>
        </row>
        <row r="3689">
          <cell r="B3689" t="str">
            <v>SC-672</v>
          </cell>
          <cell r="L3689">
            <v>3.4</v>
          </cell>
        </row>
        <row r="3690">
          <cell r="B3690" t="str">
            <v>SC-673</v>
          </cell>
          <cell r="L3690">
            <v>3.4</v>
          </cell>
        </row>
        <row r="3691">
          <cell r="B3691" t="str">
            <v>SC-674</v>
          </cell>
          <cell r="L3691">
            <v>3.4</v>
          </cell>
        </row>
        <row r="3692">
          <cell r="B3692" t="str">
            <v>SC-675</v>
          </cell>
          <cell r="L3692">
            <v>3.4</v>
          </cell>
        </row>
        <row r="3693">
          <cell r="B3693" t="str">
            <v>SC-676</v>
          </cell>
          <cell r="L3693">
            <v>3.4</v>
          </cell>
        </row>
        <row r="3694">
          <cell r="B3694" t="str">
            <v>SC-677</v>
          </cell>
          <cell r="L3694">
            <v>3.4</v>
          </cell>
        </row>
        <row r="3695">
          <cell r="B3695" t="str">
            <v>SC-697</v>
          </cell>
          <cell r="L3695">
            <v>15.87</v>
          </cell>
        </row>
        <row r="3696">
          <cell r="B3696" t="str">
            <v>SC-698</v>
          </cell>
          <cell r="L3696">
            <v>15.87</v>
          </cell>
        </row>
        <row r="3697">
          <cell r="B3697" t="str">
            <v>SC-699</v>
          </cell>
          <cell r="L3697">
            <v>15.87</v>
          </cell>
        </row>
        <row r="3698">
          <cell r="B3698" t="str">
            <v>SC-700</v>
          </cell>
          <cell r="L3698">
            <v>15.87</v>
          </cell>
        </row>
        <row r="3699">
          <cell r="B3699" t="str">
            <v>SC-701</v>
          </cell>
          <cell r="L3699">
            <v>12.47</v>
          </cell>
        </row>
        <row r="3700">
          <cell r="B3700" t="str">
            <v>SC-702</v>
          </cell>
          <cell r="L3700">
            <v>6.8</v>
          </cell>
        </row>
        <row r="3701">
          <cell r="B3701" t="str">
            <v>SC-703</v>
          </cell>
          <cell r="L3701">
            <v>6.8</v>
          </cell>
        </row>
        <row r="3702">
          <cell r="B3702" t="str">
            <v>SC-704</v>
          </cell>
          <cell r="L3702">
            <v>6.8</v>
          </cell>
        </row>
        <row r="3703">
          <cell r="B3703" t="str">
            <v>SC-705</v>
          </cell>
          <cell r="L3703">
            <v>4.53</v>
          </cell>
        </row>
        <row r="3704">
          <cell r="B3704" t="str">
            <v>SC-706</v>
          </cell>
          <cell r="L3704">
            <v>3.12</v>
          </cell>
        </row>
        <row r="3705">
          <cell r="B3705" t="str">
            <v>SC-707</v>
          </cell>
          <cell r="L3705">
            <v>4.53</v>
          </cell>
        </row>
        <row r="3706">
          <cell r="B3706" t="str">
            <v>SC-708</v>
          </cell>
          <cell r="L3706">
            <v>4.53</v>
          </cell>
        </row>
        <row r="3707">
          <cell r="B3707" t="str">
            <v>SC-709</v>
          </cell>
          <cell r="L3707">
            <v>4.53</v>
          </cell>
        </row>
        <row r="3708">
          <cell r="B3708" t="str">
            <v>SC-710</v>
          </cell>
          <cell r="L3708">
            <v>4.53</v>
          </cell>
        </row>
        <row r="3709">
          <cell r="B3709" t="str">
            <v>SC-711</v>
          </cell>
          <cell r="L3709">
            <v>4.53</v>
          </cell>
        </row>
        <row r="3710">
          <cell r="B3710" t="str">
            <v>SC-712</v>
          </cell>
          <cell r="L3710">
            <v>4.53</v>
          </cell>
        </row>
        <row r="3711">
          <cell r="B3711" t="str">
            <v>SC-713</v>
          </cell>
          <cell r="L3711">
            <v>3.4</v>
          </cell>
        </row>
        <row r="3712">
          <cell r="B3712" t="str">
            <v>SC-714</v>
          </cell>
          <cell r="L3712">
            <v>3.4</v>
          </cell>
        </row>
        <row r="3713">
          <cell r="B3713" t="str">
            <v>SC-715</v>
          </cell>
          <cell r="L3713">
            <v>3.4</v>
          </cell>
        </row>
        <row r="3714">
          <cell r="B3714" t="str">
            <v>SC-716</v>
          </cell>
          <cell r="L3714">
            <v>9.07</v>
          </cell>
        </row>
        <row r="3715">
          <cell r="B3715" t="str">
            <v>SC-717</v>
          </cell>
          <cell r="L3715">
            <v>6.8</v>
          </cell>
        </row>
        <row r="3716">
          <cell r="B3716" t="str">
            <v>SC-718</v>
          </cell>
          <cell r="L3716">
            <v>6.8</v>
          </cell>
        </row>
        <row r="3717">
          <cell r="B3717" t="str">
            <v>SC-719</v>
          </cell>
          <cell r="L3717">
            <v>3.97</v>
          </cell>
        </row>
        <row r="3718">
          <cell r="B3718" t="str">
            <v>SC-720</v>
          </cell>
          <cell r="L3718">
            <v>3.68</v>
          </cell>
        </row>
        <row r="3719">
          <cell r="B3719" t="str">
            <v>SC-721</v>
          </cell>
          <cell r="L3719">
            <v>6.8</v>
          </cell>
        </row>
        <row r="3720">
          <cell r="B3720" t="str">
            <v>SC-722</v>
          </cell>
          <cell r="L3720">
            <v>3.4</v>
          </cell>
        </row>
        <row r="3721">
          <cell r="B3721" t="str">
            <v>SC-723</v>
          </cell>
          <cell r="L3721">
            <v>5.67</v>
          </cell>
        </row>
        <row r="3722">
          <cell r="B3722" t="str">
            <v>SC-724</v>
          </cell>
          <cell r="L3722">
            <v>3.12</v>
          </cell>
        </row>
        <row r="3723">
          <cell r="B3723" t="str">
            <v>SC-725</v>
          </cell>
          <cell r="L3723">
            <v>5.67</v>
          </cell>
        </row>
        <row r="3724">
          <cell r="B3724" t="str">
            <v>SC-726</v>
          </cell>
          <cell r="L3724">
            <v>5.67</v>
          </cell>
        </row>
        <row r="3725">
          <cell r="B3725" t="str">
            <v>SC-727</v>
          </cell>
          <cell r="L3725">
            <v>4.53</v>
          </cell>
        </row>
        <row r="3726">
          <cell r="B3726" t="str">
            <v>SC-728</v>
          </cell>
          <cell r="L3726">
            <v>2.27</v>
          </cell>
        </row>
        <row r="3727">
          <cell r="B3727" t="str">
            <v>SC-729</v>
          </cell>
          <cell r="L3727">
            <v>2.27</v>
          </cell>
        </row>
        <row r="3728">
          <cell r="B3728" t="str">
            <v>SC-730</v>
          </cell>
          <cell r="L3728">
            <v>1.1299999999999999</v>
          </cell>
        </row>
        <row r="3729">
          <cell r="B3729" t="str">
            <v>SC-731</v>
          </cell>
          <cell r="L3729">
            <v>2.27</v>
          </cell>
        </row>
        <row r="3730">
          <cell r="B3730" t="str">
            <v>SC-732</v>
          </cell>
          <cell r="L3730">
            <v>1.1299999999999999</v>
          </cell>
        </row>
        <row r="3731">
          <cell r="B3731" t="str">
            <v>SC-733</v>
          </cell>
          <cell r="L3731">
            <v>2.27</v>
          </cell>
        </row>
        <row r="3732">
          <cell r="B3732" t="str">
            <v>SC-734</v>
          </cell>
          <cell r="L3732">
            <v>2.27</v>
          </cell>
        </row>
        <row r="3733">
          <cell r="B3733" t="str">
            <v>Empty Table Cell</v>
          </cell>
          <cell r="L3733" t="str">
            <v>Empty Table Cell</v>
          </cell>
        </row>
        <row r="3734">
          <cell r="B3734" t="str">
            <v>SC-735</v>
          </cell>
          <cell r="L3734">
            <v>9.07</v>
          </cell>
        </row>
        <row r="3735">
          <cell r="B3735" t="str">
            <v>SC-736</v>
          </cell>
          <cell r="L3735">
            <v>9.07</v>
          </cell>
        </row>
        <row r="3736">
          <cell r="B3736" t="str">
            <v>SC-737</v>
          </cell>
          <cell r="L3736">
            <v>9.07</v>
          </cell>
        </row>
        <row r="3737">
          <cell r="B3737" t="str">
            <v>SC-738</v>
          </cell>
          <cell r="L3737">
            <v>4.53</v>
          </cell>
        </row>
        <row r="3738">
          <cell r="B3738" t="str">
            <v>SC-739</v>
          </cell>
          <cell r="L3738">
            <v>4.53</v>
          </cell>
        </row>
        <row r="3739">
          <cell r="B3739" t="str">
            <v>SC-740</v>
          </cell>
          <cell r="L3739">
            <v>4.53</v>
          </cell>
        </row>
        <row r="3740">
          <cell r="B3740" t="str">
            <v>SC-741</v>
          </cell>
          <cell r="L3740">
            <v>4.53</v>
          </cell>
        </row>
        <row r="3741">
          <cell r="B3741" t="str">
            <v>SC-742</v>
          </cell>
          <cell r="L3741">
            <v>4.53</v>
          </cell>
        </row>
        <row r="3742">
          <cell r="B3742" t="str">
            <v>SC-743</v>
          </cell>
          <cell r="L3742">
            <v>4.53</v>
          </cell>
        </row>
        <row r="3743">
          <cell r="B3743" t="str">
            <v>SC-753</v>
          </cell>
          <cell r="L3743">
            <v>13.6</v>
          </cell>
        </row>
        <row r="3744">
          <cell r="B3744" t="str">
            <v>SC-754</v>
          </cell>
          <cell r="L3744">
            <v>11.34</v>
          </cell>
        </row>
        <row r="3745">
          <cell r="B3745" t="str">
            <v>SC-755</v>
          </cell>
          <cell r="L3745">
            <v>6.8</v>
          </cell>
        </row>
        <row r="3746">
          <cell r="B3746" t="str">
            <v>SC-756</v>
          </cell>
          <cell r="L3746">
            <v>6.8</v>
          </cell>
        </row>
        <row r="3747">
          <cell r="B3747" t="str">
            <v>SC-757</v>
          </cell>
          <cell r="L3747">
            <v>6.8</v>
          </cell>
        </row>
        <row r="3748">
          <cell r="B3748" t="str">
            <v>SC-758</v>
          </cell>
          <cell r="L3748">
            <v>6.8</v>
          </cell>
        </row>
        <row r="3749">
          <cell r="B3749" t="str">
            <v>SC-759</v>
          </cell>
          <cell r="L3749">
            <v>5.67</v>
          </cell>
        </row>
        <row r="3750">
          <cell r="B3750" t="str">
            <v>SC-760</v>
          </cell>
          <cell r="L3750">
            <v>5.67</v>
          </cell>
        </row>
        <row r="3751">
          <cell r="B3751" t="str">
            <v>SC-761</v>
          </cell>
          <cell r="L3751">
            <v>5.67</v>
          </cell>
        </row>
        <row r="3752">
          <cell r="B3752" t="str">
            <v>SC-762</v>
          </cell>
          <cell r="L3752">
            <v>9.07</v>
          </cell>
        </row>
        <row r="3753">
          <cell r="B3753" t="str">
            <v>SC-763</v>
          </cell>
          <cell r="L3753">
            <v>9.07</v>
          </cell>
        </row>
        <row r="3754">
          <cell r="B3754" t="str">
            <v>SC-764</v>
          </cell>
          <cell r="L3754">
            <v>9.07</v>
          </cell>
        </row>
        <row r="3755">
          <cell r="B3755" t="str">
            <v>SC-765</v>
          </cell>
          <cell r="L3755">
            <v>4.53</v>
          </cell>
        </row>
        <row r="3756">
          <cell r="B3756" t="str">
            <v>SC-766</v>
          </cell>
          <cell r="L3756">
            <v>4.53</v>
          </cell>
        </row>
        <row r="3757">
          <cell r="B3757" t="str">
            <v>SC-767</v>
          </cell>
          <cell r="L3757">
            <v>4.53</v>
          </cell>
        </row>
        <row r="3758">
          <cell r="B3758" t="str">
            <v>SC-768</v>
          </cell>
          <cell r="L3758">
            <v>4.53</v>
          </cell>
        </row>
        <row r="3759">
          <cell r="B3759" t="str">
            <v>SC-769</v>
          </cell>
          <cell r="L3759">
            <v>4.53</v>
          </cell>
        </row>
        <row r="3760">
          <cell r="B3760" t="str">
            <v>SC-770</v>
          </cell>
          <cell r="L3760">
            <v>4.53</v>
          </cell>
        </row>
        <row r="3761">
          <cell r="B3761" t="str">
            <v>Empty Table Cell</v>
          </cell>
          <cell r="L3761" t="str">
            <v>Empty Table Cell</v>
          </cell>
        </row>
        <row r="3762">
          <cell r="B3762" t="str">
            <v>SC-771</v>
          </cell>
          <cell r="L3762">
            <v>2.27</v>
          </cell>
        </row>
        <row r="3763">
          <cell r="B3763" t="str">
            <v>SC-772</v>
          </cell>
          <cell r="L3763">
            <v>2.27</v>
          </cell>
        </row>
        <row r="3764">
          <cell r="B3764" t="str">
            <v>SC-773</v>
          </cell>
          <cell r="L3764">
            <v>2.27</v>
          </cell>
        </row>
        <row r="3765">
          <cell r="B3765" t="str">
            <v>SC-774</v>
          </cell>
          <cell r="L3765">
            <v>2.27</v>
          </cell>
        </row>
        <row r="3766">
          <cell r="B3766" t="str">
            <v>SC-775</v>
          </cell>
          <cell r="L3766">
            <v>2.27</v>
          </cell>
        </row>
        <row r="3767">
          <cell r="B3767" t="str">
            <v>SC-776</v>
          </cell>
          <cell r="L3767">
            <v>2.27</v>
          </cell>
        </row>
        <row r="3768">
          <cell r="B3768" t="str">
            <v>SC-777</v>
          </cell>
          <cell r="L3768">
            <v>2.27</v>
          </cell>
        </row>
        <row r="3769">
          <cell r="B3769" t="str">
            <v>SC-778</v>
          </cell>
          <cell r="L3769">
            <v>1.1299999999999999</v>
          </cell>
        </row>
        <row r="3770">
          <cell r="B3770" t="str">
            <v>SC-779</v>
          </cell>
          <cell r="L3770">
            <v>1.1299999999999999</v>
          </cell>
        </row>
        <row r="3771">
          <cell r="B3771" t="str">
            <v>SC-780</v>
          </cell>
          <cell r="L3771">
            <v>1.1299999999999999</v>
          </cell>
        </row>
        <row r="3772">
          <cell r="B3772" t="str">
            <v>SC-781</v>
          </cell>
          <cell r="L3772">
            <v>1.1299999999999999</v>
          </cell>
        </row>
        <row r="3773">
          <cell r="B3773" t="str">
            <v>SC-782</v>
          </cell>
          <cell r="L3773">
            <v>1.1299999999999999</v>
          </cell>
        </row>
        <row r="3774">
          <cell r="B3774" t="str">
            <v>SC-783</v>
          </cell>
          <cell r="L3774">
            <v>1.1299999999999999</v>
          </cell>
        </row>
        <row r="3775">
          <cell r="B3775" t="str">
            <v>SC-784</v>
          </cell>
          <cell r="L3775">
            <v>1.1299999999999999</v>
          </cell>
        </row>
        <row r="3776">
          <cell r="B3776" t="str">
            <v>SC-785</v>
          </cell>
          <cell r="L3776">
            <v>1.1299999999999999</v>
          </cell>
        </row>
        <row r="3777">
          <cell r="B3777" t="str">
            <v>SC-786</v>
          </cell>
          <cell r="L3777">
            <v>1.1299999999999999</v>
          </cell>
        </row>
        <row r="3778">
          <cell r="B3778" t="str">
            <v>SC-787</v>
          </cell>
          <cell r="L3778">
            <v>1.1299999999999999</v>
          </cell>
        </row>
        <row r="3779">
          <cell r="B3779" t="str">
            <v>SC-805</v>
          </cell>
          <cell r="L3779">
            <v>2.27</v>
          </cell>
        </row>
        <row r="3780">
          <cell r="B3780" t="str">
            <v>SC-806</v>
          </cell>
          <cell r="L3780">
            <v>2.27</v>
          </cell>
        </row>
        <row r="3781">
          <cell r="B3781" t="str">
            <v>SC-807</v>
          </cell>
          <cell r="L3781">
            <v>2.27</v>
          </cell>
        </row>
        <row r="3782">
          <cell r="B3782" t="str">
            <v>SC-808</v>
          </cell>
          <cell r="L3782">
            <v>2.27</v>
          </cell>
        </row>
        <row r="3783">
          <cell r="B3783" t="str">
            <v>SC-809</v>
          </cell>
          <cell r="L3783">
            <v>2.27</v>
          </cell>
        </row>
        <row r="3784">
          <cell r="B3784" t="str">
            <v>SC-810</v>
          </cell>
          <cell r="L3784">
            <v>2.27</v>
          </cell>
        </row>
        <row r="3785">
          <cell r="B3785" t="str">
            <v>SC-811</v>
          </cell>
          <cell r="L3785">
            <v>2.27</v>
          </cell>
        </row>
        <row r="3786">
          <cell r="B3786" t="str">
            <v>SC-812</v>
          </cell>
          <cell r="L3786">
            <v>1.1299999999999999</v>
          </cell>
        </row>
        <row r="3787">
          <cell r="B3787" t="str">
            <v>SC-813</v>
          </cell>
          <cell r="L3787">
            <v>1.1299999999999999</v>
          </cell>
        </row>
        <row r="3788">
          <cell r="B3788" t="str">
            <v>SC-814</v>
          </cell>
          <cell r="L3788">
            <v>1.1299999999999999</v>
          </cell>
        </row>
        <row r="3789">
          <cell r="B3789" t="str">
            <v>SC-815</v>
          </cell>
          <cell r="L3789">
            <v>1.1299999999999999</v>
          </cell>
        </row>
        <row r="3790">
          <cell r="B3790" t="str">
            <v>SC-816</v>
          </cell>
          <cell r="L3790">
            <v>1.1299999999999999</v>
          </cell>
        </row>
        <row r="3791">
          <cell r="B3791" t="str">
            <v>SC-817</v>
          </cell>
          <cell r="L3791">
            <v>1.1299999999999999</v>
          </cell>
        </row>
        <row r="3792">
          <cell r="B3792" t="str">
            <v>SC-818</v>
          </cell>
          <cell r="L3792">
            <v>1.1299999999999999</v>
          </cell>
        </row>
        <row r="3793">
          <cell r="B3793" t="str">
            <v>SC-819</v>
          </cell>
          <cell r="L3793">
            <v>1.1299999999999999</v>
          </cell>
        </row>
        <row r="3794">
          <cell r="B3794" t="str">
            <v>SC-820</v>
          </cell>
          <cell r="L3794">
            <v>1.1299999999999999</v>
          </cell>
        </row>
        <row r="3795">
          <cell r="B3795" t="str">
            <v>SC-821</v>
          </cell>
          <cell r="L3795">
            <v>1.1299999999999999</v>
          </cell>
        </row>
        <row r="3796">
          <cell r="B3796" t="str">
            <v>SC-822</v>
          </cell>
          <cell r="L3796">
            <v>2.27</v>
          </cell>
        </row>
        <row r="3797">
          <cell r="B3797" t="str">
            <v>SC-823</v>
          </cell>
          <cell r="L3797">
            <v>2.27</v>
          </cell>
        </row>
        <row r="3798">
          <cell r="B3798" t="str">
            <v>SC-824</v>
          </cell>
          <cell r="L3798">
            <v>2.27</v>
          </cell>
        </row>
        <row r="3799">
          <cell r="B3799" t="str">
            <v>SC-825</v>
          </cell>
          <cell r="L3799">
            <v>2.27</v>
          </cell>
        </row>
        <row r="3800">
          <cell r="B3800" t="str">
            <v>SC-826</v>
          </cell>
          <cell r="L3800">
            <v>2.27</v>
          </cell>
        </row>
        <row r="3801">
          <cell r="B3801" t="str">
            <v>SC-827</v>
          </cell>
          <cell r="L3801">
            <v>2.27</v>
          </cell>
        </row>
        <row r="3802">
          <cell r="B3802" t="str">
            <v>SC-828</v>
          </cell>
          <cell r="L3802">
            <v>2.27</v>
          </cell>
        </row>
        <row r="3803">
          <cell r="B3803" t="str">
            <v>SC-829</v>
          </cell>
          <cell r="L3803">
            <v>1.1299999999999999</v>
          </cell>
        </row>
        <row r="3804">
          <cell r="B3804" t="str">
            <v>SC-830</v>
          </cell>
          <cell r="L3804">
            <v>1.1299999999999999</v>
          </cell>
        </row>
        <row r="3805">
          <cell r="B3805" t="str">
            <v>SC-831</v>
          </cell>
          <cell r="L3805">
            <v>1.1299999999999999</v>
          </cell>
        </row>
        <row r="3806">
          <cell r="B3806" t="str">
            <v>SC-832</v>
          </cell>
          <cell r="L3806">
            <v>1.1299999999999999</v>
          </cell>
        </row>
        <row r="3807">
          <cell r="B3807" t="str">
            <v>SC-833</v>
          </cell>
          <cell r="L3807">
            <v>1.1299999999999999</v>
          </cell>
        </row>
        <row r="3808">
          <cell r="B3808" t="str">
            <v>SC-834</v>
          </cell>
          <cell r="L3808">
            <v>1.1299999999999999</v>
          </cell>
        </row>
        <row r="3809">
          <cell r="B3809" t="str">
            <v>SC-835</v>
          </cell>
          <cell r="L3809">
            <v>1.1299999999999999</v>
          </cell>
        </row>
        <row r="3810">
          <cell r="B3810" t="str">
            <v>SC-836</v>
          </cell>
          <cell r="L3810">
            <v>1.1299999999999999</v>
          </cell>
        </row>
        <row r="3811">
          <cell r="B3811" t="str">
            <v>SC-837</v>
          </cell>
          <cell r="L3811">
            <v>1.1299999999999999</v>
          </cell>
        </row>
        <row r="3812">
          <cell r="B3812" t="str">
            <v>SC-838</v>
          </cell>
          <cell r="L3812">
            <v>1.1299999999999999</v>
          </cell>
        </row>
        <row r="3813">
          <cell r="B3813" t="str">
            <v>Empty Table Cell</v>
          </cell>
          <cell r="L3813" t="str">
            <v>Empty Table Cell</v>
          </cell>
        </row>
        <row r="3814">
          <cell r="B3814" t="str">
            <v>SC-839</v>
          </cell>
          <cell r="L3814">
            <v>1.1299999999999999</v>
          </cell>
        </row>
        <row r="3815">
          <cell r="B3815" t="str">
            <v>SC-840</v>
          </cell>
          <cell r="L3815">
            <v>1.1299999999999999</v>
          </cell>
        </row>
        <row r="3816">
          <cell r="B3816" t="str">
            <v>SC-841</v>
          </cell>
          <cell r="L3816">
            <v>1.1299999999999999</v>
          </cell>
        </row>
        <row r="3817">
          <cell r="B3817" t="str">
            <v>SC-842</v>
          </cell>
          <cell r="L3817">
            <v>1.1299999999999999</v>
          </cell>
        </row>
        <row r="3818">
          <cell r="B3818" t="str">
            <v>SC-843</v>
          </cell>
          <cell r="L3818">
            <v>1.1299999999999999</v>
          </cell>
        </row>
        <row r="3819">
          <cell r="B3819" t="str">
            <v>SC-844</v>
          </cell>
          <cell r="L3819">
            <v>1.1299999999999999</v>
          </cell>
        </row>
        <row r="3820">
          <cell r="B3820" t="str">
            <v>SC-845</v>
          </cell>
          <cell r="L3820">
            <v>1.1299999999999999</v>
          </cell>
        </row>
        <row r="3821">
          <cell r="B3821" t="str">
            <v>SC-846</v>
          </cell>
          <cell r="L3821">
            <v>1.1299999999999999</v>
          </cell>
        </row>
        <row r="3822">
          <cell r="B3822" t="str">
            <v>SC-847</v>
          </cell>
          <cell r="L3822">
            <v>1.1299999999999999</v>
          </cell>
        </row>
        <row r="3823">
          <cell r="B3823" t="str">
            <v>SC-848</v>
          </cell>
          <cell r="L3823">
            <v>1.1299999999999999</v>
          </cell>
        </row>
        <row r="3824">
          <cell r="B3824" t="str">
            <v>SC-849</v>
          </cell>
          <cell r="L3824">
            <v>1.1299999999999999</v>
          </cell>
        </row>
        <row r="3825">
          <cell r="B3825" t="str">
            <v>SC-850</v>
          </cell>
          <cell r="L3825">
            <v>1.1299999999999999</v>
          </cell>
        </row>
        <row r="3826">
          <cell r="B3826" t="str">
            <v>SC-851</v>
          </cell>
          <cell r="L3826">
            <v>1.1299999999999999</v>
          </cell>
        </row>
        <row r="3827">
          <cell r="B3827" t="str">
            <v>SC-852</v>
          </cell>
          <cell r="L3827">
            <v>1.1299999999999999</v>
          </cell>
        </row>
        <row r="3828">
          <cell r="B3828" t="str">
            <v>SC-853</v>
          </cell>
          <cell r="L3828">
            <v>1.1299999999999999</v>
          </cell>
        </row>
        <row r="3829">
          <cell r="B3829" t="str">
            <v>SC-854</v>
          </cell>
          <cell r="L3829">
            <v>1.1299999999999999</v>
          </cell>
        </row>
        <row r="3830">
          <cell r="B3830" t="str">
            <v>SC-871</v>
          </cell>
          <cell r="L3830">
            <v>1.1299999999999999</v>
          </cell>
        </row>
        <row r="3831">
          <cell r="B3831" t="str">
            <v>SC-872</v>
          </cell>
          <cell r="L3831">
            <v>1.1299999999999999</v>
          </cell>
        </row>
        <row r="3832">
          <cell r="B3832" t="str">
            <v>SC-873</v>
          </cell>
          <cell r="L3832">
            <v>1.1299999999999999</v>
          </cell>
        </row>
        <row r="3833">
          <cell r="B3833" t="str">
            <v>SC-874</v>
          </cell>
          <cell r="L3833">
            <v>1.1299999999999999</v>
          </cell>
        </row>
        <row r="3834">
          <cell r="B3834" t="str">
            <v>SC-875</v>
          </cell>
          <cell r="L3834">
            <v>1.1299999999999999</v>
          </cell>
        </row>
        <row r="3835">
          <cell r="B3835" t="str">
            <v>SC-876</v>
          </cell>
          <cell r="L3835">
            <v>1.1299999999999999</v>
          </cell>
        </row>
        <row r="3836">
          <cell r="B3836" t="str">
            <v>SC-877</v>
          </cell>
          <cell r="L3836">
            <v>1.1299999999999999</v>
          </cell>
        </row>
        <row r="3837">
          <cell r="B3837" t="str">
            <v>SC-878</v>
          </cell>
          <cell r="L3837">
            <v>1.1299999999999999</v>
          </cell>
        </row>
        <row r="3838">
          <cell r="B3838" t="str">
            <v>SC-879</v>
          </cell>
          <cell r="L3838">
            <v>1.1299999999999999</v>
          </cell>
        </row>
        <row r="3839">
          <cell r="B3839" t="str">
            <v>SC-880</v>
          </cell>
          <cell r="L3839">
            <v>1.1299999999999999</v>
          </cell>
        </row>
        <row r="3840">
          <cell r="B3840" t="str">
            <v>SC-881</v>
          </cell>
          <cell r="L3840">
            <v>1.1299999999999999</v>
          </cell>
        </row>
        <row r="3841">
          <cell r="B3841" t="str">
            <v>SC-882</v>
          </cell>
          <cell r="L3841">
            <v>1.1299999999999999</v>
          </cell>
        </row>
        <row r="3842">
          <cell r="B3842" t="str">
            <v>SC-883</v>
          </cell>
          <cell r="L3842">
            <v>1.1299999999999999</v>
          </cell>
        </row>
        <row r="3843">
          <cell r="B3843" t="str">
            <v>SC-884</v>
          </cell>
          <cell r="L3843">
            <v>1.1299999999999999</v>
          </cell>
        </row>
        <row r="3844">
          <cell r="B3844" t="str">
            <v>SC-885</v>
          </cell>
          <cell r="L3844">
            <v>1.1299999999999999</v>
          </cell>
        </row>
        <row r="3845">
          <cell r="B3845" t="str">
            <v>SC-886</v>
          </cell>
          <cell r="L3845">
            <v>1.1299999999999999</v>
          </cell>
        </row>
        <row r="3846">
          <cell r="B3846" t="str">
            <v>SC-887</v>
          </cell>
          <cell r="L3846">
            <v>1.1299999999999999</v>
          </cell>
        </row>
        <row r="3847">
          <cell r="B3847" t="str">
            <v>SC-888</v>
          </cell>
          <cell r="L3847">
            <v>1.1299999999999999</v>
          </cell>
        </row>
        <row r="3848">
          <cell r="B3848" t="str">
            <v>SC-889</v>
          </cell>
          <cell r="L3848">
            <v>1.1299999999999999</v>
          </cell>
        </row>
        <row r="3849">
          <cell r="B3849" t="str">
            <v>SC-890</v>
          </cell>
          <cell r="L3849">
            <v>1.1299999999999999</v>
          </cell>
        </row>
        <row r="3850">
          <cell r="B3850" t="str">
            <v>SC-891</v>
          </cell>
          <cell r="L3850">
            <v>1.1299999999999999</v>
          </cell>
        </row>
        <row r="3851">
          <cell r="B3851" t="str">
            <v>SC-892</v>
          </cell>
          <cell r="L3851">
            <v>1.1299999999999999</v>
          </cell>
        </row>
        <row r="3852">
          <cell r="B3852" t="str">
            <v>SC-893</v>
          </cell>
          <cell r="L3852">
            <v>1.1299999999999999</v>
          </cell>
        </row>
        <row r="3853">
          <cell r="B3853" t="str">
            <v>SC-894</v>
          </cell>
          <cell r="L3853">
            <v>1.1299999999999999</v>
          </cell>
        </row>
        <row r="3854">
          <cell r="B3854" t="str">
            <v>SC-895</v>
          </cell>
          <cell r="L3854">
            <v>1.1299999999999999</v>
          </cell>
        </row>
        <row r="3855">
          <cell r="B3855" t="str">
            <v>SC-896</v>
          </cell>
          <cell r="L3855">
            <v>1.1299999999999999</v>
          </cell>
        </row>
        <row r="3856">
          <cell r="B3856" t="str">
            <v>SC-897</v>
          </cell>
          <cell r="L3856">
            <v>1.1299999999999999</v>
          </cell>
        </row>
        <row r="3857">
          <cell r="B3857" t="str">
            <v>SC-898</v>
          </cell>
          <cell r="L3857">
            <v>1.1299999999999999</v>
          </cell>
        </row>
        <row r="3858">
          <cell r="B3858" t="str">
            <v>SC-899</v>
          </cell>
          <cell r="L3858">
            <v>1.1299999999999999</v>
          </cell>
        </row>
        <row r="3859">
          <cell r="B3859" t="str">
            <v>SC-900</v>
          </cell>
          <cell r="L3859">
            <v>1.1299999999999999</v>
          </cell>
        </row>
        <row r="3860">
          <cell r="B3860" t="str">
            <v>SC-901</v>
          </cell>
          <cell r="L3860">
            <v>1.1299999999999999</v>
          </cell>
        </row>
        <row r="3861">
          <cell r="B3861" t="str">
            <v>SC-902</v>
          </cell>
          <cell r="L3861">
            <v>1.1299999999999999</v>
          </cell>
        </row>
        <row r="3862">
          <cell r="B3862" t="str">
            <v>SC-903</v>
          </cell>
          <cell r="L3862">
            <v>3.4</v>
          </cell>
        </row>
        <row r="3863">
          <cell r="B3863" t="str">
            <v>SC-904</v>
          </cell>
          <cell r="L3863">
            <v>3.4</v>
          </cell>
        </row>
        <row r="3864">
          <cell r="B3864" t="str">
            <v>SC-905</v>
          </cell>
          <cell r="L3864">
            <v>3.4</v>
          </cell>
        </row>
        <row r="3865">
          <cell r="B3865" t="str">
            <v>SC-906</v>
          </cell>
          <cell r="L3865">
            <v>3.4</v>
          </cell>
        </row>
        <row r="3866">
          <cell r="B3866" t="str">
            <v>SC-907</v>
          </cell>
          <cell r="L3866">
            <v>3.4</v>
          </cell>
        </row>
        <row r="3867">
          <cell r="B3867" t="str">
            <v>SC-908</v>
          </cell>
          <cell r="L3867">
            <v>3.4</v>
          </cell>
        </row>
        <row r="3868">
          <cell r="B3868" t="str">
            <v>SC-909</v>
          </cell>
          <cell r="L3868">
            <v>3.4</v>
          </cell>
        </row>
        <row r="3869">
          <cell r="B3869" t="str">
            <v>SC-910</v>
          </cell>
          <cell r="L3869">
            <v>3.4</v>
          </cell>
        </row>
        <row r="3870">
          <cell r="B3870" t="str">
            <v>SC-911</v>
          </cell>
          <cell r="L3870">
            <v>3.4</v>
          </cell>
        </row>
        <row r="3871">
          <cell r="B3871" t="str">
            <v>SC-912</v>
          </cell>
          <cell r="L3871">
            <v>3.4</v>
          </cell>
        </row>
        <row r="3872">
          <cell r="B3872" t="str">
            <v>SC-913</v>
          </cell>
          <cell r="L3872">
            <v>3.4</v>
          </cell>
        </row>
        <row r="3873">
          <cell r="B3873" t="str">
            <v>SC-914</v>
          </cell>
          <cell r="L3873">
            <v>3.4</v>
          </cell>
        </row>
        <row r="3874">
          <cell r="B3874" t="str">
            <v>SC-915</v>
          </cell>
          <cell r="L3874">
            <v>3.4</v>
          </cell>
        </row>
        <row r="3875">
          <cell r="B3875" t="str">
            <v>SC-916</v>
          </cell>
          <cell r="L3875">
            <v>3.4</v>
          </cell>
        </row>
        <row r="3876">
          <cell r="B3876" t="str">
            <v>SC-917</v>
          </cell>
          <cell r="L3876">
            <v>3.4</v>
          </cell>
        </row>
        <row r="3877">
          <cell r="B3877" t="str">
            <v>SC-918</v>
          </cell>
          <cell r="L3877">
            <v>3.4</v>
          </cell>
        </row>
        <row r="3878">
          <cell r="B3878" t="str">
            <v>SC-919</v>
          </cell>
          <cell r="L3878">
            <v>3.4</v>
          </cell>
        </row>
        <row r="3879">
          <cell r="B3879" t="str">
            <v>SC-937</v>
          </cell>
          <cell r="L3879">
            <v>3.4</v>
          </cell>
        </row>
        <row r="3880">
          <cell r="B3880" t="str">
            <v>SC-938</v>
          </cell>
          <cell r="L3880">
            <v>3.4</v>
          </cell>
        </row>
        <row r="3881">
          <cell r="B3881" t="str">
            <v>SC-939</v>
          </cell>
          <cell r="L3881">
            <v>3.4</v>
          </cell>
        </row>
        <row r="3882">
          <cell r="B3882" t="str">
            <v>SC-940</v>
          </cell>
          <cell r="L3882">
            <v>3.4</v>
          </cell>
        </row>
        <row r="3883">
          <cell r="B3883" t="str">
            <v>SC-941</v>
          </cell>
          <cell r="L3883">
            <v>3.4</v>
          </cell>
        </row>
        <row r="3884">
          <cell r="B3884" t="str">
            <v>SC-942</v>
          </cell>
          <cell r="L3884">
            <v>3.4</v>
          </cell>
        </row>
        <row r="3885">
          <cell r="B3885" t="str">
            <v>SC-943</v>
          </cell>
          <cell r="L3885">
            <v>3.4</v>
          </cell>
        </row>
        <row r="3886">
          <cell r="B3886" t="str">
            <v>SC-944</v>
          </cell>
          <cell r="L3886">
            <v>3.4</v>
          </cell>
        </row>
        <row r="3887">
          <cell r="B3887" t="str">
            <v>SC-945</v>
          </cell>
          <cell r="L3887">
            <v>3.4</v>
          </cell>
        </row>
        <row r="3888">
          <cell r="B3888" t="str">
            <v>SC-946</v>
          </cell>
          <cell r="L3888">
            <v>3.4</v>
          </cell>
        </row>
        <row r="3889">
          <cell r="B3889" t="str">
            <v>SC-947</v>
          </cell>
          <cell r="L3889">
            <v>3.4</v>
          </cell>
        </row>
        <row r="3890">
          <cell r="B3890" t="str">
            <v>SC-948</v>
          </cell>
          <cell r="L3890">
            <v>3.4</v>
          </cell>
        </row>
        <row r="3891">
          <cell r="B3891" t="str">
            <v>SC-949</v>
          </cell>
          <cell r="L3891">
            <v>3.4</v>
          </cell>
        </row>
        <row r="3892">
          <cell r="B3892" t="str">
            <v>SC-950</v>
          </cell>
          <cell r="L3892">
            <v>3.4</v>
          </cell>
        </row>
        <row r="3893">
          <cell r="B3893" t="str">
            <v>SC-951</v>
          </cell>
          <cell r="L3893">
            <v>3.4</v>
          </cell>
        </row>
        <row r="3894">
          <cell r="B3894" t="str">
            <v>SC-952</v>
          </cell>
          <cell r="L3894">
            <v>3.4</v>
          </cell>
        </row>
        <row r="3895">
          <cell r="B3895" t="str">
            <v>SC-953</v>
          </cell>
          <cell r="L3895">
            <v>3.4</v>
          </cell>
        </row>
        <row r="3896">
          <cell r="B3896" t="str">
            <v>SC-954</v>
          </cell>
          <cell r="L3896">
            <v>3.4</v>
          </cell>
        </row>
        <row r="3897">
          <cell r="B3897" t="str">
            <v>SC-955</v>
          </cell>
          <cell r="L3897">
            <v>3.4</v>
          </cell>
        </row>
        <row r="3898">
          <cell r="B3898" t="str">
            <v>SC-956</v>
          </cell>
          <cell r="L3898">
            <v>3.4</v>
          </cell>
        </row>
        <row r="3899">
          <cell r="B3899" t="str">
            <v>SC-957</v>
          </cell>
          <cell r="L3899">
            <v>3.4</v>
          </cell>
        </row>
        <row r="3900">
          <cell r="B3900" t="str">
            <v>SC-958</v>
          </cell>
          <cell r="L3900">
            <v>3.4</v>
          </cell>
        </row>
        <row r="3901">
          <cell r="B3901" t="str">
            <v>SC-959</v>
          </cell>
          <cell r="L3901">
            <v>3.4</v>
          </cell>
        </row>
        <row r="3902">
          <cell r="B3902" t="str">
            <v>SC-960</v>
          </cell>
          <cell r="L3902">
            <v>3.4</v>
          </cell>
        </row>
        <row r="3903">
          <cell r="B3903" t="str">
            <v>SC-961</v>
          </cell>
          <cell r="L3903">
            <v>3.4</v>
          </cell>
        </row>
        <row r="3904">
          <cell r="B3904" t="str">
            <v>SC-962</v>
          </cell>
          <cell r="L3904">
            <v>3.4</v>
          </cell>
        </row>
        <row r="3905">
          <cell r="B3905" t="str">
            <v>SC-963</v>
          </cell>
          <cell r="L3905">
            <v>3.4</v>
          </cell>
        </row>
        <row r="3906">
          <cell r="B3906" t="str">
            <v>SC-964</v>
          </cell>
          <cell r="L3906">
            <v>3.4</v>
          </cell>
        </row>
        <row r="3907">
          <cell r="B3907" t="str">
            <v>SC-965</v>
          </cell>
          <cell r="L3907">
            <v>3.4</v>
          </cell>
        </row>
        <row r="3908">
          <cell r="B3908" t="str">
            <v>SC-966</v>
          </cell>
          <cell r="L3908">
            <v>3.4</v>
          </cell>
        </row>
        <row r="3909">
          <cell r="B3909" t="str">
            <v>SC-967</v>
          </cell>
          <cell r="L3909">
            <v>3.4</v>
          </cell>
        </row>
        <row r="3910">
          <cell r="B3910" t="str">
            <v>SC-968</v>
          </cell>
          <cell r="L3910">
            <v>3.4</v>
          </cell>
        </row>
        <row r="3911">
          <cell r="B3911" t="str">
            <v>SC-969</v>
          </cell>
          <cell r="L3911">
            <v>3.4</v>
          </cell>
        </row>
        <row r="3912">
          <cell r="B3912" t="str">
            <v>SC-970</v>
          </cell>
          <cell r="L3912">
            <v>3.4</v>
          </cell>
        </row>
        <row r="3913">
          <cell r="B3913" t="str">
            <v>Empty Table Cell</v>
          </cell>
          <cell r="L3913" t="str">
            <v>Empty Table Cell</v>
          </cell>
        </row>
        <row r="3914">
          <cell r="B3914" t="str">
            <v>SC-971</v>
          </cell>
          <cell r="L3914">
            <v>4.53</v>
          </cell>
        </row>
        <row r="3915">
          <cell r="B3915" t="str">
            <v>SC-972</v>
          </cell>
          <cell r="L3915">
            <v>4.53</v>
          </cell>
        </row>
        <row r="3916">
          <cell r="B3916" t="str">
            <v>SC-973</v>
          </cell>
          <cell r="L3916">
            <v>4.53</v>
          </cell>
        </row>
        <row r="3917">
          <cell r="B3917" t="str">
            <v>SC-974</v>
          </cell>
          <cell r="L3917">
            <v>4.53</v>
          </cell>
        </row>
        <row r="3918">
          <cell r="B3918" t="str">
            <v>SC-975</v>
          </cell>
          <cell r="L3918">
            <v>4.53</v>
          </cell>
        </row>
        <row r="3919">
          <cell r="B3919" t="str">
            <v>SC-976</v>
          </cell>
          <cell r="L3919">
            <v>4.53</v>
          </cell>
        </row>
        <row r="3920">
          <cell r="B3920" t="str">
            <v>SC-977</v>
          </cell>
          <cell r="L3920">
            <v>4.53</v>
          </cell>
        </row>
        <row r="3921">
          <cell r="B3921" t="str">
            <v>SC-978</v>
          </cell>
          <cell r="L3921">
            <v>4.53</v>
          </cell>
        </row>
        <row r="3922">
          <cell r="B3922" t="str">
            <v>SC-987</v>
          </cell>
          <cell r="L3922">
            <v>4.53</v>
          </cell>
        </row>
        <row r="3923">
          <cell r="B3923" t="str">
            <v>SC-988</v>
          </cell>
          <cell r="L3923">
            <v>4.53</v>
          </cell>
        </row>
        <row r="3924">
          <cell r="B3924" t="str">
            <v>SC-989</v>
          </cell>
          <cell r="L3924">
            <v>4.53</v>
          </cell>
        </row>
        <row r="3925">
          <cell r="B3925" t="str">
            <v>SC-990</v>
          </cell>
          <cell r="L3925">
            <v>4.53</v>
          </cell>
        </row>
        <row r="3926">
          <cell r="B3926" t="str">
            <v>SC-991</v>
          </cell>
          <cell r="L3926">
            <v>4.53</v>
          </cell>
        </row>
        <row r="3927">
          <cell r="B3927" t="str">
            <v>SC-992</v>
          </cell>
          <cell r="L3927">
            <v>4.53</v>
          </cell>
        </row>
        <row r="3928">
          <cell r="B3928" t="str">
            <v>SC-993</v>
          </cell>
          <cell r="L3928">
            <v>4.53</v>
          </cell>
        </row>
        <row r="3929">
          <cell r="B3929" t="str">
            <v>SC-994</v>
          </cell>
          <cell r="L3929">
            <v>4.53</v>
          </cell>
        </row>
        <row r="3930">
          <cell r="B3930" t="str">
            <v>SC-995</v>
          </cell>
          <cell r="L3930">
            <v>4.53</v>
          </cell>
        </row>
        <row r="3931">
          <cell r="B3931" t="str">
            <v>SC-996</v>
          </cell>
          <cell r="L3931">
            <v>4.53</v>
          </cell>
        </row>
        <row r="3932">
          <cell r="B3932" t="str">
            <v>SC-997</v>
          </cell>
          <cell r="L3932">
            <v>4.53</v>
          </cell>
        </row>
        <row r="3933">
          <cell r="B3933" t="str">
            <v>SC-998</v>
          </cell>
          <cell r="L3933">
            <v>4.53</v>
          </cell>
        </row>
        <row r="3934">
          <cell r="B3934" t="str">
            <v>SC-999</v>
          </cell>
          <cell r="L3934">
            <v>4.53</v>
          </cell>
        </row>
        <row r="3935">
          <cell r="B3935" t="str">
            <v>SC-1000</v>
          </cell>
          <cell r="L3935">
            <v>4.53</v>
          </cell>
        </row>
        <row r="3936">
          <cell r="B3936" t="str">
            <v>SC-1001</v>
          </cell>
          <cell r="L3936">
            <v>4.53</v>
          </cell>
        </row>
        <row r="3937">
          <cell r="B3937" t="str">
            <v>SC-1002</v>
          </cell>
          <cell r="L3937">
            <v>4.53</v>
          </cell>
        </row>
        <row r="3938">
          <cell r="B3938" t="str">
            <v>SC-1003</v>
          </cell>
          <cell r="L3938">
            <v>13.6</v>
          </cell>
        </row>
        <row r="3939">
          <cell r="B3939" t="str">
            <v>SC-1004</v>
          </cell>
          <cell r="L3939">
            <v>13.6</v>
          </cell>
        </row>
        <row r="3940">
          <cell r="B3940" t="str">
            <v>SC-1005</v>
          </cell>
          <cell r="L3940">
            <v>12.47</v>
          </cell>
        </row>
        <row r="3941">
          <cell r="B3941" t="str">
            <v>SC-1006</v>
          </cell>
          <cell r="L3941">
            <v>12.47</v>
          </cell>
        </row>
        <row r="3942">
          <cell r="B3942" t="str">
            <v>SC-1007</v>
          </cell>
          <cell r="L3942">
            <v>10.199999999999999</v>
          </cell>
        </row>
        <row r="3943">
          <cell r="B3943" t="str">
            <v>SC-1008</v>
          </cell>
          <cell r="L3943">
            <v>10.199999999999999</v>
          </cell>
        </row>
        <row r="3944">
          <cell r="B3944" t="str">
            <v>SC-1009</v>
          </cell>
          <cell r="L3944">
            <v>10.199999999999999</v>
          </cell>
        </row>
        <row r="3945">
          <cell r="B3945" t="str">
            <v>SC-1010</v>
          </cell>
          <cell r="L3945">
            <v>10.199999999999999</v>
          </cell>
        </row>
        <row r="3946">
          <cell r="B3946" t="str">
            <v>SC-1019</v>
          </cell>
          <cell r="L3946">
            <v>22.67</v>
          </cell>
        </row>
        <row r="3947">
          <cell r="B3947" t="str">
            <v>SC-1020</v>
          </cell>
          <cell r="L3947">
            <v>20.41</v>
          </cell>
        </row>
        <row r="3948">
          <cell r="B3948" t="str">
            <v>SC-1021</v>
          </cell>
          <cell r="L3948">
            <v>20.41</v>
          </cell>
        </row>
        <row r="3949">
          <cell r="B3949" t="str">
            <v>SC-1022</v>
          </cell>
          <cell r="L3949">
            <v>20.41</v>
          </cell>
        </row>
        <row r="3950">
          <cell r="B3950" t="str">
            <v>SC-1023</v>
          </cell>
          <cell r="L3950">
            <v>10.199999999999999</v>
          </cell>
        </row>
        <row r="3951">
          <cell r="B3951" t="str">
            <v>SC-1024</v>
          </cell>
          <cell r="L3951">
            <v>9.07</v>
          </cell>
        </row>
        <row r="3952">
          <cell r="B3952" t="str">
            <v>SC-1025</v>
          </cell>
          <cell r="L3952">
            <v>7.94</v>
          </cell>
        </row>
        <row r="3953">
          <cell r="B3953" t="str">
            <v>SC-1026</v>
          </cell>
          <cell r="L3953">
            <v>6.8</v>
          </cell>
        </row>
        <row r="3954">
          <cell r="B3954" t="str">
            <v>SC-1027</v>
          </cell>
          <cell r="L3954">
            <v>5.67</v>
          </cell>
        </row>
        <row r="3955">
          <cell r="B3955" t="str">
            <v>SC-1028</v>
          </cell>
          <cell r="L3955">
            <v>5.67</v>
          </cell>
        </row>
        <row r="3956">
          <cell r="B3956" t="str">
            <v>SC-1029</v>
          </cell>
          <cell r="L3956">
            <v>5.67</v>
          </cell>
        </row>
        <row r="3957">
          <cell r="B3957" t="str">
            <v>SC-1030</v>
          </cell>
          <cell r="L3957">
            <v>5.67</v>
          </cell>
        </row>
        <row r="3958">
          <cell r="B3958" t="str">
            <v>SC-1031</v>
          </cell>
          <cell r="L3958">
            <v>5.67</v>
          </cell>
        </row>
        <row r="3959">
          <cell r="B3959" t="str">
            <v>SC-1032</v>
          </cell>
          <cell r="L3959">
            <v>4.53</v>
          </cell>
        </row>
        <row r="3960">
          <cell r="B3960" t="str">
            <v>SC-1033</v>
          </cell>
          <cell r="L3960">
            <v>4.53</v>
          </cell>
        </row>
        <row r="3961">
          <cell r="B3961" t="str">
            <v>SC-1034</v>
          </cell>
          <cell r="L3961">
            <v>4.53</v>
          </cell>
        </row>
        <row r="3962">
          <cell r="B3962" t="str">
            <v>Empty Table Cell</v>
          </cell>
          <cell r="L3962" t="str">
            <v>Empty Table Cell</v>
          </cell>
        </row>
        <row r="3963">
          <cell r="B3963" t="str">
            <v>SC-1035</v>
          </cell>
          <cell r="L3963">
            <v>12.47</v>
          </cell>
        </row>
        <row r="3964">
          <cell r="B3964" t="str">
            <v>SC-1036</v>
          </cell>
          <cell r="L3964">
            <v>12.47</v>
          </cell>
        </row>
        <row r="3965">
          <cell r="B3965" t="str">
            <v>SC-1037</v>
          </cell>
          <cell r="L3965">
            <v>12.47</v>
          </cell>
        </row>
        <row r="3966">
          <cell r="B3966" t="str">
            <v>SC-1038</v>
          </cell>
          <cell r="L3966">
            <v>12.47</v>
          </cell>
        </row>
        <row r="3967">
          <cell r="B3967" t="str">
            <v>SC-1039</v>
          </cell>
          <cell r="L3967">
            <v>10.199999999999999</v>
          </cell>
        </row>
        <row r="3968">
          <cell r="B3968" t="str">
            <v>SC-1040</v>
          </cell>
          <cell r="L3968">
            <v>10.199999999999999</v>
          </cell>
        </row>
        <row r="3969">
          <cell r="B3969" t="str">
            <v>SC-1041</v>
          </cell>
          <cell r="L3969">
            <v>10.199999999999999</v>
          </cell>
        </row>
        <row r="3970">
          <cell r="B3970" t="str">
            <v>SC-1049</v>
          </cell>
          <cell r="L3970">
            <v>22.67</v>
          </cell>
        </row>
        <row r="3971">
          <cell r="B3971" t="str">
            <v>SC-1050</v>
          </cell>
          <cell r="L3971">
            <v>22.67</v>
          </cell>
        </row>
        <row r="3972">
          <cell r="B3972" t="str">
            <v>SC-1051</v>
          </cell>
          <cell r="L3972">
            <v>22.67</v>
          </cell>
        </row>
        <row r="3973">
          <cell r="B3973" t="str">
            <v>SC-1052</v>
          </cell>
          <cell r="L3973">
            <v>22.67</v>
          </cell>
        </row>
        <row r="3974">
          <cell r="B3974" t="str">
            <v>SC-1053</v>
          </cell>
          <cell r="L3974">
            <v>17.010000000000002</v>
          </cell>
        </row>
        <row r="3975">
          <cell r="B3975" t="str">
            <v>SC-1054</v>
          </cell>
          <cell r="L3975">
            <v>17.010000000000002</v>
          </cell>
        </row>
        <row r="3976">
          <cell r="B3976" t="str">
            <v>SC-1055</v>
          </cell>
          <cell r="L3976">
            <v>17.010000000000002</v>
          </cell>
        </row>
        <row r="3977">
          <cell r="B3977" t="str">
            <v>SC-1056</v>
          </cell>
          <cell r="L3977">
            <v>10.199999999999999</v>
          </cell>
        </row>
        <row r="3978">
          <cell r="B3978" t="str">
            <v>SC-1057</v>
          </cell>
          <cell r="L3978">
            <v>10.199999999999999</v>
          </cell>
        </row>
        <row r="3979">
          <cell r="B3979" t="str">
            <v>SC-1058</v>
          </cell>
          <cell r="L3979">
            <v>10.199999999999999</v>
          </cell>
        </row>
        <row r="3980">
          <cell r="B3980" t="str">
            <v>SC-1059</v>
          </cell>
          <cell r="L3980">
            <v>10.199999999999999</v>
          </cell>
        </row>
        <row r="3981">
          <cell r="B3981" t="str">
            <v>SC-1060</v>
          </cell>
          <cell r="L3981">
            <v>10.199999999999999</v>
          </cell>
        </row>
        <row r="3982">
          <cell r="B3982" t="str">
            <v>SC-1061</v>
          </cell>
          <cell r="L3982">
            <v>10.199999999999999</v>
          </cell>
        </row>
        <row r="3983">
          <cell r="B3983" t="str">
            <v>SC-1062</v>
          </cell>
          <cell r="L3983">
            <v>10.199999999999999</v>
          </cell>
        </row>
        <row r="3984">
          <cell r="B3984" t="str">
            <v>Empty Table Cell</v>
          </cell>
          <cell r="L3984" t="str">
            <v>Empty Table Cell</v>
          </cell>
        </row>
        <row r="3985">
          <cell r="B3985" t="str">
            <v>SC-1063</v>
          </cell>
          <cell r="L3985">
            <v>17.010000000000002</v>
          </cell>
        </row>
        <row r="3986">
          <cell r="B3986" t="str">
            <v>SC-1064</v>
          </cell>
          <cell r="L3986">
            <v>17.010000000000002</v>
          </cell>
        </row>
        <row r="3987">
          <cell r="B3987" t="str">
            <v>SC-1065</v>
          </cell>
          <cell r="L3987">
            <v>17.010000000000002</v>
          </cell>
        </row>
        <row r="3988">
          <cell r="B3988" t="str">
            <v>SC-1066</v>
          </cell>
          <cell r="L3988">
            <v>12.47</v>
          </cell>
        </row>
        <row r="3989">
          <cell r="B3989" t="str">
            <v>SC-1067</v>
          </cell>
          <cell r="L3989">
            <v>12.47</v>
          </cell>
        </row>
        <row r="3990">
          <cell r="B3990" t="str">
            <v>SC-1068</v>
          </cell>
          <cell r="L3990">
            <v>9.07</v>
          </cell>
        </row>
        <row r="3991">
          <cell r="B3991" t="str">
            <v>SC-1069</v>
          </cell>
          <cell r="L3991">
            <v>9.07</v>
          </cell>
        </row>
        <row r="3992">
          <cell r="B3992" t="str">
            <v>SC-1077</v>
          </cell>
          <cell r="L3992">
            <v>21.54</v>
          </cell>
        </row>
        <row r="3993">
          <cell r="B3993" t="str">
            <v>SC-1078</v>
          </cell>
          <cell r="L3993">
            <v>20.41</v>
          </cell>
        </row>
        <row r="3994">
          <cell r="B3994" t="str">
            <v>SC-1079</v>
          </cell>
          <cell r="L3994">
            <v>20.41</v>
          </cell>
        </row>
        <row r="3995">
          <cell r="B3995" t="str">
            <v>SC-1080</v>
          </cell>
          <cell r="L3995">
            <v>18.14</v>
          </cell>
        </row>
        <row r="3996">
          <cell r="B3996" t="str">
            <v>SC-1081</v>
          </cell>
          <cell r="L3996">
            <v>18.14</v>
          </cell>
        </row>
        <row r="3997">
          <cell r="B3997" t="str">
            <v>SC-1082</v>
          </cell>
          <cell r="L3997">
            <v>18.14</v>
          </cell>
        </row>
        <row r="3998">
          <cell r="B3998" t="str">
            <v>SC-1083</v>
          </cell>
          <cell r="L3998">
            <v>18.14</v>
          </cell>
        </row>
        <row r="3999">
          <cell r="B3999" t="str">
            <v>SC-1084</v>
          </cell>
          <cell r="L3999">
            <v>11.34</v>
          </cell>
        </row>
        <row r="4000">
          <cell r="B4000" t="str">
            <v>SC-1085</v>
          </cell>
          <cell r="L4000">
            <v>11.34</v>
          </cell>
        </row>
        <row r="4001">
          <cell r="B4001" t="str">
            <v>SC-1086</v>
          </cell>
          <cell r="L4001">
            <v>11.34</v>
          </cell>
        </row>
        <row r="4002">
          <cell r="B4002" t="str">
            <v>SC-1087</v>
          </cell>
          <cell r="L4002">
            <v>11.34</v>
          </cell>
        </row>
        <row r="4003">
          <cell r="B4003" t="str">
            <v>SC-1088</v>
          </cell>
          <cell r="L4003">
            <v>11.34</v>
          </cell>
        </row>
        <row r="4004">
          <cell r="B4004" t="str">
            <v>SC-1089</v>
          </cell>
          <cell r="L4004">
            <v>11.34</v>
          </cell>
        </row>
        <row r="4005">
          <cell r="B4005" t="str">
            <v>SC-1090</v>
          </cell>
          <cell r="L4005">
            <v>11.34</v>
          </cell>
        </row>
        <row r="4006">
          <cell r="B4006" t="str">
            <v>Empty Table Cell</v>
          </cell>
          <cell r="L4006" t="str">
            <v>Empty Table Cell</v>
          </cell>
        </row>
        <row r="4007">
          <cell r="B4007" t="str">
            <v>SC-1091</v>
          </cell>
          <cell r="L4007">
            <v>13.6</v>
          </cell>
        </row>
        <row r="4008">
          <cell r="B4008" t="str">
            <v>SC-1092</v>
          </cell>
          <cell r="L4008">
            <v>13.6</v>
          </cell>
        </row>
        <row r="4009">
          <cell r="B4009" t="str">
            <v>SC-1095</v>
          </cell>
          <cell r="L4009">
            <v>15.87</v>
          </cell>
        </row>
        <row r="4010">
          <cell r="B4010" t="str">
            <v>SC-1096</v>
          </cell>
          <cell r="L4010">
            <v>15.87</v>
          </cell>
        </row>
        <row r="4011">
          <cell r="B4011" t="str">
            <v>SC-1097</v>
          </cell>
          <cell r="L4011">
            <v>13.6</v>
          </cell>
        </row>
        <row r="4012">
          <cell r="B4012" t="str">
            <v>SC-1098</v>
          </cell>
          <cell r="L4012">
            <v>13.6</v>
          </cell>
        </row>
        <row r="4013">
          <cell r="B4013" t="str">
            <v>Empty Table Cell</v>
          </cell>
          <cell r="L4013" t="str">
            <v>Empty Table Cell</v>
          </cell>
        </row>
        <row r="4014">
          <cell r="B4014" t="str">
            <v>SC-1099</v>
          </cell>
          <cell r="L4014">
            <v>18.14</v>
          </cell>
        </row>
        <row r="4015">
          <cell r="B4015" t="str">
            <v>SC-1100</v>
          </cell>
          <cell r="L4015">
            <v>17.010000000000002</v>
          </cell>
        </row>
        <row r="4016">
          <cell r="B4016" t="str">
            <v>SC-1103</v>
          </cell>
          <cell r="L4016">
            <v>36.28</v>
          </cell>
        </row>
        <row r="4017">
          <cell r="B4017" t="str">
            <v>SC-1104</v>
          </cell>
          <cell r="L4017">
            <v>34.01</v>
          </cell>
        </row>
        <row r="4018">
          <cell r="B4018" t="str">
            <v>SC-1105</v>
          </cell>
          <cell r="L4018">
            <v>18.14</v>
          </cell>
        </row>
        <row r="4019">
          <cell r="B4019" t="str">
            <v>SC-1106</v>
          </cell>
          <cell r="L4019">
            <v>15.87</v>
          </cell>
        </row>
        <row r="4020">
          <cell r="B4020" t="str">
            <v>Empty Table Cell</v>
          </cell>
          <cell r="L4020" t="str">
            <v>Empty Table Cell</v>
          </cell>
        </row>
        <row r="4021">
          <cell r="B4021" t="str">
            <v>SC-1107</v>
          </cell>
          <cell r="L4021">
            <v>1.7</v>
          </cell>
        </row>
        <row r="4022">
          <cell r="B4022" t="str">
            <v>SC-1108</v>
          </cell>
          <cell r="L4022">
            <v>1.7</v>
          </cell>
        </row>
        <row r="4023">
          <cell r="B4023" t="str">
            <v>SC-1109</v>
          </cell>
          <cell r="L4023">
            <v>1.7</v>
          </cell>
        </row>
        <row r="4024">
          <cell r="B4024" t="str">
            <v>SC-1110</v>
          </cell>
          <cell r="L4024">
            <v>1.7</v>
          </cell>
        </row>
        <row r="4025">
          <cell r="B4025" t="str">
            <v>SC-1111</v>
          </cell>
          <cell r="L4025">
            <v>1.1299999999999999</v>
          </cell>
        </row>
        <row r="4026">
          <cell r="B4026" t="str">
            <v>SC-1112</v>
          </cell>
          <cell r="L4026">
            <v>1.1299999999999999</v>
          </cell>
        </row>
        <row r="4027">
          <cell r="B4027" t="str">
            <v>SC-1113</v>
          </cell>
          <cell r="L4027">
            <v>1.1299999999999999</v>
          </cell>
        </row>
        <row r="4028">
          <cell r="B4028" t="str">
            <v>SC-1114</v>
          </cell>
          <cell r="L4028">
            <v>1.1299999999999999</v>
          </cell>
        </row>
        <row r="4029">
          <cell r="B4029" t="str">
            <v>SC-1115</v>
          </cell>
          <cell r="L4029">
            <v>1.1299999999999999</v>
          </cell>
        </row>
        <row r="4030">
          <cell r="B4030" t="str">
            <v>SC-1116</v>
          </cell>
          <cell r="L4030">
            <v>1.1299999999999999</v>
          </cell>
        </row>
        <row r="4031">
          <cell r="B4031" t="str">
            <v>SC-1117</v>
          </cell>
          <cell r="L4031">
            <v>1.1299999999999999</v>
          </cell>
        </row>
        <row r="4032">
          <cell r="B4032" t="str">
            <v>SC-1118</v>
          </cell>
          <cell r="L4032">
            <v>1.1299999999999999</v>
          </cell>
        </row>
        <row r="4033">
          <cell r="B4033" t="str">
            <v>SC-1131</v>
          </cell>
          <cell r="L4033">
            <v>2.27</v>
          </cell>
        </row>
        <row r="4034">
          <cell r="B4034" t="str">
            <v>SC-1132</v>
          </cell>
          <cell r="L4034">
            <v>2.27</v>
          </cell>
        </row>
        <row r="4035">
          <cell r="B4035" t="str">
            <v>SC-1133</v>
          </cell>
          <cell r="L4035">
            <v>2.27</v>
          </cell>
        </row>
        <row r="4036">
          <cell r="B4036" t="str">
            <v>SC-1134</v>
          </cell>
          <cell r="L4036">
            <v>2.27</v>
          </cell>
        </row>
        <row r="4037">
          <cell r="B4037" t="str">
            <v>SC-1135</v>
          </cell>
          <cell r="L4037">
            <v>2.27</v>
          </cell>
        </row>
        <row r="4038">
          <cell r="B4038" t="str">
            <v>SC-1136</v>
          </cell>
          <cell r="L4038">
            <v>1.7</v>
          </cell>
        </row>
        <row r="4039">
          <cell r="B4039" t="str">
            <v>SC-1137</v>
          </cell>
          <cell r="L4039">
            <v>1.7</v>
          </cell>
        </row>
        <row r="4040">
          <cell r="B4040" t="str">
            <v>SC-1138</v>
          </cell>
          <cell r="L4040">
            <v>1.7</v>
          </cell>
        </row>
        <row r="4041">
          <cell r="B4041" t="str">
            <v>SC-1139</v>
          </cell>
          <cell r="L4041">
            <v>1.7</v>
          </cell>
        </row>
        <row r="4042">
          <cell r="B4042" t="str">
            <v>SC-1140</v>
          </cell>
          <cell r="L4042">
            <v>1.7</v>
          </cell>
        </row>
        <row r="4043">
          <cell r="B4043" t="str">
            <v>SC-1141</v>
          </cell>
          <cell r="L4043">
            <v>1.7</v>
          </cell>
        </row>
        <row r="4044">
          <cell r="B4044" t="str">
            <v>SC-1142</v>
          </cell>
          <cell r="L4044">
            <v>1.7</v>
          </cell>
        </row>
        <row r="4045">
          <cell r="B4045" t="str">
            <v>SC-1143</v>
          </cell>
          <cell r="L4045">
            <v>1.1299999999999999</v>
          </cell>
        </row>
        <row r="4046">
          <cell r="B4046" t="str">
            <v>SC-1144</v>
          </cell>
          <cell r="L4046">
            <v>1.1299999999999999</v>
          </cell>
        </row>
        <row r="4047">
          <cell r="B4047" t="str">
            <v>SC-1145</v>
          </cell>
          <cell r="L4047">
            <v>1.1299999999999999</v>
          </cell>
        </row>
        <row r="4048">
          <cell r="B4048" t="str">
            <v>SC-1146</v>
          </cell>
          <cell r="L4048">
            <v>1.1299999999999999</v>
          </cell>
        </row>
        <row r="4049">
          <cell r="B4049" t="str">
            <v>SC-1147</v>
          </cell>
          <cell r="L4049">
            <v>1.1299999999999999</v>
          </cell>
        </row>
        <row r="4050">
          <cell r="B4050" t="str">
            <v>SC-1148</v>
          </cell>
          <cell r="L4050">
            <v>1.1299999999999999</v>
          </cell>
        </row>
        <row r="4051">
          <cell r="B4051" t="str">
            <v>SC-1149</v>
          </cell>
          <cell r="L4051">
            <v>1.1299999999999999</v>
          </cell>
        </row>
        <row r="4052">
          <cell r="B4052" t="str">
            <v>SC-1150</v>
          </cell>
          <cell r="L4052">
            <v>1.1299999999999999</v>
          </cell>
        </row>
        <row r="4053">
          <cell r="B4053" t="str">
            <v>SC-1151</v>
          </cell>
          <cell r="L4053">
            <v>1.1299999999999999</v>
          </cell>
        </row>
        <row r="4054">
          <cell r="B4054" t="str">
            <v>SC-1152</v>
          </cell>
          <cell r="L4054">
            <v>1.1299999999999999</v>
          </cell>
        </row>
        <row r="4055">
          <cell r="B4055" t="str">
            <v>SC-1153</v>
          </cell>
          <cell r="L4055">
            <v>1.1299999999999999</v>
          </cell>
        </row>
        <row r="4056">
          <cell r="B4056" t="str">
            <v>SC-1154</v>
          </cell>
          <cell r="L4056">
            <v>1.1299999999999999</v>
          </cell>
        </row>
        <row r="4057">
          <cell r="B4057" t="str">
            <v>SC-1155</v>
          </cell>
          <cell r="L4057">
            <v>7.94</v>
          </cell>
        </row>
        <row r="4058">
          <cell r="B4058" t="str">
            <v>SC-1156</v>
          </cell>
          <cell r="L4058">
            <v>7.9358000000000004</v>
          </cell>
        </row>
        <row r="4059">
          <cell r="B4059" t="str">
            <v>SC-1157</v>
          </cell>
          <cell r="L4059">
            <v>13.604200000000001</v>
          </cell>
        </row>
        <row r="4060">
          <cell r="B4060" t="str">
            <v>SC-1158</v>
          </cell>
          <cell r="L4060">
            <v>17.005299999999998</v>
          </cell>
        </row>
        <row r="4061">
          <cell r="B4061" t="str">
            <v>SC-1159</v>
          </cell>
          <cell r="L4061">
            <v>20.406400000000001</v>
          </cell>
        </row>
        <row r="4062">
          <cell r="B4062" t="str">
            <v>SC-1160</v>
          </cell>
          <cell r="L4062">
            <v>24.941099999999999</v>
          </cell>
        </row>
        <row r="4063">
          <cell r="B4063" t="str">
            <v>SC-1161</v>
          </cell>
          <cell r="L4063">
            <v>24.941099999999999</v>
          </cell>
        </row>
        <row r="4064">
          <cell r="B4064" t="str">
            <v>SC-1162</v>
          </cell>
          <cell r="L4064">
            <v>36.277999999999999</v>
          </cell>
        </row>
        <row r="4065">
          <cell r="B4065" t="str">
            <v>SC-1163</v>
          </cell>
          <cell r="L4065">
            <v>36.277999999999999</v>
          </cell>
        </row>
        <row r="4066">
          <cell r="B4066" t="str">
            <v>SC-1164</v>
          </cell>
          <cell r="L4066">
            <v>51.015900000000002</v>
          </cell>
        </row>
        <row r="4067">
          <cell r="B4067" t="str">
            <v>SC-1165</v>
          </cell>
          <cell r="L4067">
            <v>51.015900000000002</v>
          </cell>
        </row>
        <row r="4068">
          <cell r="B4068" t="str">
            <v>SC-1166</v>
          </cell>
          <cell r="L4068">
            <v>68.021199999999993</v>
          </cell>
        </row>
        <row r="4069">
          <cell r="B4069" t="str">
            <v>SC-1179</v>
          </cell>
          <cell r="L4069">
            <v>9.0694999999999997</v>
          </cell>
        </row>
        <row r="4070">
          <cell r="B4070" t="str">
            <v>SC-1180</v>
          </cell>
          <cell r="L4070">
            <v>12.470499999999999</v>
          </cell>
        </row>
        <row r="4071">
          <cell r="B4071" t="str">
            <v>SC-1181</v>
          </cell>
          <cell r="L4071">
            <v>19.2727</v>
          </cell>
        </row>
        <row r="4072">
          <cell r="B4072" t="str">
            <v>SC-1182</v>
          </cell>
          <cell r="L4072">
            <v>29.4758</v>
          </cell>
        </row>
        <row r="4073">
          <cell r="B4073" t="str">
            <v>SC-1183</v>
          </cell>
          <cell r="L4073">
            <v>32.876899999999999</v>
          </cell>
        </row>
        <row r="4074">
          <cell r="B4074" t="str">
            <v>SC-1184</v>
          </cell>
          <cell r="L4074">
            <v>47.614800000000002</v>
          </cell>
        </row>
        <row r="4075">
          <cell r="B4075" t="str">
            <v>SC-1185</v>
          </cell>
          <cell r="L4075">
            <v>39.679000000000002</v>
          </cell>
        </row>
        <row r="4076">
          <cell r="B4076" t="str">
            <v>SC-1186</v>
          </cell>
          <cell r="L4076">
            <v>65.753799999999998</v>
          </cell>
        </row>
        <row r="4077">
          <cell r="B4077" t="str">
            <v>SC-1187</v>
          </cell>
          <cell r="L4077">
            <v>65.753799999999998</v>
          </cell>
        </row>
        <row r="4078">
          <cell r="B4078" t="str">
            <v>SC-1188</v>
          </cell>
          <cell r="L4078">
            <v>81.625399999999999</v>
          </cell>
        </row>
        <row r="4079">
          <cell r="B4079" t="str">
            <v>SC-1189</v>
          </cell>
          <cell r="L4079">
            <v>70.288499999999999</v>
          </cell>
        </row>
        <row r="4080">
          <cell r="B4080" t="str">
            <v>SC-1190</v>
          </cell>
          <cell r="L4080">
            <v>96.363299999999995</v>
          </cell>
        </row>
        <row r="4081">
          <cell r="B4081" t="str">
            <v>Empty Table Cell</v>
          </cell>
        </row>
        <row r="4082">
          <cell r="B4082" t="str">
            <v>SC-1191</v>
          </cell>
          <cell r="L4082">
            <v>15.871600000000001</v>
          </cell>
        </row>
        <row r="4083">
          <cell r="B4083" t="str">
            <v>SC-1192</v>
          </cell>
          <cell r="L4083">
            <v>22.6737</v>
          </cell>
        </row>
        <row r="4084">
          <cell r="B4084" t="str">
            <v>SC-1193</v>
          </cell>
          <cell r="L4084">
            <v>36.277999999999999</v>
          </cell>
        </row>
        <row r="4085">
          <cell r="B4085" t="str">
            <v>SC-1194</v>
          </cell>
          <cell r="L4085">
            <v>43.080100000000002</v>
          </cell>
        </row>
        <row r="4086">
          <cell r="B4086" t="str">
            <v>SC-1199</v>
          </cell>
          <cell r="L4086">
            <v>29.4758</v>
          </cell>
        </row>
        <row r="4087">
          <cell r="B4087" t="str">
            <v>SC-1200</v>
          </cell>
          <cell r="L4087">
            <v>31.743200000000002</v>
          </cell>
        </row>
        <row r="4088">
          <cell r="B4088" t="str">
            <v>SC-1201</v>
          </cell>
          <cell r="L4088">
            <v>54.416899999999998</v>
          </cell>
        </row>
        <row r="4089">
          <cell r="B4089" t="str">
            <v>SC-1202</v>
          </cell>
          <cell r="L4089">
            <v>64.620099999999994</v>
          </cell>
        </row>
        <row r="4090">
          <cell r="B4090" t="str">
            <v>Empty Table Cell</v>
          </cell>
        </row>
        <row r="4091">
          <cell r="B4091" t="str">
            <v>SC-1203</v>
          </cell>
          <cell r="L4091">
            <v>6.8</v>
          </cell>
        </row>
        <row r="4092">
          <cell r="B4092" t="str">
            <v>SC-1204</v>
          </cell>
          <cell r="L4092">
            <v>9.07</v>
          </cell>
        </row>
        <row r="4093">
          <cell r="B4093" t="str">
            <v>SC-1205</v>
          </cell>
          <cell r="L4093">
            <v>13.6</v>
          </cell>
        </row>
        <row r="4094">
          <cell r="B4094" t="str">
            <v>SC-1206</v>
          </cell>
          <cell r="L4094">
            <v>15.87</v>
          </cell>
        </row>
        <row r="4095">
          <cell r="B4095" t="str">
            <v>SC-1207</v>
          </cell>
          <cell r="L4095">
            <v>22.67</v>
          </cell>
        </row>
        <row r="4096">
          <cell r="B4096" t="str">
            <v>SC-1208</v>
          </cell>
          <cell r="L4096">
            <v>27.21</v>
          </cell>
        </row>
        <row r="4097">
          <cell r="B4097" t="str">
            <v>SC-1209</v>
          </cell>
          <cell r="L4097">
            <v>29.48</v>
          </cell>
        </row>
        <row r="4098">
          <cell r="B4098" t="str">
            <v>SC-1210</v>
          </cell>
          <cell r="L4098">
            <v>34.01</v>
          </cell>
        </row>
        <row r="4099">
          <cell r="B4099" t="str">
            <v>SC-1211</v>
          </cell>
          <cell r="L4099">
            <v>34.01</v>
          </cell>
        </row>
        <row r="4100">
          <cell r="B4100" t="str">
            <v>SC-1212</v>
          </cell>
          <cell r="L4100">
            <v>45.35</v>
          </cell>
        </row>
        <row r="4101">
          <cell r="B4101" t="str">
            <v>SC-1213</v>
          </cell>
          <cell r="L4101">
            <v>43.08</v>
          </cell>
        </row>
        <row r="4102">
          <cell r="B4102" t="str">
            <v>SC-1214</v>
          </cell>
          <cell r="L4102">
            <v>60.09</v>
          </cell>
        </row>
        <row r="4103">
          <cell r="B4103" t="str">
            <v>SC-1227</v>
          </cell>
          <cell r="L4103">
            <v>9.07</v>
          </cell>
        </row>
        <row r="4104">
          <cell r="B4104" t="str">
            <v>SC-1228</v>
          </cell>
          <cell r="L4104">
            <v>13.6</v>
          </cell>
        </row>
        <row r="4105">
          <cell r="B4105" t="str">
            <v>SC-1229</v>
          </cell>
          <cell r="L4105">
            <v>21.54</v>
          </cell>
        </row>
        <row r="4106">
          <cell r="B4106" t="str">
            <v>SC-1230</v>
          </cell>
          <cell r="L4106">
            <v>23.81</v>
          </cell>
        </row>
        <row r="4107">
          <cell r="B4107" t="str">
            <v>SC-1231</v>
          </cell>
          <cell r="L4107">
            <v>32.880000000000003</v>
          </cell>
        </row>
        <row r="4108">
          <cell r="B4108" t="str">
            <v>SC-1232</v>
          </cell>
          <cell r="L4108">
            <v>37.409999999999997</v>
          </cell>
        </row>
        <row r="4109">
          <cell r="B4109" t="str">
            <v>SC-1233</v>
          </cell>
          <cell r="L4109">
            <v>47.61</v>
          </cell>
        </row>
        <row r="4110">
          <cell r="B4110" t="str">
            <v>SC-1234</v>
          </cell>
          <cell r="L4110">
            <v>55.55</v>
          </cell>
        </row>
        <row r="4111">
          <cell r="B4111" t="str">
            <v>SC-1235</v>
          </cell>
          <cell r="L4111">
            <v>55.55</v>
          </cell>
        </row>
        <row r="4112">
          <cell r="B4112" t="str">
            <v>SC-1236</v>
          </cell>
          <cell r="L4112">
            <v>74.819999999999993</v>
          </cell>
        </row>
        <row r="4113">
          <cell r="B4113" t="str">
            <v>SC-1237</v>
          </cell>
          <cell r="L4113">
            <v>70.290000000000006</v>
          </cell>
        </row>
        <row r="4114">
          <cell r="B4114" t="str">
            <v>SC-1238</v>
          </cell>
          <cell r="L4114">
            <v>88.43</v>
          </cell>
        </row>
      </sheetData>
      <sheetData sheetId="36"/>
      <sheetData sheetId="37">
        <row r="8">
          <cell r="B8"/>
          <cell r="C8"/>
          <cell r="D8"/>
          <cell r="E8"/>
          <cell r="F8"/>
          <cell r="G8"/>
        </row>
        <row r="9">
          <cell r="B9" t="str">
            <v>DAIRY</v>
          </cell>
          <cell r="C9"/>
          <cell r="D9"/>
          <cell r="E9"/>
          <cell r="F9"/>
          <cell r="G9"/>
        </row>
        <row r="10">
          <cell r="B10">
            <v>1601</v>
          </cell>
          <cell r="C10" t="str">
            <v>a/</v>
          </cell>
          <cell r="D10"/>
          <cell r="E10">
            <v>1403.3985043203954</v>
          </cell>
          <cell r="F10">
            <v>1403.3985043203954</v>
          </cell>
          <cell r="G10">
            <v>0</v>
          </cell>
        </row>
        <row r="11">
          <cell r="B11" t="str">
            <v>Average</v>
          </cell>
          <cell r="C11"/>
          <cell r="D11"/>
          <cell r="E11">
            <v>1403.3985043203954</v>
          </cell>
          <cell r="F11"/>
          <cell r="G11"/>
        </row>
        <row r="12">
          <cell r="B12"/>
          <cell r="C12"/>
          <cell r="D12"/>
          <cell r="E12"/>
          <cell r="F12"/>
          <cell r="G12"/>
        </row>
        <row r="13">
          <cell r="B13" t="str">
            <v>POULTRY</v>
          </cell>
          <cell r="C13"/>
          <cell r="D13"/>
          <cell r="E13"/>
          <cell r="F13"/>
          <cell r="G13"/>
        </row>
        <row r="14">
          <cell r="B14">
            <v>606</v>
          </cell>
          <cell r="C14" t="str">
            <v>a/</v>
          </cell>
          <cell r="D14"/>
          <cell r="E14">
            <v>1448.079831896508</v>
          </cell>
          <cell r="F14">
            <v>1448.079831896508</v>
          </cell>
          <cell r="G14">
            <v>0</v>
          </cell>
        </row>
        <row r="15">
          <cell r="B15"/>
          <cell r="C15"/>
          <cell r="D15"/>
          <cell r="E15"/>
          <cell r="F15"/>
          <cell r="G15"/>
        </row>
        <row r="16">
          <cell r="B16" t="str">
            <v>EGG</v>
          </cell>
          <cell r="C16"/>
          <cell r="D16"/>
          <cell r="E16"/>
          <cell r="F16"/>
          <cell r="G16"/>
        </row>
        <row r="17">
          <cell r="B17">
            <v>607</v>
          </cell>
          <cell r="C17">
            <v>0.45</v>
          </cell>
          <cell r="D17"/>
          <cell r="E17">
            <v>1002.6385386738881</v>
          </cell>
          <cell r="F17">
            <v>1002.6385386738881</v>
          </cell>
          <cell r="G17">
            <v>0.45</v>
          </cell>
        </row>
        <row r="18">
          <cell r="B18"/>
          <cell r="C18"/>
          <cell r="D18"/>
          <cell r="E18"/>
          <cell r="F18"/>
          <cell r="G18"/>
        </row>
        <row r="19">
          <cell r="B19" t="str">
            <v>MEAT CUTTING</v>
          </cell>
          <cell r="C19"/>
          <cell r="D19"/>
          <cell r="E19"/>
          <cell r="F19"/>
          <cell r="G19"/>
        </row>
        <row r="20">
          <cell r="B20">
            <v>1509</v>
          </cell>
          <cell r="C20">
            <v>0.75</v>
          </cell>
          <cell r="D20"/>
          <cell r="E20">
            <v>66.226387933105585</v>
          </cell>
          <cell r="F20">
            <v>66.226387933105585</v>
          </cell>
          <cell r="G20">
            <v>0.75</v>
          </cell>
        </row>
        <row r="21">
          <cell r="B21"/>
          <cell r="C21"/>
          <cell r="D21"/>
          <cell r="E21"/>
          <cell r="F21"/>
          <cell r="G21"/>
        </row>
        <row r="22">
          <cell r="B22" t="str">
            <v>BAKERY</v>
          </cell>
          <cell r="C22"/>
          <cell r="D22"/>
          <cell r="E22"/>
          <cell r="F22"/>
          <cell r="G22"/>
        </row>
        <row r="23">
          <cell r="B23">
            <v>411</v>
          </cell>
          <cell r="C23" t="str">
            <v>a/</v>
          </cell>
          <cell r="D23"/>
          <cell r="E23">
            <v>169.06313520793978</v>
          </cell>
          <cell r="F23">
            <v>169.06313520793978</v>
          </cell>
          <cell r="G23">
            <v>0</v>
          </cell>
        </row>
        <row r="24">
          <cell r="B24"/>
          <cell r="C24"/>
          <cell r="D24"/>
          <cell r="E24"/>
          <cell r="F24"/>
          <cell r="G24"/>
        </row>
        <row r="25">
          <cell r="B25" t="str">
            <v>COFFEE</v>
          </cell>
          <cell r="C25"/>
          <cell r="D25"/>
          <cell r="E25"/>
          <cell r="F25"/>
          <cell r="G25"/>
        </row>
        <row r="26">
          <cell r="B26">
            <v>1512</v>
          </cell>
          <cell r="C26">
            <v>0.55000000000000004</v>
          </cell>
          <cell r="D26"/>
          <cell r="E26">
            <v>412.45677907863694</v>
          </cell>
          <cell r="F26">
            <v>412.45677907863694</v>
          </cell>
          <cell r="G26">
            <v>0.55000000000000004</v>
          </cell>
        </row>
        <row r="27">
          <cell r="B27"/>
          <cell r="C27"/>
          <cell r="D27"/>
          <cell r="E27"/>
          <cell r="F27"/>
          <cell r="G27"/>
        </row>
        <row r="28">
          <cell r="B28" t="str">
            <v>BEVERAGE PACKAGING</v>
          </cell>
          <cell r="C28"/>
          <cell r="D28"/>
          <cell r="E28"/>
          <cell r="F28"/>
          <cell r="G28"/>
        </row>
        <row r="29">
          <cell r="B29">
            <v>213</v>
          </cell>
          <cell r="C29" t="str">
            <v>a/</v>
          </cell>
          <cell r="D29"/>
          <cell r="E29">
            <v>1088.1520823295737</v>
          </cell>
          <cell r="F29">
            <v>1088.1520823295737</v>
          </cell>
          <cell r="G29">
            <v>0</v>
          </cell>
        </row>
        <row r="31">
          <cell r="B31" t="str">
            <v>FOOD PACKAGING</v>
          </cell>
          <cell r="E31"/>
        </row>
        <row r="32">
          <cell r="B32">
            <v>1513</v>
          </cell>
          <cell r="C32" t="str">
            <v>a/</v>
          </cell>
          <cell r="D32"/>
          <cell r="E32">
            <v>333.43</v>
          </cell>
          <cell r="F32">
            <v>386.370318589764</v>
          </cell>
          <cell r="G32">
            <v>0</v>
          </cell>
        </row>
        <row r="33">
          <cell r="B33">
            <v>1613</v>
          </cell>
          <cell r="C33" t="str">
            <v>a/</v>
          </cell>
          <cell r="D33"/>
          <cell r="E33">
            <v>415.59</v>
          </cell>
          <cell r="F33">
            <v>386.370318589764</v>
          </cell>
          <cell r="G33">
            <v>0</v>
          </cell>
        </row>
        <row r="34">
          <cell r="B34" t="str">
            <v>Average</v>
          </cell>
          <cell r="C34"/>
          <cell r="D34"/>
          <cell r="E34">
            <v>386.370318589764</v>
          </cell>
          <cell r="F34"/>
          <cell r="G34"/>
        </row>
        <row r="35">
          <cell r="B35"/>
          <cell r="C35"/>
          <cell r="D35"/>
          <cell r="E35"/>
          <cell r="F35"/>
          <cell r="G35"/>
        </row>
        <row r="36">
          <cell r="B36"/>
          <cell r="C36"/>
          <cell r="D36"/>
          <cell r="E36"/>
          <cell r="F36"/>
          <cell r="G36"/>
        </row>
        <row r="37">
          <cell r="B37" t="str">
            <v xml:space="preserve">FURNITURE </v>
          </cell>
          <cell r="C37"/>
          <cell r="D37"/>
          <cell r="E37"/>
          <cell r="F37"/>
          <cell r="G37"/>
        </row>
        <row r="38">
          <cell r="B38">
            <v>521</v>
          </cell>
          <cell r="C38">
            <v>0.7</v>
          </cell>
          <cell r="D38"/>
          <cell r="E38">
            <v>175.32</v>
          </cell>
          <cell r="F38">
            <v>80.269419633226647</v>
          </cell>
          <cell r="G38">
            <v>0.6551526531914269</v>
          </cell>
        </row>
        <row r="39">
          <cell r="B39">
            <v>621</v>
          </cell>
          <cell r="C39">
            <v>0.64</v>
          </cell>
          <cell r="D39"/>
          <cell r="E39">
            <v>86.95</v>
          </cell>
          <cell r="F39">
            <v>80.269419633226647</v>
          </cell>
          <cell r="G39">
            <v>0.6551526531914269</v>
          </cell>
        </row>
        <row r="40">
          <cell r="B40" t="str">
            <v>Average</v>
          </cell>
          <cell r="C40">
            <v>0.6551526531914269</v>
          </cell>
          <cell r="D40"/>
          <cell r="E40">
            <v>80.269419633226647</v>
          </cell>
          <cell r="F40"/>
          <cell r="G40"/>
        </row>
        <row r="41">
          <cell r="B41"/>
          <cell r="C41"/>
          <cell r="D41"/>
          <cell r="E41"/>
          <cell r="F41"/>
          <cell r="G41"/>
        </row>
        <row r="42">
          <cell r="B42" t="str">
            <v xml:space="preserve">METAL </v>
          </cell>
          <cell r="C42"/>
          <cell r="D42"/>
          <cell r="E42"/>
          <cell r="F42"/>
          <cell r="G42"/>
        </row>
        <row r="43">
          <cell r="B43">
            <v>822</v>
          </cell>
          <cell r="C43">
            <v>0.69</v>
          </cell>
          <cell r="D43"/>
          <cell r="E43">
            <v>131.71</v>
          </cell>
          <cell r="F43">
            <v>134.63216662835839</v>
          </cell>
          <cell r="G43">
            <v>0.62773249184855739</v>
          </cell>
        </row>
        <row r="44">
          <cell r="B44">
            <v>1322</v>
          </cell>
          <cell r="C44">
            <v>0.64</v>
          </cell>
          <cell r="D44"/>
          <cell r="E44">
            <v>130.97999999999999</v>
          </cell>
          <cell r="F44">
            <v>134.63216662835839</v>
          </cell>
          <cell r="G44">
            <v>0.62773249184855739</v>
          </cell>
        </row>
        <row r="45">
          <cell r="B45" t="str">
            <v>Average</v>
          </cell>
          <cell r="C45">
            <v>0.62773249184855739</v>
          </cell>
          <cell r="D45"/>
          <cell r="E45">
            <v>134.63216662835839</v>
          </cell>
          <cell r="F45"/>
          <cell r="G45"/>
        </row>
        <row r="46">
          <cell r="B46"/>
          <cell r="C46"/>
          <cell r="D46"/>
          <cell r="E46"/>
          <cell r="F46"/>
          <cell r="G46"/>
        </row>
        <row r="47">
          <cell r="B47" t="str">
            <v>LICENSE PLATES</v>
          </cell>
          <cell r="C47"/>
          <cell r="D47"/>
          <cell r="E47"/>
          <cell r="F47"/>
          <cell r="G47"/>
        </row>
        <row r="48">
          <cell r="B48">
            <v>824</v>
          </cell>
          <cell r="C48">
            <v>0.63</v>
          </cell>
          <cell r="D48"/>
          <cell r="E48">
            <v>32.020000000000003</v>
          </cell>
          <cell r="F48">
            <v>32.020000000000003</v>
          </cell>
          <cell r="G48">
            <v>0.63</v>
          </cell>
        </row>
        <row r="49">
          <cell r="B49"/>
          <cell r="C49"/>
          <cell r="D49"/>
          <cell r="E49"/>
          <cell r="F49"/>
          <cell r="G49"/>
        </row>
        <row r="50">
          <cell r="B50" t="str">
            <v>GENERAL FABRICATION</v>
          </cell>
          <cell r="C50"/>
          <cell r="D50"/>
          <cell r="E50"/>
          <cell r="F50"/>
          <cell r="G50"/>
        </row>
        <row r="51">
          <cell r="B51">
            <v>625</v>
          </cell>
          <cell r="C51">
            <v>0.64</v>
          </cell>
          <cell r="D51"/>
          <cell r="E51">
            <v>169.09</v>
          </cell>
          <cell r="F51">
            <v>169.09</v>
          </cell>
          <cell r="G51">
            <v>0.64</v>
          </cell>
        </row>
        <row r="52">
          <cell r="B52"/>
          <cell r="C52"/>
          <cell r="D52"/>
          <cell r="E52"/>
          <cell r="F52"/>
          <cell r="G52"/>
        </row>
        <row r="53">
          <cell r="B53" t="str">
            <v>BINDERY</v>
          </cell>
          <cell r="C53"/>
          <cell r="D53"/>
          <cell r="E53"/>
          <cell r="F53"/>
          <cell r="G53"/>
        </row>
        <row r="54">
          <cell r="B54">
            <v>1326</v>
          </cell>
          <cell r="C54">
            <v>0.67</v>
          </cell>
          <cell r="D54"/>
          <cell r="E54">
            <v>46.39</v>
          </cell>
          <cell r="F54">
            <v>46.39</v>
          </cell>
          <cell r="G54">
            <v>0.67</v>
          </cell>
        </row>
        <row r="55">
          <cell r="B55"/>
          <cell r="C55"/>
          <cell r="D55"/>
          <cell r="E55"/>
          <cell r="F55"/>
          <cell r="G55"/>
        </row>
        <row r="56">
          <cell r="B56" t="str">
            <v xml:space="preserve">KNITTING MILL </v>
          </cell>
          <cell r="C56"/>
          <cell r="D56"/>
          <cell r="E56"/>
          <cell r="F56"/>
          <cell r="G56"/>
        </row>
        <row r="57">
          <cell r="B57">
            <v>331</v>
          </cell>
          <cell r="C57" t="str">
            <v>a/</v>
          </cell>
          <cell r="D57"/>
          <cell r="E57">
            <v>17.170000000000002</v>
          </cell>
          <cell r="F57">
            <v>17.170000000000002</v>
          </cell>
          <cell r="G57">
            <v>0</v>
          </cell>
        </row>
        <row r="58">
          <cell r="B58"/>
          <cell r="C58"/>
          <cell r="D58"/>
          <cell r="E58"/>
          <cell r="F58"/>
          <cell r="G58"/>
        </row>
        <row r="59">
          <cell r="B59"/>
          <cell r="C59"/>
          <cell r="D59"/>
          <cell r="E59"/>
          <cell r="F59"/>
          <cell r="G59"/>
        </row>
        <row r="60">
          <cell r="B60" t="str">
            <v xml:space="preserve">FABRIC </v>
          </cell>
          <cell r="C60"/>
          <cell r="D60"/>
          <cell r="E60"/>
          <cell r="F60"/>
          <cell r="G60"/>
        </row>
        <row r="61">
          <cell r="B61">
            <v>332</v>
          </cell>
          <cell r="C61">
            <v>0.72</v>
          </cell>
          <cell r="D61"/>
          <cell r="E61">
            <v>11.42</v>
          </cell>
          <cell r="F61">
            <v>13.679315807051269</v>
          </cell>
          <cell r="G61">
            <v>0.63630336131789877</v>
          </cell>
        </row>
        <row r="62">
          <cell r="B62">
            <v>532</v>
          </cell>
          <cell r="C62">
            <v>0.8</v>
          </cell>
          <cell r="D62"/>
          <cell r="E62">
            <v>11.12</v>
          </cell>
          <cell r="F62">
            <v>13.679315807051269</v>
          </cell>
          <cell r="G62">
            <v>0.63630336131789877</v>
          </cell>
        </row>
        <row r="63">
          <cell r="B63">
            <v>1032</v>
          </cell>
          <cell r="C63">
            <v>0.57999999999999996</v>
          </cell>
          <cell r="D63"/>
          <cell r="E63">
            <v>23.72</v>
          </cell>
          <cell r="F63">
            <v>13.679315807051269</v>
          </cell>
          <cell r="G63">
            <v>0.63630336131789877</v>
          </cell>
        </row>
        <row r="64">
          <cell r="B64">
            <v>1232</v>
          </cell>
          <cell r="C64">
            <v>0.61</v>
          </cell>
          <cell r="D64"/>
          <cell r="E64">
            <v>18.03</v>
          </cell>
          <cell r="F64">
            <v>13.679315807051269</v>
          </cell>
          <cell r="G64">
            <v>0.63630336131789877</v>
          </cell>
        </row>
        <row r="65">
          <cell r="B65">
            <v>1532</v>
          </cell>
          <cell r="C65">
            <v>0.69</v>
          </cell>
          <cell r="D65"/>
          <cell r="E65">
            <v>16.91</v>
          </cell>
          <cell r="F65">
            <v>13.679315807051269</v>
          </cell>
          <cell r="G65">
            <v>0.63630336131789877</v>
          </cell>
        </row>
        <row r="66">
          <cell r="B66">
            <v>2032</v>
          </cell>
          <cell r="C66">
            <v>0.65</v>
          </cell>
          <cell r="D66"/>
          <cell r="E66">
            <v>17.36</v>
          </cell>
          <cell r="F66">
            <v>13.679315807051269</v>
          </cell>
          <cell r="G66">
            <v>0.63630336131789877</v>
          </cell>
        </row>
        <row r="67">
          <cell r="B67">
            <v>2832</v>
          </cell>
          <cell r="C67">
            <v>0.65</v>
          </cell>
          <cell r="D67"/>
          <cell r="E67">
            <v>9.08</v>
          </cell>
          <cell r="F67">
            <v>13.679315807051269</v>
          </cell>
          <cell r="G67">
            <v>0.63630336131789877</v>
          </cell>
        </row>
        <row r="68">
          <cell r="B68"/>
          <cell r="C68"/>
          <cell r="D68"/>
          <cell r="E68"/>
          <cell r="F68">
            <v>13.679315807051269</v>
          </cell>
          <cell r="G68">
            <v>0.63630336131789877</v>
          </cell>
        </row>
        <row r="69">
          <cell r="B69" t="str">
            <v>Average</v>
          </cell>
          <cell r="C69">
            <v>0.63630336131789877</v>
          </cell>
          <cell r="D69"/>
          <cell r="E69">
            <v>13.679315807051269</v>
          </cell>
          <cell r="F69"/>
        </row>
        <row r="70">
          <cell r="B70"/>
          <cell r="C70"/>
          <cell r="D70"/>
          <cell r="E70"/>
          <cell r="F70"/>
          <cell r="G70"/>
        </row>
        <row r="71">
          <cell r="B71"/>
          <cell r="C71"/>
          <cell r="D71"/>
          <cell r="E71"/>
          <cell r="F71"/>
        </row>
        <row r="72">
          <cell r="B72" t="str">
            <v>SHOES</v>
          </cell>
          <cell r="C72"/>
          <cell r="D72"/>
          <cell r="E72"/>
          <cell r="F72"/>
          <cell r="G72"/>
        </row>
        <row r="73">
          <cell r="B73">
            <v>336</v>
          </cell>
          <cell r="C73">
            <v>0.63</v>
          </cell>
          <cell r="D73"/>
          <cell r="E73">
            <v>36.58</v>
          </cell>
          <cell r="F73">
            <v>36.58</v>
          </cell>
          <cell r="G73">
            <v>0.63</v>
          </cell>
        </row>
        <row r="74">
          <cell r="B74">
            <v>436</v>
          </cell>
          <cell r="C74">
            <v>0.74</v>
          </cell>
          <cell r="D74"/>
          <cell r="E74">
            <v>75.75</v>
          </cell>
          <cell r="F74">
            <v>75.75</v>
          </cell>
          <cell r="G74">
            <v>0.74</v>
          </cell>
        </row>
        <row r="75">
          <cell r="B75"/>
          <cell r="C75"/>
          <cell r="D75"/>
          <cell r="E75"/>
          <cell r="F75"/>
          <cell r="G75"/>
        </row>
        <row r="76">
          <cell r="B76"/>
          <cell r="C76"/>
          <cell r="D76"/>
          <cell r="E76"/>
          <cell r="F76"/>
          <cell r="G76"/>
        </row>
        <row r="77">
          <cell r="B77" t="str">
            <v>MATTRESS</v>
          </cell>
          <cell r="C77"/>
          <cell r="D77"/>
          <cell r="E77"/>
          <cell r="F77"/>
          <cell r="G77"/>
        </row>
        <row r="78">
          <cell r="B78">
            <v>1537</v>
          </cell>
          <cell r="C78">
            <v>0.64</v>
          </cell>
          <cell r="D78"/>
          <cell r="E78">
            <v>76.38</v>
          </cell>
          <cell r="F78">
            <v>76.38</v>
          </cell>
          <cell r="G78">
            <v>0.64</v>
          </cell>
        </row>
        <row r="79">
          <cell r="B79"/>
          <cell r="C79"/>
          <cell r="D79"/>
          <cell r="E79"/>
          <cell r="F79"/>
          <cell r="G79"/>
        </row>
        <row r="80">
          <cell r="B80" t="str">
            <v xml:space="preserve">CLEANING PRODUCTS  </v>
          </cell>
          <cell r="C80"/>
          <cell r="D80"/>
          <cell r="E80"/>
          <cell r="F80"/>
          <cell r="G80"/>
        </row>
        <row r="81">
          <cell r="B81">
            <v>2551</v>
          </cell>
          <cell r="C81">
            <v>0.65</v>
          </cell>
          <cell r="D81"/>
          <cell r="E81">
            <v>214.62</v>
          </cell>
          <cell r="F81">
            <v>214.62</v>
          </cell>
          <cell r="G81">
            <v>0.65</v>
          </cell>
        </row>
        <row r="82">
          <cell r="B82"/>
          <cell r="C82"/>
          <cell r="D82"/>
          <cell r="E82"/>
          <cell r="F82"/>
          <cell r="G82"/>
        </row>
        <row r="83">
          <cell r="B83" t="str">
            <v>DENTAL LAB</v>
          </cell>
          <cell r="C83"/>
          <cell r="D83"/>
          <cell r="E83"/>
          <cell r="F83"/>
          <cell r="G83"/>
        </row>
        <row r="84">
          <cell r="B84">
            <v>2243</v>
          </cell>
          <cell r="C84" t="str">
            <v>a/</v>
          </cell>
          <cell r="D84"/>
          <cell r="E84">
            <v>8.8197355691712342</v>
          </cell>
          <cell r="F84">
            <v>8.8197355691712342</v>
          </cell>
          <cell r="G84">
            <v>0</v>
          </cell>
        </row>
        <row r="85">
          <cell r="B85"/>
          <cell r="C85"/>
          <cell r="D85"/>
          <cell r="E85"/>
          <cell r="F85"/>
          <cell r="G85"/>
        </row>
        <row r="86">
          <cell r="B86" t="str">
            <v>OPTICAL</v>
          </cell>
          <cell r="C86"/>
          <cell r="D86"/>
          <cell r="E86"/>
          <cell r="F86"/>
          <cell r="G86"/>
        </row>
        <row r="87">
          <cell r="B87">
            <v>2265</v>
          </cell>
          <cell r="C87" t="str">
            <v>a/</v>
          </cell>
          <cell r="D87"/>
          <cell r="E87">
            <v>42.731243621195034</v>
          </cell>
          <cell r="F87">
            <v>42.731243621195034</v>
          </cell>
          <cell r="G87">
            <v>0</v>
          </cell>
        </row>
        <row r="88">
          <cell r="B88">
            <v>3465</v>
          </cell>
          <cell r="C88" t="str">
            <v>a/</v>
          </cell>
          <cell r="D88"/>
          <cell r="E88">
            <v>37.665200721695989</v>
          </cell>
          <cell r="F88">
            <v>37.665200721695989</v>
          </cell>
          <cell r="G88">
            <v>0</v>
          </cell>
        </row>
        <row r="89">
          <cell r="B89">
            <v>1365</v>
          </cell>
          <cell r="C89" t="str">
            <v>a/</v>
          </cell>
          <cell r="D89"/>
          <cell r="E89">
            <v>46.443952990262041</v>
          </cell>
          <cell r="F89">
            <v>46.443952990262041</v>
          </cell>
          <cell r="G89">
            <v>0</v>
          </cell>
        </row>
        <row r="90">
          <cell r="B90" t="str">
            <v>Average</v>
          </cell>
          <cell r="C90"/>
          <cell r="D90"/>
          <cell r="E90">
            <v>42.306666666666665</v>
          </cell>
          <cell r="F90"/>
          <cell r="G90"/>
        </row>
        <row r="91">
          <cell r="B91"/>
          <cell r="C91"/>
          <cell r="D91"/>
          <cell r="E91"/>
          <cell r="F91"/>
          <cell r="G91"/>
        </row>
        <row r="92">
          <cell r="B92" t="str">
            <v>METAL SIGNS</v>
          </cell>
          <cell r="C92"/>
          <cell r="D92"/>
          <cell r="E92"/>
          <cell r="F92"/>
          <cell r="G92"/>
        </row>
        <row r="93">
          <cell r="B93">
            <v>823</v>
          </cell>
          <cell r="C93" t="str">
            <v>a/</v>
          </cell>
          <cell r="D93"/>
          <cell r="E93">
            <v>15.377285876537448</v>
          </cell>
          <cell r="F93">
            <v>15.377285876537448</v>
          </cell>
          <cell r="G93">
            <v>0</v>
          </cell>
        </row>
        <row r="94">
          <cell r="B94"/>
          <cell r="C94"/>
          <cell r="D94"/>
          <cell r="E94"/>
          <cell r="F94"/>
          <cell r="G94"/>
        </row>
        <row r="95">
          <cell r="B95" t="str">
            <v>DIGITAL SERVICES</v>
          </cell>
          <cell r="C95"/>
          <cell r="D95"/>
          <cell r="E95"/>
          <cell r="F95"/>
          <cell r="G95"/>
        </row>
        <row r="96">
          <cell r="B96">
            <v>845</v>
          </cell>
          <cell r="C96" t="str">
            <v>a/</v>
          </cell>
          <cell r="D96"/>
          <cell r="E96">
            <v>16.271432870374888</v>
          </cell>
          <cell r="F96">
            <v>16.271432870374888</v>
          </cell>
          <cell r="G96">
            <v>0</v>
          </cell>
        </row>
        <row r="97">
          <cell r="B97"/>
          <cell r="C97"/>
          <cell r="D97"/>
          <cell r="E97"/>
          <cell r="F97"/>
          <cell r="G97"/>
        </row>
        <row r="98">
          <cell r="B98" t="str">
            <v>PRINTING</v>
          </cell>
          <cell r="C98"/>
          <cell r="D98"/>
          <cell r="E98"/>
          <cell r="F98"/>
          <cell r="G98"/>
        </row>
        <row r="99">
          <cell r="B99">
            <v>341</v>
          </cell>
          <cell r="C99" t="str">
            <v>a/</v>
          </cell>
          <cell r="D99"/>
          <cell r="E99">
            <v>48.121168582607098</v>
          </cell>
          <cell r="F99">
            <v>48.121168582607098</v>
          </cell>
          <cell r="G99">
            <v>0</v>
          </cell>
        </row>
        <row r="100">
          <cell r="B100">
            <v>841</v>
          </cell>
          <cell r="C100" t="str">
            <v>a/</v>
          </cell>
          <cell r="D100"/>
          <cell r="E100">
            <v>31.027890194664899</v>
          </cell>
          <cell r="F100">
            <v>31.027890194664899</v>
          </cell>
          <cell r="G100">
            <v>0</v>
          </cell>
        </row>
        <row r="101">
          <cell r="B101"/>
          <cell r="C101"/>
          <cell r="D101"/>
          <cell r="E101"/>
          <cell r="F101"/>
          <cell r="G101"/>
        </row>
        <row r="102">
          <cell r="B102"/>
          <cell r="C102"/>
          <cell r="D102"/>
          <cell r="E102"/>
          <cell r="F102"/>
          <cell r="G102"/>
        </row>
        <row r="103">
          <cell r="B103"/>
          <cell r="C103"/>
          <cell r="D103"/>
          <cell r="E103"/>
          <cell r="F103"/>
          <cell r="G103"/>
        </row>
        <row r="104">
          <cell r="B104" t="str">
            <v>a/  No labor rate, factory uses machine hours.</v>
          </cell>
          <cell r="C104"/>
          <cell r="D104"/>
          <cell r="E104"/>
          <cell r="F104"/>
          <cell r="G104"/>
        </row>
        <row r="105">
          <cell r="B105" t="str">
            <v>b/ Overhead rates remain unchanged from Annual Plan.</v>
          </cell>
          <cell r="C105"/>
          <cell r="D105"/>
          <cell r="E105"/>
          <cell r="F105"/>
          <cell r="G105"/>
        </row>
        <row r="106">
          <cell r="B106" t="str">
            <v>c/ Overhead rates changed from Annual Plan to Mid-Year Revise.</v>
          </cell>
          <cell r="C106"/>
          <cell r="D106"/>
          <cell r="E106"/>
          <cell r="F106"/>
          <cell r="G106"/>
        </row>
        <row r="107">
          <cell r="B107"/>
          <cell r="C107"/>
          <cell r="D107"/>
          <cell r="E107"/>
          <cell r="F107"/>
          <cell r="G107"/>
        </row>
        <row r="109">
          <cell r="B109">
            <v>1</v>
          </cell>
          <cell r="C109" t="str">
            <v>01 Dairy</v>
          </cell>
          <cell r="D109"/>
        </row>
        <row r="110">
          <cell r="B110">
            <v>2</v>
          </cell>
          <cell r="C110" t="str">
            <v>02 Crops</v>
          </cell>
          <cell r="D110"/>
        </row>
        <row r="111">
          <cell r="B111">
            <v>6</v>
          </cell>
          <cell r="C111" t="str">
            <v>06 Poultry</v>
          </cell>
          <cell r="D111"/>
        </row>
        <row r="112">
          <cell r="B112">
            <v>7</v>
          </cell>
          <cell r="C112" t="str">
            <v>07 Egg Production</v>
          </cell>
          <cell r="D112"/>
        </row>
        <row r="113">
          <cell r="B113">
            <v>9</v>
          </cell>
          <cell r="C113" t="str">
            <v>09 Meat Cutting</v>
          </cell>
          <cell r="D113"/>
        </row>
        <row r="114">
          <cell r="B114">
            <v>11</v>
          </cell>
          <cell r="C114" t="str">
            <v>11 Bakery</v>
          </cell>
          <cell r="D114"/>
        </row>
        <row r="115">
          <cell r="B115">
            <v>12</v>
          </cell>
          <cell r="C115" t="str">
            <v>12 Coffee</v>
          </cell>
          <cell r="D115"/>
        </row>
        <row r="116">
          <cell r="B116">
            <v>13</v>
          </cell>
          <cell r="C116" t="str">
            <v>13 Food and Beverage</v>
          </cell>
          <cell r="D116"/>
        </row>
        <row r="117">
          <cell r="B117">
            <v>21</v>
          </cell>
          <cell r="C117" t="str">
            <v>21 Furniture</v>
          </cell>
          <cell r="D117"/>
        </row>
        <row r="118">
          <cell r="B118">
            <v>22</v>
          </cell>
          <cell r="C118" t="str">
            <v>22 Metal Products</v>
          </cell>
          <cell r="D118"/>
        </row>
        <row r="119">
          <cell r="B119">
            <v>23</v>
          </cell>
          <cell r="C119" t="str">
            <v>23 Metal Signs</v>
          </cell>
          <cell r="D119"/>
        </row>
        <row r="120">
          <cell r="B120">
            <v>24</v>
          </cell>
          <cell r="C120" t="str">
            <v>24 License Plates</v>
          </cell>
          <cell r="D120"/>
        </row>
        <row r="121">
          <cell r="B121">
            <v>25</v>
          </cell>
          <cell r="C121" t="str">
            <v>25 General Fabrication</v>
          </cell>
          <cell r="D121"/>
        </row>
        <row r="122">
          <cell r="B122">
            <v>26</v>
          </cell>
          <cell r="C122" t="str">
            <v>26 Bindery</v>
          </cell>
          <cell r="D122"/>
        </row>
        <row r="123">
          <cell r="B123">
            <v>31</v>
          </cell>
          <cell r="C123" t="str">
            <v>31 Knitting Mill</v>
          </cell>
          <cell r="D123"/>
        </row>
        <row r="124">
          <cell r="B124">
            <v>32</v>
          </cell>
          <cell r="C124" t="str">
            <v>32 Fabric</v>
          </cell>
          <cell r="D124"/>
        </row>
        <row r="125">
          <cell r="B125">
            <v>36</v>
          </cell>
          <cell r="C125" t="str">
            <v>36 Shoes</v>
          </cell>
          <cell r="D125"/>
        </row>
        <row r="126">
          <cell r="B126">
            <v>37</v>
          </cell>
          <cell r="C126" t="str">
            <v>37 Mattress</v>
          </cell>
          <cell r="D126"/>
        </row>
        <row r="127">
          <cell r="B127">
            <v>41</v>
          </cell>
          <cell r="C127" t="str">
            <v>41 Printing</v>
          </cell>
          <cell r="D127"/>
        </row>
        <row r="128">
          <cell r="B128">
            <v>43</v>
          </cell>
          <cell r="C128" t="str">
            <v>43 Dental Lab</v>
          </cell>
          <cell r="D128"/>
        </row>
        <row r="129">
          <cell r="B129">
            <v>45</v>
          </cell>
          <cell r="C129" t="str">
            <v>45 Digital Services</v>
          </cell>
          <cell r="D129"/>
        </row>
        <row r="130">
          <cell r="B130">
            <v>51</v>
          </cell>
          <cell r="C130" t="str">
            <v>51 Cleaning Products</v>
          </cell>
          <cell r="D130"/>
        </row>
        <row r="131">
          <cell r="B131">
            <v>61</v>
          </cell>
          <cell r="C131" t="str">
            <v>61 Laundry</v>
          </cell>
          <cell r="D131"/>
        </row>
        <row r="132">
          <cell r="B132">
            <v>65</v>
          </cell>
          <cell r="C132" t="str">
            <v>65 Optical</v>
          </cell>
          <cell r="D132"/>
        </row>
        <row r="133">
          <cell r="B133">
            <v>72</v>
          </cell>
          <cell r="C133" t="str">
            <v>72 Modular Construction</v>
          </cell>
          <cell r="D133"/>
        </row>
        <row r="134">
          <cell r="B134">
            <v>75</v>
          </cell>
          <cell r="C134" t="str">
            <v>75 Construction Services</v>
          </cell>
          <cell r="D134"/>
        </row>
        <row r="135">
          <cell r="B135">
            <v>76</v>
          </cell>
          <cell r="C135" t="str">
            <v>76 HFM</v>
          </cell>
          <cell r="D135"/>
        </row>
      </sheetData>
      <sheetData sheetId="38">
        <row r="1">
          <cell r="B1" t="str">
            <v>FACTORY &amp; ENTERPRISE</v>
          </cell>
          <cell r="C1" t="str">
            <v>FREIGHT</v>
          </cell>
          <cell r="D1" t="str">
            <v>CO OVERHEAD</v>
          </cell>
        </row>
        <row r="8">
          <cell r="B8" t="str">
            <v>DAIRY</v>
          </cell>
          <cell r="C8"/>
          <cell r="D8"/>
        </row>
        <row r="9">
          <cell r="B9"/>
        </row>
        <row r="10">
          <cell r="B10"/>
        </row>
        <row r="11">
          <cell r="B11">
            <v>1601</v>
          </cell>
          <cell r="C11">
            <v>0.13569999999999999</v>
          </cell>
          <cell r="D11">
            <v>0.1526818326285834</v>
          </cell>
        </row>
        <row r="12">
          <cell r="B12"/>
        </row>
        <row r="13">
          <cell r="B13"/>
        </row>
        <row r="14">
          <cell r="B14"/>
          <cell r="C14"/>
          <cell r="D14"/>
        </row>
        <row r="15">
          <cell r="B15"/>
        </row>
        <row r="16">
          <cell r="B16"/>
        </row>
        <row r="17">
          <cell r="B17" t="str">
            <v>POULTRY</v>
          </cell>
          <cell r="C17"/>
          <cell r="D17"/>
        </row>
        <row r="18">
          <cell r="B18"/>
        </row>
        <row r="19">
          <cell r="B19"/>
        </row>
        <row r="20">
          <cell r="B20"/>
        </row>
        <row r="21">
          <cell r="B21"/>
        </row>
        <row r="22">
          <cell r="B22">
            <v>606</v>
          </cell>
          <cell r="C22">
            <v>0.13569999999999999</v>
          </cell>
          <cell r="D22">
            <v>0.1526818326285834</v>
          </cell>
        </row>
        <row r="23">
          <cell r="B23"/>
        </row>
        <row r="24">
          <cell r="B24"/>
        </row>
        <row r="25">
          <cell r="B25"/>
          <cell r="C25"/>
          <cell r="D25"/>
        </row>
        <row r="26">
          <cell r="B26"/>
        </row>
        <row r="27">
          <cell r="B27"/>
        </row>
        <row r="28">
          <cell r="B28" t="str">
            <v>EGG PRODUCTION</v>
          </cell>
          <cell r="C28"/>
          <cell r="D28"/>
        </row>
        <row r="29">
          <cell r="B29"/>
        </row>
        <row r="30">
          <cell r="B30"/>
        </row>
        <row r="31">
          <cell r="B31"/>
        </row>
        <row r="32">
          <cell r="B32"/>
        </row>
        <row r="33">
          <cell r="B33">
            <v>607</v>
          </cell>
          <cell r="C33">
            <v>0.13569999999999999</v>
          </cell>
          <cell r="D33">
            <v>0.1526818326285834</v>
          </cell>
        </row>
        <row r="34">
          <cell r="B34"/>
        </row>
        <row r="35">
          <cell r="B35"/>
        </row>
        <row r="36">
          <cell r="B36"/>
          <cell r="C36"/>
          <cell r="D36"/>
        </row>
        <row r="37">
          <cell r="B37"/>
        </row>
        <row r="38">
          <cell r="B38"/>
        </row>
        <row r="39">
          <cell r="B39"/>
        </row>
        <row r="40">
          <cell r="B40" t="str">
            <v>MEAT CUTTING</v>
          </cell>
          <cell r="C40"/>
          <cell r="D40"/>
        </row>
        <row r="41">
          <cell r="B41"/>
        </row>
        <row r="42">
          <cell r="B42"/>
        </row>
        <row r="43">
          <cell r="B43">
            <v>1509</v>
          </cell>
          <cell r="C43">
            <v>0.13569999999999999</v>
          </cell>
          <cell r="D43">
            <v>0.1526818326285834</v>
          </cell>
        </row>
        <row r="44">
          <cell r="B44"/>
        </row>
        <row r="45">
          <cell r="B45"/>
        </row>
        <row r="46">
          <cell r="B46"/>
          <cell r="C46"/>
          <cell r="D46"/>
        </row>
        <row r="47">
          <cell r="B47"/>
        </row>
        <row r="48">
          <cell r="B48"/>
        </row>
        <row r="49">
          <cell r="B49"/>
        </row>
        <row r="50">
          <cell r="B50"/>
        </row>
        <row r="51">
          <cell r="B51"/>
        </row>
        <row r="52">
          <cell r="B52"/>
        </row>
        <row r="53">
          <cell r="B53"/>
        </row>
        <row r="54">
          <cell r="B54"/>
        </row>
        <row r="55">
          <cell r="B55"/>
        </row>
        <row r="56">
          <cell r="B56"/>
        </row>
        <row r="57">
          <cell r="B57"/>
        </row>
        <row r="58">
          <cell r="B58"/>
        </row>
        <row r="59">
          <cell r="B59"/>
        </row>
        <row r="60">
          <cell r="B60"/>
        </row>
        <row r="61">
          <cell r="B61" t="str">
            <v>BAKERY</v>
          </cell>
          <cell r="C61"/>
          <cell r="D61"/>
        </row>
        <row r="62">
          <cell r="B62"/>
        </row>
        <row r="63">
          <cell r="B63"/>
        </row>
        <row r="64">
          <cell r="B64"/>
        </row>
        <row r="65">
          <cell r="B65">
            <v>411</v>
          </cell>
          <cell r="C65">
            <v>0.13569999999999999</v>
          </cell>
          <cell r="D65">
            <v>0.1526818326285834</v>
          </cell>
        </row>
        <row r="66">
          <cell r="B66"/>
        </row>
        <row r="67">
          <cell r="B67"/>
        </row>
        <row r="68">
          <cell r="B68"/>
        </row>
        <row r="69">
          <cell r="B69"/>
          <cell r="C69"/>
          <cell r="D69"/>
        </row>
        <row r="70">
          <cell r="B70"/>
        </row>
        <row r="71">
          <cell r="B71"/>
        </row>
        <row r="72">
          <cell r="B72"/>
        </row>
        <row r="73">
          <cell r="B73"/>
        </row>
        <row r="74">
          <cell r="B74"/>
        </row>
        <row r="75">
          <cell r="B75"/>
        </row>
        <row r="76">
          <cell r="B76"/>
        </row>
        <row r="77">
          <cell r="B77"/>
        </row>
        <row r="78">
          <cell r="B78"/>
        </row>
        <row r="79">
          <cell r="B79"/>
        </row>
        <row r="80">
          <cell r="B80"/>
        </row>
        <row r="81">
          <cell r="B81"/>
        </row>
        <row r="82">
          <cell r="B82"/>
        </row>
        <row r="83">
          <cell r="B83"/>
        </row>
        <row r="84">
          <cell r="B84"/>
        </row>
        <row r="85">
          <cell r="B85"/>
        </row>
        <row r="86">
          <cell r="B86"/>
        </row>
        <row r="87">
          <cell r="B87"/>
        </row>
        <row r="88">
          <cell r="B88"/>
        </row>
        <row r="89">
          <cell r="B89"/>
        </row>
        <row r="90">
          <cell r="B90"/>
        </row>
        <row r="91">
          <cell r="B91"/>
        </row>
        <row r="92">
          <cell r="B92"/>
        </row>
        <row r="93">
          <cell r="B93"/>
        </row>
        <row r="94">
          <cell r="B94"/>
        </row>
        <row r="95">
          <cell r="B95"/>
        </row>
        <row r="96">
          <cell r="B96"/>
        </row>
        <row r="97">
          <cell r="B97"/>
        </row>
        <row r="98">
          <cell r="B98"/>
        </row>
        <row r="99">
          <cell r="B99"/>
        </row>
        <row r="100">
          <cell r="B100"/>
        </row>
        <row r="101">
          <cell r="B101"/>
        </row>
        <row r="102">
          <cell r="B102"/>
        </row>
        <row r="103">
          <cell r="B103"/>
        </row>
        <row r="104">
          <cell r="B104"/>
        </row>
        <row r="105">
          <cell r="B105"/>
        </row>
        <row r="106">
          <cell r="B106" t="str">
            <v>BEVERAGE PACKAGING</v>
          </cell>
          <cell r="C106"/>
          <cell r="D106"/>
        </row>
        <row r="107">
          <cell r="B107"/>
        </row>
        <row r="108">
          <cell r="B108"/>
        </row>
        <row r="109">
          <cell r="B109"/>
        </row>
        <row r="110">
          <cell r="B110"/>
        </row>
        <row r="111">
          <cell r="B111"/>
        </row>
        <row r="112">
          <cell r="B112"/>
        </row>
        <row r="113">
          <cell r="B113"/>
        </row>
        <row r="114">
          <cell r="B114"/>
        </row>
        <row r="115">
          <cell r="B115"/>
        </row>
        <row r="116">
          <cell r="B116"/>
        </row>
        <row r="117">
          <cell r="B117"/>
        </row>
        <row r="118">
          <cell r="B118"/>
        </row>
        <row r="119">
          <cell r="B119"/>
        </row>
        <row r="120">
          <cell r="B120"/>
        </row>
        <row r="121">
          <cell r="B121"/>
        </row>
        <row r="122">
          <cell r="B122"/>
        </row>
        <row r="123">
          <cell r="B123"/>
        </row>
        <row r="124">
          <cell r="B124"/>
        </row>
        <row r="125">
          <cell r="B125"/>
        </row>
        <row r="126">
          <cell r="B126"/>
        </row>
        <row r="127">
          <cell r="B127"/>
        </row>
        <row r="128">
          <cell r="B128"/>
        </row>
        <row r="129">
          <cell r="B129"/>
        </row>
        <row r="130">
          <cell r="B130"/>
        </row>
        <row r="131">
          <cell r="B131"/>
        </row>
        <row r="132">
          <cell r="B132"/>
        </row>
        <row r="133">
          <cell r="B133"/>
        </row>
        <row r="134">
          <cell r="B134"/>
        </row>
        <row r="135">
          <cell r="B135"/>
        </row>
        <row r="136">
          <cell r="B136"/>
        </row>
        <row r="137">
          <cell r="B137"/>
        </row>
        <row r="138">
          <cell r="B138"/>
        </row>
        <row r="139">
          <cell r="B139"/>
        </row>
        <row r="140">
          <cell r="B140"/>
        </row>
        <row r="141">
          <cell r="B141"/>
        </row>
        <row r="142">
          <cell r="B142">
            <v>213</v>
          </cell>
          <cell r="C142">
            <v>0.13569999999999999</v>
          </cell>
          <cell r="D142">
            <v>0.1526818326285834</v>
          </cell>
        </row>
        <row r="143">
          <cell r="B143"/>
        </row>
        <row r="144">
          <cell r="B144"/>
        </row>
        <row r="145">
          <cell r="B145"/>
        </row>
        <row r="146">
          <cell r="B146"/>
        </row>
        <row r="147">
          <cell r="B147"/>
        </row>
        <row r="148">
          <cell r="B148"/>
        </row>
        <row r="149">
          <cell r="B149"/>
        </row>
        <row r="150">
          <cell r="B150"/>
        </row>
        <row r="151">
          <cell r="B151"/>
        </row>
        <row r="152">
          <cell r="B152"/>
        </row>
        <row r="153">
          <cell r="B153"/>
          <cell r="C153"/>
          <cell r="D153"/>
        </row>
        <row r="154">
          <cell r="B154"/>
        </row>
        <row r="155">
          <cell r="B155"/>
        </row>
        <row r="156">
          <cell r="B156"/>
        </row>
        <row r="157">
          <cell r="B157" t="str">
            <v>FOOD PACKAGING</v>
          </cell>
          <cell r="C157"/>
          <cell r="D157"/>
        </row>
        <row r="158">
          <cell r="B158"/>
        </row>
        <row r="159">
          <cell r="B159"/>
        </row>
        <row r="160">
          <cell r="B160">
            <v>1513</v>
          </cell>
          <cell r="C160">
            <v>0.13569999999999999</v>
          </cell>
          <cell r="D160">
            <v>0.1526818326285834</v>
          </cell>
        </row>
        <row r="161">
          <cell r="B161"/>
        </row>
        <row r="162">
          <cell r="B162"/>
        </row>
        <row r="163">
          <cell r="B163">
            <v>1613</v>
          </cell>
          <cell r="C163">
            <v>0.13569999999999999</v>
          </cell>
          <cell r="D163">
            <v>0.1526818326285834</v>
          </cell>
        </row>
        <row r="164">
          <cell r="B164"/>
        </row>
        <row r="165">
          <cell r="B165"/>
        </row>
        <row r="166">
          <cell r="B166"/>
          <cell r="C166"/>
          <cell r="D166"/>
        </row>
        <row r="167">
          <cell r="B167"/>
        </row>
        <row r="168">
          <cell r="B168"/>
        </row>
        <row r="169">
          <cell r="B169"/>
        </row>
        <row r="170">
          <cell r="B170" t="str">
            <v>METAL SIGNS</v>
          </cell>
          <cell r="C170"/>
          <cell r="D170"/>
        </row>
        <row r="171">
          <cell r="B171"/>
        </row>
        <row r="172">
          <cell r="B172"/>
        </row>
        <row r="173">
          <cell r="B173"/>
        </row>
        <row r="174">
          <cell r="B174"/>
        </row>
        <row r="175">
          <cell r="B175"/>
        </row>
        <row r="176">
          <cell r="B176"/>
        </row>
        <row r="177">
          <cell r="B177"/>
        </row>
        <row r="178">
          <cell r="B178"/>
        </row>
        <row r="179">
          <cell r="B179"/>
        </row>
        <row r="180">
          <cell r="B180"/>
        </row>
        <row r="181">
          <cell r="B181">
            <v>823</v>
          </cell>
          <cell r="C181">
            <v>5.2299999999999999E-2</v>
          </cell>
          <cell r="D181">
            <v>0.19824704370242499</v>
          </cell>
        </row>
        <row r="182">
          <cell r="B182"/>
        </row>
        <row r="183">
          <cell r="B183"/>
        </row>
        <row r="184">
          <cell r="B184"/>
        </row>
        <row r="185">
          <cell r="B185"/>
          <cell r="C185"/>
          <cell r="D185"/>
        </row>
        <row r="186">
          <cell r="B186"/>
        </row>
        <row r="187">
          <cell r="B187"/>
        </row>
        <row r="188">
          <cell r="B188" t="str">
            <v>PRINTING</v>
          </cell>
          <cell r="C188"/>
          <cell r="D188"/>
        </row>
        <row r="189">
          <cell r="B189"/>
        </row>
        <row r="190">
          <cell r="B190"/>
        </row>
        <row r="191">
          <cell r="B191">
            <v>341</v>
          </cell>
          <cell r="C191">
            <v>5.2299999999999999E-2</v>
          </cell>
          <cell r="D191">
            <v>0.19824704370242499</v>
          </cell>
        </row>
        <row r="192">
          <cell r="B192"/>
        </row>
        <row r="193">
          <cell r="B193"/>
        </row>
        <row r="194">
          <cell r="B194">
            <v>841</v>
          </cell>
          <cell r="C194">
            <v>5.2299999999999999E-2</v>
          </cell>
          <cell r="D194">
            <v>0.19824704370242499</v>
          </cell>
        </row>
        <row r="196">
          <cell r="B196" t="str">
            <v>DENTAL LAB</v>
          </cell>
        </row>
        <row r="197">
          <cell r="B197">
            <v>2243</v>
          </cell>
          <cell r="C197">
            <v>5.2299999999999999E-2</v>
          </cell>
          <cell r="D197">
            <v>0.19824704370242499</v>
          </cell>
        </row>
        <row r="199">
          <cell r="B199" t="str">
            <v>DIGITAL</v>
          </cell>
        </row>
        <row r="200">
          <cell r="B200">
            <v>845</v>
          </cell>
          <cell r="C200">
            <v>5.2299999999999999E-2</v>
          </cell>
          <cell r="D200">
            <v>0.19824704370242499</v>
          </cell>
        </row>
        <row r="201">
          <cell r="B201">
            <v>2245</v>
          </cell>
          <cell r="C201">
            <v>5.2299999999999999E-2</v>
          </cell>
          <cell r="D201">
            <v>0.19824704370242499</v>
          </cell>
        </row>
        <row r="203">
          <cell r="B203" t="str">
            <v>OPTICAL</v>
          </cell>
        </row>
        <row r="204">
          <cell r="B204">
            <v>1365</v>
          </cell>
          <cell r="C204">
            <v>5.2299999999999999E-2</v>
          </cell>
          <cell r="D204">
            <v>0.19824704370242499</v>
          </cell>
        </row>
        <row r="205">
          <cell r="B205">
            <v>2265</v>
          </cell>
          <cell r="C205">
            <v>5.2299999999999999E-2</v>
          </cell>
          <cell r="D205">
            <v>0.19824704370242499</v>
          </cell>
        </row>
        <row r="206">
          <cell r="B206">
            <v>3465</v>
          </cell>
          <cell r="C206">
            <v>5.2299999999999999E-2</v>
          </cell>
          <cell r="D206">
            <v>0.19824704370242499</v>
          </cell>
        </row>
        <row r="208">
          <cell r="B208" t="str">
            <v>FURNITURE</v>
          </cell>
        </row>
        <row r="209">
          <cell r="B209">
            <v>521</v>
          </cell>
          <cell r="C209">
            <v>7.8200000000000006E-2</v>
          </cell>
          <cell r="D209">
            <v>0.18222639020984022</v>
          </cell>
        </row>
        <row r="210">
          <cell r="B210">
            <v>621</v>
          </cell>
          <cell r="C210">
            <v>7.8200000000000006E-2</v>
          </cell>
          <cell r="D210">
            <v>0.18222639020984022</v>
          </cell>
        </row>
        <row r="211">
          <cell r="B211">
            <v>921</v>
          </cell>
          <cell r="C211">
            <v>7.8200000000000006E-2</v>
          </cell>
          <cell r="D211">
            <v>0.18222639020984022</v>
          </cell>
        </row>
        <row r="213">
          <cell r="B213" t="str">
            <v>METAL PRODUCTS</v>
          </cell>
        </row>
        <row r="214">
          <cell r="B214">
            <v>822</v>
          </cell>
          <cell r="C214">
            <v>7.8200000000000006E-2</v>
          </cell>
          <cell r="D214">
            <v>0.18222639020984022</v>
          </cell>
        </row>
        <row r="215">
          <cell r="B215">
            <v>1322</v>
          </cell>
          <cell r="C215">
            <v>7.8200000000000006E-2</v>
          </cell>
          <cell r="D215">
            <v>0.18222639020984022</v>
          </cell>
        </row>
        <row r="217">
          <cell r="B217" t="str">
            <v>LICENSE PLATES</v>
          </cell>
        </row>
        <row r="218">
          <cell r="B218">
            <v>824</v>
          </cell>
          <cell r="C218">
            <v>7.8200000000000006E-2</v>
          </cell>
          <cell r="D218">
            <v>0.18222639020984022</v>
          </cell>
        </row>
        <row r="220">
          <cell r="B220" t="str">
            <v>GENERAL FABRICATION</v>
          </cell>
        </row>
        <row r="221">
          <cell r="B221">
            <v>625</v>
          </cell>
          <cell r="C221">
            <v>7.8200000000000006E-2</v>
          </cell>
          <cell r="D221">
            <v>0.18222639020984022</v>
          </cell>
        </row>
        <row r="222">
          <cell r="B222"/>
        </row>
        <row r="223">
          <cell r="B223" t="str">
            <v>BINDERY</v>
          </cell>
        </row>
        <row r="224">
          <cell r="B224">
            <v>1326</v>
          </cell>
          <cell r="C224">
            <v>7.8200000000000006E-2</v>
          </cell>
          <cell r="D224">
            <v>0.18222639020984022</v>
          </cell>
        </row>
        <row r="225">
          <cell r="B225"/>
        </row>
        <row r="226">
          <cell r="B226" t="str">
            <v>KNITTING MILL</v>
          </cell>
        </row>
        <row r="227">
          <cell r="B227">
            <v>331</v>
          </cell>
          <cell r="C227">
            <v>7.8200000000000006E-2</v>
          </cell>
          <cell r="D227">
            <v>0.18222639020984022</v>
          </cell>
        </row>
        <row r="228">
          <cell r="B228"/>
        </row>
        <row r="229">
          <cell r="B229" t="str">
            <v>FABRIC</v>
          </cell>
        </row>
        <row r="230">
          <cell r="B230">
            <v>332</v>
          </cell>
          <cell r="C230">
            <v>7.8200000000000006E-2</v>
          </cell>
          <cell r="D230">
            <v>0.18222639020984022</v>
          </cell>
        </row>
        <row r="231">
          <cell r="B231">
            <v>532</v>
          </cell>
          <cell r="C231">
            <v>7.8200000000000006E-2</v>
          </cell>
          <cell r="D231">
            <v>0.18222639020984022</v>
          </cell>
        </row>
        <row r="232">
          <cell r="B232">
            <v>1032</v>
          </cell>
          <cell r="C232">
            <v>7.8200000000000006E-2</v>
          </cell>
          <cell r="D232">
            <v>0.18222639020984022</v>
          </cell>
        </row>
        <row r="233">
          <cell r="B233">
            <v>1232</v>
          </cell>
          <cell r="C233">
            <v>7.8200000000000006E-2</v>
          </cell>
          <cell r="D233">
            <v>0.18222639020984022</v>
          </cell>
        </row>
        <row r="234">
          <cell r="B234">
            <v>1532</v>
          </cell>
          <cell r="C234">
            <v>7.8200000000000006E-2</v>
          </cell>
          <cell r="D234">
            <v>0.18222639020984022</v>
          </cell>
        </row>
        <row r="235">
          <cell r="B235">
            <v>2032</v>
          </cell>
          <cell r="C235">
            <v>7.8200000000000006E-2</v>
          </cell>
          <cell r="D235">
            <v>0.18222639020984022</v>
          </cell>
        </row>
        <row r="236">
          <cell r="B236">
            <v>2232</v>
          </cell>
          <cell r="C236">
            <v>7.8200000000000006E-2</v>
          </cell>
          <cell r="D236">
            <v>0.18222639020984022</v>
          </cell>
        </row>
        <row r="237">
          <cell r="B237">
            <v>2832</v>
          </cell>
          <cell r="C237">
            <v>7.8200000000000006E-2</v>
          </cell>
          <cell r="D237">
            <v>0.18222639020984022</v>
          </cell>
        </row>
        <row r="238">
          <cell r="B238"/>
        </row>
        <row r="239">
          <cell r="B239" t="str">
            <v>SHOES</v>
          </cell>
        </row>
        <row r="240">
          <cell r="B240">
            <v>336</v>
          </cell>
          <cell r="C240">
            <v>7.8200000000000006E-2</v>
          </cell>
          <cell r="D240">
            <v>0.18222639020984022</v>
          </cell>
        </row>
        <row r="241">
          <cell r="B241">
            <v>436</v>
          </cell>
          <cell r="C241">
            <v>7.8200000000000006E-2</v>
          </cell>
          <cell r="D241">
            <v>0.18222639020984022</v>
          </cell>
        </row>
        <row r="242">
          <cell r="B242"/>
        </row>
        <row r="243">
          <cell r="B243" t="str">
            <v>MATTRESS</v>
          </cell>
        </row>
        <row r="244">
          <cell r="B244">
            <v>1537</v>
          </cell>
          <cell r="C244">
            <v>7.8200000000000006E-2</v>
          </cell>
          <cell r="D244">
            <v>0.18222639020984022</v>
          </cell>
        </row>
        <row r="245">
          <cell r="B245"/>
        </row>
        <row r="246">
          <cell r="B246" t="str">
            <v xml:space="preserve">CLEANING PRODUCTS  </v>
          </cell>
        </row>
        <row r="247">
          <cell r="B247">
            <v>2551</v>
          </cell>
          <cell r="C247">
            <v>7.8200000000000006E-2</v>
          </cell>
          <cell r="D247">
            <v>0.18222639020984022</v>
          </cell>
        </row>
        <row r="248">
          <cell r="B248"/>
        </row>
        <row r="249">
          <cell r="B249" t="str">
            <v>MODULAR CONSTRUTION</v>
          </cell>
        </row>
        <row r="250">
          <cell r="B250">
            <v>872</v>
          </cell>
          <cell r="C250">
            <v>0</v>
          </cell>
          <cell r="D250">
            <v>2.5832999999999998E-2</v>
          </cell>
        </row>
        <row r="252">
          <cell r="B252" t="str">
            <v>COFFEE</v>
          </cell>
          <cell r="C252"/>
          <cell r="D252"/>
        </row>
        <row r="253">
          <cell r="B253">
            <v>1512</v>
          </cell>
          <cell r="C253">
            <v>0.13569999999999999</v>
          </cell>
          <cell r="D253">
            <v>0.1526818326285834</v>
          </cell>
        </row>
        <row r="254">
          <cell r="B254"/>
          <cell r="C254"/>
          <cell r="D254"/>
        </row>
        <row r="255">
          <cell r="B255"/>
          <cell r="C255"/>
          <cell r="D255"/>
        </row>
        <row r="256">
          <cell r="B256"/>
          <cell r="C256"/>
          <cell r="D256"/>
        </row>
        <row r="257">
          <cell r="B257"/>
          <cell r="C257"/>
          <cell r="D257"/>
        </row>
        <row r="258">
          <cell r="B258"/>
          <cell r="C258"/>
          <cell r="D258"/>
        </row>
        <row r="259">
          <cell r="B259"/>
          <cell r="C259"/>
          <cell r="D259"/>
        </row>
        <row r="260">
          <cell r="B260"/>
          <cell r="C260"/>
          <cell r="D260"/>
        </row>
        <row r="261">
          <cell r="B261"/>
          <cell r="C261"/>
          <cell r="D261"/>
        </row>
        <row r="262">
          <cell r="B262"/>
          <cell r="C262"/>
          <cell r="D262"/>
        </row>
        <row r="263">
          <cell r="B263"/>
          <cell r="C263"/>
          <cell r="D263"/>
        </row>
        <row r="264">
          <cell r="B264"/>
          <cell r="C264"/>
          <cell r="D264"/>
        </row>
        <row r="265">
          <cell r="B265"/>
          <cell r="C265"/>
          <cell r="D265"/>
        </row>
        <row r="266">
          <cell r="B266"/>
          <cell r="C266"/>
          <cell r="D266"/>
        </row>
        <row r="267">
          <cell r="B267"/>
          <cell r="C267"/>
          <cell r="D267"/>
        </row>
        <row r="268">
          <cell r="B268"/>
          <cell r="C268"/>
          <cell r="D268"/>
        </row>
        <row r="269">
          <cell r="B269"/>
          <cell r="C269"/>
          <cell r="D269"/>
        </row>
        <row r="270">
          <cell r="B270"/>
          <cell r="C270"/>
          <cell r="D270"/>
        </row>
        <row r="271">
          <cell r="B271"/>
          <cell r="C271"/>
          <cell r="D271"/>
        </row>
        <row r="272">
          <cell r="B272"/>
          <cell r="C272"/>
          <cell r="D272"/>
        </row>
        <row r="273">
          <cell r="B273"/>
          <cell r="C273"/>
          <cell r="D273"/>
        </row>
        <row r="274">
          <cell r="B274"/>
          <cell r="C274"/>
          <cell r="D274"/>
        </row>
        <row r="275">
          <cell r="B275"/>
          <cell r="C275"/>
          <cell r="D275"/>
        </row>
        <row r="276">
          <cell r="B276"/>
          <cell r="C276"/>
          <cell r="D276"/>
        </row>
        <row r="277">
          <cell r="B277"/>
          <cell r="C277"/>
          <cell r="D277"/>
        </row>
        <row r="278">
          <cell r="B278"/>
          <cell r="C278"/>
          <cell r="D278"/>
        </row>
        <row r="279">
          <cell r="B279"/>
          <cell r="C279"/>
          <cell r="D279"/>
        </row>
        <row r="280">
          <cell r="B280"/>
          <cell r="C280"/>
          <cell r="D280"/>
        </row>
      </sheetData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dex"/>
      <sheetName val="CPA"/>
      <sheetName val="Comps"/>
      <sheetName val="Comps Summary"/>
      <sheetName val="Enterprise Review Summary"/>
      <sheetName val="ER CPA"/>
      <sheetName val="ER Comps"/>
      <sheetName val="ER Comps Summary"/>
      <sheetName val="Adjustment Summary"/>
      <sheetName val="MSF CPA"/>
      <sheetName val="MSF Comps"/>
      <sheetName val="MSF Comps Summary"/>
      <sheetName val="MSF Rates &amp; Installation"/>
      <sheetName val="BR Complete CPA"/>
      <sheetName val="BR Condensed CPA"/>
      <sheetName val="Sales Qty"/>
      <sheetName val="Sales Rev"/>
      <sheetName val="Buyout CPA"/>
      <sheetName val="Buyout Comps"/>
      <sheetName val="Buyout Comps Summary"/>
      <sheetName val="EPR YTD"/>
      <sheetName val="EPR Last FY"/>
      <sheetName val="EPR Last Last FY"/>
      <sheetName val="BOM"/>
      <sheetName val="Labor &amp; OH Rates"/>
      <sheetName val="Freight &amp; CO OH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DF1BE34-09F0-4925-9FF7-9CD62EE8C321}" autoFormatId="16" applyNumberFormats="0" applyBorderFormats="0" applyFontFormats="0" applyPatternFormats="0" applyAlignmentFormats="0" applyWidthHeightFormats="0">
  <queryTableRefresh nextId="16" unboundColumnsRight="2">
    <queryTableFields count="12">
      <queryTableField id="1" name="Contract Line Item Number (CLIN)" tableColumnId="1"/>
      <queryTableField id="14" dataBound="0" tableColumnId="14"/>
      <queryTableField id="15" dataBound="0" tableColumnId="9"/>
      <queryTableField id="2" name="Designation" tableColumnId="2"/>
      <queryTableField id="3" name="Description" tableColumnId="3"/>
      <queryTableField id="4" name="Protective Overlay Film (POF) (Anti Graffiti and UV)" tableColumnId="4"/>
      <queryTableField id="5" name="Length X Depth Size (Inches)" tableColumnId="5"/>
      <queryTableField id="6" name="Color" tableColumnId="6"/>
      <queryTableField id="7" name="Sheeting Type" tableColumnId="7"/>
      <queryTableField id="8" name="*Panel Thickness/Framing*" tableColumnId="8"/>
      <queryTableField id="13" dataBound="0" tableColumnId="13"/>
      <queryTableField id="12" dataBound="0" tableColumnId="12"/>
    </queryTableFields>
    <queryTableDeletedFields count="3">
      <deletedField name="Quantity "/>
      <deletedField name="Unit of Measure"/>
      <deletedField name="Nam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FC8647-CDF8-45B3-9BD3-1A64EACD59F9}" name="Query1" displayName="Query1" ref="A7:L1577" tableType="queryTable" totalsRowShown="0">
  <autoFilter ref="A7:L1577" xr:uid="{9BFC8647-CDF8-45B3-9BD3-1A64EACD59F9}"/>
  <sortState xmlns:xlrd2="http://schemas.microsoft.com/office/spreadsheetml/2017/richdata2" ref="A353:L514">
    <sortCondition ref="D7:D1577"/>
  </sortState>
  <tableColumns count="12">
    <tableColumn id="1" xr3:uid="{8947E92F-8A6F-474E-A10D-8A0F67EEDC86}" uniqueName="1" name="Contract Line Item Number (CLIN)" queryTableFieldId="1"/>
    <tableColumn id="14" xr3:uid="{19CB1198-5D05-4422-9EAF-119450B74A27}" uniqueName="14" name="CALCTRA Product Number" queryTableFieldId="14" dataDxfId="11">
      <calculatedColumnFormula>_xlfn.IFNA(_xlfn.XLOOKUP(Query1[[#This Row],[Contract Line Item Number (CLIN)]],'CPA New w POF'!$B$5:$B$3010,'CPA New w POF'!$C$5:$C$3010),"TBD")</calculatedColumnFormula>
    </tableColumn>
    <tableColumn id="9" xr3:uid="{C3D8910D-569A-4749-A6CB-B1FCA243874B}" uniqueName="9" name="Count" queryTableFieldId="15" dataDxfId="10">
      <calculatedColumnFormula>LEN(Query1[[#This Row],[CALCTRA Product Number]])</calculatedColumnFormula>
    </tableColumn>
    <tableColumn id="2" xr3:uid="{DB48FECD-6FB3-476D-A670-A2B5F23B0A79}" uniqueName="2" name="Designation" queryTableFieldId="2" dataDxfId="9"/>
    <tableColumn id="3" xr3:uid="{97DD7164-312D-464D-A0BF-D6BDEC50403E}" uniqueName="3" name="Description" queryTableFieldId="3"/>
    <tableColumn id="4" xr3:uid="{6A45078A-2B83-4DD1-A789-1CA54ACF8B79}" uniqueName="4" name="Protective Overlay Film" queryTableFieldId="4"/>
    <tableColumn id="5" xr3:uid="{B6AC6743-8C22-4E31-99A8-8211DA1EEF39}" uniqueName="5" name="LengthXDepth" queryTableFieldId="5"/>
    <tableColumn id="6" xr3:uid="{D4859E8F-3F87-48D0-B3BF-DBA822B96A5F}" uniqueName="6" name="Color" queryTableFieldId="6" dataDxfId="8"/>
    <tableColumn id="7" xr3:uid="{EBB1FDFE-6560-4BA5-BC99-016FFF9A94FD}" uniqueName="7" name="Sheeting Type" queryTableFieldId="7" dataDxfId="7"/>
    <tableColumn id="8" xr3:uid="{07901C62-3EB2-4A41-8B4F-54C3432A87D1}" uniqueName="8" name="*Panel Thickness/Framing*" queryTableFieldId="8" dataDxfId="6"/>
    <tableColumn id="13" xr3:uid="{D58DA150-3C72-4EDD-B07E-69EE2A0D18A0}" uniqueName="13" name="UOM" queryTableFieldId="13"/>
    <tableColumn id="12" xr3:uid="{3FB05E2B-40AC-4C91-88EF-61DDC5DCF22B}" uniqueName="12" name="Price" queryTableFieldId="12" dataDxfId="5" dataCellStyle="Currency">
      <calculatedColumnFormula>_xlfn.IFNA(_xlfn.XLOOKUP(Query1[[#This Row],[Contract Line Item Number (CLIN)]],'CPA New w POF'!$B$5:$B$3010,'CPA New w POF'!$Q$5:$Q$3010),"TBD")</calculatedColumnFormula>
    </tableColumn>
  </tableColumns>
  <tableStyleInfo name="TableStyleMedium18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72011-8844-4809-AC7B-B61817F3B077}">
  <sheetPr codeName="Sheet27">
    <tabColor theme="9" tint="0.59999389629810485"/>
  </sheetPr>
  <dimension ref="A1:X3338"/>
  <sheetViews>
    <sheetView view="pageBreakPreview" zoomScale="115" zoomScaleNormal="100" zoomScaleSheetLayoutView="115" workbookViewId="0">
      <selection activeCell="R17" sqref="R17"/>
    </sheetView>
  </sheetViews>
  <sheetFormatPr defaultColWidth="9.140625" defaultRowHeight="12.75" x14ac:dyDescent="0.2"/>
  <cols>
    <col min="1" max="1" width="9.140625" style="18"/>
    <col min="2" max="2" width="16.5703125" style="18" bestFit="1" customWidth="1"/>
    <col min="3" max="3" width="18.42578125" style="18" customWidth="1"/>
    <col min="4" max="4" width="37.28515625" style="18" customWidth="1"/>
    <col min="5" max="5" width="5.5703125" style="18" customWidth="1"/>
    <col min="6" max="6" width="7.5703125" style="18" customWidth="1"/>
    <col min="7" max="9" width="11.28515625" style="18" customWidth="1"/>
    <col min="10" max="11" width="8.42578125" style="18" customWidth="1"/>
    <col min="12" max="12" width="8.42578125" style="18" bestFit="1" customWidth="1"/>
    <col min="13" max="13" width="7.85546875" style="18" bestFit="1" customWidth="1"/>
    <col min="14" max="14" width="10" style="18" bestFit="1" customWidth="1"/>
    <col min="15" max="15" width="8.42578125" style="18" bestFit="1" customWidth="1"/>
    <col min="16" max="16" width="8.5703125" style="18" customWidth="1"/>
    <col min="17" max="17" width="9" style="19" bestFit="1" customWidth="1"/>
    <col min="18" max="18" width="8.140625" style="20" bestFit="1" customWidth="1"/>
    <col min="19" max="19" width="5.85546875" style="21" hidden="1" customWidth="1"/>
    <col min="20" max="21" width="9.85546875" style="19" hidden="1" customWidth="1"/>
    <col min="22" max="22" width="9.85546875" style="19" customWidth="1"/>
    <col min="23" max="23" width="7.42578125" style="18" customWidth="1"/>
    <col min="24" max="16384" width="9.140625" style="18"/>
  </cols>
  <sheetData>
    <row r="1" spans="1:24" ht="15" customHeight="1" x14ac:dyDescent="0.2">
      <c r="C1" s="18" t="s">
        <v>4941</v>
      </c>
      <c r="D1" s="18" t="s">
        <v>4942</v>
      </c>
      <c r="E1" s="18" t="s">
        <v>4943</v>
      </c>
      <c r="F1" s="18" t="s">
        <v>4944</v>
      </c>
      <c r="G1" s="18" t="s">
        <v>4945</v>
      </c>
      <c r="H1" s="18" t="s">
        <v>4946</v>
      </c>
      <c r="I1" s="18" t="s">
        <v>4947</v>
      </c>
      <c r="J1" s="18" t="s">
        <v>4948</v>
      </c>
    </row>
    <row r="2" spans="1:24" ht="13.5" x14ac:dyDescent="0.25">
      <c r="C2" s="22"/>
      <c r="D2" s="23" t="s">
        <v>4949</v>
      </c>
      <c r="E2" s="23">
        <v>26</v>
      </c>
      <c r="F2" s="24">
        <v>46244</v>
      </c>
      <c r="G2" s="23" t="s">
        <v>4950</v>
      </c>
      <c r="H2" s="23" t="str">
        <f>IFERROR(VLOOKUP($E2,'[1]Labor &amp; OH Rates'!$B$109:$D$135,2,0),"")</f>
        <v>26 Bindery</v>
      </c>
      <c r="I2" s="23">
        <f>[1]Index!$K$3</f>
        <v>2627</v>
      </c>
      <c r="J2" s="25" t="str">
        <f>TRIM(CONCATENATE(C1," ",C2," (",E2,") ",D2))</f>
        <v>CPA (26) New Colored Traffic Signs</v>
      </c>
      <c r="W2" s="19"/>
    </row>
    <row r="3" spans="1:24" ht="69" customHeight="1" x14ac:dyDescent="0.2">
      <c r="A3" s="63" t="s">
        <v>4951</v>
      </c>
      <c r="B3" s="64"/>
      <c r="C3" s="65" t="s">
        <v>4952</v>
      </c>
      <c r="D3" s="65" t="s">
        <v>4953</v>
      </c>
      <c r="E3" s="67" t="s">
        <v>4954</v>
      </c>
      <c r="F3" s="69" t="s">
        <v>4955</v>
      </c>
      <c r="G3" s="69" t="s">
        <v>4956</v>
      </c>
      <c r="H3" s="71" t="s">
        <v>4957</v>
      </c>
      <c r="I3" s="65" t="s">
        <v>4958</v>
      </c>
      <c r="J3" s="27" t="s">
        <v>4959</v>
      </c>
      <c r="K3" s="27" t="s">
        <v>4960</v>
      </c>
      <c r="L3" s="65" t="s">
        <v>4961</v>
      </c>
      <c r="M3" s="26" t="s">
        <v>4962</v>
      </c>
      <c r="N3" s="65" t="s">
        <v>4963</v>
      </c>
      <c r="O3" s="26" t="s">
        <v>4964</v>
      </c>
      <c r="P3" s="65" t="s">
        <v>4965</v>
      </c>
      <c r="Q3" s="61" t="s">
        <v>4966</v>
      </c>
      <c r="R3" s="58" t="s">
        <v>4967</v>
      </c>
      <c r="S3" s="59" t="s">
        <v>4968</v>
      </c>
      <c r="T3" s="60" t="s">
        <v>4969</v>
      </c>
      <c r="U3" s="60" t="s">
        <v>4970</v>
      </c>
      <c r="V3" s="60" t="s">
        <v>4971</v>
      </c>
      <c r="W3" s="18" t="s">
        <v>4972</v>
      </c>
      <c r="X3" s="28" t="s">
        <v>4973</v>
      </c>
    </row>
    <row r="4" spans="1:24" ht="12.75" customHeight="1" x14ac:dyDescent="0.2">
      <c r="C4" s="66"/>
      <c r="D4" s="66"/>
      <c r="E4" s="68"/>
      <c r="F4" s="70"/>
      <c r="G4" s="70"/>
      <c r="H4" s="72"/>
      <c r="I4" s="66"/>
      <c r="J4" s="29">
        <f>IFERROR(VLOOKUP($E5,'[1]Labor &amp; OH Rates'!$B$8:$G$107,6,0),"")</f>
        <v>0.67</v>
      </c>
      <c r="K4" s="30">
        <f>IFERROR(VLOOKUP($E5,'[1]Labor &amp; OH Rates'!$B$8:$G$107,5,0),"")</f>
        <v>46.39</v>
      </c>
      <c r="L4" s="73"/>
      <c r="M4" s="31">
        <f>IFERROR(VLOOKUP($E5,'[1]Freight &amp; CO OH Rates'!$B:$C,2,0),"")</f>
        <v>7.8200000000000006E-2</v>
      </c>
      <c r="N4" s="73"/>
      <c r="O4" s="31">
        <f>IFERROR(VLOOKUP($E5,'[1]Freight &amp; CO OH Rates'!$B:$D,3,0),"")</f>
        <v>0.18222639020984022</v>
      </c>
      <c r="P4" s="66"/>
      <c r="Q4" s="62"/>
      <c r="R4" s="58"/>
      <c r="S4" s="59"/>
      <c r="T4" s="60"/>
      <c r="U4" s="60"/>
      <c r="V4" s="60"/>
    </row>
    <row r="5" spans="1:24" ht="16.5" customHeight="1" x14ac:dyDescent="0.25">
      <c r="B5" s="32" t="s">
        <v>383</v>
      </c>
      <c r="C5" s="33" t="s">
        <v>4991</v>
      </c>
      <c r="D5" s="34" t="str">
        <f>_xlfn.XLOOKUP($B5,[1]Redo!$A:$A,[1]Redo!$AD:$AD)</f>
        <v>SGN,S11,BFO,C12(CA),</v>
      </c>
      <c r="E5" s="35">
        <v>1326</v>
      </c>
      <c r="F5" s="36">
        <f>_xlfn.XLOOKUP($B5,'[1]DOT Signs Costs (2)'!$A:$A,'[1]DOT Signs Costs (2)'!$Y:$Y)</f>
        <v>0.46115</v>
      </c>
      <c r="G5" s="37">
        <f>IFERROR(SUM(F5*60), " ")</f>
        <v>27.669</v>
      </c>
      <c r="H5" s="36">
        <f>_xlfn.XLOOKUP($B5,'[1]DOT Signs Costs (2)'!$A:$A,'[1]DOT Signs Costs (2)'!$W:$W)</f>
        <v>81.576000000000008</v>
      </c>
      <c r="I5" s="36">
        <f>F5*$K$4</f>
        <v>21.3927485</v>
      </c>
      <c r="J5" s="36">
        <f>IFERROR(SUM($J$4*F5), " " )</f>
        <v>0.30897050000000004</v>
      </c>
      <c r="K5" s="36">
        <f>IFERROR(SUM($K$4*F5), " ")</f>
        <v>21.3927485</v>
      </c>
      <c r="L5" s="36">
        <f>IFERROR(SUM(H5+J5+K5), " ")</f>
        <v>103.277719</v>
      </c>
      <c r="M5" s="36">
        <f>IFERROR(SUM(L5*$M$4), " ")</f>
        <v>8.0763176258000016</v>
      </c>
      <c r="N5" s="36">
        <f>IFERROR(SUM(L5+M5), " ")</f>
        <v>111.35403662580001</v>
      </c>
      <c r="O5" s="36">
        <f>IFERROR(SUM(N5*$O$4), " ")</f>
        <v>20.291644129613871</v>
      </c>
      <c r="P5" s="36">
        <f>IFERROR(SUM(O5+N5),"")</f>
        <v>131.64568075541388</v>
      </c>
      <c r="Q5" s="38">
        <v>74.900000000000006</v>
      </c>
      <c r="R5" s="39">
        <f>IFERROR(SUM(Q5-P5)/(P5)," ")</f>
        <v>-0.43104855723175883</v>
      </c>
      <c r="S5" s="40"/>
      <c r="T5" s="41" t="str">
        <f>IF(S5=0,"",Q5*S5)</f>
        <v/>
      </c>
      <c r="U5" s="41" t="str">
        <f>IFERROR(T5-(P5*S5),"")</f>
        <v/>
      </c>
      <c r="V5" s="41">
        <f>ROUND($W5+7.75%,2)</f>
        <v>74.900000000000006</v>
      </c>
      <c r="W5" s="18">
        <f>_xlfn.XLOOKUP($B5,'[1]Query2 w Prices'!$B:$B,'[1]Query2 w Prices'!$L:$L)</f>
        <v>74.823300000000003</v>
      </c>
    </row>
    <row r="6" spans="1:24" ht="16.5" customHeight="1" x14ac:dyDescent="0.25">
      <c r="B6" s="42" t="s">
        <v>387</v>
      </c>
      <c r="C6" s="33" t="s">
        <v>4992</v>
      </c>
      <c r="D6" s="34" t="str">
        <f>_xlfn.XLOOKUP($B6,[1]Redo!$A:$A,[1]Redo!$AD:$AD)</f>
        <v>SGN,S11,BFO,C12(CA),</v>
      </c>
      <c r="E6" s="35">
        <v>1326</v>
      </c>
      <c r="F6" s="36">
        <f>_xlfn.XLOOKUP($B6,'[1]DOT Signs Costs (2)'!$A:$A,'[1]DOT Signs Costs (2)'!$Y:$Y)</f>
        <v>0.77759999999999996</v>
      </c>
      <c r="G6" s="37">
        <f>IFERROR(SUM(F6*60), " ")</f>
        <v>46.655999999999999</v>
      </c>
      <c r="H6" s="36">
        <f>_xlfn.XLOOKUP($B6,'[1]DOT Signs Costs (2)'!$A:$A,'[1]DOT Signs Costs (2)'!$W:$W)</f>
        <v>145.024</v>
      </c>
      <c r="I6" s="36">
        <f>F6*$K$4</f>
        <v>36.072863999999996</v>
      </c>
      <c r="J6" s="36">
        <f>IFERROR(SUM($J$4*F6), " " )</f>
        <v>0.52099200000000001</v>
      </c>
      <c r="K6" s="36">
        <f>IFERROR(SUM($K$4*F6), " ")</f>
        <v>36.072863999999996</v>
      </c>
      <c r="L6" s="36">
        <f>IFERROR(SUM(H6+J6+K6), " ")</f>
        <v>181.61785600000002</v>
      </c>
      <c r="M6" s="36">
        <f>IFERROR(SUM(L6*$M$4), " ")</f>
        <v>14.202516339200002</v>
      </c>
      <c r="N6" s="36">
        <f>IFERROR(SUM(L6+M6), " ")</f>
        <v>195.82037233920002</v>
      </c>
      <c r="O6" s="36">
        <f>IFERROR(SUM(N6*$O$4), " ")</f>
        <v>35.683639580919262</v>
      </c>
      <c r="P6" s="36">
        <f>IFERROR(SUM(O6+N6),"")</f>
        <v>231.5040119201193</v>
      </c>
      <c r="Q6" s="38">
        <v>136.12</v>
      </c>
      <c r="R6" s="39">
        <f>IFERROR(SUM(Q6-P6)/(P6)," ")</f>
        <v>-0.41201882908634707</v>
      </c>
      <c r="S6" s="40"/>
      <c r="T6" s="41" t="str">
        <f>IF(S6=0,"",Q6*S6)</f>
        <v/>
      </c>
      <c r="U6" s="41" t="str">
        <f>IFERROR(T6-(P6*S6),"")</f>
        <v/>
      </c>
      <c r="V6" s="41">
        <f t="shared" ref="V6:V69" si="0">ROUND($W6+7.75%,2)</f>
        <v>136.12</v>
      </c>
      <c r="W6" s="18">
        <f>_xlfn.XLOOKUP($B6,'[1]Query2 w Prices'!$B:$B,'[1]Query2 w Prices'!$L:$L)</f>
        <v>136.04230000000001</v>
      </c>
    </row>
    <row r="7" spans="1:24" ht="16.5" customHeight="1" x14ac:dyDescent="0.25">
      <c r="B7" s="32" t="s">
        <v>389</v>
      </c>
      <c r="C7" s="33" t="s">
        <v>4993</v>
      </c>
      <c r="D7" s="34" t="str">
        <f>_xlfn.XLOOKUP($B7,[1]Redo!$A:$A,[1]Redo!$AD:$AD)</f>
        <v>SGN,S11,BFO,C19(CA),</v>
      </c>
      <c r="E7" s="35">
        <v>1326</v>
      </c>
      <c r="F7" s="36">
        <f>_xlfn.XLOOKUP($B7,'[1]DOT Signs Costs (2)'!$A:$A,'[1]DOT Signs Costs (2)'!$Y:$Y)</f>
        <v>0.46115</v>
      </c>
      <c r="G7" s="37">
        <f>IFERROR(SUM(F7*60), " ")</f>
        <v>27.669</v>
      </c>
      <c r="H7" s="36">
        <f>_xlfn.XLOOKUP($B7,'[1]DOT Signs Costs (2)'!$A:$A,'[1]DOT Signs Costs (2)'!$W:$W)</f>
        <v>81.576000000000008</v>
      </c>
      <c r="I7" s="36">
        <f t="shared" ref="I7:I70" si="1">F7*$K$4</f>
        <v>21.3927485</v>
      </c>
      <c r="J7" s="36">
        <f>IFERROR(SUM($J$4*F7), " " )</f>
        <v>0.30897050000000004</v>
      </c>
      <c r="K7" s="36">
        <f>IFERROR(SUM($K$4*F7), " ")</f>
        <v>21.3927485</v>
      </c>
      <c r="L7" s="36">
        <f>IFERROR(SUM(H7+J7+K7), " ")</f>
        <v>103.277719</v>
      </c>
      <c r="M7" s="36">
        <f>IFERROR(SUM(L7*$M$4), " ")</f>
        <v>8.0763176258000016</v>
      </c>
      <c r="N7" s="36">
        <f>IFERROR(SUM(L7+M7), " ")</f>
        <v>111.35403662580001</v>
      </c>
      <c r="O7" s="36">
        <f>IFERROR(SUM(N7*$O$4), " ")</f>
        <v>20.291644129613871</v>
      </c>
      <c r="P7" s="36">
        <f>IFERROR(SUM(O7+N7),"")</f>
        <v>131.64568075541388</v>
      </c>
      <c r="Q7" s="38">
        <v>74.900000000000006</v>
      </c>
      <c r="R7" s="39">
        <f>IFERROR(SUM(Q7-P7)/(P7)," ")</f>
        <v>-0.43104855723175883</v>
      </c>
      <c r="S7" s="40"/>
      <c r="T7" s="41" t="str">
        <f>IF(S7=0,"",Q7*S7)</f>
        <v/>
      </c>
      <c r="U7" s="41" t="str">
        <f>IFERROR(T7-(P7*S7),"")</f>
        <v/>
      </c>
      <c r="V7" s="41">
        <f t="shared" si="0"/>
        <v>74.900000000000006</v>
      </c>
      <c r="W7" s="18">
        <f>_xlfn.XLOOKUP($B7,'[1]Query2 w Prices'!$B:$B,'[1]Query2 w Prices'!$L:$L)</f>
        <v>74.823300000000003</v>
      </c>
    </row>
    <row r="8" spans="1:24" ht="16.5" customHeight="1" x14ac:dyDescent="0.25">
      <c r="B8" s="42" t="s">
        <v>392</v>
      </c>
      <c r="C8" s="33" t="s">
        <v>4994</v>
      </c>
      <c r="D8" s="34" t="str">
        <f>_xlfn.XLOOKUP($B8,[1]Redo!$A:$A,[1]Redo!$AD:$AD)</f>
        <v>SGN,S11,BFO,C19(CA),</v>
      </c>
      <c r="E8" s="35">
        <v>1326</v>
      </c>
      <c r="F8" s="36">
        <f>_xlfn.XLOOKUP($B8,'[1]DOT Signs Costs (2)'!$A:$A,'[1]DOT Signs Costs (2)'!$Y:$Y)</f>
        <v>0.77759999999999996</v>
      </c>
      <c r="G8" s="37">
        <f>IFERROR(SUM(F8*60), " ")</f>
        <v>46.655999999999999</v>
      </c>
      <c r="H8" s="36">
        <f>_xlfn.XLOOKUP($B8,'[1]DOT Signs Costs (2)'!$A:$A,'[1]DOT Signs Costs (2)'!$W:$W)</f>
        <v>145.024</v>
      </c>
      <c r="I8" s="36">
        <f t="shared" si="1"/>
        <v>36.072863999999996</v>
      </c>
      <c r="J8" s="36">
        <f>IFERROR(SUM($J$4*F8), " " )</f>
        <v>0.52099200000000001</v>
      </c>
      <c r="K8" s="36">
        <f>IFERROR(SUM($K$4*F8), " ")</f>
        <v>36.072863999999996</v>
      </c>
      <c r="L8" s="36">
        <f>IFERROR(SUM(H8+J8+K8), " ")</f>
        <v>181.61785600000002</v>
      </c>
      <c r="M8" s="36">
        <f>IFERROR(SUM(L8*$M$4), " ")</f>
        <v>14.202516339200002</v>
      </c>
      <c r="N8" s="36">
        <f>IFERROR(SUM(L8+M8), " ")</f>
        <v>195.82037233920002</v>
      </c>
      <c r="O8" s="36">
        <f>IFERROR(SUM(N8*$O$4), " ")</f>
        <v>35.683639580919262</v>
      </c>
      <c r="P8" s="36">
        <f>IFERROR(SUM(O8+N8),"")</f>
        <v>231.5040119201193</v>
      </c>
      <c r="Q8" s="38">
        <v>136.12</v>
      </c>
      <c r="R8" s="39">
        <f>IFERROR(SUM(Q8-P8)/(P8)," ")</f>
        <v>-0.41201882908634707</v>
      </c>
      <c r="S8" s="40"/>
      <c r="T8" s="41" t="str">
        <f>IF(S8=0,"",Q8*S8)</f>
        <v/>
      </c>
      <c r="U8" s="41" t="str">
        <f>IFERROR(T8-(P8*S8),"")</f>
        <v/>
      </c>
      <c r="V8" s="41">
        <f t="shared" si="0"/>
        <v>136.12</v>
      </c>
      <c r="W8" s="18">
        <f>_xlfn.XLOOKUP($B8,'[1]Query2 w Prices'!$B:$B,'[1]Query2 w Prices'!$L:$L)</f>
        <v>136.04230000000001</v>
      </c>
    </row>
    <row r="9" spans="1:24" ht="16.5" customHeight="1" x14ac:dyDescent="0.25">
      <c r="B9" s="32" t="s">
        <v>393</v>
      </c>
      <c r="C9" s="33" t="s">
        <v>4995</v>
      </c>
      <c r="D9" s="34" t="str">
        <f>_xlfn.XLOOKUP($B9,[1]Redo!$A:$A,[1]Redo!$AD:$AD)</f>
        <v>SGN,S8,BWX,C2(CA),</v>
      </c>
      <c r="E9" s="35">
        <v>1326</v>
      </c>
      <c r="F9" s="36">
        <f>_xlfn.XLOOKUP($B9,'[1]DOT Signs Costs (2)'!$A:$A,'[1]DOT Signs Costs (2)'!$Y:$Y)</f>
        <v>0.49350000000000005</v>
      </c>
      <c r="G9" s="37">
        <f>IFERROR(SUM(F9*60), " ")</f>
        <v>29.610000000000003</v>
      </c>
      <c r="H9" s="36">
        <f>_xlfn.XLOOKUP($B9,'[1]DOT Signs Costs (2)'!$A:$A,'[1]DOT Signs Costs (2)'!$W:$W)</f>
        <v>90.64</v>
      </c>
      <c r="I9" s="36">
        <f t="shared" si="1"/>
        <v>22.893465000000003</v>
      </c>
      <c r="J9" s="36">
        <f>IFERROR(SUM($J$4*F9), " " )</f>
        <v>0.33064500000000008</v>
      </c>
      <c r="K9" s="36">
        <f>IFERROR(SUM($K$4*F9), " ")</f>
        <v>22.893465000000003</v>
      </c>
      <c r="L9" s="36">
        <f>IFERROR(SUM(H9+J9+K9), " ")</f>
        <v>113.86411000000001</v>
      </c>
      <c r="M9" s="36">
        <f>IFERROR(SUM(L9*$M$4), " ")</f>
        <v>8.9041734020000014</v>
      </c>
      <c r="N9" s="36">
        <f>IFERROR(SUM(L9+M9), " ")</f>
        <v>122.76828340200001</v>
      </c>
      <c r="O9" s="36">
        <f>IFERROR(SUM(N9*$O$4), " ")</f>
        <v>22.371621116605102</v>
      </c>
      <c r="P9" s="36">
        <f>IFERROR(SUM(O9+N9),"")</f>
        <v>145.13990451860511</v>
      </c>
      <c r="Q9" s="38" t="e">
        <v>#N/A</v>
      </c>
      <c r="R9" s="39" t="str">
        <f>IFERROR(SUM(Q9-P9)/(P9)," ")</f>
        <v xml:space="preserve"> </v>
      </c>
      <c r="S9" s="40"/>
      <c r="T9" s="41" t="str">
        <f>IF(S9=0,"",Q9*S9)</f>
        <v/>
      </c>
      <c r="U9" s="41" t="str">
        <f>IFERROR(T9-(P9*S9),"")</f>
        <v/>
      </c>
      <c r="V9" s="41" t="e">
        <f t="shared" si="0"/>
        <v>#N/A</v>
      </c>
      <c r="W9" s="18" t="e">
        <f>_xlfn.XLOOKUP($B9,'[1]Query2 w Prices'!$B:$B,'[1]Query2 w Prices'!$L:$L)</f>
        <v>#N/A</v>
      </c>
    </row>
    <row r="10" spans="1:24" ht="16.5" customHeight="1" x14ac:dyDescent="0.25">
      <c r="B10" s="42" t="s">
        <v>396</v>
      </c>
      <c r="C10" s="33" t="s">
        <v>4996</v>
      </c>
      <c r="D10" s="34" t="str">
        <f>_xlfn.XLOOKUP($B10,[1]Redo!$A:$A,[1]Redo!$AD:$AD)</f>
        <v>SGN,S11,BFO,C20(CA),</v>
      </c>
      <c r="E10" s="35">
        <v>1326</v>
      </c>
      <c r="F10" s="36">
        <f>_xlfn.XLOOKUP($B10,'[1]DOT Signs Costs (2)'!$A:$A,'[1]DOT Signs Costs (2)'!$Y:$Y)</f>
        <v>0.77759999999999996</v>
      </c>
      <c r="G10" s="37">
        <f t="shared" ref="G10:G73" si="2">IFERROR(SUM(F10*60), " ")</f>
        <v>46.655999999999999</v>
      </c>
      <c r="H10" s="36">
        <f>_xlfn.XLOOKUP($B10,'[1]DOT Signs Costs (2)'!$A:$A,'[1]DOT Signs Costs (2)'!$W:$W)</f>
        <v>145.024</v>
      </c>
      <c r="I10" s="36">
        <f t="shared" si="1"/>
        <v>36.072863999999996</v>
      </c>
      <c r="J10" s="36">
        <f t="shared" ref="J10:J73" si="3">IFERROR(SUM($J$4*F10), " " )</f>
        <v>0.52099200000000001</v>
      </c>
      <c r="K10" s="36">
        <f t="shared" ref="K10:K73" si="4">IFERROR(SUM($K$4*F10), " ")</f>
        <v>36.072863999999996</v>
      </c>
      <c r="L10" s="36">
        <f t="shared" ref="L10:L73" si="5">IFERROR(SUM(H10+J10+K10), " ")</f>
        <v>181.61785600000002</v>
      </c>
      <c r="M10" s="36">
        <f t="shared" ref="M10:M73" si="6">IFERROR(SUM(L10*$M$4), " ")</f>
        <v>14.202516339200002</v>
      </c>
      <c r="N10" s="36">
        <f t="shared" ref="N10:N73" si="7">IFERROR(SUM(L10+M10), " ")</f>
        <v>195.82037233920002</v>
      </c>
      <c r="O10" s="36">
        <f t="shared" ref="O10:O73" si="8">IFERROR(SUM(N10*$O$4), " ")</f>
        <v>35.683639580919262</v>
      </c>
      <c r="P10" s="36">
        <f t="shared" ref="P10:P73" si="9">IFERROR(SUM(O10+N10),"")</f>
        <v>231.5040119201193</v>
      </c>
      <c r="Q10" s="38" t="e">
        <v>#N/A</v>
      </c>
      <c r="R10" s="39" t="str">
        <f t="shared" ref="R10:R73" si="10">IFERROR(SUM(Q10-P10)/(P10)," ")</f>
        <v xml:space="preserve"> </v>
      </c>
      <c r="S10" s="40"/>
      <c r="T10" s="41" t="str">
        <f t="shared" ref="T10:T73" si="11">IF(S10=0,"",Q10*S10)</f>
        <v/>
      </c>
      <c r="U10" s="41" t="str">
        <f t="shared" ref="U10:U73" si="12">IFERROR(T10-(P10*S10),"")</f>
        <v/>
      </c>
      <c r="V10" s="41" t="e">
        <f t="shared" si="0"/>
        <v>#N/A</v>
      </c>
      <c r="W10" s="18" t="e">
        <f>_xlfn.XLOOKUP($B10,'[1]Query2 w Prices'!$B:$B,'[1]Query2 w Prices'!$L:$L)</f>
        <v>#N/A</v>
      </c>
    </row>
    <row r="11" spans="1:24" ht="16.5" customHeight="1" x14ac:dyDescent="0.25">
      <c r="B11" s="32" t="s">
        <v>399</v>
      </c>
      <c r="C11" s="33" t="s">
        <v>4997</v>
      </c>
      <c r="D11" s="34" t="str">
        <f>_xlfn.XLOOKUP($B11,[1]Redo!$A:$A,[1]Redo!$AD:$AD)</f>
        <v>SGN,S11,BFO,C20(CA),</v>
      </c>
      <c r="E11" s="35">
        <v>1326</v>
      </c>
      <c r="F11" s="36">
        <f>_xlfn.XLOOKUP($B11,'[1]DOT Signs Costs (2)'!$A:$A,'[1]DOT Signs Costs (2)'!$Y:$Y)</f>
        <v>1.6646000000000001</v>
      </c>
      <c r="G11" s="37">
        <f t="shared" si="2"/>
        <v>99.876000000000005</v>
      </c>
      <c r="H11" s="36">
        <f>_xlfn.XLOOKUP($B11,'[1]DOT Signs Costs (2)'!$A:$A,'[1]DOT Signs Costs (2)'!$W:$W)</f>
        <v>326.30400000000003</v>
      </c>
      <c r="I11" s="36">
        <f t="shared" si="1"/>
        <v>77.220793999999998</v>
      </c>
      <c r="J11" s="36">
        <f t="shared" si="3"/>
        <v>1.1152820000000001</v>
      </c>
      <c r="K11" s="36">
        <f t="shared" si="4"/>
        <v>77.220793999999998</v>
      </c>
      <c r="L11" s="36">
        <f t="shared" si="5"/>
        <v>404.64007600000002</v>
      </c>
      <c r="M11" s="36">
        <f t="shared" si="6"/>
        <v>31.642853943200002</v>
      </c>
      <c r="N11" s="36">
        <f t="shared" si="7"/>
        <v>436.28292994320003</v>
      </c>
      <c r="O11" s="36">
        <f t="shared" si="8"/>
        <v>79.50226343372195</v>
      </c>
      <c r="P11" s="36">
        <f t="shared" si="9"/>
        <v>515.78519337692194</v>
      </c>
      <c r="Q11" s="38" t="e">
        <v>#N/A</v>
      </c>
      <c r="R11" s="39" t="str">
        <f t="shared" si="10"/>
        <v xml:space="preserve"> </v>
      </c>
      <c r="S11" s="40"/>
      <c r="T11" s="41" t="str">
        <f t="shared" si="11"/>
        <v/>
      </c>
      <c r="U11" s="41" t="str">
        <f t="shared" si="12"/>
        <v/>
      </c>
      <c r="V11" s="41" t="e">
        <f t="shared" si="0"/>
        <v>#N/A</v>
      </c>
      <c r="W11" s="18" t="e">
        <f>_xlfn.XLOOKUP($B11,'[1]Query2 w Prices'!$B:$B,'[1]Query2 w Prices'!$L:$L)</f>
        <v>#N/A</v>
      </c>
    </row>
    <row r="12" spans="1:24" ht="16.5" customHeight="1" x14ac:dyDescent="0.25">
      <c r="B12" s="42" t="s">
        <v>401</v>
      </c>
      <c r="C12" s="33" t="s">
        <v>4998</v>
      </c>
      <c r="D12" s="34" t="str">
        <f>_xlfn.XLOOKUP($B12,[1]Redo!$A:$A,[1]Redo!$AD:$AD)</f>
        <v>SGN,S11,BFO,C20(CA),</v>
      </c>
      <c r="E12" s="35">
        <v>1326</v>
      </c>
      <c r="F12" s="36">
        <f>_xlfn.XLOOKUP($B12,'[1]DOT Signs Costs (2)'!$A:$A,'[1]DOT Signs Costs (2)'!$Y:$Y)</f>
        <v>0.46115</v>
      </c>
      <c r="G12" s="37">
        <f t="shared" si="2"/>
        <v>27.669</v>
      </c>
      <c r="H12" s="36">
        <f>_xlfn.XLOOKUP($B12,'[1]DOT Signs Costs (2)'!$A:$A,'[1]DOT Signs Costs (2)'!$W:$W)</f>
        <v>81.576000000000008</v>
      </c>
      <c r="I12" s="36">
        <f t="shared" si="1"/>
        <v>21.3927485</v>
      </c>
      <c r="J12" s="36">
        <f t="shared" si="3"/>
        <v>0.30897050000000004</v>
      </c>
      <c r="K12" s="36">
        <f t="shared" si="4"/>
        <v>21.3927485</v>
      </c>
      <c r="L12" s="36">
        <f t="shared" si="5"/>
        <v>103.277719</v>
      </c>
      <c r="M12" s="36">
        <f t="shared" si="6"/>
        <v>8.0763176258000016</v>
      </c>
      <c r="N12" s="36">
        <f t="shared" si="7"/>
        <v>111.35403662580001</v>
      </c>
      <c r="O12" s="36">
        <f t="shared" si="8"/>
        <v>20.291644129613871</v>
      </c>
      <c r="P12" s="36">
        <f t="shared" si="9"/>
        <v>131.64568075541388</v>
      </c>
      <c r="Q12" s="38">
        <v>74.900000000000006</v>
      </c>
      <c r="R12" s="39">
        <f t="shared" si="10"/>
        <v>-0.43104855723175883</v>
      </c>
      <c r="S12" s="40"/>
      <c r="T12" s="41" t="str">
        <f t="shared" si="11"/>
        <v/>
      </c>
      <c r="U12" s="41" t="str">
        <f t="shared" si="12"/>
        <v/>
      </c>
      <c r="V12" s="41">
        <f t="shared" si="0"/>
        <v>74.900000000000006</v>
      </c>
      <c r="W12" s="18">
        <f>_xlfn.XLOOKUP($B12,'[1]Query2 w Prices'!$B:$B,'[1]Query2 w Prices'!$L:$L)</f>
        <v>74.823300000000003</v>
      </c>
    </row>
    <row r="13" spans="1:24" ht="16.5" customHeight="1" x14ac:dyDescent="0.25">
      <c r="B13" s="32" t="s">
        <v>402</v>
      </c>
      <c r="C13" s="33" t="s">
        <v>4999</v>
      </c>
      <c r="D13" s="34" t="str">
        <f>_xlfn.XLOOKUP($B13,[1]Redo!$A:$A,[1]Redo!$AD:$AD)</f>
        <v>SGN,S11,BFO,C20A(CA),</v>
      </c>
      <c r="E13" s="35">
        <v>1326</v>
      </c>
      <c r="F13" s="36">
        <f>_xlfn.XLOOKUP($B13,'[1]DOT Signs Costs (2)'!$A:$A,'[1]DOT Signs Costs (2)'!$Y:$Y)</f>
        <v>7.3330555555555579E-2</v>
      </c>
      <c r="G13" s="37">
        <f t="shared" si="2"/>
        <v>4.3998333333333344</v>
      </c>
      <c r="H13" s="36">
        <f>_xlfn.XLOOKUP($B13,'[1]DOT Signs Costs (2)'!$A:$A,'[1]DOT Signs Costs (2)'!$W:$W)</f>
        <v>8.5604444444444461</v>
      </c>
      <c r="I13" s="36">
        <f t="shared" si="1"/>
        <v>3.4018044722222234</v>
      </c>
      <c r="J13" s="36">
        <f t="shared" si="3"/>
        <v>4.9131472222222243E-2</v>
      </c>
      <c r="K13" s="36">
        <f t="shared" si="4"/>
        <v>3.4018044722222234</v>
      </c>
      <c r="L13" s="36">
        <f t="shared" si="5"/>
        <v>12.011380388888892</v>
      </c>
      <c r="M13" s="36">
        <f t="shared" si="6"/>
        <v>0.93928994641111141</v>
      </c>
      <c r="N13" s="36">
        <f t="shared" si="7"/>
        <v>12.950670335300003</v>
      </c>
      <c r="O13" s="36">
        <f t="shared" si="8"/>
        <v>2.3599539059993808</v>
      </c>
      <c r="P13" s="36">
        <f t="shared" si="9"/>
        <v>15.310624241299385</v>
      </c>
      <c r="Q13" s="38">
        <v>15.95</v>
      </c>
      <c r="R13" s="39">
        <f t="shared" si="10"/>
        <v>4.1760267159841935E-2</v>
      </c>
      <c r="S13" s="40"/>
      <c r="T13" s="41" t="str">
        <f t="shared" si="11"/>
        <v/>
      </c>
      <c r="U13" s="41" t="str">
        <f t="shared" si="12"/>
        <v/>
      </c>
      <c r="V13" s="41">
        <f t="shared" si="0"/>
        <v>15.95</v>
      </c>
      <c r="W13" s="18">
        <f>_xlfn.XLOOKUP($B13,'[1]Query2 w Prices'!$B:$B,'[1]Query2 w Prices'!$L:$L)</f>
        <v>15.871600000000001</v>
      </c>
    </row>
    <row r="14" spans="1:24" ht="16.5" customHeight="1" x14ac:dyDescent="0.25">
      <c r="B14" s="42" t="s">
        <v>406</v>
      </c>
      <c r="C14" s="33" t="s">
        <v>5000</v>
      </c>
      <c r="D14" s="34" t="str">
        <f>_xlfn.XLOOKUP($B14,[1]Redo!$A:$A,[1]Redo!$AD:$AD)</f>
        <v>SGN,S11,BFO,C20A(CA),</v>
      </c>
      <c r="E14" s="35">
        <v>1326</v>
      </c>
      <c r="F14" s="36">
        <f>_xlfn.XLOOKUP($B14,'[1]DOT Signs Costs (2)'!$A:$A,'[1]DOT Signs Costs (2)'!$Y:$Y)</f>
        <v>0.10136805555555556</v>
      </c>
      <c r="G14" s="37">
        <f t="shared" si="2"/>
        <v>6.0820833333333333</v>
      </c>
      <c r="H14" s="36">
        <f>_xlfn.XLOOKUP($B14,'[1]DOT Signs Costs (2)'!$A:$A,'[1]DOT Signs Costs (2)'!$W:$W)</f>
        <v>13.847777777777779</v>
      </c>
      <c r="I14" s="36">
        <f t="shared" si="1"/>
        <v>4.7024640972222223</v>
      </c>
      <c r="J14" s="36">
        <f t="shared" si="3"/>
        <v>6.7916597222222222E-2</v>
      </c>
      <c r="K14" s="36">
        <f t="shared" si="4"/>
        <v>4.7024640972222223</v>
      </c>
      <c r="L14" s="36">
        <f t="shared" si="5"/>
        <v>18.618158472222223</v>
      </c>
      <c r="M14" s="36">
        <f t="shared" si="6"/>
        <v>1.4559399925277781</v>
      </c>
      <c r="N14" s="36">
        <f t="shared" si="7"/>
        <v>20.074098464750001</v>
      </c>
      <c r="O14" s="36">
        <f t="shared" si="8"/>
        <v>3.6580304999482882</v>
      </c>
      <c r="P14" s="36">
        <f t="shared" si="9"/>
        <v>23.73212896469829</v>
      </c>
      <c r="Q14" s="38">
        <v>18.22</v>
      </c>
      <c r="R14" s="39">
        <f t="shared" si="10"/>
        <v>-0.2322644113765614</v>
      </c>
      <c r="S14" s="40"/>
      <c r="T14" s="41" t="str">
        <f t="shared" si="11"/>
        <v/>
      </c>
      <c r="U14" s="41" t="str">
        <f t="shared" si="12"/>
        <v/>
      </c>
      <c r="V14" s="41">
        <f t="shared" si="0"/>
        <v>18.22</v>
      </c>
      <c r="W14" s="18">
        <f>_xlfn.XLOOKUP($B14,'[1]Query2 w Prices'!$B:$B,'[1]Query2 w Prices'!$L:$L)</f>
        <v>18.138999999999999</v>
      </c>
    </row>
    <row r="15" spans="1:24" ht="16.5" customHeight="1" x14ac:dyDescent="0.25">
      <c r="B15" s="32" t="s">
        <v>408</v>
      </c>
      <c r="C15" s="33" t="s">
        <v>5001</v>
      </c>
      <c r="D15" s="34" t="str">
        <f>_xlfn.XLOOKUP($B15,[1]Redo!$A:$A,[1]Redo!$AD:$AD)</f>
        <v>SGN,S11,BFO,C20B(CA),</v>
      </c>
      <c r="E15" s="35">
        <v>1326</v>
      </c>
      <c r="F15" s="36">
        <f>_xlfn.XLOOKUP($B15,'[1]DOT Signs Costs (2)'!$A:$A,'[1]DOT Signs Costs (2)'!$Y:$Y)</f>
        <v>6.0194444444444439E-2</v>
      </c>
      <c r="G15" s="37">
        <f t="shared" si="2"/>
        <v>3.6116666666666664</v>
      </c>
      <c r="H15" s="36">
        <f>_xlfn.XLOOKUP($B15,'[1]DOT Signs Costs (2)'!$A:$A,'[1]DOT Signs Costs (2)'!$W:$W)</f>
        <v>5.0355555555555558</v>
      </c>
      <c r="I15" s="36">
        <f t="shared" si="1"/>
        <v>2.7924202777777776</v>
      </c>
      <c r="J15" s="36">
        <f t="shared" si="3"/>
        <v>4.0330277777777777E-2</v>
      </c>
      <c r="K15" s="36">
        <f t="shared" si="4"/>
        <v>2.7924202777777776</v>
      </c>
      <c r="L15" s="36">
        <f t="shared" si="5"/>
        <v>7.868306111111111</v>
      </c>
      <c r="M15" s="36">
        <f t="shared" si="6"/>
        <v>0.61530153788888897</v>
      </c>
      <c r="N15" s="36">
        <f t="shared" si="7"/>
        <v>8.4836076489999996</v>
      </c>
      <c r="O15" s="36">
        <f t="shared" si="8"/>
        <v>1.5459371978338592</v>
      </c>
      <c r="P15" s="36">
        <f t="shared" si="9"/>
        <v>10.029544846833859</v>
      </c>
      <c r="Q15" s="38">
        <v>8.01</v>
      </c>
      <c r="R15" s="39">
        <f t="shared" si="10"/>
        <v>-0.20135957091526366</v>
      </c>
      <c r="S15" s="40"/>
      <c r="T15" s="41" t="str">
        <f t="shared" si="11"/>
        <v/>
      </c>
      <c r="U15" s="41" t="str">
        <f t="shared" si="12"/>
        <v/>
      </c>
      <c r="V15" s="41">
        <f t="shared" si="0"/>
        <v>8.01</v>
      </c>
      <c r="W15" s="18">
        <f>_xlfn.XLOOKUP($B15,'[1]Query2 w Prices'!$B:$B,'[1]Query2 w Prices'!$L:$L)</f>
        <v>7.9358000000000004</v>
      </c>
    </row>
    <row r="16" spans="1:24" ht="16.5" customHeight="1" x14ac:dyDescent="0.25">
      <c r="B16" s="42" t="s">
        <v>412</v>
      </c>
      <c r="C16" s="33" t="s">
        <v>5002</v>
      </c>
      <c r="D16" s="34" t="str">
        <f>_xlfn.XLOOKUP($B16,[1]Redo!$A:$A,[1]Redo!$AD:$AD)</f>
        <v>SGN,S11,BFO,C20B(CA),</v>
      </c>
      <c r="E16" s="35">
        <v>1326</v>
      </c>
      <c r="F16" s="36">
        <f>_xlfn.XLOOKUP($B16,'[1]DOT Signs Costs (2)'!$A:$A,'[1]DOT Signs Costs (2)'!$Y:$Y)</f>
        <v>7.5291666666666687E-2</v>
      </c>
      <c r="G16" s="37">
        <f t="shared" si="2"/>
        <v>4.517500000000001</v>
      </c>
      <c r="H16" s="36">
        <f>_xlfn.XLOOKUP($B16,'[1]DOT Signs Costs (2)'!$A:$A,'[1]DOT Signs Costs (2)'!$W:$W)</f>
        <v>7.5533333333333346</v>
      </c>
      <c r="I16" s="36">
        <f t="shared" si="1"/>
        <v>3.4927804166666676</v>
      </c>
      <c r="J16" s="36">
        <f t="shared" si="3"/>
        <v>5.044541666666668E-2</v>
      </c>
      <c r="K16" s="36">
        <f t="shared" si="4"/>
        <v>3.4927804166666676</v>
      </c>
      <c r="L16" s="36">
        <f t="shared" si="5"/>
        <v>11.096559166666669</v>
      </c>
      <c r="M16" s="36">
        <f t="shared" si="6"/>
        <v>0.86775092683333355</v>
      </c>
      <c r="N16" s="36">
        <f t="shared" si="7"/>
        <v>11.964310093500002</v>
      </c>
      <c r="O16" s="36">
        <f t="shared" si="8"/>
        <v>2.1802130396896611</v>
      </c>
      <c r="P16" s="36">
        <f t="shared" si="9"/>
        <v>14.144523133189663</v>
      </c>
      <c r="Q16" s="38">
        <v>14.82</v>
      </c>
      <c r="R16" s="39">
        <f t="shared" si="10"/>
        <v>4.7755365129655912E-2</v>
      </c>
      <c r="S16" s="40"/>
      <c r="T16" s="41" t="str">
        <f t="shared" si="11"/>
        <v/>
      </c>
      <c r="U16" s="41" t="str">
        <f t="shared" si="12"/>
        <v/>
      </c>
      <c r="V16" s="41">
        <f t="shared" si="0"/>
        <v>14.82</v>
      </c>
      <c r="W16" s="18">
        <f>_xlfn.XLOOKUP($B16,'[1]Query2 w Prices'!$B:$B,'[1]Query2 w Prices'!$L:$L)</f>
        <v>14.7379</v>
      </c>
    </row>
    <row r="17" spans="2:23" ht="16.5" customHeight="1" x14ac:dyDescent="0.25">
      <c r="B17" s="32" t="s">
        <v>414</v>
      </c>
      <c r="C17" s="33" t="s">
        <v>5003</v>
      </c>
      <c r="D17" s="34" t="str">
        <f>_xlfn.XLOOKUP($B17,[1]Redo!$A:$A,[1]Redo!$AD:$AD)</f>
        <v>SGN,S11,BFO,C23(CA),</v>
      </c>
      <c r="E17" s="35">
        <v>1326</v>
      </c>
      <c r="F17" s="36">
        <f>_xlfn.XLOOKUP($B17,'[1]DOT Signs Costs (2)'!$A:$A,'[1]DOT Signs Costs (2)'!$Y:$Y)</f>
        <v>0.46115</v>
      </c>
      <c r="G17" s="37">
        <f t="shared" si="2"/>
        <v>27.669</v>
      </c>
      <c r="H17" s="36">
        <f>_xlfn.XLOOKUP($B17,'[1]DOT Signs Costs (2)'!$A:$A,'[1]DOT Signs Costs (2)'!$W:$W)</f>
        <v>81.576000000000008</v>
      </c>
      <c r="I17" s="36">
        <f t="shared" si="1"/>
        <v>21.3927485</v>
      </c>
      <c r="J17" s="36">
        <f t="shared" si="3"/>
        <v>0.30897050000000004</v>
      </c>
      <c r="K17" s="36">
        <f t="shared" si="4"/>
        <v>21.3927485</v>
      </c>
      <c r="L17" s="36">
        <f t="shared" si="5"/>
        <v>103.277719</v>
      </c>
      <c r="M17" s="36">
        <f t="shared" si="6"/>
        <v>8.0763176258000016</v>
      </c>
      <c r="N17" s="36">
        <f t="shared" si="7"/>
        <v>111.35403662580001</v>
      </c>
      <c r="O17" s="36">
        <f t="shared" si="8"/>
        <v>20.291644129613871</v>
      </c>
      <c r="P17" s="36">
        <f t="shared" si="9"/>
        <v>131.64568075541388</v>
      </c>
      <c r="Q17" s="38">
        <v>74.900000000000006</v>
      </c>
      <c r="R17" s="39">
        <f t="shared" si="10"/>
        <v>-0.43104855723175883</v>
      </c>
      <c r="S17" s="40"/>
      <c r="T17" s="41" t="str">
        <f t="shared" si="11"/>
        <v/>
      </c>
      <c r="U17" s="41" t="str">
        <f t="shared" si="12"/>
        <v/>
      </c>
      <c r="V17" s="41">
        <f t="shared" si="0"/>
        <v>74.900000000000006</v>
      </c>
      <c r="W17" s="18">
        <f>_xlfn.XLOOKUP($B17,'[1]Query2 w Prices'!$B:$B,'[1]Query2 w Prices'!$L:$L)</f>
        <v>74.823300000000003</v>
      </c>
    </row>
    <row r="18" spans="2:23" ht="16.5" customHeight="1" x14ac:dyDescent="0.25">
      <c r="B18" s="42" t="s">
        <v>417</v>
      </c>
      <c r="C18" s="33" t="s">
        <v>5004</v>
      </c>
      <c r="D18" s="34" t="str">
        <f>_xlfn.XLOOKUP($B18,[1]Redo!$A:$A,[1]Redo!$AD:$AD)</f>
        <v>SGN,S11,BFO,C23(CA),</v>
      </c>
      <c r="E18" s="35">
        <v>1326</v>
      </c>
      <c r="F18" s="36">
        <f>_xlfn.XLOOKUP($B18,'[1]DOT Signs Costs (2)'!$A:$A,'[1]DOT Signs Costs (2)'!$Y:$Y)</f>
        <v>0.77759999999999996</v>
      </c>
      <c r="G18" s="37">
        <f t="shared" si="2"/>
        <v>46.655999999999999</v>
      </c>
      <c r="H18" s="36">
        <f>_xlfn.XLOOKUP($B18,'[1]DOT Signs Costs (2)'!$A:$A,'[1]DOT Signs Costs (2)'!$W:$W)</f>
        <v>145.024</v>
      </c>
      <c r="I18" s="36">
        <f t="shared" si="1"/>
        <v>36.072863999999996</v>
      </c>
      <c r="J18" s="36">
        <f t="shared" si="3"/>
        <v>0.52099200000000001</v>
      </c>
      <c r="K18" s="36">
        <f t="shared" si="4"/>
        <v>36.072863999999996</v>
      </c>
      <c r="L18" s="36">
        <f t="shared" si="5"/>
        <v>181.61785600000002</v>
      </c>
      <c r="M18" s="36">
        <f t="shared" si="6"/>
        <v>14.202516339200002</v>
      </c>
      <c r="N18" s="36">
        <f t="shared" si="7"/>
        <v>195.82037233920002</v>
      </c>
      <c r="O18" s="36">
        <f t="shared" si="8"/>
        <v>35.683639580919262</v>
      </c>
      <c r="P18" s="36">
        <f t="shared" si="9"/>
        <v>231.5040119201193</v>
      </c>
      <c r="Q18" s="38">
        <v>136.12</v>
      </c>
      <c r="R18" s="39">
        <f t="shared" si="10"/>
        <v>-0.41201882908634707</v>
      </c>
      <c r="S18" s="40"/>
      <c r="T18" s="41" t="str">
        <f t="shared" si="11"/>
        <v/>
      </c>
      <c r="U18" s="41" t="str">
        <f t="shared" si="12"/>
        <v/>
      </c>
      <c r="V18" s="41">
        <f t="shared" si="0"/>
        <v>136.12</v>
      </c>
      <c r="W18" s="18">
        <f>_xlfn.XLOOKUP($B18,'[1]Query2 w Prices'!$B:$B,'[1]Query2 w Prices'!$L:$L)</f>
        <v>136.04230000000001</v>
      </c>
    </row>
    <row r="19" spans="2:23" ht="16.5" customHeight="1" x14ac:dyDescent="0.25">
      <c r="B19" s="32" t="s">
        <v>418</v>
      </c>
      <c r="C19" s="33" t="s">
        <v>5005</v>
      </c>
      <c r="D19" s="34" t="str">
        <f>_xlfn.XLOOKUP($B19,[1]Redo!$A:$A,[1]Redo!$AD:$AD)</f>
        <v>SGN,S11,BFO,C24(CA),</v>
      </c>
      <c r="E19" s="35">
        <v>1326</v>
      </c>
      <c r="F19" s="36">
        <f>_xlfn.XLOOKUP($B19,'[1]DOT Signs Costs (2)'!$A:$A,'[1]DOT Signs Costs (2)'!$Y:$Y)</f>
        <v>0.33468750000000008</v>
      </c>
      <c r="G19" s="37">
        <f t="shared" si="2"/>
        <v>20.081250000000004</v>
      </c>
      <c r="H19" s="36">
        <f>_xlfn.XLOOKUP($B19,'[1]DOT Signs Costs (2)'!$A:$A,'[1]DOT Signs Costs (2)'!$W:$W)</f>
        <v>56.650000000000006</v>
      </c>
      <c r="I19" s="36">
        <f t="shared" si="1"/>
        <v>15.526153125000004</v>
      </c>
      <c r="J19" s="36">
        <f t="shared" si="3"/>
        <v>0.22424062500000008</v>
      </c>
      <c r="K19" s="36">
        <f t="shared" si="4"/>
        <v>15.526153125000004</v>
      </c>
      <c r="L19" s="36">
        <f t="shared" si="5"/>
        <v>72.400393750000006</v>
      </c>
      <c r="M19" s="36">
        <f t="shared" si="6"/>
        <v>5.6617107912500009</v>
      </c>
      <c r="N19" s="36">
        <f t="shared" si="7"/>
        <v>78.062104541250008</v>
      </c>
      <c r="O19" s="36">
        <f t="shared" si="8"/>
        <v>14.224975522735164</v>
      </c>
      <c r="P19" s="36">
        <f t="shared" si="9"/>
        <v>92.287080063985172</v>
      </c>
      <c r="Q19" s="38">
        <v>55.63</v>
      </c>
      <c r="R19" s="39">
        <f t="shared" si="10"/>
        <v>-0.39720706342176831</v>
      </c>
      <c r="S19" s="40"/>
      <c r="T19" s="41" t="str">
        <f t="shared" si="11"/>
        <v/>
      </c>
      <c r="U19" s="41" t="str">
        <f t="shared" si="12"/>
        <v/>
      </c>
      <c r="V19" s="41">
        <f t="shared" si="0"/>
        <v>55.63</v>
      </c>
      <c r="W19" s="18">
        <f>_xlfn.XLOOKUP($B19,'[1]Query2 w Prices'!$B:$B,'[1]Query2 w Prices'!$L:$L)</f>
        <v>55.550600000000003</v>
      </c>
    </row>
    <row r="20" spans="2:23" ht="16.5" customHeight="1" x14ac:dyDescent="0.25">
      <c r="B20" s="42" t="s">
        <v>422</v>
      </c>
      <c r="C20" s="33" t="s">
        <v>5006</v>
      </c>
      <c r="D20" s="34" t="str">
        <f>_xlfn.XLOOKUP($B20,[1]Redo!$A:$A,[1]Redo!$AD:$AD)</f>
        <v>SGN,S11,BFO,C24(CA),</v>
      </c>
      <c r="E20" s="35">
        <v>1326</v>
      </c>
      <c r="F20" s="36">
        <f>_xlfn.XLOOKUP($B20,'[1]DOT Signs Costs (2)'!$A:$A,'[1]DOT Signs Costs (2)'!$Y:$Y)</f>
        <v>0.77759999999999996</v>
      </c>
      <c r="G20" s="37">
        <f t="shared" si="2"/>
        <v>46.655999999999999</v>
      </c>
      <c r="H20" s="36">
        <f>_xlfn.XLOOKUP($B20,'[1]DOT Signs Costs (2)'!$A:$A,'[1]DOT Signs Costs (2)'!$W:$W)</f>
        <v>145.024</v>
      </c>
      <c r="I20" s="36">
        <f t="shared" si="1"/>
        <v>36.072863999999996</v>
      </c>
      <c r="J20" s="36">
        <f t="shared" si="3"/>
        <v>0.52099200000000001</v>
      </c>
      <c r="K20" s="36">
        <f t="shared" si="4"/>
        <v>36.072863999999996</v>
      </c>
      <c r="L20" s="36">
        <f t="shared" si="5"/>
        <v>181.61785600000002</v>
      </c>
      <c r="M20" s="36">
        <f t="shared" si="6"/>
        <v>14.202516339200002</v>
      </c>
      <c r="N20" s="36">
        <f t="shared" si="7"/>
        <v>195.82037233920002</v>
      </c>
      <c r="O20" s="36">
        <f t="shared" si="8"/>
        <v>35.683639580919262</v>
      </c>
      <c r="P20" s="36">
        <f t="shared" si="9"/>
        <v>231.5040119201193</v>
      </c>
      <c r="Q20" s="38">
        <v>136.12</v>
      </c>
      <c r="R20" s="39">
        <f t="shared" si="10"/>
        <v>-0.41201882908634707</v>
      </c>
      <c r="S20" s="40"/>
      <c r="T20" s="41" t="str">
        <f t="shared" si="11"/>
        <v/>
      </c>
      <c r="U20" s="41" t="str">
        <f t="shared" si="12"/>
        <v/>
      </c>
      <c r="V20" s="41">
        <f t="shared" si="0"/>
        <v>136.12</v>
      </c>
      <c r="W20" s="18">
        <f>_xlfn.XLOOKUP($B20,'[1]Query2 w Prices'!$B:$B,'[1]Query2 w Prices'!$L:$L)</f>
        <v>136.04230000000001</v>
      </c>
    </row>
    <row r="21" spans="2:23" ht="16.5" customHeight="1" x14ac:dyDescent="0.25">
      <c r="B21" s="32" t="s">
        <v>423</v>
      </c>
      <c r="C21" s="33" t="s">
        <v>5007</v>
      </c>
      <c r="D21" s="34" t="str">
        <f>_xlfn.XLOOKUP($B21,[1]Redo!$A:$A,[1]Redo!$AD:$AD)</f>
        <v>SGN,S11,BFO,C27(CA),</v>
      </c>
      <c r="E21" s="35">
        <v>1326</v>
      </c>
      <c r="F21" s="36">
        <f>_xlfn.XLOOKUP($B21,'[1]DOT Signs Costs (2)'!$A:$A,'[1]DOT Signs Costs (2)'!$Y:$Y)</f>
        <v>0.46115</v>
      </c>
      <c r="G21" s="37">
        <f t="shared" si="2"/>
        <v>27.669</v>
      </c>
      <c r="H21" s="36">
        <f>_xlfn.XLOOKUP($B21,'[1]DOT Signs Costs (2)'!$A:$A,'[1]DOT Signs Costs (2)'!$W:$W)</f>
        <v>81.576000000000008</v>
      </c>
      <c r="I21" s="36">
        <f t="shared" si="1"/>
        <v>21.3927485</v>
      </c>
      <c r="J21" s="36">
        <f t="shared" si="3"/>
        <v>0.30897050000000004</v>
      </c>
      <c r="K21" s="36">
        <f t="shared" si="4"/>
        <v>21.3927485</v>
      </c>
      <c r="L21" s="36">
        <f t="shared" si="5"/>
        <v>103.277719</v>
      </c>
      <c r="M21" s="36">
        <f t="shared" si="6"/>
        <v>8.0763176258000016</v>
      </c>
      <c r="N21" s="36">
        <f t="shared" si="7"/>
        <v>111.35403662580001</v>
      </c>
      <c r="O21" s="36">
        <f t="shared" si="8"/>
        <v>20.291644129613871</v>
      </c>
      <c r="P21" s="36">
        <f t="shared" si="9"/>
        <v>131.64568075541388</v>
      </c>
      <c r="Q21" s="38">
        <v>74.900000000000006</v>
      </c>
      <c r="R21" s="39">
        <f t="shared" si="10"/>
        <v>-0.43104855723175883</v>
      </c>
      <c r="S21" s="40"/>
      <c r="T21" s="41" t="str">
        <f t="shared" si="11"/>
        <v/>
      </c>
      <c r="U21" s="41" t="str">
        <f t="shared" si="12"/>
        <v/>
      </c>
      <c r="V21" s="41">
        <f t="shared" si="0"/>
        <v>74.900000000000006</v>
      </c>
      <c r="W21" s="18">
        <f>_xlfn.XLOOKUP($B21,'[1]Query2 w Prices'!$B:$B,'[1]Query2 w Prices'!$L:$L)</f>
        <v>74.823300000000003</v>
      </c>
    </row>
    <row r="22" spans="2:23" ht="16.5" customHeight="1" x14ac:dyDescent="0.25">
      <c r="B22" s="42" t="s">
        <v>426</v>
      </c>
      <c r="C22" s="33" t="s">
        <v>5008</v>
      </c>
      <c r="D22" s="34" t="str">
        <f>_xlfn.XLOOKUP($B22,[1]Redo!$A:$A,[1]Redo!$AD:$AD)</f>
        <v>SGN,S11,BFO,C27(CA),</v>
      </c>
      <c r="E22" s="35">
        <v>1326</v>
      </c>
      <c r="F22" s="36">
        <f>_xlfn.XLOOKUP($B22,'[1]DOT Signs Costs (2)'!$A:$A,'[1]DOT Signs Costs (2)'!$Y:$Y)</f>
        <v>0.77759999999999996</v>
      </c>
      <c r="G22" s="37">
        <f t="shared" si="2"/>
        <v>46.655999999999999</v>
      </c>
      <c r="H22" s="36">
        <f>_xlfn.XLOOKUP($B22,'[1]DOT Signs Costs (2)'!$A:$A,'[1]DOT Signs Costs (2)'!$W:$W)</f>
        <v>145.024</v>
      </c>
      <c r="I22" s="36">
        <f t="shared" si="1"/>
        <v>36.072863999999996</v>
      </c>
      <c r="J22" s="36">
        <f t="shared" si="3"/>
        <v>0.52099200000000001</v>
      </c>
      <c r="K22" s="36">
        <f t="shared" si="4"/>
        <v>36.072863999999996</v>
      </c>
      <c r="L22" s="36">
        <f t="shared" si="5"/>
        <v>181.61785600000002</v>
      </c>
      <c r="M22" s="36">
        <f t="shared" si="6"/>
        <v>14.202516339200002</v>
      </c>
      <c r="N22" s="36">
        <f t="shared" si="7"/>
        <v>195.82037233920002</v>
      </c>
      <c r="O22" s="36">
        <f t="shared" si="8"/>
        <v>35.683639580919262</v>
      </c>
      <c r="P22" s="36">
        <f t="shared" si="9"/>
        <v>231.5040119201193</v>
      </c>
      <c r="Q22" s="38">
        <v>136.12</v>
      </c>
      <c r="R22" s="39">
        <f t="shared" si="10"/>
        <v>-0.41201882908634707</v>
      </c>
      <c r="S22" s="40"/>
      <c r="T22" s="41" t="str">
        <f t="shared" si="11"/>
        <v/>
      </c>
      <c r="U22" s="41" t="str">
        <f t="shared" si="12"/>
        <v/>
      </c>
      <c r="V22" s="41">
        <f t="shared" si="0"/>
        <v>136.12</v>
      </c>
      <c r="W22" s="18">
        <f>_xlfn.XLOOKUP($B22,'[1]Query2 w Prices'!$B:$B,'[1]Query2 w Prices'!$L:$L)</f>
        <v>136.04230000000001</v>
      </c>
    </row>
    <row r="23" spans="2:23" ht="16.5" customHeight="1" x14ac:dyDescent="0.25">
      <c r="B23" s="32" t="s">
        <v>427</v>
      </c>
      <c r="C23" s="33" t="s">
        <v>5009</v>
      </c>
      <c r="D23" s="34" t="str">
        <f>_xlfn.XLOOKUP($B23,[1]Redo!$A:$A,[1]Redo!$AD:$AD)</f>
        <v>SGN,S11,BFO,C30(CA),</v>
      </c>
      <c r="E23" s="35">
        <v>1326</v>
      </c>
      <c r="F23" s="36">
        <f>_xlfn.XLOOKUP($B23,'[1]DOT Signs Costs (2)'!$A:$A,'[1]DOT Signs Costs (2)'!$Y:$Y)</f>
        <v>0.33468750000000008</v>
      </c>
      <c r="G23" s="37">
        <f t="shared" si="2"/>
        <v>20.081250000000004</v>
      </c>
      <c r="H23" s="36">
        <f>_xlfn.XLOOKUP($B23,'[1]DOT Signs Costs (2)'!$A:$A,'[1]DOT Signs Costs (2)'!$W:$W)</f>
        <v>56.650000000000006</v>
      </c>
      <c r="I23" s="36">
        <f t="shared" si="1"/>
        <v>15.526153125000004</v>
      </c>
      <c r="J23" s="36">
        <f t="shared" si="3"/>
        <v>0.22424062500000008</v>
      </c>
      <c r="K23" s="36">
        <f t="shared" si="4"/>
        <v>15.526153125000004</v>
      </c>
      <c r="L23" s="36">
        <f t="shared" si="5"/>
        <v>72.400393750000006</v>
      </c>
      <c r="M23" s="36">
        <f t="shared" si="6"/>
        <v>5.6617107912500009</v>
      </c>
      <c r="N23" s="36">
        <f t="shared" si="7"/>
        <v>78.062104541250008</v>
      </c>
      <c r="O23" s="36">
        <f t="shared" si="8"/>
        <v>14.224975522735164</v>
      </c>
      <c r="P23" s="36">
        <f t="shared" si="9"/>
        <v>92.287080063985172</v>
      </c>
      <c r="Q23" s="38">
        <v>54.49</v>
      </c>
      <c r="R23" s="39">
        <f t="shared" si="10"/>
        <v>-0.40955982178414807</v>
      </c>
      <c r="S23" s="40"/>
      <c r="T23" s="41" t="str">
        <f t="shared" si="11"/>
        <v/>
      </c>
      <c r="U23" s="41" t="str">
        <f t="shared" si="12"/>
        <v/>
      </c>
      <c r="V23" s="41">
        <f t="shared" si="0"/>
        <v>54.49</v>
      </c>
      <c r="W23" s="18">
        <f>_xlfn.XLOOKUP($B23,'[1]Query2 w Prices'!$B:$B,'[1]Query2 w Prices'!$L:$L)</f>
        <v>54.416899999999998</v>
      </c>
    </row>
    <row r="24" spans="2:23" ht="16.5" customHeight="1" x14ac:dyDescent="0.25">
      <c r="B24" s="42" t="s">
        <v>429</v>
      </c>
      <c r="C24" s="33" t="s">
        <v>5010</v>
      </c>
      <c r="D24" s="34" t="str">
        <f>_xlfn.XLOOKUP($B24,[1]Redo!$A:$A,[1]Redo!$AD:$AD)</f>
        <v>SGN,S11,BFO,C30(CA),</v>
      </c>
      <c r="E24" s="35">
        <v>1326</v>
      </c>
      <c r="F24" s="36">
        <f>_xlfn.XLOOKUP($B24,'[1]DOT Signs Costs (2)'!$A:$A,'[1]DOT Signs Costs (2)'!$Y:$Y)</f>
        <v>0.77759999999999996</v>
      </c>
      <c r="G24" s="37">
        <f t="shared" si="2"/>
        <v>46.655999999999999</v>
      </c>
      <c r="H24" s="36">
        <f>_xlfn.XLOOKUP($B24,'[1]DOT Signs Costs (2)'!$A:$A,'[1]DOT Signs Costs (2)'!$W:$W)</f>
        <v>145.024</v>
      </c>
      <c r="I24" s="36">
        <f t="shared" si="1"/>
        <v>36.072863999999996</v>
      </c>
      <c r="J24" s="36">
        <f t="shared" si="3"/>
        <v>0.52099200000000001</v>
      </c>
      <c r="K24" s="36">
        <f t="shared" si="4"/>
        <v>36.072863999999996</v>
      </c>
      <c r="L24" s="36">
        <f t="shared" si="5"/>
        <v>181.61785600000002</v>
      </c>
      <c r="M24" s="36">
        <f t="shared" si="6"/>
        <v>14.202516339200002</v>
      </c>
      <c r="N24" s="36">
        <f t="shared" si="7"/>
        <v>195.82037233920002</v>
      </c>
      <c r="O24" s="36">
        <f t="shared" si="8"/>
        <v>35.683639580919262</v>
      </c>
      <c r="P24" s="36">
        <f t="shared" si="9"/>
        <v>231.5040119201193</v>
      </c>
      <c r="Q24" s="38">
        <v>133.85</v>
      </c>
      <c r="R24" s="39">
        <f t="shared" si="10"/>
        <v>-0.42182427470766648</v>
      </c>
      <c r="S24" s="40"/>
      <c r="T24" s="41" t="str">
        <f t="shared" si="11"/>
        <v/>
      </c>
      <c r="U24" s="41" t="str">
        <f t="shared" si="12"/>
        <v/>
      </c>
      <c r="V24" s="41">
        <f t="shared" si="0"/>
        <v>133.85</v>
      </c>
      <c r="W24" s="18">
        <f>_xlfn.XLOOKUP($B24,'[1]Query2 w Prices'!$B:$B,'[1]Query2 w Prices'!$L:$L)</f>
        <v>133.77500000000001</v>
      </c>
    </row>
    <row r="25" spans="2:23" ht="16.5" customHeight="1" x14ac:dyDescent="0.25">
      <c r="B25" s="32" t="s">
        <v>431</v>
      </c>
      <c r="C25" s="33" t="s">
        <v>5011</v>
      </c>
      <c r="D25" s="34" t="str">
        <f>_xlfn.XLOOKUP($B25,[1]Redo!$A:$A,[1]Redo!$AD:$AD)</f>
        <v>SGN,S11,BFO,C30(CA),</v>
      </c>
      <c r="E25" s="35">
        <v>1326</v>
      </c>
      <c r="F25" s="36">
        <f>_xlfn.XLOOKUP($B25,'[1]DOT Signs Costs (2)'!$A:$A,'[1]DOT Signs Costs (2)'!$Y:$Y)</f>
        <v>0.77759999999999996</v>
      </c>
      <c r="G25" s="37">
        <f t="shared" si="2"/>
        <v>46.655999999999999</v>
      </c>
      <c r="H25" s="36">
        <f>_xlfn.XLOOKUP($B25,'[1]DOT Signs Costs (2)'!$A:$A,'[1]DOT Signs Costs (2)'!$W:$W)</f>
        <v>145.024</v>
      </c>
      <c r="I25" s="36">
        <f t="shared" si="1"/>
        <v>36.072863999999996</v>
      </c>
      <c r="J25" s="36">
        <f t="shared" si="3"/>
        <v>0.52099200000000001</v>
      </c>
      <c r="K25" s="36">
        <f t="shared" si="4"/>
        <v>36.072863999999996</v>
      </c>
      <c r="L25" s="36">
        <f t="shared" si="5"/>
        <v>181.61785600000002</v>
      </c>
      <c r="M25" s="36">
        <f t="shared" si="6"/>
        <v>14.202516339200002</v>
      </c>
      <c r="N25" s="36">
        <f t="shared" si="7"/>
        <v>195.82037233920002</v>
      </c>
      <c r="O25" s="36">
        <f t="shared" si="8"/>
        <v>35.683639580919262</v>
      </c>
      <c r="P25" s="36">
        <f t="shared" si="9"/>
        <v>231.5040119201193</v>
      </c>
      <c r="Q25" s="38">
        <v>133.85</v>
      </c>
      <c r="R25" s="39">
        <f t="shared" si="10"/>
        <v>-0.42182427470766648</v>
      </c>
      <c r="S25" s="40"/>
      <c r="T25" s="41" t="str">
        <f t="shared" si="11"/>
        <v/>
      </c>
      <c r="U25" s="41" t="str">
        <f t="shared" si="12"/>
        <v/>
      </c>
      <c r="V25" s="41">
        <f t="shared" si="0"/>
        <v>133.85</v>
      </c>
      <c r="W25" s="18">
        <f>_xlfn.XLOOKUP($B25,'[1]Query2 w Prices'!$B:$B,'[1]Query2 w Prices'!$L:$L)</f>
        <v>133.77500000000001</v>
      </c>
    </row>
    <row r="26" spans="2:23" ht="16.5" customHeight="1" x14ac:dyDescent="0.25">
      <c r="B26" s="42" t="s">
        <v>432</v>
      </c>
      <c r="C26" s="33" t="s">
        <v>5012</v>
      </c>
      <c r="D26" s="34" t="str">
        <f>_xlfn.XLOOKUP($B26,[1]Redo!$A:$A,[1]Redo!$AD:$AD)</f>
        <v>SGN,S11,BFO,C30A(CA),</v>
      </c>
      <c r="E26" s="35">
        <v>1326</v>
      </c>
      <c r="F26" s="36">
        <f>_xlfn.XLOOKUP($B26,'[1]DOT Signs Costs (2)'!$A:$A,'[1]DOT Signs Costs (2)'!$Y:$Y)</f>
        <v>0.33468750000000008</v>
      </c>
      <c r="G26" s="37">
        <f t="shared" si="2"/>
        <v>20.081250000000004</v>
      </c>
      <c r="H26" s="36">
        <f>_xlfn.XLOOKUP($B26,'[1]DOT Signs Costs (2)'!$A:$A,'[1]DOT Signs Costs (2)'!$W:$W)</f>
        <v>56.650000000000006</v>
      </c>
      <c r="I26" s="36">
        <f t="shared" si="1"/>
        <v>15.526153125000004</v>
      </c>
      <c r="J26" s="36">
        <f t="shared" si="3"/>
        <v>0.22424062500000008</v>
      </c>
      <c r="K26" s="36">
        <f t="shared" si="4"/>
        <v>15.526153125000004</v>
      </c>
      <c r="L26" s="36">
        <f t="shared" si="5"/>
        <v>72.400393750000006</v>
      </c>
      <c r="M26" s="36">
        <f t="shared" si="6"/>
        <v>5.6617107912500009</v>
      </c>
      <c r="N26" s="36">
        <f t="shared" si="7"/>
        <v>78.062104541250008</v>
      </c>
      <c r="O26" s="36">
        <f t="shared" si="8"/>
        <v>14.224975522735164</v>
      </c>
      <c r="P26" s="36">
        <f t="shared" si="9"/>
        <v>92.287080063985172</v>
      </c>
      <c r="Q26" s="38">
        <v>54.49</v>
      </c>
      <c r="R26" s="39">
        <f t="shared" si="10"/>
        <v>-0.40955982178414807</v>
      </c>
      <c r="S26" s="40"/>
      <c r="T26" s="41" t="str">
        <f t="shared" si="11"/>
        <v/>
      </c>
      <c r="U26" s="41" t="str">
        <f t="shared" si="12"/>
        <v/>
      </c>
      <c r="V26" s="41">
        <f t="shared" si="0"/>
        <v>54.49</v>
      </c>
      <c r="W26" s="18">
        <f>_xlfn.XLOOKUP($B26,'[1]Query2 w Prices'!$B:$B,'[1]Query2 w Prices'!$L:$L)</f>
        <v>54.416899999999998</v>
      </c>
    </row>
    <row r="27" spans="2:23" ht="16.5" customHeight="1" x14ac:dyDescent="0.25">
      <c r="B27" s="32" t="s">
        <v>435</v>
      </c>
      <c r="C27" s="33" t="s">
        <v>5013</v>
      </c>
      <c r="D27" s="34" t="str">
        <f>_xlfn.XLOOKUP($B27,[1]Redo!$A:$A,[1]Redo!$AD:$AD)</f>
        <v>SGN,S11,BFO,C30A(CA),</v>
      </c>
      <c r="E27" s="35">
        <v>1326</v>
      </c>
      <c r="F27" s="36">
        <f>_xlfn.XLOOKUP($B27,'[1]DOT Signs Costs (2)'!$A:$A,'[1]DOT Signs Costs (2)'!$Y:$Y)</f>
        <v>0.77759999999999996</v>
      </c>
      <c r="G27" s="37">
        <f t="shared" si="2"/>
        <v>46.655999999999999</v>
      </c>
      <c r="H27" s="36">
        <f>_xlfn.XLOOKUP($B27,'[1]DOT Signs Costs (2)'!$A:$A,'[1]DOT Signs Costs (2)'!$W:$W)</f>
        <v>145.024</v>
      </c>
      <c r="I27" s="36">
        <f t="shared" si="1"/>
        <v>36.072863999999996</v>
      </c>
      <c r="J27" s="36">
        <f t="shared" si="3"/>
        <v>0.52099200000000001</v>
      </c>
      <c r="K27" s="36">
        <f t="shared" si="4"/>
        <v>36.072863999999996</v>
      </c>
      <c r="L27" s="36">
        <f t="shared" si="5"/>
        <v>181.61785600000002</v>
      </c>
      <c r="M27" s="36">
        <f t="shared" si="6"/>
        <v>14.202516339200002</v>
      </c>
      <c r="N27" s="36">
        <f t="shared" si="7"/>
        <v>195.82037233920002</v>
      </c>
      <c r="O27" s="36">
        <f t="shared" si="8"/>
        <v>35.683639580919262</v>
      </c>
      <c r="P27" s="36">
        <f t="shared" si="9"/>
        <v>231.5040119201193</v>
      </c>
      <c r="Q27" s="38">
        <v>136.12</v>
      </c>
      <c r="R27" s="39">
        <f t="shared" si="10"/>
        <v>-0.41201882908634707</v>
      </c>
      <c r="S27" s="40"/>
      <c r="T27" s="41" t="str">
        <f t="shared" si="11"/>
        <v/>
      </c>
      <c r="U27" s="41" t="str">
        <f t="shared" si="12"/>
        <v/>
      </c>
      <c r="V27" s="41">
        <f t="shared" si="0"/>
        <v>136.12</v>
      </c>
      <c r="W27" s="18">
        <f>_xlfn.XLOOKUP($B27,'[1]Query2 w Prices'!$B:$B,'[1]Query2 w Prices'!$L:$L)</f>
        <v>136.04230000000001</v>
      </c>
    </row>
    <row r="28" spans="2:23" ht="16.5" customHeight="1" x14ac:dyDescent="0.25">
      <c r="B28" s="42" t="s">
        <v>436</v>
      </c>
      <c r="C28" s="33" t="s">
        <v>5014</v>
      </c>
      <c r="D28" s="34" t="str">
        <f>_xlfn.XLOOKUP($B28,[1]Redo!$A:$A,[1]Redo!$AD:$AD)</f>
        <v>SGN,S8,BWX,C37(CA),</v>
      </c>
      <c r="E28" s="35">
        <v>1326</v>
      </c>
      <c r="F28" s="36">
        <f>_xlfn.XLOOKUP($B28,'[1]DOT Signs Costs (2)'!$A:$A,'[1]DOT Signs Costs (2)'!$Y:$Y)</f>
        <v>0.53467500000000012</v>
      </c>
      <c r="G28" s="37">
        <f t="shared" si="2"/>
        <v>32.080500000000008</v>
      </c>
      <c r="H28" s="36">
        <f>_xlfn.XLOOKUP($B28,'[1]DOT Signs Costs (2)'!$A:$A,'[1]DOT Signs Costs (2)'!$W:$W)</f>
        <v>95.171999999999997</v>
      </c>
      <c r="I28" s="36">
        <f t="shared" si="1"/>
        <v>24.803573250000007</v>
      </c>
      <c r="J28" s="36">
        <f t="shared" si="3"/>
        <v>0.35823225000000009</v>
      </c>
      <c r="K28" s="36">
        <f t="shared" si="4"/>
        <v>24.803573250000007</v>
      </c>
      <c r="L28" s="36">
        <f t="shared" si="5"/>
        <v>120.33380550000001</v>
      </c>
      <c r="M28" s="36">
        <f t="shared" si="6"/>
        <v>9.4101035901000021</v>
      </c>
      <c r="N28" s="36">
        <f t="shared" si="7"/>
        <v>129.7439090901</v>
      </c>
      <c r="O28" s="36">
        <f t="shared" si="8"/>
        <v>23.642764205202599</v>
      </c>
      <c r="P28" s="36">
        <f t="shared" si="9"/>
        <v>153.38667329530261</v>
      </c>
      <c r="Q28" s="38">
        <v>84.54</v>
      </c>
      <c r="R28" s="39">
        <f t="shared" si="10"/>
        <v>-0.44884390420775233</v>
      </c>
      <c r="S28" s="40"/>
      <c r="T28" s="41" t="str">
        <f t="shared" si="11"/>
        <v/>
      </c>
      <c r="U28" s="41" t="str">
        <f t="shared" si="12"/>
        <v/>
      </c>
      <c r="V28" s="41">
        <f t="shared" si="0"/>
        <v>84.54</v>
      </c>
      <c r="W28" s="18">
        <f>_xlfn.XLOOKUP($B28,'[1]Query2 w Prices'!$B:$B,'[1]Query2 w Prices'!$L:$L)</f>
        <v>84.459599999999995</v>
      </c>
    </row>
    <row r="29" spans="2:23" ht="16.5" customHeight="1" x14ac:dyDescent="0.25">
      <c r="B29" s="32" t="s">
        <v>440</v>
      </c>
      <c r="C29" s="33" t="s">
        <v>5015</v>
      </c>
      <c r="D29" s="34" t="str">
        <f>_xlfn.XLOOKUP($B29,[1]Redo!$A:$A,[1]Redo!$AD:$AD)</f>
        <v>SGN,S11,BFO,C38(CA),</v>
      </c>
      <c r="E29" s="35">
        <v>1326</v>
      </c>
      <c r="F29" s="36">
        <f>_xlfn.XLOOKUP($B29,'[1]DOT Signs Costs (2)'!$A:$A,'[1]DOT Signs Costs (2)'!$Y:$Y)</f>
        <v>0.58820000000000017</v>
      </c>
      <c r="G29" s="37">
        <f t="shared" si="2"/>
        <v>35.292000000000009</v>
      </c>
      <c r="H29" s="36">
        <f>_xlfn.XLOOKUP($B29,'[1]DOT Signs Costs (2)'!$A:$A,'[1]DOT Signs Costs (2)'!$W:$W)</f>
        <v>108.768</v>
      </c>
      <c r="I29" s="36">
        <f t="shared" si="1"/>
        <v>27.286598000000009</v>
      </c>
      <c r="J29" s="36">
        <f t="shared" si="3"/>
        <v>0.39409400000000011</v>
      </c>
      <c r="K29" s="36">
        <f t="shared" si="4"/>
        <v>27.286598000000009</v>
      </c>
      <c r="L29" s="36">
        <f t="shared" si="5"/>
        <v>136.44869199999999</v>
      </c>
      <c r="M29" s="36">
        <f t="shared" si="6"/>
        <v>10.670287714400001</v>
      </c>
      <c r="N29" s="36">
        <f t="shared" si="7"/>
        <v>147.11897971439998</v>
      </c>
      <c r="O29" s="36">
        <f t="shared" si="8"/>
        <v>26.808960604709817</v>
      </c>
      <c r="P29" s="36">
        <f t="shared" si="9"/>
        <v>173.92794031910981</v>
      </c>
      <c r="Q29" s="38">
        <v>105.51</v>
      </c>
      <c r="R29" s="39">
        <f t="shared" si="10"/>
        <v>-0.39336946205182299</v>
      </c>
      <c r="S29" s="40"/>
      <c r="T29" s="41" t="str">
        <f t="shared" si="11"/>
        <v/>
      </c>
      <c r="U29" s="41" t="str">
        <f t="shared" si="12"/>
        <v/>
      </c>
      <c r="V29" s="41">
        <f t="shared" si="0"/>
        <v>105.51</v>
      </c>
      <c r="W29" s="18">
        <f>_xlfn.XLOOKUP($B29,'[1]Query2 w Prices'!$B:$B,'[1]Query2 w Prices'!$L:$L)</f>
        <v>105.4328</v>
      </c>
    </row>
    <row r="30" spans="2:23" ht="16.5" customHeight="1" x14ac:dyDescent="0.25">
      <c r="B30" s="42" t="s">
        <v>444</v>
      </c>
      <c r="C30" s="33" t="s">
        <v>5016</v>
      </c>
      <c r="D30" s="34" t="str">
        <f>_xlfn.XLOOKUP($B30,[1]Redo!$A:$A,[1]Redo!$AD:$AD)</f>
        <v>SGN,S8,BWX,C40(CA),</v>
      </c>
      <c r="E30" s="35">
        <v>1326</v>
      </c>
      <c r="F30" s="36">
        <f>_xlfn.XLOOKUP($B30,'[1]DOT Signs Costs (2)'!$A:$A,'[1]DOT Signs Costs (2)'!$Y:$Y)</f>
        <v>0.84230000000000005</v>
      </c>
      <c r="G30" s="37">
        <f t="shared" si="2"/>
        <v>50.538000000000004</v>
      </c>
      <c r="H30" s="36">
        <f>_xlfn.XLOOKUP($B30,'[1]DOT Signs Costs (2)'!$A:$A,'[1]DOT Signs Costs (2)'!$W:$W)</f>
        <v>163.15200000000002</v>
      </c>
      <c r="I30" s="36">
        <f t="shared" si="1"/>
        <v>39.074297000000001</v>
      </c>
      <c r="J30" s="36">
        <f t="shared" si="3"/>
        <v>0.56434100000000009</v>
      </c>
      <c r="K30" s="36">
        <f t="shared" si="4"/>
        <v>39.074297000000001</v>
      </c>
      <c r="L30" s="36">
        <f t="shared" si="5"/>
        <v>202.79063800000003</v>
      </c>
      <c r="M30" s="36">
        <f t="shared" si="6"/>
        <v>15.858227891600004</v>
      </c>
      <c r="N30" s="36">
        <f t="shared" si="7"/>
        <v>218.64886589160002</v>
      </c>
      <c r="O30" s="36">
        <f t="shared" si="8"/>
        <v>39.84359355490173</v>
      </c>
      <c r="P30" s="36">
        <f t="shared" si="9"/>
        <v>258.49245944650175</v>
      </c>
      <c r="Q30" s="38">
        <v>408.2</v>
      </c>
      <c r="R30" s="39">
        <f t="shared" si="10"/>
        <v>0.57915631610322493</v>
      </c>
      <c r="S30" s="40"/>
      <c r="T30" s="41" t="str">
        <f t="shared" si="11"/>
        <v/>
      </c>
      <c r="U30" s="41" t="str">
        <f t="shared" si="12"/>
        <v/>
      </c>
      <c r="V30" s="41">
        <f t="shared" si="0"/>
        <v>408.2</v>
      </c>
      <c r="W30" s="18">
        <f>_xlfn.XLOOKUP($B30,'[1]Query2 w Prices'!$B:$B,'[1]Query2 w Prices'!$L:$L)</f>
        <v>408.12700000000001</v>
      </c>
    </row>
    <row r="31" spans="2:23" ht="16.5" customHeight="1" x14ac:dyDescent="0.25">
      <c r="B31" s="32" t="s">
        <v>448</v>
      </c>
      <c r="C31" s="33" t="s">
        <v>5017</v>
      </c>
      <c r="D31" s="34" t="str">
        <f>_xlfn.XLOOKUP($B31,[1]Redo!$A:$A,[1]Redo!$AD:$AD)</f>
        <v>SGN,S8,BWX,C40(CA),</v>
      </c>
      <c r="E31" s="35">
        <v>1326</v>
      </c>
      <c r="F31" s="36">
        <f>_xlfn.XLOOKUP($B31,'[1]DOT Signs Costs (2)'!$A:$A,'[1]DOT Signs Costs (2)'!$Y:$Y)</f>
        <v>1.4240250000000003</v>
      </c>
      <c r="G31" s="37">
        <f t="shared" si="2"/>
        <v>85.441500000000019</v>
      </c>
      <c r="H31" s="36">
        <f>_xlfn.XLOOKUP($B31,'[1]DOT Signs Costs (2)'!$A:$A,'[1]DOT Signs Costs (2)'!$W:$W)</f>
        <v>285.51600000000008</v>
      </c>
      <c r="I31" s="36">
        <f t="shared" si="1"/>
        <v>66.060519750000012</v>
      </c>
      <c r="J31" s="36">
        <f t="shared" si="3"/>
        <v>0.95409675000000027</v>
      </c>
      <c r="K31" s="36">
        <f t="shared" si="4"/>
        <v>66.060519750000012</v>
      </c>
      <c r="L31" s="36">
        <f t="shared" si="5"/>
        <v>352.53061650000012</v>
      </c>
      <c r="M31" s="36">
        <f t="shared" si="6"/>
        <v>27.567894210300011</v>
      </c>
      <c r="N31" s="36">
        <f t="shared" si="7"/>
        <v>380.09851071030016</v>
      </c>
      <c r="O31" s="36">
        <f t="shared" si="8"/>
        <v>69.263979530874295</v>
      </c>
      <c r="P31" s="36">
        <f t="shared" si="9"/>
        <v>449.36249024117444</v>
      </c>
      <c r="Q31" s="38">
        <v>714.3</v>
      </c>
      <c r="R31" s="39">
        <f t="shared" si="10"/>
        <v>0.58958528028592816</v>
      </c>
      <c r="S31" s="40"/>
      <c r="T31" s="41" t="str">
        <f t="shared" si="11"/>
        <v/>
      </c>
      <c r="U31" s="41" t="str">
        <f t="shared" si="12"/>
        <v/>
      </c>
      <c r="V31" s="41">
        <f t="shared" si="0"/>
        <v>714.3</v>
      </c>
      <c r="W31" s="18">
        <f>_xlfn.XLOOKUP($B31,'[1]Query2 w Prices'!$B:$B,'[1]Query2 w Prices'!$L:$L)</f>
        <v>714.22230000000002</v>
      </c>
    </row>
    <row r="32" spans="2:23" ht="16.5" customHeight="1" x14ac:dyDescent="0.25">
      <c r="B32" s="42" t="s">
        <v>450</v>
      </c>
      <c r="C32" s="33" t="s">
        <v>5018</v>
      </c>
      <c r="D32" s="34" t="str">
        <f>_xlfn.XLOOKUP($B32,[1]Redo!$A:$A,[1]Redo!$AD:$AD)</f>
        <v>SGN,S11,BFO,C43(CA),</v>
      </c>
      <c r="E32" s="35">
        <v>1326</v>
      </c>
      <c r="F32" s="36">
        <f>_xlfn.XLOOKUP($B32,'[1]DOT Signs Costs (2)'!$A:$A,'[1]DOT Signs Costs (2)'!$Y:$Y)</f>
        <v>0.46115</v>
      </c>
      <c r="G32" s="37">
        <f t="shared" si="2"/>
        <v>27.669</v>
      </c>
      <c r="H32" s="36">
        <f>_xlfn.XLOOKUP($B32,'[1]DOT Signs Costs (2)'!$A:$A,'[1]DOT Signs Costs (2)'!$W:$W)</f>
        <v>81.576000000000008</v>
      </c>
      <c r="I32" s="36">
        <f t="shared" si="1"/>
        <v>21.3927485</v>
      </c>
      <c r="J32" s="36">
        <f t="shared" si="3"/>
        <v>0.30897050000000004</v>
      </c>
      <c r="K32" s="36">
        <f t="shared" si="4"/>
        <v>21.3927485</v>
      </c>
      <c r="L32" s="36">
        <f t="shared" si="5"/>
        <v>103.277719</v>
      </c>
      <c r="M32" s="36">
        <f t="shared" si="6"/>
        <v>8.0763176258000016</v>
      </c>
      <c r="N32" s="36">
        <f t="shared" si="7"/>
        <v>111.35403662580001</v>
      </c>
      <c r="O32" s="36">
        <f t="shared" si="8"/>
        <v>20.291644129613871</v>
      </c>
      <c r="P32" s="36">
        <f t="shared" si="9"/>
        <v>131.64568075541388</v>
      </c>
      <c r="Q32" s="38">
        <v>74.900000000000006</v>
      </c>
      <c r="R32" s="39">
        <f t="shared" si="10"/>
        <v>-0.43104855723175883</v>
      </c>
      <c r="S32" s="40"/>
      <c r="T32" s="41" t="str">
        <f t="shared" si="11"/>
        <v/>
      </c>
      <c r="U32" s="41" t="str">
        <f t="shared" si="12"/>
        <v/>
      </c>
      <c r="V32" s="41">
        <f t="shared" si="0"/>
        <v>74.900000000000006</v>
      </c>
      <c r="W32" s="18">
        <f>_xlfn.XLOOKUP($B32,'[1]Query2 w Prices'!$B:$B,'[1]Query2 w Prices'!$L:$L)</f>
        <v>74.823300000000003</v>
      </c>
    </row>
    <row r="33" spans="2:23" ht="16.5" customHeight="1" x14ac:dyDescent="0.25">
      <c r="B33" s="32" t="s">
        <v>453</v>
      </c>
      <c r="C33" s="33" t="s">
        <v>5019</v>
      </c>
      <c r="D33" s="34" t="str">
        <f>_xlfn.XLOOKUP($B33,[1]Redo!$A:$A,[1]Redo!$AD:$AD)</f>
        <v>SGN,S11,BFO,C43(CA),</v>
      </c>
      <c r="E33" s="35">
        <v>1326</v>
      </c>
      <c r="F33" s="36">
        <f>_xlfn.XLOOKUP($B33,'[1]DOT Signs Costs (2)'!$A:$A,'[1]DOT Signs Costs (2)'!$Y:$Y)</f>
        <v>0.77759999999999996</v>
      </c>
      <c r="G33" s="37">
        <f t="shared" si="2"/>
        <v>46.655999999999999</v>
      </c>
      <c r="H33" s="36">
        <f>_xlfn.XLOOKUP($B33,'[1]DOT Signs Costs (2)'!$A:$A,'[1]DOT Signs Costs (2)'!$W:$W)</f>
        <v>145.024</v>
      </c>
      <c r="I33" s="36">
        <f t="shared" si="1"/>
        <v>36.072863999999996</v>
      </c>
      <c r="J33" s="36">
        <f t="shared" si="3"/>
        <v>0.52099200000000001</v>
      </c>
      <c r="K33" s="36">
        <f t="shared" si="4"/>
        <v>36.072863999999996</v>
      </c>
      <c r="L33" s="36">
        <f t="shared" si="5"/>
        <v>181.61785600000002</v>
      </c>
      <c r="M33" s="36">
        <f t="shared" si="6"/>
        <v>14.202516339200002</v>
      </c>
      <c r="N33" s="36">
        <f t="shared" si="7"/>
        <v>195.82037233920002</v>
      </c>
      <c r="O33" s="36">
        <f t="shared" si="8"/>
        <v>35.683639580919262</v>
      </c>
      <c r="P33" s="36">
        <f t="shared" si="9"/>
        <v>231.5040119201193</v>
      </c>
      <c r="Q33" s="38">
        <v>136.12</v>
      </c>
      <c r="R33" s="39">
        <f t="shared" si="10"/>
        <v>-0.41201882908634707</v>
      </c>
      <c r="S33" s="40"/>
      <c r="T33" s="41" t="str">
        <f t="shared" si="11"/>
        <v/>
      </c>
      <c r="U33" s="41" t="str">
        <f t="shared" si="12"/>
        <v/>
      </c>
      <c r="V33" s="41">
        <f t="shared" si="0"/>
        <v>136.12</v>
      </c>
      <c r="W33" s="18">
        <f>_xlfn.XLOOKUP($B33,'[1]Query2 w Prices'!$B:$B,'[1]Query2 w Prices'!$L:$L)</f>
        <v>136.04230000000001</v>
      </c>
    </row>
    <row r="34" spans="2:23" ht="16.5" customHeight="1" x14ac:dyDescent="0.25">
      <c r="B34" s="42" t="s">
        <v>454</v>
      </c>
      <c r="C34" s="33" t="s">
        <v>5020</v>
      </c>
      <c r="D34" s="34" t="str">
        <f>_xlfn.XLOOKUP($B34,[1]Redo!$A:$A,[1]Redo!$AD:$AD)</f>
        <v>SGN,S11,BFO,C44(CA),</v>
      </c>
      <c r="E34" s="35">
        <v>1326</v>
      </c>
      <c r="F34" s="36">
        <f>_xlfn.XLOOKUP($B34,'[1]DOT Signs Costs (2)'!$A:$A,'[1]DOT Signs Costs (2)'!$Y:$Y)</f>
        <v>0.46115</v>
      </c>
      <c r="G34" s="37">
        <f t="shared" si="2"/>
        <v>27.669</v>
      </c>
      <c r="H34" s="36">
        <f>_xlfn.XLOOKUP($B34,'[1]DOT Signs Costs (2)'!$A:$A,'[1]DOT Signs Costs (2)'!$W:$W)</f>
        <v>81.576000000000008</v>
      </c>
      <c r="I34" s="36">
        <f t="shared" si="1"/>
        <v>21.3927485</v>
      </c>
      <c r="J34" s="36">
        <f t="shared" si="3"/>
        <v>0.30897050000000004</v>
      </c>
      <c r="K34" s="36">
        <f t="shared" si="4"/>
        <v>21.3927485</v>
      </c>
      <c r="L34" s="36">
        <f t="shared" si="5"/>
        <v>103.277719</v>
      </c>
      <c r="M34" s="36">
        <f t="shared" si="6"/>
        <v>8.0763176258000016</v>
      </c>
      <c r="N34" s="36">
        <f t="shared" si="7"/>
        <v>111.35403662580001</v>
      </c>
      <c r="O34" s="36">
        <f t="shared" si="8"/>
        <v>20.291644129613871</v>
      </c>
      <c r="P34" s="36">
        <f t="shared" si="9"/>
        <v>131.64568075541388</v>
      </c>
      <c r="Q34" s="38">
        <v>74.900000000000006</v>
      </c>
      <c r="R34" s="39">
        <f t="shared" si="10"/>
        <v>-0.43104855723175883</v>
      </c>
      <c r="S34" s="40"/>
      <c r="T34" s="41" t="str">
        <f t="shared" si="11"/>
        <v/>
      </c>
      <c r="U34" s="41" t="str">
        <f t="shared" si="12"/>
        <v/>
      </c>
      <c r="V34" s="41">
        <f t="shared" si="0"/>
        <v>74.900000000000006</v>
      </c>
      <c r="W34" s="18">
        <f>_xlfn.XLOOKUP($B34,'[1]Query2 w Prices'!$B:$B,'[1]Query2 w Prices'!$L:$L)</f>
        <v>74.823300000000003</v>
      </c>
    </row>
    <row r="35" spans="2:23" ht="16.5" customHeight="1" x14ac:dyDescent="0.25">
      <c r="B35" s="32" t="s">
        <v>457</v>
      </c>
      <c r="C35" s="33" t="s">
        <v>5021</v>
      </c>
      <c r="D35" s="34" t="str">
        <f>_xlfn.XLOOKUP($B35,[1]Redo!$A:$A,[1]Redo!$AD:$AD)</f>
        <v>SGN,S11,BFO,C44(CA),</v>
      </c>
      <c r="E35" s="35">
        <v>1326</v>
      </c>
      <c r="F35" s="36">
        <f>_xlfn.XLOOKUP($B35,'[1]DOT Signs Costs (2)'!$A:$A,'[1]DOT Signs Costs (2)'!$Y:$Y)</f>
        <v>0.77759999999999996</v>
      </c>
      <c r="G35" s="37">
        <f t="shared" si="2"/>
        <v>46.655999999999999</v>
      </c>
      <c r="H35" s="36">
        <f>_xlfn.XLOOKUP($B35,'[1]DOT Signs Costs (2)'!$A:$A,'[1]DOT Signs Costs (2)'!$W:$W)</f>
        <v>145.024</v>
      </c>
      <c r="I35" s="36">
        <f t="shared" si="1"/>
        <v>36.072863999999996</v>
      </c>
      <c r="J35" s="36">
        <f t="shared" si="3"/>
        <v>0.52099200000000001</v>
      </c>
      <c r="K35" s="36">
        <f t="shared" si="4"/>
        <v>36.072863999999996</v>
      </c>
      <c r="L35" s="36">
        <f t="shared" si="5"/>
        <v>181.61785600000002</v>
      </c>
      <c r="M35" s="36">
        <f t="shared" si="6"/>
        <v>14.202516339200002</v>
      </c>
      <c r="N35" s="36">
        <f t="shared" si="7"/>
        <v>195.82037233920002</v>
      </c>
      <c r="O35" s="36">
        <f t="shared" si="8"/>
        <v>35.683639580919262</v>
      </c>
      <c r="P35" s="36">
        <f t="shared" si="9"/>
        <v>231.5040119201193</v>
      </c>
      <c r="Q35" s="38">
        <v>136.12</v>
      </c>
      <c r="R35" s="39">
        <f t="shared" si="10"/>
        <v>-0.41201882908634707</v>
      </c>
      <c r="S35" s="40"/>
      <c r="T35" s="41" t="str">
        <f t="shared" si="11"/>
        <v/>
      </c>
      <c r="U35" s="41" t="str">
        <f t="shared" si="12"/>
        <v/>
      </c>
      <c r="V35" s="41">
        <f t="shared" si="0"/>
        <v>136.12</v>
      </c>
      <c r="W35" s="18">
        <f>_xlfn.XLOOKUP($B35,'[1]Query2 w Prices'!$B:$B,'[1]Query2 w Prices'!$L:$L)</f>
        <v>136.04230000000001</v>
      </c>
    </row>
    <row r="36" spans="2:23" ht="16.5" customHeight="1" x14ac:dyDescent="0.25">
      <c r="B36" s="42" t="s">
        <v>458</v>
      </c>
      <c r="C36" s="33" t="s">
        <v>5022</v>
      </c>
      <c r="D36" s="34" t="str">
        <f>_xlfn.XLOOKUP($B36,[1]Redo!$A:$A,[1]Redo!$AD:$AD)</f>
        <v>SGN,S11,BFO,C45(CA),</v>
      </c>
      <c r="E36" s="35">
        <v>1326</v>
      </c>
      <c r="F36" s="36">
        <f>_xlfn.XLOOKUP($B36,'[1]DOT Signs Costs (2)'!$A:$A,'[1]DOT Signs Costs (2)'!$Y:$Y)</f>
        <v>0.46115</v>
      </c>
      <c r="G36" s="37">
        <f t="shared" si="2"/>
        <v>27.669</v>
      </c>
      <c r="H36" s="36">
        <f>_xlfn.XLOOKUP($B36,'[1]DOT Signs Costs (2)'!$A:$A,'[1]DOT Signs Costs (2)'!$W:$W)</f>
        <v>81.576000000000008</v>
      </c>
      <c r="I36" s="36">
        <f t="shared" si="1"/>
        <v>21.3927485</v>
      </c>
      <c r="J36" s="36">
        <f t="shared" si="3"/>
        <v>0.30897050000000004</v>
      </c>
      <c r="K36" s="36">
        <f t="shared" si="4"/>
        <v>21.3927485</v>
      </c>
      <c r="L36" s="36">
        <f t="shared" si="5"/>
        <v>103.277719</v>
      </c>
      <c r="M36" s="36">
        <f t="shared" si="6"/>
        <v>8.0763176258000016</v>
      </c>
      <c r="N36" s="36">
        <f t="shared" si="7"/>
        <v>111.35403662580001</v>
      </c>
      <c r="O36" s="36">
        <f t="shared" si="8"/>
        <v>20.291644129613871</v>
      </c>
      <c r="P36" s="36">
        <f t="shared" si="9"/>
        <v>131.64568075541388</v>
      </c>
      <c r="Q36" s="38">
        <v>74.900000000000006</v>
      </c>
      <c r="R36" s="39">
        <f t="shared" si="10"/>
        <v>-0.43104855723175883</v>
      </c>
      <c r="S36" s="40"/>
      <c r="T36" s="41" t="str">
        <f t="shared" si="11"/>
        <v/>
      </c>
      <c r="U36" s="41" t="str">
        <f t="shared" si="12"/>
        <v/>
      </c>
      <c r="V36" s="41">
        <f t="shared" si="0"/>
        <v>74.900000000000006</v>
      </c>
      <c r="W36" s="18">
        <f>_xlfn.XLOOKUP($B36,'[1]Query2 w Prices'!$B:$B,'[1]Query2 w Prices'!$L:$L)</f>
        <v>74.823300000000003</v>
      </c>
    </row>
    <row r="37" spans="2:23" ht="16.5" customHeight="1" x14ac:dyDescent="0.25">
      <c r="B37" s="32" t="s">
        <v>461</v>
      </c>
      <c r="C37" s="33" t="s">
        <v>5023</v>
      </c>
      <c r="D37" s="34" t="str">
        <f>_xlfn.XLOOKUP($B37,[1]Redo!$A:$A,[1]Redo!$AD:$AD)</f>
        <v>SGN,S11,BFO,C45(CA),</v>
      </c>
      <c r="E37" s="35">
        <v>1326</v>
      </c>
      <c r="F37" s="36">
        <f>_xlfn.XLOOKUP($B37,'[1]DOT Signs Costs (2)'!$A:$A,'[1]DOT Signs Costs (2)'!$Y:$Y)</f>
        <v>0.77759999999999996</v>
      </c>
      <c r="G37" s="37">
        <f t="shared" si="2"/>
        <v>46.655999999999999</v>
      </c>
      <c r="H37" s="36">
        <f>_xlfn.XLOOKUP($B37,'[1]DOT Signs Costs (2)'!$A:$A,'[1]DOT Signs Costs (2)'!$W:$W)</f>
        <v>145.024</v>
      </c>
      <c r="I37" s="36">
        <f t="shared" si="1"/>
        <v>36.072863999999996</v>
      </c>
      <c r="J37" s="36">
        <f t="shared" si="3"/>
        <v>0.52099200000000001</v>
      </c>
      <c r="K37" s="36">
        <f t="shared" si="4"/>
        <v>36.072863999999996</v>
      </c>
      <c r="L37" s="36">
        <f t="shared" si="5"/>
        <v>181.61785600000002</v>
      </c>
      <c r="M37" s="36">
        <f t="shared" si="6"/>
        <v>14.202516339200002</v>
      </c>
      <c r="N37" s="36">
        <f t="shared" si="7"/>
        <v>195.82037233920002</v>
      </c>
      <c r="O37" s="36">
        <f t="shared" si="8"/>
        <v>35.683639580919262</v>
      </c>
      <c r="P37" s="36">
        <f t="shared" si="9"/>
        <v>231.5040119201193</v>
      </c>
      <c r="Q37" s="38">
        <v>136.12</v>
      </c>
      <c r="R37" s="39">
        <f t="shared" si="10"/>
        <v>-0.41201882908634707</v>
      </c>
      <c r="S37" s="40"/>
      <c r="T37" s="41" t="str">
        <f t="shared" si="11"/>
        <v/>
      </c>
      <c r="U37" s="41" t="str">
        <f t="shared" si="12"/>
        <v/>
      </c>
      <c r="V37" s="41">
        <f t="shared" si="0"/>
        <v>136.12</v>
      </c>
      <c r="W37" s="18">
        <f>_xlfn.XLOOKUP($B37,'[1]Query2 w Prices'!$B:$B,'[1]Query2 w Prices'!$L:$L)</f>
        <v>136.04230000000001</v>
      </c>
    </row>
    <row r="38" spans="2:23" ht="16.5" customHeight="1" x14ac:dyDescent="0.25">
      <c r="B38" s="42" t="s">
        <v>462</v>
      </c>
      <c r="C38" s="33" t="s">
        <v>5024</v>
      </c>
      <c r="D38" s="34" t="str">
        <f>_xlfn.XLOOKUP($B38,[1]Redo!$A:$A,[1]Redo!$AD:$AD)</f>
        <v>SGN,S11,BFO,C46(CA),</v>
      </c>
      <c r="E38" s="35">
        <v>1326</v>
      </c>
      <c r="F38" s="36">
        <f>_xlfn.XLOOKUP($B38,'[1]DOT Signs Costs (2)'!$A:$A,'[1]DOT Signs Costs (2)'!$Y:$Y)</f>
        <v>0.46115</v>
      </c>
      <c r="G38" s="37">
        <f t="shared" si="2"/>
        <v>27.669</v>
      </c>
      <c r="H38" s="36">
        <f>_xlfn.XLOOKUP($B38,'[1]DOT Signs Costs (2)'!$A:$A,'[1]DOT Signs Costs (2)'!$W:$W)</f>
        <v>81.576000000000008</v>
      </c>
      <c r="I38" s="36">
        <f t="shared" si="1"/>
        <v>21.3927485</v>
      </c>
      <c r="J38" s="36">
        <f t="shared" si="3"/>
        <v>0.30897050000000004</v>
      </c>
      <c r="K38" s="36">
        <f t="shared" si="4"/>
        <v>21.3927485</v>
      </c>
      <c r="L38" s="36">
        <f t="shared" si="5"/>
        <v>103.277719</v>
      </c>
      <c r="M38" s="36">
        <f t="shared" si="6"/>
        <v>8.0763176258000016</v>
      </c>
      <c r="N38" s="36">
        <f t="shared" si="7"/>
        <v>111.35403662580001</v>
      </c>
      <c r="O38" s="36">
        <f t="shared" si="8"/>
        <v>20.291644129613871</v>
      </c>
      <c r="P38" s="36">
        <f t="shared" si="9"/>
        <v>131.64568075541388</v>
      </c>
      <c r="Q38" s="38">
        <v>74.900000000000006</v>
      </c>
      <c r="R38" s="39">
        <f t="shared" si="10"/>
        <v>-0.43104855723175883</v>
      </c>
      <c r="S38" s="40"/>
      <c r="T38" s="41" t="str">
        <f t="shared" si="11"/>
        <v/>
      </c>
      <c r="U38" s="41" t="str">
        <f t="shared" si="12"/>
        <v/>
      </c>
      <c r="V38" s="41">
        <f t="shared" si="0"/>
        <v>74.900000000000006</v>
      </c>
      <c r="W38" s="18">
        <f>_xlfn.XLOOKUP($B38,'[1]Query2 w Prices'!$B:$B,'[1]Query2 w Prices'!$L:$L)</f>
        <v>74.823300000000003</v>
      </c>
    </row>
    <row r="39" spans="2:23" ht="16.5" customHeight="1" x14ac:dyDescent="0.25">
      <c r="B39" s="32" t="s">
        <v>465</v>
      </c>
      <c r="C39" s="33" t="s">
        <v>5025</v>
      </c>
      <c r="D39" s="34" t="str">
        <f>_xlfn.XLOOKUP($B39,[1]Redo!$A:$A,[1]Redo!$AD:$AD)</f>
        <v>SGN,S11,BFO,C46(CA),</v>
      </c>
      <c r="E39" s="35">
        <v>1326</v>
      </c>
      <c r="F39" s="36">
        <f>_xlfn.XLOOKUP($B39,'[1]DOT Signs Costs (2)'!$A:$A,'[1]DOT Signs Costs (2)'!$Y:$Y)</f>
        <v>0.77759999999999996</v>
      </c>
      <c r="G39" s="37">
        <f t="shared" si="2"/>
        <v>46.655999999999999</v>
      </c>
      <c r="H39" s="36">
        <f>_xlfn.XLOOKUP($B39,'[1]DOT Signs Costs (2)'!$A:$A,'[1]DOT Signs Costs (2)'!$W:$W)</f>
        <v>145.024</v>
      </c>
      <c r="I39" s="36">
        <f t="shared" si="1"/>
        <v>36.072863999999996</v>
      </c>
      <c r="J39" s="36">
        <f t="shared" si="3"/>
        <v>0.52099200000000001</v>
      </c>
      <c r="K39" s="36">
        <f t="shared" si="4"/>
        <v>36.072863999999996</v>
      </c>
      <c r="L39" s="36">
        <f t="shared" si="5"/>
        <v>181.61785600000002</v>
      </c>
      <c r="M39" s="36">
        <f t="shared" si="6"/>
        <v>14.202516339200002</v>
      </c>
      <c r="N39" s="36">
        <f t="shared" si="7"/>
        <v>195.82037233920002</v>
      </c>
      <c r="O39" s="36">
        <f t="shared" si="8"/>
        <v>35.683639580919262</v>
      </c>
      <c r="P39" s="36">
        <f t="shared" si="9"/>
        <v>231.5040119201193</v>
      </c>
      <c r="Q39" s="38">
        <v>136.12</v>
      </c>
      <c r="R39" s="39">
        <f t="shared" si="10"/>
        <v>-0.41201882908634707</v>
      </c>
      <c r="S39" s="40"/>
      <c r="T39" s="41" t="str">
        <f t="shared" si="11"/>
        <v/>
      </c>
      <c r="U39" s="41" t="str">
        <f t="shared" si="12"/>
        <v/>
      </c>
      <c r="V39" s="41">
        <f t="shared" si="0"/>
        <v>136.12</v>
      </c>
      <c r="W39" s="18">
        <f>_xlfn.XLOOKUP($B39,'[1]Query2 w Prices'!$B:$B,'[1]Query2 w Prices'!$L:$L)</f>
        <v>136.04230000000001</v>
      </c>
    </row>
    <row r="40" spans="2:23" ht="16.5" customHeight="1" x14ac:dyDescent="0.25">
      <c r="B40" s="42" t="s">
        <v>466</v>
      </c>
      <c r="C40" s="33" t="s">
        <v>5026</v>
      </c>
      <c r="D40" s="34" t="str">
        <f>_xlfn.XLOOKUP($B40,[1]Redo!$A:$A,[1]Redo!$AD:$AD)</f>
        <v>SGN,S11,BFO,C46P(CA),</v>
      </c>
      <c r="E40" s="35">
        <v>1326</v>
      </c>
      <c r="F40" s="36">
        <f>_xlfn.XLOOKUP($B40,'[1]DOT Signs Costs (2)'!$A:$A,'[1]DOT Signs Costs (2)'!$Y:$Y)</f>
        <v>0.20881249999999998</v>
      </c>
      <c r="G40" s="37">
        <f t="shared" si="2"/>
        <v>12.528749999999999</v>
      </c>
      <c r="H40" s="36">
        <f>_xlfn.XLOOKUP($B40,'[1]DOT Signs Costs (2)'!$A:$A,'[1]DOT Signs Costs (2)'!$W:$W)</f>
        <v>33.99</v>
      </c>
      <c r="I40" s="36">
        <f t="shared" si="1"/>
        <v>9.6868118750000001</v>
      </c>
      <c r="J40" s="36">
        <f t="shared" si="3"/>
        <v>0.139904375</v>
      </c>
      <c r="K40" s="36">
        <f t="shared" si="4"/>
        <v>9.6868118750000001</v>
      </c>
      <c r="L40" s="36">
        <f t="shared" si="5"/>
        <v>43.816716249999999</v>
      </c>
      <c r="M40" s="36">
        <f t="shared" si="6"/>
        <v>3.4264672107500003</v>
      </c>
      <c r="N40" s="36">
        <f t="shared" si="7"/>
        <v>47.243183460749997</v>
      </c>
      <c r="O40" s="36">
        <f t="shared" si="8"/>
        <v>8.6089547840736991</v>
      </c>
      <c r="P40" s="36">
        <f t="shared" si="9"/>
        <v>55.852138244823692</v>
      </c>
      <c r="Q40" s="38">
        <v>36.36</v>
      </c>
      <c r="R40" s="39">
        <f t="shared" si="10"/>
        <v>-0.34899538061338592</v>
      </c>
      <c r="S40" s="40"/>
      <c r="T40" s="41" t="str">
        <f t="shared" si="11"/>
        <v/>
      </c>
      <c r="U40" s="41" t="str">
        <f t="shared" si="12"/>
        <v/>
      </c>
      <c r="V40" s="41">
        <f t="shared" si="0"/>
        <v>36.36</v>
      </c>
      <c r="W40" s="18">
        <f>_xlfn.XLOOKUP($B40,'[1]Query2 w Prices'!$B:$B,'[1]Query2 w Prices'!$L:$L)</f>
        <v>36.277999999999999</v>
      </c>
    </row>
    <row r="41" spans="2:23" ht="16.5" customHeight="1" x14ac:dyDescent="0.25">
      <c r="B41" s="32" t="s">
        <v>469</v>
      </c>
      <c r="C41" s="33" t="s">
        <v>5027</v>
      </c>
      <c r="D41" s="34" t="str">
        <f>_xlfn.XLOOKUP($B41,[1]Redo!$A:$A,[1]Redo!$AD:$AD)</f>
        <v>SGN,S11,BFO,C46P(CA),</v>
      </c>
      <c r="E41" s="35">
        <v>1326</v>
      </c>
      <c r="F41" s="36">
        <f>_xlfn.XLOOKUP($B41,'[1]DOT Signs Costs (2)'!$A:$A,'[1]DOT Signs Costs (2)'!$Y:$Y)</f>
        <v>0.31410000000000005</v>
      </c>
      <c r="G41" s="37">
        <f t="shared" si="2"/>
        <v>18.846000000000004</v>
      </c>
      <c r="H41" s="36">
        <f>_xlfn.XLOOKUP($B41,'[1]DOT Signs Costs (2)'!$A:$A,'[1]DOT Signs Costs (2)'!$W:$W)</f>
        <v>54.384</v>
      </c>
      <c r="I41" s="36">
        <f t="shared" si="1"/>
        <v>14.571099000000002</v>
      </c>
      <c r="J41" s="36">
        <f t="shared" si="3"/>
        <v>0.21044700000000005</v>
      </c>
      <c r="K41" s="36">
        <f t="shared" si="4"/>
        <v>14.571099000000002</v>
      </c>
      <c r="L41" s="36">
        <f t="shared" si="5"/>
        <v>69.165546000000006</v>
      </c>
      <c r="M41" s="36">
        <f t="shared" si="6"/>
        <v>5.4087456972000005</v>
      </c>
      <c r="N41" s="36">
        <f t="shared" si="7"/>
        <v>74.57429169720001</v>
      </c>
      <c r="O41" s="36">
        <f t="shared" si="8"/>
        <v>13.589403978436417</v>
      </c>
      <c r="P41" s="36">
        <f t="shared" si="9"/>
        <v>88.163695675636433</v>
      </c>
      <c r="Q41" s="38">
        <v>52.23</v>
      </c>
      <c r="R41" s="39">
        <f t="shared" si="10"/>
        <v>-0.40757928079422062</v>
      </c>
      <c r="S41" s="40"/>
      <c r="T41" s="41" t="str">
        <f t="shared" si="11"/>
        <v/>
      </c>
      <c r="U41" s="41" t="str">
        <f t="shared" si="12"/>
        <v/>
      </c>
      <c r="V41" s="41">
        <f t="shared" si="0"/>
        <v>52.23</v>
      </c>
      <c r="W41" s="18">
        <f>_xlfn.XLOOKUP($B41,'[1]Query2 w Prices'!$B:$B,'[1]Query2 w Prices'!$L:$L)</f>
        <v>52.1496</v>
      </c>
    </row>
    <row r="42" spans="2:23" ht="16.5" customHeight="1" x14ac:dyDescent="0.25">
      <c r="B42" s="42" t="s">
        <v>472</v>
      </c>
      <c r="C42" s="33" t="s">
        <v>5028</v>
      </c>
      <c r="D42" s="34" t="str">
        <f>_xlfn.XLOOKUP($B42,[1]Redo!$A:$A,[1]Redo!$AD:$AD)</f>
        <v>SGN,S8,MUL,C48B(CA),</v>
      </c>
      <c r="E42" s="35">
        <v>1326</v>
      </c>
      <c r="F42" s="36">
        <f>_xlfn.XLOOKUP($B42,'[1]DOT Signs Costs (2)'!$A:$A,'[1]DOT Signs Costs (2)'!$Y:$Y)</f>
        <v>1.8140000000000003</v>
      </c>
      <c r="G42" s="37">
        <f t="shared" si="2"/>
        <v>108.84000000000002</v>
      </c>
      <c r="H42" s="36">
        <f>_xlfn.XLOOKUP($B42,'[1]DOT Signs Costs (2)'!$A:$A,'[1]DOT Signs Costs (2)'!$W:$W)</f>
        <v>362.56</v>
      </c>
      <c r="I42" s="36">
        <f t="shared" si="1"/>
        <v>84.151460000000014</v>
      </c>
      <c r="J42" s="36">
        <f t="shared" si="3"/>
        <v>1.2153800000000003</v>
      </c>
      <c r="K42" s="36">
        <f t="shared" si="4"/>
        <v>84.151460000000014</v>
      </c>
      <c r="L42" s="36">
        <f t="shared" si="5"/>
        <v>447.92683999999997</v>
      </c>
      <c r="M42" s="36">
        <f t="shared" si="6"/>
        <v>35.027878888000004</v>
      </c>
      <c r="N42" s="36">
        <f t="shared" si="7"/>
        <v>482.954718888</v>
      </c>
      <c r="O42" s="36">
        <f t="shared" si="8"/>
        <v>88.007095057768382</v>
      </c>
      <c r="P42" s="36">
        <f t="shared" si="9"/>
        <v>570.96181394576843</v>
      </c>
      <c r="Q42" s="38" t="e">
        <v>#N/A</v>
      </c>
      <c r="R42" s="39" t="str">
        <f t="shared" si="10"/>
        <v xml:space="preserve"> </v>
      </c>
      <c r="S42" s="40"/>
      <c r="T42" s="41" t="str">
        <f t="shared" si="11"/>
        <v/>
      </c>
      <c r="U42" s="41" t="str">
        <f t="shared" si="12"/>
        <v/>
      </c>
      <c r="V42" s="41" t="e">
        <f t="shared" si="0"/>
        <v>#N/A</v>
      </c>
      <c r="W42" s="18" t="e">
        <f>_xlfn.XLOOKUP($B42,'[1]Query2 w Prices'!$B:$B,'[1]Query2 w Prices'!$L:$L)</f>
        <v>#N/A</v>
      </c>
    </row>
    <row r="43" spans="2:23" ht="16.5" customHeight="1" x14ac:dyDescent="0.25">
      <c r="B43" s="32" t="s">
        <v>473</v>
      </c>
      <c r="C43" s="33" t="s">
        <v>5029</v>
      </c>
      <c r="D43" s="34" t="str">
        <f>_xlfn.XLOOKUP($B43,[1]Redo!$A:$A,[1]Redo!$AD:$AD)</f>
        <v>SGN,S8,MUL,C48B(CA),</v>
      </c>
      <c r="E43" s="35">
        <v>1326</v>
      </c>
      <c r="F43" s="36">
        <f>_xlfn.XLOOKUP($B43,'[1]DOT Signs Costs (2)'!$A:$A,'[1]DOT Signs Costs (2)'!$Y:$Y)</f>
        <v>0.49350000000000005</v>
      </c>
      <c r="G43" s="37">
        <f t="shared" si="2"/>
        <v>29.610000000000003</v>
      </c>
      <c r="H43" s="36">
        <f>_xlfn.XLOOKUP($B43,'[1]DOT Signs Costs (2)'!$A:$A,'[1]DOT Signs Costs (2)'!$W:$W)</f>
        <v>90.64</v>
      </c>
      <c r="I43" s="36">
        <f t="shared" si="1"/>
        <v>22.893465000000003</v>
      </c>
      <c r="J43" s="36">
        <f t="shared" si="3"/>
        <v>0.33064500000000008</v>
      </c>
      <c r="K43" s="36">
        <f t="shared" si="4"/>
        <v>22.893465000000003</v>
      </c>
      <c r="L43" s="36">
        <f t="shared" si="5"/>
        <v>113.86411000000001</v>
      </c>
      <c r="M43" s="36">
        <f t="shared" si="6"/>
        <v>8.9041734020000014</v>
      </c>
      <c r="N43" s="36">
        <f t="shared" si="7"/>
        <v>122.76828340200001</v>
      </c>
      <c r="O43" s="36">
        <f t="shared" si="8"/>
        <v>22.371621116605102</v>
      </c>
      <c r="P43" s="36">
        <f t="shared" si="9"/>
        <v>145.13990451860511</v>
      </c>
      <c r="Q43" s="38" t="e">
        <v>#N/A</v>
      </c>
      <c r="R43" s="39" t="str">
        <f t="shared" si="10"/>
        <v xml:space="preserve"> </v>
      </c>
      <c r="S43" s="40"/>
      <c r="T43" s="41" t="str">
        <f t="shared" si="11"/>
        <v/>
      </c>
      <c r="U43" s="41" t="str">
        <f t="shared" si="12"/>
        <v/>
      </c>
      <c r="V43" s="41" t="e">
        <f t="shared" si="0"/>
        <v>#N/A</v>
      </c>
      <c r="W43" s="18" t="e">
        <f>_xlfn.XLOOKUP($B43,'[1]Query2 w Prices'!$B:$B,'[1]Query2 w Prices'!$L:$L)</f>
        <v>#N/A</v>
      </c>
    </row>
    <row r="44" spans="2:23" ht="16.5" customHeight="1" x14ac:dyDescent="0.25">
      <c r="B44" s="42" t="s">
        <v>474</v>
      </c>
      <c r="C44" s="33" t="s">
        <v>5030</v>
      </c>
      <c r="D44" s="34" t="str">
        <f>_xlfn.XLOOKUP($B44,[1]Redo!$A:$A,[1]Redo!$AD:$AD)</f>
        <v>SGN,S8,MUL,C49A(CA),</v>
      </c>
      <c r="E44" s="35">
        <v>1326</v>
      </c>
      <c r="F44" s="36">
        <f>_xlfn.XLOOKUP($B44,'[1]DOT Signs Costs (2)'!$A:$A,'[1]DOT Signs Costs (2)'!$Y:$Y)</f>
        <v>0.49350000000000005</v>
      </c>
      <c r="G44" s="37">
        <f t="shared" si="2"/>
        <v>29.610000000000003</v>
      </c>
      <c r="H44" s="36">
        <f>_xlfn.XLOOKUP($B44,'[1]DOT Signs Costs (2)'!$A:$A,'[1]DOT Signs Costs (2)'!$W:$W)</f>
        <v>90.64</v>
      </c>
      <c r="I44" s="36">
        <f t="shared" si="1"/>
        <v>22.893465000000003</v>
      </c>
      <c r="J44" s="36">
        <f t="shared" si="3"/>
        <v>0.33064500000000008</v>
      </c>
      <c r="K44" s="36">
        <f t="shared" si="4"/>
        <v>22.893465000000003</v>
      </c>
      <c r="L44" s="36">
        <f t="shared" si="5"/>
        <v>113.86411000000001</v>
      </c>
      <c r="M44" s="36">
        <f t="shared" si="6"/>
        <v>8.9041734020000014</v>
      </c>
      <c r="N44" s="36">
        <f t="shared" si="7"/>
        <v>122.76828340200001</v>
      </c>
      <c r="O44" s="36">
        <f t="shared" si="8"/>
        <v>22.371621116605102</v>
      </c>
      <c r="P44" s="36">
        <f t="shared" si="9"/>
        <v>145.13990451860511</v>
      </c>
      <c r="Q44" s="38" t="e">
        <v>#N/A</v>
      </c>
      <c r="R44" s="39" t="str">
        <f t="shared" si="10"/>
        <v xml:space="preserve"> </v>
      </c>
      <c r="S44" s="40"/>
      <c r="T44" s="41" t="str">
        <f t="shared" si="11"/>
        <v/>
      </c>
      <c r="U44" s="41" t="str">
        <f t="shared" si="12"/>
        <v/>
      </c>
      <c r="V44" s="41" t="e">
        <f t="shared" si="0"/>
        <v>#N/A</v>
      </c>
      <c r="W44" s="18" t="e">
        <f>_xlfn.XLOOKUP($B44,'[1]Query2 w Prices'!$B:$B,'[1]Query2 w Prices'!$L:$L)</f>
        <v>#N/A</v>
      </c>
    </row>
    <row r="45" spans="2:23" ht="16.5" customHeight="1" x14ac:dyDescent="0.25">
      <c r="B45" s="32" t="s">
        <v>475</v>
      </c>
      <c r="C45" s="33" t="s">
        <v>5031</v>
      </c>
      <c r="D45" s="34" t="str">
        <f>_xlfn.XLOOKUP($B45,[1]Redo!$A:$A,[1]Redo!$AD:$AD)</f>
        <v>SGN,S8,MUL,C49D(CA),</v>
      </c>
      <c r="E45" s="35">
        <v>1326</v>
      </c>
      <c r="F45" s="36">
        <f>_xlfn.XLOOKUP($B45,'[1]DOT Signs Costs (2)'!$A:$A,'[1]DOT Signs Costs (2)'!$Y:$Y)</f>
        <v>1.8140000000000003</v>
      </c>
      <c r="G45" s="37">
        <f t="shared" si="2"/>
        <v>108.84000000000002</v>
      </c>
      <c r="H45" s="36">
        <f>_xlfn.XLOOKUP($B45,'[1]DOT Signs Costs (2)'!$A:$A,'[1]DOT Signs Costs (2)'!$W:$W)</f>
        <v>362.56</v>
      </c>
      <c r="I45" s="36">
        <f t="shared" si="1"/>
        <v>84.151460000000014</v>
      </c>
      <c r="J45" s="36">
        <f t="shared" si="3"/>
        <v>1.2153800000000003</v>
      </c>
      <c r="K45" s="36">
        <f t="shared" si="4"/>
        <v>84.151460000000014</v>
      </c>
      <c r="L45" s="36">
        <f t="shared" si="5"/>
        <v>447.92683999999997</v>
      </c>
      <c r="M45" s="36">
        <f t="shared" si="6"/>
        <v>35.027878888000004</v>
      </c>
      <c r="N45" s="36">
        <f t="shared" si="7"/>
        <v>482.954718888</v>
      </c>
      <c r="O45" s="36">
        <f t="shared" si="8"/>
        <v>88.007095057768382</v>
      </c>
      <c r="P45" s="36">
        <f t="shared" si="9"/>
        <v>570.96181394576843</v>
      </c>
      <c r="Q45" s="38" t="e">
        <v>#N/A</v>
      </c>
      <c r="R45" s="39" t="str">
        <f t="shared" si="10"/>
        <v xml:space="preserve"> </v>
      </c>
      <c r="S45" s="40"/>
      <c r="T45" s="41" t="str">
        <f t="shared" si="11"/>
        <v/>
      </c>
      <c r="U45" s="41" t="str">
        <f t="shared" si="12"/>
        <v/>
      </c>
      <c r="V45" s="41" t="e">
        <f t="shared" si="0"/>
        <v>#N/A</v>
      </c>
      <c r="W45" s="18" t="e">
        <f>_xlfn.XLOOKUP($B45,'[1]Query2 w Prices'!$B:$B,'[1]Query2 w Prices'!$L:$L)</f>
        <v>#N/A</v>
      </c>
    </row>
    <row r="46" spans="2:23" ht="16.5" customHeight="1" x14ac:dyDescent="0.25">
      <c r="B46" s="42" t="s">
        <v>476</v>
      </c>
      <c r="C46" s="33" t="s">
        <v>5032</v>
      </c>
      <c r="D46" s="34" t="str">
        <f>_xlfn.XLOOKUP($B46,[1]Redo!$A:$A,[1]Redo!$AD:$AD)</f>
        <v>SGN,S8,MUL,C49D(CA),</v>
      </c>
      <c r="E46" s="35">
        <v>1326</v>
      </c>
      <c r="F46" s="36">
        <f>_xlfn.XLOOKUP($B46,'[1]DOT Signs Costs (2)'!$A:$A,'[1]DOT Signs Costs (2)'!$Y:$Y)</f>
        <v>0.49350000000000005</v>
      </c>
      <c r="G46" s="37">
        <f t="shared" si="2"/>
        <v>29.610000000000003</v>
      </c>
      <c r="H46" s="36">
        <f>_xlfn.XLOOKUP($B46,'[1]DOT Signs Costs (2)'!$A:$A,'[1]DOT Signs Costs (2)'!$W:$W)</f>
        <v>90.64</v>
      </c>
      <c r="I46" s="36">
        <f t="shared" si="1"/>
        <v>22.893465000000003</v>
      </c>
      <c r="J46" s="36">
        <f t="shared" si="3"/>
        <v>0.33064500000000008</v>
      </c>
      <c r="K46" s="36">
        <f t="shared" si="4"/>
        <v>22.893465000000003</v>
      </c>
      <c r="L46" s="36">
        <f t="shared" si="5"/>
        <v>113.86411000000001</v>
      </c>
      <c r="M46" s="36">
        <f t="shared" si="6"/>
        <v>8.9041734020000014</v>
      </c>
      <c r="N46" s="36">
        <f t="shared" si="7"/>
        <v>122.76828340200001</v>
      </c>
      <c r="O46" s="36">
        <f t="shared" si="8"/>
        <v>22.371621116605102</v>
      </c>
      <c r="P46" s="36">
        <f t="shared" si="9"/>
        <v>145.13990451860511</v>
      </c>
      <c r="Q46" s="38" t="e">
        <v>#N/A</v>
      </c>
      <c r="R46" s="39" t="str">
        <f t="shared" si="10"/>
        <v xml:space="preserve"> </v>
      </c>
      <c r="S46" s="40"/>
      <c r="T46" s="41" t="str">
        <f t="shared" si="11"/>
        <v/>
      </c>
      <c r="U46" s="41" t="str">
        <f t="shared" si="12"/>
        <v/>
      </c>
      <c r="V46" s="41" t="e">
        <f t="shared" si="0"/>
        <v>#N/A</v>
      </c>
      <c r="W46" s="18" t="e">
        <f>_xlfn.XLOOKUP($B46,'[1]Query2 w Prices'!$B:$B,'[1]Query2 w Prices'!$L:$L)</f>
        <v>#N/A</v>
      </c>
    </row>
    <row r="47" spans="2:23" ht="16.5" customHeight="1" x14ac:dyDescent="0.25">
      <c r="B47" s="32" t="s">
        <v>477</v>
      </c>
      <c r="C47" s="33" t="s">
        <v>5033</v>
      </c>
      <c r="D47" s="34" t="str">
        <f>_xlfn.XLOOKUP($B47,[1]Redo!$A:$A,[1]Redo!$AD:$AD)</f>
        <v>SGN,S8,MUL,C50C(CA),</v>
      </c>
      <c r="E47" s="35">
        <v>1326</v>
      </c>
      <c r="F47" s="36">
        <f>_xlfn.XLOOKUP($B47,'[1]DOT Signs Costs (2)'!$A:$A,'[1]DOT Signs Costs (2)'!$Y:$Y)</f>
        <v>1.8140000000000003</v>
      </c>
      <c r="G47" s="37">
        <f t="shared" si="2"/>
        <v>108.84000000000002</v>
      </c>
      <c r="H47" s="36">
        <f>_xlfn.XLOOKUP($B47,'[1]DOT Signs Costs (2)'!$A:$A,'[1]DOT Signs Costs (2)'!$W:$W)</f>
        <v>362.56</v>
      </c>
      <c r="I47" s="36">
        <f t="shared" si="1"/>
        <v>84.151460000000014</v>
      </c>
      <c r="J47" s="36">
        <f t="shared" si="3"/>
        <v>1.2153800000000003</v>
      </c>
      <c r="K47" s="36">
        <f t="shared" si="4"/>
        <v>84.151460000000014</v>
      </c>
      <c r="L47" s="36">
        <f t="shared" si="5"/>
        <v>447.92683999999997</v>
      </c>
      <c r="M47" s="36">
        <f t="shared" si="6"/>
        <v>35.027878888000004</v>
      </c>
      <c r="N47" s="36">
        <f t="shared" si="7"/>
        <v>482.954718888</v>
      </c>
      <c r="O47" s="36">
        <f t="shared" si="8"/>
        <v>88.007095057768382</v>
      </c>
      <c r="P47" s="36">
        <f t="shared" si="9"/>
        <v>570.96181394576843</v>
      </c>
      <c r="Q47" s="38" t="e">
        <v>#N/A</v>
      </c>
      <c r="R47" s="39" t="str">
        <f t="shared" si="10"/>
        <v xml:space="preserve"> </v>
      </c>
      <c r="S47" s="40"/>
      <c r="T47" s="41" t="str">
        <f t="shared" si="11"/>
        <v/>
      </c>
      <c r="U47" s="41" t="str">
        <f t="shared" si="12"/>
        <v/>
      </c>
      <c r="V47" s="41" t="e">
        <f t="shared" si="0"/>
        <v>#N/A</v>
      </c>
      <c r="W47" s="18" t="e">
        <f>_xlfn.XLOOKUP($B47,'[1]Query2 w Prices'!$B:$B,'[1]Query2 w Prices'!$L:$L)</f>
        <v>#N/A</v>
      </c>
    </row>
    <row r="48" spans="2:23" ht="16.5" customHeight="1" x14ac:dyDescent="0.25">
      <c r="B48" s="42" t="s">
        <v>478</v>
      </c>
      <c r="C48" s="33" t="s">
        <v>5034</v>
      </c>
      <c r="D48" s="34" t="str">
        <f>_xlfn.XLOOKUP($B48,[1]Redo!$A:$A,[1]Redo!$AD:$AD)</f>
        <v>SGN,S8,MUL,C50C(CA),</v>
      </c>
      <c r="E48" s="35">
        <v>1326</v>
      </c>
      <c r="F48" s="36">
        <f>_xlfn.XLOOKUP($B48,'[1]DOT Signs Costs (2)'!$A:$A,'[1]DOT Signs Costs (2)'!$Y:$Y)</f>
        <v>0.49350000000000005</v>
      </c>
      <c r="G48" s="37">
        <f t="shared" si="2"/>
        <v>29.610000000000003</v>
      </c>
      <c r="H48" s="36">
        <f>_xlfn.XLOOKUP($B48,'[1]DOT Signs Costs (2)'!$A:$A,'[1]DOT Signs Costs (2)'!$W:$W)</f>
        <v>90.64</v>
      </c>
      <c r="I48" s="36">
        <f t="shared" si="1"/>
        <v>22.893465000000003</v>
      </c>
      <c r="J48" s="36">
        <f t="shared" si="3"/>
        <v>0.33064500000000008</v>
      </c>
      <c r="K48" s="36">
        <f t="shared" si="4"/>
        <v>22.893465000000003</v>
      </c>
      <c r="L48" s="36">
        <f t="shared" si="5"/>
        <v>113.86411000000001</v>
      </c>
      <c r="M48" s="36">
        <f t="shared" si="6"/>
        <v>8.9041734020000014</v>
      </c>
      <c r="N48" s="36">
        <f t="shared" si="7"/>
        <v>122.76828340200001</v>
      </c>
      <c r="O48" s="36">
        <f t="shared" si="8"/>
        <v>22.371621116605102</v>
      </c>
      <c r="P48" s="36">
        <f t="shared" si="9"/>
        <v>145.13990451860511</v>
      </c>
      <c r="Q48" s="38" t="e">
        <v>#N/A</v>
      </c>
      <c r="R48" s="39" t="str">
        <f t="shared" si="10"/>
        <v xml:space="preserve"> </v>
      </c>
      <c r="S48" s="40"/>
      <c r="T48" s="41" t="str">
        <f t="shared" si="11"/>
        <v/>
      </c>
      <c r="U48" s="41" t="str">
        <f t="shared" si="12"/>
        <v/>
      </c>
      <c r="V48" s="41" t="e">
        <f t="shared" si="0"/>
        <v>#N/A</v>
      </c>
      <c r="W48" s="18" t="e">
        <f>_xlfn.XLOOKUP($B48,'[1]Query2 w Prices'!$B:$B,'[1]Query2 w Prices'!$L:$L)</f>
        <v>#N/A</v>
      </c>
    </row>
    <row r="49" spans="2:23" ht="16.5" customHeight="1" x14ac:dyDescent="0.25">
      <c r="B49" s="32" t="s">
        <v>479</v>
      </c>
      <c r="C49" s="33" t="s">
        <v>5035</v>
      </c>
      <c r="D49" s="34" t="str">
        <f>_xlfn.XLOOKUP($B49,[1]Redo!$A:$A,[1]Redo!$AD:$AD)</f>
        <v>SGN,S8,MUL,C50D(CA),</v>
      </c>
      <c r="E49" s="35">
        <v>1326</v>
      </c>
      <c r="F49" s="36">
        <f>_xlfn.XLOOKUP($B49,'[1]DOT Signs Costs (2)'!$A:$A,'[1]DOT Signs Costs (2)'!$Y:$Y)</f>
        <v>1.8140000000000003</v>
      </c>
      <c r="G49" s="37">
        <f t="shared" si="2"/>
        <v>108.84000000000002</v>
      </c>
      <c r="H49" s="36">
        <f>_xlfn.XLOOKUP($B49,'[1]DOT Signs Costs (2)'!$A:$A,'[1]DOT Signs Costs (2)'!$W:$W)</f>
        <v>362.56</v>
      </c>
      <c r="I49" s="36">
        <f t="shared" si="1"/>
        <v>84.151460000000014</v>
      </c>
      <c r="J49" s="36">
        <f t="shared" si="3"/>
        <v>1.2153800000000003</v>
      </c>
      <c r="K49" s="36">
        <f t="shared" si="4"/>
        <v>84.151460000000014</v>
      </c>
      <c r="L49" s="36">
        <f t="shared" si="5"/>
        <v>447.92683999999997</v>
      </c>
      <c r="M49" s="36">
        <f t="shared" si="6"/>
        <v>35.027878888000004</v>
      </c>
      <c r="N49" s="36">
        <f t="shared" si="7"/>
        <v>482.954718888</v>
      </c>
      <c r="O49" s="36">
        <f t="shared" si="8"/>
        <v>88.007095057768382</v>
      </c>
      <c r="P49" s="36">
        <f t="shared" si="9"/>
        <v>570.96181394576843</v>
      </c>
      <c r="Q49" s="38" t="e">
        <v>#N/A</v>
      </c>
      <c r="R49" s="39" t="str">
        <f t="shared" si="10"/>
        <v xml:space="preserve"> </v>
      </c>
      <c r="S49" s="40"/>
      <c r="T49" s="41" t="str">
        <f t="shared" si="11"/>
        <v/>
      </c>
      <c r="U49" s="41" t="str">
        <f t="shared" si="12"/>
        <v/>
      </c>
      <c r="V49" s="41" t="e">
        <f t="shared" si="0"/>
        <v>#N/A</v>
      </c>
      <c r="W49" s="18" t="e">
        <f>_xlfn.XLOOKUP($B49,'[1]Query2 w Prices'!$B:$B,'[1]Query2 w Prices'!$L:$L)</f>
        <v>#N/A</v>
      </c>
    </row>
    <row r="50" spans="2:23" ht="16.5" customHeight="1" x14ac:dyDescent="0.25">
      <c r="B50" s="42" t="s">
        <v>480</v>
      </c>
      <c r="C50" s="33" t="s">
        <v>5036</v>
      </c>
      <c r="D50" s="34" t="str">
        <f>_xlfn.XLOOKUP($B50,[1]Redo!$A:$A,[1]Redo!$AD:$AD)</f>
        <v>SGN,S8,MUL,C50D(CA),</v>
      </c>
      <c r="E50" s="35">
        <v>1326</v>
      </c>
      <c r="F50" s="36">
        <f>_xlfn.XLOOKUP($B50,'[1]DOT Signs Costs (2)'!$A:$A,'[1]DOT Signs Costs (2)'!$Y:$Y)</f>
        <v>0.49350000000000005</v>
      </c>
      <c r="G50" s="37">
        <f t="shared" si="2"/>
        <v>29.610000000000003</v>
      </c>
      <c r="H50" s="36">
        <f>_xlfn.XLOOKUP($B50,'[1]DOT Signs Costs (2)'!$A:$A,'[1]DOT Signs Costs (2)'!$W:$W)</f>
        <v>90.64</v>
      </c>
      <c r="I50" s="36">
        <f t="shared" si="1"/>
        <v>22.893465000000003</v>
      </c>
      <c r="J50" s="36">
        <f t="shared" si="3"/>
        <v>0.33064500000000008</v>
      </c>
      <c r="K50" s="36">
        <f t="shared" si="4"/>
        <v>22.893465000000003</v>
      </c>
      <c r="L50" s="36">
        <f t="shared" si="5"/>
        <v>113.86411000000001</v>
      </c>
      <c r="M50" s="36">
        <f t="shared" si="6"/>
        <v>8.9041734020000014</v>
      </c>
      <c r="N50" s="36">
        <f t="shared" si="7"/>
        <v>122.76828340200001</v>
      </c>
      <c r="O50" s="36">
        <f t="shared" si="8"/>
        <v>22.371621116605102</v>
      </c>
      <c r="P50" s="36">
        <f t="shared" si="9"/>
        <v>145.13990451860511</v>
      </c>
      <c r="Q50" s="38" t="e">
        <v>#N/A</v>
      </c>
      <c r="R50" s="39" t="str">
        <f t="shared" si="10"/>
        <v xml:space="preserve"> </v>
      </c>
      <c r="S50" s="40"/>
      <c r="T50" s="41" t="str">
        <f t="shared" si="11"/>
        <v/>
      </c>
      <c r="U50" s="41" t="str">
        <f t="shared" si="12"/>
        <v/>
      </c>
      <c r="V50" s="41" t="e">
        <f t="shared" si="0"/>
        <v>#N/A</v>
      </c>
      <c r="W50" s="18" t="e">
        <f>_xlfn.XLOOKUP($B50,'[1]Query2 w Prices'!$B:$B,'[1]Query2 w Prices'!$L:$L)</f>
        <v>#N/A</v>
      </c>
    </row>
    <row r="51" spans="2:23" ht="16.5" customHeight="1" x14ac:dyDescent="0.25">
      <c r="B51" s="32" t="s">
        <v>481</v>
      </c>
      <c r="C51" s="33" t="s">
        <v>5037</v>
      </c>
      <c r="D51" s="34" t="str">
        <f>_xlfn.XLOOKUP($B51,[1]Redo!$A:$A,[1]Redo!$AD:$AD)</f>
        <v>SGN,S11,WGX,D10-1,</v>
      </c>
      <c r="E51" s="35">
        <v>1326</v>
      </c>
      <c r="F51" s="36">
        <f>_xlfn.XLOOKUP($B51,'[1]DOT Signs Costs (2)'!$A:$A,'[1]DOT Signs Costs (2)'!$Y:$Y)</f>
        <v>0.1447</v>
      </c>
      <c r="G51" s="37">
        <f t="shared" si="2"/>
        <v>8.6820000000000004</v>
      </c>
      <c r="H51" s="36">
        <f>_xlfn.XLOOKUP($B51,'[1]DOT Signs Costs (2)'!$A:$A,'[1]DOT Signs Costs (2)'!$W:$W)</f>
        <v>18.128</v>
      </c>
      <c r="I51" s="36">
        <f t="shared" si="1"/>
        <v>6.7126330000000003</v>
      </c>
      <c r="J51" s="36">
        <f t="shared" si="3"/>
        <v>9.6949000000000007E-2</v>
      </c>
      <c r="K51" s="36">
        <f t="shared" si="4"/>
        <v>6.7126330000000003</v>
      </c>
      <c r="L51" s="36">
        <f t="shared" si="5"/>
        <v>24.937581999999999</v>
      </c>
      <c r="M51" s="36">
        <f t="shared" si="6"/>
        <v>1.9501189124</v>
      </c>
      <c r="N51" s="36">
        <f t="shared" si="7"/>
        <v>26.8877009124</v>
      </c>
      <c r="O51" s="36">
        <f t="shared" si="8"/>
        <v>4.8996486783084796</v>
      </c>
      <c r="P51" s="36">
        <f t="shared" si="9"/>
        <v>31.78734959070848</v>
      </c>
      <c r="Q51" s="38" t="e">
        <v>#N/A</v>
      </c>
      <c r="R51" s="39" t="str">
        <f t="shared" si="10"/>
        <v xml:space="preserve"> </v>
      </c>
      <c r="S51" s="40"/>
      <c r="T51" s="41" t="str">
        <f t="shared" si="11"/>
        <v/>
      </c>
      <c r="U51" s="41" t="str">
        <f t="shared" si="12"/>
        <v/>
      </c>
      <c r="V51" s="41" t="e">
        <f t="shared" si="0"/>
        <v>#N/A</v>
      </c>
      <c r="W51" s="18" t="e">
        <f>_xlfn.XLOOKUP($B51,'[1]Query2 w Prices'!$B:$B,'[1]Query2 w Prices'!$L:$L)</f>
        <v>#N/A</v>
      </c>
    </row>
    <row r="52" spans="2:23" ht="16.5" customHeight="1" x14ac:dyDescent="0.25">
      <c r="B52" s="42" t="s">
        <v>486</v>
      </c>
      <c r="C52" s="33" t="s">
        <v>5038</v>
      </c>
      <c r="D52" s="34" t="str">
        <f>_xlfn.XLOOKUP($B52,[1]Redo!$A:$A,[1]Redo!$AD:$AD)</f>
        <v>SGN,S11,WGX,D10-1,</v>
      </c>
      <c r="E52" s="35">
        <v>1326</v>
      </c>
      <c r="F52" s="36">
        <f>_xlfn.XLOOKUP($B52,'[1]DOT Signs Costs (2)'!$A:$A,'[1]DOT Signs Costs (2)'!$Y:$Y)</f>
        <v>0.1029375</v>
      </c>
      <c r="G52" s="37">
        <f t="shared" si="2"/>
        <v>6.1762500000000005</v>
      </c>
      <c r="H52" s="36">
        <f>_xlfn.XLOOKUP($B52,'[1]DOT Signs Costs (2)'!$A:$A,'[1]DOT Signs Costs (2)'!$W:$W)</f>
        <v>11.33</v>
      </c>
      <c r="I52" s="36">
        <f t="shared" si="1"/>
        <v>4.7752706250000001</v>
      </c>
      <c r="J52" s="36">
        <f t="shared" si="3"/>
        <v>6.8968125000000005E-2</v>
      </c>
      <c r="K52" s="36">
        <f t="shared" si="4"/>
        <v>4.7752706250000001</v>
      </c>
      <c r="L52" s="36">
        <f t="shared" si="5"/>
        <v>16.174238750000001</v>
      </c>
      <c r="M52" s="36">
        <f t="shared" si="6"/>
        <v>1.2648254702500001</v>
      </c>
      <c r="N52" s="36">
        <f t="shared" si="7"/>
        <v>17.43906422025</v>
      </c>
      <c r="O52" s="36">
        <f t="shared" si="8"/>
        <v>3.1778577214937394</v>
      </c>
      <c r="P52" s="36">
        <f t="shared" si="9"/>
        <v>20.61692194174374</v>
      </c>
      <c r="Q52" s="38">
        <v>14.82</v>
      </c>
      <c r="R52" s="39">
        <f t="shared" si="10"/>
        <v>-0.28117300720853616</v>
      </c>
      <c r="S52" s="40"/>
      <c r="T52" s="41" t="str">
        <f t="shared" si="11"/>
        <v/>
      </c>
      <c r="U52" s="41" t="str">
        <f t="shared" si="12"/>
        <v/>
      </c>
      <c r="V52" s="41">
        <f t="shared" si="0"/>
        <v>14.82</v>
      </c>
      <c r="W52" s="18">
        <f>_xlfn.XLOOKUP($B52,'[1]Query2 w Prices'!$B:$B,'[1]Query2 w Prices'!$L:$L)</f>
        <v>14.7379</v>
      </c>
    </row>
    <row r="53" spans="2:23" ht="16.5" customHeight="1" x14ac:dyDescent="0.25">
      <c r="B53" s="32" t="s">
        <v>488</v>
      </c>
      <c r="C53" s="33" t="s">
        <v>5039</v>
      </c>
      <c r="D53" s="34" t="str">
        <f>_xlfn.XLOOKUP($B53,[1]Redo!$A:$A,[1]Redo!$AD:$AD)</f>
        <v>SGN,S11,WGX,D10-1a,</v>
      </c>
      <c r="E53" s="35">
        <v>1326</v>
      </c>
      <c r="F53" s="36">
        <f>_xlfn.XLOOKUP($B53,'[1]DOT Signs Costs (2)'!$A:$A,'[1]DOT Signs Costs (2)'!$Y:$Y)</f>
        <v>0.20705000000000001</v>
      </c>
      <c r="G53" s="37">
        <f t="shared" si="2"/>
        <v>12.423</v>
      </c>
      <c r="H53" s="36">
        <f>_xlfn.XLOOKUP($B53,'[1]DOT Signs Costs (2)'!$A:$A,'[1]DOT Signs Costs (2)'!$W:$W)</f>
        <v>27.192</v>
      </c>
      <c r="I53" s="36">
        <f t="shared" si="1"/>
        <v>9.6050494999999998</v>
      </c>
      <c r="J53" s="36">
        <f t="shared" si="3"/>
        <v>0.13872350000000003</v>
      </c>
      <c r="K53" s="36">
        <f t="shared" si="4"/>
        <v>9.6050494999999998</v>
      </c>
      <c r="L53" s="36">
        <f t="shared" si="5"/>
        <v>36.935772999999998</v>
      </c>
      <c r="M53" s="36">
        <f t="shared" si="6"/>
        <v>2.8883774486</v>
      </c>
      <c r="N53" s="36">
        <f t="shared" si="7"/>
        <v>39.824150448599994</v>
      </c>
      <c r="O53" s="36">
        <f t="shared" si="8"/>
        <v>7.2570111794219656</v>
      </c>
      <c r="P53" s="36">
        <f t="shared" si="9"/>
        <v>47.08116162802196</v>
      </c>
      <c r="Q53" s="38" t="e">
        <v>#N/A</v>
      </c>
      <c r="R53" s="39" t="str">
        <f t="shared" si="10"/>
        <v xml:space="preserve"> </v>
      </c>
      <c r="S53" s="40"/>
      <c r="T53" s="41" t="str">
        <f t="shared" si="11"/>
        <v/>
      </c>
      <c r="U53" s="41" t="str">
        <f t="shared" si="12"/>
        <v/>
      </c>
      <c r="V53" s="41" t="e">
        <f t="shared" si="0"/>
        <v>#N/A</v>
      </c>
      <c r="W53" s="18" t="e">
        <f>_xlfn.XLOOKUP($B53,'[1]Query2 w Prices'!$B:$B,'[1]Query2 w Prices'!$L:$L)</f>
        <v>#N/A</v>
      </c>
    </row>
    <row r="54" spans="2:23" ht="16.5" customHeight="1" x14ac:dyDescent="0.25">
      <c r="B54" s="42" t="s">
        <v>491</v>
      </c>
      <c r="C54" s="33" t="s">
        <v>5040</v>
      </c>
      <c r="D54" s="34" t="str">
        <f>_xlfn.XLOOKUP($B54,[1]Redo!$A:$A,[1]Redo!$AD:$AD)</f>
        <v>SGN,S11,WGX,D10-1a,</v>
      </c>
      <c r="E54" s="35">
        <v>1326</v>
      </c>
      <c r="F54" s="36">
        <f>_xlfn.XLOOKUP($B54,'[1]DOT Signs Costs (2)'!$A:$A,'[1]DOT Signs Costs (2)'!$Y:$Y)</f>
        <v>0.14440624999999999</v>
      </c>
      <c r="G54" s="37">
        <f t="shared" si="2"/>
        <v>8.6643749999999997</v>
      </c>
      <c r="H54" s="36">
        <f>_xlfn.XLOOKUP($B54,'[1]DOT Signs Costs (2)'!$A:$A,'[1]DOT Signs Costs (2)'!$W:$W)</f>
        <v>16.995000000000001</v>
      </c>
      <c r="I54" s="36">
        <f t="shared" si="1"/>
        <v>6.6990059374999991</v>
      </c>
      <c r="J54" s="36">
        <f t="shared" si="3"/>
        <v>9.6752187500000003E-2</v>
      </c>
      <c r="K54" s="36">
        <f t="shared" si="4"/>
        <v>6.6990059374999991</v>
      </c>
      <c r="L54" s="36">
        <f t="shared" si="5"/>
        <v>23.790758125000004</v>
      </c>
      <c r="M54" s="36">
        <f t="shared" si="6"/>
        <v>1.8604372853750004</v>
      </c>
      <c r="N54" s="36">
        <f t="shared" si="7"/>
        <v>25.651195410375003</v>
      </c>
      <c r="O54" s="36">
        <f t="shared" si="8"/>
        <v>4.6743247441998577</v>
      </c>
      <c r="P54" s="36">
        <f t="shared" si="9"/>
        <v>30.32552015457486</v>
      </c>
      <c r="Q54" s="38">
        <v>20.48</v>
      </c>
      <c r="R54" s="39">
        <f t="shared" si="10"/>
        <v>-0.32466121287913274</v>
      </c>
      <c r="S54" s="40"/>
      <c r="T54" s="41" t="str">
        <f t="shared" si="11"/>
        <v/>
      </c>
      <c r="U54" s="41" t="str">
        <f t="shared" si="12"/>
        <v/>
      </c>
      <c r="V54" s="41">
        <f t="shared" si="0"/>
        <v>20.48</v>
      </c>
      <c r="W54" s="18">
        <f>_xlfn.XLOOKUP($B54,'[1]Query2 w Prices'!$B:$B,'[1]Query2 w Prices'!$L:$L)</f>
        <v>20.406400000000001</v>
      </c>
    </row>
    <row r="55" spans="2:23" ht="16.5" customHeight="1" x14ac:dyDescent="0.25">
      <c r="B55" s="32" t="s">
        <v>493</v>
      </c>
      <c r="C55" s="33" t="s">
        <v>5041</v>
      </c>
      <c r="D55" s="34" t="str">
        <f>_xlfn.XLOOKUP($B55,[1]Redo!$A:$A,[1]Redo!$AD:$AD)</f>
        <v>SGN,S11,WGX,D10-2,</v>
      </c>
      <c r="E55" s="35">
        <v>1326</v>
      </c>
      <c r="F55" s="36">
        <f>_xlfn.XLOOKUP($B55,'[1]DOT Signs Costs (2)'!$A:$A,'[1]DOT Signs Costs (2)'!$Y:$Y)</f>
        <v>0.20705000000000001</v>
      </c>
      <c r="G55" s="37">
        <f t="shared" si="2"/>
        <v>12.423</v>
      </c>
      <c r="H55" s="36">
        <f>_xlfn.XLOOKUP($B55,'[1]DOT Signs Costs (2)'!$A:$A,'[1]DOT Signs Costs (2)'!$W:$W)</f>
        <v>27.192</v>
      </c>
      <c r="I55" s="36">
        <f t="shared" si="1"/>
        <v>9.6050494999999998</v>
      </c>
      <c r="J55" s="36">
        <f t="shared" si="3"/>
        <v>0.13872350000000003</v>
      </c>
      <c r="K55" s="36">
        <f t="shared" si="4"/>
        <v>9.6050494999999998</v>
      </c>
      <c r="L55" s="36">
        <f t="shared" si="5"/>
        <v>36.935772999999998</v>
      </c>
      <c r="M55" s="36">
        <f t="shared" si="6"/>
        <v>2.8883774486</v>
      </c>
      <c r="N55" s="36">
        <f t="shared" si="7"/>
        <v>39.824150448599994</v>
      </c>
      <c r="O55" s="36">
        <f t="shared" si="8"/>
        <v>7.2570111794219656</v>
      </c>
      <c r="P55" s="36">
        <f t="shared" si="9"/>
        <v>47.08116162802196</v>
      </c>
      <c r="Q55" s="38" t="e">
        <v>#N/A</v>
      </c>
      <c r="R55" s="39" t="str">
        <f t="shared" si="10"/>
        <v xml:space="preserve"> </v>
      </c>
      <c r="S55" s="40"/>
      <c r="T55" s="41" t="str">
        <f t="shared" si="11"/>
        <v/>
      </c>
      <c r="U55" s="41" t="str">
        <f t="shared" si="12"/>
        <v/>
      </c>
      <c r="V55" s="41" t="e">
        <f t="shared" si="0"/>
        <v>#N/A</v>
      </c>
      <c r="W55" s="18" t="e">
        <f>_xlfn.XLOOKUP($B55,'[1]Query2 w Prices'!$B:$B,'[1]Query2 w Prices'!$L:$L)</f>
        <v>#N/A</v>
      </c>
    </row>
    <row r="56" spans="2:23" ht="16.5" customHeight="1" x14ac:dyDescent="0.25">
      <c r="B56" s="42" t="s">
        <v>497</v>
      </c>
      <c r="C56" s="33" t="s">
        <v>5042</v>
      </c>
      <c r="D56" s="34" t="str">
        <f>_xlfn.XLOOKUP($B56,[1]Redo!$A:$A,[1]Redo!$AD:$AD)</f>
        <v>SGN,S11,WGX,D10-2,</v>
      </c>
      <c r="E56" s="35">
        <v>1326</v>
      </c>
      <c r="F56" s="36">
        <f>_xlfn.XLOOKUP($B56,'[1]DOT Signs Costs (2)'!$A:$A,'[1]DOT Signs Costs (2)'!$Y:$Y)</f>
        <v>0.14440624999999999</v>
      </c>
      <c r="G56" s="37">
        <f t="shared" si="2"/>
        <v>8.6643749999999997</v>
      </c>
      <c r="H56" s="36">
        <f>_xlfn.XLOOKUP($B56,'[1]DOT Signs Costs (2)'!$A:$A,'[1]DOT Signs Costs (2)'!$W:$W)</f>
        <v>16.995000000000001</v>
      </c>
      <c r="I56" s="36">
        <f t="shared" si="1"/>
        <v>6.6990059374999991</v>
      </c>
      <c r="J56" s="36">
        <f t="shared" si="3"/>
        <v>9.6752187500000003E-2</v>
      </c>
      <c r="K56" s="36">
        <f t="shared" si="4"/>
        <v>6.6990059374999991</v>
      </c>
      <c r="L56" s="36">
        <f t="shared" si="5"/>
        <v>23.790758125000004</v>
      </c>
      <c r="M56" s="36">
        <f t="shared" si="6"/>
        <v>1.8604372853750004</v>
      </c>
      <c r="N56" s="36">
        <f t="shared" si="7"/>
        <v>25.651195410375003</v>
      </c>
      <c r="O56" s="36">
        <f t="shared" si="8"/>
        <v>4.6743247441998577</v>
      </c>
      <c r="P56" s="36">
        <f t="shared" si="9"/>
        <v>30.32552015457486</v>
      </c>
      <c r="Q56" s="38">
        <v>20.48</v>
      </c>
      <c r="R56" s="39">
        <f t="shared" si="10"/>
        <v>-0.32466121287913274</v>
      </c>
      <c r="S56" s="40"/>
      <c r="T56" s="41" t="str">
        <f t="shared" si="11"/>
        <v/>
      </c>
      <c r="U56" s="41" t="str">
        <f t="shared" si="12"/>
        <v/>
      </c>
      <c r="V56" s="41">
        <f t="shared" si="0"/>
        <v>20.48</v>
      </c>
      <c r="W56" s="18">
        <f>_xlfn.XLOOKUP($B56,'[1]Query2 w Prices'!$B:$B,'[1]Query2 w Prices'!$L:$L)</f>
        <v>20.406400000000001</v>
      </c>
    </row>
    <row r="57" spans="2:23" ht="16.5" customHeight="1" x14ac:dyDescent="0.25">
      <c r="B57" s="32" t="s">
        <v>498</v>
      </c>
      <c r="C57" s="33" t="s">
        <v>5043</v>
      </c>
      <c r="D57" s="34" t="str">
        <f>_xlfn.XLOOKUP($B57,[1]Redo!$A:$A,[1]Redo!$AD:$AD)</f>
        <v>SGN,S11,WGX,D10-2a,</v>
      </c>
      <c r="E57" s="35">
        <v>1326</v>
      </c>
      <c r="F57" s="36">
        <f>_xlfn.XLOOKUP($B57,'[1]DOT Signs Costs (2)'!$A:$A,'[1]DOT Signs Costs (2)'!$Y:$Y)</f>
        <v>0.26940000000000003</v>
      </c>
      <c r="G57" s="37">
        <f t="shared" si="2"/>
        <v>16.164000000000001</v>
      </c>
      <c r="H57" s="36">
        <f>_xlfn.XLOOKUP($B57,'[1]DOT Signs Costs (2)'!$A:$A,'[1]DOT Signs Costs (2)'!$W:$W)</f>
        <v>36.256</v>
      </c>
      <c r="I57" s="36">
        <f t="shared" si="1"/>
        <v>12.497466000000001</v>
      </c>
      <c r="J57" s="36">
        <f t="shared" si="3"/>
        <v>0.18049800000000002</v>
      </c>
      <c r="K57" s="36">
        <f t="shared" si="4"/>
        <v>12.497466000000001</v>
      </c>
      <c r="L57" s="36">
        <f t="shared" si="5"/>
        <v>48.933964000000003</v>
      </c>
      <c r="M57" s="36">
        <f t="shared" si="6"/>
        <v>3.8266359848000007</v>
      </c>
      <c r="N57" s="36">
        <f t="shared" si="7"/>
        <v>52.760599984800002</v>
      </c>
      <c r="O57" s="36">
        <f t="shared" si="8"/>
        <v>9.6143736805354543</v>
      </c>
      <c r="P57" s="36">
        <f t="shared" si="9"/>
        <v>62.37497366533546</v>
      </c>
      <c r="Q57" s="38" t="e">
        <v>#N/A</v>
      </c>
      <c r="R57" s="39" t="str">
        <f t="shared" si="10"/>
        <v xml:space="preserve"> </v>
      </c>
      <c r="S57" s="40"/>
      <c r="T57" s="41" t="str">
        <f t="shared" si="11"/>
        <v/>
      </c>
      <c r="U57" s="41" t="str">
        <f t="shared" si="12"/>
        <v/>
      </c>
      <c r="V57" s="41" t="e">
        <f t="shared" si="0"/>
        <v>#N/A</v>
      </c>
      <c r="W57" s="18" t="e">
        <f>_xlfn.XLOOKUP($B57,'[1]Query2 w Prices'!$B:$B,'[1]Query2 w Prices'!$L:$L)</f>
        <v>#N/A</v>
      </c>
    </row>
    <row r="58" spans="2:23" ht="16.5" customHeight="1" x14ac:dyDescent="0.25">
      <c r="B58" s="42" t="s">
        <v>501</v>
      </c>
      <c r="C58" s="33" t="s">
        <v>5044</v>
      </c>
      <c r="D58" s="34" t="str">
        <f>_xlfn.XLOOKUP($B58,[1]Redo!$A:$A,[1]Redo!$AD:$AD)</f>
        <v>SGN,S11,WGX,D10-2a,</v>
      </c>
      <c r="E58" s="35">
        <v>1326</v>
      </c>
      <c r="F58" s="36">
        <f>_xlfn.XLOOKUP($B58,'[1]DOT Signs Costs (2)'!$A:$A,'[1]DOT Signs Costs (2)'!$Y:$Y)</f>
        <v>9.205625000000002E-2</v>
      </c>
      <c r="G58" s="37">
        <f t="shared" si="2"/>
        <v>5.5233750000000015</v>
      </c>
      <c r="H58" s="36">
        <f>_xlfn.XLOOKUP($B58,'[1]DOT Signs Costs (2)'!$A:$A,'[1]DOT Signs Costs (2)'!$W:$W)</f>
        <v>7.9310000000000009</v>
      </c>
      <c r="I58" s="36">
        <f t="shared" si="1"/>
        <v>4.2704894375000011</v>
      </c>
      <c r="J58" s="36">
        <f t="shared" si="3"/>
        <v>6.1677687500000015E-2</v>
      </c>
      <c r="K58" s="36">
        <f t="shared" si="4"/>
        <v>4.2704894375000011</v>
      </c>
      <c r="L58" s="36">
        <f t="shared" si="5"/>
        <v>12.263167125000002</v>
      </c>
      <c r="M58" s="36">
        <f t="shared" si="6"/>
        <v>0.95897966917500022</v>
      </c>
      <c r="N58" s="36">
        <f t="shared" si="7"/>
        <v>13.222146794175003</v>
      </c>
      <c r="O58" s="36">
        <f t="shared" si="8"/>
        <v>2.4094240811271219</v>
      </c>
      <c r="P58" s="36">
        <f t="shared" si="9"/>
        <v>15.631570875302126</v>
      </c>
      <c r="Q58" s="38">
        <v>13.68</v>
      </c>
      <c r="R58" s="39">
        <f t="shared" si="10"/>
        <v>-0.12484803292454805</v>
      </c>
      <c r="S58" s="40"/>
      <c r="T58" s="41" t="str">
        <f t="shared" si="11"/>
        <v/>
      </c>
      <c r="U58" s="41" t="str">
        <f t="shared" si="12"/>
        <v/>
      </c>
      <c r="V58" s="41">
        <f t="shared" si="0"/>
        <v>13.68</v>
      </c>
      <c r="W58" s="18">
        <f>_xlfn.XLOOKUP($B58,'[1]Query2 w Prices'!$B:$B,'[1]Query2 w Prices'!$L:$L)</f>
        <v>13.604200000000001</v>
      </c>
    </row>
    <row r="59" spans="2:23" ht="16.5" customHeight="1" x14ac:dyDescent="0.25">
      <c r="B59" s="32" t="s">
        <v>504</v>
      </c>
      <c r="C59" s="33" t="s">
        <v>5045</v>
      </c>
      <c r="D59" s="34" t="str">
        <f>_xlfn.XLOOKUP($B59,[1]Redo!$A:$A,[1]Redo!$AD:$AD)</f>
        <v>SGN,S11,WGX,D10-2a,</v>
      </c>
      <c r="E59" s="35">
        <v>1326</v>
      </c>
      <c r="F59" s="36">
        <f>_xlfn.XLOOKUP($B59,'[1]DOT Signs Costs (2)'!$A:$A,'[1]DOT Signs Costs (2)'!$Y:$Y)</f>
        <v>0.18587499999999998</v>
      </c>
      <c r="G59" s="37">
        <f t="shared" si="2"/>
        <v>11.1525</v>
      </c>
      <c r="H59" s="36">
        <f>_xlfn.XLOOKUP($B59,'[1]DOT Signs Costs (2)'!$A:$A,'[1]DOT Signs Costs (2)'!$W:$W)</f>
        <v>22.66</v>
      </c>
      <c r="I59" s="36">
        <f t="shared" si="1"/>
        <v>8.6227412499999989</v>
      </c>
      <c r="J59" s="36">
        <f t="shared" si="3"/>
        <v>0.12453625</v>
      </c>
      <c r="K59" s="36">
        <f t="shared" si="4"/>
        <v>8.6227412499999989</v>
      </c>
      <c r="L59" s="36">
        <f t="shared" si="5"/>
        <v>31.407277499999999</v>
      </c>
      <c r="M59" s="36">
        <f t="shared" si="6"/>
        <v>2.4560491005</v>
      </c>
      <c r="N59" s="36">
        <f t="shared" si="7"/>
        <v>33.863326600500002</v>
      </c>
      <c r="O59" s="36">
        <f t="shared" si="8"/>
        <v>6.1707917669059755</v>
      </c>
      <c r="P59" s="36">
        <f t="shared" si="9"/>
        <v>40.034118367405981</v>
      </c>
      <c r="Q59" s="38">
        <v>29.55</v>
      </c>
      <c r="R59" s="39">
        <f t="shared" si="10"/>
        <v>-0.26187958658636751</v>
      </c>
      <c r="S59" s="40"/>
      <c r="T59" s="41" t="str">
        <f t="shared" si="11"/>
        <v/>
      </c>
      <c r="U59" s="41" t="str">
        <f t="shared" si="12"/>
        <v/>
      </c>
      <c r="V59" s="41">
        <f t="shared" si="0"/>
        <v>29.55</v>
      </c>
      <c r="W59" s="18">
        <f>_xlfn.XLOOKUP($B59,'[1]Query2 w Prices'!$B:$B,'[1]Query2 w Prices'!$L:$L)</f>
        <v>29.4758</v>
      </c>
    </row>
    <row r="60" spans="2:23" ht="16.5" customHeight="1" x14ac:dyDescent="0.25">
      <c r="B60" s="42" t="s">
        <v>506</v>
      </c>
      <c r="C60" s="33" t="s">
        <v>5046</v>
      </c>
      <c r="D60" s="34" t="str">
        <f>_xlfn.XLOOKUP($B60,[1]Redo!$A:$A,[1]Redo!$AD:$AD)</f>
        <v>SGN,S11,WGX,D10-3,</v>
      </c>
      <c r="E60" s="35">
        <v>1326</v>
      </c>
      <c r="F60" s="36">
        <f>_xlfn.XLOOKUP($B60,'[1]DOT Signs Costs (2)'!$A:$A,'[1]DOT Signs Costs (2)'!$Y:$Y)</f>
        <v>0.26940000000000003</v>
      </c>
      <c r="G60" s="37">
        <f t="shared" si="2"/>
        <v>16.164000000000001</v>
      </c>
      <c r="H60" s="36">
        <f>_xlfn.XLOOKUP($B60,'[1]DOT Signs Costs (2)'!$A:$A,'[1]DOT Signs Costs (2)'!$W:$W)</f>
        <v>36.256</v>
      </c>
      <c r="I60" s="36">
        <f t="shared" si="1"/>
        <v>12.497466000000001</v>
      </c>
      <c r="J60" s="36">
        <f t="shared" si="3"/>
        <v>0.18049800000000002</v>
      </c>
      <c r="K60" s="36">
        <f t="shared" si="4"/>
        <v>12.497466000000001</v>
      </c>
      <c r="L60" s="36">
        <f t="shared" si="5"/>
        <v>48.933964000000003</v>
      </c>
      <c r="M60" s="36">
        <f t="shared" si="6"/>
        <v>3.8266359848000007</v>
      </c>
      <c r="N60" s="36">
        <f t="shared" si="7"/>
        <v>52.760599984800002</v>
      </c>
      <c r="O60" s="36">
        <f t="shared" si="8"/>
        <v>9.6143736805354543</v>
      </c>
      <c r="P60" s="36">
        <f t="shared" si="9"/>
        <v>62.37497366533546</v>
      </c>
      <c r="Q60" s="38" t="e">
        <v>#N/A</v>
      </c>
      <c r="R60" s="39" t="str">
        <f t="shared" si="10"/>
        <v xml:space="preserve"> </v>
      </c>
      <c r="S60" s="40"/>
      <c r="T60" s="41" t="str">
        <f t="shared" si="11"/>
        <v/>
      </c>
      <c r="U60" s="41" t="str">
        <f t="shared" si="12"/>
        <v/>
      </c>
      <c r="V60" s="41" t="e">
        <f t="shared" si="0"/>
        <v>#N/A</v>
      </c>
      <c r="W60" s="18" t="e">
        <f>_xlfn.XLOOKUP($B60,'[1]Query2 w Prices'!$B:$B,'[1]Query2 w Prices'!$L:$L)</f>
        <v>#N/A</v>
      </c>
    </row>
    <row r="61" spans="2:23" ht="16.5" customHeight="1" x14ac:dyDescent="0.25">
      <c r="B61" s="32" t="s">
        <v>509</v>
      </c>
      <c r="C61" s="33" t="s">
        <v>5047</v>
      </c>
      <c r="D61" s="34" t="str">
        <f>_xlfn.XLOOKUP($B61,[1]Redo!$A:$A,[1]Redo!$AD:$AD)</f>
        <v>SGN,S11,WGX,D10-3,</v>
      </c>
      <c r="E61" s="35">
        <v>1326</v>
      </c>
      <c r="F61" s="36">
        <f>_xlfn.XLOOKUP($B61,'[1]DOT Signs Costs (2)'!$A:$A,'[1]DOT Signs Costs (2)'!$Y:$Y)</f>
        <v>0.18587499999999998</v>
      </c>
      <c r="G61" s="37">
        <f t="shared" si="2"/>
        <v>11.1525</v>
      </c>
      <c r="H61" s="36">
        <f>_xlfn.XLOOKUP($B61,'[1]DOT Signs Costs (2)'!$A:$A,'[1]DOT Signs Costs (2)'!$W:$W)</f>
        <v>22.66</v>
      </c>
      <c r="I61" s="36">
        <f t="shared" si="1"/>
        <v>8.6227412499999989</v>
      </c>
      <c r="J61" s="36">
        <f t="shared" si="3"/>
        <v>0.12453625</v>
      </c>
      <c r="K61" s="36">
        <f t="shared" si="4"/>
        <v>8.6227412499999989</v>
      </c>
      <c r="L61" s="36">
        <f t="shared" si="5"/>
        <v>31.407277499999999</v>
      </c>
      <c r="M61" s="36">
        <f t="shared" si="6"/>
        <v>2.4560491005</v>
      </c>
      <c r="N61" s="36">
        <f t="shared" si="7"/>
        <v>33.863326600500002</v>
      </c>
      <c r="O61" s="36">
        <f t="shared" si="8"/>
        <v>6.1707917669059755</v>
      </c>
      <c r="P61" s="36">
        <f t="shared" si="9"/>
        <v>40.034118367405981</v>
      </c>
      <c r="Q61" s="38">
        <v>29.55</v>
      </c>
      <c r="R61" s="39">
        <f t="shared" si="10"/>
        <v>-0.26187958658636751</v>
      </c>
      <c r="S61" s="40"/>
      <c r="T61" s="41" t="str">
        <f t="shared" si="11"/>
        <v/>
      </c>
      <c r="U61" s="41" t="str">
        <f t="shared" si="12"/>
        <v/>
      </c>
      <c r="V61" s="41">
        <f t="shared" si="0"/>
        <v>29.55</v>
      </c>
      <c r="W61" s="18">
        <f>_xlfn.XLOOKUP($B61,'[1]Query2 w Prices'!$B:$B,'[1]Query2 w Prices'!$L:$L)</f>
        <v>29.4758</v>
      </c>
    </row>
    <row r="62" spans="2:23" ht="16.5" customHeight="1" x14ac:dyDescent="0.25">
      <c r="B62" s="42" t="s">
        <v>510</v>
      </c>
      <c r="C62" s="33" t="s">
        <v>5048</v>
      </c>
      <c r="D62" s="34" t="str">
        <f>_xlfn.XLOOKUP($B62,[1]Redo!$A:$A,[1]Redo!$AD:$AD)</f>
        <v>SGN,S11,WGX,D10-3a,</v>
      </c>
      <c r="E62" s="35">
        <v>1326</v>
      </c>
      <c r="F62" s="36">
        <f>_xlfn.XLOOKUP($B62,'[1]DOT Signs Costs (2)'!$A:$A,'[1]DOT Signs Costs (2)'!$Y:$Y)</f>
        <v>0.33175000000000004</v>
      </c>
      <c r="G62" s="37">
        <f t="shared" si="2"/>
        <v>19.905000000000001</v>
      </c>
      <c r="H62" s="36">
        <f>_xlfn.XLOOKUP($B62,'[1]DOT Signs Costs (2)'!$A:$A,'[1]DOT Signs Costs (2)'!$W:$W)</f>
        <v>45.32</v>
      </c>
      <c r="I62" s="36">
        <f t="shared" si="1"/>
        <v>15.389882500000002</v>
      </c>
      <c r="J62" s="36">
        <f t="shared" si="3"/>
        <v>0.22227250000000004</v>
      </c>
      <c r="K62" s="36">
        <f t="shared" si="4"/>
        <v>15.389882500000002</v>
      </c>
      <c r="L62" s="36">
        <f t="shared" si="5"/>
        <v>60.932155000000009</v>
      </c>
      <c r="M62" s="36">
        <f t="shared" si="6"/>
        <v>4.7648945210000013</v>
      </c>
      <c r="N62" s="36">
        <f t="shared" si="7"/>
        <v>65.697049521000011</v>
      </c>
      <c r="O62" s="36">
        <f t="shared" si="8"/>
        <v>11.971736181648945</v>
      </c>
      <c r="P62" s="36">
        <f t="shared" si="9"/>
        <v>77.668785702648961</v>
      </c>
      <c r="Q62" s="38" t="e">
        <v>#N/A</v>
      </c>
      <c r="R62" s="39" t="str">
        <f t="shared" si="10"/>
        <v xml:space="preserve"> </v>
      </c>
      <c r="S62" s="40"/>
      <c r="T62" s="41" t="str">
        <f t="shared" si="11"/>
        <v/>
      </c>
      <c r="U62" s="41" t="str">
        <f t="shared" si="12"/>
        <v/>
      </c>
      <c r="V62" s="41" t="e">
        <f t="shared" si="0"/>
        <v>#N/A</v>
      </c>
      <c r="W62" s="18" t="e">
        <f>_xlfn.XLOOKUP($B62,'[1]Query2 w Prices'!$B:$B,'[1]Query2 w Prices'!$L:$L)</f>
        <v>#N/A</v>
      </c>
    </row>
    <row r="63" spans="2:23" ht="16.5" customHeight="1" x14ac:dyDescent="0.25">
      <c r="B63" s="32" t="s">
        <v>513</v>
      </c>
      <c r="C63" s="33" t="s">
        <v>5049</v>
      </c>
      <c r="D63" s="34" t="str">
        <f>_xlfn.XLOOKUP($B63,[1]Redo!$A:$A,[1]Redo!$AD:$AD)</f>
        <v>SGN,S11,WGX,D10-3a,</v>
      </c>
      <c r="E63" s="35">
        <v>1326</v>
      </c>
      <c r="F63" s="36">
        <f>_xlfn.XLOOKUP($B63,'[1]DOT Signs Costs (2)'!$A:$A,'[1]DOT Signs Costs (2)'!$Y:$Y)</f>
        <v>0.2411666666666667</v>
      </c>
      <c r="G63" s="37">
        <f t="shared" si="2"/>
        <v>14.470000000000002</v>
      </c>
      <c r="H63" s="36">
        <f>_xlfn.XLOOKUP($B63,'[1]DOT Signs Costs (2)'!$A:$A,'[1]DOT Signs Costs (2)'!$W:$W)</f>
        <v>30.213333333333338</v>
      </c>
      <c r="I63" s="36">
        <f t="shared" si="1"/>
        <v>11.187721666666668</v>
      </c>
      <c r="J63" s="36">
        <f t="shared" si="3"/>
        <v>0.16158166666666671</v>
      </c>
      <c r="K63" s="36">
        <f t="shared" si="4"/>
        <v>11.187721666666668</v>
      </c>
      <c r="L63" s="36">
        <f t="shared" si="5"/>
        <v>41.562636666666677</v>
      </c>
      <c r="M63" s="36">
        <f t="shared" si="6"/>
        <v>3.2501981873333343</v>
      </c>
      <c r="N63" s="36">
        <f t="shared" si="7"/>
        <v>44.812834854000009</v>
      </c>
      <c r="O63" s="36">
        <f t="shared" si="8"/>
        <v>8.166081130514133</v>
      </c>
      <c r="P63" s="36">
        <f t="shared" si="9"/>
        <v>52.978915984514146</v>
      </c>
      <c r="Q63" s="38">
        <v>39.76</v>
      </c>
      <c r="R63" s="39">
        <f t="shared" si="10"/>
        <v>-0.24951276821855067</v>
      </c>
      <c r="S63" s="40"/>
      <c r="T63" s="41" t="str">
        <f t="shared" si="11"/>
        <v/>
      </c>
      <c r="U63" s="41" t="str">
        <f t="shared" si="12"/>
        <v/>
      </c>
      <c r="V63" s="41">
        <f t="shared" si="0"/>
        <v>39.76</v>
      </c>
      <c r="W63" s="18">
        <f>_xlfn.XLOOKUP($B63,'[1]Query2 w Prices'!$B:$B,'[1]Query2 w Prices'!$L:$L)</f>
        <v>39.679000000000002</v>
      </c>
    </row>
    <row r="64" spans="2:23" ht="16.5" customHeight="1" x14ac:dyDescent="0.25">
      <c r="B64" s="42" t="s">
        <v>515</v>
      </c>
      <c r="C64" s="33" t="s">
        <v>5050</v>
      </c>
      <c r="D64" s="34" t="str">
        <f>_xlfn.XLOOKUP($B64,[1]Redo!$A:$A,[1]Redo!$AD:$AD)</f>
        <v>SGN,S11,WGX,D10-4,</v>
      </c>
      <c r="E64" s="35">
        <v>1326</v>
      </c>
      <c r="F64" s="36">
        <f>_xlfn.XLOOKUP($B64,'[1]DOT Signs Costs (2)'!$A:$A,'[1]DOT Signs Costs (2)'!$Y:$Y)</f>
        <v>0.175875</v>
      </c>
      <c r="G64" s="37">
        <f t="shared" si="2"/>
        <v>10.5525</v>
      </c>
      <c r="H64" s="36">
        <f>_xlfn.XLOOKUP($B64,'[1]DOT Signs Costs (2)'!$A:$A,'[1]DOT Signs Costs (2)'!$W:$W)</f>
        <v>22.66</v>
      </c>
      <c r="I64" s="36">
        <f t="shared" si="1"/>
        <v>8.15884125</v>
      </c>
      <c r="J64" s="36">
        <f t="shared" si="3"/>
        <v>0.11783625</v>
      </c>
      <c r="K64" s="36">
        <f t="shared" si="4"/>
        <v>8.15884125</v>
      </c>
      <c r="L64" s="36">
        <f t="shared" si="5"/>
        <v>30.936677500000002</v>
      </c>
      <c r="M64" s="36">
        <f t="shared" si="6"/>
        <v>2.4192481805000003</v>
      </c>
      <c r="N64" s="36">
        <f t="shared" si="7"/>
        <v>33.3559256805</v>
      </c>
      <c r="O64" s="36">
        <f t="shared" si="8"/>
        <v>6.0783299288652231</v>
      </c>
      <c r="P64" s="36">
        <f t="shared" si="9"/>
        <v>39.434255609365223</v>
      </c>
      <c r="Q64" s="38" t="e">
        <v>#N/A</v>
      </c>
      <c r="R64" s="39" t="str">
        <f t="shared" si="10"/>
        <v xml:space="preserve"> </v>
      </c>
      <c r="S64" s="40"/>
      <c r="T64" s="41" t="str">
        <f t="shared" si="11"/>
        <v/>
      </c>
      <c r="U64" s="41" t="str">
        <f t="shared" si="12"/>
        <v/>
      </c>
      <c r="V64" s="41" t="e">
        <f t="shared" si="0"/>
        <v>#N/A</v>
      </c>
      <c r="W64" s="18" t="e">
        <f>_xlfn.XLOOKUP($B64,'[1]Query2 w Prices'!$B:$B,'[1]Query2 w Prices'!$L:$L)</f>
        <v>#N/A</v>
      </c>
    </row>
    <row r="65" spans="2:23" ht="16.5" customHeight="1" x14ac:dyDescent="0.25">
      <c r="B65" s="32" t="s">
        <v>517</v>
      </c>
      <c r="C65" s="33" t="s">
        <v>5051</v>
      </c>
      <c r="D65" s="34" t="str">
        <f>_xlfn.XLOOKUP($B65,[1]Redo!$A:$A,[1]Redo!$AD:$AD)</f>
        <v>SGN,S11,WGX,D10-4,</v>
      </c>
      <c r="E65" s="35">
        <v>1326</v>
      </c>
      <c r="F65" s="36">
        <f>_xlfn.XLOOKUP($B65,'[1]DOT Signs Costs (2)'!$A:$A,'[1]DOT Signs Costs (2)'!$Y:$Y)</f>
        <v>0.39586250000000006</v>
      </c>
      <c r="G65" s="37">
        <f t="shared" si="2"/>
        <v>23.751750000000005</v>
      </c>
      <c r="H65" s="36">
        <f>_xlfn.XLOOKUP($B65,'[1]DOT Signs Costs (2)'!$A:$A,'[1]DOT Signs Costs (2)'!$W:$W)</f>
        <v>61.182000000000002</v>
      </c>
      <c r="I65" s="36">
        <f t="shared" si="1"/>
        <v>18.364061375000002</v>
      </c>
      <c r="J65" s="36">
        <f t="shared" si="3"/>
        <v>0.26522787500000006</v>
      </c>
      <c r="K65" s="36">
        <f t="shared" si="4"/>
        <v>18.364061375000002</v>
      </c>
      <c r="L65" s="36">
        <f t="shared" si="5"/>
        <v>79.811289250000002</v>
      </c>
      <c r="M65" s="36">
        <f t="shared" si="6"/>
        <v>6.2412428193500009</v>
      </c>
      <c r="N65" s="36">
        <f t="shared" si="7"/>
        <v>86.052532069350008</v>
      </c>
      <c r="O65" s="36">
        <f t="shared" si="8"/>
        <v>15.681042287414163</v>
      </c>
      <c r="P65" s="36">
        <f t="shared" si="9"/>
        <v>101.73357435676417</v>
      </c>
      <c r="Q65" s="38" t="e">
        <v>#N/A</v>
      </c>
      <c r="R65" s="39" t="str">
        <f t="shared" si="10"/>
        <v xml:space="preserve"> </v>
      </c>
      <c r="S65" s="40"/>
      <c r="T65" s="41" t="str">
        <f t="shared" si="11"/>
        <v/>
      </c>
      <c r="U65" s="41" t="str">
        <f t="shared" si="12"/>
        <v/>
      </c>
      <c r="V65" s="41" t="e">
        <f t="shared" si="0"/>
        <v>#N/A</v>
      </c>
      <c r="W65" s="18" t="e">
        <f>_xlfn.XLOOKUP($B65,'[1]Query2 w Prices'!$B:$B,'[1]Query2 w Prices'!$L:$L)</f>
        <v>#N/A</v>
      </c>
    </row>
    <row r="66" spans="2:23" ht="16.5" customHeight="1" x14ac:dyDescent="0.25">
      <c r="B66" s="42" t="s">
        <v>518</v>
      </c>
      <c r="C66" s="33" t="s">
        <v>5052</v>
      </c>
      <c r="D66" s="34" t="str">
        <f>_xlfn.XLOOKUP($B66,[1]Redo!$A:$A,[1]Redo!$AD:$AD)</f>
        <v>SGN,S11,WGX,D10-5,</v>
      </c>
      <c r="E66" s="35">
        <v>1326</v>
      </c>
      <c r="F66" s="36">
        <f>_xlfn.XLOOKUP($B66,'[1]DOT Signs Costs (2)'!$A:$A,'[1]DOT Signs Costs (2)'!$Y:$Y)</f>
        <v>0.20705000000000001</v>
      </c>
      <c r="G66" s="37">
        <f t="shared" si="2"/>
        <v>12.423</v>
      </c>
      <c r="H66" s="36">
        <f>_xlfn.XLOOKUP($B66,'[1]DOT Signs Costs (2)'!$A:$A,'[1]DOT Signs Costs (2)'!$W:$W)</f>
        <v>27.192</v>
      </c>
      <c r="I66" s="36">
        <f t="shared" si="1"/>
        <v>9.6050494999999998</v>
      </c>
      <c r="J66" s="36">
        <f t="shared" si="3"/>
        <v>0.13872350000000003</v>
      </c>
      <c r="K66" s="36">
        <f t="shared" si="4"/>
        <v>9.6050494999999998</v>
      </c>
      <c r="L66" s="36">
        <f t="shared" si="5"/>
        <v>36.935772999999998</v>
      </c>
      <c r="M66" s="36">
        <f t="shared" si="6"/>
        <v>2.8883774486</v>
      </c>
      <c r="N66" s="36">
        <f t="shared" si="7"/>
        <v>39.824150448599994</v>
      </c>
      <c r="O66" s="36">
        <f t="shared" si="8"/>
        <v>7.2570111794219656</v>
      </c>
      <c r="P66" s="36">
        <f t="shared" si="9"/>
        <v>47.08116162802196</v>
      </c>
      <c r="Q66" s="38" t="e">
        <v>#N/A</v>
      </c>
      <c r="R66" s="39" t="str">
        <f t="shared" si="10"/>
        <v xml:space="preserve"> </v>
      </c>
      <c r="S66" s="40"/>
      <c r="T66" s="41" t="str">
        <f t="shared" si="11"/>
        <v/>
      </c>
      <c r="U66" s="41" t="str">
        <f t="shared" si="12"/>
        <v/>
      </c>
      <c r="V66" s="41" t="e">
        <f t="shared" si="0"/>
        <v>#N/A</v>
      </c>
      <c r="W66" s="18" t="e">
        <f>_xlfn.XLOOKUP($B66,'[1]Query2 w Prices'!$B:$B,'[1]Query2 w Prices'!$L:$L)</f>
        <v>#N/A</v>
      </c>
    </row>
    <row r="67" spans="2:23" ht="16.5" customHeight="1" x14ac:dyDescent="0.25">
      <c r="B67" s="32" t="s">
        <v>519</v>
      </c>
      <c r="C67" s="33" t="s">
        <v>5053</v>
      </c>
      <c r="D67" s="34" t="str">
        <f>_xlfn.XLOOKUP($B67,[1]Redo!$A:$A,[1]Redo!$AD:$AD)</f>
        <v>SGN,S11,WGX,D10-5,</v>
      </c>
      <c r="E67" s="35">
        <v>1326</v>
      </c>
      <c r="F67" s="36">
        <f>_xlfn.XLOOKUP($B67,'[1]DOT Signs Costs (2)'!$A:$A,'[1]DOT Signs Costs (2)'!$Y:$Y)</f>
        <v>0.43762499999999993</v>
      </c>
      <c r="G67" s="37">
        <f t="shared" si="2"/>
        <v>26.257499999999997</v>
      </c>
      <c r="H67" s="36">
        <f>_xlfn.XLOOKUP($B67,'[1]DOT Signs Costs (2)'!$A:$A,'[1]DOT Signs Costs (2)'!$W:$W)</f>
        <v>67.98</v>
      </c>
      <c r="I67" s="36">
        <f t="shared" si="1"/>
        <v>20.301423749999998</v>
      </c>
      <c r="J67" s="36">
        <f t="shared" si="3"/>
        <v>0.29320874999999996</v>
      </c>
      <c r="K67" s="36">
        <f t="shared" si="4"/>
        <v>20.301423749999998</v>
      </c>
      <c r="L67" s="36">
        <f t="shared" si="5"/>
        <v>88.574632500000007</v>
      </c>
      <c r="M67" s="36">
        <f t="shared" si="6"/>
        <v>6.9265362615000008</v>
      </c>
      <c r="N67" s="36">
        <f t="shared" si="7"/>
        <v>95.501168761500011</v>
      </c>
      <c r="O67" s="36">
        <f t="shared" si="8"/>
        <v>17.402833244228905</v>
      </c>
      <c r="P67" s="36">
        <f t="shared" si="9"/>
        <v>112.90400200572891</v>
      </c>
      <c r="Q67" s="38" t="e">
        <v>#N/A</v>
      </c>
      <c r="R67" s="39" t="str">
        <f t="shared" si="10"/>
        <v xml:space="preserve"> </v>
      </c>
      <c r="S67" s="40"/>
      <c r="T67" s="41" t="str">
        <f t="shared" si="11"/>
        <v/>
      </c>
      <c r="U67" s="41" t="str">
        <f t="shared" si="12"/>
        <v/>
      </c>
      <c r="V67" s="41" t="e">
        <f t="shared" si="0"/>
        <v>#N/A</v>
      </c>
      <c r="W67" s="18" t="e">
        <f>_xlfn.XLOOKUP($B67,'[1]Query2 w Prices'!$B:$B,'[1]Query2 w Prices'!$L:$L)</f>
        <v>#N/A</v>
      </c>
    </row>
    <row r="68" spans="2:23" ht="16.5" customHeight="1" x14ac:dyDescent="0.25">
      <c r="B68" s="42" t="s">
        <v>520</v>
      </c>
      <c r="C68" s="33" t="s">
        <v>5054</v>
      </c>
      <c r="D68" s="34" t="str">
        <f>_xlfn.XLOOKUP($B68,[1]Redo!$A:$A,[1]Redo!$AD:$AD)</f>
        <v>SGN,S11,WGX,D11-1,</v>
      </c>
      <c r="E68" s="35">
        <v>1326</v>
      </c>
      <c r="F68" s="36">
        <f>_xlfn.XLOOKUP($B68,'[1]DOT Signs Costs (2)'!$A:$A,'[1]DOT Signs Costs (2)'!$Y:$Y)</f>
        <v>0.17705000000000001</v>
      </c>
      <c r="G68" s="37">
        <f t="shared" si="2"/>
        <v>10.623000000000001</v>
      </c>
      <c r="H68" s="36">
        <f>_xlfn.XLOOKUP($B68,'[1]DOT Signs Costs (2)'!$A:$A,'[1]DOT Signs Costs (2)'!$W:$W)</f>
        <v>27.192</v>
      </c>
      <c r="I68" s="36">
        <f t="shared" si="1"/>
        <v>8.2133495000000014</v>
      </c>
      <c r="J68" s="36">
        <f t="shared" si="3"/>
        <v>0.11862350000000002</v>
      </c>
      <c r="K68" s="36">
        <f t="shared" si="4"/>
        <v>8.2133495000000014</v>
      </c>
      <c r="L68" s="36">
        <f t="shared" si="5"/>
        <v>35.523973000000005</v>
      </c>
      <c r="M68" s="36">
        <f t="shared" si="6"/>
        <v>2.7779746886000005</v>
      </c>
      <c r="N68" s="36">
        <f t="shared" si="7"/>
        <v>38.301947688600009</v>
      </c>
      <c r="O68" s="36">
        <f t="shared" si="8"/>
        <v>6.9796256652997126</v>
      </c>
      <c r="P68" s="36">
        <f t="shared" si="9"/>
        <v>45.281573353899724</v>
      </c>
      <c r="Q68" s="38" t="e">
        <v>#N/A</v>
      </c>
      <c r="R68" s="39" t="str">
        <f t="shared" si="10"/>
        <v xml:space="preserve"> </v>
      </c>
      <c r="S68" s="40"/>
      <c r="T68" s="41" t="str">
        <f t="shared" si="11"/>
        <v/>
      </c>
      <c r="U68" s="41" t="str">
        <f t="shared" si="12"/>
        <v/>
      </c>
      <c r="V68" s="41" t="e">
        <f t="shared" si="0"/>
        <v>#N/A</v>
      </c>
      <c r="W68" s="18" t="e">
        <f>_xlfn.XLOOKUP($B68,'[1]Query2 w Prices'!$B:$B,'[1]Query2 w Prices'!$L:$L)</f>
        <v>#N/A</v>
      </c>
    </row>
    <row r="69" spans="2:23" ht="16.5" customHeight="1" x14ac:dyDescent="0.25">
      <c r="B69" s="32" t="s">
        <v>522</v>
      </c>
      <c r="C69" s="33" t="s">
        <v>5055</v>
      </c>
      <c r="D69" s="34" t="str">
        <f>_xlfn.XLOOKUP($B69,[1]Redo!$A:$A,[1]Redo!$AD:$AD)</f>
        <v>SGN,S11,WGX,D11-11,</v>
      </c>
      <c r="E69" s="35">
        <v>1326</v>
      </c>
      <c r="F69" s="36">
        <f>_xlfn.XLOOKUP($B69,'[1]DOT Signs Costs (2)'!$A:$A,'[1]DOT Signs Costs (2)'!$Y:$Y)</f>
        <v>0.14528749999999999</v>
      </c>
      <c r="G69" s="37">
        <f t="shared" si="2"/>
        <v>8.7172499999999999</v>
      </c>
      <c r="H69" s="36">
        <f>_xlfn.XLOOKUP($B69,'[1]DOT Signs Costs (2)'!$A:$A,'[1]DOT Signs Costs (2)'!$W:$W)</f>
        <v>20.394000000000002</v>
      </c>
      <c r="I69" s="36">
        <f t="shared" si="1"/>
        <v>6.7398871249999992</v>
      </c>
      <c r="J69" s="36">
        <f t="shared" si="3"/>
        <v>9.7342625000000002E-2</v>
      </c>
      <c r="K69" s="36">
        <f t="shared" si="4"/>
        <v>6.7398871249999992</v>
      </c>
      <c r="L69" s="36">
        <f t="shared" si="5"/>
        <v>27.231229750000001</v>
      </c>
      <c r="M69" s="36">
        <f t="shared" si="6"/>
        <v>2.1294821664500003</v>
      </c>
      <c r="N69" s="36">
        <f t="shared" si="7"/>
        <v>29.360711916450001</v>
      </c>
      <c r="O69" s="36">
        <f t="shared" si="8"/>
        <v>5.3502965465257235</v>
      </c>
      <c r="P69" s="36">
        <f t="shared" si="9"/>
        <v>34.711008462975727</v>
      </c>
      <c r="Q69" s="38">
        <v>22.75</v>
      </c>
      <c r="R69" s="39">
        <f t="shared" si="10"/>
        <v>-0.34458833069439221</v>
      </c>
      <c r="S69" s="40"/>
      <c r="T69" s="41" t="str">
        <f t="shared" si="11"/>
        <v/>
      </c>
      <c r="U69" s="41" t="str">
        <f t="shared" si="12"/>
        <v/>
      </c>
      <c r="V69" s="41">
        <f t="shared" si="0"/>
        <v>22.75</v>
      </c>
      <c r="W69" s="18">
        <f>_xlfn.XLOOKUP($B69,'[1]Query2 w Prices'!$B:$B,'[1]Query2 w Prices'!$L:$L)</f>
        <v>22.6737</v>
      </c>
    </row>
    <row r="70" spans="2:23" ht="16.5" customHeight="1" x14ac:dyDescent="0.25">
      <c r="B70" s="42" t="s">
        <v>526</v>
      </c>
      <c r="C70" s="33" t="s">
        <v>5056</v>
      </c>
      <c r="D70" s="34" t="str">
        <f>_xlfn.XLOOKUP($B70,[1]Redo!$A:$A,[1]Redo!$AD:$AD)</f>
        <v>SGN,S11,WGX,D11-12,</v>
      </c>
      <c r="E70" s="35">
        <v>1326</v>
      </c>
      <c r="F70" s="36">
        <f>_xlfn.XLOOKUP($B70,'[1]DOT Signs Costs (2)'!$A:$A,'[1]DOT Signs Costs (2)'!$Y:$Y)</f>
        <v>0.14528749999999999</v>
      </c>
      <c r="G70" s="37">
        <f t="shared" si="2"/>
        <v>8.7172499999999999</v>
      </c>
      <c r="H70" s="36">
        <f>_xlfn.XLOOKUP($B70,'[1]DOT Signs Costs (2)'!$A:$A,'[1]DOT Signs Costs (2)'!$W:$W)</f>
        <v>20.394000000000002</v>
      </c>
      <c r="I70" s="36">
        <f t="shared" si="1"/>
        <v>6.7398871249999992</v>
      </c>
      <c r="J70" s="36">
        <f t="shared" si="3"/>
        <v>9.7342625000000002E-2</v>
      </c>
      <c r="K70" s="36">
        <f t="shared" si="4"/>
        <v>6.7398871249999992</v>
      </c>
      <c r="L70" s="36">
        <f t="shared" si="5"/>
        <v>27.231229750000001</v>
      </c>
      <c r="M70" s="36">
        <f t="shared" si="6"/>
        <v>2.1294821664500003</v>
      </c>
      <c r="N70" s="36">
        <f t="shared" si="7"/>
        <v>29.360711916450001</v>
      </c>
      <c r="O70" s="36">
        <f t="shared" si="8"/>
        <v>5.3502965465257235</v>
      </c>
      <c r="P70" s="36">
        <f t="shared" si="9"/>
        <v>34.711008462975727</v>
      </c>
      <c r="Q70" s="38">
        <v>22.75</v>
      </c>
      <c r="R70" s="39">
        <f t="shared" si="10"/>
        <v>-0.34458833069439221</v>
      </c>
      <c r="S70" s="40"/>
      <c r="T70" s="41" t="str">
        <f t="shared" si="11"/>
        <v/>
      </c>
      <c r="U70" s="41" t="str">
        <f t="shared" si="12"/>
        <v/>
      </c>
      <c r="V70" s="41">
        <f t="shared" ref="V70:V133" si="13">ROUND($W70+7.75%,2)</f>
        <v>22.75</v>
      </c>
      <c r="W70" s="18">
        <f>_xlfn.XLOOKUP($B70,'[1]Query2 w Prices'!$B:$B,'[1]Query2 w Prices'!$L:$L)</f>
        <v>22.6737</v>
      </c>
    </row>
    <row r="71" spans="2:23" ht="16.5" customHeight="1" x14ac:dyDescent="0.25">
      <c r="B71" s="32" t="s">
        <v>529</v>
      </c>
      <c r="C71" s="33" t="s">
        <v>5057</v>
      </c>
      <c r="D71" s="34" t="str">
        <f>_xlfn.XLOOKUP($B71,[1]Redo!$A:$A,[1]Redo!$AD:$AD)</f>
        <v>SGN,S11,WGX,D11-13,</v>
      </c>
      <c r="E71" s="35">
        <v>1326</v>
      </c>
      <c r="F71" s="36">
        <f>_xlfn.XLOOKUP($B71,'[1]DOT Signs Costs (2)'!$A:$A,'[1]DOT Signs Costs (2)'!$Y:$Y)</f>
        <v>0.14528749999999999</v>
      </c>
      <c r="G71" s="37">
        <f t="shared" si="2"/>
        <v>8.7172499999999999</v>
      </c>
      <c r="H71" s="36">
        <f>_xlfn.XLOOKUP($B71,'[1]DOT Signs Costs (2)'!$A:$A,'[1]DOT Signs Costs (2)'!$W:$W)</f>
        <v>20.394000000000002</v>
      </c>
      <c r="I71" s="36">
        <f t="shared" ref="I71:I134" si="14">F71*$K$4</f>
        <v>6.7398871249999992</v>
      </c>
      <c r="J71" s="36">
        <f t="shared" si="3"/>
        <v>9.7342625000000002E-2</v>
      </c>
      <c r="K71" s="36">
        <f t="shared" si="4"/>
        <v>6.7398871249999992</v>
      </c>
      <c r="L71" s="36">
        <f t="shared" si="5"/>
        <v>27.231229750000001</v>
      </c>
      <c r="M71" s="36">
        <f t="shared" si="6"/>
        <v>2.1294821664500003</v>
      </c>
      <c r="N71" s="36">
        <f t="shared" si="7"/>
        <v>29.360711916450001</v>
      </c>
      <c r="O71" s="36">
        <f t="shared" si="8"/>
        <v>5.3502965465257235</v>
      </c>
      <c r="P71" s="36">
        <f t="shared" si="9"/>
        <v>34.711008462975727</v>
      </c>
      <c r="Q71" s="38">
        <v>22.75</v>
      </c>
      <c r="R71" s="39">
        <f t="shared" si="10"/>
        <v>-0.34458833069439221</v>
      </c>
      <c r="S71" s="40"/>
      <c r="T71" s="41" t="str">
        <f t="shared" si="11"/>
        <v/>
      </c>
      <c r="U71" s="41" t="str">
        <f t="shared" si="12"/>
        <v/>
      </c>
      <c r="V71" s="41">
        <f t="shared" si="13"/>
        <v>22.75</v>
      </c>
      <c r="W71" s="18">
        <f>_xlfn.XLOOKUP($B71,'[1]Query2 w Prices'!$B:$B,'[1]Query2 w Prices'!$L:$L)</f>
        <v>22.6737</v>
      </c>
    </row>
    <row r="72" spans="2:23" ht="16.149999999999999" customHeight="1" x14ac:dyDescent="0.25">
      <c r="B72" s="42" t="s">
        <v>532</v>
      </c>
      <c r="C72" s="33" t="s">
        <v>5058</v>
      </c>
      <c r="D72" s="34" t="str">
        <f>_xlfn.XLOOKUP($B72,[1]Redo!$A:$A,[1]Redo!$AD:$AD)</f>
        <v>SGN,S11,WGX,D11-14,</v>
      </c>
      <c r="E72" s="35">
        <v>1326</v>
      </c>
      <c r="F72" s="36">
        <f>_xlfn.XLOOKUP($B72,'[1]DOT Signs Costs (2)'!$A:$A,'[1]DOT Signs Costs (2)'!$Y:$Y)</f>
        <v>0.14528749999999999</v>
      </c>
      <c r="G72" s="37">
        <f t="shared" si="2"/>
        <v>8.7172499999999999</v>
      </c>
      <c r="H72" s="36">
        <f>_xlfn.XLOOKUP($B72,'[1]DOT Signs Costs (2)'!$A:$A,'[1]DOT Signs Costs (2)'!$W:$W)</f>
        <v>20.394000000000002</v>
      </c>
      <c r="I72" s="36">
        <f t="shared" si="14"/>
        <v>6.7398871249999992</v>
      </c>
      <c r="J72" s="36">
        <f t="shared" si="3"/>
        <v>9.7342625000000002E-2</v>
      </c>
      <c r="K72" s="36">
        <f t="shared" si="4"/>
        <v>6.7398871249999992</v>
      </c>
      <c r="L72" s="36">
        <f t="shared" si="5"/>
        <v>27.231229750000001</v>
      </c>
      <c r="M72" s="36">
        <f t="shared" si="6"/>
        <v>2.1294821664500003</v>
      </c>
      <c r="N72" s="36">
        <f t="shared" si="7"/>
        <v>29.360711916450001</v>
      </c>
      <c r="O72" s="36">
        <f t="shared" si="8"/>
        <v>5.3502965465257235</v>
      </c>
      <c r="P72" s="36">
        <f t="shared" si="9"/>
        <v>34.711008462975727</v>
      </c>
      <c r="Q72" s="38">
        <v>22.75</v>
      </c>
      <c r="R72" s="39">
        <f t="shared" si="10"/>
        <v>-0.34458833069439221</v>
      </c>
      <c r="S72" s="40"/>
      <c r="T72" s="41" t="str">
        <f t="shared" si="11"/>
        <v/>
      </c>
      <c r="U72" s="41" t="str">
        <f t="shared" si="12"/>
        <v/>
      </c>
      <c r="V72" s="41">
        <f t="shared" si="13"/>
        <v>22.75</v>
      </c>
      <c r="W72" s="18">
        <f>_xlfn.XLOOKUP($B72,'[1]Query2 w Prices'!$B:$B,'[1]Query2 w Prices'!$L:$L)</f>
        <v>22.6737</v>
      </c>
    </row>
    <row r="73" spans="2:23" ht="16.5" customHeight="1" x14ac:dyDescent="0.25">
      <c r="B73" s="32" t="s">
        <v>535</v>
      </c>
      <c r="C73" s="33" t="s">
        <v>5059</v>
      </c>
      <c r="D73" s="34" t="str">
        <f>_xlfn.XLOOKUP($B73,[1]Redo!$A:$A,[1]Redo!$AD:$AD)</f>
        <v>SGN,S11,WGX,D11-1bP,</v>
      </c>
      <c r="E73" s="35">
        <v>1326</v>
      </c>
      <c r="F73" s="36">
        <f>_xlfn.XLOOKUP($B73,'[1]DOT Signs Costs (2)'!$A:$A,'[1]DOT Signs Costs (2)'!$Y:$Y)</f>
        <v>6.1762500000000012E-2</v>
      </c>
      <c r="G73" s="37">
        <f t="shared" si="2"/>
        <v>3.7057500000000005</v>
      </c>
      <c r="H73" s="36">
        <f>_xlfn.XLOOKUP($B73,'[1]DOT Signs Costs (2)'!$A:$A,'[1]DOT Signs Costs (2)'!$W:$W)</f>
        <v>6.798</v>
      </c>
      <c r="I73" s="36">
        <f t="shared" si="14"/>
        <v>2.8651623750000006</v>
      </c>
      <c r="J73" s="36">
        <f t="shared" si="3"/>
        <v>4.1380875000000011E-2</v>
      </c>
      <c r="K73" s="36">
        <f t="shared" si="4"/>
        <v>2.8651623750000006</v>
      </c>
      <c r="L73" s="36">
        <f t="shared" si="5"/>
        <v>9.7045432500000004</v>
      </c>
      <c r="M73" s="36">
        <f t="shared" si="6"/>
        <v>0.75889528215000013</v>
      </c>
      <c r="N73" s="36">
        <f t="shared" si="7"/>
        <v>10.463438532150001</v>
      </c>
      <c r="O73" s="36">
        <f t="shared" si="8"/>
        <v>1.9067146328962437</v>
      </c>
      <c r="P73" s="36">
        <f t="shared" si="9"/>
        <v>12.370153165046244</v>
      </c>
      <c r="Q73" s="38">
        <v>11.41</v>
      </c>
      <c r="R73" s="39">
        <f t="shared" si="10"/>
        <v>-7.7618534890845386E-2</v>
      </c>
      <c r="S73" s="40"/>
      <c r="T73" s="41" t="str">
        <f t="shared" si="11"/>
        <v/>
      </c>
      <c r="U73" s="41" t="str">
        <f t="shared" si="12"/>
        <v/>
      </c>
      <c r="V73" s="41">
        <f t="shared" si="13"/>
        <v>11.41</v>
      </c>
      <c r="W73" s="18">
        <f>_xlfn.XLOOKUP($B73,'[1]Query2 w Prices'!$B:$B,'[1]Query2 w Prices'!$L:$L)</f>
        <v>11.3369</v>
      </c>
    </row>
    <row r="74" spans="2:23" ht="16.5" customHeight="1" x14ac:dyDescent="0.25">
      <c r="B74" s="42" t="s">
        <v>539</v>
      </c>
      <c r="C74" s="33" t="s">
        <v>5060</v>
      </c>
      <c r="D74" s="34" t="str">
        <f>_xlfn.XLOOKUP($B74,[1]Redo!$A:$A,[1]Redo!$AD:$AD)</f>
        <v>SGN,S11,WGX,D11-1c,</v>
      </c>
      <c r="E74" s="35">
        <v>1326</v>
      </c>
      <c r="F74" s="36">
        <f>_xlfn.XLOOKUP($B74,'[1]DOT Signs Costs (2)'!$A:$A,'[1]DOT Signs Costs (2)'!$Y:$Y)</f>
        <v>0.17705000000000001</v>
      </c>
      <c r="G74" s="37">
        <f t="shared" ref="G74:G137" si="15">IFERROR(SUM(F74*60), " ")</f>
        <v>10.623000000000001</v>
      </c>
      <c r="H74" s="36">
        <f>_xlfn.XLOOKUP($B74,'[1]DOT Signs Costs (2)'!$A:$A,'[1]DOT Signs Costs (2)'!$W:$W)</f>
        <v>27.192</v>
      </c>
      <c r="I74" s="36">
        <f t="shared" si="14"/>
        <v>8.2133495000000014</v>
      </c>
      <c r="J74" s="36">
        <f t="shared" ref="J74:J137" si="16">IFERROR(SUM($J$4*F74), " " )</f>
        <v>0.11862350000000002</v>
      </c>
      <c r="K74" s="36">
        <f t="shared" ref="K74:K137" si="17">IFERROR(SUM($K$4*F74), " ")</f>
        <v>8.2133495000000014</v>
      </c>
      <c r="L74" s="36">
        <f t="shared" ref="L74:L137" si="18">IFERROR(SUM(H74+J74+K74), " ")</f>
        <v>35.523973000000005</v>
      </c>
      <c r="M74" s="36">
        <f t="shared" ref="M74:M137" si="19">IFERROR(SUM(L74*$M$4), " ")</f>
        <v>2.7779746886000005</v>
      </c>
      <c r="N74" s="36">
        <f t="shared" ref="N74:N137" si="20">IFERROR(SUM(L74+M74), " ")</f>
        <v>38.301947688600009</v>
      </c>
      <c r="O74" s="36">
        <f t="shared" ref="O74:O137" si="21">IFERROR(SUM(N74*$O$4), " ")</f>
        <v>6.9796256652997126</v>
      </c>
      <c r="P74" s="36">
        <f t="shared" ref="P74:P137" si="22">IFERROR(SUM(O74+N74),"")</f>
        <v>45.281573353899724</v>
      </c>
      <c r="Q74" s="38" t="e">
        <v>#N/A</v>
      </c>
      <c r="R74" s="39" t="str">
        <f t="shared" ref="R74:R137" si="23">IFERROR(SUM(Q74-P74)/(P74)," ")</f>
        <v xml:space="preserve"> </v>
      </c>
      <c r="S74" s="40"/>
      <c r="T74" s="41" t="str">
        <f t="shared" ref="T74:T137" si="24">IF(S74=0,"",Q74*S74)</f>
        <v/>
      </c>
      <c r="U74" s="41" t="str">
        <f t="shared" ref="U74:U137" si="25">IFERROR(T74-(P74*S74),"")</f>
        <v/>
      </c>
      <c r="V74" s="41" t="e">
        <f t="shared" si="13"/>
        <v>#N/A</v>
      </c>
      <c r="W74" s="18" t="e">
        <f>_xlfn.XLOOKUP($B74,'[1]Query2 w Prices'!$B:$B,'[1]Query2 w Prices'!$L:$L)</f>
        <v>#N/A</v>
      </c>
    </row>
    <row r="75" spans="2:23" ht="16.5" customHeight="1" x14ac:dyDescent="0.25">
      <c r="B75" s="32" t="s">
        <v>540</v>
      </c>
      <c r="C75" s="33" t="s">
        <v>5061</v>
      </c>
      <c r="D75" s="34" t="str">
        <f>_xlfn.XLOOKUP($B75,[1]Redo!$A:$A,[1]Redo!$AD:$AD)</f>
        <v>SGN,S11,WGX,D11-20,</v>
      </c>
      <c r="E75" s="35">
        <v>1326</v>
      </c>
      <c r="F75" s="36">
        <f>_xlfn.XLOOKUP($B75,'[1]DOT Signs Costs (2)'!$A:$A,'[1]DOT Signs Costs (2)'!$Y:$Y)</f>
        <v>0.11352500000000001</v>
      </c>
      <c r="G75" s="37">
        <f t="shared" si="15"/>
        <v>6.8115000000000006</v>
      </c>
      <c r="H75" s="36">
        <f>_xlfn.XLOOKUP($B75,'[1]DOT Signs Costs (2)'!$A:$A,'[1]DOT Signs Costs (2)'!$W:$W)</f>
        <v>13.596</v>
      </c>
      <c r="I75" s="36">
        <f t="shared" si="14"/>
        <v>5.2664247500000005</v>
      </c>
      <c r="J75" s="36">
        <f t="shared" si="16"/>
        <v>7.6061750000000011E-2</v>
      </c>
      <c r="K75" s="36">
        <f t="shared" si="17"/>
        <v>5.2664247500000005</v>
      </c>
      <c r="L75" s="36">
        <f t="shared" si="18"/>
        <v>18.9384865</v>
      </c>
      <c r="M75" s="36">
        <f t="shared" si="19"/>
        <v>1.4809896443000001</v>
      </c>
      <c r="N75" s="36">
        <f t="shared" si="20"/>
        <v>20.419476144299999</v>
      </c>
      <c r="O75" s="36">
        <f t="shared" si="21"/>
        <v>3.7209674277517353</v>
      </c>
      <c r="P75" s="36">
        <f t="shared" si="22"/>
        <v>24.140443572051733</v>
      </c>
      <c r="Q75" s="38" t="e">
        <v>#N/A</v>
      </c>
      <c r="R75" s="39" t="str">
        <f t="shared" si="23"/>
        <v xml:space="preserve"> </v>
      </c>
      <c r="S75" s="40"/>
      <c r="T75" s="41" t="str">
        <f t="shared" si="24"/>
        <v/>
      </c>
      <c r="U75" s="41" t="str">
        <f t="shared" si="25"/>
        <v/>
      </c>
      <c r="V75" s="41" t="e">
        <f t="shared" si="13"/>
        <v>#N/A</v>
      </c>
      <c r="W75" s="18" t="e">
        <f>_xlfn.XLOOKUP($B75,'[1]Query2 w Prices'!$B:$B,'[1]Query2 w Prices'!$L:$L)</f>
        <v>#N/A</v>
      </c>
    </row>
    <row r="76" spans="2:23" ht="16.5" customHeight="1" x14ac:dyDescent="0.25">
      <c r="B76" s="42" t="s">
        <v>542</v>
      </c>
      <c r="C76" s="33" t="s">
        <v>5062</v>
      </c>
      <c r="D76" s="34" t="str">
        <f>_xlfn.XLOOKUP($B76,[1]Redo!$A:$A,[1]Redo!$AD:$AD)</f>
        <v>SGN,S11,WGX,D11-20a,</v>
      </c>
      <c r="E76" s="35">
        <v>1326</v>
      </c>
      <c r="F76" s="36">
        <f>_xlfn.XLOOKUP($B76,'[1]DOT Signs Costs (2)'!$A:$A,'[1]DOT Signs Costs (2)'!$Y:$Y)</f>
        <v>0.11352500000000001</v>
      </c>
      <c r="G76" s="37">
        <f t="shared" si="15"/>
        <v>6.8115000000000006</v>
      </c>
      <c r="H76" s="36">
        <f>_xlfn.XLOOKUP($B76,'[1]DOT Signs Costs (2)'!$A:$A,'[1]DOT Signs Costs (2)'!$W:$W)</f>
        <v>13.596</v>
      </c>
      <c r="I76" s="36">
        <f t="shared" si="14"/>
        <v>5.2664247500000005</v>
      </c>
      <c r="J76" s="36">
        <f t="shared" si="16"/>
        <v>7.6061750000000011E-2</v>
      </c>
      <c r="K76" s="36">
        <f t="shared" si="17"/>
        <v>5.2664247500000005</v>
      </c>
      <c r="L76" s="36">
        <f t="shared" si="18"/>
        <v>18.9384865</v>
      </c>
      <c r="M76" s="36">
        <f t="shared" si="19"/>
        <v>1.4809896443000001</v>
      </c>
      <c r="N76" s="36">
        <f t="shared" si="20"/>
        <v>20.419476144299999</v>
      </c>
      <c r="O76" s="36">
        <f t="shared" si="21"/>
        <v>3.7209674277517353</v>
      </c>
      <c r="P76" s="36">
        <f t="shared" si="22"/>
        <v>24.140443572051733</v>
      </c>
      <c r="Q76" s="38" t="e">
        <v>#N/A</v>
      </c>
      <c r="R76" s="39" t="str">
        <f t="shared" si="23"/>
        <v xml:space="preserve"> </v>
      </c>
      <c r="S76" s="40"/>
      <c r="T76" s="41" t="str">
        <f t="shared" si="24"/>
        <v/>
      </c>
      <c r="U76" s="41" t="str">
        <f t="shared" si="25"/>
        <v/>
      </c>
      <c r="V76" s="41" t="e">
        <f t="shared" si="13"/>
        <v>#N/A</v>
      </c>
      <c r="W76" s="18" t="e">
        <f>_xlfn.XLOOKUP($B76,'[1]Query2 w Prices'!$B:$B,'[1]Query2 w Prices'!$L:$L)</f>
        <v>#N/A</v>
      </c>
    </row>
    <row r="77" spans="2:23" ht="16.5" customHeight="1" x14ac:dyDescent="0.25">
      <c r="B77" s="32" t="s">
        <v>547</v>
      </c>
      <c r="C77" s="33" t="s">
        <v>5063</v>
      </c>
      <c r="D77" s="34" t="str">
        <f>_xlfn.XLOOKUP($B77,[1]Redo!$A:$A,[1]Redo!$AD:$AD)</f>
        <v>SGN,S11,WEX,D12-1,</v>
      </c>
      <c r="E77" s="35">
        <v>1326</v>
      </c>
      <c r="F77" s="36">
        <f>_xlfn.XLOOKUP($B77,'[1]DOT Signs Costs (2)'!$A:$A,'[1]DOT Signs Costs (2)'!$Y:$Y)</f>
        <v>1.2858000000000003</v>
      </c>
      <c r="G77" s="37">
        <f t="shared" si="15"/>
        <v>77.14800000000001</v>
      </c>
      <c r="H77" s="36">
        <f>_xlfn.XLOOKUP($B77,'[1]DOT Signs Costs (2)'!$A:$A,'[1]DOT Signs Costs (2)'!$W:$W)</f>
        <v>253.79200000000003</v>
      </c>
      <c r="I77" s="36">
        <f t="shared" si="14"/>
        <v>59.648262000000017</v>
      </c>
      <c r="J77" s="36">
        <f t="shared" si="16"/>
        <v>0.8614860000000002</v>
      </c>
      <c r="K77" s="36">
        <f t="shared" si="17"/>
        <v>59.648262000000017</v>
      </c>
      <c r="L77" s="36">
        <f t="shared" si="18"/>
        <v>314.30174800000009</v>
      </c>
      <c r="M77" s="36">
        <f t="shared" si="19"/>
        <v>24.578396693600009</v>
      </c>
      <c r="N77" s="36">
        <f t="shared" si="20"/>
        <v>338.88014469360007</v>
      </c>
      <c r="O77" s="36">
        <f t="shared" si="21"/>
        <v>61.752905481303081</v>
      </c>
      <c r="P77" s="36">
        <f t="shared" si="22"/>
        <v>400.63305017490313</v>
      </c>
      <c r="Q77" s="38">
        <v>222.28</v>
      </c>
      <c r="R77" s="39">
        <f t="shared" si="23"/>
        <v>-0.44517807529119252</v>
      </c>
      <c r="S77" s="40"/>
      <c r="T77" s="41" t="str">
        <f t="shared" si="24"/>
        <v/>
      </c>
      <c r="U77" s="41" t="str">
        <f t="shared" si="25"/>
        <v/>
      </c>
      <c r="V77" s="41">
        <f t="shared" si="13"/>
        <v>222.28</v>
      </c>
      <c r="W77" s="18">
        <f>_xlfn.XLOOKUP($B77,'[1]Query2 w Prices'!$B:$B,'[1]Query2 w Prices'!$L:$L)</f>
        <v>222.20249999999999</v>
      </c>
    </row>
    <row r="78" spans="2:23" ht="16.5" customHeight="1" x14ac:dyDescent="0.25">
      <c r="B78" s="42" t="s">
        <v>551</v>
      </c>
      <c r="C78" s="33" t="s">
        <v>5064</v>
      </c>
      <c r="D78" s="34" t="str">
        <f>_xlfn.XLOOKUP($B78,[1]Redo!$A:$A,[1]Redo!$AD:$AD)</f>
        <v>SGN,S11,WEX,D12-1,</v>
      </c>
      <c r="E78" s="35">
        <v>1326</v>
      </c>
      <c r="F78" s="36">
        <f>_xlfn.XLOOKUP($B78,'[1]DOT Signs Costs (2)'!$A:$A,'[1]DOT Signs Costs (2)'!$Y:$Y)</f>
        <v>3.4209499999999999</v>
      </c>
      <c r="G78" s="37">
        <f t="shared" si="15"/>
        <v>205.25700000000001</v>
      </c>
      <c r="H78" s="36">
        <f>_xlfn.XLOOKUP($B78,'[1]DOT Signs Costs (2)'!$A:$A,'[1]DOT Signs Costs (2)'!$W:$W)</f>
        <v>697.92800000000011</v>
      </c>
      <c r="I78" s="36">
        <f t="shared" si="14"/>
        <v>158.69787049999999</v>
      </c>
      <c r="J78" s="36">
        <f t="shared" si="16"/>
        <v>2.2920365</v>
      </c>
      <c r="K78" s="36">
        <f t="shared" si="17"/>
        <v>158.69787049999999</v>
      </c>
      <c r="L78" s="36">
        <f t="shared" si="18"/>
        <v>858.91790700000013</v>
      </c>
      <c r="M78" s="36">
        <f t="shared" si="19"/>
        <v>67.167380327400011</v>
      </c>
      <c r="N78" s="36">
        <f t="shared" si="20"/>
        <v>926.08528732740012</v>
      </c>
      <c r="O78" s="36">
        <f t="shared" si="21"/>
        <v>168.7571789361148</v>
      </c>
      <c r="P78" s="36">
        <f t="shared" si="22"/>
        <v>1094.842466263515</v>
      </c>
      <c r="Q78" s="38">
        <v>606.6</v>
      </c>
      <c r="R78" s="39">
        <f t="shared" si="23"/>
        <v>-0.44594768773428367</v>
      </c>
      <c r="S78" s="40"/>
      <c r="T78" s="41" t="str">
        <f t="shared" si="24"/>
        <v/>
      </c>
      <c r="U78" s="41" t="str">
        <f t="shared" si="25"/>
        <v/>
      </c>
      <c r="V78" s="41">
        <f t="shared" si="13"/>
        <v>606.6</v>
      </c>
      <c r="W78" s="18">
        <f>_xlfn.XLOOKUP($B78,'[1]Query2 w Prices'!$B:$B,'[1]Query2 w Prices'!$L:$L)</f>
        <v>606.52210000000002</v>
      </c>
    </row>
    <row r="79" spans="2:23" ht="16.5" customHeight="1" x14ac:dyDescent="0.25">
      <c r="B79" s="32" t="s">
        <v>553</v>
      </c>
      <c r="C79" s="33" t="s">
        <v>5065</v>
      </c>
      <c r="D79" s="34" t="str">
        <f>_xlfn.XLOOKUP($B79,[1]Redo!$A:$A,[1]Redo!$AD:$AD)</f>
        <v>SGN,S11,WEX,D12-1a,</v>
      </c>
      <c r="E79" s="35">
        <v>1326</v>
      </c>
      <c r="F79" s="36">
        <f>_xlfn.XLOOKUP($B79,'[1]DOT Signs Costs (2)'!$A:$A,'[1]DOT Signs Costs (2)'!$Y:$Y)</f>
        <v>1.4552</v>
      </c>
      <c r="G79" s="37">
        <f t="shared" si="15"/>
        <v>87.311999999999998</v>
      </c>
      <c r="H79" s="36">
        <f>_xlfn.XLOOKUP($B79,'[1]DOT Signs Costs (2)'!$A:$A,'[1]DOT Signs Costs (2)'!$W:$W)</f>
        <v>290.048</v>
      </c>
      <c r="I79" s="36">
        <f t="shared" si="14"/>
        <v>67.50672800000001</v>
      </c>
      <c r="J79" s="36">
        <f t="shared" si="16"/>
        <v>0.97498400000000007</v>
      </c>
      <c r="K79" s="36">
        <f t="shared" si="17"/>
        <v>67.50672800000001</v>
      </c>
      <c r="L79" s="36">
        <f t="shared" si="18"/>
        <v>358.52971200000002</v>
      </c>
      <c r="M79" s="36">
        <f t="shared" si="19"/>
        <v>28.037023478400002</v>
      </c>
      <c r="N79" s="36">
        <f t="shared" si="20"/>
        <v>386.56673547840001</v>
      </c>
      <c r="O79" s="36">
        <f t="shared" si="21"/>
        <v>70.442660781431002</v>
      </c>
      <c r="P79" s="36">
        <f t="shared" si="22"/>
        <v>457.00939625983102</v>
      </c>
      <c r="Q79" s="38" t="e">
        <v>#N/A</v>
      </c>
      <c r="R79" s="39" t="str">
        <f t="shared" si="23"/>
        <v xml:space="preserve"> </v>
      </c>
      <c r="S79" s="40"/>
      <c r="T79" s="41" t="str">
        <f t="shared" si="24"/>
        <v/>
      </c>
      <c r="U79" s="41" t="str">
        <f t="shared" si="25"/>
        <v/>
      </c>
      <c r="V79" s="41" t="e">
        <f t="shared" si="13"/>
        <v>#N/A</v>
      </c>
      <c r="W79" s="18" t="e">
        <f>_xlfn.XLOOKUP($B79,'[1]Query2 w Prices'!$B:$B,'[1]Query2 w Prices'!$L:$L)</f>
        <v>#N/A</v>
      </c>
    </row>
    <row r="80" spans="2:23" ht="16.5" customHeight="1" x14ac:dyDescent="0.25">
      <c r="B80" s="42" t="s">
        <v>554</v>
      </c>
      <c r="C80" s="33" t="s">
        <v>5066</v>
      </c>
      <c r="D80" s="34" t="str">
        <f>_xlfn.XLOOKUP($B80,[1]Redo!$A:$A,[1]Redo!$AD:$AD)</f>
        <v>SGN,S11,WEX,D12-1a,</v>
      </c>
      <c r="E80" s="35">
        <v>1326</v>
      </c>
      <c r="F80" s="36">
        <f>_xlfn.XLOOKUP($B80,'[1]DOT Signs Costs (2)'!$A:$A,'[1]DOT Signs Costs (2)'!$Y:$Y)</f>
        <v>2.2374999999999998</v>
      </c>
      <c r="G80" s="37">
        <f t="shared" si="15"/>
        <v>134.25</v>
      </c>
      <c r="H80" s="36">
        <f>_xlfn.XLOOKUP($B80,'[1]DOT Signs Costs (2)'!$A:$A,'[1]DOT Signs Costs (2)'!$W:$W)</f>
        <v>453.20000000000005</v>
      </c>
      <c r="I80" s="36">
        <f t="shared" si="14"/>
        <v>103.797625</v>
      </c>
      <c r="J80" s="36">
        <f t="shared" si="16"/>
        <v>1.499125</v>
      </c>
      <c r="K80" s="36">
        <f t="shared" si="17"/>
        <v>103.797625</v>
      </c>
      <c r="L80" s="36">
        <f t="shared" si="18"/>
        <v>558.49675000000002</v>
      </c>
      <c r="M80" s="36">
        <f t="shared" si="19"/>
        <v>43.674445850000005</v>
      </c>
      <c r="N80" s="36">
        <f t="shared" si="20"/>
        <v>602.17119585</v>
      </c>
      <c r="O80" s="36">
        <f t="shared" si="21"/>
        <v>109.73148330808822</v>
      </c>
      <c r="P80" s="36">
        <f t="shared" si="22"/>
        <v>711.90267915808818</v>
      </c>
      <c r="Q80" s="38" t="e">
        <v>#N/A</v>
      </c>
      <c r="R80" s="39" t="str">
        <f t="shared" si="23"/>
        <v xml:space="preserve"> </v>
      </c>
      <c r="S80" s="40"/>
      <c r="T80" s="41" t="str">
        <f t="shared" si="24"/>
        <v/>
      </c>
      <c r="U80" s="41" t="str">
        <f t="shared" si="25"/>
        <v/>
      </c>
      <c r="V80" s="41" t="e">
        <f t="shared" si="13"/>
        <v>#N/A</v>
      </c>
      <c r="W80" s="18" t="e">
        <f>_xlfn.XLOOKUP($B80,'[1]Query2 w Prices'!$B:$B,'[1]Query2 w Prices'!$L:$L)</f>
        <v>#N/A</v>
      </c>
    </row>
    <row r="81" spans="2:23" ht="16.5" customHeight="1" x14ac:dyDescent="0.25">
      <c r="B81" s="32" t="s">
        <v>555</v>
      </c>
      <c r="C81" s="33" t="s">
        <v>5067</v>
      </c>
      <c r="D81" s="34" t="str">
        <f>_xlfn.XLOOKUP($B81,[1]Redo!$A:$A,[1]Redo!$AD:$AD)</f>
        <v>SGN,S11,WEX,D12-1bP,</v>
      </c>
      <c r="E81" s="35">
        <v>1326</v>
      </c>
      <c r="F81" s="36">
        <f>_xlfn.XLOOKUP($B81,'[1]DOT Signs Costs (2)'!$A:$A,'[1]DOT Signs Costs (2)'!$Y:$Y)</f>
        <v>0.81112499999999998</v>
      </c>
      <c r="G81" s="37">
        <f t="shared" si="15"/>
        <v>48.667499999999997</v>
      </c>
      <c r="H81" s="36">
        <f>_xlfn.XLOOKUP($B81,'[1]DOT Signs Costs (2)'!$A:$A,'[1]DOT Signs Costs (2)'!$W:$W)</f>
        <v>158.62</v>
      </c>
      <c r="I81" s="36">
        <f t="shared" si="14"/>
        <v>37.628088749999996</v>
      </c>
      <c r="J81" s="36">
        <f t="shared" si="16"/>
        <v>0.54345375000000007</v>
      </c>
      <c r="K81" s="36">
        <f t="shared" si="17"/>
        <v>37.628088749999996</v>
      </c>
      <c r="L81" s="36">
        <f t="shared" si="18"/>
        <v>196.79154249999999</v>
      </c>
      <c r="M81" s="36">
        <f t="shared" si="19"/>
        <v>15.389098623500001</v>
      </c>
      <c r="N81" s="36">
        <f t="shared" si="20"/>
        <v>212.18064112349998</v>
      </c>
      <c r="O81" s="36">
        <f t="shared" si="21"/>
        <v>38.66491230434498</v>
      </c>
      <c r="P81" s="36">
        <f t="shared" si="22"/>
        <v>250.84555342784495</v>
      </c>
      <c r="Q81" s="38" t="e">
        <v>#N/A</v>
      </c>
      <c r="R81" s="39" t="str">
        <f t="shared" si="23"/>
        <v xml:space="preserve"> </v>
      </c>
      <c r="S81" s="40"/>
      <c r="T81" s="41" t="str">
        <f t="shared" si="24"/>
        <v/>
      </c>
      <c r="U81" s="41" t="str">
        <f t="shared" si="25"/>
        <v/>
      </c>
      <c r="V81" s="41" t="e">
        <f t="shared" si="13"/>
        <v>#N/A</v>
      </c>
      <c r="W81" s="18" t="e">
        <f>_xlfn.XLOOKUP($B81,'[1]Query2 w Prices'!$B:$B,'[1]Query2 w Prices'!$L:$L)</f>
        <v>#N/A</v>
      </c>
    </row>
    <row r="82" spans="2:23" ht="16.5" customHeight="1" x14ac:dyDescent="0.25">
      <c r="B82" s="42" t="s">
        <v>556</v>
      </c>
      <c r="C82" s="33" t="s">
        <v>5068</v>
      </c>
      <c r="D82" s="34" t="str">
        <f>_xlfn.XLOOKUP($B82,[1]Redo!$A:$A,[1]Redo!$AD:$AD)</f>
        <v>SGN,S11,WEX,D12-1bP,</v>
      </c>
      <c r="E82" s="35">
        <v>1326</v>
      </c>
      <c r="F82" s="36">
        <f>_xlfn.XLOOKUP($B82,'[1]DOT Signs Costs (2)'!$A:$A,'[1]DOT Signs Costs (2)'!$Y:$Y)</f>
        <v>1.2234500000000001</v>
      </c>
      <c r="G82" s="37">
        <f t="shared" si="15"/>
        <v>73.407000000000011</v>
      </c>
      <c r="H82" s="36">
        <f>_xlfn.XLOOKUP($B82,'[1]DOT Signs Costs (2)'!$A:$A,'[1]DOT Signs Costs (2)'!$W:$W)</f>
        <v>244.72800000000001</v>
      </c>
      <c r="I82" s="36">
        <f t="shared" si="14"/>
        <v>56.755845500000007</v>
      </c>
      <c r="J82" s="36">
        <f t="shared" si="16"/>
        <v>0.81971150000000015</v>
      </c>
      <c r="K82" s="36">
        <f t="shared" si="17"/>
        <v>56.755845500000007</v>
      </c>
      <c r="L82" s="36">
        <f t="shared" si="18"/>
        <v>302.30355700000001</v>
      </c>
      <c r="M82" s="36">
        <f t="shared" si="19"/>
        <v>23.640138157400003</v>
      </c>
      <c r="N82" s="36">
        <f t="shared" si="20"/>
        <v>325.94369515740004</v>
      </c>
      <c r="O82" s="36">
        <f t="shared" si="21"/>
        <v>59.395542980189589</v>
      </c>
      <c r="P82" s="36">
        <f t="shared" si="22"/>
        <v>385.33923813758963</v>
      </c>
      <c r="Q82" s="38" t="e">
        <v>#N/A</v>
      </c>
      <c r="R82" s="39" t="str">
        <f t="shared" si="23"/>
        <v xml:space="preserve"> </v>
      </c>
      <c r="S82" s="40"/>
      <c r="T82" s="41" t="str">
        <f t="shared" si="24"/>
        <v/>
      </c>
      <c r="U82" s="41" t="str">
        <f t="shared" si="25"/>
        <v/>
      </c>
      <c r="V82" s="41" t="e">
        <f t="shared" si="13"/>
        <v>#N/A</v>
      </c>
      <c r="W82" s="18" t="e">
        <f>_xlfn.XLOOKUP($B82,'[1]Query2 w Prices'!$B:$B,'[1]Query2 w Prices'!$L:$L)</f>
        <v>#N/A</v>
      </c>
    </row>
    <row r="83" spans="2:23" ht="16.5" customHeight="1" x14ac:dyDescent="0.25">
      <c r="B83" s="32" t="s">
        <v>558</v>
      </c>
      <c r="C83" s="33" t="s">
        <v>5069</v>
      </c>
      <c r="D83" s="34" t="str">
        <f>_xlfn.XLOOKUP($B83,[1]Redo!$A:$A,[1]Redo!$AD:$AD)</f>
        <v>SGN,S11,WEX,D12-2,</v>
      </c>
      <c r="E83" s="35">
        <v>1326</v>
      </c>
      <c r="F83" s="36">
        <f>_xlfn.XLOOKUP($B83,'[1]DOT Signs Costs (2)'!$A:$A,'[1]DOT Signs Costs (2)'!$Y:$Y)</f>
        <v>0.831125</v>
      </c>
      <c r="G83" s="37">
        <f t="shared" si="15"/>
        <v>49.8675</v>
      </c>
      <c r="H83" s="36">
        <f>_xlfn.XLOOKUP($B83,'[1]DOT Signs Costs (2)'!$A:$A,'[1]DOT Signs Costs (2)'!$W:$W)</f>
        <v>158.62</v>
      </c>
      <c r="I83" s="36">
        <f t="shared" si="14"/>
        <v>38.555888750000001</v>
      </c>
      <c r="J83" s="36">
        <f t="shared" si="16"/>
        <v>0.55685375000000004</v>
      </c>
      <c r="K83" s="36">
        <f t="shared" si="17"/>
        <v>38.555888750000001</v>
      </c>
      <c r="L83" s="36">
        <f t="shared" si="18"/>
        <v>197.7327425</v>
      </c>
      <c r="M83" s="36">
        <f t="shared" si="19"/>
        <v>15.462700463500001</v>
      </c>
      <c r="N83" s="36">
        <f t="shared" si="20"/>
        <v>213.1954429635</v>
      </c>
      <c r="O83" s="36">
        <f t="shared" si="21"/>
        <v>38.849835980426484</v>
      </c>
      <c r="P83" s="36">
        <f t="shared" si="22"/>
        <v>252.04527894392649</v>
      </c>
      <c r="Q83" s="38">
        <v>136.12</v>
      </c>
      <c r="R83" s="39">
        <f t="shared" si="23"/>
        <v>-0.45993830723453799</v>
      </c>
      <c r="S83" s="40"/>
      <c r="T83" s="41" t="str">
        <f t="shared" si="24"/>
        <v/>
      </c>
      <c r="U83" s="41" t="str">
        <f t="shared" si="25"/>
        <v/>
      </c>
      <c r="V83" s="41">
        <f t="shared" si="13"/>
        <v>136.12</v>
      </c>
      <c r="W83" s="18">
        <f>_xlfn.XLOOKUP($B83,'[1]Query2 w Prices'!$B:$B,'[1]Query2 w Prices'!$L:$L)</f>
        <v>136.04230000000001</v>
      </c>
    </row>
    <row r="84" spans="2:23" ht="16.5" customHeight="1" x14ac:dyDescent="0.25">
      <c r="B84" s="42" t="s">
        <v>562</v>
      </c>
      <c r="C84" s="33" t="s">
        <v>5070</v>
      </c>
      <c r="D84" s="34" t="str">
        <f>_xlfn.XLOOKUP($B84,[1]Redo!$A:$A,[1]Redo!$AD:$AD)</f>
        <v>SGN,S11,WEX,D12-2,</v>
      </c>
      <c r="E84" s="35">
        <v>1326</v>
      </c>
      <c r="F84" s="36">
        <f>_xlfn.XLOOKUP($B84,'[1]DOT Signs Costs (2)'!$A:$A,'[1]DOT Signs Costs (2)'!$Y:$Y)</f>
        <v>1.9934000000000005</v>
      </c>
      <c r="G84" s="37">
        <f t="shared" si="15"/>
        <v>119.60400000000003</v>
      </c>
      <c r="H84" s="36">
        <f>_xlfn.XLOOKUP($B84,'[1]DOT Signs Costs (2)'!$A:$A,'[1]DOT Signs Costs (2)'!$W:$W)</f>
        <v>398.81600000000003</v>
      </c>
      <c r="I84" s="36">
        <f t="shared" si="14"/>
        <v>92.473826000000031</v>
      </c>
      <c r="J84" s="36">
        <f t="shared" si="16"/>
        <v>1.3355780000000004</v>
      </c>
      <c r="K84" s="36">
        <f t="shared" si="17"/>
        <v>92.473826000000031</v>
      </c>
      <c r="L84" s="36">
        <f t="shared" si="18"/>
        <v>492.62540400000006</v>
      </c>
      <c r="M84" s="36">
        <f t="shared" si="19"/>
        <v>38.523306592800004</v>
      </c>
      <c r="N84" s="36">
        <f t="shared" si="20"/>
        <v>531.14871059280006</v>
      </c>
      <c r="O84" s="36">
        <f t="shared" si="21"/>
        <v>96.789312195937072</v>
      </c>
      <c r="P84" s="36">
        <f t="shared" si="22"/>
        <v>627.93802278873716</v>
      </c>
      <c r="Q84" s="38">
        <v>323.18</v>
      </c>
      <c r="R84" s="39">
        <f t="shared" si="23"/>
        <v>-0.48533137304741558</v>
      </c>
      <c r="S84" s="40"/>
      <c r="T84" s="41" t="str">
        <f t="shared" si="24"/>
        <v/>
      </c>
      <c r="U84" s="41" t="str">
        <f t="shared" si="25"/>
        <v/>
      </c>
      <c r="V84" s="41">
        <f t="shared" si="13"/>
        <v>323.18</v>
      </c>
      <c r="W84" s="18">
        <f>_xlfn.XLOOKUP($B84,'[1]Query2 w Prices'!$B:$B,'[1]Query2 w Prices'!$L:$L)</f>
        <v>323.10050000000001</v>
      </c>
    </row>
    <row r="85" spans="2:23" ht="16.5" customHeight="1" x14ac:dyDescent="0.25">
      <c r="B85" s="32" t="s">
        <v>564</v>
      </c>
      <c r="C85" s="33" t="s">
        <v>5071</v>
      </c>
      <c r="D85" s="34" t="str">
        <f>_xlfn.XLOOKUP($B85,[1]Redo!$A:$A,[1]Redo!$AD:$AD)</f>
        <v>SGN,S11,WEX,D12-3,</v>
      </c>
      <c r="E85" s="35">
        <v>1326</v>
      </c>
      <c r="F85" s="36">
        <f>_xlfn.XLOOKUP($B85,'[1]DOT Signs Costs (2)'!$A:$A,'[1]DOT Signs Costs (2)'!$Y:$Y)</f>
        <v>1.2858000000000003</v>
      </c>
      <c r="G85" s="37">
        <f t="shared" si="15"/>
        <v>77.14800000000001</v>
      </c>
      <c r="H85" s="36">
        <f>_xlfn.XLOOKUP($B85,'[1]DOT Signs Costs (2)'!$A:$A,'[1]DOT Signs Costs (2)'!$W:$W)</f>
        <v>253.79200000000003</v>
      </c>
      <c r="I85" s="36">
        <f t="shared" si="14"/>
        <v>59.648262000000017</v>
      </c>
      <c r="J85" s="36">
        <f t="shared" si="16"/>
        <v>0.8614860000000002</v>
      </c>
      <c r="K85" s="36">
        <f t="shared" si="17"/>
        <v>59.648262000000017</v>
      </c>
      <c r="L85" s="36">
        <f t="shared" si="18"/>
        <v>314.30174800000009</v>
      </c>
      <c r="M85" s="36">
        <f t="shared" si="19"/>
        <v>24.578396693600009</v>
      </c>
      <c r="N85" s="36">
        <f t="shared" si="20"/>
        <v>338.88014469360007</v>
      </c>
      <c r="O85" s="36">
        <f t="shared" si="21"/>
        <v>61.752905481303081</v>
      </c>
      <c r="P85" s="36">
        <f t="shared" si="22"/>
        <v>400.63305017490313</v>
      </c>
      <c r="Q85" s="38">
        <v>226.81</v>
      </c>
      <c r="R85" s="39">
        <f t="shared" si="23"/>
        <v>-0.43387097020332632</v>
      </c>
      <c r="S85" s="40"/>
      <c r="T85" s="41" t="str">
        <f t="shared" si="24"/>
        <v/>
      </c>
      <c r="U85" s="41" t="str">
        <f t="shared" si="25"/>
        <v/>
      </c>
      <c r="V85" s="41">
        <f t="shared" si="13"/>
        <v>226.81</v>
      </c>
      <c r="W85" s="18">
        <f>_xlfn.XLOOKUP($B85,'[1]Query2 w Prices'!$B:$B,'[1]Query2 w Prices'!$L:$L)</f>
        <v>226.7372</v>
      </c>
    </row>
    <row r="86" spans="2:23" ht="16.5" customHeight="1" x14ac:dyDescent="0.25">
      <c r="B86" s="42" t="s">
        <v>567</v>
      </c>
      <c r="C86" s="33" t="s">
        <v>5072</v>
      </c>
      <c r="D86" s="34" t="str">
        <f>_xlfn.XLOOKUP($B86,[1]Redo!$A:$A,[1]Redo!$AD:$AD)</f>
        <v>SGN,S11,WEX,D12-3,</v>
      </c>
      <c r="E86" s="35">
        <v>1326</v>
      </c>
      <c r="F86" s="36">
        <f>_xlfn.XLOOKUP($B86,'[1]DOT Signs Costs (2)'!$A:$A,'[1]DOT Signs Costs (2)'!$Y:$Y)</f>
        <v>3.4209499999999999</v>
      </c>
      <c r="G86" s="37">
        <f t="shared" si="15"/>
        <v>205.25700000000001</v>
      </c>
      <c r="H86" s="36">
        <f>_xlfn.XLOOKUP($B86,'[1]DOT Signs Costs (2)'!$A:$A,'[1]DOT Signs Costs (2)'!$W:$W)</f>
        <v>697.92800000000011</v>
      </c>
      <c r="I86" s="36">
        <f t="shared" si="14"/>
        <v>158.69787049999999</v>
      </c>
      <c r="J86" s="36">
        <f t="shared" si="16"/>
        <v>2.2920365</v>
      </c>
      <c r="K86" s="36">
        <f t="shared" si="17"/>
        <v>158.69787049999999</v>
      </c>
      <c r="L86" s="36">
        <f t="shared" si="18"/>
        <v>858.91790700000013</v>
      </c>
      <c r="M86" s="36">
        <f t="shared" si="19"/>
        <v>67.167380327400011</v>
      </c>
      <c r="N86" s="36">
        <f t="shared" si="20"/>
        <v>926.08528732740012</v>
      </c>
      <c r="O86" s="36">
        <f t="shared" si="21"/>
        <v>168.7571789361148</v>
      </c>
      <c r="P86" s="36">
        <f t="shared" si="22"/>
        <v>1094.842466263515</v>
      </c>
      <c r="Q86" s="38">
        <v>612.27</v>
      </c>
      <c r="R86" s="39">
        <f t="shared" si="23"/>
        <v>-0.44076886048313529</v>
      </c>
      <c r="S86" s="40"/>
      <c r="T86" s="41" t="str">
        <f t="shared" si="24"/>
        <v/>
      </c>
      <c r="U86" s="41" t="str">
        <f t="shared" si="25"/>
        <v/>
      </c>
      <c r="V86" s="41">
        <f t="shared" si="13"/>
        <v>612.27</v>
      </c>
      <c r="W86" s="18">
        <f>_xlfn.XLOOKUP($B86,'[1]Query2 w Prices'!$B:$B,'[1]Query2 w Prices'!$L:$L)</f>
        <v>612.19050000000004</v>
      </c>
    </row>
    <row r="87" spans="2:23" ht="16.5" customHeight="1" x14ac:dyDescent="0.25">
      <c r="B87" s="32" t="s">
        <v>568</v>
      </c>
      <c r="C87" s="33" t="s">
        <v>5073</v>
      </c>
      <c r="D87" s="34" t="str">
        <f>_xlfn.XLOOKUP($B87,[1]Redo!$A:$A,[1]Redo!$AD:$AD)</f>
        <v>SGN,S11,WEX,D12-4,</v>
      </c>
      <c r="E87" s="35">
        <v>1326</v>
      </c>
      <c r="F87" s="36">
        <f>_xlfn.XLOOKUP($B87,'[1]DOT Signs Costs (2)'!$A:$A,'[1]DOT Signs Costs (2)'!$Y:$Y)</f>
        <v>0.65231250000000029</v>
      </c>
      <c r="G87" s="37">
        <f t="shared" si="15"/>
        <v>39.138750000000016</v>
      </c>
      <c r="H87" s="36">
        <f>_xlfn.XLOOKUP($B87,'[1]DOT Signs Costs (2)'!$A:$A,'[1]DOT Signs Costs (2)'!$W:$W)</f>
        <v>124.63000000000002</v>
      </c>
      <c r="I87" s="36">
        <f t="shared" si="14"/>
        <v>30.260776875000015</v>
      </c>
      <c r="J87" s="36">
        <f t="shared" si="16"/>
        <v>0.43704937500000024</v>
      </c>
      <c r="K87" s="36">
        <f t="shared" si="17"/>
        <v>30.260776875000015</v>
      </c>
      <c r="L87" s="36">
        <f t="shared" si="18"/>
        <v>155.32782625000004</v>
      </c>
      <c r="M87" s="36">
        <f t="shared" si="19"/>
        <v>12.146636012750005</v>
      </c>
      <c r="N87" s="36">
        <f t="shared" si="20"/>
        <v>167.47446226275005</v>
      </c>
      <c r="O87" s="36">
        <f t="shared" si="21"/>
        <v>30.51826671047505</v>
      </c>
      <c r="P87" s="36">
        <f t="shared" si="22"/>
        <v>197.9927289732251</v>
      </c>
      <c r="Q87" s="38">
        <v>328.85</v>
      </c>
      <c r="R87" s="39">
        <f t="shared" si="23"/>
        <v>0.66091957874105056</v>
      </c>
      <c r="S87" s="40"/>
      <c r="T87" s="41" t="str">
        <f t="shared" si="24"/>
        <v/>
      </c>
      <c r="U87" s="41" t="str">
        <f t="shared" si="25"/>
        <v/>
      </c>
      <c r="V87" s="41">
        <f t="shared" si="13"/>
        <v>328.85</v>
      </c>
      <c r="W87" s="18">
        <f>_xlfn.XLOOKUP($B87,'[1]Query2 w Prices'!$B:$B,'[1]Query2 w Prices'!$L:$L)</f>
        <v>328.76900000000001</v>
      </c>
    </row>
    <row r="88" spans="2:23" ht="16.5" customHeight="1" x14ac:dyDescent="0.25">
      <c r="B88" s="42" t="s">
        <v>572</v>
      </c>
      <c r="C88" s="33" t="s">
        <v>5074</v>
      </c>
      <c r="D88" s="34" t="str">
        <f>_xlfn.XLOOKUP($B88,[1]Redo!$A:$A,[1]Redo!$AD:$AD)</f>
        <v>SGN,S11,WEX,D12-4,</v>
      </c>
      <c r="E88" s="35">
        <v>1326</v>
      </c>
      <c r="F88" s="36">
        <f>_xlfn.XLOOKUP($B88,'[1]DOT Signs Costs (2)'!$A:$A,'[1]DOT Signs Costs (2)'!$Y:$Y)</f>
        <v>1.4552</v>
      </c>
      <c r="G88" s="37">
        <f t="shared" si="15"/>
        <v>87.311999999999998</v>
      </c>
      <c r="H88" s="36">
        <f>_xlfn.XLOOKUP($B88,'[1]DOT Signs Costs (2)'!$A:$A,'[1]DOT Signs Costs (2)'!$W:$W)</f>
        <v>290.048</v>
      </c>
      <c r="I88" s="36">
        <f t="shared" si="14"/>
        <v>67.50672800000001</v>
      </c>
      <c r="J88" s="36">
        <f t="shared" si="16"/>
        <v>0.97498400000000007</v>
      </c>
      <c r="K88" s="36">
        <f t="shared" si="17"/>
        <v>67.50672800000001</v>
      </c>
      <c r="L88" s="36">
        <f t="shared" si="18"/>
        <v>358.52971200000002</v>
      </c>
      <c r="M88" s="36">
        <f t="shared" si="19"/>
        <v>28.037023478400002</v>
      </c>
      <c r="N88" s="36">
        <f t="shared" si="20"/>
        <v>386.56673547840001</v>
      </c>
      <c r="O88" s="36">
        <f t="shared" si="21"/>
        <v>70.442660781431002</v>
      </c>
      <c r="P88" s="36">
        <f t="shared" si="22"/>
        <v>457.00939625983102</v>
      </c>
      <c r="Q88" s="38">
        <v>765.32</v>
      </c>
      <c r="R88" s="39">
        <f t="shared" si="23"/>
        <v>0.67462639994579054</v>
      </c>
      <c r="S88" s="40"/>
      <c r="T88" s="41" t="str">
        <f t="shared" si="24"/>
        <v/>
      </c>
      <c r="U88" s="41" t="str">
        <f t="shared" si="25"/>
        <v/>
      </c>
      <c r="V88" s="41">
        <f t="shared" si="13"/>
        <v>765.32</v>
      </c>
      <c r="W88" s="18">
        <f>_xlfn.XLOOKUP($B88,'[1]Query2 w Prices'!$B:$B,'[1]Query2 w Prices'!$L:$L)</f>
        <v>765.23810000000003</v>
      </c>
    </row>
    <row r="89" spans="2:23" ht="16.5" customHeight="1" x14ac:dyDescent="0.25">
      <c r="B89" s="32" t="s">
        <v>574</v>
      </c>
      <c r="C89" s="33" t="s">
        <v>5075</v>
      </c>
      <c r="D89" s="34" t="str">
        <f>_xlfn.XLOOKUP($B89,[1]Redo!$A:$A,[1]Redo!$AD:$AD)</f>
        <v>SGN,S11,WEX,D12-5,</v>
      </c>
      <c r="E89" s="35">
        <v>1326</v>
      </c>
      <c r="F89" s="36">
        <f>_xlfn.XLOOKUP($B89,'[1]DOT Signs Costs (2)'!$A:$A,'[1]DOT Signs Costs (2)'!$Y:$Y)</f>
        <v>1.5375500000000002</v>
      </c>
      <c r="G89" s="37">
        <f t="shared" si="15"/>
        <v>92.253000000000014</v>
      </c>
      <c r="H89" s="36">
        <f>_xlfn.XLOOKUP($B89,'[1]DOT Signs Costs (2)'!$A:$A,'[1]DOT Signs Costs (2)'!$W:$W)</f>
        <v>299.11200000000002</v>
      </c>
      <c r="I89" s="36">
        <f t="shared" si="14"/>
        <v>71.32694450000001</v>
      </c>
      <c r="J89" s="36">
        <f t="shared" si="16"/>
        <v>1.0301585000000002</v>
      </c>
      <c r="K89" s="36">
        <f t="shared" si="17"/>
        <v>71.32694450000001</v>
      </c>
      <c r="L89" s="36">
        <f t="shared" si="18"/>
        <v>371.46910300000008</v>
      </c>
      <c r="M89" s="36">
        <f t="shared" si="19"/>
        <v>29.048883854600007</v>
      </c>
      <c r="N89" s="36">
        <f t="shared" si="20"/>
        <v>400.51798685460005</v>
      </c>
      <c r="O89" s="36">
        <f t="shared" si="21"/>
        <v>72.984946958625997</v>
      </c>
      <c r="P89" s="36">
        <f t="shared" si="22"/>
        <v>473.50293381322604</v>
      </c>
      <c r="Q89" s="38" t="e">
        <v>#N/A</v>
      </c>
      <c r="R89" s="39" t="str">
        <f t="shared" si="23"/>
        <v xml:space="preserve"> </v>
      </c>
      <c r="S89" s="40"/>
      <c r="T89" s="41" t="str">
        <f t="shared" si="24"/>
        <v/>
      </c>
      <c r="U89" s="41" t="str">
        <f t="shared" si="25"/>
        <v/>
      </c>
      <c r="V89" s="41" t="e">
        <f t="shared" si="13"/>
        <v>#N/A</v>
      </c>
      <c r="W89" s="18" t="e">
        <f>_xlfn.XLOOKUP($B89,'[1]Query2 w Prices'!$B:$B,'[1]Query2 w Prices'!$L:$L)</f>
        <v>#N/A</v>
      </c>
    </row>
    <row r="90" spans="2:23" ht="16.5" customHeight="1" x14ac:dyDescent="0.25">
      <c r="B90" s="42" t="s">
        <v>576</v>
      </c>
      <c r="C90" s="33" t="s">
        <v>5076</v>
      </c>
      <c r="D90" s="34" t="str">
        <f>_xlfn.XLOOKUP($B90,[1]Redo!$A:$A,[1]Redo!$AD:$AD)</f>
        <v>SGN,S11,WEX,D12-5,</v>
      </c>
      <c r="E90" s="35">
        <v>1326</v>
      </c>
      <c r="F90" s="36">
        <f>_xlfn.XLOOKUP($B90,'[1]DOT Signs Costs (2)'!$A:$A,'[1]DOT Signs Costs (2)'!$Y:$Y)</f>
        <v>0.96700000000000019</v>
      </c>
      <c r="G90" s="37">
        <f t="shared" si="15"/>
        <v>58.02000000000001</v>
      </c>
      <c r="H90" s="36">
        <f>_xlfn.XLOOKUP($B90,'[1]DOT Signs Costs (2)'!$A:$A,'[1]DOT Signs Costs (2)'!$W:$W)</f>
        <v>181.28</v>
      </c>
      <c r="I90" s="36">
        <f t="shared" si="14"/>
        <v>44.859130000000007</v>
      </c>
      <c r="J90" s="36">
        <f t="shared" si="16"/>
        <v>0.64789000000000019</v>
      </c>
      <c r="K90" s="36">
        <f t="shared" si="17"/>
        <v>44.859130000000007</v>
      </c>
      <c r="L90" s="36">
        <f t="shared" si="18"/>
        <v>226.78701999999998</v>
      </c>
      <c r="M90" s="36">
        <f t="shared" si="19"/>
        <v>17.734744964000001</v>
      </c>
      <c r="N90" s="36">
        <f t="shared" si="20"/>
        <v>244.521764964</v>
      </c>
      <c r="O90" s="36">
        <f t="shared" si="21"/>
        <v>44.5583185571287</v>
      </c>
      <c r="P90" s="36">
        <f t="shared" si="22"/>
        <v>289.0800835211287</v>
      </c>
      <c r="Q90" s="38" t="e">
        <v>#N/A</v>
      </c>
      <c r="R90" s="39" t="str">
        <f t="shared" si="23"/>
        <v xml:space="preserve"> </v>
      </c>
      <c r="S90" s="40"/>
      <c r="T90" s="41" t="str">
        <f t="shared" si="24"/>
        <v/>
      </c>
      <c r="U90" s="41" t="str">
        <f t="shared" si="25"/>
        <v/>
      </c>
      <c r="V90" s="41" t="e">
        <f t="shared" si="13"/>
        <v>#N/A</v>
      </c>
      <c r="W90" s="18" t="e">
        <f>_xlfn.XLOOKUP($B90,'[1]Query2 w Prices'!$B:$B,'[1]Query2 w Prices'!$L:$L)</f>
        <v>#N/A</v>
      </c>
    </row>
    <row r="91" spans="2:23" ht="16.5" customHeight="1" x14ac:dyDescent="0.25">
      <c r="B91" s="32" t="s">
        <v>577</v>
      </c>
      <c r="C91" s="33" t="s">
        <v>5077</v>
      </c>
      <c r="D91" s="34" t="str">
        <f>_xlfn.XLOOKUP($B91,[1]Redo!$A:$A,[1]Redo!$AD:$AD)</f>
        <v>SGN,S11,WEX,D12-5a,</v>
      </c>
      <c r="E91" s="35">
        <v>1326</v>
      </c>
      <c r="F91" s="36">
        <f>_xlfn.XLOOKUP($B91,'[1]DOT Signs Costs (2)'!$A:$A,'[1]DOT Signs Costs (2)'!$Y:$Y)</f>
        <v>0.58820000000000017</v>
      </c>
      <c r="G91" s="37">
        <f t="shared" si="15"/>
        <v>35.292000000000009</v>
      </c>
      <c r="H91" s="36">
        <f>_xlfn.XLOOKUP($B91,'[1]DOT Signs Costs (2)'!$A:$A,'[1]DOT Signs Costs (2)'!$W:$W)</f>
        <v>108.768</v>
      </c>
      <c r="I91" s="36">
        <f t="shared" si="14"/>
        <v>27.286598000000009</v>
      </c>
      <c r="J91" s="36">
        <f t="shared" si="16"/>
        <v>0.39409400000000011</v>
      </c>
      <c r="K91" s="36">
        <f t="shared" si="17"/>
        <v>27.286598000000009</v>
      </c>
      <c r="L91" s="36">
        <f t="shared" si="18"/>
        <v>136.44869199999999</v>
      </c>
      <c r="M91" s="36">
        <f t="shared" si="19"/>
        <v>10.670287714400001</v>
      </c>
      <c r="N91" s="36">
        <f t="shared" si="20"/>
        <v>147.11897971439998</v>
      </c>
      <c r="O91" s="36">
        <f t="shared" si="21"/>
        <v>26.808960604709817</v>
      </c>
      <c r="P91" s="36">
        <f t="shared" si="22"/>
        <v>173.92794031910981</v>
      </c>
      <c r="Q91" s="38">
        <v>105.51</v>
      </c>
      <c r="R91" s="39">
        <f t="shared" si="23"/>
        <v>-0.39336946205182299</v>
      </c>
      <c r="S91" s="40"/>
      <c r="T91" s="41" t="str">
        <f t="shared" si="24"/>
        <v/>
      </c>
      <c r="U91" s="41" t="str">
        <f t="shared" si="25"/>
        <v/>
      </c>
      <c r="V91" s="41">
        <f t="shared" si="13"/>
        <v>105.51</v>
      </c>
      <c r="W91" s="18">
        <f>_xlfn.XLOOKUP($B91,'[1]Query2 w Prices'!$B:$B,'[1]Query2 w Prices'!$L:$L)</f>
        <v>105.4328</v>
      </c>
    </row>
    <row r="92" spans="2:23" ht="16.5" customHeight="1" x14ac:dyDescent="0.25">
      <c r="B92" s="42" t="s">
        <v>581</v>
      </c>
      <c r="C92" s="33" t="s">
        <v>5078</v>
      </c>
      <c r="D92" s="34" t="str">
        <f>_xlfn.XLOOKUP($B92,[1]Redo!$A:$A,[1]Redo!$AD:$AD)</f>
        <v>SGN,S11,WEX,D12-5a,</v>
      </c>
      <c r="E92" s="35">
        <v>1326</v>
      </c>
      <c r="F92" s="36">
        <f>_xlfn.XLOOKUP($B92,'[1]DOT Signs Costs (2)'!$A:$A,'[1]DOT Signs Costs (2)'!$Y:$Y)</f>
        <v>1.0317000000000003</v>
      </c>
      <c r="G92" s="37">
        <f t="shared" si="15"/>
        <v>61.902000000000015</v>
      </c>
      <c r="H92" s="36">
        <f>_xlfn.XLOOKUP($B92,'[1]DOT Signs Costs (2)'!$A:$A,'[1]DOT Signs Costs (2)'!$W:$W)</f>
        <v>199.40800000000002</v>
      </c>
      <c r="I92" s="36">
        <f t="shared" si="14"/>
        <v>47.860563000000013</v>
      </c>
      <c r="J92" s="36">
        <f t="shared" si="16"/>
        <v>0.69123900000000027</v>
      </c>
      <c r="K92" s="36">
        <f t="shared" si="17"/>
        <v>47.860563000000013</v>
      </c>
      <c r="L92" s="36">
        <f t="shared" si="18"/>
        <v>247.95980200000002</v>
      </c>
      <c r="M92" s="36">
        <f t="shared" si="19"/>
        <v>19.390456516400004</v>
      </c>
      <c r="N92" s="36">
        <f t="shared" si="20"/>
        <v>267.3502585164</v>
      </c>
      <c r="O92" s="36">
        <f t="shared" si="21"/>
        <v>48.718272531111168</v>
      </c>
      <c r="P92" s="36">
        <f t="shared" si="22"/>
        <v>316.06853104751116</v>
      </c>
      <c r="Q92" s="38">
        <v>170.13</v>
      </c>
      <c r="R92" s="39">
        <f t="shared" si="23"/>
        <v>-0.46173065873987246</v>
      </c>
      <c r="S92" s="40"/>
      <c r="T92" s="41" t="str">
        <f t="shared" si="24"/>
        <v/>
      </c>
      <c r="U92" s="41" t="str">
        <f t="shared" si="25"/>
        <v/>
      </c>
      <c r="V92" s="41">
        <f t="shared" si="13"/>
        <v>170.13</v>
      </c>
      <c r="W92" s="18">
        <f>_xlfn.XLOOKUP($B92,'[1]Query2 w Prices'!$B:$B,'[1]Query2 w Prices'!$L:$L)</f>
        <v>170.05289999999999</v>
      </c>
    </row>
    <row r="93" spans="2:23" ht="16.5" customHeight="1" x14ac:dyDescent="0.25">
      <c r="B93" s="32" t="s">
        <v>583</v>
      </c>
      <c r="C93" s="33" t="s">
        <v>5079</v>
      </c>
      <c r="D93" s="34" t="str">
        <f>_xlfn.XLOOKUP($B93,[1]Redo!$A:$A,[1]Redo!$AD:$AD)</f>
        <v>SGN,S11,WEX,D12-6,</v>
      </c>
      <c r="E93" s="35">
        <v>1326</v>
      </c>
      <c r="F93" s="36">
        <f>_xlfn.XLOOKUP($B93,'[1]DOT Signs Costs (2)'!$A:$A,'[1]DOT Signs Costs (2)'!$Y:$Y)</f>
        <v>1.3487375000000001</v>
      </c>
      <c r="G93" s="37">
        <f t="shared" si="15"/>
        <v>80.924250000000015</v>
      </c>
      <c r="H93" s="36">
        <f>_xlfn.XLOOKUP($B93,'[1]DOT Signs Costs (2)'!$A:$A,'[1]DOT Signs Costs (2)'!$W:$W)</f>
        <v>265.12200000000007</v>
      </c>
      <c r="I93" s="36">
        <f t="shared" si="14"/>
        <v>62.567932625000005</v>
      </c>
      <c r="J93" s="36">
        <f t="shared" si="16"/>
        <v>0.9036541250000002</v>
      </c>
      <c r="K93" s="36">
        <f t="shared" si="17"/>
        <v>62.567932625000005</v>
      </c>
      <c r="L93" s="36">
        <f t="shared" si="18"/>
        <v>328.5935867500001</v>
      </c>
      <c r="M93" s="36">
        <f t="shared" si="19"/>
        <v>25.696018483850011</v>
      </c>
      <c r="N93" s="36">
        <f t="shared" si="20"/>
        <v>354.28960523385012</v>
      </c>
      <c r="O93" s="36">
        <f t="shared" si="21"/>
        <v>64.560915850633819</v>
      </c>
      <c r="P93" s="36">
        <f t="shared" si="22"/>
        <v>418.85052108448394</v>
      </c>
      <c r="Q93" s="38" t="e">
        <v>#N/A</v>
      </c>
      <c r="R93" s="39" t="str">
        <f t="shared" si="23"/>
        <v xml:space="preserve"> </v>
      </c>
      <c r="S93" s="40"/>
      <c r="T93" s="41" t="str">
        <f t="shared" si="24"/>
        <v/>
      </c>
      <c r="U93" s="41" t="str">
        <f t="shared" si="25"/>
        <v/>
      </c>
      <c r="V93" s="41" t="e">
        <f t="shared" si="13"/>
        <v>#N/A</v>
      </c>
      <c r="W93" s="18" t="e">
        <f>_xlfn.XLOOKUP($B93,'[1]Query2 w Prices'!$B:$B,'[1]Query2 w Prices'!$L:$L)</f>
        <v>#N/A</v>
      </c>
    </row>
    <row r="94" spans="2:23" ht="16.5" customHeight="1" x14ac:dyDescent="0.25">
      <c r="B94" s="42" t="s">
        <v>584</v>
      </c>
      <c r="C94" s="33" t="s">
        <v>5080</v>
      </c>
      <c r="D94" s="34" t="str">
        <f>_xlfn.XLOOKUP($B94,[1]Redo!$A:$A,[1]Redo!$AD:$AD)</f>
        <v>SGN,S11,WEX,D12-6,</v>
      </c>
      <c r="E94" s="35">
        <v>1326</v>
      </c>
      <c r="F94" s="36">
        <f>_xlfn.XLOOKUP($B94,'[1]DOT Signs Costs (2)'!$A:$A,'[1]DOT Signs Costs (2)'!$Y:$Y)</f>
        <v>0.831125</v>
      </c>
      <c r="G94" s="37">
        <f t="shared" si="15"/>
        <v>49.8675</v>
      </c>
      <c r="H94" s="36">
        <f>_xlfn.XLOOKUP($B94,'[1]DOT Signs Costs (2)'!$A:$A,'[1]DOT Signs Costs (2)'!$W:$W)</f>
        <v>158.62</v>
      </c>
      <c r="I94" s="36">
        <f t="shared" si="14"/>
        <v>38.555888750000001</v>
      </c>
      <c r="J94" s="36">
        <f t="shared" si="16"/>
        <v>0.55685375000000004</v>
      </c>
      <c r="K94" s="36">
        <f t="shared" si="17"/>
        <v>38.555888750000001</v>
      </c>
      <c r="L94" s="36">
        <f t="shared" si="18"/>
        <v>197.7327425</v>
      </c>
      <c r="M94" s="36">
        <f t="shared" si="19"/>
        <v>15.462700463500001</v>
      </c>
      <c r="N94" s="36">
        <f t="shared" si="20"/>
        <v>213.1954429635</v>
      </c>
      <c r="O94" s="36">
        <f t="shared" si="21"/>
        <v>38.849835980426484</v>
      </c>
      <c r="P94" s="36">
        <f t="shared" si="22"/>
        <v>252.04527894392649</v>
      </c>
      <c r="Q94" s="38" t="e">
        <v>#N/A</v>
      </c>
      <c r="R94" s="39" t="str">
        <f t="shared" si="23"/>
        <v xml:space="preserve"> </v>
      </c>
      <c r="S94" s="40"/>
      <c r="T94" s="41" t="str">
        <f t="shared" si="24"/>
        <v/>
      </c>
      <c r="U94" s="41" t="str">
        <f t="shared" si="25"/>
        <v/>
      </c>
      <c r="V94" s="41" t="e">
        <f t="shared" si="13"/>
        <v>#N/A</v>
      </c>
      <c r="W94" s="18" t="e">
        <f>_xlfn.XLOOKUP($B94,'[1]Query2 w Prices'!$B:$B,'[1]Query2 w Prices'!$L:$L)</f>
        <v>#N/A</v>
      </c>
    </row>
    <row r="95" spans="2:23" ht="16.5" customHeight="1" x14ac:dyDescent="0.25">
      <c r="B95" s="32" t="s">
        <v>585</v>
      </c>
      <c r="C95" s="33" t="s">
        <v>5081</v>
      </c>
      <c r="D95" s="34" t="str">
        <f>_xlfn.XLOOKUP($B95,[1]Redo!$A:$A,[1]Redo!$AD:$AD)</f>
        <v>SGN,S11,WGX,D13-1,</v>
      </c>
      <c r="E95" s="35">
        <v>1326</v>
      </c>
      <c r="F95" s="36">
        <f>_xlfn.XLOOKUP($B95,'[1]DOT Signs Costs (2)'!$A:$A,'[1]DOT Signs Costs (2)'!$Y:$Y)</f>
        <v>0.5993750000000001</v>
      </c>
      <c r="G95" s="37">
        <f t="shared" si="15"/>
        <v>35.962500000000006</v>
      </c>
      <c r="H95" s="36">
        <f>_xlfn.XLOOKUP($B95,'[1]DOT Signs Costs (2)'!$A:$A,'[1]DOT Signs Costs (2)'!$W:$W)</f>
        <v>113.30000000000001</v>
      </c>
      <c r="I95" s="36">
        <f t="shared" si="14"/>
        <v>27.805006250000005</v>
      </c>
      <c r="J95" s="36">
        <f t="shared" si="16"/>
        <v>0.40158125000000011</v>
      </c>
      <c r="K95" s="36">
        <f t="shared" si="17"/>
        <v>27.805006250000005</v>
      </c>
      <c r="L95" s="36">
        <f t="shared" si="18"/>
        <v>141.50658750000002</v>
      </c>
      <c r="M95" s="36">
        <f t="shared" si="19"/>
        <v>11.065815142500002</v>
      </c>
      <c r="N95" s="36">
        <f t="shared" si="20"/>
        <v>152.57240264250004</v>
      </c>
      <c r="O95" s="36">
        <f t="shared" si="21"/>
        <v>27.802718179185067</v>
      </c>
      <c r="P95" s="36">
        <f t="shared" si="22"/>
        <v>180.3751208216851</v>
      </c>
      <c r="Q95" s="38" t="e">
        <v>#N/A</v>
      </c>
      <c r="R95" s="39" t="str">
        <f t="shared" si="23"/>
        <v xml:space="preserve"> </v>
      </c>
      <c r="S95" s="40"/>
      <c r="T95" s="41" t="str">
        <f t="shared" si="24"/>
        <v/>
      </c>
      <c r="U95" s="41" t="str">
        <f t="shared" si="25"/>
        <v/>
      </c>
      <c r="V95" s="41" t="e">
        <f t="shared" si="13"/>
        <v>#N/A</v>
      </c>
      <c r="W95" s="18" t="e">
        <f>_xlfn.XLOOKUP($B95,'[1]Query2 w Prices'!$B:$B,'[1]Query2 w Prices'!$L:$L)</f>
        <v>#N/A</v>
      </c>
    </row>
    <row r="96" spans="2:23" ht="16.5" customHeight="1" x14ac:dyDescent="0.25">
      <c r="B96" s="42" t="s">
        <v>587</v>
      </c>
      <c r="C96" s="33" t="s">
        <v>5082</v>
      </c>
      <c r="D96" s="34" t="str">
        <f>_xlfn.XLOOKUP($B96,[1]Redo!$A:$A,[1]Redo!$AD:$AD)</f>
        <v>SGN,S11,WGX,D13-1,</v>
      </c>
      <c r="E96" s="35">
        <v>1326</v>
      </c>
      <c r="F96" s="36">
        <f>_xlfn.XLOOKUP($B96,'[1]DOT Signs Costs (2)'!$A:$A,'[1]DOT Signs Costs (2)'!$Y:$Y)</f>
        <v>1.0534625000000002</v>
      </c>
      <c r="G96" s="37">
        <f t="shared" si="15"/>
        <v>63.207750000000011</v>
      </c>
      <c r="H96" s="36">
        <f>_xlfn.XLOOKUP($B96,'[1]DOT Signs Costs (2)'!$A:$A,'[1]DOT Signs Costs (2)'!$W:$W)</f>
        <v>206.20600000000002</v>
      </c>
      <c r="I96" s="36">
        <f t="shared" si="14"/>
        <v>48.870125375000008</v>
      </c>
      <c r="J96" s="36">
        <f t="shared" si="16"/>
        <v>0.70581987500000021</v>
      </c>
      <c r="K96" s="36">
        <f t="shared" si="17"/>
        <v>48.870125375000008</v>
      </c>
      <c r="L96" s="36">
        <f t="shared" si="18"/>
        <v>255.78194525000004</v>
      </c>
      <c r="M96" s="36">
        <f t="shared" si="19"/>
        <v>20.002148118550004</v>
      </c>
      <c r="N96" s="36">
        <f t="shared" si="20"/>
        <v>275.78409336855003</v>
      </c>
      <c r="O96" s="36">
        <f t="shared" si="21"/>
        <v>50.255139811844408</v>
      </c>
      <c r="P96" s="36">
        <f t="shared" si="22"/>
        <v>326.03923318039443</v>
      </c>
      <c r="Q96" s="38" t="e">
        <v>#N/A</v>
      </c>
      <c r="R96" s="39" t="str">
        <f t="shared" si="23"/>
        <v xml:space="preserve"> </v>
      </c>
      <c r="S96" s="40"/>
      <c r="T96" s="41" t="str">
        <f t="shared" si="24"/>
        <v/>
      </c>
      <c r="U96" s="41" t="str">
        <f t="shared" si="25"/>
        <v/>
      </c>
      <c r="V96" s="41" t="e">
        <f t="shared" si="13"/>
        <v>#N/A</v>
      </c>
      <c r="W96" s="18" t="e">
        <f>_xlfn.XLOOKUP($B96,'[1]Query2 w Prices'!$B:$B,'[1]Query2 w Prices'!$L:$L)</f>
        <v>#N/A</v>
      </c>
    </row>
    <row r="97" spans="2:23" ht="16.5" customHeight="1" x14ac:dyDescent="0.25">
      <c r="B97" s="32" t="s">
        <v>588</v>
      </c>
      <c r="C97" s="33" t="s">
        <v>5083</v>
      </c>
      <c r="D97" s="34" t="str">
        <f>_xlfn.XLOOKUP($B97,[1]Redo!$A:$A,[1]Redo!$AD:$AD)</f>
        <v>SGN,S11,WGX,D13-2,</v>
      </c>
      <c r="E97" s="35">
        <v>1326</v>
      </c>
      <c r="F97" s="36">
        <f>_xlfn.XLOOKUP($B97,'[1]DOT Signs Costs (2)'!$A:$A,'[1]DOT Signs Costs (2)'!$Y:$Y)</f>
        <v>0.5993750000000001</v>
      </c>
      <c r="G97" s="37">
        <f t="shared" si="15"/>
        <v>35.962500000000006</v>
      </c>
      <c r="H97" s="36">
        <f>_xlfn.XLOOKUP($B97,'[1]DOT Signs Costs (2)'!$A:$A,'[1]DOT Signs Costs (2)'!$W:$W)</f>
        <v>113.30000000000001</v>
      </c>
      <c r="I97" s="36">
        <f t="shared" si="14"/>
        <v>27.805006250000005</v>
      </c>
      <c r="J97" s="36">
        <f t="shared" si="16"/>
        <v>0.40158125000000011</v>
      </c>
      <c r="K97" s="36">
        <f t="shared" si="17"/>
        <v>27.805006250000005</v>
      </c>
      <c r="L97" s="36">
        <f t="shared" si="18"/>
        <v>141.50658750000002</v>
      </c>
      <c r="M97" s="36">
        <f t="shared" si="19"/>
        <v>11.065815142500002</v>
      </c>
      <c r="N97" s="36">
        <f t="shared" si="20"/>
        <v>152.57240264250004</v>
      </c>
      <c r="O97" s="36">
        <f t="shared" si="21"/>
        <v>27.802718179185067</v>
      </c>
      <c r="P97" s="36">
        <f t="shared" si="22"/>
        <v>180.3751208216851</v>
      </c>
      <c r="Q97" s="38" t="e">
        <v>#N/A</v>
      </c>
      <c r="R97" s="39" t="str">
        <f t="shared" si="23"/>
        <v xml:space="preserve"> </v>
      </c>
      <c r="S97" s="40"/>
      <c r="T97" s="41" t="str">
        <f t="shared" si="24"/>
        <v/>
      </c>
      <c r="U97" s="41" t="str">
        <f t="shared" si="25"/>
        <v/>
      </c>
      <c r="V97" s="41" t="e">
        <f t="shared" si="13"/>
        <v>#N/A</v>
      </c>
      <c r="W97" s="18" t="e">
        <f>_xlfn.XLOOKUP($B97,'[1]Query2 w Prices'!$B:$B,'[1]Query2 w Prices'!$L:$L)</f>
        <v>#N/A</v>
      </c>
    </row>
    <row r="98" spans="2:23" ht="16.5" customHeight="1" x14ac:dyDescent="0.25">
      <c r="B98" s="42" t="s">
        <v>589</v>
      </c>
      <c r="C98" s="33" t="s">
        <v>5084</v>
      </c>
      <c r="D98" s="34" t="str">
        <f>_xlfn.XLOOKUP($B98,[1]Redo!$A:$A,[1]Redo!$AD:$AD)</f>
        <v>SGN,S11,WGX,D13-2,</v>
      </c>
      <c r="E98" s="35">
        <v>1326</v>
      </c>
      <c r="F98" s="36">
        <f>_xlfn.XLOOKUP($B98,'[1]DOT Signs Costs (2)'!$A:$A,'[1]DOT Signs Costs (2)'!$Y:$Y)</f>
        <v>1.0534625000000002</v>
      </c>
      <c r="G98" s="37">
        <f t="shared" si="15"/>
        <v>63.207750000000011</v>
      </c>
      <c r="H98" s="36">
        <f>_xlfn.XLOOKUP($B98,'[1]DOT Signs Costs (2)'!$A:$A,'[1]DOT Signs Costs (2)'!$W:$W)</f>
        <v>206.20600000000002</v>
      </c>
      <c r="I98" s="36">
        <f t="shared" si="14"/>
        <v>48.870125375000008</v>
      </c>
      <c r="J98" s="36">
        <f t="shared" si="16"/>
        <v>0.70581987500000021</v>
      </c>
      <c r="K98" s="36">
        <f t="shared" si="17"/>
        <v>48.870125375000008</v>
      </c>
      <c r="L98" s="36">
        <f t="shared" si="18"/>
        <v>255.78194525000004</v>
      </c>
      <c r="M98" s="36">
        <f t="shared" si="19"/>
        <v>20.002148118550004</v>
      </c>
      <c r="N98" s="36">
        <f t="shared" si="20"/>
        <v>275.78409336855003</v>
      </c>
      <c r="O98" s="36">
        <f t="shared" si="21"/>
        <v>50.255139811844408</v>
      </c>
      <c r="P98" s="36">
        <f t="shared" si="22"/>
        <v>326.03923318039443</v>
      </c>
      <c r="Q98" s="38" t="e">
        <v>#N/A</v>
      </c>
      <c r="R98" s="39" t="str">
        <f t="shared" si="23"/>
        <v xml:space="preserve"> </v>
      </c>
      <c r="S98" s="40"/>
      <c r="T98" s="41" t="str">
        <f t="shared" si="24"/>
        <v/>
      </c>
      <c r="U98" s="41" t="str">
        <f t="shared" si="25"/>
        <v/>
      </c>
      <c r="V98" s="41" t="e">
        <f t="shared" si="13"/>
        <v>#N/A</v>
      </c>
      <c r="W98" s="18" t="e">
        <f>_xlfn.XLOOKUP($B98,'[1]Query2 w Prices'!$B:$B,'[1]Query2 w Prices'!$L:$L)</f>
        <v>#N/A</v>
      </c>
    </row>
    <row r="99" spans="2:23" ht="16.5" customHeight="1" x14ac:dyDescent="0.25">
      <c r="B99" s="32" t="s">
        <v>590</v>
      </c>
      <c r="C99" s="33" t="s">
        <v>5085</v>
      </c>
      <c r="D99" s="34" t="str">
        <f>_xlfn.XLOOKUP($B99,[1]Redo!$A:$A,[1]Redo!$AD:$AD)</f>
        <v>SGN,S11,WGX,D13-3,</v>
      </c>
      <c r="E99" s="35">
        <v>1326</v>
      </c>
      <c r="F99" s="36">
        <f>_xlfn.XLOOKUP($B99,'[1]DOT Signs Costs (2)'!$A:$A,'[1]DOT Signs Costs (2)'!$Y:$Y)</f>
        <v>0.49350000000000005</v>
      </c>
      <c r="G99" s="37">
        <f t="shared" si="15"/>
        <v>29.610000000000003</v>
      </c>
      <c r="H99" s="36">
        <f>_xlfn.XLOOKUP($B99,'[1]DOT Signs Costs (2)'!$A:$A,'[1]DOT Signs Costs (2)'!$W:$W)</f>
        <v>90.64</v>
      </c>
      <c r="I99" s="36">
        <f t="shared" si="14"/>
        <v>22.893465000000003</v>
      </c>
      <c r="J99" s="36">
        <f t="shared" si="16"/>
        <v>0.33064500000000008</v>
      </c>
      <c r="K99" s="36">
        <f t="shared" si="17"/>
        <v>22.893465000000003</v>
      </c>
      <c r="L99" s="36">
        <f t="shared" si="18"/>
        <v>113.86411000000001</v>
      </c>
      <c r="M99" s="36">
        <f t="shared" si="19"/>
        <v>8.9041734020000014</v>
      </c>
      <c r="N99" s="36">
        <f t="shared" si="20"/>
        <v>122.76828340200001</v>
      </c>
      <c r="O99" s="36">
        <f t="shared" si="21"/>
        <v>22.371621116605102</v>
      </c>
      <c r="P99" s="36">
        <f t="shared" si="22"/>
        <v>145.13990451860511</v>
      </c>
      <c r="Q99" s="38" t="e">
        <v>#N/A</v>
      </c>
      <c r="R99" s="39" t="str">
        <f t="shared" si="23"/>
        <v xml:space="preserve"> </v>
      </c>
      <c r="S99" s="40"/>
      <c r="T99" s="41" t="str">
        <f t="shared" si="24"/>
        <v/>
      </c>
      <c r="U99" s="41" t="str">
        <f t="shared" si="25"/>
        <v/>
      </c>
      <c r="V99" s="41" t="e">
        <f t="shared" si="13"/>
        <v>#N/A</v>
      </c>
      <c r="W99" s="18" t="e">
        <f>_xlfn.XLOOKUP($B99,'[1]Query2 w Prices'!$B:$B,'[1]Query2 w Prices'!$L:$L)</f>
        <v>#N/A</v>
      </c>
    </row>
    <row r="100" spans="2:23" ht="16.5" customHeight="1" x14ac:dyDescent="0.25">
      <c r="B100" s="42" t="s">
        <v>591</v>
      </c>
      <c r="C100" s="33" t="s">
        <v>5086</v>
      </c>
      <c r="D100" s="34" t="str">
        <f>_xlfn.XLOOKUP($B100,[1]Redo!$A:$A,[1]Redo!$AD:$AD)</f>
        <v>SGN,S11,WGX,D13-3a,</v>
      </c>
      <c r="E100" s="35">
        <v>1326</v>
      </c>
      <c r="F100" s="36">
        <f>_xlfn.XLOOKUP($B100,'[1]DOT Signs Costs (2)'!$A:$A,'[1]DOT Signs Costs (2)'!$Y:$Y)</f>
        <v>0.68290000000000017</v>
      </c>
      <c r="G100" s="37">
        <f t="shared" si="15"/>
        <v>40.974000000000011</v>
      </c>
      <c r="H100" s="36">
        <f>_xlfn.XLOOKUP($B100,'[1]DOT Signs Costs (2)'!$A:$A,'[1]DOT Signs Costs (2)'!$W:$W)</f>
        <v>126.89600000000002</v>
      </c>
      <c r="I100" s="36">
        <f t="shared" si="14"/>
        <v>31.679731000000007</v>
      </c>
      <c r="J100" s="36">
        <f t="shared" si="16"/>
        <v>0.45754300000000014</v>
      </c>
      <c r="K100" s="36">
        <f t="shared" si="17"/>
        <v>31.679731000000007</v>
      </c>
      <c r="L100" s="36">
        <f t="shared" si="18"/>
        <v>159.03327400000003</v>
      </c>
      <c r="M100" s="36">
        <f t="shared" si="19"/>
        <v>12.436402026800003</v>
      </c>
      <c r="N100" s="36">
        <f t="shared" si="20"/>
        <v>171.46967602680004</v>
      </c>
      <c r="O100" s="36">
        <f t="shared" si="21"/>
        <v>31.24630009281455</v>
      </c>
      <c r="P100" s="36">
        <f t="shared" si="22"/>
        <v>202.7159761196146</v>
      </c>
      <c r="Q100" s="38" t="e">
        <v>#N/A</v>
      </c>
      <c r="R100" s="39" t="str">
        <f t="shared" si="23"/>
        <v xml:space="preserve"> </v>
      </c>
      <c r="S100" s="40"/>
      <c r="T100" s="41" t="str">
        <f t="shared" si="24"/>
        <v/>
      </c>
      <c r="U100" s="41" t="str">
        <f t="shared" si="25"/>
        <v/>
      </c>
      <c r="V100" s="41" t="e">
        <f t="shared" si="13"/>
        <v>#N/A</v>
      </c>
      <c r="W100" s="18" t="e">
        <f>_xlfn.XLOOKUP($B100,'[1]Query2 w Prices'!$B:$B,'[1]Query2 w Prices'!$L:$L)</f>
        <v>#N/A</v>
      </c>
    </row>
    <row r="101" spans="2:23" ht="16.5" customHeight="1" x14ac:dyDescent="0.25">
      <c r="B101" s="32" t="s">
        <v>593</v>
      </c>
      <c r="C101" s="33" t="s">
        <v>5087</v>
      </c>
      <c r="D101" s="34" t="str">
        <f>_xlfn.XLOOKUP($B101,[1]Redo!$A:$A,[1]Redo!$AD:$AD)</f>
        <v>SGN,S11,WGX,D17-1,</v>
      </c>
      <c r="E101" s="35">
        <v>1326</v>
      </c>
      <c r="F101" s="36">
        <f>_xlfn.XLOOKUP($B101,'[1]DOT Signs Costs (2)'!$A:$A,'[1]DOT Signs Costs (2)'!$Y:$Y)</f>
        <v>0.69290000000000007</v>
      </c>
      <c r="G101" s="37">
        <f t="shared" si="15"/>
        <v>41.574000000000005</v>
      </c>
      <c r="H101" s="36">
        <f>_xlfn.XLOOKUP($B101,'[1]DOT Signs Costs (2)'!$A:$A,'[1]DOT Signs Costs (2)'!$W:$W)</f>
        <v>126.89600000000002</v>
      </c>
      <c r="I101" s="36">
        <f t="shared" si="14"/>
        <v>32.143631000000006</v>
      </c>
      <c r="J101" s="36">
        <f t="shared" si="16"/>
        <v>0.46424300000000007</v>
      </c>
      <c r="K101" s="36">
        <f t="shared" si="17"/>
        <v>32.143631000000006</v>
      </c>
      <c r="L101" s="36">
        <f t="shared" si="18"/>
        <v>159.50387400000002</v>
      </c>
      <c r="M101" s="36">
        <f t="shared" si="19"/>
        <v>12.473202946800003</v>
      </c>
      <c r="N101" s="36">
        <f t="shared" si="20"/>
        <v>171.97707694680003</v>
      </c>
      <c r="O101" s="36">
        <f t="shared" si="21"/>
        <v>31.338761930855298</v>
      </c>
      <c r="P101" s="36">
        <f t="shared" si="22"/>
        <v>203.31583887765532</v>
      </c>
      <c r="Q101" s="38" t="e">
        <v>#N/A</v>
      </c>
      <c r="R101" s="39" t="str">
        <f t="shared" si="23"/>
        <v xml:space="preserve"> </v>
      </c>
      <c r="S101" s="40"/>
      <c r="T101" s="41" t="str">
        <f t="shared" si="24"/>
        <v/>
      </c>
      <c r="U101" s="41" t="str">
        <f t="shared" si="25"/>
        <v/>
      </c>
      <c r="V101" s="41" t="e">
        <f t="shared" si="13"/>
        <v>#N/A</v>
      </c>
      <c r="W101" s="18" t="e">
        <f>_xlfn.XLOOKUP($B101,'[1]Query2 w Prices'!$B:$B,'[1]Query2 w Prices'!$L:$L)</f>
        <v>#N/A</v>
      </c>
    </row>
    <row r="102" spans="2:23" ht="16.5" customHeight="1" x14ac:dyDescent="0.25">
      <c r="B102" s="42" t="s">
        <v>595</v>
      </c>
      <c r="C102" s="33" t="s">
        <v>5088</v>
      </c>
      <c r="D102" s="34" t="str">
        <f>_xlfn.XLOOKUP($B102,[1]Redo!$A:$A,[1]Redo!$AD:$AD)</f>
        <v>SGN,S11,WGX,D17-1,</v>
      </c>
      <c r="E102" s="35">
        <v>1326</v>
      </c>
      <c r="F102" s="36">
        <f>_xlfn.XLOOKUP($B102,'[1]DOT Signs Costs (2)'!$A:$A,'[1]DOT Signs Costs (2)'!$Y:$Y)</f>
        <v>1.2946250000000004</v>
      </c>
      <c r="G102" s="37">
        <f t="shared" si="15"/>
        <v>77.677500000000023</v>
      </c>
      <c r="H102" s="36">
        <f>_xlfn.XLOOKUP($B102,'[1]DOT Signs Costs (2)'!$A:$A,'[1]DOT Signs Costs (2)'!$W:$W)</f>
        <v>249.26000000000005</v>
      </c>
      <c r="I102" s="36">
        <f t="shared" si="14"/>
        <v>60.057653750000014</v>
      </c>
      <c r="J102" s="36">
        <f t="shared" si="16"/>
        <v>0.86739875000000033</v>
      </c>
      <c r="K102" s="36">
        <f t="shared" si="17"/>
        <v>60.057653750000014</v>
      </c>
      <c r="L102" s="36">
        <f t="shared" si="18"/>
        <v>310.1850525000001</v>
      </c>
      <c r="M102" s="36">
        <f t="shared" si="19"/>
        <v>24.256471105500008</v>
      </c>
      <c r="N102" s="36">
        <f t="shared" si="20"/>
        <v>334.44152360550009</v>
      </c>
      <c r="O102" s="36">
        <f t="shared" si="21"/>
        <v>60.944071582909345</v>
      </c>
      <c r="P102" s="36">
        <f t="shared" si="22"/>
        <v>395.38559518840941</v>
      </c>
      <c r="Q102" s="38" t="e">
        <v>#N/A</v>
      </c>
      <c r="R102" s="39" t="str">
        <f t="shared" si="23"/>
        <v xml:space="preserve"> </v>
      </c>
      <c r="S102" s="40"/>
      <c r="T102" s="41" t="str">
        <f t="shared" si="24"/>
        <v/>
      </c>
      <c r="U102" s="41" t="str">
        <f t="shared" si="25"/>
        <v/>
      </c>
      <c r="V102" s="41" t="e">
        <f t="shared" si="13"/>
        <v>#N/A</v>
      </c>
      <c r="W102" s="18" t="e">
        <f>_xlfn.XLOOKUP($B102,'[1]Query2 w Prices'!$B:$B,'[1]Query2 w Prices'!$L:$L)</f>
        <v>#N/A</v>
      </c>
    </row>
    <row r="103" spans="2:23" ht="16.5" customHeight="1" x14ac:dyDescent="0.25">
      <c r="B103" s="32" t="s">
        <v>596</v>
      </c>
      <c r="C103" s="33" t="s">
        <v>5089</v>
      </c>
      <c r="D103" s="34" t="str">
        <f>_xlfn.XLOOKUP($B103,[1]Redo!$A:$A,[1]Redo!$AD:$AD)</f>
        <v>SGN,S11,WGX,D17-2,</v>
      </c>
      <c r="E103" s="35">
        <v>1326</v>
      </c>
      <c r="F103" s="36">
        <f>_xlfn.XLOOKUP($B103,'[1]DOT Signs Costs (2)'!$A:$A,'[1]DOT Signs Costs (2)'!$Y:$Y)</f>
        <v>0.60878750000000015</v>
      </c>
      <c r="G103" s="37">
        <f t="shared" si="15"/>
        <v>36.527250000000009</v>
      </c>
      <c r="H103" s="36">
        <f>_xlfn.XLOOKUP($B103,'[1]DOT Signs Costs (2)'!$A:$A,'[1]DOT Signs Costs (2)'!$W:$W)</f>
        <v>111.03400000000002</v>
      </c>
      <c r="I103" s="36">
        <f t="shared" si="14"/>
        <v>28.241652125000009</v>
      </c>
      <c r="J103" s="36">
        <f t="shared" si="16"/>
        <v>0.40788762500000014</v>
      </c>
      <c r="K103" s="36">
        <f t="shared" si="17"/>
        <v>28.241652125000009</v>
      </c>
      <c r="L103" s="36">
        <f t="shared" si="18"/>
        <v>139.68353975000002</v>
      </c>
      <c r="M103" s="36">
        <f t="shared" si="19"/>
        <v>10.923252808450002</v>
      </c>
      <c r="N103" s="36">
        <f t="shared" si="20"/>
        <v>150.60679255845002</v>
      </c>
      <c r="O103" s="36">
        <f t="shared" si="21"/>
        <v>27.444532149008573</v>
      </c>
      <c r="P103" s="36">
        <f t="shared" si="22"/>
        <v>178.0513247074586</v>
      </c>
      <c r="Q103" s="38" t="e">
        <v>#N/A</v>
      </c>
      <c r="R103" s="39" t="str">
        <f t="shared" si="23"/>
        <v xml:space="preserve"> </v>
      </c>
      <c r="S103" s="40"/>
      <c r="T103" s="41" t="str">
        <f t="shared" si="24"/>
        <v/>
      </c>
      <c r="U103" s="41" t="str">
        <f t="shared" si="25"/>
        <v/>
      </c>
      <c r="V103" s="41" t="e">
        <f t="shared" si="13"/>
        <v>#N/A</v>
      </c>
      <c r="W103" s="18" t="e">
        <f>_xlfn.XLOOKUP($B103,'[1]Query2 w Prices'!$B:$B,'[1]Query2 w Prices'!$L:$L)</f>
        <v>#N/A</v>
      </c>
    </row>
    <row r="104" spans="2:23" ht="16.5" customHeight="1" x14ac:dyDescent="0.25">
      <c r="B104" s="42" t="s">
        <v>598</v>
      </c>
      <c r="C104" s="33" t="s">
        <v>5090</v>
      </c>
      <c r="D104" s="34" t="str">
        <f>_xlfn.XLOOKUP($B104,[1]Redo!$A:$A,[1]Redo!$AD:$AD)</f>
        <v>SGN,S11,WGX,D17-2,</v>
      </c>
      <c r="E104" s="35">
        <v>1326</v>
      </c>
      <c r="F104" s="36">
        <f>_xlfn.XLOOKUP($B104,'[1]DOT Signs Costs (2)'!$A:$A,'[1]DOT Signs Costs (2)'!$Y:$Y)</f>
        <v>1.0628750000000002</v>
      </c>
      <c r="G104" s="37">
        <f t="shared" si="15"/>
        <v>63.772500000000015</v>
      </c>
      <c r="H104" s="36">
        <f>_xlfn.XLOOKUP($B104,'[1]DOT Signs Costs (2)'!$A:$A,'[1]DOT Signs Costs (2)'!$W:$W)</f>
        <v>203.94</v>
      </c>
      <c r="I104" s="36">
        <f t="shared" si="14"/>
        <v>49.306771250000011</v>
      </c>
      <c r="J104" s="36">
        <f t="shared" si="16"/>
        <v>0.71212625000000018</v>
      </c>
      <c r="K104" s="36">
        <f t="shared" si="17"/>
        <v>49.306771250000011</v>
      </c>
      <c r="L104" s="36">
        <f t="shared" si="18"/>
        <v>253.95889750000003</v>
      </c>
      <c r="M104" s="36">
        <f t="shared" si="19"/>
        <v>19.859585784500005</v>
      </c>
      <c r="N104" s="36">
        <f t="shared" si="20"/>
        <v>273.81848328450002</v>
      </c>
      <c r="O104" s="36">
        <f t="shared" si="21"/>
        <v>49.896953781667911</v>
      </c>
      <c r="P104" s="36">
        <f t="shared" si="22"/>
        <v>323.71543706616791</v>
      </c>
      <c r="Q104" s="38" t="e">
        <v>#N/A</v>
      </c>
      <c r="R104" s="39" t="str">
        <f t="shared" si="23"/>
        <v xml:space="preserve"> </v>
      </c>
      <c r="S104" s="40"/>
      <c r="T104" s="41" t="str">
        <f t="shared" si="24"/>
        <v/>
      </c>
      <c r="U104" s="41" t="str">
        <f t="shared" si="25"/>
        <v/>
      </c>
      <c r="V104" s="41" t="e">
        <f t="shared" si="13"/>
        <v>#N/A</v>
      </c>
      <c r="W104" s="18" t="e">
        <f>_xlfn.XLOOKUP($B104,'[1]Query2 w Prices'!$B:$B,'[1]Query2 w Prices'!$L:$L)</f>
        <v>#N/A</v>
      </c>
    </row>
    <row r="105" spans="2:23" ht="16.5" customHeight="1" x14ac:dyDescent="0.25">
      <c r="B105" s="32" t="s">
        <v>599</v>
      </c>
      <c r="C105" s="33" t="s">
        <v>5091</v>
      </c>
      <c r="D105" s="34" t="str">
        <f>_xlfn.XLOOKUP($B105,[1]Redo!$A:$A,[1]Redo!$AD:$AD)</f>
        <v>SGN,S11,WGX,D17-3,</v>
      </c>
      <c r="E105" s="35">
        <v>1326</v>
      </c>
      <c r="F105" s="36">
        <f>_xlfn.XLOOKUP($B105,'[1]DOT Signs Costs (2)'!$A:$A,'[1]DOT Signs Costs (2)'!$Y:$Y)</f>
        <v>0.69290000000000007</v>
      </c>
      <c r="G105" s="37">
        <f t="shared" si="15"/>
        <v>41.574000000000005</v>
      </c>
      <c r="H105" s="36">
        <f>_xlfn.XLOOKUP($B105,'[1]DOT Signs Costs (2)'!$A:$A,'[1]DOT Signs Costs (2)'!$W:$W)</f>
        <v>126.89600000000002</v>
      </c>
      <c r="I105" s="36">
        <f t="shared" si="14"/>
        <v>32.143631000000006</v>
      </c>
      <c r="J105" s="36">
        <f t="shared" si="16"/>
        <v>0.46424300000000007</v>
      </c>
      <c r="K105" s="36">
        <f t="shared" si="17"/>
        <v>32.143631000000006</v>
      </c>
      <c r="L105" s="36">
        <f t="shared" si="18"/>
        <v>159.50387400000002</v>
      </c>
      <c r="M105" s="36">
        <f t="shared" si="19"/>
        <v>12.473202946800003</v>
      </c>
      <c r="N105" s="36">
        <f t="shared" si="20"/>
        <v>171.97707694680003</v>
      </c>
      <c r="O105" s="36">
        <f t="shared" si="21"/>
        <v>31.338761930855298</v>
      </c>
      <c r="P105" s="36">
        <f t="shared" si="22"/>
        <v>203.31583887765532</v>
      </c>
      <c r="Q105" s="38" t="e">
        <v>#N/A</v>
      </c>
      <c r="R105" s="39" t="str">
        <f t="shared" si="23"/>
        <v xml:space="preserve"> </v>
      </c>
      <c r="S105" s="40"/>
      <c r="T105" s="41" t="str">
        <f t="shared" si="24"/>
        <v/>
      </c>
      <c r="U105" s="41" t="str">
        <f t="shared" si="25"/>
        <v/>
      </c>
      <c r="V105" s="41" t="e">
        <f t="shared" si="13"/>
        <v>#N/A</v>
      </c>
      <c r="W105" s="18" t="e">
        <f>_xlfn.XLOOKUP($B105,'[1]Query2 w Prices'!$B:$B,'[1]Query2 w Prices'!$L:$L)</f>
        <v>#N/A</v>
      </c>
    </row>
    <row r="106" spans="2:23" ht="16.5" customHeight="1" x14ac:dyDescent="0.25">
      <c r="B106" s="42" t="s">
        <v>600</v>
      </c>
      <c r="C106" s="33" t="s">
        <v>5092</v>
      </c>
      <c r="D106" s="34" t="str">
        <f>_xlfn.XLOOKUP($B106,[1]Redo!$A:$A,[1]Redo!$AD:$AD)</f>
        <v>SGN,S11,WGX,D17-3,</v>
      </c>
      <c r="E106" s="35">
        <v>1326</v>
      </c>
      <c r="F106" s="36">
        <f>_xlfn.XLOOKUP($B106,'[1]DOT Signs Costs (2)'!$A:$A,'[1]DOT Signs Costs (2)'!$Y:$Y)</f>
        <v>1.2946250000000004</v>
      </c>
      <c r="G106" s="37">
        <f t="shared" si="15"/>
        <v>77.677500000000023</v>
      </c>
      <c r="H106" s="36">
        <f>_xlfn.XLOOKUP($B106,'[1]DOT Signs Costs (2)'!$A:$A,'[1]DOT Signs Costs (2)'!$W:$W)</f>
        <v>249.26000000000005</v>
      </c>
      <c r="I106" s="36">
        <f t="shared" si="14"/>
        <v>60.057653750000014</v>
      </c>
      <c r="J106" s="36">
        <f t="shared" si="16"/>
        <v>0.86739875000000033</v>
      </c>
      <c r="K106" s="36">
        <f t="shared" si="17"/>
        <v>60.057653750000014</v>
      </c>
      <c r="L106" s="36">
        <f t="shared" si="18"/>
        <v>310.1850525000001</v>
      </c>
      <c r="M106" s="36">
        <f t="shared" si="19"/>
        <v>24.256471105500008</v>
      </c>
      <c r="N106" s="36">
        <f t="shared" si="20"/>
        <v>334.44152360550009</v>
      </c>
      <c r="O106" s="36">
        <f t="shared" si="21"/>
        <v>60.944071582909345</v>
      </c>
      <c r="P106" s="36">
        <f t="shared" si="22"/>
        <v>395.38559518840941</v>
      </c>
      <c r="Q106" s="38" t="e">
        <v>#N/A</v>
      </c>
      <c r="R106" s="39" t="str">
        <f t="shared" si="23"/>
        <v xml:space="preserve"> </v>
      </c>
      <c r="S106" s="40"/>
      <c r="T106" s="41" t="str">
        <f t="shared" si="24"/>
        <v/>
      </c>
      <c r="U106" s="41" t="str">
        <f t="shared" si="25"/>
        <v/>
      </c>
      <c r="V106" s="41" t="e">
        <f t="shared" si="13"/>
        <v>#N/A</v>
      </c>
      <c r="W106" s="18" t="e">
        <f>_xlfn.XLOOKUP($B106,'[1]Query2 w Prices'!$B:$B,'[1]Query2 w Prices'!$L:$L)</f>
        <v>#N/A</v>
      </c>
    </row>
    <row r="107" spans="2:23" ht="16.5" customHeight="1" x14ac:dyDescent="0.25">
      <c r="B107" s="32" t="s">
        <v>601</v>
      </c>
      <c r="C107" s="33" t="s">
        <v>5093</v>
      </c>
      <c r="D107" s="34" t="str">
        <f>_xlfn.XLOOKUP($B107,[1]Redo!$A:$A,[1]Redo!$AD:$AD)</f>
        <v>SGN,S11,WGX,D17-4,</v>
      </c>
      <c r="E107" s="35">
        <v>1326</v>
      </c>
      <c r="F107" s="36">
        <f>_xlfn.XLOOKUP($B107,'[1]DOT Signs Costs (2)'!$A:$A,'[1]DOT Signs Costs (2)'!$Y:$Y)</f>
        <v>0.60878750000000015</v>
      </c>
      <c r="G107" s="37">
        <f t="shared" si="15"/>
        <v>36.527250000000009</v>
      </c>
      <c r="H107" s="36">
        <f>_xlfn.XLOOKUP($B107,'[1]DOT Signs Costs (2)'!$A:$A,'[1]DOT Signs Costs (2)'!$W:$W)</f>
        <v>111.03400000000002</v>
      </c>
      <c r="I107" s="36">
        <f t="shared" si="14"/>
        <v>28.241652125000009</v>
      </c>
      <c r="J107" s="36">
        <f t="shared" si="16"/>
        <v>0.40788762500000014</v>
      </c>
      <c r="K107" s="36">
        <f t="shared" si="17"/>
        <v>28.241652125000009</v>
      </c>
      <c r="L107" s="36">
        <f t="shared" si="18"/>
        <v>139.68353975000002</v>
      </c>
      <c r="M107" s="36">
        <f t="shared" si="19"/>
        <v>10.923252808450002</v>
      </c>
      <c r="N107" s="36">
        <f t="shared" si="20"/>
        <v>150.60679255845002</v>
      </c>
      <c r="O107" s="36">
        <f t="shared" si="21"/>
        <v>27.444532149008573</v>
      </c>
      <c r="P107" s="36">
        <f t="shared" si="22"/>
        <v>178.0513247074586</v>
      </c>
      <c r="Q107" s="38" t="e">
        <v>#N/A</v>
      </c>
      <c r="R107" s="39" t="str">
        <f t="shared" si="23"/>
        <v xml:space="preserve"> </v>
      </c>
      <c r="S107" s="40"/>
      <c r="T107" s="41" t="str">
        <f t="shared" si="24"/>
        <v/>
      </c>
      <c r="U107" s="41" t="str">
        <f t="shared" si="25"/>
        <v/>
      </c>
      <c r="V107" s="41" t="e">
        <f t="shared" si="13"/>
        <v>#N/A</v>
      </c>
      <c r="W107" s="18" t="e">
        <f>_xlfn.XLOOKUP($B107,'[1]Query2 w Prices'!$B:$B,'[1]Query2 w Prices'!$L:$L)</f>
        <v>#N/A</v>
      </c>
    </row>
    <row r="108" spans="2:23" ht="16.5" customHeight="1" x14ac:dyDescent="0.25">
      <c r="B108" s="42" t="s">
        <v>602</v>
      </c>
      <c r="C108" s="33" t="s">
        <v>5094</v>
      </c>
      <c r="D108" s="34" t="str">
        <f>_xlfn.XLOOKUP($B108,[1]Redo!$A:$A,[1]Redo!$AD:$AD)</f>
        <v>SGN,S11,WGX,D17-4,</v>
      </c>
      <c r="E108" s="35">
        <v>1326</v>
      </c>
      <c r="F108" s="36">
        <f>_xlfn.XLOOKUP($B108,'[1]DOT Signs Costs (2)'!$A:$A,'[1]DOT Signs Costs (2)'!$Y:$Y)</f>
        <v>1.0628750000000002</v>
      </c>
      <c r="G108" s="37">
        <f t="shared" si="15"/>
        <v>63.772500000000015</v>
      </c>
      <c r="H108" s="36">
        <f>_xlfn.XLOOKUP($B108,'[1]DOT Signs Costs (2)'!$A:$A,'[1]DOT Signs Costs (2)'!$W:$W)</f>
        <v>203.94</v>
      </c>
      <c r="I108" s="36">
        <f t="shared" si="14"/>
        <v>49.306771250000011</v>
      </c>
      <c r="J108" s="36">
        <f t="shared" si="16"/>
        <v>0.71212625000000018</v>
      </c>
      <c r="K108" s="36">
        <f t="shared" si="17"/>
        <v>49.306771250000011</v>
      </c>
      <c r="L108" s="36">
        <f t="shared" si="18"/>
        <v>253.95889750000003</v>
      </c>
      <c r="M108" s="36">
        <f t="shared" si="19"/>
        <v>19.859585784500005</v>
      </c>
      <c r="N108" s="36">
        <f t="shared" si="20"/>
        <v>273.81848328450002</v>
      </c>
      <c r="O108" s="36">
        <f t="shared" si="21"/>
        <v>49.896953781667911</v>
      </c>
      <c r="P108" s="36">
        <f t="shared" si="22"/>
        <v>323.71543706616791</v>
      </c>
      <c r="Q108" s="38" t="e">
        <v>#N/A</v>
      </c>
      <c r="R108" s="39" t="str">
        <f t="shared" si="23"/>
        <v xml:space="preserve"> </v>
      </c>
      <c r="S108" s="40"/>
      <c r="T108" s="41" t="str">
        <f t="shared" si="24"/>
        <v/>
      </c>
      <c r="U108" s="41" t="str">
        <f t="shared" si="25"/>
        <v/>
      </c>
      <c r="V108" s="41" t="e">
        <f t="shared" si="13"/>
        <v>#N/A</v>
      </c>
      <c r="W108" s="18" t="e">
        <f>_xlfn.XLOOKUP($B108,'[1]Query2 w Prices'!$B:$B,'[1]Query2 w Prices'!$L:$L)</f>
        <v>#N/A</v>
      </c>
    </row>
    <row r="109" spans="2:23" ht="16.5" customHeight="1" x14ac:dyDescent="0.25">
      <c r="B109" s="32" t="s">
        <v>603</v>
      </c>
      <c r="C109" s="33" t="s">
        <v>5095</v>
      </c>
      <c r="D109" s="34" t="str">
        <f>_xlfn.XLOOKUP($B109,[1]Redo!$A:$A,[1]Redo!$AD:$AD)</f>
        <v>SGN,S11,WGX,D17-5,</v>
      </c>
      <c r="E109" s="35">
        <v>1326</v>
      </c>
      <c r="F109" s="36">
        <f>_xlfn.XLOOKUP($B109,'[1]DOT Signs Costs (2)'!$A:$A,'[1]DOT Signs Costs (2)'!$Y:$Y)</f>
        <v>0.71524999999999994</v>
      </c>
      <c r="G109" s="37">
        <f t="shared" si="15"/>
        <v>42.914999999999999</v>
      </c>
      <c r="H109" s="36">
        <f>_xlfn.XLOOKUP($B109,'[1]DOT Signs Costs (2)'!$A:$A,'[1]DOT Signs Costs (2)'!$W:$W)</f>
        <v>135.96</v>
      </c>
      <c r="I109" s="36">
        <f t="shared" si="14"/>
        <v>33.1804475</v>
      </c>
      <c r="J109" s="36">
        <f t="shared" si="16"/>
        <v>0.47921749999999996</v>
      </c>
      <c r="K109" s="36">
        <f t="shared" si="17"/>
        <v>33.1804475</v>
      </c>
      <c r="L109" s="36">
        <f t="shared" si="18"/>
        <v>169.619665</v>
      </c>
      <c r="M109" s="36">
        <f t="shared" si="19"/>
        <v>13.264257803000001</v>
      </c>
      <c r="N109" s="36">
        <f t="shared" si="20"/>
        <v>182.88392280299999</v>
      </c>
      <c r="O109" s="36">
        <f t="shared" si="21"/>
        <v>33.32627707980577</v>
      </c>
      <c r="P109" s="36">
        <f t="shared" si="22"/>
        <v>216.21019988280577</v>
      </c>
      <c r="Q109" s="38" t="e">
        <v>#N/A</v>
      </c>
      <c r="R109" s="39" t="str">
        <f t="shared" si="23"/>
        <v xml:space="preserve"> </v>
      </c>
      <c r="S109" s="40"/>
      <c r="T109" s="41" t="str">
        <f t="shared" si="24"/>
        <v/>
      </c>
      <c r="U109" s="41" t="str">
        <f t="shared" si="25"/>
        <v/>
      </c>
      <c r="V109" s="41" t="e">
        <f t="shared" si="13"/>
        <v>#N/A</v>
      </c>
      <c r="W109" s="18" t="e">
        <f>_xlfn.XLOOKUP($B109,'[1]Query2 w Prices'!$B:$B,'[1]Query2 w Prices'!$L:$L)</f>
        <v>#N/A</v>
      </c>
    </row>
    <row r="110" spans="2:23" ht="16.5" customHeight="1" x14ac:dyDescent="0.25">
      <c r="B110" s="42" t="s">
        <v>605</v>
      </c>
      <c r="C110" s="33" t="s">
        <v>5096</v>
      </c>
      <c r="D110" s="34" t="str">
        <f>_xlfn.XLOOKUP($B110,[1]Redo!$A:$A,[1]Redo!$AD:$AD)</f>
        <v>SGN,S11,WGX,D17-5,</v>
      </c>
      <c r="E110" s="35">
        <v>1326</v>
      </c>
      <c r="F110" s="36">
        <f>_xlfn.XLOOKUP($B110,'[1]DOT Signs Costs (2)'!$A:$A,'[1]DOT Signs Costs (2)'!$Y:$Y)</f>
        <v>1.3487375000000001</v>
      </c>
      <c r="G110" s="37">
        <f t="shared" si="15"/>
        <v>80.924250000000015</v>
      </c>
      <c r="H110" s="36">
        <f>_xlfn.XLOOKUP($B110,'[1]DOT Signs Costs (2)'!$A:$A,'[1]DOT Signs Costs (2)'!$W:$W)</f>
        <v>265.12200000000007</v>
      </c>
      <c r="I110" s="36">
        <f t="shared" si="14"/>
        <v>62.567932625000005</v>
      </c>
      <c r="J110" s="36">
        <f t="shared" si="16"/>
        <v>0.9036541250000002</v>
      </c>
      <c r="K110" s="36">
        <f t="shared" si="17"/>
        <v>62.567932625000005</v>
      </c>
      <c r="L110" s="36">
        <f t="shared" si="18"/>
        <v>328.5935867500001</v>
      </c>
      <c r="M110" s="36">
        <f t="shared" si="19"/>
        <v>25.696018483850011</v>
      </c>
      <c r="N110" s="36">
        <f t="shared" si="20"/>
        <v>354.28960523385012</v>
      </c>
      <c r="O110" s="36">
        <f t="shared" si="21"/>
        <v>64.560915850633819</v>
      </c>
      <c r="P110" s="36">
        <f t="shared" si="22"/>
        <v>418.85052108448394</v>
      </c>
      <c r="Q110" s="38" t="e">
        <v>#N/A</v>
      </c>
      <c r="R110" s="39" t="str">
        <f t="shared" si="23"/>
        <v xml:space="preserve"> </v>
      </c>
      <c r="S110" s="40"/>
      <c r="T110" s="41" t="str">
        <f t="shared" si="24"/>
        <v/>
      </c>
      <c r="U110" s="41" t="str">
        <f t="shared" si="25"/>
        <v/>
      </c>
      <c r="V110" s="41" t="e">
        <f t="shared" si="13"/>
        <v>#N/A</v>
      </c>
      <c r="W110" s="18" t="e">
        <f>_xlfn.XLOOKUP($B110,'[1]Query2 w Prices'!$B:$B,'[1]Query2 w Prices'!$L:$L)</f>
        <v>#N/A</v>
      </c>
    </row>
    <row r="111" spans="2:23" ht="16.5" customHeight="1" x14ac:dyDescent="0.25">
      <c r="B111" s="32" t="s">
        <v>606</v>
      </c>
      <c r="C111" s="33" t="s">
        <v>5097</v>
      </c>
      <c r="D111" s="34" t="str">
        <f>_xlfn.XLOOKUP($B111,[1]Redo!$A:$A,[1]Redo!$AD:$AD)</f>
        <v>SGN,S11,WGX,D17-6,</v>
      </c>
      <c r="E111" s="35">
        <v>1326</v>
      </c>
      <c r="F111" s="36">
        <f>_xlfn.XLOOKUP($B111,'[1]DOT Signs Costs (2)'!$A:$A,'[1]DOT Signs Costs (2)'!$Y:$Y)</f>
        <v>0.71524999999999994</v>
      </c>
      <c r="G111" s="37">
        <f t="shared" si="15"/>
        <v>42.914999999999999</v>
      </c>
      <c r="H111" s="36">
        <f>_xlfn.XLOOKUP($B111,'[1]DOT Signs Costs (2)'!$A:$A,'[1]DOT Signs Costs (2)'!$W:$W)</f>
        <v>135.96</v>
      </c>
      <c r="I111" s="36">
        <f t="shared" si="14"/>
        <v>33.1804475</v>
      </c>
      <c r="J111" s="36">
        <f t="shared" si="16"/>
        <v>0.47921749999999996</v>
      </c>
      <c r="K111" s="36">
        <f t="shared" si="17"/>
        <v>33.1804475</v>
      </c>
      <c r="L111" s="36">
        <f t="shared" si="18"/>
        <v>169.619665</v>
      </c>
      <c r="M111" s="36">
        <f t="shared" si="19"/>
        <v>13.264257803000001</v>
      </c>
      <c r="N111" s="36">
        <f t="shared" si="20"/>
        <v>182.88392280299999</v>
      </c>
      <c r="O111" s="36">
        <f t="shared" si="21"/>
        <v>33.32627707980577</v>
      </c>
      <c r="P111" s="36">
        <f t="shared" si="22"/>
        <v>216.21019988280577</v>
      </c>
      <c r="Q111" s="38" t="e">
        <v>#N/A</v>
      </c>
      <c r="R111" s="39" t="str">
        <f t="shared" si="23"/>
        <v xml:space="preserve"> </v>
      </c>
      <c r="S111" s="40"/>
      <c r="T111" s="41" t="str">
        <f t="shared" si="24"/>
        <v/>
      </c>
      <c r="U111" s="41" t="str">
        <f t="shared" si="25"/>
        <v/>
      </c>
      <c r="V111" s="41" t="e">
        <f t="shared" si="13"/>
        <v>#N/A</v>
      </c>
      <c r="W111" s="18" t="e">
        <f>_xlfn.XLOOKUP($B111,'[1]Query2 w Prices'!$B:$B,'[1]Query2 w Prices'!$L:$L)</f>
        <v>#N/A</v>
      </c>
    </row>
    <row r="112" spans="2:23" ht="16.5" customHeight="1" x14ac:dyDescent="0.25">
      <c r="B112" s="42" t="s">
        <v>607</v>
      </c>
      <c r="C112" s="33" t="s">
        <v>5098</v>
      </c>
      <c r="D112" s="34" t="str">
        <f>_xlfn.XLOOKUP($B112,[1]Redo!$A:$A,[1]Redo!$AD:$AD)</f>
        <v>SGN,S11,WGX,D17-6,</v>
      </c>
      <c r="E112" s="35">
        <v>1326</v>
      </c>
      <c r="F112" s="36">
        <f>_xlfn.XLOOKUP($B112,'[1]DOT Signs Costs (2)'!$A:$A,'[1]DOT Signs Costs (2)'!$Y:$Y)</f>
        <v>1.4963750000000002</v>
      </c>
      <c r="G112" s="37">
        <f t="shared" si="15"/>
        <v>89.782500000000013</v>
      </c>
      <c r="H112" s="36">
        <f>_xlfn.XLOOKUP($B112,'[1]DOT Signs Costs (2)'!$A:$A,'[1]DOT Signs Costs (2)'!$W:$W)</f>
        <v>294.58000000000004</v>
      </c>
      <c r="I112" s="36">
        <f t="shared" si="14"/>
        <v>69.416836250000017</v>
      </c>
      <c r="J112" s="36">
        <f t="shared" si="16"/>
        <v>1.0025712500000001</v>
      </c>
      <c r="K112" s="36">
        <f t="shared" si="17"/>
        <v>69.416836250000017</v>
      </c>
      <c r="L112" s="36">
        <f t="shared" si="18"/>
        <v>364.99940750000007</v>
      </c>
      <c r="M112" s="36">
        <f t="shared" si="19"/>
        <v>28.542953666500008</v>
      </c>
      <c r="N112" s="36">
        <f t="shared" si="20"/>
        <v>393.54236116650009</v>
      </c>
      <c r="O112" s="36">
        <f t="shared" si="21"/>
        <v>71.713803870028514</v>
      </c>
      <c r="P112" s="36">
        <f t="shared" si="22"/>
        <v>465.25616503652861</v>
      </c>
      <c r="Q112" s="38" t="e">
        <v>#N/A</v>
      </c>
      <c r="R112" s="39" t="str">
        <f t="shared" si="23"/>
        <v xml:space="preserve"> </v>
      </c>
      <c r="S112" s="40"/>
      <c r="T112" s="41" t="str">
        <f t="shared" si="24"/>
        <v/>
      </c>
      <c r="U112" s="41" t="str">
        <f t="shared" si="25"/>
        <v/>
      </c>
      <c r="V112" s="41" t="e">
        <f t="shared" si="13"/>
        <v>#N/A</v>
      </c>
      <c r="W112" s="18" t="e">
        <f>_xlfn.XLOOKUP($B112,'[1]Query2 w Prices'!$B:$B,'[1]Query2 w Prices'!$L:$L)</f>
        <v>#N/A</v>
      </c>
    </row>
    <row r="113" spans="2:23" ht="16.5" customHeight="1" x14ac:dyDescent="0.25">
      <c r="B113" s="32" t="s">
        <v>609</v>
      </c>
      <c r="C113" s="33" t="s">
        <v>5099</v>
      </c>
      <c r="D113" s="34" t="str">
        <f>_xlfn.XLOOKUP($B113,[1]Redo!$A:$A,[1]Redo!$AD:$AD)</f>
        <v>SGN,S11,WGX,D17-7,</v>
      </c>
      <c r="E113" s="35">
        <v>1326</v>
      </c>
      <c r="F113" s="36">
        <f>_xlfn.XLOOKUP($B113,'[1]DOT Signs Costs (2)'!$A:$A,'[1]DOT Signs Costs (2)'!$Y:$Y)</f>
        <v>0.84230000000000005</v>
      </c>
      <c r="G113" s="37">
        <f t="shared" si="15"/>
        <v>50.538000000000004</v>
      </c>
      <c r="H113" s="36">
        <f>_xlfn.XLOOKUP($B113,'[1]DOT Signs Costs (2)'!$A:$A,'[1]DOT Signs Costs (2)'!$W:$W)</f>
        <v>163.15200000000002</v>
      </c>
      <c r="I113" s="36">
        <f t="shared" si="14"/>
        <v>39.074297000000001</v>
      </c>
      <c r="J113" s="36">
        <f t="shared" si="16"/>
        <v>0.56434100000000009</v>
      </c>
      <c r="K113" s="36">
        <f t="shared" si="17"/>
        <v>39.074297000000001</v>
      </c>
      <c r="L113" s="36">
        <f t="shared" si="18"/>
        <v>202.79063800000003</v>
      </c>
      <c r="M113" s="36">
        <f t="shared" si="19"/>
        <v>15.858227891600004</v>
      </c>
      <c r="N113" s="36">
        <f t="shared" si="20"/>
        <v>218.64886589160002</v>
      </c>
      <c r="O113" s="36">
        <f t="shared" si="21"/>
        <v>39.84359355490173</v>
      </c>
      <c r="P113" s="36">
        <f t="shared" si="22"/>
        <v>258.49245944650175</v>
      </c>
      <c r="Q113" s="38" t="e">
        <v>#N/A</v>
      </c>
      <c r="R113" s="39" t="str">
        <f t="shared" si="23"/>
        <v xml:space="preserve"> </v>
      </c>
      <c r="S113" s="40"/>
      <c r="T113" s="41" t="str">
        <f t="shared" si="24"/>
        <v/>
      </c>
      <c r="U113" s="41" t="str">
        <f t="shared" si="25"/>
        <v/>
      </c>
      <c r="V113" s="41" t="e">
        <f t="shared" si="13"/>
        <v>#N/A</v>
      </c>
      <c r="W113" s="18" t="e">
        <f>_xlfn.XLOOKUP($B113,'[1]Query2 w Prices'!$B:$B,'[1]Query2 w Prices'!$L:$L)</f>
        <v>#N/A</v>
      </c>
    </row>
    <row r="114" spans="2:23" ht="16.5" customHeight="1" x14ac:dyDescent="0.25">
      <c r="B114" s="42" t="s">
        <v>610</v>
      </c>
      <c r="C114" s="33" t="s">
        <v>5100</v>
      </c>
      <c r="D114" s="34" t="str">
        <f>_xlfn.XLOOKUP($B114,[1]Redo!$A:$A,[1]Redo!$AD:$AD)</f>
        <v>SGN,S11,WGX,D17-7,</v>
      </c>
      <c r="E114" s="35">
        <v>1326</v>
      </c>
      <c r="F114" s="36">
        <f>_xlfn.XLOOKUP($B114,'[1]DOT Signs Costs (2)'!$A:$A,'[1]DOT Signs Costs (2)'!$Y:$Y)</f>
        <v>1.6346000000000001</v>
      </c>
      <c r="G114" s="37">
        <f t="shared" si="15"/>
        <v>98.076000000000008</v>
      </c>
      <c r="H114" s="36">
        <f>_xlfn.XLOOKUP($B114,'[1]DOT Signs Costs (2)'!$A:$A,'[1]DOT Signs Costs (2)'!$W:$W)</f>
        <v>326.30400000000003</v>
      </c>
      <c r="I114" s="36">
        <f t="shared" si="14"/>
        <v>75.829093999999998</v>
      </c>
      <c r="J114" s="36">
        <f t="shared" si="16"/>
        <v>1.0951820000000001</v>
      </c>
      <c r="K114" s="36">
        <f t="shared" si="17"/>
        <v>75.829093999999998</v>
      </c>
      <c r="L114" s="36">
        <f t="shared" si="18"/>
        <v>403.22827600000005</v>
      </c>
      <c r="M114" s="36">
        <f t="shared" si="19"/>
        <v>31.532451183200006</v>
      </c>
      <c r="N114" s="36">
        <f t="shared" si="20"/>
        <v>434.76072718320006</v>
      </c>
      <c r="O114" s="36">
        <f t="shared" si="21"/>
        <v>79.224877919599706</v>
      </c>
      <c r="P114" s="36">
        <f t="shared" si="22"/>
        <v>513.98560510279981</v>
      </c>
      <c r="Q114" s="38" t="e">
        <v>#N/A</v>
      </c>
      <c r="R114" s="39" t="str">
        <f t="shared" si="23"/>
        <v xml:space="preserve"> </v>
      </c>
      <c r="S114" s="40"/>
      <c r="T114" s="41" t="str">
        <f t="shared" si="24"/>
        <v/>
      </c>
      <c r="U114" s="41" t="str">
        <f t="shared" si="25"/>
        <v/>
      </c>
      <c r="V114" s="41" t="e">
        <f t="shared" si="13"/>
        <v>#N/A</v>
      </c>
      <c r="W114" s="18" t="e">
        <f>_xlfn.XLOOKUP($B114,'[1]Query2 w Prices'!$B:$B,'[1]Query2 w Prices'!$L:$L)</f>
        <v>#N/A</v>
      </c>
    </row>
    <row r="115" spans="2:23" ht="16.5" customHeight="1" x14ac:dyDescent="0.25">
      <c r="B115" s="32" t="s">
        <v>543</v>
      </c>
      <c r="C115" s="33" t="s">
        <v>7671</v>
      </c>
      <c r="D115" s="34" t="str">
        <f>_xlfn.XLOOKUP($B115,[1]Redo!$A:$A,[1]Redo!$AD:$AD)</f>
        <v>SGN,S11,WEX,D1-1c,</v>
      </c>
      <c r="E115" s="35">
        <v>1326</v>
      </c>
      <c r="F115" s="36">
        <f>_xlfn.XLOOKUP($B115,'[1]DOT Signs Costs (2)'!$A:$A,'[1]DOT Signs Costs (2)'!$Y:$Y)</f>
        <v>0.33468750000000008</v>
      </c>
      <c r="G115" s="37">
        <f t="shared" si="15"/>
        <v>20.081250000000004</v>
      </c>
      <c r="H115" s="36">
        <f>_xlfn.XLOOKUP($B115,'[1]DOT Signs Costs (2)'!$A:$A,'[1]DOT Signs Costs (2)'!$W:$W)</f>
        <v>56.650000000000006</v>
      </c>
      <c r="I115" s="36">
        <f t="shared" si="14"/>
        <v>15.526153125000004</v>
      </c>
      <c r="J115" s="36">
        <f t="shared" si="16"/>
        <v>0.22424062500000008</v>
      </c>
      <c r="K115" s="36">
        <f t="shared" si="17"/>
        <v>15.526153125000004</v>
      </c>
      <c r="L115" s="36">
        <f t="shared" si="18"/>
        <v>72.400393750000006</v>
      </c>
      <c r="M115" s="36">
        <f t="shared" si="19"/>
        <v>5.6617107912500009</v>
      </c>
      <c r="N115" s="36">
        <f t="shared" si="20"/>
        <v>78.062104541250008</v>
      </c>
      <c r="O115" s="36">
        <f t="shared" si="21"/>
        <v>14.224975522735164</v>
      </c>
      <c r="P115" s="36">
        <f t="shared" si="22"/>
        <v>92.287080063985172</v>
      </c>
      <c r="Q115" s="38">
        <v>53.36</v>
      </c>
      <c r="R115" s="39">
        <f t="shared" si="23"/>
        <v>-0.42180422261703326</v>
      </c>
      <c r="S115" s="40"/>
      <c r="T115" s="41" t="str">
        <f t="shared" si="24"/>
        <v/>
      </c>
      <c r="U115" s="41" t="str">
        <f t="shared" si="25"/>
        <v/>
      </c>
      <c r="V115" s="41">
        <f t="shared" si="13"/>
        <v>53.36</v>
      </c>
      <c r="W115" s="18">
        <f>_xlfn.XLOOKUP($B115,'[1]Query2 w Prices'!$B:$B,'[1]Query2 w Prices'!$L:$L)</f>
        <v>53.283200000000001</v>
      </c>
    </row>
    <row r="116" spans="2:23" ht="16.5" customHeight="1" x14ac:dyDescent="0.25">
      <c r="B116" s="42" t="s">
        <v>611</v>
      </c>
      <c r="C116" s="33" t="s">
        <v>5101</v>
      </c>
      <c r="D116" s="34" t="str">
        <f>_xlfn.XLOOKUP($B116,[1]Redo!$A:$A,[1]Redo!$AD:$AD)</f>
        <v>SGN,S11,WGX,D4-1,</v>
      </c>
      <c r="E116" s="35">
        <v>1326</v>
      </c>
      <c r="F116" s="36">
        <f>_xlfn.XLOOKUP($B116,'[1]DOT Signs Costs (2)'!$A:$A,'[1]DOT Signs Costs (2)'!$Y:$Y)</f>
        <v>0.12440625</v>
      </c>
      <c r="G116" s="37">
        <f t="shared" si="15"/>
        <v>7.4643749999999995</v>
      </c>
      <c r="H116" s="36">
        <f>_xlfn.XLOOKUP($B116,'[1]DOT Signs Costs (2)'!$A:$A,'[1]DOT Signs Costs (2)'!$W:$W)</f>
        <v>16.995000000000001</v>
      </c>
      <c r="I116" s="36">
        <f t="shared" si="14"/>
        <v>5.7712059374999995</v>
      </c>
      <c r="J116" s="36">
        <f t="shared" si="16"/>
        <v>8.3352187500000008E-2</v>
      </c>
      <c r="K116" s="36">
        <f t="shared" si="17"/>
        <v>5.7712059374999995</v>
      </c>
      <c r="L116" s="36">
        <f t="shared" si="18"/>
        <v>22.849558125000001</v>
      </c>
      <c r="M116" s="36">
        <f t="shared" si="19"/>
        <v>1.7868354453750002</v>
      </c>
      <c r="N116" s="36">
        <f t="shared" si="20"/>
        <v>24.636393570375002</v>
      </c>
      <c r="O116" s="36">
        <f t="shared" si="21"/>
        <v>4.4894010681183536</v>
      </c>
      <c r="P116" s="36">
        <f t="shared" si="22"/>
        <v>29.125794638493357</v>
      </c>
      <c r="Q116" s="38" t="e">
        <v>#N/A</v>
      </c>
      <c r="R116" s="39" t="str">
        <f t="shared" si="23"/>
        <v xml:space="preserve"> </v>
      </c>
      <c r="S116" s="40"/>
      <c r="T116" s="41" t="str">
        <f t="shared" si="24"/>
        <v/>
      </c>
      <c r="U116" s="41" t="str">
        <f t="shared" si="25"/>
        <v/>
      </c>
      <c r="V116" s="41" t="e">
        <f t="shared" si="13"/>
        <v>#N/A</v>
      </c>
      <c r="W116" s="18" t="e">
        <f>_xlfn.XLOOKUP($B116,'[1]Query2 w Prices'!$B:$B,'[1]Query2 w Prices'!$L:$L)</f>
        <v>#N/A</v>
      </c>
    </row>
    <row r="117" spans="2:23" ht="16.5" customHeight="1" x14ac:dyDescent="0.25">
      <c r="B117" s="32" t="s">
        <v>612</v>
      </c>
      <c r="C117" s="33" t="s">
        <v>5102</v>
      </c>
      <c r="D117" s="34" t="str">
        <f>_xlfn.XLOOKUP($B117,[1]Redo!$A:$A,[1]Redo!$AD:$AD)</f>
        <v>SGN,S11,WGX,D4-1,</v>
      </c>
      <c r="E117" s="35">
        <v>1326</v>
      </c>
      <c r="F117" s="36">
        <f>_xlfn.XLOOKUP($B117,'[1]DOT Signs Costs (2)'!$A:$A,'[1]DOT Signs Costs (2)'!$Y:$Y)</f>
        <v>0.27174999999999999</v>
      </c>
      <c r="G117" s="37">
        <f t="shared" si="15"/>
        <v>16.305</v>
      </c>
      <c r="H117" s="36">
        <f>_xlfn.XLOOKUP($B117,'[1]DOT Signs Costs (2)'!$A:$A,'[1]DOT Signs Costs (2)'!$W:$W)</f>
        <v>45.32</v>
      </c>
      <c r="I117" s="36">
        <f t="shared" si="14"/>
        <v>12.6064825</v>
      </c>
      <c r="J117" s="36">
        <f t="shared" si="16"/>
        <v>0.1820725</v>
      </c>
      <c r="K117" s="36">
        <f t="shared" si="17"/>
        <v>12.6064825</v>
      </c>
      <c r="L117" s="36">
        <f t="shared" si="18"/>
        <v>58.108554999999996</v>
      </c>
      <c r="M117" s="36">
        <f t="shared" si="19"/>
        <v>4.5440890009999997</v>
      </c>
      <c r="N117" s="36">
        <f t="shared" si="20"/>
        <v>62.652644000999999</v>
      </c>
      <c r="O117" s="36">
        <f t="shared" si="21"/>
        <v>11.41696515340443</v>
      </c>
      <c r="P117" s="36">
        <f t="shared" si="22"/>
        <v>74.069609154404432</v>
      </c>
      <c r="Q117" s="38" t="e">
        <v>#N/A</v>
      </c>
      <c r="R117" s="39" t="str">
        <f t="shared" si="23"/>
        <v xml:space="preserve"> </v>
      </c>
      <c r="S117" s="40"/>
      <c r="T117" s="41" t="str">
        <f t="shared" si="24"/>
        <v/>
      </c>
      <c r="U117" s="41" t="str">
        <f t="shared" si="25"/>
        <v/>
      </c>
      <c r="V117" s="41" t="e">
        <f t="shared" si="13"/>
        <v>#N/A</v>
      </c>
      <c r="W117" s="18" t="e">
        <f>_xlfn.XLOOKUP($B117,'[1]Query2 w Prices'!$B:$B,'[1]Query2 w Prices'!$L:$L)</f>
        <v>#N/A</v>
      </c>
    </row>
    <row r="118" spans="2:23" ht="16.5" customHeight="1" x14ac:dyDescent="0.25">
      <c r="B118" s="42" t="s">
        <v>614</v>
      </c>
      <c r="C118" s="33" t="s">
        <v>5103</v>
      </c>
      <c r="D118" s="34" t="str">
        <f>_xlfn.XLOOKUP($B118,[1]Redo!$A:$A,[1]Redo!$AD:$AD)</f>
        <v>SGN,S11,WGX,D4-2,</v>
      </c>
      <c r="E118" s="35">
        <v>1326</v>
      </c>
      <c r="F118" s="36">
        <f>_xlfn.XLOOKUP($B118,'[1]DOT Signs Costs (2)'!$A:$A,'[1]DOT Signs Costs (2)'!$Y:$Y)</f>
        <v>0.28175</v>
      </c>
      <c r="G118" s="37">
        <f t="shared" si="15"/>
        <v>16.905000000000001</v>
      </c>
      <c r="H118" s="36">
        <f>_xlfn.XLOOKUP($B118,'[1]DOT Signs Costs (2)'!$A:$A,'[1]DOT Signs Costs (2)'!$W:$W)</f>
        <v>45.32</v>
      </c>
      <c r="I118" s="36">
        <f t="shared" si="14"/>
        <v>13.070382500000001</v>
      </c>
      <c r="J118" s="36">
        <f t="shared" si="16"/>
        <v>0.18877250000000001</v>
      </c>
      <c r="K118" s="36">
        <f t="shared" si="17"/>
        <v>13.070382500000001</v>
      </c>
      <c r="L118" s="36">
        <f t="shared" si="18"/>
        <v>58.579155</v>
      </c>
      <c r="M118" s="36">
        <f t="shared" si="19"/>
        <v>4.5808899210000007</v>
      </c>
      <c r="N118" s="36">
        <f t="shared" si="20"/>
        <v>63.160044921000001</v>
      </c>
      <c r="O118" s="36">
        <f t="shared" si="21"/>
        <v>11.509426991445183</v>
      </c>
      <c r="P118" s="36">
        <f t="shared" si="22"/>
        <v>74.669471912445189</v>
      </c>
      <c r="Q118" s="38" t="e">
        <v>#N/A</v>
      </c>
      <c r="R118" s="39" t="str">
        <f t="shared" si="23"/>
        <v xml:space="preserve"> </v>
      </c>
      <c r="S118" s="40"/>
      <c r="T118" s="41" t="str">
        <f t="shared" si="24"/>
        <v/>
      </c>
      <c r="U118" s="41" t="str">
        <f t="shared" si="25"/>
        <v/>
      </c>
      <c r="V118" s="41" t="e">
        <f t="shared" si="13"/>
        <v>#N/A</v>
      </c>
      <c r="W118" s="18" t="e">
        <f>_xlfn.XLOOKUP($B118,'[1]Query2 w Prices'!$B:$B,'[1]Query2 w Prices'!$L:$L)</f>
        <v>#N/A</v>
      </c>
    </row>
    <row r="119" spans="2:23" ht="16.5" customHeight="1" x14ac:dyDescent="0.25">
      <c r="B119" s="32" t="s">
        <v>616</v>
      </c>
      <c r="C119" s="33" t="s">
        <v>5104</v>
      </c>
      <c r="D119" s="34" t="str">
        <f>_xlfn.XLOOKUP($B119,[1]Redo!$A:$A,[1]Redo!$AD:$AD)</f>
        <v>SGN,S11,WGX,D4-2,</v>
      </c>
      <c r="E119" s="35">
        <v>1326</v>
      </c>
      <c r="F119" s="36">
        <f>_xlfn.XLOOKUP($B119,'[1]DOT Signs Costs (2)'!$A:$A,'[1]DOT Signs Costs (2)'!$Y:$Y)</f>
        <v>0.39762499999999995</v>
      </c>
      <c r="G119" s="37">
        <f t="shared" si="15"/>
        <v>23.857499999999998</v>
      </c>
      <c r="H119" s="36">
        <f>_xlfn.XLOOKUP($B119,'[1]DOT Signs Costs (2)'!$A:$A,'[1]DOT Signs Costs (2)'!$W:$W)</f>
        <v>67.98</v>
      </c>
      <c r="I119" s="36">
        <f t="shared" si="14"/>
        <v>18.445823749999999</v>
      </c>
      <c r="J119" s="36">
        <f t="shared" si="16"/>
        <v>0.26640874999999997</v>
      </c>
      <c r="K119" s="36">
        <f t="shared" si="17"/>
        <v>18.445823749999999</v>
      </c>
      <c r="L119" s="36">
        <f t="shared" si="18"/>
        <v>86.692232500000003</v>
      </c>
      <c r="M119" s="36">
        <f t="shared" si="19"/>
        <v>6.7793325815000003</v>
      </c>
      <c r="N119" s="36">
        <f t="shared" si="20"/>
        <v>93.471565081500003</v>
      </c>
      <c r="O119" s="36">
        <f t="shared" si="21"/>
        <v>17.032985892065895</v>
      </c>
      <c r="P119" s="36">
        <f t="shared" si="22"/>
        <v>110.5045509735659</v>
      </c>
      <c r="Q119" s="38" t="e">
        <v>#N/A</v>
      </c>
      <c r="R119" s="39" t="str">
        <f t="shared" si="23"/>
        <v xml:space="preserve"> </v>
      </c>
      <c r="S119" s="40"/>
      <c r="T119" s="41" t="str">
        <f t="shared" si="24"/>
        <v/>
      </c>
      <c r="U119" s="41" t="str">
        <f t="shared" si="25"/>
        <v/>
      </c>
      <c r="V119" s="41" t="e">
        <f t="shared" si="13"/>
        <v>#N/A</v>
      </c>
      <c r="W119" s="18" t="e">
        <f>_xlfn.XLOOKUP($B119,'[1]Query2 w Prices'!$B:$B,'[1]Query2 w Prices'!$L:$L)</f>
        <v>#N/A</v>
      </c>
    </row>
    <row r="120" spans="2:23" ht="16.5" customHeight="1" x14ac:dyDescent="0.25">
      <c r="B120" s="42" t="s">
        <v>618</v>
      </c>
      <c r="C120" s="33" t="s">
        <v>5105</v>
      </c>
      <c r="D120" s="34" t="str">
        <f>_xlfn.XLOOKUP($B120,[1]Redo!$A:$A,[1]Redo!$AD:$AD)</f>
        <v>SGN,S11,WGX,D4-2,</v>
      </c>
      <c r="E120" s="35">
        <v>1326</v>
      </c>
      <c r="F120" s="36">
        <f>_xlfn.XLOOKUP($B120,'[1]DOT Signs Costs (2)'!$A:$A,'[1]DOT Signs Costs (2)'!$Y:$Y)</f>
        <v>0.60820000000000018</v>
      </c>
      <c r="G120" s="37">
        <f t="shared" si="15"/>
        <v>36.492000000000012</v>
      </c>
      <c r="H120" s="36">
        <f>_xlfn.XLOOKUP($B120,'[1]DOT Signs Costs (2)'!$A:$A,'[1]DOT Signs Costs (2)'!$W:$W)</f>
        <v>108.768</v>
      </c>
      <c r="I120" s="36">
        <f t="shared" si="14"/>
        <v>28.21439800000001</v>
      </c>
      <c r="J120" s="36">
        <f t="shared" si="16"/>
        <v>0.40749400000000013</v>
      </c>
      <c r="K120" s="36">
        <f t="shared" si="17"/>
        <v>28.21439800000001</v>
      </c>
      <c r="L120" s="36">
        <f t="shared" si="18"/>
        <v>137.389892</v>
      </c>
      <c r="M120" s="36">
        <f t="shared" si="19"/>
        <v>10.743889554400001</v>
      </c>
      <c r="N120" s="36">
        <f t="shared" si="20"/>
        <v>148.1337815544</v>
      </c>
      <c r="O120" s="36">
        <f t="shared" si="21"/>
        <v>26.993884280791328</v>
      </c>
      <c r="P120" s="36">
        <f t="shared" si="22"/>
        <v>175.12766583519132</v>
      </c>
      <c r="Q120" s="38" t="e">
        <v>#N/A</v>
      </c>
      <c r="R120" s="39" t="str">
        <f t="shared" si="23"/>
        <v xml:space="preserve"> </v>
      </c>
      <c r="S120" s="40"/>
      <c r="T120" s="41" t="str">
        <f t="shared" si="24"/>
        <v/>
      </c>
      <c r="U120" s="41" t="str">
        <f t="shared" si="25"/>
        <v/>
      </c>
      <c r="V120" s="41" t="e">
        <f t="shared" si="13"/>
        <v>#N/A</v>
      </c>
      <c r="W120" s="18" t="e">
        <f>_xlfn.XLOOKUP($B120,'[1]Query2 w Prices'!$B:$B,'[1]Query2 w Prices'!$L:$L)</f>
        <v>#N/A</v>
      </c>
    </row>
    <row r="121" spans="2:23" ht="16.5" customHeight="1" x14ac:dyDescent="0.25">
      <c r="B121" s="32" t="s">
        <v>620</v>
      </c>
      <c r="C121" s="33" t="s">
        <v>5106</v>
      </c>
      <c r="D121" s="34" t="str">
        <f>_xlfn.XLOOKUP($B121,[1]Redo!$A:$A,[1]Redo!$AD:$AD)</f>
        <v>SGN,S8,GWX,D4-3,</v>
      </c>
      <c r="E121" s="35">
        <v>1326</v>
      </c>
      <c r="F121" s="36">
        <f>_xlfn.XLOOKUP($B121,'[1]DOT Signs Costs (2)'!$A:$A,'[1]DOT Signs Costs (2)'!$Y:$Y)</f>
        <v>0.11352500000000001</v>
      </c>
      <c r="G121" s="37">
        <f t="shared" si="15"/>
        <v>6.8115000000000006</v>
      </c>
      <c r="H121" s="36">
        <f>_xlfn.XLOOKUP($B121,'[1]DOT Signs Costs (2)'!$A:$A,'[1]DOT Signs Costs (2)'!$W:$W)</f>
        <v>13.596</v>
      </c>
      <c r="I121" s="36">
        <f t="shared" si="14"/>
        <v>5.2664247500000005</v>
      </c>
      <c r="J121" s="36">
        <f t="shared" si="16"/>
        <v>7.6061750000000011E-2</v>
      </c>
      <c r="K121" s="36">
        <f t="shared" si="17"/>
        <v>5.2664247500000005</v>
      </c>
      <c r="L121" s="36">
        <f t="shared" si="18"/>
        <v>18.9384865</v>
      </c>
      <c r="M121" s="36">
        <f t="shared" si="19"/>
        <v>1.4809896443000001</v>
      </c>
      <c r="N121" s="36">
        <f t="shared" si="20"/>
        <v>20.419476144299999</v>
      </c>
      <c r="O121" s="36">
        <f t="shared" si="21"/>
        <v>3.7209674277517353</v>
      </c>
      <c r="P121" s="36">
        <f t="shared" si="22"/>
        <v>24.140443572051733</v>
      </c>
      <c r="Q121" s="38">
        <v>14.82</v>
      </c>
      <c r="R121" s="39">
        <f t="shared" si="23"/>
        <v>-0.38609247357999454</v>
      </c>
      <c r="S121" s="40"/>
      <c r="T121" s="41" t="str">
        <f t="shared" si="24"/>
        <v/>
      </c>
      <c r="U121" s="41" t="str">
        <f t="shared" si="25"/>
        <v/>
      </c>
      <c r="V121" s="41">
        <f t="shared" si="13"/>
        <v>14.82</v>
      </c>
      <c r="W121" s="18">
        <f>_xlfn.XLOOKUP($B121,'[1]Query2 w Prices'!$B:$B,'[1]Query2 w Prices'!$L:$L)</f>
        <v>14.7379</v>
      </c>
    </row>
    <row r="122" spans="2:23" ht="16.5" customHeight="1" x14ac:dyDescent="0.25">
      <c r="B122" s="42" t="s">
        <v>624</v>
      </c>
      <c r="C122" s="33" t="s">
        <v>5107</v>
      </c>
      <c r="D122" s="34" t="str">
        <f>_xlfn.XLOOKUP($B122,[1]Redo!$A:$A,[1]Redo!$AD:$AD)</f>
        <v>SGN,S11,WGX,D4-4,</v>
      </c>
      <c r="E122" s="35">
        <v>1326</v>
      </c>
      <c r="F122" s="36">
        <f>_xlfn.XLOOKUP($B122,'[1]DOT Signs Costs (2)'!$A:$A,'[1]DOT Signs Costs (2)'!$Y:$Y)</f>
        <v>0.11352500000000001</v>
      </c>
      <c r="G122" s="37">
        <f t="shared" si="15"/>
        <v>6.8115000000000006</v>
      </c>
      <c r="H122" s="36">
        <f>_xlfn.XLOOKUP($B122,'[1]DOT Signs Costs (2)'!$A:$A,'[1]DOT Signs Costs (2)'!$W:$W)</f>
        <v>13.596</v>
      </c>
      <c r="I122" s="36">
        <f t="shared" si="14"/>
        <v>5.2664247500000005</v>
      </c>
      <c r="J122" s="36">
        <f t="shared" si="16"/>
        <v>7.6061750000000011E-2</v>
      </c>
      <c r="K122" s="36">
        <f t="shared" si="17"/>
        <v>5.2664247500000005</v>
      </c>
      <c r="L122" s="36">
        <f t="shared" si="18"/>
        <v>18.9384865</v>
      </c>
      <c r="M122" s="36">
        <f t="shared" si="19"/>
        <v>1.4809896443000001</v>
      </c>
      <c r="N122" s="36">
        <f t="shared" si="20"/>
        <v>20.419476144299999</v>
      </c>
      <c r="O122" s="36">
        <f t="shared" si="21"/>
        <v>3.7209674277517353</v>
      </c>
      <c r="P122" s="36">
        <f t="shared" si="22"/>
        <v>24.140443572051733</v>
      </c>
      <c r="Q122" s="38" t="e">
        <v>#N/A</v>
      </c>
      <c r="R122" s="39" t="str">
        <f t="shared" si="23"/>
        <v xml:space="preserve"> </v>
      </c>
      <c r="S122" s="40"/>
      <c r="T122" s="41" t="str">
        <f t="shared" si="24"/>
        <v/>
      </c>
      <c r="U122" s="41" t="str">
        <f t="shared" si="25"/>
        <v/>
      </c>
      <c r="V122" s="41" t="e">
        <f t="shared" si="13"/>
        <v>#N/A</v>
      </c>
      <c r="W122" s="18" t="e">
        <f>_xlfn.XLOOKUP($B122,'[1]Query2 w Prices'!$B:$B,'[1]Query2 w Prices'!$L:$L)</f>
        <v>#N/A</v>
      </c>
    </row>
    <row r="123" spans="2:23" ht="16.5" customHeight="1" x14ac:dyDescent="0.25">
      <c r="B123" s="32" t="s">
        <v>625</v>
      </c>
      <c r="C123" s="33" t="s">
        <v>5108</v>
      </c>
      <c r="D123" s="34" t="str">
        <f>_xlfn.XLOOKUP($B123,[1]Redo!$A:$A,[1]Redo!$AD:$AD)</f>
        <v>SGN,S11,WGX,D4-4A,</v>
      </c>
      <c r="E123" s="35">
        <v>1326</v>
      </c>
      <c r="F123" s="36">
        <f>_xlfn.XLOOKUP($B123,'[1]DOT Signs Costs (2)'!$A:$A,'[1]DOT Signs Costs (2)'!$Y:$Y)</f>
        <v>0.11352500000000001</v>
      </c>
      <c r="G123" s="37">
        <f t="shared" si="15"/>
        <v>6.8115000000000006</v>
      </c>
      <c r="H123" s="36">
        <f>_xlfn.XLOOKUP($B123,'[1]DOT Signs Costs (2)'!$A:$A,'[1]DOT Signs Costs (2)'!$W:$W)</f>
        <v>13.596</v>
      </c>
      <c r="I123" s="36">
        <f t="shared" si="14"/>
        <v>5.2664247500000005</v>
      </c>
      <c r="J123" s="36">
        <f t="shared" si="16"/>
        <v>7.6061750000000011E-2</v>
      </c>
      <c r="K123" s="36">
        <f t="shared" si="17"/>
        <v>5.2664247500000005</v>
      </c>
      <c r="L123" s="36">
        <f t="shared" si="18"/>
        <v>18.9384865</v>
      </c>
      <c r="M123" s="36">
        <f t="shared" si="19"/>
        <v>1.4809896443000001</v>
      </c>
      <c r="N123" s="36">
        <f t="shared" si="20"/>
        <v>20.419476144299999</v>
      </c>
      <c r="O123" s="36">
        <f t="shared" si="21"/>
        <v>3.7209674277517353</v>
      </c>
      <c r="P123" s="36">
        <f t="shared" si="22"/>
        <v>24.140443572051733</v>
      </c>
      <c r="Q123" s="38" t="e">
        <v>#N/A</v>
      </c>
      <c r="R123" s="39" t="str">
        <f t="shared" si="23"/>
        <v xml:space="preserve"> </v>
      </c>
      <c r="S123" s="40"/>
      <c r="T123" s="41" t="str">
        <f t="shared" si="24"/>
        <v/>
      </c>
      <c r="U123" s="41" t="str">
        <f t="shared" si="25"/>
        <v/>
      </c>
      <c r="V123" s="41" t="e">
        <f t="shared" si="13"/>
        <v>#N/A</v>
      </c>
      <c r="W123" s="18" t="e">
        <f>_xlfn.XLOOKUP($B123,'[1]Query2 w Prices'!$B:$B,'[1]Query2 w Prices'!$L:$L)</f>
        <v>#N/A</v>
      </c>
    </row>
    <row r="124" spans="2:23" ht="16.5" customHeight="1" x14ac:dyDescent="0.25">
      <c r="B124" s="42" t="s">
        <v>626</v>
      </c>
      <c r="C124" s="33" t="s">
        <v>5109</v>
      </c>
      <c r="D124" s="34" t="str">
        <f>_xlfn.XLOOKUP($B124,[1]Redo!$A:$A,[1]Redo!$AD:$AD)</f>
        <v>SGN,S11,WEX,D5-1,</v>
      </c>
      <c r="E124" s="35">
        <v>1326</v>
      </c>
      <c r="F124" s="36">
        <f>_xlfn.XLOOKUP($B124,'[1]DOT Signs Costs (2)'!$A:$A,'[1]DOT Signs Costs (2)'!$Y:$Y)</f>
        <v>0.90582500000000021</v>
      </c>
      <c r="G124" s="37">
        <f t="shared" si="15"/>
        <v>54.349500000000013</v>
      </c>
      <c r="H124" s="36">
        <f>_xlfn.XLOOKUP($B124,'[1]DOT Signs Costs (2)'!$A:$A,'[1]DOT Signs Costs (2)'!$W:$W)</f>
        <v>176.74800000000005</v>
      </c>
      <c r="I124" s="36">
        <f t="shared" si="14"/>
        <v>42.021221750000009</v>
      </c>
      <c r="J124" s="36">
        <f t="shared" si="16"/>
        <v>0.60690275000000016</v>
      </c>
      <c r="K124" s="36">
        <f t="shared" si="17"/>
        <v>42.021221750000009</v>
      </c>
      <c r="L124" s="36">
        <f t="shared" si="18"/>
        <v>219.37612450000006</v>
      </c>
      <c r="M124" s="36">
        <f t="shared" si="19"/>
        <v>17.155212935900007</v>
      </c>
      <c r="N124" s="36">
        <f t="shared" si="20"/>
        <v>236.53133743590007</v>
      </c>
      <c r="O124" s="36">
        <f t="shared" si="21"/>
        <v>43.102251792449714</v>
      </c>
      <c r="P124" s="36">
        <f t="shared" si="22"/>
        <v>279.63358922834976</v>
      </c>
      <c r="Q124" s="38" t="e">
        <v>#N/A</v>
      </c>
      <c r="R124" s="39" t="str">
        <f t="shared" si="23"/>
        <v xml:space="preserve"> </v>
      </c>
      <c r="S124" s="40"/>
      <c r="T124" s="41" t="str">
        <f t="shared" si="24"/>
        <v/>
      </c>
      <c r="U124" s="41" t="str">
        <f t="shared" si="25"/>
        <v/>
      </c>
      <c r="V124" s="41" t="e">
        <f t="shared" si="13"/>
        <v>#N/A</v>
      </c>
      <c r="W124" s="18" t="e">
        <f>_xlfn.XLOOKUP($B124,'[1]Query2 w Prices'!$B:$B,'[1]Query2 w Prices'!$L:$L)</f>
        <v>#N/A</v>
      </c>
    </row>
    <row r="125" spans="2:23" ht="16.5" customHeight="1" x14ac:dyDescent="0.25">
      <c r="B125" s="32" t="s">
        <v>628</v>
      </c>
      <c r="C125" s="33" t="s">
        <v>5110</v>
      </c>
      <c r="D125" s="34" t="str">
        <f>_xlfn.XLOOKUP($B125,[1]Redo!$A:$A,[1]Redo!$AD:$AD)</f>
        <v>SGN,S11,WEX,D5-1,</v>
      </c>
      <c r="E125" s="35">
        <v>1326</v>
      </c>
      <c r="F125" s="36">
        <f>_xlfn.XLOOKUP($B125,'[1]DOT Signs Costs (2)'!$A:$A,'[1]DOT Signs Costs (2)'!$Y:$Y)</f>
        <v>1.7093000000000005</v>
      </c>
      <c r="G125" s="37">
        <f t="shared" si="15"/>
        <v>102.55800000000004</v>
      </c>
      <c r="H125" s="36">
        <f>_xlfn.XLOOKUP($B125,'[1]DOT Signs Costs (2)'!$A:$A,'[1]DOT Signs Costs (2)'!$W:$W)</f>
        <v>344.43200000000002</v>
      </c>
      <c r="I125" s="36">
        <f t="shared" si="14"/>
        <v>79.294427000000027</v>
      </c>
      <c r="J125" s="36">
        <f t="shared" si="16"/>
        <v>1.1452310000000003</v>
      </c>
      <c r="K125" s="36">
        <f t="shared" si="17"/>
        <v>79.294427000000027</v>
      </c>
      <c r="L125" s="36">
        <f t="shared" si="18"/>
        <v>424.87165800000008</v>
      </c>
      <c r="M125" s="36">
        <f t="shared" si="19"/>
        <v>33.224963655600007</v>
      </c>
      <c r="N125" s="36">
        <f t="shared" si="20"/>
        <v>458.09662165560007</v>
      </c>
      <c r="O125" s="36">
        <f t="shared" si="21"/>
        <v>83.477293731622922</v>
      </c>
      <c r="P125" s="36">
        <f t="shared" si="22"/>
        <v>541.573915387223</v>
      </c>
      <c r="Q125" s="38" t="e">
        <v>#N/A</v>
      </c>
      <c r="R125" s="39" t="str">
        <f t="shared" si="23"/>
        <v xml:space="preserve"> </v>
      </c>
      <c r="S125" s="40"/>
      <c r="T125" s="41" t="str">
        <f t="shared" si="24"/>
        <v/>
      </c>
      <c r="U125" s="41" t="str">
        <f t="shared" si="25"/>
        <v/>
      </c>
      <c r="V125" s="41" t="e">
        <f t="shared" si="13"/>
        <v>#N/A</v>
      </c>
      <c r="W125" s="18" t="e">
        <f>_xlfn.XLOOKUP($B125,'[1]Query2 w Prices'!$B:$B,'[1]Query2 w Prices'!$L:$L)</f>
        <v>#N/A</v>
      </c>
    </row>
    <row r="126" spans="2:23" ht="16.5" customHeight="1" x14ac:dyDescent="0.25">
      <c r="B126" s="42" t="s">
        <v>630</v>
      </c>
      <c r="C126" s="33" t="s">
        <v>5111</v>
      </c>
      <c r="D126" s="34" t="str">
        <f>_xlfn.XLOOKUP($B126,[1]Redo!$A:$A,[1]Redo!$AD:$AD)</f>
        <v>SGN,S11,WEX,D5-1,</v>
      </c>
      <c r="E126" s="35">
        <v>1326</v>
      </c>
      <c r="F126" s="36">
        <f>_xlfn.XLOOKUP($B126,'[1]DOT Signs Costs (2)'!$A:$A,'[1]DOT Signs Costs (2)'!$Y:$Y)</f>
        <v>2.4492500000000006</v>
      </c>
      <c r="G126" s="37">
        <f t="shared" si="15"/>
        <v>146.95500000000004</v>
      </c>
      <c r="H126" s="36">
        <f>_xlfn.XLOOKUP($B126,'[1]DOT Signs Costs (2)'!$A:$A,'[1]DOT Signs Costs (2)'!$W:$W)</f>
        <v>498.5200000000001</v>
      </c>
      <c r="I126" s="36">
        <f t="shared" si="14"/>
        <v>113.62070750000002</v>
      </c>
      <c r="J126" s="36">
        <f t="shared" si="16"/>
        <v>1.6409975000000006</v>
      </c>
      <c r="K126" s="36">
        <f t="shared" si="17"/>
        <v>113.62070750000002</v>
      </c>
      <c r="L126" s="36">
        <f t="shared" si="18"/>
        <v>613.7817050000001</v>
      </c>
      <c r="M126" s="36">
        <f t="shared" si="19"/>
        <v>47.997729331000009</v>
      </c>
      <c r="N126" s="36">
        <f t="shared" si="20"/>
        <v>661.77943433100006</v>
      </c>
      <c r="O126" s="36">
        <f t="shared" si="21"/>
        <v>120.59367743324815</v>
      </c>
      <c r="P126" s="36">
        <f t="shared" si="22"/>
        <v>782.37311176424816</v>
      </c>
      <c r="Q126" s="38" t="e">
        <v>#N/A</v>
      </c>
      <c r="R126" s="39" t="str">
        <f t="shared" si="23"/>
        <v xml:space="preserve"> </v>
      </c>
      <c r="S126" s="40"/>
      <c r="T126" s="41" t="str">
        <f t="shared" si="24"/>
        <v/>
      </c>
      <c r="U126" s="41" t="str">
        <f t="shared" si="25"/>
        <v/>
      </c>
      <c r="V126" s="41" t="e">
        <f t="shared" si="13"/>
        <v>#N/A</v>
      </c>
      <c r="W126" s="18" t="e">
        <f>_xlfn.XLOOKUP($B126,'[1]Query2 w Prices'!$B:$B,'[1]Query2 w Prices'!$L:$L)</f>
        <v>#N/A</v>
      </c>
    </row>
    <row r="127" spans="2:23" ht="16.5" customHeight="1" x14ac:dyDescent="0.25">
      <c r="B127" s="32" t="s">
        <v>631</v>
      </c>
      <c r="C127" s="33" t="s">
        <v>5112</v>
      </c>
      <c r="D127" s="34" t="str">
        <f>_xlfn.XLOOKUP($B127,[1]Redo!$A:$A,[1]Redo!$AD:$AD)</f>
        <v>SGN,S11,WEX,D5-10,</v>
      </c>
      <c r="E127" s="35">
        <v>1326</v>
      </c>
      <c r="F127" s="36">
        <f>_xlfn.XLOOKUP($B127,'[1]DOT Signs Costs (2)'!$A:$A,'[1]DOT Signs Costs (2)'!$Y:$Y)</f>
        <v>0.96935000000000027</v>
      </c>
      <c r="G127" s="37">
        <f t="shared" si="15"/>
        <v>58.161000000000016</v>
      </c>
      <c r="H127" s="36">
        <f>_xlfn.XLOOKUP($B127,'[1]DOT Signs Costs (2)'!$A:$A,'[1]DOT Signs Costs (2)'!$W:$W)</f>
        <v>190.34399999999999</v>
      </c>
      <c r="I127" s="36">
        <f t="shared" si="14"/>
        <v>44.96814650000001</v>
      </c>
      <c r="J127" s="36">
        <f t="shared" si="16"/>
        <v>0.64946450000000022</v>
      </c>
      <c r="K127" s="36">
        <f t="shared" si="17"/>
        <v>44.96814650000001</v>
      </c>
      <c r="L127" s="36">
        <f t="shared" si="18"/>
        <v>235.961611</v>
      </c>
      <c r="M127" s="36">
        <f t="shared" si="19"/>
        <v>18.452197980200001</v>
      </c>
      <c r="N127" s="36">
        <f t="shared" si="20"/>
        <v>254.4138089802</v>
      </c>
      <c r="O127" s="36">
        <f t="shared" si="21"/>
        <v>46.360910029997676</v>
      </c>
      <c r="P127" s="36">
        <f t="shared" si="22"/>
        <v>300.77471901019766</v>
      </c>
      <c r="Q127" s="38" t="e">
        <v>#N/A</v>
      </c>
      <c r="R127" s="39" t="str">
        <f t="shared" si="23"/>
        <v xml:space="preserve"> </v>
      </c>
      <c r="S127" s="40"/>
      <c r="T127" s="41" t="str">
        <f t="shared" si="24"/>
        <v/>
      </c>
      <c r="U127" s="41" t="str">
        <f t="shared" si="25"/>
        <v/>
      </c>
      <c r="V127" s="41" t="e">
        <f t="shared" si="13"/>
        <v>#N/A</v>
      </c>
      <c r="W127" s="18" t="e">
        <f>_xlfn.XLOOKUP($B127,'[1]Query2 w Prices'!$B:$B,'[1]Query2 w Prices'!$L:$L)</f>
        <v>#N/A</v>
      </c>
    </row>
    <row r="128" spans="2:23" ht="16.5" customHeight="1" x14ac:dyDescent="0.25">
      <c r="B128" s="42" t="s">
        <v>632</v>
      </c>
      <c r="C128" s="33" t="s">
        <v>5113</v>
      </c>
      <c r="D128" s="34" t="str">
        <f>_xlfn.XLOOKUP($B128,[1]Redo!$A:$A,[1]Redo!$AD:$AD)</f>
        <v>SGN,S11,WEX,D5-10,</v>
      </c>
      <c r="E128" s="35">
        <v>1326</v>
      </c>
      <c r="F128" s="36">
        <f>_xlfn.XLOOKUP($B128,'[1]DOT Signs Costs (2)'!$A:$A,'[1]DOT Signs Costs (2)'!$Y:$Y)</f>
        <v>1.7940000000000003</v>
      </c>
      <c r="G128" s="37">
        <f t="shared" si="15"/>
        <v>107.64000000000001</v>
      </c>
      <c r="H128" s="36">
        <f>_xlfn.XLOOKUP($B128,'[1]DOT Signs Costs (2)'!$A:$A,'[1]DOT Signs Costs (2)'!$W:$W)</f>
        <v>362.56</v>
      </c>
      <c r="I128" s="36">
        <f t="shared" si="14"/>
        <v>83.22366000000001</v>
      </c>
      <c r="J128" s="36">
        <f t="shared" si="16"/>
        <v>1.2019800000000003</v>
      </c>
      <c r="K128" s="36">
        <f t="shared" si="17"/>
        <v>83.22366000000001</v>
      </c>
      <c r="L128" s="36">
        <f t="shared" si="18"/>
        <v>446.98563999999999</v>
      </c>
      <c r="M128" s="36">
        <f t="shared" si="19"/>
        <v>34.954277048000002</v>
      </c>
      <c r="N128" s="36">
        <f t="shared" si="20"/>
        <v>481.93991704799998</v>
      </c>
      <c r="O128" s="36">
        <f t="shared" si="21"/>
        <v>87.822171381686871</v>
      </c>
      <c r="P128" s="36">
        <f t="shared" si="22"/>
        <v>569.76208842968686</v>
      </c>
      <c r="Q128" s="38" t="e">
        <v>#N/A</v>
      </c>
      <c r="R128" s="39" t="str">
        <f t="shared" si="23"/>
        <v xml:space="preserve"> </v>
      </c>
      <c r="S128" s="40"/>
      <c r="T128" s="41" t="str">
        <f t="shared" si="24"/>
        <v/>
      </c>
      <c r="U128" s="41" t="str">
        <f t="shared" si="25"/>
        <v/>
      </c>
      <c r="V128" s="41" t="e">
        <f t="shared" si="13"/>
        <v>#N/A</v>
      </c>
      <c r="W128" s="18" t="e">
        <f>_xlfn.XLOOKUP($B128,'[1]Query2 w Prices'!$B:$B,'[1]Query2 w Prices'!$L:$L)</f>
        <v>#N/A</v>
      </c>
    </row>
    <row r="129" spans="2:23" ht="16.5" customHeight="1" x14ac:dyDescent="0.25">
      <c r="B129" s="32" t="s">
        <v>633</v>
      </c>
      <c r="C129" s="33" t="s">
        <v>5114</v>
      </c>
      <c r="D129" s="34" t="str">
        <f>_xlfn.XLOOKUP($B129,[1]Redo!$A:$A,[1]Redo!$AD:$AD)</f>
        <v>SGN,S11,WEX,D5-10a,</v>
      </c>
      <c r="E129" s="35">
        <v>1326</v>
      </c>
      <c r="F129" s="36">
        <f>_xlfn.XLOOKUP($B129,'[1]DOT Signs Costs (2)'!$A:$A,'[1]DOT Signs Costs (2)'!$Y:$Y)</f>
        <v>0.96935000000000027</v>
      </c>
      <c r="G129" s="37">
        <f t="shared" si="15"/>
        <v>58.161000000000016</v>
      </c>
      <c r="H129" s="36">
        <f>_xlfn.XLOOKUP($B129,'[1]DOT Signs Costs (2)'!$A:$A,'[1]DOT Signs Costs (2)'!$W:$W)</f>
        <v>190.34399999999999</v>
      </c>
      <c r="I129" s="36">
        <f t="shared" si="14"/>
        <v>44.96814650000001</v>
      </c>
      <c r="J129" s="36">
        <f t="shared" si="16"/>
        <v>0.64946450000000022</v>
      </c>
      <c r="K129" s="36">
        <f t="shared" si="17"/>
        <v>44.96814650000001</v>
      </c>
      <c r="L129" s="36">
        <f t="shared" si="18"/>
        <v>235.961611</v>
      </c>
      <c r="M129" s="36">
        <f t="shared" si="19"/>
        <v>18.452197980200001</v>
      </c>
      <c r="N129" s="36">
        <f t="shared" si="20"/>
        <v>254.4138089802</v>
      </c>
      <c r="O129" s="36">
        <f t="shared" si="21"/>
        <v>46.360910029997676</v>
      </c>
      <c r="P129" s="36">
        <f t="shared" si="22"/>
        <v>300.77471901019766</v>
      </c>
      <c r="Q129" s="38" t="e">
        <v>#N/A</v>
      </c>
      <c r="R129" s="39" t="str">
        <f t="shared" si="23"/>
        <v xml:space="preserve"> </v>
      </c>
      <c r="S129" s="40"/>
      <c r="T129" s="41" t="str">
        <f t="shared" si="24"/>
        <v/>
      </c>
      <c r="U129" s="41" t="str">
        <f t="shared" si="25"/>
        <v/>
      </c>
      <c r="V129" s="41" t="e">
        <f t="shared" si="13"/>
        <v>#N/A</v>
      </c>
      <c r="W129" s="18" t="e">
        <f>_xlfn.XLOOKUP($B129,'[1]Query2 w Prices'!$B:$B,'[1]Query2 w Prices'!$L:$L)</f>
        <v>#N/A</v>
      </c>
    </row>
    <row r="130" spans="2:23" ht="16.5" customHeight="1" x14ac:dyDescent="0.25">
      <c r="B130" s="42" t="s">
        <v>634</v>
      </c>
      <c r="C130" s="33" t="s">
        <v>5115</v>
      </c>
      <c r="D130" s="34" t="str">
        <f>_xlfn.XLOOKUP($B130,[1]Redo!$A:$A,[1]Redo!$AD:$AD)</f>
        <v>SGN,S11,WEX,D5-10a,</v>
      </c>
      <c r="E130" s="35">
        <v>1326</v>
      </c>
      <c r="F130" s="36">
        <f>_xlfn.XLOOKUP($B130,'[1]DOT Signs Costs (2)'!$A:$A,'[1]DOT Signs Costs (2)'!$Y:$Y)</f>
        <v>2.0157500000000006</v>
      </c>
      <c r="G130" s="37">
        <f t="shared" si="15"/>
        <v>120.94500000000004</v>
      </c>
      <c r="H130" s="36">
        <f>_xlfn.XLOOKUP($B130,'[1]DOT Signs Costs (2)'!$A:$A,'[1]DOT Signs Costs (2)'!$W:$W)</f>
        <v>407.88</v>
      </c>
      <c r="I130" s="36">
        <f t="shared" si="14"/>
        <v>93.510642500000031</v>
      </c>
      <c r="J130" s="36">
        <f t="shared" si="16"/>
        <v>1.3505525000000005</v>
      </c>
      <c r="K130" s="36">
        <f t="shared" si="17"/>
        <v>93.510642500000031</v>
      </c>
      <c r="L130" s="36">
        <f t="shared" si="18"/>
        <v>502.741195</v>
      </c>
      <c r="M130" s="36">
        <f t="shared" si="19"/>
        <v>39.314361449000003</v>
      </c>
      <c r="N130" s="36">
        <f t="shared" si="20"/>
        <v>542.05555644900005</v>
      </c>
      <c r="O130" s="36">
        <f t="shared" si="21"/>
        <v>98.77682734488755</v>
      </c>
      <c r="P130" s="36">
        <f t="shared" si="22"/>
        <v>640.83238379388763</v>
      </c>
      <c r="Q130" s="38" t="e">
        <v>#N/A</v>
      </c>
      <c r="R130" s="39" t="str">
        <f t="shared" si="23"/>
        <v xml:space="preserve"> </v>
      </c>
      <c r="S130" s="40"/>
      <c r="T130" s="41" t="str">
        <f t="shared" si="24"/>
        <v/>
      </c>
      <c r="U130" s="41" t="str">
        <f t="shared" si="25"/>
        <v/>
      </c>
      <c r="V130" s="41" t="e">
        <f t="shared" si="13"/>
        <v>#N/A</v>
      </c>
      <c r="W130" s="18" t="e">
        <f>_xlfn.XLOOKUP($B130,'[1]Query2 w Prices'!$B:$B,'[1]Query2 w Prices'!$L:$L)</f>
        <v>#N/A</v>
      </c>
    </row>
    <row r="131" spans="2:23" ht="16.5" customHeight="1" x14ac:dyDescent="0.25">
      <c r="B131" s="32" t="s">
        <v>635</v>
      </c>
      <c r="C131" s="33" t="s">
        <v>5116</v>
      </c>
      <c r="D131" s="34" t="str">
        <f>_xlfn.XLOOKUP($B131,[1]Redo!$A:$A,[1]Redo!$AD:$AD)</f>
        <v>SGN,S11,WEX,D5-10b,</v>
      </c>
      <c r="E131" s="35">
        <v>1326</v>
      </c>
      <c r="F131" s="36">
        <f>_xlfn.XLOOKUP($B131,'[1]DOT Signs Costs (2)'!$A:$A,'[1]DOT Signs Costs (2)'!$Y:$Y)</f>
        <v>0.86230000000000007</v>
      </c>
      <c r="G131" s="37">
        <f t="shared" si="15"/>
        <v>51.738000000000007</v>
      </c>
      <c r="H131" s="36">
        <f>_xlfn.XLOOKUP($B131,'[1]DOT Signs Costs (2)'!$A:$A,'[1]DOT Signs Costs (2)'!$W:$W)</f>
        <v>163.15200000000002</v>
      </c>
      <c r="I131" s="36">
        <f t="shared" si="14"/>
        <v>40.002097000000006</v>
      </c>
      <c r="J131" s="36">
        <f t="shared" si="16"/>
        <v>0.57774100000000006</v>
      </c>
      <c r="K131" s="36">
        <f t="shared" si="17"/>
        <v>40.002097000000006</v>
      </c>
      <c r="L131" s="36">
        <f t="shared" si="18"/>
        <v>203.73183800000004</v>
      </c>
      <c r="M131" s="36">
        <f t="shared" si="19"/>
        <v>15.931829731600004</v>
      </c>
      <c r="N131" s="36">
        <f t="shared" si="20"/>
        <v>219.66366773160004</v>
      </c>
      <c r="O131" s="36">
        <f t="shared" si="21"/>
        <v>40.028517230983233</v>
      </c>
      <c r="P131" s="36">
        <f t="shared" si="22"/>
        <v>259.69218496258327</v>
      </c>
      <c r="Q131" s="38" t="e">
        <v>#N/A</v>
      </c>
      <c r="R131" s="39" t="str">
        <f t="shared" si="23"/>
        <v xml:space="preserve"> </v>
      </c>
      <c r="S131" s="40"/>
      <c r="T131" s="41" t="str">
        <f t="shared" si="24"/>
        <v/>
      </c>
      <c r="U131" s="41" t="str">
        <f t="shared" si="25"/>
        <v/>
      </c>
      <c r="V131" s="41" t="e">
        <f t="shared" si="13"/>
        <v>#N/A</v>
      </c>
      <c r="W131" s="18" t="e">
        <f>_xlfn.XLOOKUP($B131,'[1]Query2 w Prices'!$B:$B,'[1]Query2 w Prices'!$L:$L)</f>
        <v>#N/A</v>
      </c>
    </row>
    <row r="132" spans="2:23" ht="16.5" customHeight="1" x14ac:dyDescent="0.25">
      <c r="B132" s="42" t="s">
        <v>637</v>
      </c>
      <c r="C132" s="33" t="s">
        <v>5117</v>
      </c>
      <c r="D132" s="34" t="str">
        <f>_xlfn.XLOOKUP($B132,[1]Redo!$A:$A,[1]Redo!$AD:$AD)</f>
        <v>SGN,S11,WEX,D5-10b,</v>
      </c>
      <c r="E132" s="35">
        <v>1326</v>
      </c>
      <c r="F132" s="36">
        <f>_xlfn.XLOOKUP($B132,'[1]DOT Signs Costs (2)'!$A:$A,'[1]DOT Signs Costs (2)'!$Y:$Y)</f>
        <v>1.6051916666666666</v>
      </c>
      <c r="G132" s="37">
        <f t="shared" si="15"/>
        <v>96.311499999999995</v>
      </c>
      <c r="H132" s="36">
        <f>_xlfn.XLOOKUP($B132,'[1]DOT Signs Costs (2)'!$A:$A,'[1]DOT Signs Costs (2)'!$W:$W)</f>
        <v>315.72933333333333</v>
      </c>
      <c r="I132" s="36">
        <f t="shared" si="14"/>
        <v>74.464841416666658</v>
      </c>
      <c r="J132" s="36">
        <f t="shared" si="16"/>
        <v>1.0754784166666667</v>
      </c>
      <c r="K132" s="36">
        <f t="shared" si="17"/>
        <v>74.464841416666658</v>
      </c>
      <c r="L132" s="36">
        <f t="shared" si="18"/>
        <v>391.26965316666667</v>
      </c>
      <c r="M132" s="36">
        <f t="shared" si="19"/>
        <v>30.597286877633337</v>
      </c>
      <c r="N132" s="36">
        <f t="shared" si="20"/>
        <v>421.86694004430001</v>
      </c>
      <c r="O132" s="36">
        <f t="shared" si="21"/>
        <v>76.875289633143879</v>
      </c>
      <c r="P132" s="36">
        <f t="shared" si="22"/>
        <v>498.7422296774439</v>
      </c>
      <c r="Q132" s="38" t="e">
        <v>#N/A</v>
      </c>
      <c r="R132" s="39" t="str">
        <f t="shared" si="23"/>
        <v xml:space="preserve"> </v>
      </c>
      <c r="S132" s="40"/>
      <c r="T132" s="41" t="str">
        <f t="shared" si="24"/>
        <v/>
      </c>
      <c r="U132" s="41" t="str">
        <f t="shared" si="25"/>
        <v/>
      </c>
      <c r="V132" s="41" t="e">
        <f t="shared" si="13"/>
        <v>#N/A</v>
      </c>
      <c r="W132" s="18" t="e">
        <f>_xlfn.XLOOKUP($B132,'[1]Query2 w Prices'!$B:$B,'[1]Query2 w Prices'!$L:$L)</f>
        <v>#N/A</v>
      </c>
    </row>
    <row r="133" spans="2:23" ht="16.5" customHeight="1" x14ac:dyDescent="0.25">
      <c r="B133" s="32" t="s">
        <v>638</v>
      </c>
      <c r="C133" s="33" t="s">
        <v>5118</v>
      </c>
      <c r="D133" s="34" t="str">
        <f>_xlfn.XLOOKUP($B133,[1]Redo!$A:$A,[1]Redo!$AD:$AD)</f>
        <v>SGN,S11,WEX,D5-10b,</v>
      </c>
      <c r="E133" s="35">
        <v>1326</v>
      </c>
      <c r="F133" s="36">
        <f>_xlfn.XLOOKUP($B133,'[1]DOT Signs Costs (2)'!$A:$A,'[1]DOT Signs Costs (2)'!$Y:$Y)</f>
        <v>2.2604416666666669</v>
      </c>
      <c r="G133" s="37">
        <f t="shared" si="15"/>
        <v>135.62650000000002</v>
      </c>
      <c r="H133" s="36">
        <f>_xlfn.XLOOKUP($B133,'[1]DOT Signs Costs (2)'!$A:$A,'[1]DOT Signs Costs (2)'!$W:$W)</f>
        <v>451.68933333333342</v>
      </c>
      <c r="I133" s="36">
        <f t="shared" si="14"/>
        <v>104.86188891666667</v>
      </c>
      <c r="J133" s="36">
        <f t="shared" si="16"/>
        <v>1.5144959166666669</v>
      </c>
      <c r="K133" s="36">
        <f t="shared" si="17"/>
        <v>104.86188891666667</v>
      </c>
      <c r="L133" s="36">
        <f t="shared" si="18"/>
        <v>558.06571816666678</v>
      </c>
      <c r="M133" s="36">
        <f t="shared" si="19"/>
        <v>43.640739160633345</v>
      </c>
      <c r="N133" s="36">
        <f t="shared" si="20"/>
        <v>601.70645732730009</v>
      </c>
      <c r="O133" s="36">
        <f t="shared" si="21"/>
        <v>109.64679568470515</v>
      </c>
      <c r="P133" s="36">
        <f t="shared" si="22"/>
        <v>711.35325301200521</v>
      </c>
      <c r="Q133" s="38" t="e">
        <v>#N/A</v>
      </c>
      <c r="R133" s="39" t="str">
        <f t="shared" si="23"/>
        <v xml:space="preserve"> </v>
      </c>
      <c r="S133" s="40"/>
      <c r="T133" s="41" t="str">
        <f t="shared" si="24"/>
        <v/>
      </c>
      <c r="U133" s="41" t="str">
        <f t="shared" si="25"/>
        <v/>
      </c>
      <c r="V133" s="41" t="e">
        <f t="shared" si="13"/>
        <v>#N/A</v>
      </c>
      <c r="W133" s="18" t="e">
        <f>_xlfn.XLOOKUP($B133,'[1]Query2 w Prices'!$B:$B,'[1]Query2 w Prices'!$L:$L)</f>
        <v>#N/A</v>
      </c>
    </row>
    <row r="134" spans="2:23" ht="16.5" customHeight="1" x14ac:dyDescent="0.25">
      <c r="B134" s="42" t="s">
        <v>639</v>
      </c>
      <c r="C134" s="33" t="s">
        <v>5119</v>
      </c>
      <c r="D134" s="34" t="str">
        <f>_xlfn.XLOOKUP($B134,[1]Redo!$A:$A,[1]Redo!$AD:$AD)</f>
        <v>SGN,S11,WEX,D5-11,</v>
      </c>
      <c r="E134" s="35">
        <v>1326</v>
      </c>
      <c r="F134" s="36">
        <f>_xlfn.XLOOKUP($B134,'[1]DOT Signs Costs (2)'!$A:$A,'[1]DOT Signs Costs (2)'!$Y:$Y)</f>
        <v>0.96935000000000027</v>
      </c>
      <c r="G134" s="37">
        <f t="shared" si="15"/>
        <v>58.161000000000016</v>
      </c>
      <c r="H134" s="36">
        <f>_xlfn.XLOOKUP($B134,'[1]DOT Signs Costs (2)'!$A:$A,'[1]DOT Signs Costs (2)'!$W:$W)</f>
        <v>190.34399999999999</v>
      </c>
      <c r="I134" s="36">
        <f t="shared" si="14"/>
        <v>44.96814650000001</v>
      </c>
      <c r="J134" s="36">
        <f t="shared" si="16"/>
        <v>0.64946450000000022</v>
      </c>
      <c r="K134" s="36">
        <f t="shared" si="17"/>
        <v>44.96814650000001</v>
      </c>
      <c r="L134" s="36">
        <f t="shared" si="18"/>
        <v>235.961611</v>
      </c>
      <c r="M134" s="36">
        <f t="shared" si="19"/>
        <v>18.452197980200001</v>
      </c>
      <c r="N134" s="36">
        <f t="shared" si="20"/>
        <v>254.4138089802</v>
      </c>
      <c r="O134" s="36">
        <f t="shared" si="21"/>
        <v>46.360910029997676</v>
      </c>
      <c r="P134" s="36">
        <f t="shared" si="22"/>
        <v>300.77471901019766</v>
      </c>
      <c r="Q134" s="38" t="e">
        <v>#N/A</v>
      </c>
      <c r="R134" s="39" t="str">
        <f t="shared" si="23"/>
        <v xml:space="preserve"> </v>
      </c>
      <c r="S134" s="40"/>
      <c r="T134" s="41" t="str">
        <f t="shared" si="24"/>
        <v/>
      </c>
      <c r="U134" s="41" t="str">
        <f t="shared" si="25"/>
        <v/>
      </c>
      <c r="V134" s="41" t="e">
        <f t="shared" ref="V134:V197" si="26">ROUND($W134+7.75%,2)</f>
        <v>#N/A</v>
      </c>
      <c r="W134" s="18" t="e">
        <f>_xlfn.XLOOKUP($B134,'[1]Query2 w Prices'!$B:$B,'[1]Query2 w Prices'!$L:$L)</f>
        <v>#N/A</v>
      </c>
    </row>
    <row r="135" spans="2:23" ht="16.5" customHeight="1" x14ac:dyDescent="0.25">
      <c r="B135" s="32" t="s">
        <v>640</v>
      </c>
      <c r="C135" s="33" t="s">
        <v>5120</v>
      </c>
      <c r="D135" s="34" t="str">
        <f>_xlfn.XLOOKUP($B135,[1]Redo!$A:$A,[1]Redo!$AD:$AD)</f>
        <v>SGN,S11,WEX,D5-11,</v>
      </c>
      <c r="E135" s="35">
        <v>1326</v>
      </c>
      <c r="F135" s="36">
        <f>_xlfn.XLOOKUP($B135,'[1]DOT Signs Costs (2)'!$A:$A,'[1]DOT Signs Costs (2)'!$Y:$Y)</f>
        <v>1.7940000000000003</v>
      </c>
      <c r="G135" s="37">
        <f t="shared" si="15"/>
        <v>107.64000000000001</v>
      </c>
      <c r="H135" s="36">
        <f>_xlfn.XLOOKUP($B135,'[1]DOT Signs Costs (2)'!$A:$A,'[1]DOT Signs Costs (2)'!$W:$W)</f>
        <v>362.56</v>
      </c>
      <c r="I135" s="36">
        <f t="shared" ref="I135:I198" si="27">F135*$K$4</f>
        <v>83.22366000000001</v>
      </c>
      <c r="J135" s="36">
        <f t="shared" si="16"/>
        <v>1.2019800000000003</v>
      </c>
      <c r="K135" s="36">
        <f t="shared" si="17"/>
        <v>83.22366000000001</v>
      </c>
      <c r="L135" s="36">
        <f t="shared" si="18"/>
        <v>446.98563999999999</v>
      </c>
      <c r="M135" s="36">
        <f t="shared" si="19"/>
        <v>34.954277048000002</v>
      </c>
      <c r="N135" s="36">
        <f t="shared" si="20"/>
        <v>481.93991704799998</v>
      </c>
      <c r="O135" s="36">
        <f t="shared" si="21"/>
        <v>87.822171381686871</v>
      </c>
      <c r="P135" s="36">
        <f t="shared" si="22"/>
        <v>569.76208842968686</v>
      </c>
      <c r="Q135" s="38" t="e">
        <v>#N/A</v>
      </c>
      <c r="R135" s="39" t="str">
        <f t="shared" si="23"/>
        <v xml:space="preserve"> </v>
      </c>
      <c r="S135" s="40"/>
      <c r="T135" s="41" t="str">
        <f t="shared" si="24"/>
        <v/>
      </c>
      <c r="U135" s="41" t="str">
        <f t="shared" si="25"/>
        <v/>
      </c>
      <c r="V135" s="41" t="e">
        <f t="shared" si="26"/>
        <v>#N/A</v>
      </c>
      <c r="W135" s="18" t="e">
        <f>_xlfn.XLOOKUP($B135,'[1]Query2 w Prices'!$B:$B,'[1]Query2 w Prices'!$L:$L)</f>
        <v>#N/A</v>
      </c>
    </row>
    <row r="136" spans="2:23" ht="16.5" customHeight="1" x14ac:dyDescent="0.25">
      <c r="B136" s="42" t="s">
        <v>641</v>
      </c>
      <c r="C136" s="33" t="s">
        <v>5121</v>
      </c>
      <c r="D136" s="34" t="str">
        <f>_xlfn.XLOOKUP($B136,[1]Redo!$A:$A,[1]Redo!$AD:$AD)</f>
        <v>SGN,S11,WEX,D5-11a,</v>
      </c>
      <c r="E136" s="35">
        <v>1326</v>
      </c>
      <c r="F136" s="36">
        <f>_xlfn.XLOOKUP($B136,'[1]DOT Signs Costs (2)'!$A:$A,'[1]DOT Signs Costs (2)'!$Y:$Y)</f>
        <v>0.96935000000000027</v>
      </c>
      <c r="G136" s="37">
        <f t="shared" si="15"/>
        <v>58.161000000000016</v>
      </c>
      <c r="H136" s="36">
        <f>_xlfn.XLOOKUP($B136,'[1]DOT Signs Costs (2)'!$A:$A,'[1]DOT Signs Costs (2)'!$W:$W)</f>
        <v>190.34399999999999</v>
      </c>
      <c r="I136" s="36">
        <f t="shared" si="27"/>
        <v>44.96814650000001</v>
      </c>
      <c r="J136" s="36">
        <f t="shared" si="16"/>
        <v>0.64946450000000022</v>
      </c>
      <c r="K136" s="36">
        <f t="shared" si="17"/>
        <v>44.96814650000001</v>
      </c>
      <c r="L136" s="36">
        <f t="shared" si="18"/>
        <v>235.961611</v>
      </c>
      <c r="M136" s="36">
        <f t="shared" si="19"/>
        <v>18.452197980200001</v>
      </c>
      <c r="N136" s="36">
        <f t="shared" si="20"/>
        <v>254.4138089802</v>
      </c>
      <c r="O136" s="36">
        <f t="shared" si="21"/>
        <v>46.360910029997676</v>
      </c>
      <c r="P136" s="36">
        <f t="shared" si="22"/>
        <v>300.77471901019766</v>
      </c>
      <c r="Q136" s="38" t="e">
        <v>#N/A</v>
      </c>
      <c r="R136" s="39" t="str">
        <f t="shared" si="23"/>
        <v xml:space="preserve"> </v>
      </c>
      <c r="S136" s="40"/>
      <c r="T136" s="41" t="str">
        <f t="shared" si="24"/>
        <v/>
      </c>
      <c r="U136" s="41" t="str">
        <f t="shared" si="25"/>
        <v/>
      </c>
      <c r="V136" s="41" t="e">
        <f t="shared" si="26"/>
        <v>#N/A</v>
      </c>
      <c r="W136" s="18" t="e">
        <f>_xlfn.XLOOKUP($B136,'[1]Query2 w Prices'!$B:$B,'[1]Query2 w Prices'!$L:$L)</f>
        <v>#N/A</v>
      </c>
    </row>
    <row r="137" spans="2:23" ht="16.5" customHeight="1" x14ac:dyDescent="0.25">
      <c r="B137" s="32" t="s">
        <v>642</v>
      </c>
      <c r="C137" s="33" t="s">
        <v>5122</v>
      </c>
      <c r="D137" s="34" t="str">
        <f>_xlfn.XLOOKUP($B137,[1]Redo!$A:$A,[1]Redo!$AD:$AD)</f>
        <v>SGN,S11,WEX,D5-11a,</v>
      </c>
      <c r="E137" s="35">
        <v>1326</v>
      </c>
      <c r="F137" s="36">
        <f>_xlfn.XLOOKUP($B137,'[1]DOT Signs Costs (2)'!$A:$A,'[1]DOT Signs Costs (2)'!$Y:$Y)</f>
        <v>2.0157500000000006</v>
      </c>
      <c r="G137" s="37">
        <f t="shared" si="15"/>
        <v>120.94500000000004</v>
      </c>
      <c r="H137" s="36">
        <f>_xlfn.XLOOKUP($B137,'[1]DOT Signs Costs (2)'!$A:$A,'[1]DOT Signs Costs (2)'!$W:$W)</f>
        <v>407.88</v>
      </c>
      <c r="I137" s="36">
        <f t="shared" si="27"/>
        <v>93.510642500000031</v>
      </c>
      <c r="J137" s="36">
        <f t="shared" si="16"/>
        <v>1.3505525000000005</v>
      </c>
      <c r="K137" s="36">
        <f t="shared" si="17"/>
        <v>93.510642500000031</v>
      </c>
      <c r="L137" s="36">
        <f t="shared" si="18"/>
        <v>502.741195</v>
      </c>
      <c r="M137" s="36">
        <f t="shared" si="19"/>
        <v>39.314361449000003</v>
      </c>
      <c r="N137" s="36">
        <f t="shared" si="20"/>
        <v>542.05555644900005</v>
      </c>
      <c r="O137" s="36">
        <f t="shared" si="21"/>
        <v>98.77682734488755</v>
      </c>
      <c r="P137" s="36">
        <f t="shared" si="22"/>
        <v>640.83238379388763</v>
      </c>
      <c r="Q137" s="38" t="e">
        <v>#N/A</v>
      </c>
      <c r="R137" s="39" t="str">
        <f t="shared" si="23"/>
        <v xml:space="preserve"> </v>
      </c>
      <c r="S137" s="40"/>
      <c r="T137" s="41" t="str">
        <f t="shared" si="24"/>
        <v/>
      </c>
      <c r="U137" s="41" t="str">
        <f t="shared" si="25"/>
        <v/>
      </c>
      <c r="V137" s="41" t="e">
        <f t="shared" si="26"/>
        <v>#N/A</v>
      </c>
      <c r="W137" s="18" t="e">
        <f>_xlfn.XLOOKUP($B137,'[1]Query2 w Prices'!$B:$B,'[1]Query2 w Prices'!$L:$L)</f>
        <v>#N/A</v>
      </c>
    </row>
    <row r="138" spans="2:23" ht="16.5" customHeight="1" x14ac:dyDescent="0.25">
      <c r="B138" s="42" t="s">
        <v>643</v>
      </c>
      <c r="C138" s="33" t="s">
        <v>5123</v>
      </c>
      <c r="D138" s="34" t="str">
        <f>_xlfn.XLOOKUP($B138,[1]Redo!$A:$A,[1]Redo!$AD:$AD)</f>
        <v>SGN,S11,WEX,D5-11b,</v>
      </c>
      <c r="E138" s="35">
        <v>1326</v>
      </c>
      <c r="F138" s="36">
        <f>_xlfn.XLOOKUP($B138,'[1]DOT Signs Costs (2)'!$A:$A,'[1]DOT Signs Costs (2)'!$Y:$Y)</f>
        <v>0.86230000000000007</v>
      </c>
      <c r="G138" s="37">
        <f t="shared" ref="G138:G201" si="28">IFERROR(SUM(F138*60), " ")</f>
        <v>51.738000000000007</v>
      </c>
      <c r="H138" s="36">
        <f>_xlfn.XLOOKUP($B138,'[1]DOT Signs Costs (2)'!$A:$A,'[1]DOT Signs Costs (2)'!$W:$W)</f>
        <v>163.15200000000002</v>
      </c>
      <c r="I138" s="36">
        <f t="shared" si="27"/>
        <v>40.002097000000006</v>
      </c>
      <c r="J138" s="36">
        <f t="shared" ref="J138:J201" si="29">IFERROR(SUM($J$4*F138), " " )</f>
        <v>0.57774100000000006</v>
      </c>
      <c r="K138" s="36">
        <f t="shared" ref="K138:K201" si="30">IFERROR(SUM($K$4*F138), " ")</f>
        <v>40.002097000000006</v>
      </c>
      <c r="L138" s="36">
        <f t="shared" ref="L138:L201" si="31">IFERROR(SUM(H138+J138+K138), " ")</f>
        <v>203.73183800000004</v>
      </c>
      <c r="M138" s="36">
        <f t="shared" ref="M138:M201" si="32">IFERROR(SUM(L138*$M$4), " ")</f>
        <v>15.931829731600004</v>
      </c>
      <c r="N138" s="36">
        <f t="shared" ref="N138:N201" si="33">IFERROR(SUM(L138+M138), " ")</f>
        <v>219.66366773160004</v>
      </c>
      <c r="O138" s="36">
        <f t="shared" ref="O138:O201" si="34">IFERROR(SUM(N138*$O$4), " ")</f>
        <v>40.028517230983233</v>
      </c>
      <c r="P138" s="36">
        <f t="shared" ref="P138:P201" si="35">IFERROR(SUM(O138+N138),"")</f>
        <v>259.69218496258327</v>
      </c>
      <c r="Q138" s="38" t="e">
        <v>#N/A</v>
      </c>
      <c r="R138" s="39" t="str">
        <f t="shared" ref="R138:R201" si="36">IFERROR(SUM(Q138-P138)/(P138)," ")</f>
        <v xml:space="preserve"> </v>
      </c>
      <c r="S138" s="40"/>
      <c r="T138" s="41" t="str">
        <f t="shared" ref="T138:T201" si="37">IF(S138=0,"",Q138*S138)</f>
        <v/>
      </c>
      <c r="U138" s="41" t="str">
        <f t="shared" ref="U138:U201" si="38">IFERROR(T138-(P138*S138),"")</f>
        <v/>
      </c>
      <c r="V138" s="41" t="e">
        <f t="shared" si="26"/>
        <v>#N/A</v>
      </c>
      <c r="W138" s="18" t="e">
        <f>_xlfn.XLOOKUP($B138,'[1]Query2 w Prices'!$B:$B,'[1]Query2 w Prices'!$L:$L)</f>
        <v>#N/A</v>
      </c>
    </row>
    <row r="139" spans="2:23" ht="16.5" customHeight="1" x14ac:dyDescent="0.25">
      <c r="B139" s="32" t="s">
        <v>644</v>
      </c>
      <c r="C139" s="33" t="s">
        <v>5124</v>
      </c>
      <c r="D139" s="34" t="str">
        <f>_xlfn.XLOOKUP($B139,[1]Redo!$A:$A,[1]Redo!$AD:$AD)</f>
        <v>SGN,S11,WEX,D5-11b,</v>
      </c>
      <c r="E139" s="35">
        <v>1326</v>
      </c>
      <c r="F139" s="36">
        <f>_xlfn.XLOOKUP($B139,'[1]DOT Signs Costs (2)'!$A:$A,'[1]DOT Signs Costs (2)'!$Y:$Y)</f>
        <v>1.6051916666666666</v>
      </c>
      <c r="G139" s="37">
        <f t="shared" si="28"/>
        <v>96.311499999999995</v>
      </c>
      <c r="H139" s="36">
        <f>_xlfn.XLOOKUP($B139,'[1]DOT Signs Costs (2)'!$A:$A,'[1]DOT Signs Costs (2)'!$W:$W)</f>
        <v>315.72933333333333</v>
      </c>
      <c r="I139" s="36">
        <f t="shared" si="27"/>
        <v>74.464841416666658</v>
      </c>
      <c r="J139" s="36">
        <f t="shared" si="29"/>
        <v>1.0754784166666667</v>
      </c>
      <c r="K139" s="36">
        <f t="shared" si="30"/>
        <v>74.464841416666658</v>
      </c>
      <c r="L139" s="36">
        <f t="shared" si="31"/>
        <v>391.26965316666667</v>
      </c>
      <c r="M139" s="36">
        <f t="shared" si="32"/>
        <v>30.597286877633337</v>
      </c>
      <c r="N139" s="36">
        <f t="shared" si="33"/>
        <v>421.86694004430001</v>
      </c>
      <c r="O139" s="36">
        <f t="shared" si="34"/>
        <v>76.875289633143879</v>
      </c>
      <c r="P139" s="36">
        <f t="shared" si="35"/>
        <v>498.7422296774439</v>
      </c>
      <c r="Q139" s="38" t="e">
        <v>#N/A</v>
      </c>
      <c r="R139" s="39" t="str">
        <f t="shared" si="36"/>
        <v xml:space="preserve"> </v>
      </c>
      <c r="S139" s="40"/>
      <c r="T139" s="41" t="str">
        <f t="shared" si="37"/>
        <v/>
      </c>
      <c r="U139" s="41" t="str">
        <f t="shared" si="38"/>
        <v/>
      </c>
      <c r="V139" s="41" t="e">
        <f t="shared" si="26"/>
        <v>#N/A</v>
      </c>
      <c r="W139" s="18" t="e">
        <f>_xlfn.XLOOKUP($B139,'[1]Query2 w Prices'!$B:$B,'[1]Query2 w Prices'!$L:$L)</f>
        <v>#N/A</v>
      </c>
    </row>
    <row r="140" spans="2:23" ht="16.5" customHeight="1" x14ac:dyDescent="0.25">
      <c r="B140" s="42" t="s">
        <v>645</v>
      </c>
      <c r="C140" s="33" t="s">
        <v>5125</v>
      </c>
      <c r="D140" s="34" t="str">
        <f>_xlfn.XLOOKUP($B140,[1]Redo!$A:$A,[1]Redo!$AD:$AD)</f>
        <v>SGN,S11,WEX,D5-11b,</v>
      </c>
      <c r="E140" s="35">
        <v>1326</v>
      </c>
      <c r="F140" s="36">
        <f>_xlfn.XLOOKUP($B140,'[1]DOT Signs Costs (2)'!$A:$A,'[1]DOT Signs Costs (2)'!$Y:$Y)</f>
        <v>2.2604416666666669</v>
      </c>
      <c r="G140" s="37">
        <f t="shared" si="28"/>
        <v>135.62650000000002</v>
      </c>
      <c r="H140" s="36">
        <f>_xlfn.XLOOKUP($B140,'[1]DOT Signs Costs (2)'!$A:$A,'[1]DOT Signs Costs (2)'!$W:$W)</f>
        <v>451.68933333333342</v>
      </c>
      <c r="I140" s="36">
        <f t="shared" si="27"/>
        <v>104.86188891666667</v>
      </c>
      <c r="J140" s="36">
        <f t="shared" si="29"/>
        <v>1.5144959166666669</v>
      </c>
      <c r="K140" s="36">
        <f t="shared" si="30"/>
        <v>104.86188891666667</v>
      </c>
      <c r="L140" s="36">
        <f t="shared" si="31"/>
        <v>558.06571816666678</v>
      </c>
      <c r="M140" s="36">
        <f t="shared" si="32"/>
        <v>43.640739160633345</v>
      </c>
      <c r="N140" s="36">
        <f t="shared" si="33"/>
        <v>601.70645732730009</v>
      </c>
      <c r="O140" s="36">
        <f t="shared" si="34"/>
        <v>109.64679568470515</v>
      </c>
      <c r="P140" s="36">
        <f t="shared" si="35"/>
        <v>711.35325301200521</v>
      </c>
      <c r="Q140" s="38" t="e">
        <v>#N/A</v>
      </c>
      <c r="R140" s="39" t="str">
        <f t="shared" si="36"/>
        <v xml:space="preserve"> </v>
      </c>
      <c r="S140" s="40"/>
      <c r="T140" s="41" t="str">
        <f t="shared" si="37"/>
        <v/>
      </c>
      <c r="U140" s="41" t="str">
        <f t="shared" si="38"/>
        <v/>
      </c>
      <c r="V140" s="41" t="e">
        <f t="shared" si="26"/>
        <v>#N/A</v>
      </c>
      <c r="W140" s="18" t="e">
        <f>_xlfn.XLOOKUP($B140,'[1]Query2 w Prices'!$B:$B,'[1]Query2 w Prices'!$L:$L)</f>
        <v>#N/A</v>
      </c>
    </row>
    <row r="141" spans="2:23" ht="16.5" customHeight="1" x14ac:dyDescent="0.25">
      <c r="B141" s="32" t="s">
        <v>646</v>
      </c>
      <c r="C141" s="33" t="s">
        <v>5126</v>
      </c>
      <c r="D141" s="34" t="str">
        <f>_xlfn.XLOOKUP($B141,[1]Redo!$A:$A,[1]Redo!$AD:$AD)</f>
        <v>SGN,S11,WEX,D5-12aP ,</v>
      </c>
      <c r="E141" s="35">
        <v>1326</v>
      </c>
      <c r="F141" s="36">
        <f>_xlfn.XLOOKUP($B141,'[1]DOT Signs Costs (2)'!$A:$A,'[1]DOT Signs Costs (2)'!$Y:$Y)</f>
        <v>1.7093000000000005</v>
      </c>
      <c r="G141" s="37">
        <f t="shared" si="28"/>
        <v>102.55800000000004</v>
      </c>
      <c r="H141" s="36">
        <f>_xlfn.XLOOKUP($B141,'[1]DOT Signs Costs (2)'!$A:$A,'[1]DOT Signs Costs (2)'!$W:$W)</f>
        <v>344.43200000000002</v>
      </c>
      <c r="I141" s="36">
        <f t="shared" si="27"/>
        <v>79.294427000000027</v>
      </c>
      <c r="J141" s="36">
        <f t="shared" si="29"/>
        <v>1.1452310000000003</v>
      </c>
      <c r="K141" s="36">
        <f t="shared" si="30"/>
        <v>79.294427000000027</v>
      </c>
      <c r="L141" s="36">
        <f t="shared" si="31"/>
        <v>424.87165800000008</v>
      </c>
      <c r="M141" s="36">
        <f t="shared" si="32"/>
        <v>33.224963655600007</v>
      </c>
      <c r="N141" s="36">
        <f t="shared" si="33"/>
        <v>458.09662165560007</v>
      </c>
      <c r="O141" s="36">
        <f t="shared" si="34"/>
        <v>83.477293731622922</v>
      </c>
      <c r="P141" s="36">
        <f t="shared" si="35"/>
        <v>541.573915387223</v>
      </c>
      <c r="Q141" s="38">
        <v>323.18</v>
      </c>
      <c r="R141" s="39">
        <f t="shared" si="36"/>
        <v>-0.40325781796760335</v>
      </c>
      <c r="S141" s="40"/>
      <c r="T141" s="41" t="str">
        <f t="shared" si="37"/>
        <v/>
      </c>
      <c r="U141" s="41" t="str">
        <f t="shared" si="38"/>
        <v/>
      </c>
      <c r="V141" s="41">
        <f t="shared" si="26"/>
        <v>323.18</v>
      </c>
      <c r="W141" s="18">
        <f>_xlfn.XLOOKUP($B141,'[1]Query2 w Prices'!$B:$B,'[1]Query2 w Prices'!$L:$L)</f>
        <v>323.10050000000001</v>
      </c>
    </row>
    <row r="142" spans="2:23" ht="16.5" customHeight="1" x14ac:dyDescent="0.25">
      <c r="B142" s="42" t="s">
        <v>649</v>
      </c>
      <c r="C142" s="33" t="s">
        <v>5127</v>
      </c>
      <c r="D142" s="34" t="str">
        <f>_xlfn.XLOOKUP($B142,[1]Redo!$A:$A,[1]Redo!$AD:$AD)</f>
        <v>SGN,S11,WEX,D5-12b,</v>
      </c>
      <c r="E142" s="35">
        <v>1326</v>
      </c>
      <c r="F142" s="36">
        <f>_xlfn.XLOOKUP($B142,'[1]DOT Signs Costs (2)'!$A:$A,'[1]DOT Signs Costs (2)'!$Y:$Y)</f>
        <v>0.58820000000000017</v>
      </c>
      <c r="G142" s="37">
        <f t="shared" si="28"/>
        <v>35.292000000000009</v>
      </c>
      <c r="H142" s="36">
        <f>_xlfn.XLOOKUP($B142,'[1]DOT Signs Costs (2)'!$A:$A,'[1]DOT Signs Costs (2)'!$W:$W)</f>
        <v>108.768</v>
      </c>
      <c r="I142" s="36">
        <f t="shared" si="27"/>
        <v>27.286598000000009</v>
      </c>
      <c r="J142" s="36">
        <f t="shared" si="29"/>
        <v>0.39409400000000011</v>
      </c>
      <c r="K142" s="36">
        <f t="shared" si="30"/>
        <v>27.286598000000009</v>
      </c>
      <c r="L142" s="36">
        <f t="shared" si="31"/>
        <v>136.44869199999999</v>
      </c>
      <c r="M142" s="36">
        <f t="shared" si="32"/>
        <v>10.670287714400001</v>
      </c>
      <c r="N142" s="36">
        <f t="shared" si="33"/>
        <v>147.11897971439998</v>
      </c>
      <c r="O142" s="36">
        <f t="shared" si="34"/>
        <v>26.808960604709817</v>
      </c>
      <c r="P142" s="36">
        <f t="shared" si="35"/>
        <v>173.92794031910981</v>
      </c>
      <c r="Q142" s="38" t="e">
        <v>#N/A</v>
      </c>
      <c r="R142" s="39" t="str">
        <f t="shared" si="36"/>
        <v xml:space="preserve"> </v>
      </c>
      <c r="S142" s="40"/>
      <c r="T142" s="41" t="str">
        <f t="shared" si="37"/>
        <v/>
      </c>
      <c r="U142" s="41" t="str">
        <f t="shared" si="38"/>
        <v/>
      </c>
      <c r="V142" s="41" t="e">
        <f t="shared" si="26"/>
        <v>#N/A</v>
      </c>
      <c r="W142" s="18" t="e">
        <f>_xlfn.XLOOKUP($B142,'[1]Query2 w Prices'!$B:$B,'[1]Query2 w Prices'!$L:$L)</f>
        <v>#N/A</v>
      </c>
    </row>
    <row r="143" spans="2:23" ht="16.5" customHeight="1" x14ac:dyDescent="0.25">
      <c r="B143" s="32" t="s">
        <v>650</v>
      </c>
      <c r="C143" s="33" t="s">
        <v>5128</v>
      </c>
      <c r="D143" s="34" t="str">
        <f>_xlfn.XLOOKUP($B143,[1]Redo!$A:$A,[1]Redo!$AD:$AD)</f>
        <v>SGN,S11,WEX,D5-13,</v>
      </c>
      <c r="E143" s="35">
        <v>1326</v>
      </c>
      <c r="F143" s="36">
        <f>_xlfn.XLOOKUP($B143,'[1]DOT Signs Costs (2)'!$A:$A,'[1]DOT Signs Costs (2)'!$Y:$Y)</f>
        <v>1.6346000000000001</v>
      </c>
      <c r="G143" s="37">
        <f t="shared" si="28"/>
        <v>98.076000000000008</v>
      </c>
      <c r="H143" s="36">
        <f>_xlfn.XLOOKUP($B143,'[1]DOT Signs Costs (2)'!$A:$A,'[1]DOT Signs Costs (2)'!$W:$W)</f>
        <v>326.30400000000003</v>
      </c>
      <c r="I143" s="36">
        <f t="shared" si="27"/>
        <v>75.829093999999998</v>
      </c>
      <c r="J143" s="36">
        <f t="shared" si="29"/>
        <v>1.0951820000000001</v>
      </c>
      <c r="K143" s="36">
        <f t="shared" si="30"/>
        <v>75.829093999999998</v>
      </c>
      <c r="L143" s="36">
        <f t="shared" si="31"/>
        <v>403.22827600000005</v>
      </c>
      <c r="M143" s="36">
        <f t="shared" si="32"/>
        <v>31.532451183200006</v>
      </c>
      <c r="N143" s="36">
        <f t="shared" si="33"/>
        <v>434.76072718320006</v>
      </c>
      <c r="O143" s="36">
        <f t="shared" si="34"/>
        <v>79.224877919599706</v>
      </c>
      <c r="P143" s="36">
        <f t="shared" si="35"/>
        <v>513.98560510279981</v>
      </c>
      <c r="Q143" s="38" t="e">
        <v>#N/A</v>
      </c>
      <c r="R143" s="39" t="str">
        <f t="shared" si="36"/>
        <v xml:space="preserve"> </v>
      </c>
      <c r="S143" s="40"/>
      <c r="T143" s="41" t="str">
        <f t="shared" si="37"/>
        <v/>
      </c>
      <c r="U143" s="41" t="str">
        <f t="shared" si="38"/>
        <v/>
      </c>
      <c r="V143" s="41" t="e">
        <f t="shared" si="26"/>
        <v>#N/A</v>
      </c>
      <c r="W143" s="18" t="e">
        <f>_xlfn.XLOOKUP($B143,'[1]Query2 w Prices'!$B:$B,'[1]Query2 w Prices'!$L:$L)</f>
        <v>#N/A</v>
      </c>
    </row>
    <row r="144" spans="2:23" ht="16.5" customHeight="1" x14ac:dyDescent="0.25">
      <c r="B144" s="42" t="s">
        <v>651</v>
      </c>
      <c r="C144" s="33" t="s">
        <v>5129</v>
      </c>
      <c r="D144" s="34" t="str">
        <f>_xlfn.XLOOKUP($B144,[1]Redo!$A:$A,[1]Redo!$AD:$AD)</f>
        <v>SGN,S11,WEX,D5-13,</v>
      </c>
      <c r="E144" s="35">
        <v>1326</v>
      </c>
      <c r="F144" s="36">
        <f>_xlfn.XLOOKUP($B144,'[1]DOT Signs Costs (2)'!$A:$A,'[1]DOT Signs Costs (2)'!$Y:$Y)</f>
        <v>2.6921750000000002</v>
      </c>
      <c r="G144" s="37">
        <f t="shared" si="28"/>
        <v>161.53050000000002</v>
      </c>
      <c r="H144" s="36">
        <f>_xlfn.XLOOKUP($B144,'[1]DOT Signs Costs (2)'!$A:$A,'[1]DOT Signs Costs (2)'!$W:$W)</f>
        <v>548.37200000000007</v>
      </c>
      <c r="I144" s="36">
        <f t="shared" si="27"/>
        <v>124.88999825</v>
      </c>
      <c r="J144" s="36">
        <f t="shared" si="29"/>
        <v>1.8037572500000003</v>
      </c>
      <c r="K144" s="36">
        <f t="shared" si="30"/>
        <v>124.88999825</v>
      </c>
      <c r="L144" s="36">
        <f t="shared" si="31"/>
        <v>675.06575550000002</v>
      </c>
      <c r="M144" s="36">
        <f t="shared" si="32"/>
        <v>52.790142080100004</v>
      </c>
      <c r="N144" s="36">
        <f t="shared" si="33"/>
        <v>727.85589758010008</v>
      </c>
      <c r="O144" s="36">
        <f t="shared" si="34"/>
        <v>132.6345528089648</v>
      </c>
      <c r="P144" s="36">
        <f t="shared" si="35"/>
        <v>860.4904503890649</v>
      </c>
      <c r="Q144" s="38" t="e">
        <v>#N/A</v>
      </c>
      <c r="R144" s="39" t="str">
        <f t="shared" si="36"/>
        <v xml:space="preserve"> </v>
      </c>
      <c r="S144" s="40"/>
      <c r="T144" s="41" t="str">
        <f t="shared" si="37"/>
        <v/>
      </c>
      <c r="U144" s="41" t="str">
        <f t="shared" si="38"/>
        <v/>
      </c>
      <c r="V144" s="41" t="e">
        <f t="shared" si="26"/>
        <v>#N/A</v>
      </c>
      <c r="W144" s="18" t="e">
        <f>_xlfn.XLOOKUP($B144,'[1]Query2 w Prices'!$B:$B,'[1]Query2 w Prices'!$L:$L)</f>
        <v>#N/A</v>
      </c>
    </row>
    <row r="145" spans="2:23" ht="16.5" customHeight="1" x14ac:dyDescent="0.25">
      <c r="B145" s="32" t="s">
        <v>652</v>
      </c>
      <c r="C145" s="33" t="s">
        <v>5130</v>
      </c>
      <c r="D145" s="34" t="str">
        <f>_xlfn.XLOOKUP($B145,[1]Redo!$A:$A,[1]Redo!$AD:$AD)</f>
        <v>SGN,S11,WEX,D5-14,</v>
      </c>
      <c r="E145" s="35">
        <v>1326</v>
      </c>
      <c r="F145" s="36">
        <f>_xlfn.XLOOKUP($B145,'[1]DOT Signs Costs (2)'!$A:$A,'[1]DOT Signs Costs (2)'!$Y:$Y)</f>
        <v>1.6346000000000001</v>
      </c>
      <c r="G145" s="37">
        <f t="shared" si="28"/>
        <v>98.076000000000008</v>
      </c>
      <c r="H145" s="36">
        <f>_xlfn.XLOOKUP($B145,'[1]DOT Signs Costs (2)'!$A:$A,'[1]DOT Signs Costs (2)'!$W:$W)</f>
        <v>326.30400000000003</v>
      </c>
      <c r="I145" s="36">
        <f t="shared" si="27"/>
        <v>75.829093999999998</v>
      </c>
      <c r="J145" s="36">
        <f t="shared" si="29"/>
        <v>1.0951820000000001</v>
      </c>
      <c r="K145" s="36">
        <f t="shared" si="30"/>
        <v>75.829093999999998</v>
      </c>
      <c r="L145" s="36">
        <f t="shared" si="31"/>
        <v>403.22827600000005</v>
      </c>
      <c r="M145" s="36">
        <f t="shared" si="32"/>
        <v>31.532451183200006</v>
      </c>
      <c r="N145" s="36">
        <f t="shared" si="33"/>
        <v>434.76072718320006</v>
      </c>
      <c r="O145" s="36">
        <f t="shared" si="34"/>
        <v>79.224877919599706</v>
      </c>
      <c r="P145" s="36">
        <f t="shared" si="35"/>
        <v>513.98560510279981</v>
      </c>
      <c r="Q145" s="38" t="e">
        <v>#N/A</v>
      </c>
      <c r="R145" s="39" t="str">
        <f t="shared" si="36"/>
        <v xml:space="preserve"> </v>
      </c>
      <c r="S145" s="40"/>
      <c r="T145" s="41" t="str">
        <f t="shared" si="37"/>
        <v/>
      </c>
      <c r="U145" s="41" t="str">
        <f t="shared" si="38"/>
        <v/>
      </c>
      <c r="V145" s="41" t="e">
        <f t="shared" si="26"/>
        <v>#N/A</v>
      </c>
      <c r="W145" s="18" t="e">
        <f>_xlfn.XLOOKUP($B145,'[1]Query2 w Prices'!$B:$B,'[1]Query2 w Prices'!$L:$L)</f>
        <v>#N/A</v>
      </c>
    </row>
    <row r="146" spans="2:23" ht="16.5" customHeight="1" x14ac:dyDescent="0.25">
      <c r="B146" s="42" t="s">
        <v>653</v>
      </c>
      <c r="C146" s="33" t="s">
        <v>5131</v>
      </c>
      <c r="D146" s="34" t="str">
        <f>_xlfn.XLOOKUP($B146,[1]Redo!$A:$A,[1]Redo!$AD:$AD)</f>
        <v>SGN,S11,WEX,D5-14,</v>
      </c>
      <c r="E146" s="35">
        <v>1326</v>
      </c>
      <c r="F146" s="36">
        <f>_xlfn.XLOOKUP($B146,'[1]DOT Signs Costs (2)'!$A:$A,'[1]DOT Signs Costs (2)'!$Y:$Y)</f>
        <v>1.6346000000000001</v>
      </c>
      <c r="G146" s="37">
        <f t="shared" si="28"/>
        <v>98.076000000000008</v>
      </c>
      <c r="H146" s="36">
        <f>_xlfn.XLOOKUP($B146,'[1]DOT Signs Costs (2)'!$A:$A,'[1]DOT Signs Costs (2)'!$W:$W)</f>
        <v>326.30400000000003</v>
      </c>
      <c r="I146" s="36">
        <f t="shared" si="27"/>
        <v>75.829093999999998</v>
      </c>
      <c r="J146" s="36">
        <f t="shared" si="29"/>
        <v>1.0951820000000001</v>
      </c>
      <c r="K146" s="36">
        <f t="shared" si="30"/>
        <v>75.829093999999998</v>
      </c>
      <c r="L146" s="36">
        <f t="shared" si="31"/>
        <v>403.22827600000005</v>
      </c>
      <c r="M146" s="36">
        <f t="shared" si="32"/>
        <v>31.532451183200006</v>
      </c>
      <c r="N146" s="36">
        <f t="shared" si="33"/>
        <v>434.76072718320006</v>
      </c>
      <c r="O146" s="36">
        <f t="shared" si="34"/>
        <v>79.224877919599706</v>
      </c>
      <c r="P146" s="36">
        <f t="shared" si="35"/>
        <v>513.98560510279981</v>
      </c>
      <c r="Q146" s="38" t="e">
        <v>#N/A</v>
      </c>
      <c r="R146" s="39" t="str">
        <f t="shared" si="36"/>
        <v xml:space="preserve"> </v>
      </c>
      <c r="S146" s="40"/>
      <c r="T146" s="41" t="str">
        <f t="shared" si="37"/>
        <v/>
      </c>
      <c r="U146" s="41" t="str">
        <f t="shared" si="38"/>
        <v/>
      </c>
      <c r="V146" s="41" t="e">
        <f t="shared" si="26"/>
        <v>#N/A</v>
      </c>
      <c r="W146" s="18" t="e">
        <f>_xlfn.XLOOKUP($B146,'[1]Query2 w Prices'!$B:$B,'[1]Query2 w Prices'!$L:$L)</f>
        <v>#N/A</v>
      </c>
    </row>
    <row r="147" spans="2:23" ht="16.5" customHeight="1" x14ac:dyDescent="0.25">
      <c r="B147" s="32" t="s">
        <v>654</v>
      </c>
      <c r="C147" s="33" t="s">
        <v>5132</v>
      </c>
      <c r="D147" s="34" t="str">
        <f>_xlfn.XLOOKUP($B147,[1]Redo!$A:$A,[1]Redo!$AD:$AD)</f>
        <v>SGN,S11,WEX,D5-14,</v>
      </c>
      <c r="E147" s="35">
        <v>1326</v>
      </c>
      <c r="F147" s="36">
        <f>_xlfn.XLOOKUP($B147,'[1]DOT Signs Costs (2)'!$A:$A,'[1]DOT Signs Costs (2)'!$Y:$Y)</f>
        <v>1.6346000000000001</v>
      </c>
      <c r="G147" s="37">
        <f t="shared" si="28"/>
        <v>98.076000000000008</v>
      </c>
      <c r="H147" s="36">
        <f>_xlfn.XLOOKUP($B147,'[1]DOT Signs Costs (2)'!$A:$A,'[1]DOT Signs Costs (2)'!$W:$W)</f>
        <v>326.30400000000003</v>
      </c>
      <c r="I147" s="36">
        <f t="shared" si="27"/>
        <v>75.829093999999998</v>
      </c>
      <c r="J147" s="36">
        <f t="shared" si="29"/>
        <v>1.0951820000000001</v>
      </c>
      <c r="K147" s="36">
        <f t="shared" si="30"/>
        <v>75.829093999999998</v>
      </c>
      <c r="L147" s="36">
        <f t="shared" si="31"/>
        <v>403.22827600000005</v>
      </c>
      <c r="M147" s="36">
        <f t="shared" si="32"/>
        <v>31.532451183200006</v>
      </c>
      <c r="N147" s="36">
        <f t="shared" si="33"/>
        <v>434.76072718320006</v>
      </c>
      <c r="O147" s="36">
        <f t="shared" si="34"/>
        <v>79.224877919599706</v>
      </c>
      <c r="P147" s="36">
        <f t="shared" si="35"/>
        <v>513.98560510279981</v>
      </c>
      <c r="Q147" s="38" t="e">
        <v>#N/A</v>
      </c>
      <c r="R147" s="39" t="str">
        <f t="shared" si="36"/>
        <v xml:space="preserve"> </v>
      </c>
      <c r="S147" s="40"/>
      <c r="T147" s="41" t="str">
        <f t="shared" si="37"/>
        <v/>
      </c>
      <c r="U147" s="41" t="str">
        <f t="shared" si="38"/>
        <v/>
      </c>
      <c r="V147" s="41" t="e">
        <f t="shared" si="26"/>
        <v>#N/A</v>
      </c>
      <c r="W147" s="18" t="e">
        <f>_xlfn.XLOOKUP($B147,'[1]Query2 w Prices'!$B:$B,'[1]Query2 w Prices'!$L:$L)</f>
        <v>#N/A</v>
      </c>
    </row>
    <row r="148" spans="2:23" ht="16.5" customHeight="1" x14ac:dyDescent="0.25">
      <c r="B148" s="42" t="s">
        <v>655</v>
      </c>
      <c r="C148" s="33" t="s">
        <v>5133</v>
      </c>
      <c r="D148" s="34" t="str">
        <f>_xlfn.XLOOKUP($B148,[1]Redo!$A:$A,[1]Redo!$AD:$AD)</f>
        <v>SGN,S11,WEX,D5-14,</v>
      </c>
      <c r="E148" s="35">
        <v>1326</v>
      </c>
      <c r="F148" s="36">
        <f>_xlfn.XLOOKUP($B148,'[1]DOT Signs Costs (2)'!$A:$A,'[1]DOT Signs Costs (2)'!$Y:$Y)</f>
        <v>3.1780250000000003</v>
      </c>
      <c r="G148" s="37">
        <f t="shared" si="28"/>
        <v>190.68150000000003</v>
      </c>
      <c r="H148" s="36">
        <f>_xlfn.XLOOKUP($B148,'[1]DOT Signs Costs (2)'!$A:$A,'[1]DOT Signs Costs (2)'!$W:$W)</f>
        <v>648.07600000000002</v>
      </c>
      <c r="I148" s="36">
        <f t="shared" si="27"/>
        <v>147.42857975000001</v>
      </c>
      <c r="J148" s="36">
        <f t="shared" si="29"/>
        <v>2.1292767500000003</v>
      </c>
      <c r="K148" s="36">
        <f t="shared" si="30"/>
        <v>147.42857975000001</v>
      </c>
      <c r="L148" s="36">
        <f t="shared" si="31"/>
        <v>797.63385650000009</v>
      </c>
      <c r="M148" s="36">
        <f t="shared" si="32"/>
        <v>62.374967578300009</v>
      </c>
      <c r="N148" s="36">
        <f t="shared" si="33"/>
        <v>860.00882407830011</v>
      </c>
      <c r="O148" s="36">
        <f t="shared" si="34"/>
        <v>156.71630356039813</v>
      </c>
      <c r="P148" s="36">
        <f t="shared" si="35"/>
        <v>1016.7251276386983</v>
      </c>
      <c r="Q148" s="38" t="e">
        <v>#N/A</v>
      </c>
      <c r="R148" s="39" t="str">
        <f t="shared" si="36"/>
        <v xml:space="preserve"> </v>
      </c>
      <c r="S148" s="40"/>
      <c r="T148" s="41" t="str">
        <f t="shared" si="37"/>
        <v/>
      </c>
      <c r="U148" s="41" t="str">
        <f t="shared" si="38"/>
        <v/>
      </c>
      <c r="V148" s="41" t="e">
        <f t="shared" si="26"/>
        <v>#N/A</v>
      </c>
      <c r="W148" s="18" t="e">
        <f>_xlfn.XLOOKUP($B148,'[1]Query2 w Prices'!$B:$B,'[1]Query2 w Prices'!$L:$L)</f>
        <v>#N/A</v>
      </c>
    </row>
    <row r="149" spans="2:23" ht="16.5" customHeight="1" x14ac:dyDescent="0.25">
      <c r="B149" s="32" t="s">
        <v>656</v>
      </c>
      <c r="C149" s="33" t="s">
        <v>5134</v>
      </c>
      <c r="D149" s="34" t="str">
        <f>_xlfn.XLOOKUP($B149,[1]Redo!$A:$A,[1]Redo!$AD:$AD)</f>
        <v>SGN,S11,WEX,D5-14,</v>
      </c>
      <c r="E149" s="35">
        <v>1326</v>
      </c>
      <c r="F149" s="36">
        <f>_xlfn.XLOOKUP($B149,'[1]DOT Signs Costs (2)'!$A:$A,'[1]DOT Signs Costs (2)'!$Y:$Y)</f>
        <v>3.1780250000000003</v>
      </c>
      <c r="G149" s="37">
        <f t="shared" si="28"/>
        <v>190.68150000000003</v>
      </c>
      <c r="H149" s="36">
        <f>_xlfn.XLOOKUP($B149,'[1]DOT Signs Costs (2)'!$A:$A,'[1]DOT Signs Costs (2)'!$W:$W)</f>
        <v>648.07600000000002</v>
      </c>
      <c r="I149" s="36">
        <f t="shared" si="27"/>
        <v>147.42857975000001</v>
      </c>
      <c r="J149" s="36">
        <f t="shared" si="29"/>
        <v>2.1292767500000003</v>
      </c>
      <c r="K149" s="36">
        <f t="shared" si="30"/>
        <v>147.42857975000001</v>
      </c>
      <c r="L149" s="36">
        <f t="shared" si="31"/>
        <v>797.63385650000009</v>
      </c>
      <c r="M149" s="36">
        <f t="shared" si="32"/>
        <v>62.374967578300009</v>
      </c>
      <c r="N149" s="36">
        <f t="shared" si="33"/>
        <v>860.00882407830011</v>
      </c>
      <c r="O149" s="36">
        <f t="shared" si="34"/>
        <v>156.71630356039813</v>
      </c>
      <c r="P149" s="36">
        <f t="shared" si="35"/>
        <v>1016.7251276386983</v>
      </c>
      <c r="Q149" s="38" t="e">
        <v>#N/A</v>
      </c>
      <c r="R149" s="39" t="str">
        <f t="shared" si="36"/>
        <v xml:space="preserve"> </v>
      </c>
      <c r="S149" s="40"/>
      <c r="T149" s="41" t="str">
        <f t="shared" si="37"/>
        <v/>
      </c>
      <c r="U149" s="41" t="str">
        <f t="shared" si="38"/>
        <v/>
      </c>
      <c r="V149" s="41" t="e">
        <f t="shared" si="26"/>
        <v>#N/A</v>
      </c>
      <c r="W149" s="18" t="e">
        <f>_xlfn.XLOOKUP($B149,'[1]Query2 w Prices'!$B:$B,'[1]Query2 w Prices'!$L:$L)</f>
        <v>#N/A</v>
      </c>
    </row>
    <row r="150" spans="2:23" ht="16.5" customHeight="1" x14ac:dyDescent="0.25">
      <c r="B150" s="42" t="s">
        <v>657</v>
      </c>
      <c r="C150" s="33" t="s">
        <v>5135</v>
      </c>
      <c r="D150" s="34" t="str">
        <f>_xlfn.XLOOKUP($B150,[1]Redo!$A:$A,[1]Redo!$AD:$AD)</f>
        <v>SGN,S11,WEX,D5-14,</v>
      </c>
      <c r="E150" s="35">
        <v>1326</v>
      </c>
      <c r="F150" s="36">
        <f>_xlfn.XLOOKUP($B150,'[1]DOT Signs Costs (2)'!$A:$A,'[1]DOT Signs Costs (2)'!$Y:$Y)</f>
        <v>3.1780250000000003</v>
      </c>
      <c r="G150" s="37">
        <f t="shared" si="28"/>
        <v>190.68150000000003</v>
      </c>
      <c r="H150" s="36">
        <f>_xlfn.XLOOKUP($B150,'[1]DOT Signs Costs (2)'!$A:$A,'[1]DOT Signs Costs (2)'!$W:$W)</f>
        <v>648.07600000000002</v>
      </c>
      <c r="I150" s="36">
        <f t="shared" si="27"/>
        <v>147.42857975000001</v>
      </c>
      <c r="J150" s="36">
        <f t="shared" si="29"/>
        <v>2.1292767500000003</v>
      </c>
      <c r="K150" s="36">
        <f t="shared" si="30"/>
        <v>147.42857975000001</v>
      </c>
      <c r="L150" s="36">
        <f t="shared" si="31"/>
        <v>797.63385650000009</v>
      </c>
      <c r="M150" s="36">
        <f t="shared" si="32"/>
        <v>62.374967578300009</v>
      </c>
      <c r="N150" s="36">
        <f t="shared" si="33"/>
        <v>860.00882407830011</v>
      </c>
      <c r="O150" s="36">
        <f t="shared" si="34"/>
        <v>156.71630356039813</v>
      </c>
      <c r="P150" s="36">
        <f t="shared" si="35"/>
        <v>1016.7251276386983</v>
      </c>
      <c r="Q150" s="38" t="e">
        <v>#N/A</v>
      </c>
      <c r="R150" s="39" t="str">
        <f t="shared" si="36"/>
        <v xml:space="preserve"> </v>
      </c>
      <c r="S150" s="40"/>
      <c r="T150" s="41" t="str">
        <f t="shared" si="37"/>
        <v/>
      </c>
      <c r="U150" s="41" t="str">
        <f t="shared" si="38"/>
        <v/>
      </c>
      <c r="V150" s="41" t="e">
        <f t="shared" si="26"/>
        <v>#N/A</v>
      </c>
      <c r="W150" s="18" t="e">
        <f>_xlfn.XLOOKUP($B150,'[1]Query2 w Prices'!$B:$B,'[1]Query2 w Prices'!$L:$L)</f>
        <v>#N/A</v>
      </c>
    </row>
    <row r="151" spans="2:23" ht="16.5" customHeight="1" x14ac:dyDescent="0.25">
      <c r="B151" s="32" t="s">
        <v>658</v>
      </c>
      <c r="C151" s="33" t="s">
        <v>5136</v>
      </c>
      <c r="D151" s="34" t="str">
        <f>_xlfn.XLOOKUP($B151,[1]Redo!$A:$A,[1]Redo!$AD:$AD)</f>
        <v>SGN,S11,WEX,D5-15,</v>
      </c>
      <c r="E151" s="35">
        <v>1326</v>
      </c>
      <c r="F151" s="36">
        <f>_xlfn.XLOOKUP($B151,'[1]DOT Signs Costs (2)'!$A:$A,'[1]DOT Signs Costs (2)'!$Y:$Y)</f>
        <v>1.2534500000000004</v>
      </c>
      <c r="G151" s="37">
        <f t="shared" si="28"/>
        <v>75.207000000000022</v>
      </c>
      <c r="H151" s="36">
        <f>_xlfn.XLOOKUP($B151,'[1]DOT Signs Costs (2)'!$A:$A,'[1]DOT Signs Costs (2)'!$W:$W)</f>
        <v>244.72800000000001</v>
      </c>
      <c r="I151" s="36">
        <f t="shared" si="27"/>
        <v>58.147545500000021</v>
      </c>
      <c r="J151" s="36">
        <f t="shared" si="29"/>
        <v>0.83981150000000027</v>
      </c>
      <c r="K151" s="36">
        <f t="shared" si="30"/>
        <v>58.147545500000021</v>
      </c>
      <c r="L151" s="36">
        <f t="shared" si="31"/>
        <v>303.71535700000004</v>
      </c>
      <c r="M151" s="36">
        <f t="shared" si="32"/>
        <v>23.750540917400006</v>
      </c>
      <c r="N151" s="36">
        <f t="shared" si="33"/>
        <v>327.46589791740007</v>
      </c>
      <c r="O151" s="36">
        <f t="shared" si="34"/>
        <v>59.672928494311847</v>
      </c>
      <c r="P151" s="36">
        <f t="shared" si="35"/>
        <v>387.13882641171193</v>
      </c>
      <c r="Q151" s="38" t="e">
        <v>#N/A</v>
      </c>
      <c r="R151" s="39" t="str">
        <f t="shared" si="36"/>
        <v xml:space="preserve"> </v>
      </c>
      <c r="S151" s="40"/>
      <c r="T151" s="41" t="str">
        <f t="shared" si="37"/>
        <v/>
      </c>
      <c r="U151" s="41" t="str">
        <f t="shared" si="38"/>
        <v/>
      </c>
      <c r="V151" s="41" t="e">
        <f t="shared" si="26"/>
        <v>#N/A</v>
      </c>
      <c r="W151" s="18" t="e">
        <f>_xlfn.XLOOKUP($B151,'[1]Query2 w Prices'!$B:$B,'[1]Query2 w Prices'!$L:$L)</f>
        <v>#N/A</v>
      </c>
    </row>
    <row r="152" spans="2:23" ht="16.5" customHeight="1" x14ac:dyDescent="0.25">
      <c r="B152" s="42" t="s">
        <v>659</v>
      </c>
      <c r="C152" s="33" t="s">
        <v>5137</v>
      </c>
      <c r="D152" s="34" t="str">
        <f>_xlfn.XLOOKUP($B152,[1]Redo!$A:$A,[1]Redo!$AD:$AD)</f>
        <v>SGN,S11,WEX,D5-15,</v>
      </c>
      <c r="E152" s="35">
        <v>1326</v>
      </c>
      <c r="F152" s="36">
        <f>_xlfn.XLOOKUP($B152,'[1]DOT Signs Costs (2)'!$A:$A,'[1]DOT Signs Costs (2)'!$Y:$Y)</f>
        <v>2.1098625000000002</v>
      </c>
      <c r="G152" s="37">
        <f t="shared" si="28"/>
        <v>126.59175000000002</v>
      </c>
      <c r="H152" s="36">
        <f>_xlfn.XLOOKUP($B152,'[1]DOT Signs Costs (2)'!$A:$A,'[1]DOT Signs Costs (2)'!$W:$W)</f>
        <v>423.74200000000002</v>
      </c>
      <c r="I152" s="36">
        <f t="shared" si="27"/>
        <v>97.87652137500001</v>
      </c>
      <c r="J152" s="36">
        <f t="shared" si="29"/>
        <v>1.4136078750000003</v>
      </c>
      <c r="K152" s="36">
        <f t="shared" si="30"/>
        <v>97.87652137500001</v>
      </c>
      <c r="L152" s="36">
        <f t="shared" si="31"/>
        <v>523.03212925000003</v>
      </c>
      <c r="M152" s="36">
        <f t="shared" si="32"/>
        <v>40.901112507350007</v>
      </c>
      <c r="N152" s="36">
        <f t="shared" si="33"/>
        <v>563.93324175735006</v>
      </c>
      <c r="O152" s="36">
        <f t="shared" si="34"/>
        <v>102.76351896477503</v>
      </c>
      <c r="P152" s="36">
        <f t="shared" si="35"/>
        <v>666.69676072212508</v>
      </c>
      <c r="Q152" s="38" t="e">
        <v>#N/A</v>
      </c>
      <c r="R152" s="39" t="str">
        <f t="shared" si="36"/>
        <v xml:space="preserve"> </v>
      </c>
      <c r="S152" s="40"/>
      <c r="T152" s="41" t="str">
        <f t="shared" si="37"/>
        <v/>
      </c>
      <c r="U152" s="41" t="str">
        <f t="shared" si="38"/>
        <v/>
      </c>
      <c r="V152" s="41" t="e">
        <f t="shared" si="26"/>
        <v>#N/A</v>
      </c>
      <c r="W152" s="18" t="e">
        <f>_xlfn.XLOOKUP($B152,'[1]Query2 w Prices'!$B:$B,'[1]Query2 w Prices'!$L:$L)</f>
        <v>#N/A</v>
      </c>
    </row>
    <row r="153" spans="2:23" ht="16.5" customHeight="1" x14ac:dyDescent="0.25">
      <c r="B153" s="32" t="s">
        <v>660</v>
      </c>
      <c r="C153" s="33" t="s">
        <v>5138</v>
      </c>
      <c r="D153" s="34" t="str">
        <f>_xlfn.XLOOKUP($B153,[1]Redo!$A:$A,[1]Redo!$AD:$AD)</f>
        <v>SGN,S11,WEX,D5-16,</v>
      </c>
      <c r="E153" s="35">
        <v>1326</v>
      </c>
      <c r="F153" s="36">
        <f>_xlfn.XLOOKUP($B153,'[1]DOT Signs Costs (2)'!$A:$A,'[1]DOT Signs Costs (2)'!$Y:$Y)</f>
        <v>1.2534500000000004</v>
      </c>
      <c r="G153" s="37">
        <f t="shared" si="28"/>
        <v>75.207000000000022</v>
      </c>
      <c r="H153" s="36">
        <f>_xlfn.XLOOKUP($B153,'[1]DOT Signs Costs (2)'!$A:$A,'[1]DOT Signs Costs (2)'!$W:$W)</f>
        <v>244.72800000000001</v>
      </c>
      <c r="I153" s="36">
        <f t="shared" si="27"/>
        <v>58.147545500000021</v>
      </c>
      <c r="J153" s="36">
        <f t="shared" si="29"/>
        <v>0.83981150000000027</v>
      </c>
      <c r="K153" s="36">
        <f t="shared" si="30"/>
        <v>58.147545500000021</v>
      </c>
      <c r="L153" s="36">
        <f t="shared" si="31"/>
        <v>303.71535700000004</v>
      </c>
      <c r="M153" s="36">
        <f t="shared" si="32"/>
        <v>23.750540917400006</v>
      </c>
      <c r="N153" s="36">
        <f t="shared" si="33"/>
        <v>327.46589791740007</v>
      </c>
      <c r="O153" s="36">
        <f t="shared" si="34"/>
        <v>59.672928494311847</v>
      </c>
      <c r="P153" s="36">
        <f t="shared" si="35"/>
        <v>387.13882641171193</v>
      </c>
      <c r="Q153" s="38">
        <v>226.81</v>
      </c>
      <c r="R153" s="39">
        <f t="shared" si="36"/>
        <v>-0.41413781174509851</v>
      </c>
      <c r="S153" s="40"/>
      <c r="T153" s="41" t="str">
        <f t="shared" si="37"/>
        <v/>
      </c>
      <c r="U153" s="41" t="str">
        <f t="shared" si="38"/>
        <v/>
      </c>
      <c r="V153" s="41">
        <f t="shared" si="26"/>
        <v>226.81</v>
      </c>
      <c r="W153" s="18">
        <f>_xlfn.XLOOKUP($B153,'[1]Query2 w Prices'!$B:$B,'[1]Query2 w Prices'!$L:$L)</f>
        <v>226.7372</v>
      </c>
    </row>
    <row r="154" spans="2:23" ht="16.5" customHeight="1" x14ac:dyDescent="0.25">
      <c r="B154" s="42" t="s">
        <v>664</v>
      </c>
      <c r="C154" s="33" t="s">
        <v>5139</v>
      </c>
      <c r="D154" s="34" t="str">
        <f>_xlfn.XLOOKUP($B154,[1]Redo!$A:$A,[1]Redo!$AD:$AD)</f>
        <v>SGN,S11,WEX,D5-16,</v>
      </c>
      <c r="E154" s="35">
        <v>1326</v>
      </c>
      <c r="F154" s="36">
        <f>_xlfn.XLOOKUP($B154,'[1]DOT Signs Costs (2)'!$A:$A,'[1]DOT Signs Costs (2)'!$Y:$Y)</f>
        <v>2.4898374999999997</v>
      </c>
      <c r="G154" s="37">
        <f t="shared" si="28"/>
        <v>149.39024999999998</v>
      </c>
      <c r="H154" s="36">
        <f>_xlfn.XLOOKUP($B154,'[1]DOT Signs Costs (2)'!$A:$A,'[1]DOT Signs Costs (2)'!$W:$W)</f>
        <v>500.78600000000006</v>
      </c>
      <c r="I154" s="36">
        <f t="shared" si="27"/>
        <v>115.50356162499999</v>
      </c>
      <c r="J154" s="36">
        <f t="shared" si="29"/>
        <v>1.6681911249999999</v>
      </c>
      <c r="K154" s="36">
        <f t="shared" si="30"/>
        <v>115.50356162499999</v>
      </c>
      <c r="L154" s="36">
        <f t="shared" si="31"/>
        <v>617.95775275000005</v>
      </c>
      <c r="M154" s="36">
        <f t="shared" si="32"/>
        <v>48.324296265050009</v>
      </c>
      <c r="N154" s="36">
        <f t="shared" si="33"/>
        <v>666.28204901505001</v>
      </c>
      <c r="O154" s="36">
        <f t="shared" si="34"/>
        <v>121.41417265362838</v>
      </c>
      <c r="P154" s="36">
        <f t="shared" si="35"/>
        <v>787.69622166867839</v>
      </c>
      <c r="Q154" s="38" t="e">
        <v>#N/A</v>
      </c>
      <c r="R154" s="39" t="str">
        <f t="shared" si="36"/>
        <v xml:space="preserve"> </v>
      </c>
      <c r="S154" s="40"/>
      <c r="T154" s="41" t="str">
        <f t="shared" si="37"/>
        <v/>
      </c>
      <c r="U154" s="41" t="str">
        <f t="shared" si="38"/>
        <v/>
      </c>
      <c r="V154" s="41" t="e">
        <f t="shared" si="26"/>
        <v>#N/A</v>
      </c>
      <c r="W154" s="18" t="e">
        <f>_xlfn.XLOOKUP($B154,'[1]Query2 w Prices'!$B:$B,'[1]Query2 w Prices'!$L:$L)</f>
        <v>#N/A</v>
      </c>
    </row>
    <row r="155" spans="2:23" ht="16.5" customHeight="1" x14ac:dyDescent="0.25">
      <c r="B155" s="32" t="s">
        <v>665</v>
      </c>
      <c r="C155" s="33" t="s">
        <v>7672</v>
      </c>
      <c r="D155" s="34" t="str">
        <f>_xlfn.XLOOKUP($B155,[1]Redo!$A:$A,[1]Redo!$AD:$AD)</f>
        <v>SGN,S11,WEX,D5-1a,</v>
      </c>
      <c r="E155" s="35">
        <v>1326</v>
      </c>
      <c r="F155" s="36">
        <f>_xlfn.XLOOKUP($B155,'[1]DOT Signs Costs (2)'!$A:$A,'[1]DOT Signs Costs (2)'!$Y:$Y)</f>
        <v>0.90582500000000021</v>
      </c>
      <c r="G155" s="37">
        <f t="shared" si="28"/>
        <v>54.349500000000013</v>
      </c>
      <c r="H155" s="36">
        <f>_xlfn.XLOOKUP($B155,'[1]DOT Signs Costs (2)'!$A:$A,'[1]DOT Signs Costs (2)'!$W:$W)</f>
        <v>176.74800000000005</v>
      </c>
      <c r="I155" s="36">
        <f t="shared" si="27"/>
        <v>42.021221750000009</v>
      </c>
      <c r="J155" s="36">
        <f t="shared" si="29"/>
        <v>0.60690275000000016</v>
      </c>
      <c r="K155" s="36">
        <f t="shared" si="30"/>
        <v>42.021221750000009</v>
      </c>
      <c r="L155" s="36">
        <f t="shared" si="31"/>
        <v>219.37612450000006</v>
      </c>
      <c r="M155" s="36">
        <f t="shared" si="32"/>
        <v>17.155212935900007</v>
      </c>
      <c r="N155" s="36">
        <f t="shared" si="33"/>
        <v>236.53133743590007</v>
      </c>
      <c r="O155" s="36">
        <f t="shared" si="34"/>
        <v>43.102251792449714</v>
      </c>
      <c r="P155" s="36">
        <f t="shared" si="35"/>
        <v>279.63358922834976</v>
      </c>
      <c r="Q155" s="38">
        <v>464.89</v>
      </c>
      <c r="R155" s="39">
        <f t="shared" si="36"/>
        <v>0.66249698858733741</v>
      </c>
      <c r="S155" s="40"/>
      <c r="T155" s="41" t="str">
        <f t="shared" si="37"/>
        <v/>
      </c>
      <c r="U155" s="41" t="str">
        <f t="shared" si="38"/>
        <v/>
      </c>
      <c r="V155" s="41">
        <f t="shared" si="26"/>
        <v>464.89</v>
      </c>
      <c r="W155" s="18">
        <f>_xlfn.XLOOKUP($B155,'[1]Query2 w Prices'!$B:$B,'[1]Query2 w Prices'!$L:$L)</f>
        <v>464.81130000000002</v>
      </c>
    </row>
    <row r="156" spans="2:23" ht="16.5" customHeight="1" x14ac:dyDescent="0.25">
      <c r="B156" s="42" t="s">
        <v>668</v>
      </c>
      <c r="C156" s="33" t="s">
        <v>7673</v>
      </c>
      <c r="D156" s="34" t="str">
        <f>_xlfn.XLOOKUP($B156,[1]Redo!$A:$A,[1]Redo!$AD:$AD)</f>
        <v>SGN,S11,WEX,D5-1a,</v>
      </c>
      <c r="E156" s="35">
        <v>1326</v>
      </c>
      <c r="F156" s="36">
        <f>_xlfn.XLOOKUP($B156,'[1]DOT Signs Costs (2)'!$A:$A,'[1]DOT Signs Costs (2)'!$Y:$Y)</f>
        <v>0.90582500000000021</v>
      </c>
      <c r="G156" s="37">
        <f t="shared" si="28"/>
        <v>54.349500000000013</v>
      </c>
      <c r="H156" s="36">
        <f>_xlfn.XLOOKUP($B156,'[1]DOT Signs Costs (2)'!$A:$A,'[1]DOT Signs Costs (2)'!$W:$W)</f>
        <v>176.74800000000005</v>
      </c>
      <c r="I156" s="36">
        <f t="shared" si="27"/>
        <v>42.021221750000009</v>
      </c>
      <c r="J156" s="36">
        <f t="shared" si="29"/>
        <v>0.60690275000000016</v>
      </c>
      <c r="K156" s="36">
        <f t="shared" si="30"/>
        <v>42.021221750000009</v>
      </c>
      <c r="L156" s="36">
        <f t="shared" si="31"/>
        <v>219.37612450000006</v>
      </c>
      <c r="M156" s="36">
        <f t="shared" si="32"/>
        <v>17.155212935900007</v>
      </c>
      <c r="N156" s="36">
        <f t="shared" si="33"/>
        <v>236.53133743590007</v>
      </c>
      <c r="O156" s="36">
        <f t="shared" si="34"/>
        <v>43.102251792449714</v>
      </c>
      <c r="P156" s="36">
        <f t="shared" si="35"/>
        <v>279.63358922834976</v>
      </c>
      <c r="Q156" s="38">
        <v>464.89</v>
      </c>
      <c r="R156" s="39">
        <f t="shared" si="36"/>
        <v>0.66249698858733741</v>
      </c>
      <c r="S156" s="40"/>
      <c r="T156" s="41" t="str">
        <f t="shared" si="37"/>
        <v/>
      </c>
      <c r="U156" s="41" t="str">
        <f t="shared" si="38"/>
        <v/>
      </c>
      <c r="V156" s="41">
        <f t="shared" si="26"/>
        <v>464.89</v>
      </c>
      <c r="W156" s="18">
        <f>_xlfn.XLOOKUP($B156,'[1]Query2 w Prices'!$B:$B,'[1]Query2 w Prices'!$L:$L)</f>
        <v>464.81130000000002</v>
      </c>
    </row>
    <row r="157" spans="2:23" ht="16.5" customHeight="1" x14ac:dyDescent="0.25">
      <c r="B157" s="32" t="s">
        <v>670</v>
      </c>
      <c r="C157" s="33" t="s">
        <v>7674</v>
      </c>
      <c r="D157" s="34" t="str">
        <f>_xlfn.XLOOKUP($B157,[1]Redo!$A:$A,[1]Redo!$AD:$AD)</f>
        <v>SGN,S11,EWX,D5-1a,</v>
      </c>
      <c r="E157" s="35">
        <v>1326</v>
      </c>
      <c r="F157" s="36">
        <f>_xlfn.XLOOKUP($B157,'[1]DOT Signs Costs (2)'!$A:$A,'[1]DOT Signs Costs (2)'!$Y:$Y)</f>
        <v>1.7093000000000005</v>
      </c>
      <c r="G157" s="37">
        <f t="shared" si="28"/>
        <v>102.55800000000004</v>
      </c>
      <c r="H157" s="36">
        <f>_xlfn.XLOOKUP($B157,'[1]DOT Signs Costs (2)'!$A:$A,'[1]DOT Signs Costs (2)'!$W:$W)</f>
        <v>344.43200000000002</v>
      </c>
      <c r="I157" s="36">
        <f t="shared" si="27"/>
        <v>79.294427000000027</v>
      </c>
      <c r="J157" s="36">
        <f t="shared" si="29"/>
        <v>1.1452310000000003</v>
      </c>
      <c r="K157" s="36">
        <f t="shared" si="30"/>
        <v>79.294427000000027</v>
      </c>
      <c r="L157" s="36">
        <f t="shared" si="31"/>
        <v>424.87165800000008</v>
      </c>
      <c r="M157" s="36">
        <f t="shared" si="32"/>
        <v>33.224963655600007</v>
      </c>
      <c r="N157" s="36">
        <f t="shared" si="33"/>
        <v>458.09662165560007</v>
      </c>
      <c r="O157" s="36">
        <f t="shared" si="34"/>
        <v>83.477293731622922</v>
      </c>
      <c r="P157" s="36">
        <f t="shared" si="35"/>
        <v>541.573915387223</v>
      </c>
      <c r="Q157" s="38">
        <v>907.03</v>
      </c>
      <c r="R157" s="39">
        <f t="shared" si="36"/>
        <v>0.67480370495960362</v>
      </c>
      <c r="S157" s="40"/>
      <c r="T157" s="41" t="str">
        <f t="shared" si="37"/>
        <v/>
      </c>
      <c r="U157" s="41" t="str">
        <f t="shared" si="38"/>
        <v/>
      </c>
      <c r="V157" s="41">
        <f t="shared" si="26"/>
        <v>907.03</v>
      </c>
      <c r="W157" s="18">
        <f>_xlfn.XLOOKUP($B157,'[1]Query2 w Prices'!$B:$B,'[1]Query2 w Prices'!$L:$L)</f>
        <v>906.94889999999998</v>
      </c>
    </row>
    <row r="158" spans="2:23" ht="16.5" customHeight="1" x14ac:dyDescent="0.25">
      <c r="B158" s="42" t="s">
        <v>671</v>
      </c>
      <c r="C158" s="33" t="s">
        <v>7675</v>
      </c>
      <c r="D158" s="34" t="str">
        <f>_xlfn.XLOOKUP($B158,[1]Redo!$A:$A,[1]Redo!$AD:$AD)</f>
        <v>SGN,S11,EWX,D5-1a,</v>
      </c>
      <c r="E158" s="35">
        <v>1326</v>
      </c>
      <c r="F158" s="36">
        <f>_xlfn.XLOOKUP($B158,'[1]DOT Signs Costs (2)'!$A:$A,'[1]DOT Signs Costs (2)'!$Y:$Y)</f>
        <v>1.7093000000000005</v>
      </c>
      <c r="G158" s="37">
        <f t="shared" si="28"/>
        <v>102.55800000000004</v>
      </c>
      <c r="H158" s="36">
        <f>_xlfn.XLOOKUP($B158,'[1]DOT Signs Costs (2)'!$A:$A,'[1]DOT Signs Costs (2)'!$W:$W)</f>
        <v>344.43200000000002</v>
      </c>
      <c r="I158" s="36">
        <f t="shared" si="27"/>
        <v>79.294427000000027</v>
      </c>
      <c r="J158" s="36">
        <f t="shared" si="29"/>
        <v>1.1452310000000003</v>
      </c>
      <c r="K158" s="36">
        <f t="shared" si="30"/>
        <v>79.294427000000027</v>
      </c>
      <c r="L158" s="36">
        <f t="shared" si="31"/>
        <v>424.87165800000008</v>
      </c>
      <c r="M158" s="36">
        <f t="shared" si="32"/>
        <v>33.224963655600007</v>
      </c>
      <c r="N158" s="36">
        <f t="shared" si="33"/>
        <v>458.09662165560007</v>
      </c>
      <c r="O158" s="36">
        <f t="shared" si="34"/>
        <v>83.477293731622922</v>
      </c>
      <c r="P158" s="36">
        <f t="shared" si="35"/>
        <v>541.573915387223</v>
      </c>
      <c r="Q158" s="38">
        <v>907.03</v>
      </c>
      <c r="R158" s="39">
        <f t="shared" si="36"/>
        <v>0.67480370495960362</v>
      </c>
      <c r="S158" s="40"/>
      <c r="T158" s="41" t="str">
        <f t="shared" si="37"/>
        <v/>
      </c>
      <c r="U158" s="41" t="str">
        <f t="shared" si="38"/>
        <v/>
      </c>
      <c r="V158" s="41">
        <f t="shared" si="26"/>
        <v>907.03</v>
      </c>
      <c r="W158" s="18">
        <f>_xlfn.XLOOKUP($B158,'[1]Query2 w Prices'!$B:$B,'[1]Query2 w Prices'!$L:$L)</f>
        <v>906.94889999999998</v>
      </c>
    </row>
    <row r="159" spans="2:23" ht="16.5" customHeight="1" x14ac:dyDescent="0.25">
      <c r="B159" s="32" t="s">
        <v>672</v>
      </c>
      <c r="C159" s="33" t="s">
        <v>7676</v>
      </c>
      <c r="D159" s="34" t="str">
        <f>_xlfn.XLOOKUP($B159,[1]Redo!$A:$A,[1]Redo!$AD:$AD)</f>
        <v>SGN,S11,EWX,D5-1a,</v>
      </c>
      <c r="E159" s="35">
        <v>1326</v>
      </c>
      <c r="F159" s="36">
        <f>_xlfn.XLOOKUP($B159,'[1]DOT Signs Costs (2)'!$A:$A,'[1]DOT Signs Costs (2)'!$Y:$Y)</f>
        <v>2.4492500000000006</v>
      </c>
      <c r="G159" s="37">
        <f t="shared" si="28"/>
        <v>146.95500000000004</v>
      </c>
      <c r="H159" s="36">
        <f>_xlfn.XLOOKUP($B159,'[1]DOT Signs Costs (2)'!$A:$A,'[1]DOT Signs Costs (2)'!$W:$W)</f>
        <v>498.5200000000001</v>
      </c>
      <c r="I159" s="36">
        <f t="shared" si="27"/>
        <v>113.62070750000002</v>
      </c>
      <c r="J159" s="36">
        <f t="shared" si="29"/>
        <v>1.6409975000000006</v>
      </c>
      <c r="K159" s="36">
        <f t="shared" si="30"/>
        <v>113.62070750000002</v>
      </c>
      <c r="L159" s="36">
        <f t="shared" si="31"/>
        <v>613.7817050000001</v>
      </c>
      <c r="M159" s="36">
        <f t="shared" si="32"/>
        <v>47.997729331000009</v>
      </c>
      <c r="N159" s="36">
        <f t="shared" si="33"/>
        <v>661.77943433100006</v>
      </c>
      <c r="O159" s="36">
        <f t="shared" si="34"/>
        <v>120.59367743324815</v>
      </c>
      <c r="P159" s="36">
        <f t="shared" si="35"/>
        <v>782.37311176424816</v>
      </c>
      <c r="Q159" s="38" t="e">
        <v>#N/A</v>
      </c>
      <c r="R159" s="39" t="str">
        <f t="shared" si="36"/>
        <v xml:space="preserve"> </v>
      </c>
      <c r="S159" s="40"/>
      <c r="T159" s="41" t="str">
        <f t="shared" si="37"/>
        <v/>
      </c>
      <c r="U159" s="41" t="str">
        <f t="shared" si="38"/>
        <v/>
      </c>
      <c r="V159" s="41" t="e">
        <f t="shared" si="26"/>
        <v>#N/A</v>
      </c>
      <c r="W159" s="18" t="e">
        <f>_xlfn.XLOOKUP($B159,'[1]Query2 w Prices'!$B:$B,'[1]Query2 w Prices'!$L:$L)</f>
        <v>#N/A</v>
      </c>
    </row>
    <row r="160" spans="2:23" ht="16.5" customHeight="1" x14ac:dyDescent="0.25">
      <c r="B160" s="42" t="s">
        <v>673</v>
      </c>
      <c r="C160" s="33" t="s">
        <v>7677</v>
      </c>
      <c r="D160" s="34" t="str">
        <f>_xlfn.XLOOKUP($B160,[1]Redo!$A:$A,[1]Redo!$AD:$AD)</f>
        <v>SGN,S11,EWX,D5-1a,</v>
      </c>
      <c r="E160" s="35">
        <v>1326</v>
      </c>
      <c r="F160" s="36">
        <f>_xlfn.XLOOKUP($B160,'[1]DOT Signs Costs (2)'!$A:$A,'[1]DOT Signs Costs (2)'!$Y:$Y)</f>
        <v>2.4492500000000006</v>
      </c>
      <c r="G160" s="37">
        <f t="shared" si="28"/>
        <v>146.95500000000004</v>
      </c>
      <c r="H160" s="36">
        <f>_xlfn.XLOOKUP($B160,'[1]DOT Signs Costs (2)'!$A:$A,'[1]DOT Signs Costs (2)'!$W:$W)</f>
        <v>498.5200000000001</v>
      </c>
      <c r="I160" s="36">
        <f t="shared" si="27"/>
        <v>113.62070750000002</v>
      </c>
      <c r="J160" s="36">
        <f t="shared" si="29"/>
        <v>1.6409975000000006</v>
      </c>
      <c r="K160" s="36">
        <f t="shared" si="30"/>
        <v>113.62070750000002</v>
      </c>
      <c r="L160" s="36">
        <f t="shared" si="31"/>
        <v>613.7817050000001</v>
      </c>
      <c r="M160" s="36">
        <f t="shared" si="32"/>
        <v>47.997729331000009</v>
      </c>
      <c r="N160" s="36">
        <f t="shared" si="33"/>
        <v>661.77943433100006</v>
      </c>
      <c r="O160" s="36">
        <f t="shared" si="34"/>
        <v>120.59367743324815</v>
      </c>
      <c r="P160" s="36">
        <f t="shared" si="35"/>
        <v>782.37311176424816</v>
      </c>
      <c r="Q160" s="38" t="e">
        <v>#N/A</v>
      </c>
      <c r="R160" s="39" t="str">
        <f t="shared" si="36"/>
        <v xml:space="preserve"> </v>
      </c>
      <c r="S160" s="40"/>
      <c r="T160" s="41" t="str">
        <f t="shared" si="37"/>
        <v/>
      </c>
      <c r="U160" s="41" t="str">
        <f t="shared" si="38"/>
        <v/>
      </c>
      <c r="V160" s="41" t="e">
        <f t="shared" si="26"/>
        <v>#N/A</v>
      </c>
      <c r="W160" s="18" t="e">
        <f>_xlfn.XLOOKUP($B160,'[1]Query2 w Prices'!$B:$B,'[1]Query2 w Prices'!$L:$L)</f>
        <v>#N/A</v>
      </c>
    </row>
    <row r="161" spans="2:23" ht="16.5" customHeight="1" x14ac:dyDescent="0.25">
      <c r="B161" s="32" t="s">
        <v>674</v>
      </c>
      <c r="C161" s="33" t="s">
        <v>7678</v>
      </c>
      <c r="D161" s="34" t="str">
        <f>_xlfn.XLOOKUP($B161,[1]Redo!$A:$A,[1]Redo!$AD:$AD)</f>
        <v>SGN,S11,WEX,D5-1a,</v>
      </c>
      <c r="E161" s="35">
        <v>1326</v>
      </c>
      <c r="F161" s="36">
        <f>_xlfn.XLOOKUP($B161,'[1]DOT Signs Costs (2)'!$A:$A,'[1]DOT Signs Costs (2)'!$Y:$Y)</f>
        <v>0.90582500000000021</v>
      </c>
      <c r="G161" s="37">
        <f t="shared" si="28"/>
        <v>54.349500000000013</v>
      </c>
      <c r="H161" s="36">
        <f>_xlfn.XLOOKUP($B161,'[1]DOT Signs Costs (2)'!$A:$A,'[1]DOT Signs Costs (2)'!$W:$W)</f>
        <v>176.74800000000005</v>
      </c>
      <c r="I161" s="36">
        <f t="shared" si="27"/>
        <v>42.021221750000009</v>
      </c>
      <c r="J161" s="36">
        <f t="shared" si="29"/>
        <v>0.60690275000000016</v>
      </c>
      <c r="K161" s="36">
        <f t="shared" si="30"/>
        <v>42.021221750000009</v>
      </c>
      <c r="L161" s="36">
        <f t="shared" si="31"/>
        <v>219.37612450000006</v>
      </c>
      <c r="M161" s="36">
        <f t="shared" si="32"/>
        <v>17.155212935900007</v>
      </c>
      <c r="N161" s="36">
        <f t="shared" si="33"/>
        <v>236.53133743590007</v>
      </c>
      <c r="O161" s="36">
        <f t="shared" si="34"/>
        <v>43.102251792449714</v>
      </c>
      <c r="P161" s="36">
        <f t="shared" si="35"/>
        <v>279.63358922834976</v>
      </c>
      <c r="Q161" s="38" t="e">
        <v>#N/A</v>
      </c>
      <c r="R161" s="39" t="str">
        <f t="shared" si="36"/>
        <v xml:space="preserve"> </v>
      </c>
      <c r="S161" s="40"/>
      <c r="T161" s="41" t="str">
        <f t="shared" si="37"/>
        <v/>
      </c>
      <c r="U161" s="41" t="str">
        <f t="shared" si="38"/>
        <v/>
      </c>
      <c r="V161" s="41" t="e">
        <f t="shared" si="26"/>
        <v>#N/A</v>
      </c>
      <c r="W161" s="18" t="e">
        <f>_xlfn.XLOOKUP($B161,'[1]Query2 w Prices'!$B:$B,'[1]Query2 w Prices'!$L:$L)</f>
        <v>#N/A</v>
      </c>
    </row>
    <row r="162" spans="2:23" ht="16.5" customHeight="1" x14ac:dyDescent="0.25">
      <c r="B162" s="42" t="s">
        <v>675</v>
      </c>
      <c r="C162" s="33" t="s">
        <v>7679</v>
      </c>
      <c r="D162" s="34" t="str">
        <f>_xlfn.XLOOKUP($B162,[1]Redo!$A:$A,[1]Redo!$AD:$AD)</f>
        <v>SGN,S11,EWX,D5-1a,</v>
      </c>
      <c r="E162" s="35">
        <v>1326</v>
      </c>
      <c r="F162" s="36">
        <f>_xlfn.XLOOKUP($B162,'[1]DOT Signs Costs (2)'!$A:$A,'[1]DOT Signs Costs (2)'!$Y:$Y)</f>
        <v>1.7093000000000005</v>
      </c>
      <c r="G162" s="37">
        <f t="shared" si="28"/>
        <v>102.55800000000004</v>
      </c>
      <c r="H162" s="36">
        <f>_xlfn.XLOOKUP($B162,'[1]DOT Signs Costs (2)'!$A:$A,'[1]DOT Signs Costs (2)'!$W:$W)</f>
        <v>344.43200000000002</v>
      </c>
      <c r="I162" s="36">
        <f t="shared" si="27"/>
        <v>79.294427000000027</v>
      </c>
      <c r="J162" s="36">
        <f t="shared" si="29"/>
        <v>1.1452310000000003</v>
      </c>
      <c r="K162" s="36">
        <f t="shared" si="30"/>
        <v>79.294427000000027</v>
      </c>
      <c r="L162" s="36">
        <f t="shared" si="31"/>
        <v>424.87165800000008</v>
      </c>
      <c r="M162" s="36">
        <f t="shared" si="32"/>
        <v>33.224963655600007</v>
      </c>
      <c r="N162" s="36">
        <f t="shared" si="33"/>
        <v>458.09662165560007</v>
      </c>
      <c r="O162" s="36">
        <f t="shared" si="34"/>
        <v>83.477293731622922</v>
      </c>
      <c r="P162" s="36">
        <f t="shared" si="35"/>
        <v>541.573915387223</v>
      </c>
      <c r="Q162" s="38" t="e">
        <v>#N/A</v>
      </c>
      <c r="R162" s="39" t="str">
        <f t="shared" si="36"/>
        <v xml:space="preserve"> </v>
      </c>
      <c r="S162" s="40"/>
      <c r="T162" s="41" t="str">
        <f t="shared" si="37"/>
        <v/>
      </c>
      <c r="U162" s="41" t="str">
        <f t="shared" si="38"/>
        <v/>
      </c>
      <c r="V162" s="41" t="e">
        <f t="shared" si="26"/>
        <v>#N/A</v>
      </c>
      <c r="W162" s="18" t="e">
        <f>_xlfn.XLOOKUP($B162,'[1]Query2 w Prices'!$B:$B,'[1]Query2 w Prices'!$L:$L)</f>
        <v>#N/A</v>
      </c>
    </row>
    <row r="163" spans="2:23" ht="16.5" customHeight="1" x14ac:dyDescent="0.25">
      <c r="B163" s="32" t="s">
        <v>676</v>
      </c>
      <c r="C163" s="33" t="s">
        <v>7680</v>
      </c>
      <c r="D163" s="34" t="str">
        <f>_xlfn.XLOOKUP($B163,[1]Redo!$A:$A,[1]Redo!$AD:$AD)</f>
        <v>SGN,S11,EWX,D5-1a,</v>
      </c>
      <c r="E163" s="35">
        <v>1326</v>
      </c>
      <c r="F163" s="36">
        <f>_xlfn.XLOOKUP($B163,'[1]DOT Signs Costs (2)'!$A:$A,'[1]DOT Signs Costs (2)'!$Y:$Y)</f>
        <v>2.4492500000000006</v>
      </c>
      <c r="G163" s="37">
        <f t="shared" si="28"/>
        <v>146.95500000000004</v>
      </c>
      <c r="H163" s="36">
        <f>_xlfn.XLOOKUP($B163,'[1]DOT Signs Costs (2)'!$A:$A,'[1]DOT Signs Costs (2)'!$W:$W)</f>
        <v>498.5200000000001</v>
      </c>
      <c r="I163" s="36">
        <f t="shared" si="27"/>
        <v>113.62070750000002</v>
      </c>
      <c r="J163" s="36">
        <f t="shared" si="29"/>
        <v>1.6409975000000006</v>
      </c>
      <c r="K163" s="36">
        <f t="shared" si="30"/>
        <v>113.62070750000002</v>
      </c>
      <c r="L163" s="36">
        <f t="shared" si="31"/>
        <v>613.7817050000001</v>
      </c>
      <c r="M163" s="36">
        <f t="shared" si="32"/>
        <v>47.997729331000009</v>
      </c>
      <c r="N163" s="36">
        <f t="shared" si="33"/>
        <v>661.77943433100006</v>
      </c>
      <c r="O163" s="36">
        <f t="shared" si="34"/>
        <v>120.59367743324815</v>
      </c>
      <c r="P163" s="36">
        <f t="shared" si="35"/>
        <v>782.37311176424816</v>
      </c>
      <c r="Q163" s="38" t="e">
        <v>#N/A</v>
      </c>
      <c r="R163" s="39" t="str">
        <f t="shared" si="36"/>
        <v xml:space="preserve"> </v>
      </c>
      <c r="S163" s="40"/>
      <c r="T163" s="41" t="str">
        <f t="shared" si="37"/>
        <v/>
      </c>
      <c r="U163" s="41" t="str">
        <f t="shared" si="38"/>
        <v/>
      </c>
      <c r="V163" s="41" t="e">
        <f t="shared" si="26"/>
        <v>#N/A</v>
      </c>
      <c r="W163" s="18" t="e">
        <f>_xlfn.XLOOKUP($B163,'[1]Query2 w Prices'!$B:$B,'[1]Query2 w Prices'!$L:$L)</f>
        <v>#N/A</v>
      </c>
    </row>
    <row r="164" spans="2:23" ht="16.5" customHeight="1" x14ac:dyDescent="0.25">
      <c r="B164" s="42" t="s">
        <v>677</v>
      </c>
      <c r="C164" s="33" t="s">
        <v>5140</v>
      </c>
      <c r="D164" s="34" t="str">
        <f>_xlfn.XLOOKUP($B164,[1]Redo!$A:$A,[1]Redo!$AD:$AD)</f>
        <v>SGN,S11,EWX,D5-2,</v>
      </c>
      <c r="E164" s="35">
        <v>1326</v>
      </c>
      <c r="F164" s="36">
        <f>_xlfn.XLOOKUP($B164,'[1]DOT Signs Costs (2)'!$A:$A,'[1]DOT Signs Costs (2)'!$Y:$Y)</f>
        <v>2.1316250000000005</v>
      </c>
      <c r="G164" s="37">
        <f t="shared" si="28"/>
        <v>127.89750000000004</v>
      </c>
      <c r="H164" s="36">
        <f>_xlfn.XLOOKUP($B164,'[1]DOT Signs Costs (2)'!$A:$A,'[1]DOT Signs Costs (2)'!$W:$W)</f>
        <v>430.54000000000008</v>
      </c>
      <c r="I164" s="36">
        <f t="shared" si="27"/>
        <v>98.886083750000026</v>
      </c>
      <c r="J164" s="36">
        <f t="shared" si="29"/>
        <v>1.4281887500000006</v>
      </c>
      <c r="K164" s="36">
        <f t="shared" si="30"/>
        <v>98.886083750000026</v>
      </c>
      <c r="L164" s="36">
        <f t="shared" si="31"/>
        <v>530.85427250000009</v>
      </c>
      <c r="M164" s="36">
        <f t="shared" si="32"/>
        <v>41.51280410950001</v>
      </c>
      <c r="N164" s="36">
        <f t="shared" si="33"/>
        <v>572.36707660950015</v>
      </c>
      <c r="O164" s="36">
        <f t="shared" si="34"/>
        <v>104.30038624550828</v>
      </c>
      <c r="P164" s="36">
        <f t="shared" si="35"/>
        <v>676.66746285500847</v>
      </c>
      <c r="Q164" s="38" t="e">
        <v>#N/A</v>
      </c>
      <c r="R164" s="39" t="str">
        <f t="shared" si="36"/>
        <v xml:space="preserve"> </v>
      </c>
      <c r="S164" s="40"/>
      <c r="T164" s="41" t="str">
        <f t="shared" si="37"/>
        <v/>
      </c>
      <c r="U164" s="41" t="str">
        <f t="shared" si="38"/>
        <v/>
      </c>
      <c r="V164" s="41" t="e">
        <f t="shared" si="26"/>
        <v>#N/A</v>
      </c>
      <c r="W164" s="18" t="e">
        <f>_xlfn.XLOOKUP($B164,'[1]Query2 w Prices'!$B:$B,'[1]Query2 w Prices'!$L:$L)</f>
        <v>#N/A</v>
      </c>
    </row>
    <row r="165" spans="2:23" ht="16.5" customHeight="1" x14ac:dyDescent="0.25">
      <c r="B165" s="32" t="s">
        <v>678</v>
      </c>
      <c r="C165" s="33" t="s">
        <v>5141</v>
      </c>
      <c r="D165" s="34" t="str">
        <f>_xlfn.XLOOKUP($B165,[1]Redo!$A:$A,[1]Redo!$AD:$AD)</f>
        <v>SGN,S11,EWX,D5-2,</v>
      </c>
      <c r="E165" s="35">
        <v>1326</v>
      </c>
      <c r="F165" s="36">
        <f>_xlfn.XLOOKUP($B165,'[1]DOT Signs Costs (2)'!$A:$A,'[1]DOT Signs Costs (2)'!$Y:$Y)</f>
        <v>2.6921750000000002</v>
      </c>
      <c r="G165" s="37">
        <f t="shared" si="28"/>
        <v>161.53050000000002</v>
      </c>
      <c r="H165" s="36">
        <f>_xlfn.XLOOKUP($B165,'[1]DOT Signs Costs (2)'!$A:$A,'[1]DOT Signs Costs (2)'!$W:$W)</f>
        <v>548.37200000000007</v>
      </c>
      <c r="I165" s="36">
        <f t="shared" si="27"/>
        <v>124.88999825</v>
      </c>
      <c r="J165" s="36">
        <f t="shared" si="29"/>
        <v>1.8037572500000003</v>
      </c>
      <c r="K165" s="36">
        <f t="shared" si="30"/>
        <v>124.88999825</v>
      </c>
      <c r="L165" s="36">
        <f t="shared" si="31"/>
        <v>675.06575550000002</v>
      </c>
      <c r="M165" s="36">
        <f t="shared" si="32"/>
        <v>52.790142080100004</v>
      </c>
      <c r="N165" s="36">
        <f t="shared" si="33"/>
        <v>727.85589758010008</v>
      </c>
      <c r="O165" s="36">
        <f t="shared" si="34"/>
        <v>132.6345528089648</v>
      </c>
      <c r="P165" s="36">
        <f t="shared" si="35"/>
        <v>860.4904503890649</v>
      </c>
      <c r="Q165" s="38" t="e">
        <v>#N/A</v>
      </c>
      <c r="R165" s="39" t="str">
        <f t="shared" si="36"/>
        <v xml:space="preserve"> </v>
      </c>
      <c r="S165" s="40"/>
      <c r="T165" s="41" t="str">
        <f t="shared" si="37"/>
        <v/>
      </c>
      <c r="U165" s="41" t="str">
        <f t="shared" si="38"/>
        <v/>
      </c>
      <c r="V165" s="41" t="e">
        <f t="shared" si="26"/>
        <v>#N/A</v>
      </c>
      <c r="W165" s="18" t="e">
        <f>_xlfn.XLOOKUP($B165,'[1]Query2 w Prices'!$B:$B,'[1]Query2 w Prices'!$L:$L)</f>
        <v>#N/A</v>
      </c>
    </row>
    <row r="166" spans="2:23" ht="16.5" customHeight="1" x14ac:dyDescent="0.25">
      <c r="B166" s="42" t="s">
        <v>679</v>
      </c>
      <c r="C166" s="33" t="s">
        <v>5142</v>
      </c>
      <c r="D166" s="34" t="str">
        <f>_xlfn.XLOOKUP($B166,[1]Redo!$A:$A,[1]Redo!$AD:$AD)</f>
        <v>SGN,S11,WEX,D5-2,</v>
      </c>
      <c r="E166" s="35">
        <v>1326</v>
      </c>
      <c r="F166" s="36">
        <f>_xlfn.XLOOKUP($B166,'[1]DOT Signs Costs (2)'!$A:$A,'[1]DOT Signs Costs (2)'!$Y:$Y)</f>
        <v>0.90582500000000021</v>
      </c>
      <c r="G166" s="37">
        <f t="shared" si="28"/>
        <v>54.349500000000013</v>
      </c>
      <c r="H166" s="36">
        <f>_xlfn.XLOOKUP($B166,'[1]DOT Signs Costs (2)'!$A:$A,'[1]DOT Signs Costs (2)'!$W:$W)</f>
        <v>176.74800000000005</v>
      </c>
      <c r="I166" s="36">
        <f t="shared" si="27"/>
        <v>42.021221750000009</v>
      </c>
      <c r="J166" s="36">
        <f t="shared" si="29"/>
        <v>0.60690275000000016</v>
      </c>
      <c r="K166" s="36">
        <f t="shared" si="30"/>
        <v>42.021221750000009</v>
      </c>
      <c r="L166" s="36">
        <f t="shared" si="31"/>
        <v>219.37612450000006</v>
      </c>
      <c r="M166" s="36">
        <f t="shared" si="32"/>
        <v>17.155212935900007</v>
      </c>
      <c r="N166" s="36">
        <f t="shared" si="33"/>
        <v>236.53133743590007</v>
      </c>
      <c r="O166" s="36">
        <f t="shared" si="34"/>
        <v>43.102251792449714</v>
      </c>
      <c r="P166" s="36">
        <f t="shared" si="35"/>
        <v>279.63358922834976</v>
      </c>
      <c r="Q166" s="38" t="e">
        <v>#N/A</v>
      </c>
      <c r="R166" s="39" t="str">
        <f t="shared" si="36"/>
        <v xml:space="preserve"> </v>
      </c>
      <c r="S166" s="40"/>
      <c r="T166" s="41" t="str">
        <f t="shared" si="37"/>
        <v/>
      </c>
      <c r="U166" s="41" t="str">
        <f t="shared" si="38"/>
        <v/>
      </c>
      <c r="V166" s="41" t="e">
        <f t="shared" si="26"/>
        <v>#N/A</v>
      </c>
      <c r="W166" s="18" t="e">
        <f>_xlfn.XLOOKUP($B166,'[1]Query2 w Prices'!$B:$B,'[1]Query2 w Prices'!$L:$L)</f>
        <v>#N/A</v>
      </c>
    </row>
    <row r="167" spans="2:23" ht="16.5" customHeight="1" x14ac:dyDescent="0.25">
      <c r="B167" s="32" t="s">
        <v>680</v>
      </c>
      <c r="C167" s="33" t="s">
        <v>7681</v>
      </c>
      <c r="D167" s="34" t="str">
        <f>_xlfn.XLOOKUP($B167,[1]Redo!$A:$A,[1]Redo!$AD:$AD)</f>
        <v>SGN,S11,WEX,D5-2a,</v>
      </c>
      <c r="E167" s="35">
        <v>1326</v>
      </c>
      <c r="F167" s="36">
        <f>_xlfn.XLOOKUP($B167,'[1]DOT Signs Costs (2)'!$A:$A,'[1]DOT Signs Costs (2)'!$Y:$Y)</f>
        <v>0.69290000000000007</v>
      </c>
      <c r="G167" s="37">
        <f t="shared" si="28"/>
        <v>41.574000000000005</v>
      </c>
      <c r="H167" s="36">
        <f>_xlfn.XLOOKUP($B167,'[1]DOT Signs Costs (2)'!$A:$A,'[1]DOT Signs Costs (2)'!$W:$W)</f>
        <v>126.89600000000002</v>
      </c>
      <c r="I167" s="36">
        <f t="shared" si="27"/>
        <v>32.143631000000006</v>
      </c>
      <c r="J167" s="36">
        <f t="shared" si="29"/>
        <v>0.46424300000000007</v>
      </c>
      <c r="K167" s="36">
        <f t="shared" si="30"/>
        <v>32.143631000000006</v>
      </c>
      <c r="L167" s="36">
        <f t="shared" si="31"/>
        <v>159.50387400000002</v>
      </c>
      <c r="M167" s="36">
        <f t="shared" si="32"/>
        <v>12.473202946800003</v>
      </c>
      <c r="N167" s="36">
        <f t="shared" si="33"/>
        <v>171.97707694680003</v>
      </c>
      <c r="O167" s="36">
        <f t="shared" si="34"/>
        <v>31.338761930855298</v>
      </c>
      <c r="P167" s="36">
        <f t="shared" si="35"/>
        <v>203.31583887765532</v>
      </c>
      <c r="Q167" s="38">
        <v>107.78</v>
      </c>
      <c r="R167" s="39">
        <f t="shared" si="36"/>
        <v>-0.4698888163609512</v>
      </c>
      <c r="S167" s="40"/>
      <c r="T167" s="41" t="str">
        <f t="shared" si="37"/>
        <v/>
      </c>
      <c r="U167" s="41" t="str">
        <f t="shared" si="38"/>
        <v/>
      </c>
      <c r="V167" s="41">
        <f t="shared" si="26"/>
        <v>107.78</v>
      </c>
      <c r="W167" s="18">
        <f>_xlfn.XLOOKUP($B167,'[1]Query2 w Prices'!$B:$B,'[1]Query2 w Prices'!$L:$L)</f>
        <v>107.7002</v>
      </c>
    </row>
    <row r="168" spans="2:23" ht="16.5" customHeight="1" x14ac:dyDescent="0.25">
      <c r="B168" s="42" t="s">
        <v>683</v>
      </c>
      <c r="C168" s="33" t="s">
        <v>7682</v>
      </c>
      <c r="D168" s="34" t="str">
        <f>_xlfn.XLOOKUP($B168,[1]Redo!$A:$A,[1]Redo!$AD:$AD)</f>
        <v>SGN,S11,WEX,D5-2a,</v>
      </c>
      <c r="E168" s="35">
        <v>1326</v>
      </c>
      <c r="F168" s="36">
        <f>_xlfn.XLOOKUP($B168,'[1]DOT Signs Costs (2)'!$A:$A,'[1]DOT Signs Costs (2)'!$Y:$Y)</f>
        <v>0.69290000000000007</v>
      </c>
      <c r="G168" s="37">
        <f t="shared" si="28"/>
        <v>41.574000000000005</v>
      </c>
      <c r="H168" s="36">
        <f>_xlfn.XLOOKUP($B168,'[1]DOT Signs Costs (2)'!$A:$A,'[1]DOT Signs Costs (2)'!$W:$W)</f>
        <v>126.89600000000002</v>
      </c>
      <c r="I168" s="36">
        <f t="shared" si="27"/>
        <v>32.143631000000006</v>
      </c>
      <c r="J168" s="36">
        <f t="shared" si="29"/>
        <v>0.46424300000000007</v>
      </c>
      <c r="K168" s="36">
        <f t="shared" si="30"/>
        <v>32.143631000000006</v>
      </c>
      <c r="L168" s="36">
        <f t="shared" si="31"/>
        <v>159.50387400000002</v>
      </c>
      <c r="M168" s="36">
        <f t="shared" si="32"/>
        <v>12.473202946800003</v>
      </c>
      <c r="N168" s="36">
        <f t="shared" si="33"/>
        <v>171.97707694680003</v>
      </c>
      <c r="O168" s="36">
        <f t="shared" si="34"/>
        <v>31.338761930855298</v>
      </c>
      <c r="P168" s="36">
        <f t="shared" si="35"/>
        <v>203.31583887765532</v>
      </c>
      <c r="Q168" s="38">
        <v>107.78</v>
      </c>
      <c r="R168" s="39">
        <f t="shared" si="36"/>
        <v>-0.4698888163609512</v>
      </c>
      <c r="S168" s="40"/>
      <c r="T168" s="41" t="str">
        <f t="shared" si="37"/>
        <v/>
      </c>
      <c r="U168" s="41" t="str">
        <f t="shared" si="38"/>
        <v/>
      </c>
      <c r="V168" s="41">
        <f t="shared" si="26"/>
        <v>107.78</v>
      </c>
      <c r="W168" s="18">
        <f>_xlfn.XLOOKUP($B168,'[1]Query2 w Prices'!$B:$B,'[1]Query2 w Prices'!$L:$L)</f>
        <v>107.7002</v>
      </c>
    </row>
    <row r="169" spans="2:23" ht="16.5" customHeight="1" x14ac:dyDescent="0.25">
      <c r="B169" s="32" t="s">
        <v>685</v>
      </c>
      <c r="C169" s="33" t="s">
        <v>7683</v>
      </c>
      <c r="D169" s="34" t="str">
        <f>_xlfn.XLOOKUP($B169,[1]Redo!$A:$A,[1]Redo!$AD:$AD)</f>
        <v>SGN,S11,WEX,D5-2a,</v>
      </c>
      <c r="E169" s="35">
        <v>1326</v>
      </c>
      <c r="F169" s="36">
        <f>_xlfn.XLOOKUP($B169,'[1]DOT Signs Costs (2)'!$A:$A,'[1]DOT Signs Costs (2)'!$Y:$Y)</f>
        <v>0.69290000000000007</v>
      </c>
      <c r="G169" s="37">
        <f t="shared" si="28"/>
        <v>41.574000000000005</v>
      </c>
      <c r="H169" s="36">
        <f>_xlfn.XLOOKUP($B169,'[1]DOT Signs Costs (2)'!$A:$A,'[1]DOT Signs Costs (2)'!$W:$W)</f>
        <v>126.89600000000002</v>
      </c>
      <c r="I169" s="36">
        <f t="shared" si="27"/>
        <v>32.143631000000006</v>
      </c>
      <c r="J169" s="36">
        <f t="shared" si="29"/>
        <v>0.46424300000000007</v>
      </c>
      <c r="K169" s="36">
        <f t="shared" si="30"/>
        <v>32.143631000000006</v>
      </c>
      <c r="L169" s="36">
        <f t="shared" si="31"/>
        <v>159.50387400000002</v>
      </c>
      <c r="M169" s="36">
        <f t="shared" si="32"/>
        <v>12.473202946800003</v>
      </c>
      <c r="N169" s="36">
        <f t="shared" si="33"/>
        <v>171.97707694680003</v>
      </c>
      <c r="O169" s="36">
        <f t="shared" si="34"/>
        <v>31.338761930855298</v>
      </c>
      <c r="P169" s="36">
        <f t="shared" si="35"/>
        <v>203.31583887765532</v>
      </c>
      <c r="Q169" s="38">
        <v>107.78</v>
      </c>
      <c r="R169" s="39">
        <f t="shared" si="36"/>
        <v>-0.4698888163609512</v>
      </c>
      <c r="S169" s="40"/>
      <c r="T169" s="41" t="str">
        <f t="shared" si="37"/>
        <v/>
      </c>
      <c r="U169" s="41" t="str">
        <f t="shared" si="38"/>
        <v/>
      </c>
      <c r="V169" s="41">
        <f t="shared" si="26"/>
        <v>107.78</v>
      </c>
      <c r="W169" s="18">
        <f>_xlfn.XLOOKUP($B169,'[1]Query2 w Prices'!$B:$B,'[1]Query2 w Prices'!$L:$L)</f>
        <v>107.7002</v>
      </c>
    </row>
    <row r="170" spans="2:23" ht="16.5" customHeight="1" x14ac:dyDescent="0.25">
      <c r="B170" s="42" t="s">
        <v>687</v>
      </c>
      <c r="C170" s="33" t="s">
        <v>7684</v>
      </c>
      <c r="D170" s="34" t="str">
        <f>_xlfn.XLOOKUP($B170,[1]Redo!$A:$A,[1]Redo!$AD:$AD)</f>
        <v>SGN,S11,WEX,D5-2a,</v>
      </c>
      <c r="E170" s="35">
        <v>1326</v>
      </c>
      <c r="F170" s="36">
        <f>_xlfn.XLOOKUP($B170,'[1]DOT Signs Costs (2)'!$A:$A,'[1]DOT Signs Costs (2)'!$Y:$Y)</f>
        <v>1.9392874999999998</v>
      </c>
      <c r="G170" s="37">
        <f t="shared" si="28"/>
        <v>116.35724999999999</v>
      </c>
      <c r="H170" s="36">
        <f>_xlfn.XLOOKUP($B170,'[1]DOT Signs Costs (2)'!$A:$A,'[1]DOT Signs Costs (2)'!$W:$W)</f>
        <v>382.95400000000001</v>
      </c>
      <c r="I170" s="36">
        <f t="shared" si="27"/>
        <v>89.963547124999991</v>
      </c>
      <c r="J170" s="36">
        <f t="shared" si="29"/>
        <v>1.2993226250000001</v>
      </c>
      <c r="K170" s="36">
        <f t="shared" si="30"/>
        <v>89.963547124999991</v>
      </c>
      <c r="L170" s="36">
        <f t="shared" si="31"/>
        <v>474.21686975</v>
      </c>
      <c r="M170" s="36">
        <f t="shared" si="32"/>
        <v>37.083759214450005</v>
      </c>
      <c r="N170" s="36">
        <f t="shared" si="33"/>
        <v>511.30062896445003</v>
      </c>
      <c r="O170" s="36">
        <f t="shared" si="34"/>
        <v>93.172467928212598</v>
      </c>
      <c r="P170" s="36">
        <f t="shared" si="35"/>
        <v>604.47309689266262</v>
      </c>
      <c r="Q170" s="38">
        <v>1009.06</v>
      </c>
      <c r="R170" s="39">
        <f t="shared" si="36"/>
        <v>0.66932160452987133</v>
      </c>
      <c r="S170" s="40"/>
      <c r="T170" s="41" t="str">
        <f t="shared" si="37"/>
        <v/>
      </c>
      <c r="U170" s="41" t="str">
        <f t="shared" si="38"/>
        <v/>
      </c>
      <c r="V170" s="41">
        <f t="shared" si="26"/>
        <v>1009.06</v>
      </c>
      <c r="W170" s="18">
        <f>_xlfn.XLOOKUP($B170,'[1]Query2 w Prices'!$B:$B,'[1]Query2 w Prices'!$L:$L)</f>
        <v>1008.9807</v>
      </c>
    </row>
    <row r="171" spans="2:23" ht="16.5" customHeight="1" x14ac:dyDescent="0.25">
      <c r="B171" s="32" t="s">
        <v>689</v>
      </c>
      <c r="C171" s="33" t="s">
        <v>7685</v>
      </c>
      <c r="D171" s="34" t="str">
        <f>_xlfn.XLOOKUP($B171,[1]Redo!$A:$A,[1]Redo!$AD:$AD)</f>
        <v>SGN,S11,WEX,D5-2a,</v>
      </c>
      <c r="E171" s="35">
        <v>1326</v>
      </c>
      <c r="F171" s="36">
        <f>_xlfn.XLOOKUP($B171,'[1]DOT Signs Costs (2)'!$A:$A,'[1]DOT Signs Costs (2)'!$Y:$Y)</f>
        <v>1.9392874999999998</v>
      </c>
      <c r="G171" s="37">
        <f t="shared" si="28"/>
        <v>116.35724999999999</v>
      </c>
      <c r="H171" s="36">
        <f>_xlfn.XLOOKUP($B171,'[1]DOT Signs Costs (2)'!$A:$A,'[1]DOT Signs Costs (2)'!$W:$W)</f>
        <v>382.95400000000001</v>
      </c>
      <c r="I171" s="36">
        <f t="shared" si="27"/>
        <v>89.963547124999991</v>
      </c>
      <c r="J171" s="36">
        <f t="shared" si="29"/>
        <v>1.2993226250000001</v>
      </c>
      <c r="K171" s="36">
        <f t="shared" si="30"/>
        <v>89.963547124999991</v>
      </c>
      <c r="L171" s="36">
        <f t="shared" si="31"/>
        <v>474.21686975</v>
      </c>
      <c r="M171" s="36">
        <f t="shared" si="32"/>
        <v>37.083759214450005</v>
      </c>
      <c r="N171" s="36">
        <f t="shared" si="33"/>
        <v>511.30062896445003</v>
      </c>
      <c r="O171" s="36">
        <f t="shared" si="34"/>
        <v>93.172467928212598</v>
      </c>
      <c r="P171" s="36">
        <f t="shared" si="35"/>
        <v>604.47309689266262</v>
      </c>
      <c r="Q171" s="38">
        <v>1009.06</v>
      </c>
      <c r="R171" s="39">
        <f t="shared" si="36"/>
        <v>0.66932160452987133</v>
      </c>
      <c r="S171" s="40"/>
      <c r="T171" s="41" t="str">
        <f t="shared" si="37"/>
        <v/>
      </c>
      <c r="U171" s="41" t="str">
        <f t="shared" si="38"/>
        <v/>
      </c>
      <c r="V171" s="41">
        <f t="shared" si="26"/>
        <v>1009.06</v>
      </c>
      <c r="W171" s="18">
        <f>_xlfn.XLOOKUP($B171,'[1]Query2 w Prices'!$B:$B,'[1]Query2 w Prices'!$L:$L)</f>
        <v>1008.9807</v>
      </c>
    </row>
    <row r="172" spans="2:23" ht="16.5" customHeight="1" x14ac:dyDescent="0.25">
      <c r="B172" s="42" t="s">
        <v>690</v>
      </c>
      <c r="C172" s="33" t="s">
        <v>7686</v>
      </c>
      <c r="D172" s="34" t="str">
        <f>_xlfn.XLOOKUP($B172,[1]Redo!$A:$A,[1]Redo!$AD:$AD)</f>
        <v>SGN,S11,WEX,D5-2a,</v>
      </c>
      <c r="E172" s="35">
        <v>1326</v>
      </c>
      <c r="F172" s="36">
        <f>_xlfn.XLOOKUP($B172,'[1]DOT Signs Costs (2)'!$A:$A,'[1]DOT Signs Costs (2)'!$Y:$Y)</f>
        <v>1.9392874999999998</v>
      </c>
      <c r="G172" s="37">
        <f t="shared" si="28"/>
        <v>116.35724999999999</v>
      </c>
      <c r="H172" s="36">
        <f>_xlfn.XLOOKUP($B172,'[1]DOT Signs Costs (2)'!$A:$A,'[1]DOT Signs Costs (2)'!$W:$W)</f>
        <v>382.95400000000001</v>
      </c>
      <c r="I172" s="36">
        <f t="shared" si="27"/>
        <v>89.963547124999991</v>
      </c>
      <c r="J172" s="36">
        <f t="shared" si="29"/>
        <v>1.2993226250000001</v>
      </c>
      <c r="K172" s="36">
        <f t="shared" si="30"/>
        <v>89.963547124999991</v>
      </c>
      <c r="L172" s="36">
        <f t="shared" si="31"/>
        <v>474.21686975</v>
      </c>
      <c r="M172" s="36">
        <f t="shared" si="32"/>
        <v>37.083759214450005</v>
      </c>
      <c r="N172" s="36">
        <f t="shared" si="33"/>
        <v>511.30062896445003</v>
      </c>
      <c r="O172" s="36">
        <f t="shared" si="34"/>
        <v>93.172467928212598</v>
      </c>
      <c r="P172" s="36">
        <f t="shared" si="35"/>
        <v>604.47309689266262</v>
      </c>
      <c r="Q172" s="38">
        <v>1009.06</v>
      </c>
      <c r="R172" s="39">
        <f t="shared" si="36"/>
        <v>0.66932160452987133</v>
      </c>
      <c r="S172" s="40"/>
      <c r="T172" s="41" t="str">
        <f t="shared" si="37"/>
        <v/>
      </c>
      <c r="U172" s="41" t="str">
        <f t="shared" si="38"/>
        <v/>
      </c>
      <c r="V172" s="41">
        <f t="shared" si="26"/>
        <v>1009.06</v>
      </c>
      <c r="W172" s="18">
        <f>_xlfn.XLOOKUP($B172,'[1]Query2 w Prices'!$B:$B,'[1]Query2 w Prices'!$L:$L)</f>
        <v>1008.9807</v>
      </c>
    </row>
    <row r="173" spans="2:23" ht="16.5" customHeight="1" x14ac:dyDescent="0.25">
      <c r="B173" s="32" t="s">
        <v>691</v>
      </c>
      <c r="C173" s="33" t="s">
        <v>7687</v>
      </c>
      <c r="D173" s="34" t="str">
        <f>_xlfn.XLOOKUP($B173,[1]Redo!$A:$A,[1]Redo!$AD:$AD)</f>
        <v>SGN,S11,WEX,D5-2a,</v>
      </c>
      <c r="E173" s="35">
        <v>1326</v>
      </c>
      <c r="F173" s="36">
        <f>_xlfn.XLOOKUP($B173,'[1]DOT Signs Costs (2)'!$A:$A,'[1]DOT Signs Costs (2)'!$Y:$Y)</f>
        <v>1.5375500000000002</v>
      </c>
      <c r="G173" s="37">
        <f t="shared" si="28"/>
        <v>92.253000000000014</v>
      </c>
      <c r="H173" s="36">
        <f>_xlfn.XLOOKUP($B173,'[1]DOT Signs Costs (2)'!$A:$A,'[1]DOT Signs Costs (2)'!$W:$W)</f>
        <v>299.11200000000002</v>
      </c>
      <c r="I173" s="36">
        <f t="shared" si="27"/>
        <v>71.32694450000001</v>
      </c>
      <c r="J173" s="36">
        <f t="shared" si="29"/>
        <v>1.0301585000000002</v>
      </c>
      <c r="K173" s="36">
        <f t="shared" si="30"/>
        <v>71.32694450000001</v>
      </c>
      <c r="L173" s="36">
        <f t="shared" si="31"/>
        <v>371.46910300000008</v>
      </c>
      <c r="M173" s="36">
        <f t="shared" si="32"/>
        <v>29.048883854600007</v>
      </c>
      <c r="N173" s="36">
        <f t="shared" si="33"/>
        <v>400.51798685460005</v>
      </c>
      <c r="O173" s="36">
        <f t="shared" si="34"/>
        <v>72.984946958625997</v>
      </c>
      <c r="P173" s="36">
        <f t="shared" si="35"/>
        <v>473.50293381322604</v>
      </c>
      <c r="Q173" s="38">
        <v>785.72</v>
      </c>
      <c r="R173" s="39">
        <f t="shared" si="36"/>
        <v>0.65937725807191827</v>
      </c>
      <c r="S173" s="40"/>
      <c r="T173" s="41" t="str">
        <f t="shared" si="37"/>
        <v/>
      </c>
      <c r="U173" s="41" t="str">
        <f t="shared" si="38"/>
        <v/>
      </c>
      <c r="V173" s="41">
        <f t="shared" si="26"/>
        <v>785.72</v>
      </c>
      <c r="W173" s="18">
        <f>_xlfn.XLOOKUP($B173,'[1]Query2 w Prices'!$B:$B,'[1]Query2 w Prices'!$L:$L)</f>
        <v>785.64449999999999</v>
      </c>
    </row>
    <row r="174" spans="2:23" ht="16.5" customHeight="1" x14ac:dyDescent="0.25">
      <c r="B174" s="42" t="s">
        <v>692</v>
      </c>
      <c r="C174" s="33" t="s">
        <v>7688</v>
      </c>
      <c r="D174" s="34" t="str">
        <f>_xlfn.XLOOKUP($B174,[1]Redo!$A:$A,[1]Redo!$AD:$AD)</f>
        <v>SGN,S11,WEX,D5-2a,</v>
      </c>
      <c r="E174" s="35">
        <v>1326</v>
      </c>
      <c r="F174" s="36">
        <f>_xlfn.XLOOKUP($B174,'[1]DOT Signs Costs (2)'!$A:$A,'[1]DOT Signs Costs (2)'!$Y:$Y)</f>
        <v>1.5375500000000002</v>
      </c>
      <c r="G174" s="37">
        <f t="shared" si="28"/>
        <v>92.253000000000014</v>
      </c>
      <c r="H174" s="36">
        <f>_xlfn.XLOOKUP($B174,'[1]DOT Signs Costs (2)'!$A:$A,'[1]DOT Signs Costs (2)'!$W:$W)</f>
        <v>299.11200000000002</v>
      </c>
      <c r="I174" s="36">
        <f t="shared" si="27"/>
        <v>71.32694450000001</v>
      </c>
      <c r="J174" s="36">
        <f t="shared" si="29"/>
        <v>1.0301585000000002</v>
      </c>
      <c r="K174" s="36">
        <f t="shared" si="30"/>
        <v>71.32694450000001</v>
      </c>
      <c r="L174" s="36">
        <f t="shared" si="31"/>
        <v>371.46910300000008</v>
      </c>
      <c r="M174" s="36">
        <f t="shared" si="32"/>
        <v>29.048883854600007</v>
      </c>
      <c r="N174" s="36">
        <f t="shared" si="33"/>
        <v>400.51798685460005</v>
      </c>
      <c r="O174" s="36">
        <f t="shared" si="34"/>
        <v>72.984946958625997</v>
      </c>
      <c r="P174" s="36">
        <f t="shared" si="35"/>
        <v>473.50293381322604</v>
      </c>
      <c r="Q174" s="38">
        <v>785.72</v>
      </c>
      <c r="R174" s="39">
        <f t="shared" si="36"/>
        <v>0.65937725807191827</v>
      </c>
      <c r="S174" s="40"/>
      <c r="T174" s="41" t="str">
        <f t="shared" si="37"/>
        <v/>
      </c>
      <c r="U174" s="41" t="str">
        <f t="shared" si="38"/>
        <v/>
      </c>
      <c r="V174" s="41">
        <f t="shared" si="26"/>
        <v>785.72</v>
      </c>
      <c r="W174" s="18">
        <f>_xlfn.XLOOKUP($B174,'[1]Query2 w Prices'!$B:$B,'[1]Query2 w Prices'!$L:$L)</f>
        <v>785.64449999999999</v>
      </c>
    </row>
    <row r="175" spans="2:23" ht="16.5" customHeight="1" x14ac:dyDescent="0.25">
      <c r="B175" s="32" t="s">
        <v>693</v>
      </c>
      <c r="C175" s="33" t="s">
        <v>7689</v>
      </c>
      <c r="D175" s="34" t="str">
        <f>_xlfn.XLOOKUP($B175,[1]Redo!$A:$A,[1]Redo!$AD:$AD)</f>
        <v>SGN,S11,WEX,D5-2a,</v>
      </c>
      <c r="E175" s="35">
        <v>1326</v>
      </c>
      <c r="F175" s="36">
        <f>_xlfn.XLOOKUP($B175,'[1]DOT Signs Costs (2)'!$A:$A,'[1]DOT Signs Costs (2)'!$Y:$Y)</f>
        <v>1.5375500000000002</v>
      </c>
      <c r="G175" s="37">
        <f t="shared" si="28"/>
        <v>92.253000000000014</v>
      </c>
      <c r="H175" s="36">
        <f>_xlfn.XLOOKUP($B175,'[1]DOT Signs Costs (2)'!$A:$A,'[1]DOT Signs Costs (2)'!$W:$W)</f>
        <v>299.11200000000002</v>
      </c>
      <c r="I175" s="36">
        <f t="shared" si="27"/>
        <v>71.32694450000001</v>
      </c>
      <c r="J175" s="36">
        <f t="shared" si="29"/>
        <v>1.0301585000000002</v>
      </c>
      <c r="K175" s="36">
        <f t="shared" si="30"/>
        <v>71.32694450000001</v>
      </c>
      <c r="L175" s="36">
        <f t="shared" si="31"/>
        <v>371.46910300000008</v>
      </c>
      <c r="M175" s="36">
        <f t="shared" si="32"/>
        <v>29.048883854600007</v>
      </c>
      <c r="N175" s="36">
        <f t="shared" si="33"/>
        <v>400.51798685460005</v>
      </c>
      <c r="O175" s="36">
        <f t="shared" si="34"/>
        <v>72.984946958625997</v>
      </c>
      <c r="P175" s="36">
        <f t="shared" si="35"/>
        <v>473.50293381322604</v>
      </c>
      <c r="Q175" s="38">
        <v>785.72</v>
      </c>
      <c r="R175" s="39">
        <f t="shared" si="36"/>
        <v>0.65937725807191827</v>
      </c>
      <c r="S175" s="40"/>
      <c r="T175" s="41" t="str">
        <f t="shared" si="37"/>
        <v/>
      </c>
      <c r="U175" s="41" t="str">
        <f t="shared" si="38"/>
        <v/>
      </c>
      <c r="V175" s="41">
        <f t="shared" si="26"/>
        <v>785.72</v>
      </c>
      <c r="W175" s="18">
        <f>_xlfn.XLOOKUP($B175,'[1]Query2 w Prices'!$B:$B,'[1]Query2 w Prices'!$L:$L)</f>
        <v>785.64449999999999</v>
      </c>
    </row>
    <row r="176" spans="2:23" ht="16.5" customHeight="1" x14ac:dyDescent="0.25">
      <c r="B176" s="42" t="s">
        <v>694</v>
      </c>
      <c r="C176" s="33" t="s">
        <v>7690</v>
      </c>
      <c r="D176" s="34" t="str">
        <f>_xlfn.XLOOKUP($B176,[1]Redo!$A:$A,[1]Redo!$AD:$AD)</f>
        <v>SGN,S11,WEX,D5-2a,</v>
      </c>
      <c r="E176" s="35">
        <v>1326</v>
      </c>
      <c r="F176" s="36">
        <f>_xlfn.XLOOKUP($B176,'[1]DOT Signs Costs (2)'!$A:$A,'[1]DOT Signs Costs (2)'!$Y:$Y)</f>
        <v>0.69290000000000007</v>
      </c>
      <c r="G176" s="37">
        <f t="shared" si="28"/>
        <v>41.574000000000005</v>
      </c>
      <c r="H176" s="36">
        <f>_xlfn.XLOOKUP($B176,'[1]DOT Signs Costs (2)'!$A:$A,'[1]DOT Signs Costs (2)'!$W:$W)</f>
        <v>126.89600000000002</v>
      </c>
      <c r="I176" s="36">
        <f t="shared" si="27"/>
        <v>32.143631000000006</v>
      </c>
      <c r="J176" s="36">
        <f t="shared" si="29"/>
        <v>0.46424300000000007</v>
      </c>
      <c r="K176" s="36">
        <f t="shared" si="30"/>
        <v>32.143631000000006</v>
      </c>
      <c r="L176" s="36">
        <f t="shared" si="31"/>
        <v>159.50387400000002</v>
      </c>
      <c r="M176" s="36">
        <f t="shared" si="32"/>
        <v>12.473202946800003</v>
      </c>
      <c r="N176" s="36">
        <f t="shared" si="33"/>
        <v>171.97707694680003</v>
      </c>
      <c r="O176" s="36">
        <f t="shared" si="34"/>
        <v>31.338761930855298</v>
      </c>
      <c r="P176" s="36">
        <f t="shared" si="35"/>
        <v>203.31583887765532</v>
      </c>
      <c r="Q176" s="38" t="e">
        <v>#N/A</v>
      </c>
      <c r="R176" s="39" t="str">
        <f t="shared" si="36"/>
        <v xml:space="preserve"> </v>
      </c>
      <c r="S176" s="40"/>
      <c r="T176" s="41" t="str">
        <f t="shared" si="37"/>
        <v/>
      </c>
      <c r="U176" s="41" t="str">
        <f t="shared" si="38"/>
        <v/>
      </c>
      <c r="V176" s="41" t="e">
        <f t="shared" si="26"/>
        <v>#N/A</v>
      </c>
      <c r="W176" s="18" t="e">
        <f>_xlfn.XLOOKUP($B176,'[1]Query2 w Prices'!$B:$B,'[1]Query2 w Prices'!$L:$L)</f>
        <v>#N/A</v>
      </c>
    </row>
    <row r="177" spans="2:23" ht="16.5" customHeight="1" x14ac:dyDescent="0.25">
      <c r="B177" s="32" t="s">
        <v>695</v>
      </c>
      <c r="C177" s="33" t="s">
        <v>7691</v>
      </c>
      <c r="D177" s="34" t="str">
        <f>_xlfn.XLOOKUP($B177,[1]Redo!$A:$A,[1]Redo!$AD:$AD)</f>
        <v>SGN,S11,WEX,D5-2a,</v>
      </c>
      <c r="E177" s="35">
        <v>1326</v>
      </c>
      <c r="F177" s="36">
        <f>_xlfn.XLOOKUP($B177,'[1]DOT Signs Costs (2)'!$A:$A,'[1]DOT Signs Costs (2)'!$Y:$Y)</f>
        <v>1.5375500000000002</v>
      </c>
      <c r="G177" s="37">
        <f t="shared" si="28"/>
        <v>92.253000000000014</v>
      </c>
      <c r="H177" s="36">
        <f>_xlfn.XLOOKUP($B177,'[1]DOT Signs Costs (2)'!$A:$A,'[1]DOT Signs Costs (2)'!$W:$W)</f>
        <v>299.11200000000002</v>
      </c>
      <c r="I177" s="36">
        <f t="shared" si="27"/>
        <v>71.32694450000001</v>
      </c>
      <c r="J177" s="36">
        <f t="shared" si="29"/>
        <v>1.0301585000000002</v>
      </c>
      <c r="K177" s="36">
        <f t="shared" si="30"/>
        <v>71.32694450000001</v>
      </c>
      <c r="L177" s="36">
        <f t="shared" si="31"/>
        <v>371.46910300000008</v>
      </c>
      <c r="M177" s="36">
        <f t="shared" si="32"/>
        <v>29.048883854600007</v>
      </c>
      <c r="N177" s="36">
        <f t="shared" si="33"/>
        <v>400.51798685460005</v>
      </c>
      <c r="O177" s="36">
        <f t="shared" si="34"/>
        <v>72.984946958625997</v>
      </c>
      <c r="P177" s="36">
        <f t="shared" si="35"/>
        <v>473.50293381322604</v>
      </c>
      <c r="Q177" s="38" t="e">
        <v>#N/A</v>
      </c>
      <c r="R177" s="39" t="str">
        <f t="shared" si="36"/>
        <v xml:space="preserve"> </v>
      </c>
      <c r="S177" s="40"/>
      <c r="T177" s="41" t="str">
        <f t="shared" si="37"/>
        <v/>
      </c>
      <c r="U177" s="41" t="str">
        <f t="shared" si="38"/>
        <v/>
      </c>
      <c r="V177" s="41" t="e">
        <f t="shared" si="26"/>
        <v>#N/A</v>
      </c>
      <c r="W177" s="18" t="e">
        <f>_xlfn.XLOOKUP($B177,'[1]Query2 w Prices'!$B:$B,'[1]Query2 w Prices'!$L:$L)</f>
        <v>#N/A</v>
      </c>
    </row>
    <row r="178" spans="2:23" ht="16.5" customHeight="1" x14ac:dyDescent="0.25">
      <c r="B178" s="42" t="s">
        <v>696</v>
      </c>
      <c r="C178" s="33" t="s">
        <v>7692</v>
      </c>
      <c r="D178" s="34" t="str">
        <f>_xlfn.XLOOKUP($B178,[1]Redo!$A:$A,[1]Redo!$AD:$AD)</f>
        <v>SGN,S11,WEX,D5-2a,</v>
      </c>
      <c r="E178" s="35">
        <v>1326</v>
      </c>
      <c r="F178" s="36">
        <f>_xlfn.XLOOKUP($B178,'[1]DOT Signs Costs (2)'!$A:$A,'[1]DOT Signs Costs (2)'!$Y:$Y)</f>
        <v>1.9392874999999998</v>
      </c>
      <c r="G178" s="37">
        <f t="shared" si="28"/>
        <v>116.35724999999999</v>
      </c>
      <c r="H178" s="36">
        <f>_xlfn.XLOOKUP($B178,'[1]DOT Signs Costs (2)'!$A:$A,'[1]DOT Signs Costs (2)'!$W:$W)</f>
        <v>382.95400000000001</v>
      </c>
      <c r="I178" s="36">
        <f t="shared" si="27"/>
        <v>89.963547124999991</v>
      </c>
      <c r="J178" s="36">
        <f t="shared" si="29"/>
        <v>1.2993226250000001</v>
      </c>
      <c r="K178" s="36">
        <f t="shared" si="30"/>
        <v>89.963547124999991</v>
      </c>
      <c r="L178" s="36">
        <f t="shared" si="31"/>
        <v>474.21686975</v>
      </c>
      <c r="M178" s="36">
        <f t="shared" si="32"/>
        <v>37.083759214450005</v>
      </c>
      <c r="N178" s="36">
        <f t="shared" si="33"/>
        <v>511.30062896445003</v>
      </c>
      <c r="O178" s="36">
        <f t="shared" si="34"/>
        <v>93.172467928212598</v>
      </c>
      <c r="P178" s="36">
        <f t="shared" si="35"/>
        <v>604.47309689266262</v>
      </c>
      <c r="Q178" s="38" t="e">
        <v>#N/A</v>
      </c>
      <c r="R178" s="39" t="str">
        <f t="shared" si="36"/>
        <v xml:space="preserve"> </v>
      </c>
      <c r="S178" s="40"/>
      <c r="T178" s="41" t="str">
        <f t="shared" si="37"/>
        <v/>
      </c>
      <c r="U178" s="41" t="str">
        <f t="shared" si="38"/>
        <v/>
      </c>
      <c r="V178" s="41" t="e">
        <f t="shared" si="26"/>
        <v>#N/A</v>
      </c>
      <c r="W178" s="18" t="e">
        <f>_xlfn.XLOOKUP($B178,'[1]Query2 w Prices'!$B:$B,'[1]Query2 w Prices'!$L:$L)</f>
        <v>#N/A</v>
      </c>
    </row>
    <row r="179" spans="2:23" ht="16.5" customHeight="1" x14ac:dyDescent="0.25">
      <c r="B179" s="32" t="s">
        <v>697</v>
      </c>
      <c r="C179" s="33" t="s">
        <v>5143</v>
      </c>
      <c r="D179" s="34" t="str">
        <f>_xlfn.XLOOKUP($B179,[1]Redo!$A:$A,[1]Redo!$AD:$AD)</f>
        <v>SGN,S11,WEX,D5-5,</v>
      </c>
      <c r="E179" s="35">
        <v>1326</v>
      </c>
      <c r="F179" s="36">
        <f>_xlfn.XLOOKUP($B179,'[1]DOT Signs Costs (2)'!$A:$A,'[1]DOT Signs Costs (2)'!$Y:$Y)</f>
        <v>0.69290000000000007</v>
      </c>
      <c r="G179" s="37">
        <f t="shared" si="28"/>
        <v>41.574000000000005</v>
      </c>
      <c r="H179" s="36">
        <f>_xlfn.XLOOKUP($B179,'[1]DOT Signs Costs (2)'!$A:$A,'[1]DOT Signs Costs (2)'!$W:$W)</f>
        <v>126.89600000000002</v>
      </c>
      <c r="I179" s="36">
        <f t="shared" si="27"/>
        <v>32.143631000000006</v>
      </c>
      <c r="J179" s="36">
        <f t="shared" si="29"/>
        <v>0.46424300000000007</v>
      </c>
      <c r="K179" s="36">
        <f t="shared" si="30"/>
        <v>32.143631000000006</v>
      </c>
      <c r="L179" s="36">
        <f t="shared" si="31"/>
        <v>159.50387400000002</v>
      </c>
      <c r="M179" s="36">
        <f t="shared" si="32"/>
        <v>12.473202946800003</v>
      </c>
      <c r="N179" s="36">
        <f t="shared" si="33"/>
        <v>171.97707694680003</v>
      </c>
      <c r="O179" s="36">
        <f t="shared" si="34"/>
        <v>31.338761930855298</v>
      </c>
      <c r="P179" s="36">
        <f t="shared" si="35"/>
        <v>203.31583887765532</v>
      </c>
      <c r="Q179" s="38">
        <v>107.78</v>
      </c>
      <c r="R179" s="39">
        <f t="shared" si="36"/>
        <v>-0.4698888163609512</v>
      </c>
      <c r="S179" s="40"/>
      <c r="T179" s="41" t="str">
        <f t="shared" si="37"/>
        <v/>
      </c>
      <c r="U179" s="41" t="str">
        <f t="shared" si="38"/>
        <v/>
      </c>
      <c r="V179" s="41">
        <f t="shared" si="26"/>
        <v>107.78</v>
      </c>
      <c r="W179" s="18">
        <f>_xlfn.XLOOKUP($B179,'[1]Query2 w Prices'!$B:$B,'[1]Query2 w Prices'!$L:$L)</f>
        <v>107.7002</v>
      </c>
    </row>
    <row r="180" spans="2:23" ht="16.5" customHeight="1" x14ac:dyDescent="0.25">
      <c r="B180" s="42" t="s">
        <v>700</v>
      </c>
      <c r="C180" s="33" t="s">
        <v>5144</v>
      </c>
      <c r="D180" s="34" t="str">
        <f>_xlfn.XLOOKUP($B180,[1]Redo!$A:$A,[1]Redo!$AD:$AD)</f>
        <v>SGN,S11,WEX,D5-5,</v>
      </c>
      <c r="E180" s="35">
        <v>1326</v>
      </c>
      <c r="F180" s="36">
        <f>_xlfn.XLOOKUP($B180,'[1]DOT Signs Costs (2)'!$A:$A,'[1]DOT Signs Costs (2)'!$Y:$Y)</f>
        <v>0.69290000000000007</v>
      </c>
      <c r="G180" s="37">
        <f t="shared" si="28"/>
        <v>41.574000000000005</v>
      </c>
      <c r="H180" s="36">
        <f>_xlfn.XLOOKUP($B180,'[1]DOT Signs Costs (2)'!$A:$A,'[1]DOT Signs Costs (2)'!$W:$W)</f>
        <v>126.89600000000002</v>
      </c>
      <c r="I180" s="36">
        <f t="shared" si="27"/>
        <v>32.143631000000006</v>
      </c>
      <c r="J180" s="36">
        <f t="shared" si="29"/>
        <v>0.46424300000000007</v>
      </c>
      <c r="K180" s="36">
        <f t="shared" si="30"/>
        <v>32.143631000000006</v>
      </c>
      <c r="L180" s="36">
        <f t="shared" si="31"/>
        <v>159.50387400000002</v>
      </c>
      <c r="M180" s="36">
        <f t="shared" si="32"/>
        <v>12.473202946800003</v>
      </c>
      <c r="N180" s="36">
        <f t="shared" si="33"/>
        <v>171.97707694680003</v>
      </c>
      <c r="O180" s="36">
        <f t="shared" si="34"/>
        <v>31.338761930855298</v>
      </c>
      <c r="P180" s="36">
        <f t="shared" si="35"/>
        <v>203.31583887765532</v>
      </c>
      <c r="Q180" s="38">
        <v>107.78</v>
      </c>
      <c r="R180" s="39">
        <f t="shared" si="36"/>
        <v>-0.4698888163609512</v>
      </c>
      <c r="S180" s="40"/>
      <c r="T180" s="41" t="str">
        <f t="shared" si="37"/>
        <v/>
      </c>
      <c r="U180" s="41" t="str">
        <f t="shared" si="38"/>
        <v/>
      </c>
      <c r="V180" s="41">
        <f t="shared" si="26"/>
        <v>107.78</v>
      </c>
      <c r="W180" s="18">
        <f>_xlfn.XLOOKUP($B180,'[1]Query2 w Prices'!$B:$B,'[1]Query2 w Prices'!$L:$L)</f>
        <v>107.7002</v>
      </c>
    </row>
    <row r="181" spans="2:23" ht="16.5" customHeight="1" x14ac:dyDescent="0.25">
      <c r="B181" s="32" t="s">
        <v>702</v>
      </c>
      <c r="C181" s="33" t="s">
        <v>5145</v>
      </c>
      <c r="D181" s="34" t="str">
        <f>_xlfn.XLOOKUP($B181,[1]Redo!$A:$A,[1]Redo!$AD:$AD)</f>
        <v>SGN,S11,WEX,D5-6,</v>
      </c>
      <c r="E181" s="35">
        <v>1326</v>
      </c>
      <c r="F181" s="36">
        <f>_xlfn.XLOOKUP($B181,'[1]DOT Signs Costs (2)'!$A:$A,'[1]DOT Signs Costs (2)'!$Y:$Y)</f>
        <v>1.3487375000000001</v>
      </c>
      <c r="G181" s="37">
        <f t="shared" si="28"/>
        <v>80.924250000000015</v>
      </c>
      <c r="H181" s="36">
        <f>_xlfn.XLOOKUP($B181,'[1]DOT Signs Costs (2)'!$A:$A,'[1]DOT Signs Costs (2)'!$W:$W)</f>
        <v>265.12200000000007</v>
      </c>
      <c r="I181" s="36">
        <f t="shared" si="27"/>
        <v>62.567932625000005</v>
      </c>
      <c r="J181" s="36">
        <f t="shared" si="29"/>
        <v>0.9036541250000002</v>
      </c>
      <c r="K181" s="36">
        <f t="shared" si="30"/>
        <v>62.567932625000005</v>
      </c>
      <c r="L181" s="36">
        <f t="shared" si="31"/>
        <v>328.5935867500001</v>
      </c>
      <c r="M181" s="36">
        <f t="shared" si="32"/>
        <v>25.696018483850011</v>
      </c>
      <c r="N181" s="36">
        <f t="shared" si="33"/>
        <v>354.28960523385012</v>
      </c>
      <c r="O181" s="36">
        <f t="shared" si="34"/>
        <v>64.560915850633819</v>
      </c>
      <c r="P181" s="36">
        <f t="shared" si="35"/>
        <v>418.85052108448394</v>
      </c>
      <c r="Q181" s="38" t="e">
        <v>#N/A</v>
      </c>
      <c r="R181" s="39" t="str">
        <f t="shared" si="36"/>
        <v xml:space="preserve"> </v>
      </c>
      <c r="S181" s="40"/>
      <c r="T181" s="41" t="str">
        <f t="shared" si="37"/>
        <v/>
      </c>
      <c r="U181" s="41" t="str">
        <f t="shared" si="38"/>
        <v/>
      </c>
      <c r="V181" s="41" t="e">
        <f t="shared" si="26"/>
        <v>#N/A</v>
      </c>
      <c r="W181" s="18" t="e">
        <f>_xlfn.XLOOKUP($B181,'[1]Query2 w Prices'!$B:$B,'[1]Query2 w Prices'!$L:$L)</f>
        <v>#N/A</v>
      </c>
    </row>
    <row r="182" spans="2:23" ht="16.5" customHeight="1" x14ac:dyDescent="0.25">
      <c r="B182" s="42" t="s">
        <v>703</v>
      </c>
      <c r="C182" s="33" t="s">
        <v>5146</v>
      </c>
      <c r="D182" s="34" t="str">
        <f>_xlfn.XLOOKUP($B182,[1]Redo!$A:$A,[1]Redo!$AD:$AD)</f>
        <v>SGN,S11,EWX,D5-6,</v>
      </c>
      <c r="E182" s="35">
        <v>1326</v>
      </c>
      <c r="F182" s="36">
        <f>_xlfn.XLOOKUP($B182,'[1]DOT Signs Costs (2)'!$A:$A,'[1]DOT Signs Costs (2)'!$Y:$Y)</f>
        <v>3.1780250000000003</v>
      </c>
      <c r="G182" s="37">
        <f t="shared" si="28"/>
        <v>190.68150000000003</v>
      </c>
      <c r="H182" s="36">
        <f>_xlfn.XLOOKUP($B182,'[1]DOT Signs Costs (2)'!$A:$A,'[1]DOT Signs Costs (2)'!$W:$W)</f>
        <v>648.07600000000002</v>
      </c>
      <c r="I182" s="36">
        <f t="shared" si="27"/>
        <v>147.42857975000001</v>
      </c>
      <c r="J182" s="36">
        <f t="shared" si="29"/>
        <v>2.1292767500000003</v>
      </c>
      <c r="K182" s="36">
        <f t="shared" si="30"/>
        <v>147.42857975000001</v>
      </c>
      <c r="L182" s="36">
        <f t="shared" si="31"/>
        <v>797.63385650000009</v>
      </c>
      <c r="M182" s="36">
        <f t="shared" si="32"/>
        <v>62.374967578300009</v>
      </c>
      <c r="N182" s="36">
        <f t="shared" si="33"/>
        <v>860.00882407830011</v>
      </c>
      <c r="O182" s="36">
        <f t="shared" si="34"/>
        <v>156.71630356039813</v>
      </c>
      <c r="P182" s="36">
        <f t="shared" si="35"/>
        <v>1016.7251276386983</v>
      </c>
      <c r="Q182" s="38" t="e">
        <v>#N/A</v>
      </c>
      <c r="R182" s="39" t="str">
        <f t="shared" si="36"/>
        <v xml:space="preserve"> </v>
      </c>
      <c r="S182" s="40"/>
      <c r="T182" s="41" t="str">
        <f t="shared" si="37"/>
        <v/>
      </c>
      <c r="U182" s="41" t="str">
        <f t="shared" si="38"/>
        <v/>
      </c>
      <c r="V182" s="41" t="e">
        <f t="shared" si="26"/>
        <v>#N/A</v>
      </c>
      <c r="W182" s="18" t="e">
        <f>_xlfn.XLOOKUP($B182,'[1]Query2 w Prices'!$B:$B,'[1]Query2 w Prices'!$L:$L)</f>
        <v>#N/A</v>
      </c>
    </row>
    <row r="183" spans="2:23" ht="16.5" customHeight="1" x14ac:dyDescent="0.25">
      <c r="B183" s="32" t="s">
        <v>704</v>
      </c>
      <c r="C183" s="33" t="s">
        <v>5147</v>
      </c>
      <c r="D183" s="34" t="str">
        <f>_xlfn.XLOOKUP($B183,[1]Redo!$A:$A,[1]Redo!$AD:$AD)</f>
        <v>SGN,S11,EWX,D5-6,</v>
      </c>
      <c r="E183" s="35">
        <v>1326</v>
      </c>
      <c r="F183" s="36">
        <f>_xlfn.XLOOKUP($B183,'[1]DOT Signs Costs (2)'!$A:$A,'[1]DOT Signs Costs (2)'!$Y:$Y)</f>
        <v>2.2263250000000001</v>
      </c>
      <c r="G183" s="37">
        <f t="shared" si="28"/>
        <v>133.5795</v>
      </c>
      <c r="H183" s="36">
        <f>_xlfn.XLOOKUP($B183,'[1]DOT Signs Costs (2)'!$A:$A,'[1]DOT Signs Costs (2)'!$W:$W)</f>
        <v>448.66800000000001</v>
      </c>
      <c r="I183" s="36">
        <f t="shared" si="27"/>
        <v>103.27921675</v>
      </c>
      <c r="J183" s="36">
        <f t="shared" si="29"/>
        <v>1.4916377500000002</v>
      </c>
      <c r="K183" s="36">
        <f t="shared" si="30"/>
        <v>103.27921675</v>
      </c>
      <c r="L183" s="36">
        <f t="shared" si="31"/>
        <v>553.43885450000005</v>
      </c>
      <c r="M183" s="36">
        <f t="shared" si="32"/>
        <v>43.278918421900009</v>
      </c>
      <c r="N183" s="36">
        <f t="shared" si="33"/>
        <v>596.71777292190006</v>
      </c>
      <c r="O183" s="36">
        <f t="shared" si="34"/>
        <v>108.73772573361299</v>
      </c>
      <c r="P183" s="36">
        <f t="shared" si="35"/>
        <v>705.45549865551311</v>
      </c>
      <c r="Q183" s="38" t="e">
        <v>#N/A</v>
      </c>
      <c r="R183" s="39" t="str">
        <f t="shared" si="36"/>
        <v xml:space="preserve"> </v>
      </c>
      <c r="S183" s="40"/>
      <c r="T183" s="41" t="str">
        <f t="shared" si="37"/>
        <v/>
      </c>
      <c r="U183" s="41" t="str">
        <f t="shared" si="38"/>
        <v/>
      </c>
      <c r="V183" s="41" t="e">
        <f t="shared" si="26"/>
        <v>#N/A</v>
      </c>
      <c r="W183" s="18" t="e">
        <f>_xlfn.XLOOKUP($B183,'[1]Query2 w Prices'!$B:$B,'[1]Query2 w Prices'!$L:$L)</f>
        <v>#N/A</v>
      </c>
    </row>
    <row r="184" spans="2:23" ht="16.5" customHeight="1" x14ac:dyDescent="0.25">
      <c r="B184" s="42" t="s">
        <v>706</v>
      </c>
      <c r="C184" s="33" t="s">
        <v>5148</v>
      </c>
      <c r="D184" s="34" t="str">
        <f>_xlfn.XLOOKUP($B184,[1]Redo!$A:$A,[1]Redo!$AD:$AD)</f>
        <v>SGN,S11,EWX,D5-7,</v>
      </c>
      <c r="E184" s="35">
        <v>1326</v>
      </c>
      <c r="F184" s="36">
        <f>_xlfn.XLOOKUP($B184,'[1]DOT Signs Costs (2)'!$A:$A,'[1]DOT Signs Costs (2)'!$Y:$Y)</f>
        <v>2.0457500000000004</v>
      </c>
      <c r="G184" s="37">
        <f t="shared" si="28"/>
        <v>122.74500000000002</v>
      </c>
      <c r="H184" s="36">
        <f>_xlfn.XLOOKUP($B184,'[1]DOT Signs Costs (2)'!$A:$A,'[1]DOT Signs Costs (2)'!$W:$W)</f>
        <v>407.88</v>
      </c>
      <c r="I184" s="36">
        <f t="shared" si="27"/>
        <v>94.902342500000017</v>
      </c>
      <c r="J184" s="36">
        <f t="shared" si="29"/>
        <v>1.3706525000000003</v>
      </c>
      <c r="K184" s="36">
        <f t="shared" si="30"/>
        <v>94.902342500000017</v>
      </c>
      <c r="L184" s="36">
        <f t="shared" si="31"/>
        <v>504.15299500000003</v>
      </c>
      <c r="M184" s="36">
        <f t="shared" si="32"/>
        <v>39.424764209000003</v>
      </c>
      <c r="N184" s="36">
        <f t="shared" si="33"/>
        <v>543.57775920900008</v>
      </c>
      <c r="O184" s="36">
        <f t="shared" si="34"/>
        <v>99.054212859009809</v>
      </c>
      <c r="P184" s="36">
        <f t="shared" si="35"/>
        <v>642.63197206800987</v>
      </c>
      <c r="Q184" s="38">
        <v>340.18</v>
      </c>
      <c r="R184" s="39">
        <f t="shared" si="36"/>
        <v>-0.47064569647026727</v>
      </c>
      <c r="S184" s="40"/>
      <c r="T184" s="41" t="str">
        <f t="shared" si="37"/>
        <v/>
      </c>
      <c r="U184" s="41" t="str">
        <f t="shared" si="38"/>
        <v/>
      </c>
      <c r="V184" s="41">
        <f t="shared" si="26"/>
        <v>340.18</v>
      </c>
      <c r="W184" s="18">
        <f>_xlfn.XLOOKUP($B184,'[1]Query2 w Prices'!$B:$B,'[1]Query2 w Prices'!$L:$L)</f>
        <v>340.10579999999999</v>
      </c>
    </row>
    <row r="185" spans="2:23" ht="16.5" customHeight="1" x14ac:dyDescent="0.25">
      <c r="B185" s="32" t="s">
        <v>710</v>
      </c>
      <c r="C185" s="33" t="s">
        <v>5149</v>
      </c>
      <c r="D185" s="34" t="str">
        <f>_xlfn.XLOOKUP($B185,[1]Redo!$A:$A,[1]Redo!$AD:$AD)</f>
        <v>SGN,S11,EWX,D5-7,</v>
      </c>
      <c r="E185" s="35">
        <v>1326</v>
      </c>
      <c r="F185" s="36">
        <f>_xlfn.XLOOKUP($B185,'[1]DOT Signs Costs (2)'!$A:$A,'[1]DOT Signs Costs (2)'!$Y:$Y)</f>
        <v>3.9068000000000009</v>
      </c>
      <c r="G185" s="37">
        <f t="shared" si="28"/>
        <v>234.40800000000004</v>
      </c>
      <c r="H185" s="36">
        <f>_xlfn.XLOOKUP($B185,'[1]DOT Signs Costs (2)'!$A:$A,'[1]DOT Signs Costs (2)'!$W:$W)</f>
        <v>797.63200000000006</v>
      </c>
      <c r="I185" s="36">
        <f t="shared" si="27"/>
        <v>181.23645200000004</v>
      </c>
      <c r="J185" s="36">
        <f t="shared" si="29"/>
        <v>2.6175560000000009</v>
      </c>
      <c r="K185" s="36">
        <f t="shared" si="30"/>
        <v>181.23645200000004</v>
      </c>
      <c r="L185" s="36">
        <f t="shared" si="31"/>
        <v>981.48600800000008</v>
      </c>
      <c r="M185" s="36">
        <f t="shared" si="32"/>
        <v>76.752205825600015</v>
      </c>
      <c r="N185" s="36">
        <f t="shared" si="33"/>
        <v>1058.2382138256</v>
      </c>
      <c r="O185" s="36">
        <f t="shared" si="34"/>
        <v>192.83892968754813</v>
      </c>
      <c r="P185" s="36">
        <f t="shared" si="35"/>
        <v>1251.0771435131483</v>
      </c>
      <c r="Q185" s="38" t="e">
        <v>#N/A</v>
      </c>
      <c r="R185" s="39" t="str">
        <f t="shared" si="36"/>
        <v xml:space="preserve"> </v>
      </c>
      <c r="S185" s="40"/>
      <c r="T185" s="41" t="str">
        <f t="shared" si="37"/>
        <v/>
      </c>
      <c r="U185" s="41" t="str">
        <f t="shared" si="38"/>
        <v/>
      </c>
      <c r="V185" s="41" t="e">
        <f t="shared" si="26"/>
        <v>#N/A</v>
      </c>
      <c r="W185" s="18" t="e">
        <f>_xlfn.XLOOKUP($B185,'[1]Query2 w Prices'!$B:$B,'[1]Query2 w Prices'!$L:$L)</f>
        <v>#N/A</v>
      </c>
    </row>
    <row r="186" spans="2:23" ht="16.5" customHeight="1" x14ac:dyDescent="0.25">
      <c r="B186" s="42" t="s">
        <v>711</v>
      </c>
      <c r="C186" s="33" t="s">
        <v>7693</v>
      </c>
      <c r="D186" s="34" t="str">
        <f>_xlfn.XLOOKUP($B186,[1]Redo!$A:$A,[1]Redo!$AD:$AD)</f>
        <v>SGN,S11,EWX,D5-7a,</v>
      </c>
      <c r="E186" s="35">
        <v>1326</v>
      </c>
      <c r="F186" s="36">
        <f>_xlfn.XLOOKUP($B186,'[1]DOT Signs Costs (2)'!$A:$A,'[1]DOT Signs Costs (2)'!$Y:$Y)</f>
        <v>2.0457500000000004</v>
      </c>
      <c r="G186" s="37">
        <f t="shared" si="28"/>
        <v>122.74500000000002</v>
      </c>
      <c r="H186" s="36">
        <f>_xlfn.XLOOKUP($B186,'[1]DOT Signs Costs (2)'!$A:$A,'[1]DOT Signs Costs (2)'!$W:$W)</f>
        <v>407.88</v>
      </c>
      <c r="I186" s="36">
        <f t="shared" si="27"/>
        <v>94.902342500000017</v>
      </c>
      <c r="J186" s="36">
        <f t="shared" si="29"/>
        <v>1.3706525000000003</v>
      </c>
      <c r="K186" s="36">
        <f t="shared" si="30"/>
        <v>94.902342500000017</v>
      </c>
      <c r="L186" s="36">
        <f t="shared" si="31"/>
        <v>504.15299500000003</v>
      </c>
      <c r="M186" s="36">
        <f t="shared" si="32"/>
        <v>39.424764209000003</v>
      </c>
      <c r="N186" s="36">
        <f t="shared" si="33"/>
        <v>543.57775920900008</v>
      </c>
      <c r="O186" s="36">
        <f t="shared" si="34"/>
        <v>99.054212859009809</v>
      </c>
      <c r="P186" s="36">
        <f t="shared" si="35"/>
        <v>642.63197206800987</v>
      </c>
      <c r="Q186" s="38" t="e">
        <v>#N/A</v>
      </c>
      <c r="R186" s="39" t="str">
        <f t="shared" si="36"/>
        <v xml:space="preserve"> </v>
      </c>
      <c r="S186" s="40"/>
      <c r="T186" s="41" t="str">
        <f t="shared" si="37"/>
        <v/>
      </c>
      <c r="U186" s="41" t="str">
        <f t="shared" si="38"/>
        <v/>
      </c>
      <c r="V186" s="41" t="e">
        <f t="shared" si="26"/>
        <v>#N/A</v>
      </c>
      <c r="W186" s="18" t="e">
        <f>_xlfn.XLOOKUP($B186,'[1]Query2 w Prices'!$B:$B,'[1]Query2 w Prices'!$L:$L)</f>
        <v>#N/A</v>
      </c>
    </row>
    <row r="187" spans="2:23" ht="16.5" customHeight="1" x14ac:dyDescent="0.25">
      <c r="B187" s="32" t="s">
        <v>712</v>
      </c>
      <c r="C187" s="33" t="s">
        <v>7694</v>
      </c>
      <c r="D187" s="34" t="str">
        <f>_xlfn.XLOOKUP($B187,[1]Redo!$A:$A,[1]Redo!$AD:$AD)</f>
        <v>SGN,S11,EWX,D5-7a,</v>
      </c>
      <c r="E187" s="35">
        <v>1326</v>
      </c>
      <c r="F187" s="36">
        <f>_xlfn.XLOOKUP($B187,'[1]DOT Signs Costs (2)'!$A:$A,'[1]DOT Signs Costs (2)'!$Y:$Y)</f>
        <v>3.9068000000000009</v>
      </c>
      <c r="G187" s="37">
        <f t="shared" si="28"/>
        <v>234.40800000000004</v>
      </c>
      <c r="H187" s="36">
        <f>_xlfn.XLOOKUP($B187,'[1]DOT Signs Costs (2)'!$A:$A,'[1]DOT Signs Costs (2)'!$W:$W)</f>
        <v>797.63200000000006</v>
      </c>
      <c r="I187" s="36">
        <f t="shared" si="27"/>
        <v>181.23645200000004</v>
      </c>
      <c r="J187" s="36">
        <f t="shared" si="29"/>
        <v>2.6175560000000009</v>
      </c>
      <c r="K187" s="36">
        <f t="shared" si="30"/>
        <v>181.23645200000004</v>
      </c>
      <c r="L187" s="36">
        <f t="shared" si="31"/>
        <v>981.48600800000008</v>
      </c>
      <c r="M187" s="36">
        <f t="shared" si="32"/>
        <v>76.752205825600015</v>
      </c>
      <c r="N187" s="36">
        <f t="shared" si="33"/>
        <v>1058.2382138256</v>
      </c>
      <c r="O187" s="36">
        <f t="shared" si="34"/>
        <v>192.83892968754813</v>
      </c>
      <c r="P187" s="36">
        <f t="shared" si="35"/>
        <v>1251.0771435131483</v>
      </c>
      <c r="Q187" s="38" t="e">
        <v>#N/A</v>
      </c>
      <c r="R187" s="39" t="str">
        <f t="shared" si="36"/>
        <v xml:space="preserve"> </v>
      </c>
      <c r="S187" s="40"/>
      <c r="T187" s="41" t="str">
        <f t="shared" si="37"/>
        <v/>
      </c>
      <c r="U187" s="41" t="str">
        <f t="shared" si="38"/>
        <v/>
      </c>
      <c r="V187" s="41" t="e">
        <f t="shared" si="26"/>
        <v>#N/A</v>
      </c>
      <c r="W187" s="18" t="e">
        <f>_xlfn.XLOOKUP($B187,'[1]Query2 w Prices'!$B:$B,'[1]Query2 w Prices'!$L:$L)</f>
        <v>#N/A</v>
      </c>
    </row>
    <row r="188" spans="2:23" ht="16.5" customHeight="1" x14ac:dyDescent="0.25">
      <c r="B188" s="42" t="s">
        <v>713</v>
      </c>
      <c r="C188" s="33" t="s">
        <v>5150</v>
      </c>
      <c r="D188" s="34" t="str">
        <f>_xlfn.XLOOKUP($B188,[1]Redo!$A:$A,[1]Redo!$AD:$AD)</f>
        <v>SGN,S11,EWX,D5-8,</v>
      </c>
      <c r="E188" s="35">
        <v>1326</v>
      </c>
      <c r="F188" s="36">
        <f>_xlfn.XLOOKUP($B188,'[1]DOT Signs Costs (2)'!$A:$A,'[1]DOT Signs Costs (2)'!$Y:$Y)</f>
        <v>1.9187000000000005</v>
      </c>
      <c r="G188" s="37">
        <f t="shared" si="28"/>
        <v>115.12200000000003</v>
      </c>
      <c r="H188" s="36">
        <f>_xlfn.XLOOKUP($B188,'[1]DOT Signs Costs (2)'!$A:$A,'[1]DOT Signs Costs (2)'!$W:$W)</f>
        <v>380.68799999999999</v>
      </c>
      <c r="I188" s="36">
        <f t="shared" si="27"/>
        <v>89.00849300000003</v>
      </c>
      <c r="J188" s="36">
        <f t="shared" si="29"/>
        <v>1.2855290000000004</v>
      </c>
      <c r="K188" s="36">
        <f t="shared" si="30"/>
        <v>89.00849300000003</v>
      </c>
      <c r="L188" s="36">
        <f t="shared" si="31"/>
        <v>470.98202200000003</v>
      </c>
      <c r="M188" s="36">
        <f t="shared" si="32"/>
        <v>36.830794120400007</v>
      </c>
      <c r="N188" s="36">
        <f t="shared" si="33"/>
        <v>507.81281612040004</v>
      </c>
      <c r="O188" s="36">
        <f t="shared" si="34"/>
        <v>92.536896383913856</v>
      </c>
      <c r="P188" s="36">
        <f t="shared" si="35"/>
        <v>600.34971250431386</v>
      </c>
      <c r="Q188" s="38">
        <v>311.83999999999997</v>
      </c>
      <c r="R188" s="39">
        <f t="shared" si="36"/>
        <v>-0.48056941894886102</v>
      </c>
      <c r="S188" s="40"/>
      <c r="T188" s="41" t="str">
        <f t="shared" si="37"/>
        <v/>
      </c>
      <c r="U188" s="41" t="str">
        <f t="shared" si="38"/>
        <v/>
      </c>
      <c r="V188" s="41">
        <f t="shared" si="26"/>
        <v>311.83999999999997</v>
      </c>
      <c r="W188" s="18">
        <f>_xlfn.XLOOKUP($B188,'[1]Query2 w Prices'!$B:$B,'[1]Query2 w Prices'!$L:$L)</f>
        <v>311.76369999999997</v>
      </c>
    </row>
    <row r="189" spans="2:23" ht="16.5" customHeight="1" x14ac:dyDescent="0.25">
      <c r="B189" s="32" t="s">
        <v>717</v>
      </c>
      <c r="C189" s="33" t="s">
        <v>5151</v>
      </c>
      <c r="D189" s="34" t="str">
        <f>_xlfn.XLOOKUP($B189,[1]Redo!$A:$A,[1]Redo!$AD:$AD)</f>
        <v>SGN,S11,EWX,D5-8,</v>
      </c>
      <c r="E189" s="35">
        <v>1326</v>
      </c>
      <c r="F189" s="36">
        <f>_xlfn.XLOOKUP($B189,'[1]DOT Signs Costs (2)'!$A:$A,'[1]DOT Signs Costs (2)'!$Y:$Y)</f>
        <v>3.5680000000000001</v>
      </c>
      <c r="G189" s="37">
        <f t="shared" si="28"/>
        <v>214.08</v>
      </c>
      <c r="H189" s="36">
        <f>_xlfn.XLOOKUP($B189,'[1]DOT Signs Costs (2)'!$A:$A,'[1]DOT Signs Costs (2)'!$W:$W)</f>
        <v>725.12</v>
      </c>
      <c r="I189" s="36">
        <f t="shared" si="27"/>
        <v>165.51952</v>
      </c>
      <c r="J189" s="36">
        <f t="shared" si="29"/>
        <v>2.3905600000000002</v>
      </c>
      <c r="K189" s="36">
        <f t="shared" si="30"/>
        <v>165.51952</v>
      </c>
      <c r="L189" s="36">
        <f t="shared" si="31"/>
        <v>893.03008</v>
      </c>
      <c r="M189" s="36">
        <f t="shared" si="32"/>
        <v>69.834952256000008</v>
      </c>
      <c r="N189" s="36">
        <f t="shared" si="33"/>
        <v>962.86503225599995</v>
      </c>
      <c r="O189" s="36">
        <f t="shared" si="34"/>
        <v>175.45941908729225</v>
      </c>
      <c r="P189" s="36">
        <f t="shared" si="35"/>
        <v>1138.3244513432921</v>
      </c>
      <c r="Q189" s="38">
        <v>1904.67</v>
      </c>
      <c r="R189" s="39">
        <f t="shared" si="36"/>
        <v>0.67322242595454529</v>
      </c>
      <c r="S189" s="40"/>
      <c r="T189" s="41" t="str">
        <f t="shared" si="37"/>
        <v/>
      </c>
      <c r="U189" s="41" t="str">
        <f t="shared" si="38"/>
        <v/>
      </c>
      <c r="V189" s="41">
        <f t="shared" si="26"/>
        <v>1904.67</v>
      </c>
      <c r="W189" s="18">
        <f>_xlfn.XLOOKUP($B189,'[1]Query2 w Prices'!$B:$B,'[1]Query2 w Prices'!$L:$L)</f>
        <v>1904.5926999999999</v>
      </c>
    </row>
    <row r="190" spans="2:23" ht="16.5" customHeight="1" x14ac:dyDescent="0.25">
      <c r="B190" s="42" t="s">
        <v>719</v>
      </c>
      <c r="C190" s="33" t="s">
        <v>5152</v>
      </c>
      <c r="D190" s="34" t="str">
        <f>_xlfn.XLOOKUP($B190,[1]Redo!$A:$A,[1]Redo!$AD:$AD)</f>
        <v>SGN,S11,EWX,D5-9,</v>
      </c>
      <c r="E190" s="35">
        <v>1326</v>
      </c>
      <c r="F190" s="36">
        <f>_xlfn.XLOOKUP($B190,'[1]DOT Signs Costs (2)'!$A:$A,'[1]DOT Signs Costs (2)'!$Y:$Y)</f>
        <v>1.0964</v>
      </c>
      <c r="G190" s="37">
        <f t="shared" si="28"/>
        <v>65.784000000000006</v>
      </c>
      <c r="H190" s="36">
        <f>_xlfn.XLOOKUP($B190,'[1]DOT Signs Costs (2)'!$A:$A,'[1]DOT Signs Costs (2)'!$W:$W)</f>
        <v>217.536</v>
      </c>
      <c r="I190" s="36">
        <f t="shared" si="27"/>
        <v>50.861996000000005</v>
      </c>
      <c r="J190" s="36">
        <f t="shared" si="29"/>
        <v>0.73458800000000002</v>
      </c>
      <c r="K190" s="36">
        <f t="shared" si="30"/>
        <v>50.861996000000005</v>
      </c>
      <c r="L190" s="36">
        <f t="shared" si="31"/>
        <v>269.13258400000001</v>
      </c>
      <c r="M190" s="36">
        <f t="shared" si="32"/>
        <v>21.046168068800004</v>
      </c>
      <c r="N190" s="36">
        <f t="shared" si="33"/>
        <v>290.17875206880001</v>
      </c>
      <c r="O190" s="36">
        <f t="shared" si="34"/>
        <v>52.878226505093629</v>
      </c>
      <c r="P190" s="36">
        <f t="shared" si="35"/>
        <v>343.05697857389362</v>
      </c>
      <c r="Q190" s="38" t="e">
        <v>#N/A</v>
      </c>
      <c r="R190" s="39" t="str">
        <f t="shared" si="36"/>
        <v xml:space="preserve"> </v>
      </c>
      <c r="S190" s="40"/>
      <c r="T190" s="41" t="str">
        <f t="shared" si="37"/>
        <v/>
      </c>
      <c r="U190" s="41" t="str">
        <f t="shared" si="38"/>
        <v/>
      </c>
      <c r="V190" s="41" t="e">
        <f t="shared" si="26"/>
        <v>#N/A</v>
      </c>
      <c r="W190" s="18" t="e">
        <f>_xlfn.XLOOKUP($B190,'[1]Query2 w Prices'!$B:$B,'[1]Query2 w Prices'!$L:$L)</f>
        <v>#N/A</v>
      </c>
    </row>
    <row r="191" spans="2:23" ht="16.5" customHeight="1" x14ac:dyDescent="0.25">
      <c r="B191" s="32" t="s">
        <v>720</v>
      </c>
      <c r="C191" s="33" t="s">
        <v>7695</v>
      </c>
      <c r="D191" s="34" t="str">
        <f>_xlfn.XLOOKUP($B191,[1]Redo!$A:$A,[1]Redo!$AD:$AD)</f>
        <v>SGN,S11,EWX,D5-9a,</v>
      </c>
      <c r="E191" s="35">
        <v>1326</v>
      </c>
      <c r="F191" s="36">
        <f>_xlfn.XLOOKUP($B191,'[1]DOT Signs Costs (2)'!$A:$A,'[1]DOT Signs Costs (2)'!$Y:$Y)</f>
        <v>1.0964</v>
      </c>
      <c r="G191" s="37">
        <f t="shared" si="28"/>
        <v>65.784000000000006</v>
      </c>
      <c r="H191" s="36">
        <f>_xlfn.XLOOKUP($B191,'[1]DOT Signs Costs (2)'!$A:$A,'[1]DOT Signs Costs (2)'!$W:$W)</f>
        <v>217.536</v>
      </c>
      <c r="I191" s="36">
        <f t="shared" si="27"/>
        <v>50.861996000000005</v>
      </c>
      <c r="J191" s="36">
        <f t="shared" si="29"/>
        <v>0.73458800000000002</v>
      </c>
      <c r="K191" s="36">
        <f t="shared" si="30"/>
        <v>50.861996000000005</v>
      </c>
      <c r="L191" s="36">
        <f t="shared" si="31"/>
        <v>269.13258400000001</v>
      </c>
      <c r="M191" s="36">
        <f t="shared" si="32"/>
        <v>21.046168068800004</v>
      </c>
      <c r="N191" s="36">
        <f t="shared" si="33"/>
        <v>290.17875206880001</v>
      </c>
      <c r="O191" s="36">
        <f t="shared" si="34"/>
        <v>52.878226505093629</v>
      </c>
      <c r="P191" s="36">
        <f t="shared" si="35"/>
        <v>343.05697857389362</v>
      </c>
      <c r="Q191" s="38" t="e">
        <v>#N/A</v>
      </c>
      <c r="R191" s="39" t="str">
        <f t="shared" si="36"/>
        <v xml:space="preserve"> </v>
      </c>
      <c r="S191" s="40"/>
      <c r="T191" s="41" t="str">
        <f t="shared" si="37"/>
        <v/>
      </c>
      <c r="U191" s="41" t="str">
        <f t="shared" si="38"/>
        <v/>
      </c>
      <c r="V191" s="41" t="e">
        <f t="shared" si="26"/>
        <v>#N/A</v>
      </c>
      <c r="W191" s="18" t="e">
        <f>_xlfn.XLOOKUP($B191,'[1]Query2 w Prices'!$B:$B,'[1]Query2 w Prices'!$L:$L)</f>
        <v>#N/A</v>
      </c>
    </row>
    <row r="192" spans="2:23" ht="16.5" customHeight="1" x14ac:dyDescent="0.25">
      <c r="B192" s="42" t="s">
        <v>721</v>
      </c>
      <c r="C192" s="33" t="s">
        <v>7696</v>
      </c>
      <c r="D192" s="34" t="str">
        <f>_xlfn.XLOOKUP($B192,[1]Redo!$A:$A,[1]Redo!$AD:$AD)</f>
        <v>SGN,S11,WEX,D5-9b,</v>
      </c>
      <c r="E192" s="35">
        <v>1326</v>
      </c>
      <c r="F192" s="36">
        <f>_xlfn.XLOOKUP($B192,'[1]DOT Signs Costs (2)'!$A:$A,'[1]DOT Signs Costs (2)'!$Y:$Y)</f>
        <v>0.97523333333333362</v>
      </c>
      <c r="G192" s="37">
        <f t="shared" si="28"/>
        <v>58.514000000000017</v>
      </c>
      <c r="H192" s="36">
        <f>_xlfn.XLOOKUP($B192,'[1]DOT Signs Costs (2)'!$A:$A,'[1]DOT Signs Costs (2)'!$W:$W)</f>
        <v>187.32266666666669</v>
      </c>
      <c r="I192" s="36">
        <f t="shared" si="27"/>
        <v>45.241074333333344</v>
      </c>
      <c r="J192" s="36">
        <f t="shared" si="29"/>
        <v>0.65340633333333353</v>
      </c>
      <c r="K192" s="36">
        <f t="shared" si="30"/>
        <v>45.241074333333344</v>
      </c>
      <c r="L192" s="36">
        <f t="shared" si="31"/>
        <v>233.21714733333334</v>
      </c>
      <c r="M192" s="36">
        <f t="shared" si="32"/>
        <v>18.23758092146667</v>
      </c>
      <c r="N192" s="36">
        <f t="shared" si="33"/>
        <v>251.45472825480002</v>
      </c>
      <c r="O192" s="36">
        <f t="shared" si="34"/>
        <v>45.821687431068518</v>
      </c>
      <c r="P192" s="36">
        <f t="shared" si="35"/>
        <v>297.27641568586853</v>
      </c>
      <c r="Q192" s="38" t="e">
        <v>#N/A</v>
      </c>
      <c r="R192" s="39" t="str">
        <f t="shared" si="36"/>
        <v xml:space="preserve"> </v>
      </c>
      <c r="S192" s="40"/>
      <c r="T192" s="41" t="str">
        <f t="shared" si="37"/>
        <v/>
      </c>
      <c r="U192" s="41" t="str">
        <f t="shared" si="38"/>
        <v/>
      </c>
      <c r="V192" s="41" t="e">
        <f t="shared" si="26"/>
        <v>#N/A</v>
      </c>
      <c r="W192" s="18" t="e">
        <f>_xlfn.XLOOKUP($B192,'[1]Query2 w Prices'!$B:$B,'[1]Query2 w Prices'!$L:$L)</f>
        <v>#N/A</v>
      </c>
    </row>
    <row r="193" spans="2:23" ht="16.5" customHeight="1" x14ac:dyDescent="0.25">
      <c r="B193" s="32" t="s">
        <v>722</v>
      </c>
      <c r="C193" s="33" t="s">
        <v>7697</v>
      </c>
      <c r="D193" s="34" t="str">
        <f>_xlfn.XLOOKUP($B193,[1]Redo!$A:$A,[1]Redo!$AD:$AD)</f>
        <v>SGN,S11,EWX,D5-9b,</v>
      </c>
      <c r="E193" s="35">
        <v>1326</v>
      </c>
      <c r="F193" s="36">
        <f>_xlfn.XLOOKUP($B193,'[1]DOT Signs Costs (2)'!$A:$A,'[1]DOT Signs Costs (2)'!$Y:$Y)</f>
        <v>1.8381166666666671</v>
      </c>
      <c r="G193" s="37">
        <f t="shared" si="28"/>
        <v>110.28700000000002</v>
      </c>
      <c r="H193" s="36">
        <f>_xlfn.XLOOKUP($B193,'[1]DOT Signs Costs (2)'!$A:$A,'[1]DOT Signs Costs (2)'!$W:$W)</f>
        <v>365.58133333333342</v>
      </c>
      <c r="I193" s="36">
        <f t="shared" si="27"/>
        <v>85.270232166666688</v>
      </c>
      <c r="J193" s="36">
        <f t="shared" si="29"/>
        <v>1.2315381666666669</v>
      </c>
      <c r="K193" s="36">
        <f t="shared" si="30"/>
        <v>85.270232166666688</v>
      </c>
      <c r="L193" s="36">
        <f t="shared" si="31"/>
        <v>452.08310366666677</v>
      </c>
      <c r="M193" s="36">
        <f t="shared" si="32"/>
        <v>35.352898706733342</v>
      </c>
      <c r="N193" s="36">
        <f t="shared" si="33"/>
        <v>487.43600237340013</v>
      </c>
      <c r="O193" s="36">
        <f t="shared" si="34"/>
        <v>88.823703170819812</v>
      </c>
      <c r="P193" s="36">
        <f t="shared" si="35"/>
        <v>576.25970554421997</v>
      </c>
      <c r="Q193" s="38" t="e">
        <v>#N/A</v>
      </c>
      <c r="R193" s="39" t="str">
        <f t="shared" si="36"/>
        <v xml:space="preserve"> </v>
      </c>
      <c r="S193" s="40"/>
      <c r="T193" s="41" t="str">
        <f t="shared" si="37"/>
        <v/>
      </c>
      <c r="U193" s="41" t="str">
        <f t="shared" si="38"/>
        <v/>
      </c>
      <c r="V193" s="41" t="e">
        <f t="shared" si="26"/>
        <v>#N/A</v>
      </c>
      <c r="W193" s="18" t="e">
        <f>_xlfn.XLOOKUP($B193,'[1]Query2 w Prices'!$B:$B,'[1]Query2 w Prices'!$L:$L)</f>
        <v>#N/A</v>
      </c>
    </row>
    <row r="194" spans="2:23" ht="16.5" customHeight="1" x14ac:dyDescent="0.25">
      <c r="B194" s="42" t="s">
        <v>723</v>
      </c>
      <c r="C194" s="33" t="s">
        <v>7698</v>
      </c>
      <c r="D194" s="34" t="str">
        <f>_xlfn.XLOOKUP($B194,[1]Redo!$A:$A,[1]Redo!$AD:$AD)</f>
        <v>SGN,S11,EWX,D5-9b,</v>
      </c>
      <c r="E194" s="35">
        <v>1326</v>
      </c>
      <c r="F194" s="36">
        <f>_xlfn.XLOOKUP($B194,'[1]DOT Signs Costs (2)'!$A:$A,'[1]DOT Signs Costs (2)'!$Y:$Y)</f>
        <v>2.627475</v>
      </c>
      <c r="G194" s="37">
        <f t="shared" si="28"/>
        <v>157.64850000000001</v>
      </c>
      <c r="H194" s="36">
        <f>_xlfn.XLOOKUP($B194,'[1]DOT Signs Costs (2)'!$A:$A,'[1]DOT Signs Costs (2)'!$W:$W)</f>
        <v>530.24400000000014</v>
      </c>
      <c r="I194" s="36">
        <f t="shared" si="27"/>
        <v>121.88856525</v>
      </c>
      <c r="J194" s="36">
        <f t="shared" si="29"/>
        <v>1.76040825</v>
      </c>
      <c r="K194" s="36">
        <f t="shared" si="30"/>
        <v>121.88856525</v>
      </c>
      <c r="L194" s="36">
        <f t="shared" si="31"/>
        <v>653.89297350000015</v>
      </c>
      <c r="M194" s="36">
        <f t="shared" si="32"/>
        <v>51.134430527700019</v>
      </c>
      <c r="N194" s="36">
        <f t="shared" si="33"/>
        <v>705.02740402770019</v>
      </c>
      <c r="O194" s="36">
        <f t="shared" si="34"/>
        <v>128.47459883498237</v>
      </c>
      <c r="P194" s="36">
        <f t="shared" si="35"/>
        <v>833.5020028626825</v>
      </c>
      <c r="Q194" s="38" t="e">
        <v>#N/A</v>
      </c>
      <c r="R194" s="39" t="str">
        <f t="shared" si="36"/>
        <v xml:space="preserve"> </v>
      </c>
      <c r="S194" s="40"/>
      <c r="T194" s="41" t="str">
        <f t="shared" si="37"/>
        <v/>
      </c>
      <c r="U194" s="41" t="str">
        <f t="shared" si="38"/>
        <v/>
      </c>
      <c r="V194" s="41" t="e">
        <f t="shared" si="26"/>
        <v>#N/A</v>
      </c>
      <c r="W194" s="18" t="e">
        <f>_xlfn.XLOOKUP($B194,'[1]Query2 w Prices'!$B:$B,'[1]Query2 w Prices'!$L:$L)</f>
        <v>#N/A</v>
      </c>
    </row>
    <row r="195" spans="2:23" ht="16.5" customHeight="1" x14ac:dyDescent="0.25">
      <c r="B195" s="32" t="s">
        <v>724</v>
      </c>
      <c r="C195" s="33" t="s">
        <v>5153</v>
      </c>
      <c r="D195" s="34" t="str">
        <f>_xlfn.XLOOKUP($B195,[1]Redo!$A:$A,[1]Redo!$AD:$AD)</f>
        <v>SGN,S11,WGX,D8-1,</v>
      </c>
      <c r="E195" s="35">
        <v>1326</v>
      </c>
      <c r="F195" s="36">
        <f>_xlfn.XLOOKUP($B195,'[1]DOT Signs Costs (2)'!$A:$A,'[1]DOT Signs Costs (2)'!$Y:$Y)</f>
        <v>0.94700000000000017</v>
      </c>
      <c r="G195" s="37">
        <f t="shared" si="28"/>
        <v>56.820000000000007</v>
      </c>
      <c r="H195" s="36">
        <f>_xlfn.XLOOKUP($B195,'[1]DOT Signs Costs (2)'!$A:$A,'[1]DOT Signs Costs (2)'!$W:$W)</f>
        <v>181.28</v>
      </c>
      <c r="I195" s="36">
        <f t="shared" si="27"/>
        <v>43.93133000000001</v>
      </c>
      <c r="J195" s="36">
        <f t="shared" si="29"/>
        <v>0.63449000000000011</v>
      </c>
      <c r="K195" s="36">
        <f t="shared" si="30"/>
        <v>43.93133000000001</v>
      </c>
      <c r="L195" s="36">
        <f t="shared" si="31"/>
        <v>225.84582</v>
      </c>
      <c r="M195" s="36">
        <f t="shared" si="32"/>
        <v>17.661143124000002</v>
      </c>
      <c r="N195" s="36">
        <f t="shared" si="33"/>
        <v>243.50696312400001</v>
      </c>
      <c r="O195" s="36">
        <f t="shared" si="34"/>
        <v>44.373394881047197</v>
      </c>
      <c r="P195" s="36">
        <f t="shared" si="35"/>
        <v>287.88035800504719</v>
      </c>
      <c r="Q195" s="38" t="e">
        <v>#N/A</v>
      </c>
      <c r="R195" s="39" t="str">
        <f t="shared" si="36"/>
        <v xml:space="preserve"> </v>
      </c>
      <c r="S195" s="40"/>
      <c r="T195" s="41" t="str">
        <f t="shared" si="37"/>
        <v/>
      </c>
      <c r="U195" s="41" t="str">
        <f t="shared" si="38"/>
        <v/>
      </c>
      <c r="V195" s="41" t="e">
        <f t="shared" si="26"/>
        <v>#N/A</v>
      </c>
      <c r="W195" s="18" t="e">
        <f>_xlfn.XLOOKUP($B195,'[1]Query2 w Prices'!$B:$B,'[1]Query2 w Prices'!$L:$L)</f>
        <v>#N/A</v>
      </c>
    </row>
    <row r="196" spans="2:23" ht="16.5" customHeight="1" x14ac:dyDescent="0.25">
      <c r="B196" s="42" t="s">
        <v>726</v>
      </c>
      <c r="C196" s="33" t="s">
        <v>5154</v>
      </c>
      <c r="D196" s="34" t="str">
        <f>_xlfn.XLOOKUP($B196,[1]Redo!$A:$A,[1]Redo!$AD:$AD)</f>
        <v>SGN,S11,WGX,D8-1,</v>
      </c>
      <c r="E196" s="35">
        <v>1326</v>
      </c>
      <c r="F196" s="36">
        <f>_xlfn.XLOOKUP($B196,'[1]DOT Signs Costs (2)'!$A:$A,'[1]DOT Signs Costs (2)'!$Y:$Y)</f>
        <v>1.4963750000000002</v>
      </c>
      <c r="G196" s="37">
        <f t="shared" si="28"/>
        <v>89.782500000000013</v>
      </c>
      <c r="H196" s="36">
        <f>_xlfn.XLOOKUP($B196,'[1]DOT Signs Costs (2)'!$A:$A,'[1]DOT Signs Costs (2)'!$W:$W)</f>
        <v>294.58000000000004</v>
      </c>
      <c r="I196" s="36">
        <f t="shared" si="27"/>
        <v>69.416836250000017</v>
      </c>
      <c r="J196" s="36">
        <f t="shared" si="29"/>
        <v>1.0025712500000001</v>
      </c>
      <c r="K196" s="36">
        <f t="shared" si="30"/>
        <v>69.416836250000017</v>
      </c>
      <c r="L196" s="36">
        <f t="shared" si="31"/>
        <v>364.99940750000007</v>
      </c>
      <c r="M196" s="36">
        <f t="shared" si="32"/>
        <v>28.542953666500008</v>
      </c>
      <c r="N196" s="36">
        <f t="shared" si="33"/>
        <v>393.54236116650009</v>
      </c>
      <c r="O196" s="36">
        <f t="shared" si="34"/>
        <v>71.713803870028514</v>
      </c>
      <c r="P196" s="36">
        <f t="shared" si="35"/>
        <v>465.25616503652861</v>
      </c>
      <c r="Q196" s="38" t="e">
        <v>#N/A</v>
      </c>
      <c r="R196" s="39" t="str">
        <f t="shared" si="36"/>
        <v xml:space="preserve"> </v>
      </c>
      <c r="S196" s="40"/>
      <c r="T196" s="41" t="str">
        <f t="shared" si="37"/>
        <v/>
      </c>
      <c r="U196" s="41" t="str">
        <f t="shared" si="38"/>
        <v/>
      </c>
      <c r="V196" s="41" t="e">
        <f t="shared" si="26"/>
        <v>#N/A</v>
      </c>
      <c r="W196" s="18" t="e">
        <f>_xlfn.XLOOKUP($B196,'[1]Query2 w Prices'!$B:$B,'[1]Query2 w Prices'!$L:$L)</f>
        <v>#N/A</v>
      </c>
    </row>
    <row r="197" spans="2:23" ht="16.5" customHeight="1" x14ac:dyDescent="0.25">
      <c r="B197" s="32" t="s">
        <v>727</v>
      </c>
      <c r="C197" s="33" t="s">
        <v>5155</v>
      </c>
      <c r="D197" s="34" t="str">
        <f>_xlfn.XLOOKUP($B197,[1]Redo!$A:$A,[1]Redo!$AD:$AD)</f>
        <v>SGN,S11,WGX,D8-1,</v>
      </c>
      <c r="E197" s="35">
        <v>1326</v>
      </c>
      <c r="F197" s="36">
        <f>_xlfn.XLOOKUP($B197,'[1]DOT Signs Costs (2)'!$A:$A,'[1]DOT Signs Costs (2)'!$Y:$Y)</f>
        <v>2.1728000000000001</v>
      </c>
      <c r="G197" s="37">
        <f t="shared" si="28"/>
        <v>130.36799999999999</v>
      </c>
      <c r="H197" s="36">
        <f>_xlfn.XLOOKUP($B197,'[1]DOT Signs Costs (2)'!$A:$A,'[1]DOT Signs Costs (2)'!$W:$W)</f>
        <v>435.072</v>
      </c>
      <c r="I197" s="36">
        <f t="shared" si="27"/>
        <v>100.796192</v>
      </c>
      <c r="J197" s="36">
        <f t="shared" si="29"/>
        <v>1.4557760000000002</v>
      </c>
      <c r="K197" s="36">
        <f t="shared" si="30"/>
        <v>100.796192</v>
      </c>
      <c r="L197" s="36">
        <f t="shared" si="31"/>
        <v>537.32396800000004</v>
      </c>
      <c r="M197" s="36">
        <f t="shared" si="32"/>
        <v>42.018734297600005</v>
      </c>
      <c r="N197" s="36">
        <f t="shared" si="33"/>
        <v>579.3427022976</v>
      </c>
      <c r="O197" s="36">
        <f t="shared" si="34"/>
        <v>105.57152933410575</v>
      </c>
      <c r="P197" s="36">
        <f t="shared" si="35"/>
        <v>684.91423163170577</v>
      </c>
      <c r="Q197" s="38" t="e">
        <v>#N/A</v>
      </c>
      <c r="R197" s="39" t="str">
        <f t="shared" si="36"/>
        <v xml:space="preserve"> </v>
      </c>
      <c r="S197" s="40"/>
      <c r="T197" s="41" t="str">
        <f t="shared" si="37"/>
        <v/>
      </c>
      <c r="U197" s="41" t="str">
        <f t="shared" si="38"/>
        <v/>
      </c>
      <c r="V197" s="41" t="e">
        <f t="shared" si="26"/>
        <v>#N/A</v>
      </c>
      <c r="W197" s="18" t="e">
        <f>_xlfn.XLOOKUP($B197,'[1]Query2 w Prices'!$B:$B,'[1]Query2 w Prices'!$L:$L)</f>
        <v>#N/A</v>
      </c>
    </row>
    <row r="198" spans="2:23" ht="16.5" customHeight="1" x14ac:dyDescent="0.25">
      <c r="B198" s="42" t="s">
        <v>729</v>
      </c>
      <c r="C198" s="33" t="s">
        <v>7699</v>
      </c>
      <c r="D198" s="34" t="str">
        <f>_xlfn.XLOOKUP($B198,[1]Redo!$A:$A,[1]Redo!$AD:$AD)</f>
        <v>SGN,S11,WGX,D8-1a,</v>
      </c>
      <c r="E198" s="35">
        <v>1326</v>
      </c>
      <c r="F198" s="36">
        <f>_xlfn.XLOOKUP($B198,'[1]DOT Signs Costs (2)'!$A:$A,'[1]DOT Signs Costs (2)'!$Y:$Y)</f>
        <v>0.58820000000000017</v>
      </c>
      <c r="G198" s="37">
        <f t="shared" si="28"/>
        <v>35.292000000000009</v>
      </c>
      <c r="H198" s="36">
        <f>_xlfn.XLOOKUP($B198,'[1]DOT Signs Costs (2)'!$A:$A,'[1]DOT Signs Costs (2)'!$W:$W)</f>
        <v>108.768</v>
      </c>
      <c r="I198" s="36">
        <f t="shared" si="27"/>
        <v>27.286598000000009</v>
      </c>
      <c r="J198" s="36">
        <f t="shared" si="29"/>
        <v>0.39409400000000011</v>
      </c>
      <c r="K198" s="36">
        <f t="shared" si="30"/>
        <v>27.286598000000009</v>
      </c>
      <c r="L198" s="36">
        <f t="shared" si="31"/>
        <v>136.44869199999999</v>
      </c>
      <c r="M198" s="36">
        <f t="shared" si="32"/>
        <v>10.670287714400001</v>
      </c>
      <c r="N198" s="36">
        <f t="shared" si="33"/>
        <v>147.11897971439998</v>
      </c>
      <c r="O198" s="36">
        <f t="shared" si="34"/>
        <v>26.808960604709817</v>
      </c>
      <c r="P198" s="36">
        <f t="shared" si="35"/>
        <v>173.92794031910981</v>
      </c>
      <c r="Q198" s="38" t="e">
        <v>#N/A</v>
      </c>
      <c r="R198" s="39" t="str">
        <f t="shared" si="36"/>
        <v xml:space="preserve"> </v>
      </c>
      <c r="S198" s="40"/>
      <c r="T198" s="41" t="str">
        <f t="shared" si="37"/>
        <v/>
      </c>
      <c r="U198" s="41" t="str">
        <f t="shared" si="38"/>
        <v/>
      </c>
      <c r="V198" s="41" t="e">
        <f t="shared" ref="V198:V261" si="39">ROUND($W198+7.75%,2)</f>
        <v>#N/A</v>
      </c>
      <c r="W198" s="18" t="e">
        <f>_xlfn.XLOOKUP($B198,'[1]Query2 w Prices'!$B:$B,'[1]Query2 w Prices'!$L:$L)</f>
        <v>#N/A</v>
      </c>
    </row>
    <row r="199" spans="2:23" ht="16.5" customHeight="1" x14ac:dyDescent="0.25">
      <c r="B199" s="32" t="s">
        <v>730</v>
      </c>
      <c r="C199" s="33" t="s">
        <v>7700</v>
      </c>
      <c r="D199" s="34" t="str">
        <f>_xlfn.XLOOKUP($B199,[1]Redo!$A:$A,[1]Redo!$AD:$AD)</f>
        <v>SGN,S11,WGX,D8-1a,</v>
      </c>
      <c r="E199" s="35">
        <v>1326</v>
      </c>
      <c r="F199" s="36">
        <f>_xlfn.XLOOKUP($B199,'[1]DOT Signs Costs (2)'!$A:$A,'[1]DOT Signs Costs (2)'!$Y:$Y)</f>
        <v>1.0317000000000003</v>
      </c>
      <c r="G199" s="37">
        <f t="shared" si="28"/>
        <v>61.902000000000015</v>
      </c>
      <c r="H199" s="36">
        <f>_xlfn.XLOOKUP($B199,'[1]DOT Signs Costs (2)'!$A:$A,'[1]DOT Signs Costs (2)'!$W:$W)</f>
        <v>199.40800000000002</v>
      </c>
      <c r="I199" s="36">
        <f t="shared" ref="I199:I262" si="40">F199*$K$4</f>
        <v>47.860563000000013</v>
      </c>
      <c r="J199" s="36">
        <f t="shared" si="29"/>
        <v>0.69123900000000027</v>
      </c>
      <c r="K199" s="36">
        <f t="shared" si="30"/>
        <v>47.860563000000013</v>
      </c>
      <c r="L199" s="36">
        <f t="shared" si="31"/>
        <v>247.95980200000002</v>
      </c>
      <c r="M199" s="36">
        <f t="shared" si="32"/>
        <v>19.390456516400004</v>
      </c>
      <c r="N199" s="36">
        <f t="shared" si="33"/>
        <v>267.3502585164</v>
      </c>
      <c r="O199" s="36">
        <f t="shared" si="34"/>
        <v>48.718272531111168</v>
      </c>
      <c r="P199" s="36">
        <f t="shared" si="35"/>
        <v>316.06853104751116</v>
      </c>
      <c r="Q199" s="38" t="e">
        <v>#N/A</v>
      </c>
      <c r="R199" s="39" t="str">
        <f t="shared" si="36"/>
        <v xml:space="preserve"> </v>
      </c>
      <c r="S199" s="40"/>
      <c r="T199" s="41" t="str">
        <f t="shared" si="37"/>
        <v/>
      </c>
      <c r="U199" s="41" t="str">
        <f t="shared" si="38"/>
        <v/>
      </c>
      <c r="V199" s="41" t="e">
        <f t="shared" si="39"/>
        <v>#N/A</v>
      </c>
      <c r="W199" s="18" t="e">
        <f>_xlfn.XLOOKUP($B199,'[1]Query2 w Prices'!$B:$B,'[1]Query2 w Prices'!$L:$L)</f>
        <v>#N/A</v>
      </c>
    </row>
    <row r="200" spans="2:23" ht="16.5" customHeight="1" x14ac:dyDescent="0.25">
      <c r="B200" s="42" t="s">
        <v>731</v>
      </c>
      <c r="C200" s="33" t="s">
        <v>5156</v>
      </c>
      <c r="D200" s="34" t="str">
        <f>_xlfn.XLOOKUP($B200,[1]Redo!$A:$A,[1]Redo!$AD:$AD)</f>
        <v>SGN,S11,WGX,D8-2,</v>
      </c>
      <c r="E200" s="35">
        <v>1326</v>
      </c>
      <c r="F200" s="36">
        <f>_xlfn.XLOOKUP($B200,'[1]DOT Signs Costs (2)'!$A:$A,'[1]DOT Signs Costs (2)'!$Y:$Y)</f>
        <v>1.1581625000000002</v>
      </c>
      <c r="G200" s="37">
        <f t="shared" si="28"/>
        <v>69.489750000000015</v>
      </c>
      <c r="H200" s="36">
        <f>_xlfn.XLOOKUP($B200,'[1]DOT Signs Costs (2)'!$A:$A,'[1]DOT Signs Costs (2)'!$W:$W)</f>
        <v>224.334</v>
      </c>
      <c r="I200" s="36">
        <f t="shared" si="40"/>
        <v>53.727158375000009</v>
      </c>
      <c r="J200" s="36">
        <f t="shared" si="29"/>
        <v>0.77596887500000022</v>
      </c>
      <c r="K200" s="36">
        <f t="shared" si="30"/>
        <v>53.727158375000009</v>
      </c>
      <c r="L200" s="36">
        <f t="shared" si="31"/>
        <v>278.83712724999998</v>
      </c>
      <c r="M200" s="36">
        <f t="shared" si="32"/>
        <v>21.80506335095</v>
      </c>
      <c r="N200" s="36">
        <f t="shared" si="33"/>
        <v>300.64219060094996</v>
      </c>
      <c r="O200" s="36">
        <f t="shared" si="34"/>
        <v>54.784941137989861</v>
      </c>
      <c r="P200" s="36">
        <f t="shared" si="35"/>
        <v>355.42713173893981</v>
      </c>
      <c r="Q200" s="38" t="e">
        <v>#N/A</v>
      </c>
      <c r="R200" s="39" t="str">
        <f t="shared" si="36"/>
        <v xml:space="preserve"> </v>
      </c>
      <c r="S200" s="40"/>
      <c r="T200" s="41" t="str">
        <f t="shared" si="37"/>
        <v/>
      </c>
      <c r="U200" s="41" t="str">
        <f t="shared" si="38"/>
        <v/>
      </c>
      <c r="V200" s="41" t="e">
        <f t="shared" si="39"/>
        <v>#N/A</v>
      </c>
      <c r="W200" s="18" t="e">
        <f>_xlfn.XLOOKUP($B200,'[1]Query2 w Prices'!$B:$B,'[1]Query2 w Prices'!$L:$L)</f>
        <v>#N/A</v>
      </c>
    </row>
    <row r="201" spans="2:23" ht="16.5" customHeight="1" x14ac:dyDescent="0.25">
      <c r="B201" s="32" t="s">
        <v>733</v>
      </c>
      <c r="C201" s="33" t="s">
        <v>5157</v>
      </c>
      <c r="D201" s="34" t="str">
        <f>_xlfn.XLOOKUP($B201,[1]Redo!$A:$A,[1]Redo!$AD:$AD)</f>
        <v>SGN,S11,WGX,D8-2,</v>
      </c>
      <c r="E201" s="35">
        <v>1326</v>
      </c>
      <c r="F201" s="36">
        <f>_xlfn.XLOOKUP($B201,'[1]DOT Signs Costs (2)'!$A:$A,'[1]DOT Signs Costs (2)'!$Y:$Y)</f>
        <v>1.9187000000000005</v>
      </c>
      <c r="G201" s="37">
        <f t="shared" si="28"/>
        <v>115.12200000000003</v>
      </c>
      <c r="H201" s="36">
        <f>_xlfn.XLOOKUP($B201,'[1]DOT Signs Costs (2)'!$A:$A,'[1]DOT Signs Costs (2)'!$W:$W)</f>
        <v>380.68799999999999</v>
      </c>
      <c r="I201" s="36">
        <f t="shared" si="40"/>
        <v>89.00849300000003</v>
      </c>
      <c r="J201" s="36">
        <f t="shared" si="29"/>
        <v>1.2855290000000004</v>
      </c>
      <c r="K201" s="36">
        <f t="shared" si="30"/>
        <v>89.00849300000003</v>
      </c>
      <c r="L201" s="36">
        <f t="shared" si="31"/>
        <v>470.98202200000003</v>
      </c>
      <c r="M201" s="36">
        <f t="shared" si="32"/>
        <v>36.830794120400007</v>
      </c>
      <c r="N201" s="36">
        <f t="shared" si="33"/>
        <v>507.81281612040004</v>
      </c>
      <c r="O201" s="36">
        <f t="shared" si="34"/>
        <v>92.536896383913856</v>
      </c>
      <c r="P201" s="36">
        <f t="shared" si="35"/>
        <v>600.34971250431386</v>
      </c>
      <c r="Q201" s="38" t="e">
        <v>#N/A</v>
      </c>
      <c r="R201" s="39" t="str">
        <f t="shared" si="36"/>
        <v xml:space="preserve"> </v>
      </c>
      <c r="S201" s="40"/>
      <c r="T201" s="41" t="str">
        <f t="shared" si="37"/>
        <v/>
      </c>
      <c r="U201" s="41" t="str">
        <f t="shared" si="38"/>
        <v/>
      </c>
      <c r="V201" s="41" t="e">
        <f t="shared" si="39"/>
        <v>#N/A</v>
      </c>
      <c r="W201" s="18" t="e">
        <f>_xlfn.XLOOKUP($B201,'[1]Query2 w Prices'!$B:$B,'[1]Query2 w Prices'!$L:$L)</f>
        <v>#N/A</v>
      </c>
    </row>
    <row r="202" spans="2:23" ht="16.5" customHeight="1" x14ac:dyDescent="0.25">
      <c r="B202" s="42" t="s">
        <v>734</v>
      </c>
      <c r="C202" s="33" t="s">
        <v>5158</v>
      </c>
      <c r="D202" s="34" t="str">
        <f>_xlfn.XLOOKUP($B202,[1]Redo!$A:$A,[1]Redo!$AD:$AD)</f>
        <v>SGN,S11,WGX,D8-2,</v>
      </c>
      <c r="E202" s="35">
        <v>1326</v>
      </c>
      <c r="F202" s="36">
        <f>_xlfn.XLOOKUP($B202,'[1]DOT Signs Costs (2)'!$A:$A,'[1]DOT Signs Costs (2)'!$Y:$Y)</f>
        <v>3.0286250000000003</v>
      </c>
      <c r="G202" s="37">
        <f t="shared" ref="G202:G265" si="41">IFERROR(SUM(F202*60), " ")</f>
        <v>181.71750000000003</v>
      </c>
      <c r="H202" s="36">
        <f>_xlfn.XLOOKUP($B202,'[1]DOT Signs Costs (2)'!$A:$A,'[1]DOT Signs Costs (2)'!$W:$W)</f>
        <v>611.82000000000005</v>
      </c>
      <c r="I202" s="36">
        <f t="shared" si="40"/>
        <v>140.49791375000001</v>
      </c>
      <c r="J202" s="36">
        <f t="shared" ref="J202:J265" si="42">IFERROR(SUM($J$4*F202), " " )</f>
        <v>2.0291787500000003</v>
      </c>
      <c r="K202" s="36">
        <f t="shared" ref="K202:K265" si="43">IFERROR(SUM($K$4*F202), " ")</f>
        <v>140.49791375000001</v>
      </c>
      <c r="L202" s="36">
        <f t="shared" ref="L202:L265" si="44">IFERROR(SUM(H202+J202+K202), " ")</f>
        <v>754.34709250000014</v>
      </c>
      <c r="M202" s="36">
        <f t="shared" ref="M202:M265" si="45">IFERROR(SUM(L202*$M$4), " ")</f>
        <v>58.989942633500014</v>
      </c>
      <c r="N202" s="36">
        <f t="shared" ref="N202:N265" si="46">IFERROR(SUM(L202+M202), " ")</f>
        <v>813.33703513350019</v>
      </c>
      <c r="O202" s="36">
        <f t="shared" ref="O202:O265" si="47">IFERROR(SUM(N202*$O$4), " ")</f>
        <v>148.21147193635173</v>
      </c>
      <c r="P202" s="36">
        <f t="shared" ref="P202:P265" si="48">IFERROR(SUM(O202+N202),"")</f>
        <v>961.54850706985189</v>
      </c>
      <c r="Q202" s="38" t="e">
        <v>#N/A</v>
      </c>
      <c r="R202" s="39" t="str">
        <f t="shared" ref="R202:R265" si="49">IFERROR(SUM(Q202-P202)/(P202)," ")</f>
        <v xml:space="preserve"> </v>
      </c>
      <c r="S202" s="40"/>
      <c r="T202" s="41" t="str">
        <f t="shared" ref="T202:T265" si="50">IF(S202=0,"",Q202*S202)</f>
        <v/>
      </c>
      <c r="U202" s="41" t="str">
        <f t="shared" ref="U202:U265" si="51">IFERROR(T202-(P202*S202),"")</f>
        <v/>
      </c>
      <c r="V202" s="41" t="e">
        <f t="shared" si="39"/>
        <v>#N/A</v>
      </c>
      <c r="W202" s="18" t="e">
        <f>_xlfn.XLOOKUP($B202,'[1]Query2 w Prices'!$B:$B,'[1]Query2 w Prices'!$L:$L)</f>
        <v>#N/A</v>
      </c>
    </row>
    <row r="203" spans="2:23" ht="16.5" customHeight="1" x14ac:dyDescent="0.25">
      <c r="B203" s="32" t="s">
        <v>735</v>
      </c>
      <c r="C203" s="33" t="s">
        <v>5159</v>
      </c>
      <c r="D203" s="34" t="str">
        <f>_xlfn.XLOOKUP($B203,[1]Redo!$A:$A,[1]Redo!$AD:$AD)</f>
        <v>SGN,S11,WGX,D8-3,</v>
      </c>
      <c r="E203" s="35">
        <v>1326</v>
      </c>
      <c r="F203" s="36">
        <f>_xlfn.XLOOKUP($B203,'[1]DOT Signs Costs (2)'!$A:$A,'[1]DOT Signs Costs (2)'!$Y:$Y)</f>
        <v>0.68290000000000017</v>
      </c>
      <c r="G203" s="37">
        <f t="shared" si="41"/>
        <v>40.974000000000011</v>
      </c>
      <c r="H203" s="36">
        <f>_xlfn.XLOOKUP($B203,'[1]DOT Signs Costs (2)'!$A:$A,'[1]DOT Signs Costs (2)'!$W:$W)</f>
        <v>126.89600000000002</v>
      </c>
      <c r="I203" s="36">
        <f t="shared" si="40"/>
        <v>31.679731000000007</v>
      </c>
      <c r="J203" s="36">
        <f t="shared" si="42"/>
        <v>0.45754300000000014</v>
      </c>
      <c r="K203" s="36">
        <f t="shared" si="43"/>
        <v>31.679731000000007</v>
      </c>
      <c r="L203" s="36">
        <f t="shared" si="44"/>
        <v>159.03327400000003</v>
      </c>
      <c r="M203" s="36">
        <f t="shared" si="45"/>
        <v>12.436402026800003</v>
      </c>
      <c r="N203" s="36">
        <f t="shared" si="46"/>
        <v>171.46967602680004</v>
      </c>
      <c r="O203" s="36">
        <f t="shared" si="47"/>
        <v>31.24630009281455</v>
      </c>
      <c r="P203" s="36">
        <f t="shared" si="48"/>
        <v>202.7159761196146</v>
      </c>
      <c r="Q203" s="38" t="e">
        <v>#N/A</v>
      </c>
      <c r="R203" s="39" t="str">
        <f t="shared" si="49"/>
        <v xml:space="preserve"> </v>
      </c>
      <c r="S203" s="40"/>
      <c r="T203" s="41" t="str">
        <f t="shared" si="50"/>
        <v/>
      </c>
      <c r="U203" s="41" t="str">
        <f t="shared" si="51"/>
        <v/>
      </c>
      <c r="V203" s="41" t="e">
        <f t="shared" si="39"/>
        <v>#N/A</v>
      </c>
      <c r="W203" s="18" t="e">
        <f>_xlfn.XLOOKUP($B203,'[1]Query2 w Prices'!$B:$B,'[1]Query2 w Prices'!$L:$L)</f>
        <v>#N/A</v>
      </c>
    </row>
    <row r="204" spans="2:23" ht="16.5" customHeight="1" x14ac:dyDescent="0.25">
      <c r="B204" s="42" t="s">
        <v>736</v>
      </c>
      <c r="C204" s="33" t="s">
        <v>5160</v>
      </c>
      <c r="D204" s="34" t="str">
        <f>_xlfn.XLOOKUP($B204,[1]Redo!$A:$A,[1]Redo!$AD:$AD)</f>
        <v>SGN,S11,WGX,D8-3,</v>
      </c>
      <c r="E204" s="35">
        <v>1326</v>
      </c>
      <c r="F204" s="36">
        <f>_xlfn.XLOOKUP($B204,'[1]DOT Signs Costs (2)'!$A:$A,'[1]DOT Signs Costs (2)'!$Y:$Y)</f>
        <v>1.2846250000000006</v>
      </c>
      <c r="G204" s="37">
        <f t="shared" si="41"/>
        <v>77.077500000000029</v>
      </c>
      <c r="H204" s="36">
        <f>_xlfn.XLOOKUP($B204,'[1]DOT Signs Costs (2)'!$A:$A,'[1]DOT Signs Costs (2)'!$W:$W)</f>
        <v>249.26000000000005</v>
      </c>
      <c r="I204" s="36">
        <f t="shared" si="40"/>
        <v>59.593753750000026</v>
      </c>
      <c r="J204" s="36">
        <f t="shared" si="42"/>
        <v>0.8606987500000004</v>
      </c>
      <c r="K204" s="36">
        <f t="shared" si="43"/>
        <v>59.593753750000026</v>
      </c>
      <c r="L204" s="36">
        <f t="shared" si="44"/>
        <v>309.71445250000011</v>
      </c>
      <c r="M204" s="36">
        <f t="shared" si="45"/>
        <v>24.219670185500011</v>
      </c>
      <c r="N204" s="36">
        <f t="shared" si="46"/>
        <v>333.93412268550014</v>
      </c>
      <c r="O204" s="36">
        <f t="shared" si="47"/>
        <v>60.851609744868604</v>
      </c>
      <c r="P204" s="36">
        <f t="shared" si="48"/>
        <v>394.78573243036874</v>
      </c>
      <c r="Q204" s="38" t="e">
        <v>#N/A</v>
      </c>
      <c r="R204" s="39" t="str">
        <f t="shared" si="49"/>
        <v xml:space="preserve"> </v>
      </c>
      <c r="S204" s="40"/>
      <c r="T204" s="41" t="str">
        <f t="shared" si="50"/>
        <v/>
      </c>
      <c r="U204" s="41" t="str">
        <f t="shared" si="51"/>
        <v/>
      </c>
      <c r="V204" s="41" t="e">
        <f t="shared" si="39"/>
        <v>#N/A</v>
      </c>
      <c r="W204" s="18" t="e">
        <f>_xlfn.XLOOKUP($B204,'[1]Query2 w Prices'!$B:$B,'[1]Query2 w Prices'!$L:$L)</f>
        <v>#N/A</v>
      </c>
    </row>
    <row r="205" spans="2:23" ht="16.5" customHeight="1" x14ac:dyDescent="0.25">
      <c r="B205" s="32" t="s">
        <v>737</v>
      </c>
      <c r="C205" s="33" t="s">
        <v>5161</v>
      </c>
      <c r="D205" s="34" t="str">
        <f>_xlfn.XLOOKUP($B205,[1]Redo!$A:$A,[1]Redo!$AD:$AD)</f>
        <v>SGN,S11,WGX,D8-3,</v>
      </c>
      <c r="E205" s="35">
        <v>1326</v>
      </c>
      <c r="F205" s="36">
        <f>_xlfn.XLOOKUP($B205,'[1]DOT Signs Costs (2)'!$A:$A,'[1]DOT Signs Costs (2)'!$Y:$Y)</f>
        <v>2.0769250000000001</v>
      </c>
      <c r="G205" s="37">
        <f t="shared" si="41"/>
        <v>124.61550000000001</v>
      </c>
      <c r="H205" s="36">
        <f>_xlfn.XLOOKUP($B205,'[1]DOT Signs Costs (2)'!$A:$A,'[1]DOT Signs Costs (2)'!$W:$W)</f>
        <v>412.41200000000003</v>
      </c>
      <c r="I205" s="36">
        <f t="shared" si="40"/>
        <v>96.348550750000001</v>
      </c>
      <c r="J205" s="36">
        <f t="shared" si="42"/>
        <v>1.3915397500000002</v>
      </c>
      <c r="K205" s="36">
        <f t="shared" si="43"/>
        <v>96.348550750000001</v>
      </c>
      <c r="L205" s="36">
        <f t="shared" si="44"/>
        <v>510.15209050000004</v>
      </c>
      <c r="M205" s="36">
        <f t="shared" si="45"/>
        <v>39.893893477100008</v>
      </c>
      <c r="N205" s="36">
        <f t="shared" si="46"/>
        <v>550.04598397710004</v>
      </c>
      <c r="O205" s="36">
        <f t="shared" si="47"/>
        <v>100.23289410956654</v>
      </c>
      <c r="P205" s="36">
        <f t="shared" si="48"/>
        <v>650.27887808666662</v>
      </c>
      <c r="Q205" s="38" t="e">
        <v>#N/A</v>
      </c>
      <c r="R205" s="39" t="str">
        <f t="shared" si="49"/>
        <v xml:space="preserve"> </v>
      </c>
      <c r="S205" s="40"/>
      <c r="T205" s="41" t="str">
        <f t="shared" si="50"/>
        <v/>
      </c>
      <c r="U205" s="41" t="str">
        <f t="shared" si="51"/>
        <v/>
      </c>
      <c r="V205" s="41" t="e">
        <f t="shared" si="39"/>
        <v>#N/A</v>
      </c>
      <c r="W205" s="18" t="e">
        <f>_xlfn.XLOOKUP($B205,'[1]Query2 w Prices'!$B:$B,'[1]Query2 w Prices'!$L:$L)</f>
        <v>#N/A</v>
      </c>
    </row>
    <row r="206" spans="2:23" ht="16.5" customHeight="1" x14ac:dyDescent="0.25">
      <c r="B206" s="42" t="s">
        <v>868</v>
      </c>
      <c r="C206" s="33" t="s">
        <v>5162</v>
      </c>
      <c r="D206" s="34" t="str">
        <f>_xlfn.XLOOKUP($B206,[1]Redo!$A:$A,[1]Redo!$AD:$AD)</f>
        <v>SGN,S11,EWX,D9-6P,</v>
      </c>
      <c r="E206" s="35">
        <v>1326</v>
      </c>
      <c r="F206" s="36">
        <f>_xlfn.XLOOKUP($B206,'[1]DOT Signs Costs (2)'!$A:$A,'[1]DOT Signs Costs (2)'!$Y:$Y)</f>
        <v>8.2643750000000002E-2</v>
      </c>
      <c r="G206" s="37">
        <f t="shared" si="41"/>
        <v>4.9586250000000005</v>
      </c>
      <c r="H206" s="36">
        <f>_xlfn.XLOOKUP($B206,'[1]DOT Signs Costs (2)'!$A:$A,'[1]DOT Signs Costs (2)'!$W:$W)</f>
        <v>10.197000000000001</v>
      </c>
      <c r="I206" s="36">
        <f t="shared" si="40"/>
        <v>3.8338435625000002</v>
      </c>
      <c r="J206" s="36">
        <f t="shared" si="42"/>
        <v>5.5371312500000006E-2</v>
      </c>
      <c r="K206" s="36">
        <f t="shared" si="43"/>
        <v>3.8338435625000002</v>
      </c>
      <c r="L206" s="36">
        <f t="shared" si="44"/>
        <v>14.086214875000001</v>
      </c>
      <c r="M206" s="36">
        <f t="shared" si="45"/>
        <v>1.1015420032250003</v>
      </c>
      <c r="N206" s="36">
        <f t="shared" si="46"/>
        <v>15.187756878225002</v>
      </c>
      <c r="O206" s="36">
        <f t="shared" si="47"/>
        <v>2.7676101113036138</v>
      </c>
      <c r="P206" s="36">
        <f t="shared" si="48"/>
        <v>17.955366989528617</v>
      </c>
      <c r="Q206" s="38">
        <v>13.68</v>
      </c>
      <c r="R206" s="39">
        <f t="shared" si="49"/>
        <v>-0.23811081065744669</v>
      </c>
      <c r="S206" s="40"/>
      <c r="T206" s="41" t="str">
        <f t="shared" si="50"/>
        <v/>
      </c>
      <c r="U206" s="41" t="str">
        <f t="shared" si="51"/>
        <v/>
      </c>
      <c r="V206" s="41">
        <f t="shared" si="39"/>
        <v>13.68</v>
      </c>
      <c r="W206" s="18">
        <f>_xlfn.XLOOKUP($B206,'[1]Query2 w Prices'!$B:$B,'[1]Query2 w Prices'!$L:$L)</f>
        <v>13.604200000000001</v>
      </c>
    </row>
    <row r="207" spans="2:23" ht="16.5" customHeight="1" x14ac:dyDescent="0.25">
      <c r="B207" s="32" t="s">
        <v>783</v>
      </c>
      <c r="C207" s="33" t="s">
        <v>5163</v>
      </c>
      <c r="D207" s="34" t="str">
        <f>_xlfn.XLOOKUP($B207,[1]Redo!$A:$A,[1]Redo!$AD:$AD)</f>
        <v>SGN,S11,WEX,D9-13aP,</v>
      </c>
      <c r="E207" s="35">
        <v>1326</v>
      </c>
      <c r="F207" s="36">
        <f>_xlfn.XLOOKUP($B207,'[1]DOT Signs Costs (2)'!$A:$A,'[1]DOT Signs Costs (2)'!$Y:$Y)</f>
        <v>0.12470000000000001</v>
      </c>
      <c r="G207" s="37">
        <f t="shared" si="41"/>
        <v>7.4820000000000002</v>
      </c>
      <c r="H207" s="36">
        <f>_xlfn.XLOOKUP($B207,'[1]DOT Signs Costs (2)'!$A:$A,'[1]DOT Signs Costs (2)'!$W:$W)</f>
        <v>18.128</v>
      </c>
      <c r="I207" s="36">
        <f t="shared" si="40"/>
        <v>5.7848329999999999</v>
      </c>
      <c r="J207" s="36">
        <f t="shared" si="42"/>
        <v>8.3549000000000012E-2</v>
      </c>
      <c r="K207" s="36">
        <f t="shared" si="43"/>
        <v>5.7848329999999999</v>
      </c>
      <c r="L207" s="36">
        <f t="shared" si="44"/>
        <v>23.996382000000001</v>
      </c>
      <c r="M207" s="36">
        <f t="shared" si="45"/>
        <v>1.8765170724000002</v>
      </c>
      <c r="N207" s="36">
        <f t="shared" si="46"/>
        <v>25.872899072399999</v>
      </c>
      <c r="O207" s="36">
        <f t="shared" si="47"/>
        <v>4.7147250022269755</v>
      </c>
      <c r="P207" s="36">
        <f t="shared" si="48"/>
        <v>30.587624074626973</v>
      </c>
      <c r="Q207" s="38">
        <v>19.920000000000002</v>
      </c>
      <c r="R207" s="39">
        <f t="shared" si="49"/>
        <v>-0.34875621750157354</v>
      </c>
      <c r="S207" s="40"/>
      <c r="T207" s="41" t="str">
        <f t="shared" si="50"/>
        <v/>
      </c>
      <c r="U207" s="41" t="str">
        <f t="shared" si="51"/>
        <v/>
      </c>
      <c r="V207" s="41">
        <f t="shared" si="39"/>
        <v>19.920000000000002</v>
      </c>
      <c r="W207" s="18">
        <f>_xlfn.XLOOKUP($B207,'[1]Query2 w Prices'!$B:$B,'[1]Query2 w Prices'!$L:$L)</f>
        <v>19.839500000000001</v>
      </c>
    </row>
    <row r="208" spans="2:23" ht="16.5" customHeight="1" x14ac:dyDescent="0.25">
      <c r="B208" s="42" t="s">
        <v>789</v>
      </c>
      <c r="C208" s="33" t="s">
        <v>5164</v>
      </c>
      <c r="D208" s="34" t="str">
        <f>_xlfn.XLOOKUP($B208,[1]Redo!$A:$A,[1]Redo!$AD:$AD)</f>
        <v>SGN,S11,WEX,D9-13bP,</v>
      </c>
      <c r="E208" s="35">
        <v>1326</v>
      </c>
      <c r="F208" s="36">
        <f>_xlfn.XLOOKUP($B208,'[1]DOT Signs Costs (2)'!$A:$A,'[1]DOT Signs Costs (2)'!$Y:$Y)</f>
        <v>0.12470000000000001</v>
      </c>
      <c r="G208" s="37">
        <f t="shared" si="41"/>
        <v>7.4820000000000002</v>
      </c>
      <c r="H208" s="36">
        <f>_xlfn.XLOOKUP($B208,'[1]DOT Signs Costs (2)'!$A:$A,'[1]DOT Signs Costs (2)'!$W:$W)</f>
        <v>18.128</v>
      </c>
      <c r="I208" s="36">
        <f t="shared" si="40"/>
        <v>5.7848329999999999</v>
      </c>
      <c r="J208" s="36">
        <f t="shared" si="42"/>
        <v>8.3549000000000012E-2</v>
      </c>
      <c r="K208" s="36">
        <f t="shared" si="43"/>
        <v>5.7848329999999999</v>
      </c>
      <c r="L208" s="36">
        <f t="shared" si="44"/>
        <v>23.996382000000001</v>
      </c>
      <c r="M208" s="36">
        <f t="shared" si="45"/>
        <v>1.8765170724000002</v>
      </c>
      <c r="N208" s="36">
        <f t="shared" si="46"/>
        <v>25.872899072399999</v>
      </c>
      <c r="O208" s="36">
        <f t="shared" si="47"/>
        <v>4.7147250022269755</v>
      </c>
      <c r="P208" s="36">
        <f t="shared" si="48"/>
        <v>30.587624074626973</v>
      </c>
      <c r="Q208" s="38">
        <v>19.920000000000002</v>
      </c>
      <c r="R208" s="39">
        <f t="shared" si="49"/>
        <v>-0.34875621750157354</v>
      </c>
      <c r="S208" s="40"/>
      <c r="T208" s="41" t="str">
        <f t="shared" si="50"/>
        <v/>
      </c>
      <c r="U208" s="41" t="str">
        <f t="shared" si="51"/>
        <v/>
      </c>
      <c r="V208" s="41">
        <f t="shared" si="39"/>
        <v>19.920000000000002</v>
      </c>
      <c r="W208" s="18">
        <f>_xlfn.XLOOKUP($B208,'[1]Query2 w Prices'!$B:$B,'[1]Query2 w Prices'!$L:$L)</f>
        <v>19.839500000000001</v>
      </c>
    </row>
    <row r="209" spans="2:23" ht="16.5" customHeight="1" x14ac:dyDescent="0.25">
      <c r="B209" s="32" t="s">
        <v>798</v>
      </c>
      <c r="C209" s="33" t="s">
        <v>5165</v>
      </c>
      <c r="D209" s="34" t="str">
        <f>_xlfn.XLOOKUP($B209,[1]Redo!$A:$A,[1]Redo!$AD:$AD)</f>
        <v>SGN,S11,WEX,D9-13dP,</v>
      </c>
      <c r="E209" s="35">
        <v>1326</v>
      </c>
      <c r="F209" s="36">
        <f>_xlfn.XLOOKUP($B209,'[1]DOT Signs Costs (2)'!$A:$A,'[1]DOT Signs Costs (2)'!$Y:$Y)</f>
        <v>0.12470000000000001</v>
      </c>
      <c r="G209" s="37">
        <f t="shared" si="41"/>
        <v>7.4820000000000002</v>
      </c>
      <c r="H209" s="36">
        <f>_xlfn.XLOOKUP($B209,'[1]DOT Signs Costs (2)'!$A:$A,'[1]DOT Signs Costs (2)'!$W:$W)</f>
        <v>18.128</v>
      </c>
      <c r="I209" s="36">
        <f t="shared" si="40"/>
        <v>5.7848329999999999</v>
      </c>
      <c r="J209" s="36">
        <f t="shared" si="42"/>
        <v>8.3549000000000012E-2</v>
      </c>
      <c r="K209" s="36">
        <f t="shared" si="43"/>
        <v>5.7848329999999999</v>
      </c>
      <c r="L209" s="36">
        <f t="shared" si="44"/>
        <v>23.996382000000001</v>
      </c>
      <c r="M209" s="36">
        <f t="shared" si="45"/>
        <v>1.8765170724000002</v>
      </c>
      <c r="N209" s="36">
        <f t="shared" si="46"/>
        <v>25.872899072399999</v>
      </c>
      <c r="O209" s="36">
        <f t="shared" si="47"/>
        <v>4.7147250022269755</v>
      </c>
      <c r="P209" s="36">
        <f t="shared" si="48"/>
        <v>30.587624074626973</v>
      </c>
      <c r="Q209" s="38">
        <v>19.920000000000002</v>
      </c>
      <c r="R209" s="39">
        <f t="shared" si="49"/>
        <v>-0.34875621750157354</v>
      </c>
      <c r="S209" s="40"/>
      <c r="T209" s="41" t="str">
        <f t="shared" si="50"/>
        <v/>
      </c>
      <c r="U209" s="41" t="str">
        <f t="shared" si="51"/>
        <v/>
      </c>
      <c r="V209" s="41">
        <f t="shared" si="39"/>
        <v>19.920000000000002</v>
      </c>
      <c r="W209" s="18">
        <f>_xlfn.XLOOKUP($B209,'[1]Query2 w Prices'!$B:$B,'[1]Query2 w Prices'!$L:$L)</f>
        <v>19.839500000000001</v>
      </c>
    </row>
    <row r="210" spans="2:23" ht="16.5" customHeight="1" x14ac:dyDescent="0.25">
      <c r="B210" s="42" t="s">
        <v>848</v>
      </c>
      <c r="C210" s="33" t="s">
        <v>5166</v>
      </c>
      <c r="D210" s="34" t="str">
        <f>_xlfn.XLOOKUP($B210,[1]Redo!$A:$A,[1]Redo!$AD:$AD)</f>
        <v>SGN,S11,WEX,D9-20aP,</v>
      </c>
      <c r="E210" s="35">
        <v>1326</v>
      </c>
      <c r="F210" s="36">
        <f>_xlfn.XLOOKUP($B210,'[1]DOT Signs Costs (2)'!$A:$A,'[1]DOT Signs Costs (2)'!$Y:$Y)</f>
        <v>0.12470000000000001</v>
      </c>
      <c r="G210" s="37">
        <f t="shared" si="41"/>
        <v>7.4820000000000002</v>
      </c>
      <c r="H210" s="36">
        <f>_xlfn.XLOOKUP($B210,'[1]DOT Signs Costs (2)'!$A:$A,'[1]DOT Signs Costs (2)'!$W:$W)</f>
        <v>18.128</v>
      </c>
      <c r="I210" s="36">
        <f t="shared" si="40"/>
        <v>5.7848329999999999</v>
      </c>
      <c r="J210" s="36">
        <f t="shared" si="42"/>
        <v>8.3549000000000012E-2</v>
      </c>
      <c r="K210" s="36">
        <f t="shared" si="43"/>
        <v>5.7848329999999999</v>
      </c>
      <c r="L210" s="36">
        <f t="shared" si="44"/>
        <v>23.996382000000001</v>
      </c>
      <c r="M210" s="36">
        <f t="shared" si="45"/>
        <v>1.8765170724000002</v>
      </c>
      <c r="N210" s="36">
        <f t="shared" si="46"/>
        <v>25.872899072399999</v>
      </c>
      <c r="O210" s="36">
        <f t="shared" si="47"/>
        <v>4.7147250022269755</v>
      </c>
      <c r="P210" s="36">
        <f t="shared" si="48"/>
        <v>30.587624074626973</v>
      </c>
      <c r="Q210" s="38" t="e">
        <v>#N/A</v>
      </c>
      <c r="R210" s="39" t="str">
        <f t="shared" si="49"/>
        <v xml:space="preserve"> </v>
      </c>
      <c r="S210" s="40"/>
      <c r="T210" s="41" t="str">
        <f t="shared" si="50"/>
        <v/>
      </c>
      <c r="U210" s="41" t="str">
        <f t="shared" si="51"/>
        <v/>
      </c>
      <c r="V210" s="41" t="e">
        <f t="shared" si="39"/>
        <v>#N/A</v>
      </c>
      <c r="W210" s="18" t="e">
        <f>_xlfn.XLOOKUP($B210,'[1]Query2 w Prices'!$B:$B,'[1]Query2 w Prices'!$L:$L)</f>
        <v>#N/A</v>
      </c>
    </row>
    <row r="211" spans="2:23" ht="16.5" customHeight="1" x14ac:dyDescent="0.25">
      <c r="B211" s="32" t="s">
        <v>794</v>
      </c>
      <c r="C211" s="33" t="s">
        <v>5167</v>
      </c>
      <c r="D211" s="34" t="str">
        <f>_xlfn.XLOOKUP($B211,[1]Redo!$A:$A,[1]Redo!$AD:$AD)</f>
        <v>SGN,S11,EWX,D9-13cP,</v>
      </c>
      <c r="E211" s="35">
        <v>1326</v>
      </c>
      <c r="F211" s="36">
        <f>_xlfn.XLOOKUP($B211,'[1]DOT Signs Costs (2)'!$A:$A,'[1]DOT Signs Costs (2)'!$Y:$Y)</f>
        <v>0.17705000000000001</v>
      </c>
      <c r="G211" s="37">
        <f t="shared" si="41"/>
        <v>10.623000000000001</v>
      </c>
      <c r="H211" s="36">
        <f>_xlfn.XLOOKUP($B211,'[1]DOT Signs Costs (2)'!$A:$A,'[1]DOT Signs Costs (2)'!$W:$W)</f>
        <v>27.192</v>
      </c>
      <c r="I211" s="36">
        <f t="shared" si="40"/>
        <v>8.2133495000000014</v>
      </c>
      <c r="J211" s="36">
        <f t="shared" si="42"/>
        <v>0.11862350000000002</v>
      </c>
      <c r="K211" s="36">
        <f t="shared" si="43"/>
        <v>8.2133495000000014</v>
      </c>
      <c r="L211" s="36">
        <f t="shared" si="44"/>
        <v>35.523973000000005</v>
      </c>
      <c r="M211" s="36">
        <f t="shared" si="45"/>
        <v>2.7779746886000005</v>
      </c>
      <c r="N211" s="36">
        <f t="shared" si="46"/>
        <v>38.301947688600009</v>
      </c>
      <c r="O211" s="36">
        <f t="shared" si="47"/>
        <v>6.9796256652997126</v>
      </c>
      <c r="P211" s="36">
        <f t="shared" si="48"/>
        <v>45.281573353899724</v>
      </c>
      <c r="Q211" s="38">
        <v>30.12</v>
      </c>
      <c r="R211" s="39">
        <f t="shared" si="49"/>
        <v>-0.33482876655817401</v>
      </c>
      <c r="S211" s="40"/>
      <c r="T211" s="41" t="str">
        <f t="shared" si="50"/>
        <v/>
      </c>
      <c r="U211" s="41" t="str">
        <f t="shared" si="51"/>
        <v/>
      </c>
      <c r="V211" s="41">
        <f t="shared" si="39"/>
        <v>30.12</v>
      </c>
      <c r="W211" s="18">
        <f>_xlfn.XLOOKUP($B211,'[1]Query2 w Prices'!$B:$B,'[1]Query2 w Prices'!$L:$L)</f>
        <v>30.0427</v>
      </c>
    </row>
    <row r="212" spans="2:23" ht="16.5" customHeight="1" x14ac:dyDescent="0.25">
      <c r="B212" s="42" t="s">
        <v>802</v>
      </c>
      <c r="C212" s="33" t="s">
        <v>5168</v>
      </c>
      <c r="D212" s="34" t="str">
        <f>_xlfn.XLOOKUP($B212,[1]Redo!$A:$A,[1]Redo!$AD:$AD)</f>
        <v>SGN,S11,WEX,D9-16,</v>
      </c>
      <c r="E212" s="35">
        <v>1326</v>
      </c>
      <c r="F212" s="36">
        <f>_xlfn.XLOOKUP($B212,'[1]DOT Signs Costs (2)'!$A:$A,'[1]DOT Signs Costs (2)'!$Y:$Y)</f>
        <v>0.22939999999999999</v>
      </c>
      <c r="G212" s="37">
        <f t="shared" si="41"/>
        <v>13.763999999999999</v>
      </c>
      <c r="H212" s="36">
        <f>_xlfn.XLOOKUP($B212,'[1]DOT Signs Costs (2)'!$A:$A,'[1]DOT Signs Costs (2)'!$W:$W)</f>
        <v>36.256</v>
      </c>
      <c r="I212" s="36">
        <f t="shared" si="40"/>
        <v>10.641866</v>
      </c>
      <c r="J212" s="36">
        <f t="shared" si="42"/>
        <v>0.153698</v>
      </c>
      <c r="K212" s="36">
        <f t="shared" si="43"/>
        <v>10.641866</v>
      </c>
      <c r="L212" s="36">
        <f t="shared" si="44"/>
        <v>47.051563999999999</v>
      </c>
      <c r="M212" s="36">
        <f t="shared" si="45"/>
        <v>3.6794323048000002</v>
      </c>
      <c r="N212" s="36">
        <f t="shared" si="46"/>
        <v>50.730996304800001</v>
      </c>
      <c r="O212" s="36">
        <f t="shared" si="47"/>
        <v>9.2445263283724479</v>
      </c>
      <c r="P212" s="36">
        <f t="shared" si="48"/>
        <v>59.975522633172446</v>
      </c>
      <c r="Q212" s="38">
        <v>35.22</v>
      </c>
      <c r="R212" s="39">
        <f t="shared" si="49"/>
        <v>-0.4127604320279849</v>
      </c>
      <c r="S212" s="40"/>
      <c r="T212" s="41" t="str">
        <f t="shared" si="50"/>
        <v/>
      </c>
      <c r="U212" s="41" t="str">
        <f t="shared" si="51"/>
        <v/>
      </c>
      <c r="V212" s="41">
        <f t="shared" si="39"/>
        <v>35.22</v>
      </c>
      <c r="W212" s="18">
        <f>_xlfn.XLOOKUP($B212,'[1]Query2 w Prices'!$B:$B,'[1]Query2 w Prices'!$L:$L)</f>
        <v>35.144300000000001</v>
      </c>
    </row>
    <row r="213" spans="2:23" ht="16.5" customHeight="1" x14ac:dyDescent="0.25">
      <c r="B213" s="32" t="s">
        <v>806</v>
      </c>
      <c r="C213" s="33" t="s">
        <v>5169</v>
      </c>
      <c r="D213" s="34" t="str">
        <f>_xlfn.XLOOKUP($B213,[1]Redo!$A:$A,[1]Redo!$AD:$AD)</f>
        <v>SGN,S11,WEX,D9-16aP,</v>
      </c>
      <c r="E213" s="35">
        <v>1326</v>
      </c>
      <c r="F213" s="36">
        <f>_xlfn.XLOOKUP($B213,'[1]DOT Signs Costs (2)'!$A:$A,'[1]DOT Signs Costs (2)'!$Y:$Y)</f>
        <v>0.22939999999999999</v>
      </c>
      <c r="G213" s="37">
        <f t="shared" si="41"/>
        <v>13.763999999999999</v>
      </c>
      <c r="H213" s="36">
        <f>_xlfn.XLOOKUP($B213,'[1]DOT Signs Costs (2)'!$A:$A,'[1]DOT Signs Costs (2)'!$W:$W)</f>
        <v>36.256</v>
      </c>
      <c r="I213" s="36">
        <f t="shared" si="40"/>
        <v>10.641866</v>
      </c>
      <c r="J213" s="36">
        <f t="shared" si="42"/>
        <v>0.153698</v>
      </c>
      <c r="K213" s="36">
        <f t="shared" si="43"/>
        <v>10.641866</v>
      </c>
      <c r="L213" s="36">
        <f t="shared" si="44"/>
        <v>47.051563999999999</v>
      </c>
      <c r="M213" s="36">
        <f t="shared" si="45"/>
        <v>3.6794323048000002</v>
      </c>
      <c r="N213" s="36">
        <f t="shared" si="46"/>
        <v>50.730996304800001</v>
      </c>
      <c r="O213" s="36">
        <f t="shared" si="47"/>
        <v>9.2445263283724479</v>
      </c>
      <c r="P213" s="36">
        <f t="shared" si="48"/>
        <v>59.975522633172446</v>
      </c>
      <c r="Q213" s="38" t="e">
        <v>#N/A</v>
      </c>
      <c r="R213" s="39" t="str">
        <f t="shared" si="49"/>
        <v xml:space="preserve"> </v>
      </c>
      <c r="S213" s="40"/>
      <c r="T213" s="41" t="str">
        <f t="shared" si="50"/>
        <v/>
      </c>
      <c r="U213" s="41" t="str">
        <f t="shared" si="51"/>
        <v/>
      </c>
      <c r="V213" s="41" t="e">
        <f t="shared" si="39"/>
        <v>#N/A</v>
      </c>
      <c r="W213" s="18" t="e">
        <f>_xlfn.XLOOKUP($B213,'[1]Query2 w Prices'!$B:$B,'[1]Query2 w Prices'!$L:$L)</f>
        <v>#N/A</v>
      </c>
    </row>
    <row r="214" spans="2:23" ht="16.5" customHeight="1" x14ac:dyDescent="0.25">
      <c r="B214" s="42" t="s">
        <v>836</v>
      </c>
      <c r="C214" s="33" t="s">
        <v>5170</v>
      </c>
      <c r="D214" s="34" t="str">
        <f>_xlfn.XLOOKUP($B214,[1]Redo!$A:$A,[1]Redo!$AD:$AD)</f>
        <v>SGN,S11,WEX,D9-19,</v>
      </c>
      <c r="E214" s="35">
        <v>1326</v>
      </c>
      <c r="F214" s="36">
        <f>_xlfn.XLOOKUP($B214,'[1]DOT Signs Costs (2)'!$A:$A,'[1]DOT Signs Costs (2)'!$Y:$Y)</f>
        <v>0.22939999999999999</v>
      </c>
      <c r="G214" s="37">
        <f t="shared" si="41"/>
        <v>13.763999999999999</v>
      </c>
      <c r="H214" s="36">
        <f>_xlfn.XLOOKUP($B214,'[1]DOT Signs Costs (2)'!$A:$A,'[1]DOT Signs Costs (2)'!$W:$W)</f>
        <v>36.256</v>
      </c>
      <c r="I214" s="36">
        <f t="shared" si="40"/>
        <v>10.641866</v>
      </c>
      <c r="J214" s="36">
        <f t="shared" si="42"/>
        <v>0.153698</v>
      </c>
      <c r="K214" s="36">
        <f t="shared" si="43"/>
        <v>10.641866</v>
      </c>
      <c r="L214" s="36">
        <f t="shared" si="44"/>
        <v>47.051563999999999</v>
      </c>
      <c r="M214" s="36">
        <f t="shared" si="45"/>
        <v>3.6794323048000002</v>
      </c>
      <c r="N214" s="36">
        <f t="shared" si="46"/>
        <v>50.730996304800001</v>
      </c>
      <c r="O214" s="36">
        <f t="shared" si="47"/>
        <v>9.2445263283724479</v>
      </c>
      <c r="P214" s="36">
        <f t="shared" si="48"/>
        <v>59.975522633172446</v>
      </c>
      <c r="Q214" s="38" t="e">
        <v>#N/A</v>
      </c>
      <c r="R214" s="39" t="str">
        <f t="shared" si="49"/>
        <v xml:space="preserve"> </v>
      </c>
      <c r="S214" s="40"/>
      <c r="T214" s="41" t="str">
        <f t="shared" si="50"/>
        <v/>
      </c>
      <c r="U214" s="41" t="str">
        <f t="shared" si="51"/>
        <v/>
      </c>
      <c r="V214" s="41" t="e">
        <f t="shared" si="39"/>
        <v>#N/A</v>
      </c>
      <c r="W214" s="18" t="e">
        <f>_xlfn.XLOOKUP($B214,'[1]Query2 w Prices'!$B:$B,'[1]Query2 w Prices'!$L:$L)</f>
        <v>#N/A</v>
      </c>
    </row>
    <row r="215" spans="2:23" ht="16.5" customHeight="1" x14ac:dyDescent="0.25">
      <c r="B215" s="32" t="s">
        <v>844</v>
      </c>
      <c r="C215" s="33" t="s">
        <v>5171</v>
      </c>
      <c r="D215" s="34" t="str">
        <f>_xlfn.XLOOKUP($B215,[1]Redo!$A:$A,[1]Redo!$AD:$AD)</f>
        <v>SGN,S11,WEX,D9-2,</v>
      </c>
      <c r="E215" s="35">
        <v>1326</v>
      </c>
      <c r="F215" s="36">
        <f>_xlfn.XLOOKUP($B215,'[1]DOT Signs Costs (2)'!$A:$A,'[1]DOT Signs Costs (2)'!$Y:$Y)</f>
        <v>0.22939999999999999</v>
      </c>
      <c r="G215" s="37">
        <f t="shared" si="41"/>
        <v>13.763999999999999</v>
      </c>
      <c r="H215" s="36">
        <f>_xlfn.XLOOKUP($B215,'[1]DOT Signs Costs (2)'!$A:$A,'[1]DOT Signs Costs (2)'!$W:$W)</f>
        <v>36.256</v>
      </c>
      <c r="I215" s="36">
        <f t="shared" si="40"/>
        <v>10.641866</v>
      </c>
      <c r="J215" s="36">
        <f t="shared" si="42"/>
        <v>0.153698</v>
      </c>
      <c r="K215" s="36">
        <f t="shared" si="43"/>
        <v>10.641866</v>
      </c>
      <c r="L215" s="36">
        <f t="shared" si="44"/>
        <v>47.051563999999999</v>
      </c>
      <c r="M215" s="36">
        <f t="shared" si="45"/>
        <v>3.6794323048000002</v>
      </c>
      <c r="N215" s="36">
        <f t="shared" si="46"/>
        <v>50.730996304800001</v>
      </c>
      <c r="O215" s="36">
        <f t="shared" si="47"/>
        <v>9.2445263283724479</v>
      </c>
      <c r="P215" s="36">
        <f t="shared" si="48"/>
        <v>59.975522633172446</v>
      </c>
      <c r="Q215" s="38" t="e">
        <v>#N/A</v>
      </c>
      <c r="R215" s="39" t="str">
        <f t="shared" si="49"/>
        <v xml:space="preserve"> </v>
      </c>
      <c r="S215" s="40"/>
      <c r="T215" s="41" t="str">
        <f t="shared" si="50"/>
        <v/>
      </c>
      <c r="U215" s="41" t="str">
        <f t="shared" si="51"/>
        <v/>
      </c>
      <c r="V215" s="41" t="e">
        <f t="shared" si="39"/>
        <v>#N/A</v>
      </c>
      <c r="W215" s="18" t="e">
        <f>_xlfn.XLOOKUP($B215,'[1]Query2 w Prices'!$B:$B,'[1]Query2 w Prices'!$L:$L)</f>
        <v>#N/A</v>
      </c>
    </row>
    <row r="216" spans="2:23" ht="16.5" customHeight="1" x14ac:dyDescent="0.25">
      <c r="B216" s="42" t="s">
        <v>846</v>
      </c>
      <c r="C216" s="33" t="s">
        <v>5172</v>
      </c>
      <c r="D216" s="34" t="str">
        <f>_xlfn.XLOOKUP($B216,[1]Redo!$A:$A,[1]Redo!$AD:$AD)</f>
        <v>SGN,S11,WEX,D9-20,</v>
      </c>
      <c r="E216" s="35">
        <v>1326</v>
      </c>
      <c r="F216" s="36">
        <f>_xlfn.XLOOKUP($B216,'[1]DOT Signs Costs (2)'!$A:$A,'[1]DOT Signs Costs (2)'!$Y:$Y)</f>
        <v>0.22939999999999999</v>
      </c>
      <c r="G216" s="37">
        <f t="shared" si="41"/>
        <v>13.763999999999999</v>
      </c>
      <c r="H216" s="36">
        <f>_xlfn.XLOOKUP($B216,'[1]DOT Signs Costs (2)'!$A:$A,'[1]DOT Signs Costs (2)'!$W:$W)</f>
        <v>36.256</v>
      </c>
      <c r="I216" s="36">
        <f t="shared" si="40"/>
        <v>10.641866</v>
      </c>
      <c r="J216" s="36">
        <f t="shared" si="42"/>
        <v>0.153698</v>
      </c>
      <c r="K216" s="36">
        <f t="shared" si="43"/>
        <v>10.641866</v>
      </c>
      <c r="L216" s="36">
        <f t="shared" si="44"/>
        <v>47.051563999999999</v>
      </c>
      <c r="M216" s="36">
        <f t="shared" si="45"/>
        <v>3.6794323048000002</v>
      </c>
      <c r="N216" s="36">
        <f t="shared" si="46"/>
        <v>50.730996304800001</v>
      </c>
      <c r="O216" s="36">
        <f t="shared" si="47"/>
        <v>9.2445263283724479</v>
      </c>
      <c r="P216" s="36">
        <f t="shared" si="48"/>
        <v>59.975522633172446</v>
      </c>
      <c r="Q216" s="38" t="e">
        <v>#N/A</v>
      </c>
      <c r="R216" s="39" t="str">
        <f t="shared" si="49"/>
        <v xml:space="preserve"> </v>
      </c>
      <c r="S216" s="40"/>
      <c r="T216" s="41" t="str">
        <f t="shared" si="50"/>
        <v/>
      </c>
      <c r="U216" s="41" t="str">
        <f t="shared" si="51"/>
        <v/>
      </c>
      <c r="V216" s="41" t="e">
        <f t="shared" si="39"/>
        <v>#N/A</v>
      </c>
      <c r="W216" s="18" t="e">
        <f>_xlfn.XLOOKUP($B216,'[1]Query2 w Prices'!$B:$B,'[1]Query2 w Prices'!$L:$L)</f>
        <v>#N/A</v>
      </c>
    </row>
    <row r="217" spans="2:23" ht="16.5" customHeight="1" x14ac:dyDescent="0.25">
      <c r="B217" s="32" t="s">
        <v>850</v>
      </c>
      <c r="C217" s="33" t="s">
        <v>5173</v>
      </c>
      <c r="D217" s="34" t="str">
        <f>_xlfn.XLOOKUP($B217,[1]Redo!$A:$A,[1]Redo!$AD:$AD)</f>
        <v>SGN,S11,WEX,D9-21,</v>
      </c>
      <c r="E217" s="35">
        <v>1326</v>
      </c>
      <c r="F217" s="36">
        <f>_xlfn.XLOOKUP($B217,'[1]DOT Signs Costs (2)'!$A:$A,'[1]DOT Signs Costs (2)'!$Y:$Y)</f>
        <v>0.22939999999999999</v>
      </c>
      <c r="G217" s="37">
        <f t="shared" si="41"/>
        <v>13.763999999999999</v>
      </c>
      <c r="H217" s="36">
        <f>_xlfn.XLOOKUP($B217,'[1]DOT Signs Costs (2)'!$A:$A,'[1]DOT Signs Costs (2)'!$W:$W)</f>
        <v>36.256</v>
      </c>
      <c r="I217" s="36">
        <f t="shared" si="40"/>
        <v>10.641866</v>
      </c>
      <c r="J217" s="36">
        <f t="shared" si="42"/>
        <v>0.153698</v>
      </c>
      <c r="K217" s="36">
        <f t="shared" si="43"/>
        <v>10.641866</v>
      </c>
      <c r="L217" s="36">
        <f t="shared" si="44"/>
        <v>47.051563999999999</v>
      </c>
      <c r="M217" s="36">
        <f t="shared" si="45"/>
        <v>3.6794323048000002</v>
      </c>
      <c r="N217" s="36">
        <f t="shared" si="46"/>
        <v>50.730996304800001</v>
      </c>
      <c r="O217" s="36">
        <f t="shared" si="47"/>
        <v>9.2445263283724479</v>
      </c>
      <c r="P217" s="36">
        <f t="shared" si="48"/>
        <v>59.975522633172446</v>
      </c>
      <c r="Q217" s="38">
        <v>35.51</v>
      </c>
      <c r="R217" s="39">
        <f t="shared" si="49"/>
        <v>-0.40792512610203707</v>
      </c>
      <c r="S217" s="40"/>
      <c r="T217" s="41" t="str">
        <f t="shared" si="50"/>
        <v/>
      </c>
      <c r="U217" s="41" t="str">
        <f t="shared" si="51"/>
        <v/>
      </c>
      <c r="V217" s="41">
        <f t="shared" si="39"/>
        <v>35.51</v>
      </c>
      <c r="W217" s="18">
        <f>_xlfn.XLOOKUP($B217,'[1]Query2 w Prices'!$B:$B,'[1]Query2 w Prices'!$L:$L)</f>
        <v>35.427700000000002</v>
      </c>
    </row>
    <row r="218" spans="2:23" ht="16.5" customHeight="1" x14ac:dyDescent="0.25">
      <c r="B218" s="42" t="s">
        <v>854</v>
      </c>
      <c r="C218" s="33" t="s">
        <v>5174</v>
      </c>
      <c r="D218" s="34" t="str">
        <f>_xlfn.XLOOKUP($B218,[1]Redo!$A:$A,[1]Redo!$AD:$AD)</f>
        <v>SGN,S11,WEX,D9-22,</v>
      </c>
      <c r="E218" s="35">
        <v>1326</v>
      </c>
      <c r="F218" s="36">
        <f>_xlfn.XLOOKUP($B218,'[1]DOT Signs Costs (2)'!$A:$A,'[1]DOT Signs Costs (2)'!$Y:$Y)</f>
        <v>0.22939999999999999</v>
      </c>
      <c r="G218" s="37">
        <f t="shared" si="41"/>
        <v>13.763999999999999</v>
      </c>
      <c r="H218" s="36">
        <f>_xlfn.XLOOKUP($B218,'[1]DOT Signs Costs (2)'!$A:$A,'[1]DOT Signs Costs (2)'!$W:$W)</f>
        <v>36.256</v>
      </c>
      <c r="I218" s="36">
        <f t="shared" si="40"/>
        <v>10.641866</v>
      </c>
      <c r="J218" s="36">
        <f t="shared" si="42"/>
        <v>0.153698</v>
      </c>
      <c r="K218" s="36">
        <f t="shared" si="43"/>
        <v>10.641866</v>
      </c>
      <c r="L218" s="36">
        <f t="shared" si="44"/>
        <v>47.051563999999999</v>
      </c>
      <c r="M218" s="36">
        <f t="shared" si="45"/>
        <v>3.6794323048000002</v>
      </c>
      <c r="N218" s="36">
        <f t="shared" si="46"/>
        <v>50.730996304800001</v>
      </c>
      <c r="O218" s="36">
        <f t="shared" si="47"/>
        <v>9.2445263283724479</v>
      </c>
      <c r="P218" s="36">
        <f t="shared" si="48"/>
        <v>59.975522633172446</v>
      </c>
      <c r="Q218" s="38">
        <v>35.51</v>
      </c>
      <c r="R218" s="39">
        <f t="shared" si="49"/>
        <v>-0.40792512610203707</v>
      </c>
      <c r="S218" s="40"/>
      <c r="T218" s="41" t="str">
        <f t="shared" si="50"/>
        <v/>
      </c>
      <c r="U218" s="41" t="str">
        <f t="shared" si="51"/>
        <v/>
      </c>
      <c r="V218" s="41">
        <f t="shared" si="39"/>
        <v>35.51</v>
      </c>
      <c r="W218" s="18">
        <f>_xlfn.XLOOKUP($B218,'[1]Query2 w Prices'!$B:$B,'[1]Query2 w Prices'!$L:$L)</f>
        <v>35.427700000000002</v>
      </c>
    </row>
    <row r="219" spans="2:23" ht="16.5" customHeight="1" x14ac:dyDescent="0.25">
      <c r="B219" s="32" t="s">
        <v>858</v>
      </c>
      <c r="C219" s="33" t="s">
        <v>5175</v>
      </c>
      <c r="D219" s="34" t="str">
        <f>_xlfn.XLOOKUP($B219,[1]Redo!$A:$A,[1]Redo!$AD:$AD)</f>
        <v>SGN,S11,WEX,D9-3,</v>
      </c>
      <c r="E219" s="35">
        <v>1326</v>
      </c>
      <c r="F219" s="36">
        <f>_xlfn.XLOOKUP($B219,'[1]DOT Signs Costs (2)'!$A:$A,'[1]DOT Signs Costs (2)'!$Y:$Y)</f>
        <v>0.22939999999999999</v>
      </c>
      <c r="G219" s="37">
        <f t="shared" si="41"/>
        <v>13.763999999999999</v>
      </c>
      <c r="H219" s="36">
        <f>_xlfn.XLOOKUP($B219,'[1]DOT Signs Costs (2)'!$A:$A,'[1]DOT Signs Costs (2)'!$W:$W)</f>
        <v>36.256</v>
      </c>
      <c r="I219" s="36">
        <f t="shared" si="40"/>
        <v>10.641866</v>
      </c>
      <c r="J219" s="36">
        <f t="shared" si="42"/>
        <v>0.153698</v>
      </c>
      <c r="K219" s="36">
        <f t="shared" si="43"/>
        <v>10.641866</v>
      </c>
      <c r="L219" s="36">
        <f t="shared" si="44"/>
        <v>47.051563999999999</v>
      </c>
      <c r="M219" s="36">
        <f t="shared" si="45"/>
        <v>3.6794323048000002</v>
      </c>
      <c r="N219" s="36">
        <f t="shared" si="46"/>
        <v>50.730996304800001</v>
      </c>
      <c r="O219" s="36">
        <f t="shared" si="47"/>
        <v>9.2445263283724479</v>
      </c>
      <c r="P219" s="36">
        <f t="shared" si="48"/>
        <v>59.975522633172446</v>
      </c>
      <c r="Q219" s="38" t="e">
        <v>#N/A</v>
      </c>
      <c r="R219" s="39" t="str">
        <f t="shared" si="49"/>
        <v xml:space="preserve"> </v>
      </c>
      <c r="S219" s="40"/>
      <c r="T219" s="41" t="str">
        <f t="shared" si="50"/>
        <v/>
      </c>
      <c r="U219" s="41" t="str">
        <f t="shared" si="51"/>
        <v/>
      </c>
      <c r="V219" s="41" t="e">
        <f t="shared" si="39"/>
        <v>#N/A</v>
      </c>
      <c r="W219" s="18" t="e">
        <f>_xlfn.XLOOKUP($B219,'[1]Query2 w Prices'!$B:$B,'[1]Query2 w Prices'!$L:$L)</f>
        <v>#N/A</v>
      </c>
    </row>
    <row r="220" spans="2:23" ht="16.5" customHeight="1" x14ac:dyDescent="0.25">
      <c r="B220" s="42" t="s">
        <v>864</v>
      </c>
      <c r="C220" s="33" t="s">
        <v>5176</v>
      </c>
      <c r="D220" s="34" t="str">
        <f>_xlfn.XLOOKUP($B220,[1]Redo!$A:$A,[1]Redo!$AD:$AD)</f>
        <v>SGN,S11,WEX,D9-6,</v>
      </c>
      <c r="E220" s="35">
        <v>1326</v>
      </c>
      <c r="F220" s="36">
        <f>_xlfn.XLOOKUP($B220,'[1]DOT Signs Costs (2)'!$A:$A,'[1]DOT Signs Costs (2)'!$Y:$Y)</f>
        <v>0.22939999999999999</v>
      </c>
      <c r="G220" s="37">
        <f t="shared" si="41"/>
        <v>13.763999999999999</v>
      </c>
      <c r="H220" s="36">
        <f>_xlfn.XLOOKUP($B220,'[1]DOT Signs Costs (2)'!$A:$A,'[1]DOT Signs Costs (2)'!$W:$W)</f>
        <v>36.256</v>
      </c>
      <c r="I220" s="36">
        <f t="shared" si="40"/>
        <v>10.641866</v>
      </c>
      <c r="J220" s="36">
        <f t="shared" si="42"/>
        <v>0.153698</v>
      </c>
      <c r="K220" s="36">
        <f t="shared" si="43"/>
        <v>10.641866</v>
      </c>
      <c r="L220" s="36">
        <f t="shared" si="44"/>
        <v>47.051563999999999</v>
      </c>
      <c r="M220" s="36">
        <f t="shared" si="45"/>
        <v>3.6794323048000002</v>
      </c>
      <c r="N220" s="36">
        <f t="shared" si="46"/>
        <v>50.730996304800001</v>
      </c>
      <c r="O220" s="36">
        <f t="shared" si="47"/>
        <v>9.2445263283724479</v>
      </c>
      <c r="P220" s="36">
        <f t="shared" si="48"/>
        <v>59.975522633172446</v>
      </c>
      <c r="Q220" s="38">
        <v>35.22</v>
      </c>
      <c r="R220" s="39">
        <f t="shared" si="49"/>
        <v>-0.4127604320279849</v>
      </c>
      <c r="S220" s="40"/>
      <c r="T220" s="41" t="str">
        <f t="shared" si="50"/>
        <v/>
      </c>
      <c r="U220" s="41" t="str">
        <f t="shared" si="51"/>
        <v/>
      </c>
      <c r="V220" s="41">
        <f t="shared" si="39"/>
        <v>35.22</v>
      </c>
      <c r="W220" s="18">
        <f>_xlfn.XLOOKUP($B220,'[1]Query2 w Prices'!$B:$B,'[1]Query2 w Prices'!$L:$L)</f>
        <v>35.144300000000001</v>
      </c>
    </row>
    <row r="221" spans="2:23" ht="16.5" customHeight="1" x14ac:dyDescent="0.25">
      <c r="B221" s="32" t="s">
        <v>872</v>
      </c>
      <c r="C221" s="33" t="s">
        <v>5177</v>
      </c>
      <c r="D221" s="34" t="str">
        <f>_xlfn.XLOOKUP($B221,[1]Redo!$A:$A,[1]Redo!$AD:$AD)</f>
        <v>SGN,S11,WEX,D9-7,</v>
      </c>
      <c r="E221" s="35">
        <v>1326</v>
      </c>
      <c r="F221" s="36">
        <f>_xlfn.XLOOKUP($B221,'[1]DOT Signs Costs (2)'!$A:$A,'[1]DOT Signs Costs (2)'!$Y:$Y)</f>
        <v>0.22939999999999999</v>
      </c>
      <c r="G221" s="37">
        <f t="shared" si="41"/>
        <v>13.763999999999999</v>
      </c>
      <c r="H221" s="36">
        <f>_xlfn.XLOOKUP($B221,'[1]DOT Signs Costs (2)'!$A:$A,'[1]DOT Signs Costs (2)'!$W:$W)</f>
        <v>36.256</v>
      </c>
      <c r="I221" s="36">
        <f t="shared" si="40"/>
        <v>10.641866</v>
      </c>
      <c r="J221" s="36">
        <f t="shared" si="42"/>
        <v>0.153698</v>
      </c>
      <c r="K221" s="36">
        <f t="shared" si="43"/>
        <v>10.641866</v>
      </c>
      <c r="L221" s="36">
        <f t="shared" si="44"/>
        <v>47.051563999999999</v>
      </c>
      <c r="M221" s="36">
        <f t="shared" si="45"/>
        <v>3.6794323048000002</v>
      </c>
      <c r="N221" s="36">
        <f t="shared" si="46"/>
        <v>50.730996304800001</v>
      </c>
      <c r="O221" s="36">
        <f t="shared" si="47"/>
        <v>9.2445263283724479</v>
      </c>
      <c r="P221" s="36">
        <f t="shared" si="48"/>
        <v>59.975522633172446</v>
      </c>
      <c r="Q221" s="38" t="e">
        <v>#N/A</v>
      </c>
      <c r="R221" s="39" t="str">
        <f t="shared" si="49"/>
        <v xml:space="preserve"> </v>
      </c>
      <c r="S221" s="40"/>
      <c r="T221" s="41" t="str">
        <f t="shared" si="50"/>
        <v/>
      </c>
      <c r="U221" s="41" t="str">
        <f t="shared" si="51"/>
        <v/>
      </c>
      <c r="V221" s="41" t="e">
        <f t="shared" si="39"/>
        <v>#N/A</v>
      </c>
      <c r="W221" s="18" t="e">
        <f>_xlfn.XLOOKUP($B221,'[1]Query2 w Prices'!$B:$B,'[1]Query2 w Prices'!$L:$L)</f>
        <v>#N/A</v>
      </c>
    </row>
    <row r="222" spans="2:23" ht="16.5" customHeight="1" x14ac:dyDescent="0.25">
      <c r="B222" s="42" t="s">
        <v>874</v>
      </c>
      <c r="C222" s="33" t="s">
        <v>5178</v>
      </c>
      <c r="D222" s="34" t="str">
        <f>_xlfn.XLOOKUP($B222,[1]Redo!$A:$A,[1]Redo!$AD:$AD)</f>
        <v>SGN,S11,WEX,D9-8,</v>
      </c>
      <c r="E222" s="35">
        <v>1326</v>
      </c>
      <c r="F222" s="36">
        <f>_xlfn.XLOOKUP($B222,'[1]DOT Signs Costs (2)'!$A:$A,'[1]DOT Signs Costs (2)'!$Y:$Y)</f>
        <v>0.22939999999999999</v>
      </c>
      <c r="G222" s="37">
        <f t="shared" si="41"/>
        <v>13.763999999999999</v>
      </c>
      <c r="H222" s="36">
        <f>_xlfn.XLOOKUP($B222,'[1]DOT Signs Costs (2)'!$A:$A,'[1]DOT Signs Costs (2)'!$W:$W)</f>
        <v>36.256</v>
      </c>
      <c r="I222" s="36">
        <f t="shared" si="40"/>
        <v>10.641866</v>
      </c>
      <c r="J222" s="36">
        <f t="shared" si="42"/>
        <v>0.153698</v>
      </c>
      <c r="K222" s="36">
        <f t="shared" si="43"/>
        <v>10.641866</v>
      </c>
      <c r="L222" s="36">
        <f t="shared" si="44"/>
        <v>47.051563999999999</v>
      </c>
      <c r="M222" s="36">
        <f t="shared" si="45"/>
        <v>3.6794323048000002</v>
      </c>
      <c r="N222" s="36">
        <f t="shared" si="46"/>
        <v>50.730996304800001</v>
      </c>
      <c r="O222" s="36">
        <f t="shared" si="47"/>
        <v>9.2445263283724479</v>
      </c>
      <c r="P222" s="36">
        <f t="shared" si="48"/>
        <v>59.975522633172446</v>
      </c>
      <c r="Q222" s="38" t="e">
        <v>#N/A</v>
      </c>
      <c r="R222" s="39" t="str">
        <f t="shared" si="49"/>
        <v xml:space="preserve"> </v>
      </c>
      <c r="S222" s="40"/>
      <c r="T222" s="41" t="str">
        <f t="shared" si="50"/>
        <v/>
      </c>
      <c r="U222" s="41" t="str">
        <f t="shared" si="51"/>
        <v/>
      </c>
      <c r="V222" s="41" t="e">
        <f t="shared" si="39"/>
        <v>#N/A</v>
      </c>
      <c r="W222" s="18" t="e">
        <f>_xlfn.XLOOKUP($B222,'[1]Query2 w Prices'!$B:$B,'[1]Query2 w Prices'!$L:$L)</f>
        <v>#N/A</v>
      </c>
    </row>
    <row r="223" spans="2:23" ht="16.5" customHeight="1" x14ac:dyDescent="0.25">
      <c r="B223" s="32" t="s">
        <v>876</v>
      </c>
      <c r="C223" s="33" t="s">
        <v>5179</v>
      </c>
      <c r="D223" s="34" t="str">
        <f>_xlfn.XLOOKUP($B223,[1]Redo!$A:$A,[1]Redo!$AD:$AD)</f>
        <v>SGN,S11,WEX,D9-9,</v>
      </c>
      <c r="E223" s="35">
        <v>1326</v>
      </c>
      <c r="F223" s="36">
        <f>_xlfn.XLOOKUP($B223,'[1]DOT Signs Costs (2)'!$A:$A,'[1]DOT Signs Costs (2)'!$Y:$Y)</f>
        <v>0.22939999999999999</v>
      </c>
      <c r="G223" s="37">
        <f t="shared" si="41"/>
        <v>13.763999999999999</v>
      </c>
      <c r="H223" s="36">
        <f>_xlfn.XLOOKUP($B223,'[1]DOT Signs Costs (2)'!$A:$A,'[1]DOT Signs Costs (2)'!$W:$W)</f>
        <v>36.256</v>
      </c>
      <c r="I223" s="36">
        <f t="shared" si="40"/>
        <v>10.641866</v>
      </c>
      <c r="J223" s="36">
        <f t="shared" si="42"/>
        <v>0.153698</v>
      </c>
      <c r="K223" s="36">
        <f t="shared" si="43"/>
        <v>10.641866</v>
      </c>
      <c r="L223" s="36">
        <f t="shared" si="44"/>
        <v>47.051563999999999</v>
      </c>
      <c r="M223" s="36">
        <f t="shared" si="45"/>
        <v>3.6794323048000002</v>
      </c>
      <c r="N223" s="36">
        <f t="shared" si="46"/>
        <v>50.730996304800001</v>
      </c>
      <c r="O223" s="36">
        <f t="shared" si="47"/>
        <v>9.2445263283724479</v>
      </c>
      <c r="P223" s="36">
        <f t="shared" si="48"/>
        <v>59.975522633172446</v>
      </c>
      <c r="Q223" s="38" t="e">
        <v>#N/A</v>
      </c>
      <c r="R223" s="39" t="str">
        <f t="shared" si="49"/>
        <v xml:space="preserve"> </v>
      </c>
      <c r="S223" s="40"/>
      <c r="T223" s="41" t="str">
        <f t="shared" si="50"/>
        <v/>
      </c>
      <c r="U223" s="41" t="str">
        <f t="shared" si="51"/>
        <v/>
      </c>
      <c r="V223" s="41" t="e">
        <f t="shared" si="39"/>
        <v>#N/A</v>
      </c>
      <c r="W223" s="18" t="e">
        <f>_xlfn.XLOOKUP($B223,'[1]Query2 w Prices'!$B:$B,'[1]Query2 w Prices'!$L:$L)</f>
        <v>#N/A</v>
      </c>
    </row>
    <row r="224" spans="2:23" ht="16.5" customHeight="1" x14ac:dyDescent="0.25">
      <c r="B224" s="42" t="s">
        <v>860</v>
      </c>
      <c r="C224" s="33" t="s">
        <v>5180</v>
      </c>
      <c r="D224" s="34" t="str">
        <f>_xlfn.XLOOKUP($B224,[1]Redo!$A:$A,[1]Redo!$AD:$AD)</f>
        <v>SGN,S11,EWX,D9-4,</v>
      </c>
      <c r="E224" s="35">
        <v>1326</v>
      </c>
      <c r="F224" s="36">
        <f>_xlfn.XLOOKUP($B224,'[1]DOT Signs Costs (2)'!$A:$A,'[1]DOT Signs Costs (2)'!$Y:$Y)</f>
        <v>0.28175</v>
      </c>
      <c r="G224" s="37">
        <f t="shared" si="41"/>
        <v>16.905000000000001</v>
      </c>
      <c r="H224" s="36">
        <f>_xlfn.XLOOKUP($B224,'[1]DOT Signs Costs (2)'!$A:$A,'[1]DOT Signs Costs (2)'!$W:$W)</f>
        <v>45.32</v>
      </c>
      <c r="I224" s="36">
        <f t="shared" si="40"/>
        <v>13.070382500000001</v>
      </c>
      <c r="J224" s="36">
        <f t="shared" si="42"/>
        <v>0.18877250000000001</v>
      </c>
      <c r="K224" s="36">
        <f t="shared" si="43"/>
        <v>13.070382500000001</v>
      </c>
      <c r="L224" s="36">
        <f t="shared" si="44"/>
        <v>58.579155</v>
      </c>
      <c r="M224" s="36">
        <f t="shared" si="45"/>
        <v>4.5808899210000007</v>
      </c>
      <c r="N224" s="36">
        <f t="shared" si="46"/>
        <v>63.160044921000001</v>
      </c>
      <c r="O224" s="36">
        <f t="shared" si="47"/>
        <v>11.509426991445183</v>
      </c>
      <c r="P224" s="36">
        <f t="shared" si="48"/>
        <v>74.669471912445189</v>
      </c>
      <c r="Q224" s="38">
        <v>44.29</v>
      </c>
      <c r="R224" s="39">
        <f t="shared" si="49"/>
        <v>-0.40685264184092657</v>
      </c>
      <c r="S224" s="40"/>
      <c r="T224" s="41" t="str">
        <f t="shared" si="50"/>
        <v/>
      </c>
      <c r="U224" s="41" t="str">
        <f t="shared" si="51"/>
        <v/>
      </c>
      <c r="V224" s="41">
        <f t="shared" si="39"/>
        <v>44.29</v>
      </c>
      <c r="W224" s="18">
        <f>_xlfn.XLOOKUP($B224,'[1]Query2 w Prices'!$B:$B,'[1]Query2 w Prices'!$L:$L)</f>
        <v>44.213799999999999</v>
      </c>
    </row>
    <row r="225" spans="2:23" ht="16.5" customHeight="1" x14ac:dyDescent="0.25">
      <c r="B225" s="32" t="s">
        <v>838</v>
      </c>
      <c r="C225" s="33" t="s">
        <v>5181</v>
      </c>
      <c r="D225" s="34" t="str">
        <f>_xlfn.XLOOKUP($B225,[1]Redo!$A:$A,[1]Redo!$AD:$AD)</f>
        <v>SGN,S11,EWX,D9-19aP,</v>
      </c>
      <c r="E225" s="35">
        <v>1326</v>
      </c>
      <c r="F225" s="36">
        <f>_xlfn.XLOOKUP($B225,'[1]DOT Signs Costs (2)'!$A:$A,'[1]DOT Signs Costs (2)'!$Y:$Y)</f>
        <v>0.11440625</v>
      </c>
      <c r="G225" s="37">
        <f t="shared" si="41"/>
        <v>6.8643749999999999</v>
      </c>
      <c r="H225" s="36">
        <f>_xlfn.XLOOKUP($B225,'[1]DOT Signs Costs (2)'!$A:$A,'[1]DOT Signs Costs (2)'!$W:$W)</f>
        <v>16.995000000000001</v>
      </c>
      <c r="I225" s="36">
        <f t="shared" si="40"/>
        <v>5.3073059374999998</v>
      </c>
      <c r="J225" s="36">
        <f t="shared" si="42"/>
        <v>7.665218750000001E-2</v>
      </c>
      <c r="K225" s="36">
        <f t="shared" si="43"/>
        <v>5.3073059374999998</v>
      </c>
      <c r="L225" s="36">
        <f t="shared" si="44"/>
        <v>22.378958125</v>
      </c>
      <c r="M225" s="36">
        <f t="shared" si="45"/>
        <v>1.7500345253750003</v>
      </c>
      <c r="N225" s="36">
        <f t="shared" si="46"/>
        <v>24.128992650375</v>
      </c>
      <c r="O225" s="36">
        <f t="shared" si="47"/>
        <v>4.3969392300776011</v>
      </c>
      <c r="P225" s="36">
        <f t="shared" si="48"/>
        <v>28.525931880452603</v>
      </c>
      <c r="Q225" s="38" t="e">
        <v>#N/A</v>
      </c>
      <c r="R225" s="39" t="str">
        <f t="shared" si="49"/>
        <v xml:space="preserve"> </v>
      </c>
      <c r="S225" s="40"/>
      <c r="T225" s="41" t="str">
        <f t="shared" si="50"/>
        <v/>
      </c>
      <c r="U225" s="41" t="str">
        <f t="shared" si="51"/>
        <v/>
      </c>
      <c r="V225" s="41" t="e">
        <f t="shared" si="39"/>
        <v>#N/A</v>
      </c>
      <c r="W225" s="18" t="e">
        <f>_xlfn.XLOOKUP($B225,'[1]Query2 w Prices'!$B:$B,'[1]Query2 w Prices'!$L:$L)</f>
        <v>#N/A</v>
      </c>
    </row>
    <row r="226" spans="2:23" ht="16.5" customHeight="1" x14ac:dyDescent="0.25">
      <c r="B226" s="42" t="s">
        <v>787</v>
      </c>
      <c r="C226" s="33" t="s">
        <v>5182</v>
      </c>
      <c r="D226" s="34" t="str">
        <f>_xlfn.XLOOKUP($B226,[1]Redo!$A:$A,[1]Redo!$AD:$AD)</f>
        <v>SGN,S11,WEX,D9-13aP,</v>
      </c>
      <c r="E226" s="35">
        <v>1326</v>
      </c>
      <c r="F226" s="36">
        <f>_xlfn.XLOOKUP($B226,'[1]DOT Signs Costs (2)'!$A:$A,'[1]DOT Signs Costs (2)'!$Y:$Y)</f>
        <v>0.145875</v>
      </c>
      <c r="G226" s="37">
        <f t="shared" si="41"/>
        <v>8.7524999999999995</v>
      </c>
      <c r="H226" s="36">
        <f>_xlfn.XLOOKUP($B226,'[1]DOT Signs Costs (2)'!$A:$A,'[1]DOT Signs Costs (2)'!$W:$W)</f>
        <v>22.66</v>
      </c>
      <c r="I226" s="36">
        <f t="shared" si="40"/>
        <v>6.7671412499999999</v>
      </c>
      <c r="J226" s="36">
        <f t="shared" si="42"/>
        <v>9.7736250000000011E-2</v>
      </c>
      <c r="K226" s="36">
        <f t="shared" si="43"/>
        <v>6.7671412499999999</v>
      </c>
      <c r="L226" s="36">
        <f t="shared" si="44"/>
        <v>29.524877500000002</v>
      </c>
      <c r="M226" s="36">
        <f t="shared" si="45"/>
        <v>2.3088454205000004</v>
      </c>
      <c r="N226" s="36">
        <f t="shared" si="46"/>
        <v>31.833722920500001</v>
      </c>
      <c r="O226" s="36">
        <f t="shared" si="47"/>
        <v>5.8009444147429674</v>
      </c>
      <c r="P226" s="36">
        <f t="shared" si="48"/>
        <v>37.634667335242966</v>
      </c>
      <c r="Q226" s="38">
        <v>25.02</v>
      </c>
      <c r="R226" s="39">
        <f t="shared" si="49"/>
        <v>-0.33518742766805243</v>
      </c>
      <c r="S226" s="40"/>
      <c r="T226" s="41" t="str">
        <f t="shared" si="50"/>
        <v/>
      </c>
      <c r="U226" s="41" t="str">
        <f t="shared" si="51"/>
        <v/>
      </c>
      <c r="V226" s="41">
        <f t="shared" si="39"/>
        <v>25.02</v>
      </c>
      <c r="W226" s="18">
        <f>_xlfn.XLOOKUP($B226,'[1]Query2 w Prices'!$B:$B,'[1]Query2 w Prices'!$L:$L)</f>
        <v>24.941099999999999</v>
      </c>
    </row>
    <row r="227" spans="2:23" ht="16.5" customHeight="1" x14ac:dyDescent="0.25">
      <c r="B227" s="32" t="s">
        <v>841</v>
      </c>
      <c r="C227" s="33" t="s">
        <v>5183</v>
      </c>
      <c r="D227" s="34" t="str">
        <f>_xlfn.XLOOKUP($B227,[1]Redo!$A:$A,[1]Redo!$AD:$AD)</f>
        <v>SGN,S11,WEX,D9-19bP,</v>
      </c>
      <c r="E227" s="35">
        <v>1326</v>
      </c>
      <c r="F227" s="36">
        <f>_xlfn.XLOOKUP($B227,'[1]DOT Signs Costs (2)'!$A:$A,'[1]DOT Signs Costs (2)'!$Y:$Y)</f>
        <v>0.145875</v>
      </c>
      <c r="G227" s="37">
        <f t="shared" si="41"/>
        <v>8.7524999999999995</v>
      </c>
      <c r="H227" s="36">
        <f>_xlfn.XLOOKUP($B227,'[1]DOT Signs Costs (2)'!$A:$A,'[1]DOT Signs Costs (2)'!$W:$W)</f>
        <v>22.66</v>
      </c>
      <c r="I227" s="36">
        <f t="shared" si="40"/>
        <v>6.7671412499999999</v>
      </c>
      <c r="J227" s="36">
        <f t="shared" si="42"/>
        <v>9.7736250000000011E-2</v>
      </c>
      <c r="K227" s="36">
        <f t="shared" si="43"/>
        <v>6.7671412499999999</v>
      </c>
      <c r="L227" s="36">
        <f t="shared" si="44"/>
        <v>29.524877500000002</v>
      </c>
      <c r="M227" s="36">
        <f t="shared" si="45"/>
        <v>2.3088454205000004</v>
      </c>
      <c r="N227" s="36">
        <f t="shared" si="46"/>
        <v>31.833722920500001</v>
      </c>
      <c r="O227" s="36">
        <f t="shared" si="47"/>
        <v>5.8009444147429674</v>
      </c>
      <c r="P227" s="36">
        <f t="shared" si="48"/>
        <v>37.634667335242966</v>
      </c>
      <c r="Q227" s="38" t="e">
        <v>#N/A</v>
      </c>
      <c r="R227" s="39" t="str">
        <f t="shared" si="49"/>
        <v xml:space="preserve"> </v>
      </c>
      <c r="S227" s="40"/>
      <c r="T227" s="41" t="str">
        <f t="shared" si="50"/>
        <v/>
      </c>
      <c r="U227" s="41" t="str">
        <f t="shared" si="51"/>
        <v/>
      </c>
      <c r="V227" s="41" t="e">
        <f t="shared" si="39"/>
        <v>#N/A</v>
      </c>
      <c r="W227" s="18" t="e">
        <f>_xlfn.XLOOKUP($B227,'[1]Query2 w Prices'!$B:$B,'[1]Query2 w Prices'!$L:$L)</f>
        <v>#N/A</v>
      </c>
    </row>
    <row r="228" spans="2:23" ht="16.5" customHeight="1" x14ac:dyDescent="0.25">
      <c r="B228" s="42" t="s">
        <v>849</v>
      </c>
      <c r="C228" s="33" t="s">
        <v>5184</v>
      </c>
      <c r="D228" s="34" t="str">
        <f>_xlfn.XLOOKUP($B228,[1]Redo!$A:$A,[1]Redo!$AD:$AD)</f>
        <v>SGN,S11,WEX,D9-20aP,</v>
      </c>
      <c r="E228" s="35">
        <v>1326</v>
      </c>
      <c r="F228" s="36">
        <f>_xlfn.XLOOKUP($B228,'[1]DOT Signs Costs (2)'!$A:$A,'[1]DOT Signs Costs (2)'!$Y:$Y)</f>
        <v>0.145875</v>
      </c>
      <c r="G228" s="37">
        <f t="shared" si="41"/>
        <v>8.7524999999999995</v>
      </c>
      <c r="H228" s="36">
        <f>_xlfn.XLOOKUP($B228,'[1]DOT Signs Costs (2)'!$A:$A,'[1]DOT Signs Costs (2)'!$W:$W)</f>
        <v>22.66</v>
      </c>
      <c r="I228" s="36">
        <f t="shared" si="40"/>
        <v>6.7671412499999999</v>
      </c>
      <c r="J228" s="36">
        <f t="shared" si="42"/>
        <v>9.7736250000000011E-2</v>
      </c>
      <c r="K228" s="36">
        <f t="shared" si="43"/>
        <v>6.7671412499999999</v>
      </c>
      <c r="L228" s="36">
        <f t="shared" si="44"/>
        <v>29.524877500000002</v>
      </c>
      <c r="M228" s="36">
        <f t="shared" si="45"/>
        <v>2.3088454205000004</v>
      </c>
      <c r="N228" s="36">
        <f t="shared" si="46"/>
        <v>31.833722920500001</v>
      </c>
      <c r="O228" s="36">
        <f t="shared" si="47"/>
        <v>5.8009444147429674</v>
      </c>
      <c r="P228" s="36">
        <f t="shared" si="48"/>
        <v>37.634667335242966</v>
      </c>
      <c r="Q228" s="38" t="e">
        <v>#N/A</v>
      </c>
      <c r="R228" s="39" t="str">
        <f t="shared" si="49"/>
        <v xml:space="preserve"> </v>
      </c>
      <c r="S228" s="40"/>
      <c r="T228" s="41" t="str">
        <f t="shared" si="50"/>
        <v/>
      </c>
      <c r="U228" s="41" t="str">
        <f t="shared" si="51"/>
        <v/>
      </c>
      <c r="V228" s="41" t="e">
        <f t="shared" si="39"/>
        <v>#N/A</v>
      </c>
      <c r="W228" s="18" t="e">
        <f>_xlfn.XLOOKUP($B228,'[1]Query2 w Prices'!$B:$B,'[1]Query2 w Prices'!$L:$L)</f>
        <v>#N/A</v>
      </c>
    </row>
    <row r="229" spans="2:23" ht="16.5" customHeight="1" x14ac:dyDescent="0.25">
      <c r="B229" s="32" t="s">
        <v>792</v>
      </c>
      <c r="C229" s="33" t="s">
        <v>5185</v>
      </c>
      <c r="D229" s="34" t="str">
        <f>_xlfn.XLOOKUP($B229,[1]Redo!$A:$A,[1]Redo!$AD:$AD)</f>
        <v>SGN,S11,WEX,D9-13bP,</v>
      </c>
      <c r="E229" s="35">
        <v>1326</v>
      </c>
      <c r="F229" s="36">
        <f>_xlfn.XLOOKUP($B229,'[1]DOT Signs Costs (2)'!$A:$A,'[1]DOT Signs Costs (2)'!$Y:$Y)</f>
        <v>0.17734375000000002</v>
      </c>
      <c r="G229" s="37">
        <f t="shared" si="41"/>
        <v>10.640625000000002</v>
      </c>
      <c r="H229" s="36">
        <f>_xlfn.XLOOKUP($B229,'[1]DOT Signs Costs (2)'!$A:$A,'[1]DOT Signs Costs (2)'!$W:$W)</f>
        <v>28.325000000000003</v>
      </c>
      <c r="I229" s="36">
        <f t="shared" si="40"/>
        <v>8.2269765625000009</v>
      </c>
      <c r="J229" s="36">
        <f t="shared" si="42"/>
        <v>0.11882031250000002</v>
      </c>
      <c r="K229" s="36">
        <f t="shared" si="43"/>
        <v>8.2269765625000009</v>
      </c>
      <c r="L229" s="36">
        <f t="shared" si="44"/>
        <v>36.670796875000001</v>
      </c>
      <c r="M229" s="36">
        <f t="shared" si="45"/>
        <v>2.8676563156250001</v>
      </c>
      <c r="N229" s="36">
        <f t="shared" si="46"/>
        <v>39.538453190624999</v>
      </c>
      <c r="O229" s="36">
        <f t="shared" si="47"/>
        <v>7.2049495994083328</v>
      </c>
      <c r="P229" s="36">
        <f t="shared" si="48"/>
        <v>46.743402790033329</v>
      </c>
      <c r="Q229" s="38">
        <v>31.25</v>
      </c>
      <c r="R229" s="39">
        <f t="shared" si="49"/>
        <v>-0.33145645942012691</v>
      </c>
      <c r="S229" s="40"/>
      <c r="T229" s="41" t="str">
        <f t="shared" si="50"/>
        <v/>
      </c>
      <c r="U229" s="41" t="str">
        <f t="shared" si="51"/>
        <v/>
      </c>
      <c r="V229" s="41">
        <f t="shared" si="39"/>
        <v>31.25</v>
      </c>
      <c r="W229" s="18">
        <f>_xlfn.XLOOKUP($B229,'[1]Query2 w Prices'!$B:$B,'[1]Query2 w Prices'!$L:$L)</f>
        <v>31.176400000000001</v>
      </c>
    </row>
    <row r="230" spans="2:23" ht="16.5" customHeight="1" x14ac:dyDescent="0.25">
      <c r="B230" s="42" t="s">
        <v>801</v>
      </c>
      <c r="C230" s="33" t="s">
        <v>5186</v>
      </c>
      <c r="D230" s="34" t="str">
        <f>_xlfn.XLOOKUP($B230,[1]Redo!$A:$A,[1]Redo!$AD:$AD)</f>
        <v>SGN,S11,WEX,D9-13dP,</v>
      </c>
      <c r="E230" s="35">
        <v>1326</v>
      </c>
      <c r="F230" s="36">
        <f>_xlfn.XLOOKUP($B230,'[1]DOT Signs Costs (2)'!$A:$A,'[1]DOT Signs Costs (2)'!$Y:$Y)</f>
        <v>0.17734375000000002</v>
      </c>
      <c r="G230" s="37">
        <f t="shared" si="41"/>
        <v>10.640625000000002</v>
      </c>
      <c r="H230" s="36">
        <f>_xlfn.XLOOKUP($B230,'[1]DOT Signs Costs (2)'!$A:$A,'[1]DOT Signs Costs (2)'!$W:$W)</f>
        <v>28.325000000000003</v>
      </c>
      <c r="I230" s="36">
        <f t="shared" si="40"/>
        <v>8.2269765625000009</v>
      </c>
      <c r="J230" s="36">
        <f t="shared" si="42"/>
        <v>0.11882031250000002</v>
      </c>
      <c r="K230" s="36">
        <f t="shared" si="43"/>
        <v>8.2269765625000009</v>
      </c>
      <c r="L230" s="36">
        <f t="shared" si="44"/>
        <v>36.670796875000001</v>
      </c>
      <c r="M230" s="36">
        <f t="shared" si="45"/>
        <v>2.8676563156250001</v>
      </c>
      <c r="N230" s="36">
        <f t="shared" si="46"/>
        <v>39.538453190624999</v>
      </c>
      <c r="O230" s="36">
        <f t="shared" si="47"/>
        <v>7.2049495994083328</v>
      </c>
      <c r="P230" s="36">
        <f t="shared" si="48"/>
        <v>46.743402790033329</v>
      </c>
      <c r="Q230" s="38">
        <v>31.25</v>
      </c>
      <c r="R230" s="39">
        <f t="shared" si="49"/>
        <v>-0.33145645942012691</v>
      </c>
      <c r="S230" s="40"/>
      <c r="T230" s="41" t="str">
        <f t="shared" si="50"/>
        <v/>
      </c>
      <c r="U230" s="41" t="str">
        <f t="shared" si="51"/>
        <v/>
      </c>
      <c r="V230" s="41">
        <f t="shared" si="39"/>
        <v>31.25</v>
      </c>
      <c r="W230" s="18">
        <f>_xlfn.XLOOKUP($B230,'[1]Query2 w Prices'!$B:$B,'[1]Query2 w Prices'!$L:$L)</f>
        <v>31.176400000000001</v>
      </c>
    </row>
    <row r="231" spans="2:23" ht="16.5" customHeight="1" x14ac:dyDescent="0.25">
      <c r="B231" s="32" t="s">
        <v>797</v>
      </c>
      <c r="C231" s="33" t="s">
        <v>5187</v>
      </c>
      <c r="D231" s="34" t="str">
        <f>_xlfn.XLOOKUP($B231,[1]Redo!$A:$A,[1]Redo!$AD:$AD)</f>
        <v>SGN,S11,EWX,D9-13cP,</v>
      </c>
      <c r="E231" s="35">
        <v>1326</v>
      </c>
      <c r="F231" s="36">
        <f>_xlfn.XLOOKUP($B231,'[1]DOT Signs Costs (2)'!$A:$A,'[1]DOT Signs Costs (2)'!$Y:$Y)</f>
        <v>0.27174999999999999</v>
      </c>
      <c r="G231" s="37">
        <f t="shared" si="41"/>
        <v>16.305</v>
      </c>
      <c r="H231" s="36">
        <f>_xlfn.XLOOKUP($B231,'[1]DOT Signs Costs (2)'!$A:$A,'[1]DOT Signs Costs (2)'!$W:$W)</f>
        <v>45.32</v>
      </c>
      <c r="I231" s="36">
        <f t="shared" si="40"/>
        <v>12.6064825</v>
      </c>
      <c r="J231" s="36">
        <f t="shared" si="42"/>
        <v>0.1820725</v>
      </c>
      <c r="K231" s="36">
        <f t="shared" si="43"/>
        <v>12.6064825</v>
      </c>
      <c r="L231" s="36">
        <f t="shared" si="44"/>
        <v>58.108554999999996</v>
      </c>
      <c r="M231" s="36">
        <f t="shared" si="45"/>
        <v>4.5440890009999997</v>
      </c>
      <c r="N231" s="36">
        <f t="shared" si="46"/>
        <v>62.652644000999999</v>
      </c>
      <c r="O231" s="36">
        <f t="shared" si="47"/>
        <v>11.41696515340443</v>
      </c>
      <c r="P231" s="36">
        <f t="shared" si="48"/>
        <v>74.069609154404432</v>
      </c>
      <c r="Q231" s="38">
        <v>44.29</v>
      </c>
      <c r="R231" s="39">
        <f t="shared" si="49"/>
        <v>-0.40204895765449894</v>
      </c>
      <c r="S231" s="40"/>
      <c r="T231" s="41" t="str">
        <f t="shared" si="50"/>
        <v/>
      </c>
      <c r="U231" s="41" t="str">
        <f t="shared" si="51"/>
        <v/>
      </c>
      <c r="V231" s="41">
        <f t="shared" si="39"/>
        <v>44.29</v>
      </c>
      <c r="W231" s="18">
        <f>_xlfn.XLOOKUP($B231,'[1]Query2 w Prices'!$B:$B,'[1]Query2 w Prices'!$L:$L)</f>
        <v>44.213799999999999</v>
      </c>
    </row>
    <row r="232" spans="2:23" ht="16.5" customHeight="1" x14ac:dyDescent="0.25">
      <c r="B232" s="42" t="s">
        <v>805</v>
      </c>
      <c r="C232" s="33" t="s">
        <v>5188</v>
      </c>
      <c r="D232" s="34" t="str">
        <f>_xlfn.XLOOKUP($B232,[1]Redo!$A:$A,[1]Redo!$AD:$AD)</f>
        <v>SGN,S11,WEX,D9-16,</v>
      </c>
      <c r="E232" s="35">
        <v>1326</v>
      </c>
      <c r="F232" s="36">
        <f>_xlfn.XLOOKUP($B232,'[1]DOT Signs Costs (2)'!$A:$A,'[1]DOT Signs Costs (2)'!$Y:$Y)</f>
        <v>0.33468750000000008</v>
      </c>
      <c r="G232" s="37">
        <f t="shared" si="41"/>
        <v>20.081250000000004</v>
      </c>
      <c r="H232" s="36">
        <f>_xlfn.XLOOKUP($B232,'[1]DOT Signs Costs (2)'!$A:$A,'[1]DOT Signs Costs (2)'!$W:$W)</f>
        <v>56.650000000000006</v>
      </c>
      <c r="I232" s="36">
        <f t="shared" si="40"/>
        <v>15.526153125000004</v>
      </c>
      <c r="J232" s="36">
        <f t="shared" si="42"/>
        <v>0.22424062500000008</v>
      </c>
      <c r="K232" s="36">
        <f t="shared" si="43"/>
        <v>15.526153125000004</v>
      </c>
      <c r="L232" s="36">
        <f t="shared" si="44"/>
        <v>72.400393750000006</v>
      </c>
      <c r="M232" s="36">
        <f t="shared" si="45"/>
        <v>5.6617107912500009</v>
      </c>
      <c r="N232" s="36">
        <f t="shared" si="46"/>
        <v>78.062104541250008</v>
      </c>
      <c r="O232" s="36">
        <f t="shared" si="47"/>
        <v>14.224975522735164</v>
      </c>
      <c r="P232" s="36">
        <f t="shared" si="48"/>
        <v>92.287080063985172</v>
      </c>
      <c r="Q232" s="38">
        <v>53.36</v>
      </c>
      <c r="R232" s="39">
        <f t="shared" si="49"/>
        <v>-0.42180422261703326</v>
      </c>
      <c r="S232" s="40"/>
      <c r="T232" s="41" t="str">
        <f t="shared" si="50"/>
        <v/>
      </c>
      <c r="U232" s="41" t="str">
        <f t="shared" si="51"/>
        <v/>
      </c>
      <c r="V232" s="41">
        <f t="shared" si="39"/>
        <v>53.36</v>
      </c>
      <c r="W232" s="18">
        <f>_xlfn.XLOOKUP($B232,'[1]Query2 w Prices'!$B:$B,'[1]Query2 w Prices'!$L:$L)</f>
        <v>53.283200000000001</v>
      </c>
    </row>
    <row r="233" spans="2:23" ht="16.5" customHeight="1" x14ac:dyDescent="0.25">
      <c r="B233" s="32" t="s">
        <v>807</v>
      </c>
      <c r="C233" s="33" t="s">
        <v>5189</v>
      </c>
      <c r="D233" s="34" t="str">
        <f>_xlfn.XLOOKUP($B233,[1]Redo!$A:$A,[1]Redo!$AD:$AD)</f>
        <v>SGN,S11,WEX,D9-16aP,</v>
      </c>
      <c r="E233" s="35">
        <v>1326</v>
      </c>
      <c r="F233" s="36">
        <f>_xlfn.XLOOKUP($B233,'[1]DOT Signs Costs (2)'!$A:$A,'[1]DOT Signs Costs (2)'!$Y:$Y)</f>
        <v>0.33468750000000008</v>
      </c>
      <c r="G233" s="37">
        <f t="shared" si="41"/>
        <v>20.081250000000004</v>
      </c>
      <c r="H233" s="36">
        <f>_xlfn.XLOOKUP($B233,'[1]DOT Signs Costs (2)'!$A:$A,'[1]DOT Signs Costs (2)'!$W:$W)</f>
        <v>56.650000000000006</v>
      </c>
      <c r="I233" s="36">
        <f t="shared" si="40"/>
        <v>15.526153125000004</v>
      </c>
      <c r="J233" s="36">
        <f t="shared" si="42"/>
        <v>0.22424062500000008</v>
      </c>
      <c r="K233" s="36">
        <f t="shared" si="43"/>
        <v>15.526153125000004</v>
      </c>
      <c r="L233" s="36">
        <f t="shared" si="44"/>
        <v>72.400393750000006</v>
      </c>
      <c r="M233" s="36">
        <f t="shared" si="45"/>
        <v>5.6617107912500009</v>
      </c>
      <c r="N233" s="36">
        <f t="shared" si="46"/>
        <v>78.062104541250008</v>
      </c>
      <c r="O233" s="36">
        <f t="shared" si="47"/>
        <v>14.224975522735164</v>
      </c>
      <c r="P233" s="36">
        <f t="shared" si="48"/>
        <v>92.287080063985172</v>
      </c>
      <c r="Q233" s="38" t="e">
        <v>#N/A</v>
      </c>
      <c r="R233" s="39" t="str">
        <f t="shared" si="49"/>
        <v xml:space="preserve"> </v>
      </c>
      <c r="S233" s="40"/>
      <c r="T233" s="41" t="str">
        <f t="shared" si="50"/>
        <v/>
      </c>
      <c r="U233" s="41" t="str">
        <f t="shared" si="51"/>
        <v/>
      </c>
      <c r="V233" s="41" t="e">
        <f t="shared" si="39"/>
        <v>#N/A</v>
      </c>
      <c r="W233" s="18" t="e">
        <f>_xlfn.XLOOKUP($B233,'[1]Query2 w Prices'!$B:$B,'[1]Query2 w Prices'!$L:$L)</f>
        <v>#N/A</v>
      </c>
    </row>
    <row r="234" spans="2:23" ht="16.5" customHeight="1" x14ac:dyDescent="0.25">
      <c r="B234" s="42" t="s">
        <v>845</v>
      </c>
      <c r="C234" s="33" t="s">
        <v>5190</v>
      </c>
      <c r="D234" s="34" t="str">
        <f>_xlfn.XLOOKUP($B234,[1]Redo!$A:$A,[1]Redo!$AD:$AD)</f>
        <v>SGN,S11,WEX,D9-2,</v>
      </c>
      <c r="E234" s="35">
        <v>1326</v>
      </c>
      <c r="F234" s="36">
        <f>_xlfn.XLOOKUP($B234,'[1]DOT Signs Costs (2)'!$A:$A,'[1]DOT Signs Costs (2)'!$Y:$Y)</f>
        <v>0.33468750000000008</v>
      </c>
      <c r="G234" s="37">
        <f t="shared" si="41"/>
        <v>20.081250000000004</v>
      </c>
      <c r="H234" s="36">
        <f>_xlfn.XLOOKUP($B234,'[1]DOT Signs Costs (2)'!$A:$A,'[1]DOT Signs Costs (2)'!$W:$W)</f>
        <v>56.650000000000006</v>
      </c>
      <c r="I234" s="36">
        <f t="shared" si="40"/>
        <v>15.526153125000004</v>
      </c>
      <c r="J234" s="36">
        <f t="shared" si="42"/>
        <v>0.22424062500000008</v>
      </c>
      <c r="K234" s="36">
        <f t="shared" si="43"/>
        <v>15.526153125000004</v>
      </c>
      <c r="L234" s="36">
        <f t="shared" si="44"/>
        <v>72.400393750000006</v>
      </c>
      <c r="M234" s="36">
        <f t="shared" si="45"/>
        <v>5.6617107912500009</v>
      </c>
      <c r="N234" s="36">
        <f t="shared" si="46"/>
        <v>78.062104541250008</v>
      </c>
      <c r="O234" s="36">
        <f t="shared" si="47"/>
        <v>14.224975522735164</v>
      </c>
      <c r="P234" s="36">
        <f t="shared" si="48"/>
        <v>92.287080063985172</v>
      </c>
      <c r="Q234" s="38" t="e">
        <v>#N/A</v>
      </c>
      <c r="R234" s="39" t="str">
        <f t="shared" si="49"/>
        <v xml:space="preserve"> </v>
      </c>
      <c r="S234" s="40"/>
      <c r="T234" s="41" t="str">
        <f t="shared" si="50"/>
        <v/>
      </c>
      <c r="U234" s="41" t="str">
        <f t="shared" si="51"/>
        <v/>
      </c>
      <c r="V234" s="41" t="e">
        <f t="shared" si="39"/>
        <v>#N/A</v>
      </c>
      <c r="W234" s="18" t="e">
        <f>_xlfn.XLOOKUP($B234,'[1]Query2 w Prices'!$B:$B,'[1]Query2 w Prices'!$L:$L)</f>
        <v>#N/A</v>
      </c>
    </row>
    <row r="235" spans="2:23" ht="16.5" customHeight="1" x14ac:dyDescent="0.25">
      <c r="B235" s="32" t="s">
        <v>847</v>
      </c>
      <c r="C235" s="33" t="s">
        <v>5191</v>
      </c>
      <c r="D235" s="34" t="str">
        <f>_xlfn.XLOOKUP($B235,[1]Redo!$A:$A,[1]Redo!$AD:$AD)</f>
        <v>SGN,S11,WEX,D9-20,</v>
      </c>
      <c r="E235" s="35">
        <v>1326</v>
      </c>
      <c r="F235" s="36">
        <f>_xlfn.XLOOKUP($B235,'[1]DOT Signs Costs (2)'!$A:$A,'[1]DOT Signs Costs (2)'!$Y:$Y)</f>
        <v>0.33468750000000008</v>
      </c>
      <c r="G235" s="37">
        <f t="shared" si="41"/>
        <v>20.081250000000004</v>
      </c>
      <c r="H235" s="36">
        <f>_xlfn.XLOOKUP($B235,'[1]DOT Signs Costs (2)'!$A:$A,'[1]DOT Signs Costs (2)'!$W:$W)</f>
        <v>56.650000000000006</v>
      </c>
      <c r="I235" s="36">
        <f t="shared" si="40"/>
        <v>15.526153125000004</v>
      </c>
      <c r="J235" s="36">
        <f t="shared" si="42"/>
        <v>0.22424062500000008</v>
      </c>
      <c r="K235" s="36">
        <f t="shared" si="43"/>
        <v>15.526153125000004</v>
      </c>
      <c r="L235" s="36">
        <f t="shared" si="44"/>
        <v>72.400393750000006</v>
      </c>
      <c r="M235" s="36">
        <f t="shared" si="45"/>
        <v>5.6617107912500009</v>
      </c>
      <c r="N235" s="36">
        <f t="shared" si="46"/>
        <v>78.062104541250008</v>
      </c>
      <c r="O235" s="36">
        <f t="shared" si="47"/>
        <v>14.224975522735164</v>
      </c>
      <c r="P235" s="36">
        <f t="shared" si="48"/>
        <v>92.287080063985172</v>
      </c>
      <c r="Q235" s="38" t="e">
        <v>#N/A</v>
      </c>
      <c r="R235" s="39" t="str">
        <f t="shared" si="49"/>
        <v xml:space="preserve"> </v>
      </c>
      <c r="S235" s="40"/>
      <c r="T235" s="41" t="str">
        <f t="shared" si="50"/>
        <v/>
      </c>
      <c r="U235" s="41" t="str">
        <f t="shared" si="51"/>
        <v/>
      </c>
      <c r="V235" s="41" t="e">
        <f t="shared" si="39"/>
        <v>#N/A</v>
      </c>
      <c r="W235" s="18" t="e">
        <f>_xlfn.XLOOKUP($B235,'[1]Query2 w Prices'!$B:$B,'[1]Query2 w Prices'!$L:$L)</f>
        <v>#N/A</v>
      </c>
    </row>
    <row r="236" spans="2:23" ht="16.5" customHeight="1" x14ac:dyDescent="0.25">
      <c r="B236" s="42" t="s">
        <v>853</v>
      </c>
      <c r="C236" s="33" t="s">
        <v>5192</v>
      </c>
      <c r="D236" s="34" t="str">
        <f>_xlfn.XLOOKUP($B236,[1]Redo!$A:$A,[1]Redo!$AD:$AD)</f>
        <v>SGN,S11,WEX,D9-21,</v>
      </c>
      <c r="E236" s="35">
        <v>1326</v>
      </c>
      <c r="F236" s="36">
        <f>_xlfn.XLOOKUP($B236,'[1]DOT Signs Costs (2)'!$A:$A,'[1]DOT Signs Costs (2)'!$Y:$Y)</f>
        <v>0.33468750000000008</v>
      </c>
      <c r="G236" s="37">
        <f t="shared" si="41"/>
        <v>20.081250000000004</v>
      </c>
      <c r="H236" s="36">
        <f>_xlfn.XLOOKUP($B236,'[1]DOT Signs Costs (2)'!$A:$A,'[1]DOT Signs Costs (2)'!$W:$W)</f>
        <v>56.650000000000006</v>
      </c>
      <c r="I236" s="36">
        <f t="shared" si="40"/>
        <v>15.526153125000004</v>
      </c>
      <c r="J236" s="36">
        <f t="shared" si="42"/>
        <v>0.22424062500000008</v>
      </c>
      <c r="K236" s="36">
        <f t="shared" si="43"/>
        <v>15.526153125000004</v>
      </c>
      <c r="L236" s="36">
        <f t="shared" si="44"/>
        <v>72.400393750000006</v>
      </c>
      <c r="M236" s="36">
        <f t="shared" si="45"/>
        <v>5.6617107912500009</v>
      </c>
      <c r="N236" s="36">
        <f t="shared" si="46"/>
        <v>78.062104541250008</v>
      </c>
      <c r="O236" s="36">
        <f t="shared" si="47"/>
        <v>14.224975522735164</v>
      </c>
      <c r="P236" s="36">
        <f t="shared" si="48"/>
        <v>92.287080063985172</v>
      </c>
      <c r="Q236" s="38">
        <v>55.34</v>
      </c>
      <c r="R236" s="39">
        <f t="shared" si="49"/>
        <v>-0.40034943177711052</v>
      </c>
      <c r="S236" s="40"/>
      <c r="T236" s="41" t="str">
        <f t="shared" si="50"/>
        <v/>
      </c>
      <c r="U236" s="41" t="str">
        <f t="shared" si="51"/>
        <v/>
      </c>
      <c r="V236" s="41">
        <f t="shared" si="39"/>
        <v>55.34</v>
      </c>
      <c r="W236" s="18">
        <f>_xlfn.XLOOKUP($B236,'[1]Query2 w Prices'!$B:$B,'[1]Query2 w Prices'!$L:$L)</f>
        <v>55.267200000000003</v>
      </c>
    </row>
    <row r="237" spans="2:23" ht="16.5" customHeight="1" x14ac:dyDescent="0.25">
      <c r="B237" s="32" t="s">
        <v>857</v>
      </c>
      <c r="C237" s="33" t="s">
        <v>5193</v>
      </c>
      <c r="D237" s="34" t="str">
        <f>_xlfn.XLOOKUP($B237,[1]Redo!$A:$A,[1]Redo!$AD:$AD)</f>
        <v>SGN,S11,WEX,D9-22,</v>
      </c>
      <c r="E237" s="35">
        <v>1326</v>
      </c>
      <c r="F237" s="36">
        <f>_xlfn.XLOOKUP($B237,'[1]DOT Signs Costs (2)'!$A:$A,'[1]DOT Signs Costs (2)'!$Y:$Y)</f>
        <v>0.33468750000000008</v>
      </c>
      <c r="G237" s="37">
        <f t="shared" si="41"/>
        <v>20.081250000000004</v>
      </c>
      <c r="H237" s="36">
        <f>_xlfn.XLOOKUP($B237,'[1]DOT Signs Costs (2)'!$A:$A,'[1]DOT Signs Costs (2)'!$W:$W)</f>
        <v>56.650000000000006</v>
      </c>
      <c r="I237" s="36">
        <f t="shared" si="40"/>
        <v>15.526153125000004</v>
      </c>
      <c r="J237" s="36">
        <f t="shared" si="42"/>
        <v>0.22424062500000008</v>
      </c>
      <c r="K237" s="36">
        <f t="shared" si="43"/>
        <v>15.526153125000004</v>
      </c>
      <c r="L237" s="36">
        <f t="shared" si="44"/>
        <v>72.400393750000006</v>
      </c>
      <c r="M237" s="36">
        <f t="shared" si="45"/>
        <v>5.6617107912500009</v>
      </c>
      <c r="N237" s="36">
        <f t="shared" si="46"/>
        <v>78.062104541250008</v>
      </c>
      <c r="O237" s="36">
        <f t="shared" si="47"/>
        <v>14.224975522735164</v>
      </c>
      <c r="P237" s="36">
        <f t="shared" si="48"/>
        <v>92.287080063985172</v>
      </c>
      <c r="Q237" s="38">
        <v>55.34</v>
      </c>
      <c r="R237" s="39">
        <f t="shared" si="49"/>
        <v>-0.40034943177711052</v>
      </c>
      <c r="S237" s="40"/>
      <c r="T237" s="41" t="str">
        <f t="shared" si="50"/>
        <v/>
      </c>
      <c r="U237" s="41" t="str">
        <f t="shared" si="51"/>
        <v/>
      </c>
      <c r="V237" s="41">
        <f t="shared" si="39"/>
        <v>55.34</v>
      </c>
      <c r="W237" s="18">
        <f>_xlfn.XLOOKUP($B237,'[1]Query2 w Prices'!$B:$B,'[1]Query2 w Prices'!$L:$L)</f>
        <v>55.267200000000003</v>
      </c>
    </row>
    <row r="238" spans="2:23" ht="16.5" customHeight="1" x14ac:dyDescent="0.25">
      <c r="B238" s="42" t="s">
        <v>859</v>
      </c>
      <c r="C238" s="33" t="s">
        <v>5194</v>
      </c>
      <c r="D238" s="34" t="str">
        <f>_xlfn.XLOOKUP($B238,[1]Redo!$A:$A,[1]Redo!$AD:$AD)</f>
        <v>SGN,S11,WEX,D9-3,</v>
      </c>
      <c r="E238" s="35">
        <v>1326</v>
      </c>
      <c r="F238" s="36">
        <f>_xlfn.XLOOKUP($B238,'[1]DOT Signs Costs (2)'!$A:$A,'[1]DOT Signs Costs (2)'!$Y:$Y)</f>
        <v>0.33468750000000008</v>
      </c>
      <c r="G238" s="37">
        <f t="shared" si="41"/>
        <v>20.081250000000004</v>
      </c>
      <c r="H238" s="36">
        <f>_xlfn.XLOOKUP($B238,'[1]DOT Signs Costs (2)'!$A:$A,'[1]DOT Signs Costs (2)'!$W:$W)</f>
        <v>56.650000000000006</v>
      </c>
      <c r="I238" s="36">
        <f t="shared" si="40"/>
        <v>15.526153125000004</v>
      </c>
      <c r="J238" s="36">
        <f t="shared" si="42"/>
        <v>0.22424062500000008</v>
      </c>
      <c r="K238" s="36">
        <f t="shared" si="43"/>
        <v>15.526153125000004</v>
      </c>
      <c r="L238" s="36">
        <f t="shared" si="44"/>
        <v>72.400393750000006</v>
      </c>
      <c r="M238" s="36">
        <f t="shared" si="45"/>
        <v>5.6617107912500009</v>
      </c>
      <c r="N238" s="36">
        <f t="shared" si="46"/>
        <v>78.062104541250008</v>
      </c>
      <c r="O238" s="36">
        <f t="shared" si="47"/>
        <v>14.224975522735164</v>
      </c>
      <c r="P238" s="36">
        <f t="shared" si="48"/>
        <v>92.287080063985172</v>
      </c>
      <c r="Q238" s="38" t="e">
        <v>#N/A</v>
      </c>
      <c r="R238" s="39" t="str">
        <f t="shared" si="49"/>
        <v xml:space="preserve"> </v>
      </c>
      <c r="S238" s="40"/>
      <c r="T238" s="41" t="str">
        <f t="shared" si="50"/>
        <v/>
      </c>
      <c r="U238" s="41" t="str">
        <f t="shared" si="51"/>
        <v/>
      </c>
      <c r="V238" s="41" t="e">
        <f t="shared" si="39"/>
        <v>#N/A</v>
      </c>
      <c r="W238" s="18" t="e">
        <f>_xlfn.XLOOKUP($B238,'[1]Query2 w Prices'!$B:$B,'[1]Query2 w Prices'!$L:$L)</f>
        <v>#N/A</v>
      </c>
    </row>
    <row r="239" spans="2:23" ht="16.5" customHeight="1" x14ac:dyDescent="0.25">
      <c r="B239" s="32" t="s">
        <v>867</v>
      </c>
      <c r="C239" s="33" t="s">
        <v>5195</v>
      </c>
      <c r="D239" s="34" t="str">
        <f>_xlfn.XLOOKUP($B239,[1]Redo!$A:$A,[1]Redo!$AD:$AD)</f>
        <v>SGN,S11,WEX,D9-6,</v>
      </c>
      <c r="E239" s="35">
        <v>1326</v>
      </c>
      <c r="F239" s="36">
        <f>_xlfn.XLOOKUP($B239,'[1]DOT Signs Costs (2)'!$A:$A,'[1]DOT Signs Costs (2)'!$Y:$Y)</f>
        <v>0.33468750000000008</v>
      </c>
      <c r="G239" s="37">
        <f t="shared" si="41"/>
        <v>20.081250000000004</v>
      </c>
      <c r="H239" s="36">
        <f>_xlfn.XLOOKUP($B239,'[1]DOT Signs Costs (2)'!$A:$A,'[1]DOT Signs Costs (2)'!$W:$W)</f>
        <v>56.650000000000006</v>
      </c>
      <c r="I239" s="36">
        <f t="shared" si="40"/>
        <v>15.526153125000004</v>
      </c>
      <c r="J239" s="36">
        <f t="shared" si="42"/>
        <v>0.22424062500000008</v>
      </c>
      <c r="K239" s="36">
        <f t="shared" si="43"/>
        <v>15.526153125000004</v>
      </c>
      <c r="L239" s="36">
        <f t="shared" si="44"/>
        <v>72.400393750000006</v>
      </c>
      <c r="M239" s="36">
        <f t="shared" si="45"/>
        <v>5.6617107912500009</v>
      </c>
      <c r="N239" s="36">
        <f t="shared" si="46"/>
        <v>78.062104541250008</v>
      </c>
      <c r="O239" s="36">
        <f t="shared" si="47"/>
        <v>14.224975522735164</v>
      </c>
      <c r="P239" s="36">
        <f t="shared" si="48"/>
        <v>92.287080063985172</v>
      </c>
      <c r="Q239" s="38">
        <v>53.36</v>
      </c>
      <c r="R239" s="39">
        <f t="shared" si="49"/>
        <v>-0.42180422261703326</v>
      </c>
      <c r="S239" s="40"/>
      <c r="T239" s="41" t="str">
        <f t="shared" si="50"/>
        <v/>
      </c>
      <c r="U239" s="41" t="str">
        <f t="shared" si="51"/>
        <v/>
      </c>
      <c r="V239" s="41">
        <f t="shared" si="39"/>
        <v>53.36</v>
      </c>
      <c r="W239" s="18">
        <f>_xlfn.XLOOKUP($B239,'[1]Query2 w Prices'!$B:$B,'[1]Query2 w Prices'!$L:$L)</f>
        <v>53.283200000000001</v>
      </c>
    </row>
    <row r="240" spans="2:23" ht="16.5" customHeight="1" x14ac:dyDescent="0.25">
      <c r="B240" s="42" t="s">
        <v>873</v>
      </c>
      <c r="C240" s="33" t="s">
        <v>5196</v>
      </c>
      <c r="D240" s="34" t="str">
        <f>_xlfn.XLOOKUP($B240,[1]Redo!$A:$A,[1]Redo!$AD:$AD)</f>
        <v>SGN,S11,WEX,D9-7,</v>
      </c>
      <c r="E240" s="35">
        <v>1326</v>
      </c>
      <c r="F240" s="36">
        <f>_xlfn.XLOOKUP($B240,'[1]DOT Signs Costs (2)'!$A:$A,'[1]DOT Signs Costs (2)'!$Y:$Y)</f>
        <v>0.33468750000000008</v>
      </c>
      <c r="G240" s="37">
        <f t="shared" si="41"/>
        <v>20.081250000000004</v>
      </c>
      <c r="H240" s="36">
        <f>_xlfn.XLOOKUP($B240,'[1]DOT Signs Costs (2)'!$A:$A,'[1]DOT Signs Costs (2)'!$W:$W)</f>
        <v>56.650000000000006</v>
      </c>
      <c r="I240" s="36">
        <f t="shared" si="40"/>
        <v>15.526153125000004</v>
      </c>
      <c r="J240" s="36">
        <f t="shared" si="42"/>
        <v>0.22424062500000008</v>
      </c>
      <c r="K240" s="36">
        <f t="shared" si="43"/>
        <v>15.526153125000004</v>
      </c>
      <c r="L240" s="36">
        <f t="shared" si="44"/>
        <v>72.400393750000006</v>
      </c>
      <c r="M240" s="36">
        <f t="shared" si="45"/>
        <v>5.6617107912500009</v>
      </c>
      <c r="N240" s="36">
        <f t="shared" si="46"/>
        <v>78.062104541250008</v>
      </c>
      <c r="O240" s="36">
        <f t="shared" si="47"/>
        <v>14.224975522735164</v>
      </c>
      <c r="P240" s="36">
        <f t="shared" si="48"/>
        <v>92.287080063985172</v>
      </c>
      <c r="Q240" s="38" t="e">
        <v>#N/A</v>
      </c>
      <c r="R240" s="39" t="str">
        <f t="shared" si="49"/>
        <v xml:space="preserve"> </v>
      </c>
      <c r="S240" s="40"/>
      <c r="T240" s="41" t="str">
        <f t="shared" si="50"/>
        <v/>
      </c>
      <c r="U240" s="41" t="str">
        <f t="shared" si="51"/>
        <v/>
      </c>
      <c r="V240" s="41" t="e">
        <f t="shared" si="39"/>
        <v>#N/A</v>
      </c>
      <c r="W240" s="18" t="e">
        <f>_xlfn.XLOOKUP($B240,'[1]Query2 w Prices'!$B:$B,'[1]Query2 w Prices'!$L:$L)</f>
        <v>#N/A</v>
      </c>
    </row>
    <row r="241" spans="2:23" ht="16.5" customHeight="1" x14ac:dyDescent="0.25">
      <c r="B241" s="32" t="s">
        <v>875</v>
      </c>
      <c r="C241" s="33" t="s">
        <v>5197</v>
      </c>
      <c r="D241" s="34" t="str">
        <f>_xlfn.XLOOKUP($B241,[1]Redo!$A:$A,[1]Redo!$AD:$AD)</f>
        <v>SGN,S11,WEX,D9-8,</v>
      </c>
      <c r="E241" s="35">
        <v>1326</v>
      </c>
      <c r="F241" s="36">
        <f>_xlfn.XLOOKUP($B241,'[1]DOT Signs Costs (2)'!$A:$A,'[1]DOT Signs Costs (2)'!$Y:$Y)</f>
        <v>0.33468750000000008</v>
      </c>
      <c r="G241" s="37">
        <f t="shared" si="41"/>
        <v>20.081250000000004</v>
      </c>
      <c r="H241" s="36">
        <f>_xlfn.XLOOKUP($B241,'[1]DOT Signs Costs (2)'!$A:$A,'[1]DOT Signs Costs (2)'!$W:$W)</f>
        <v>56.650000000000006</v>
      </c>
      <c r="I241" s="36">
        <f t="shared" si="40"/>
        <v>15.526153125000004</v>
      </c>
      <c r="J241" s="36">
        <f t="shared" si="42"/>
        <v>0.22424062500000008</v>
      </c>
      <c r="K241" s="36">
        <f t="shared" si="43"/>
        <v>15.526153125000004</v>
      </c>
      <c r="L241" s="36">
        <f t="shared" si="44"/>
        <v>72.400393750000006</v>
      </c>
      <c r="M241" s="36">
        <f t="shared" si="45"/>
        <v>5.6617107912500009</v>
      </c>
      <c r="N241" s="36">
        <f t="shared" si="46"/>
        <v>78.062104541250008</v>
      </c>
      <c r="O241" s="36">
        <f t="shared" si="47"/>
        <v>14.224975522735164</v>
      </c>
      <c r="P241" s="36">
        <f t="shared" si="48"/>
        <v>92.287080063985172</v>
      </c>
      <c r="Q241" s="38" t="e">
        <v>#N/A</v>
      </c>
      <c r="R241" s="39" t="str">
        <f t="shared" si="49"/>
        <v xml:space="preserve"> </v>
      </c>
      <c r="S241" s="40"/>
      <c r="T241" s="41" t="str">
        <f t="shared" si="50"/>
        <v/>
      </c>
      <c r="U241" s="41" t="str">
        <f t="shared" si="51"/>
        <v/>
      </c>
      <c r="V241" s="41" t="e">
        <f t="shared" si="39"/>
        <v>#N/A</v>
      </c>
      <c r="W241" s="18" t="e">
        <f>_xlfn.XLOOKUP($B241,'[1]Query2 w Prices'!$B:$B,'[1]Query2 w Prices'!$L:$L)</f>
        <v>#N/A</v>
      </c>
    </row>
    <row r="242" spans="2:23" ht="16.5" customHeight="1" x14ac:dyDescent="0.25">
      <c r="B242" s="42" t="s">
        <v>877</v>
      </c>
      <c r="C242" s="33" t="s">
        <v>5198</v>
      </c>
      <c r="D242" s="34" t="str">
        <f>_xlfn.XLOOKUP($B242,[1]Redo!$A:$A,[1]Redo!$AD:$AD)</f>
        <v>SGN,S11,WEX,D9-9,</v>
      </c>
      <c r="E242" s="35">
        <v>1326</v>
      </c>
      <c r="F242" s="36">
        <f>_xlfn.XLOOKUP($B242,'[1]DOT Signs Costs (2)'!$A:$A,'[1]DOT Signs Costs (2)'!$Y:$Y)</f>
        <v>0.33468750000000008</v>
      </c>
      <c r="G242" s="37">
        <f t="shared" si="41"/>
        <v>20.081250000000004</v>
      </c>
      <c r="H242" s="36">
        <f>_xlfn.XLOOKUP($B242,'[1]DOT Signs Costs (2)'!$A:$A,'[1]DOT Signs Costs (2)'!$W:$W)</f>
        <v>56.650000000000006</v>
      </c>
      <c r="I242" s="36">
        <f t="shared" si="40"/>
        <v>15.526153125000004</v>
      </c>
      <c r="J242" s="36">
        <f t="shared" si="42"/>
        <v>0.22424062500000008</v>
      </c>
      <c r="K242" s="36">
        <f t="shared" si="43"/>
        <v>15.526153125000004</v>
      </c>
      <c r="L242" s="36">
        <f t="shared" si="44"/>
        <v>72.400393750000006</v>
      </c>
      <c r="M242" s="36">
        <f t="shared" si="45"/>
        <v>5.6617107912500009</v>
      </c>
      <c r="N242" s="36">
        <f t="shared" si="46"/>
        <v>78.062104541250008</v>
      </c>
      <c r="O242" s="36">
        <f t="shared" si="47"/>
        <v>14.224975522735164</v>
      </c>
      <c r="P242" s="36">
        <f t="shared" si="48"/>
        <v>92.287080063985172</v>
      </c>
      <c r="Q242" s="38" t="e">
        <v>#N/A</v>
      </c>
      <c r="R242" s="39" t="str">
        <f t="shared" si="49"/>
        <v xml:space="preserve"> </v>
      </c>
      <c r="S242" s="40"/>
      <c r="T242" s="41" t="str">
        <f t="shared" si="50"/>
        <v/>
      </c>
      <c r="U242" s="41" t="str">
        <f t="shared" si="51"/>
        <v/>
      </c>
      <c r="V242" s="41" t="e">
        <f t="shared" si="39"/>
        <v>#N/A</v>
      </c>
      <c r="W242" s="18" t="e">
        <f>_xlfn.XLOOKUP($B242,'[1]Query2 w Prices'!$B:$B,'[1]Query2 w Prices'!$L:$L)</f>
        <v>#N/A</v>
      </c>
    </row>
    <row r="243" spans="2:23" ht="16.5" customHeight="1" x14ac:dyDescent="0.25">
      <c r="B243" s="32" t="s">
        <v>837</v>
      </c>
      <c r="C243" s="33" t="s">
        <v>5199</v>
      </c>
      <c r="D243" s="34" t="str">
        <f>_xlfn.XLOOKUP($B243,[1]Redo!$A:$A,[1]Redo!$AD:$AD)</f>
        <v>SGN,S11,EWX,D9-19,</v>
      </c>
      <c r="E243" s="35">
        <v>1326</v>
      </c>
      <c r="F243" s="36">
        <f>_xlfn.XLOOKUP($B243,'[1]DOT Signs Costs (2)'!$A:$A,'[1]DOT Signs Costs (2)'!$Y:$Y)</f>
        <v>0.46115</v>
      </c>
      <c r="G243" s="37">
        <f t="shared" si="41"/>
        <v>27.669</v>
      </c>
      <c r="H243" s="36">
        <f>_xlfn.XLOOKUP($B243,'[1]DOT Signs Costs (2)'!$A:$A,'[1]DOT Signs Costs (2)'!$W:$W)</f>
        <v>81.576000000000008</v>
      </c>
      <c r="I243" s="36">
        <f t="shared" si="40"/>
        <v>21.3927485</v>
      </c>
      <c r="J243" s="36">
        <f t="shared" si="42"/>
        <v>0.30897050000000004</v>
      </c>
      <c r="K243" s="36">
        <f t="shared" si="43"/>
        <v>21.3927485</v>
      </c>
      <c r="L243" s="36">
        <f t="shared" si="44"/>
        <v>103.277719</v>
      </c>
      <c r="M243" s="36">
        <f t="shared" si="45"/>
        <v>8.0763176258000016</v>
      </c>
      <c r="N243" s="36">
        <f t="shared" si="46"/>
        <v>111.35403662580001</v>
      </c>
      <c r="O243" s="36">
        <f t="shared" si="47"/>
        <v>20.291644129613871</v>
      </c>
      <c r="P243" s="36">
        <f t="shared" si="48"/>
        <v>131.64568075541388</v>
      </c>
      <c r="Q243" s="38" t="e">
        <v>#N/A</v>
      </c>
      <c r="R243" s="39" t="str">
        <f t="shared" si="49"/>
        <v xml:space="preserve"> </v>
      </c>
      <c r="S243" s="40"/>
      <c r="T243" s="41" t="str">
        <f t="shared" si="50"/>
        <v/>
      </c>
      <c r="U243" s="41" t="str">
        <f t="shared" si="51"/>
        <v/>
      </c>
      <c r="V243" s="41" t="e">
        <f t="shared" si="39"/>
        <v>#N/A</v>
      </c>
      <c r="W243" s="18" t="e">
        <f>_xlfn.XLOOKUP($B243,'[1]Query2 w Prices'!$B:$B,'[1]Query2 w Prices'!$L:$L)</f>
        <v>#N/A</v>
      </c>
    </row>
    <row r="244" spans="2:23" ht="16.5" customHeight="1" x14ac:dyDescent="0.25">
      <c r="B244" s="42" t="s">
        <v>863</v>
      </c>
      <c r="C244" s="33" t="s">
        <v>5200</v>
      </c>
      <c r="D244" s="34" t="str">
        <f>_xlfn.XLOOKUP($B244,[1]Redo!$A:$A,[1]Redo!$AD:$AD)</f>
        <v>SGN,S11,EWX,D9-4,</v>
      </c>
      <c r="E244" s="35">
        <v>1326</v>
      </c>
      <c r="F244" s="36">
        <f>_xlfn.XLOOKUP($B244,'[1]DOT Signs Costs (2)'!$A:$A,'[1]DOT Signs Costs (2)'!$Y:$Y)</f>
        <v>0.60820000000000018</v>
      </c>
      <c r="G244" s="37">
        <f t="shared" si="41"/>
        <v>36.492000000000012</v>
      </c>
      <c r="H244" s="36">
        <f>_xlfn.XLOOKUP($B244,'[1]DOT Signs Costs (2)'!$A:$A,'[1]DOT Signs Costs (2)'!$W:$W)</f>
        <v>108.768</v>
      </c>
      <c r="I244" s="36">
        <f t="shared" si="40"/>
        <v>28.21439800000001</v>
      </c>
      <c r="J244" s="36">
        <f t="shared" si="42"/>
        <v>0.40749400000000013</v>
      </c>
      <c r="K244" s="36">
        <f t="shared" si="43"/>
        <v>28.21439800000001</v>
      </c>
      <c r="L244" s="36">
        <f t="shared" si="44"/>
        <v>137.389892</v>
      </c>
      <c r="M244" s="36">
        <f t="shared" si="45"/>
        <v>10.743889554400001</v>
      </c>
      <c r="N244" s="36">
        <f t="shared" si="46"/>
        <v>148.1337815544</v>
      </c>
      <c r="O244" s="36">
        <f t="shared" si="47"/>
        <v>26.993884280791328</v>
      </c>
      <c r="P244" s="36">
        <f t="shared" si="48"/>
        <v>175.12766583519132</v>
      </c>
      <c r="Q244" s="38">
        <v>92.47</v>
      </c>
      <c r="R244" s="39">
        <f t="shared" si="49"/>
        <v>-0.47198519686192003</v>
      </c>
      <c r="S244" s="40"/>
      <c r="T244" s="41" t="str">
        <f t="shared" si="50"/>
        <v/>
      </c>
      <c r="U244" s="41" t="str">
        <f t="shared" si="51"/>
        <v/>
      </c>
      <c r="V244" s="41">
        <f t="shared" si="39"/>
        <v>92.47</v>
      </c>
      <c r="W244" s="18">
        <f>_xlfn.XLOOKUP($B244,'[1]Query2 w Prices'!$B:$B,'[1]Query2 w Prices'!$L:$L)</f>
        <v>92.395399999999995</v>
      </c>
    </row>
    <row r="245" spans="2:23" ht="16.5" customHeight="1" x14ac:dyDescent="0.25">
      <c r="B245" s="32" t="s">
        <v>840</v>
      </c>
      <c r="C245" s="33" t="s">
        <v>5201</v>
      </c>
      <c r="D245" s="34" t="str">
        <f>_xlfn.XLOOKUP($B245,[1]Redo!$A:$A,[1]Redo!$AD:$AD)</f>
        <v>SGN,S11,EWX,D9-19aP,</v>
      </c>
      <c r="E245" s="35">
        <v>1326</v>
      </c>
      <c r="F245" s="36">
        <f>_xlfn.XLOOKUP($B245,'[1]DOT Signs Costs (2)'!$A:$A,'[1]DOT Signs Costs (2)'!$Y:$Y)</f>
        <v>0.188225</v>
      </c>
      <c r="G245" s="37">
        <f t="shared" si="41"/>
        <v>11.2935</v>
      </c>
      <c r="H245" s="36">
        <f>_xlfn.XLOOKUP($B245,'[1]DOT Signs Costs (2)'!$A:$A,'[1]DOT Signs Costs (2)'!$W:$W)</f>
        <v>31.724000000000004</v>
      </c>
      <c r="I245" s="36">
        <f t="shared" si="40"/>
        <v>8.7317577499999999</v>
      </c>
      <c r="J245" s="36">
        <f t="shared" si="42"/>
        <v>0.12611075000000002</v>
      </c>
      <c r="K245" s="36">
        <f t="shared" si="43"/>
        <v>8.7317577499999999</v>
      </c>
      <c r="L245" s="36">
        <f t="shared" si="44"/>
        <v>40.581868499999999</v>
      </c>
      <c r="M245" s="36">
        <f t="shared" si="45"/>
        <v>3.1735021166999999</v>
      </c>
      <c r="N245" s="36">
        <f t="shared" si="46"/>
        <v>43.755370616699999</v>
      </c>
      <c r="O245" s="36">
        <f t="shared" si="47"/>
        <v>7.9733832397749511</v>
      </c>
      <c r="P245" s="36">
        <f t="shared" si="48"/>
        <v>51.728753856474952</v>
      </c>
      <c r="Q245" s="38" t="e">
        <v>#N/A</v>
      </c>
      <c r="R245" s="39" t="str">
        <f t="shared" si="49"/>
        <v xml:space="preserve"> </v>
      </c>
      <c r="S245" s="40"/>
      <c r="T245" s="41" t="str">
        <f t="shared" si="50"/>
        <v/>
      </c>
      <c r="U245" s="41" t="str">
        <f t="shared" si="51"/>
        <v/>
      </c>
      <c r="V245" s="41" t="e">
        <f t="shared" si="39"/>
        <v>#N/A</v>
      </c>
      <c r="W245" s="18" t="e">
        <f>_xlfn.XLOOKUP($B245,'[1]Query2 w Prices'!$B:$B,'[1]Query2 w Prices'!$L:$L)</f>
        <v>#N/A</v>
      </c>
    </row>
    <row r="246" spans="2:23" ht="16.5" customHeight="1" x14ac:dyDescent="0.25">
      <c r="B246" s="42" t="s">
        <v>842</v>
      </c>
      <c r="C246" s="33" t="s">
        <v>5202</v>
      </c>
      <c r="D246" s="34" t="str">
        <f>_xlfn.XLOOKUP($B246,[1]Redo!$A:$A,[1]Redo!$AD:$AD)</f>
        <v>SGN,S11,EWX,D9-19bP,</v>
      </c>
      <c r="E246" s="35">
        <v>1326</v>
      </c>
      <c r="F246" s="36">
        <f>_xlfn.XLOOKUP($B246,'[1]DOT Signs Costs (2)'!$A:$A,'[1]DOT Signs Costs (2)'!$Y:$Y)</f>
        <v>0.27233750000000001</v>
      </c>
      <c r="G246" s="37">
        <f t="shared" si="41"/>
        <v>16.340250000000001</v>
      </c>
      <c r="H246" s="36">
        <f>_xlfn.XLOOKUP($B246,'[1]DOT Signs Costs (2)'!$A:$A,'[1]DOT Signs Costs (2)'!$W:$W)</f>
        <v>47.585999999999999</v>
      </c>
      <c r="I246" s="36">
        <f t="shared" si="40"/>
        <v>12.633736625000001</v>
      </c>
      <c r="J246" s="36">
        <f t="shared" si="42"/>
        <v>0.18246612500000001</v>
      </c>
      <c r="K246" s="36">
        <f t="shared" si="43"/>
        <v>12.633736625000001</v>
      </c>
      <c r="L246" s="36">
        <f t="shared" si="44"/>
        <v>60.402202750000001</v>
      </c>
      <c r="M246" s="36">
        <f t="shared" si="45"/>
        <v>4.7234522550500007</v>
      </c>
      <c r="N246" s="36">
        <f t="shared" si="46"/>
        <v>65.125655005050007</v>
      </c>
      <c r="O246" s="36">
        <f t="shared" si="47"/>
        <v>11.867613021621676</v>
      </c>
      <c r="P246" s="36">
        <f t="shared" si="48"/>
        <v>76.993268026671686</v>
      </c>
      <c r="Q246" s="38" t="e">
        <v>#N/A</v>
      </c>
      <c r="R246" s="39" t="str">
        <f t="shared" si="49"/>
        <v xml:space="preserve"> </v>
      </c>
      <c r="S246" s="40"/>
      <c r="T246" s="41" t="str">
        <f t="shared" si="50"/>
        <v/>
      </c>
      <c r="U246" s="41" t="str">
        <f t="shared" si="51"/>
        <v/>
      </c>
      <c r="V246" s="41" t="e">
        <f t="shared" si="39"/>
        <v>#N/A</v>
      </c>
      <c r="W246" s="18" t="e">
        <f>_xlfn.XLOOKUP($B246,'[1]Query2 w Prices'!$B:$B,'[1]Query2 w Prices'!$L:$L)</f>
        <v>#N/A</v>
      </c>
    </row>
    <row r="247" spans="2:23" ht="16.5" customHeight="1" x14ac:dyDescent="0.25">
      <c r="B247" s="32" t="s">
        <v>813</v>
      </c>
      <c r="C247" s="33" t="s">
        <v>5203</v>
      </c>
      <c r="D247" s="34" t="str">
        <f>_xlfn.XLOOKUP($B247,[1]Redo!$A:$A,[1]Redo!$AD:$AD)</f>
        <v>SGN,S11,EWX,D9-17P,</v>
      </c>
      <c r="E247" s="35">
        <v>1326</v>
      </c>
      <c r="F247" s="36">
        <f>_xlfn.XLOOKUP($B247,'[1]DOT Signs Costs (2)'!$A:$A,'[1]DOT Signs Costs (2)'!$Y:$Y)</f>
        <v>0.56820000000000015</v>
      </c>
      <c r="G247" s="37">
        <f t="shared" si="41"/>
        <v>34.092000000000006</v>
      </c>
      <c r="H247" s="36">
        <f>_xlfn.XLOOKUP($B247,'[1]DOT Signs Costs (2)'!$A:$A,'[1]DOT Signs Costs (2)'!$W:$W)</f>
        <v>108.768</v>
      </c>
      <c r="I247" s="36">
        <f t="shared" si="40"/>
        <v>26.358798000000007</v>
      </c>
      <c r="J247" s="36">
        <f t="shared" si="42"/>
        <v>0.38069400000000014</v>
      </c>
      <c r="K247" s="36">
        <f t="shared" si="43"/>
        <v>26.358798000000007</v>
      </c>
      <c r="L247" s="36">
        <f t="shared" si="44"/>
        <v>135.50749200000001</v>
      </c>
      <c r="M247" s="36">
        <f t="shared" si="45"/>
        <v>10.596685874400002</v>
      </c>
      <c r="N247" s="36">
        <f t="shared" si="46"/>
        <v>146.10417787440002</v>
      </c>
      <c r="O247" s="36">
        <f t="shared" si="47"/>
        <v>26.624036928628321</v>
      </c>
      <c r="P247" s="36">
        <f t="shared" si="48"/>
        <v>172.72821480302835</v>
      </c>
      <c r="Q247" s="38" t="e">
        <v>#N/A</v>
      </c>
      <c r="R247" s="39" t="str">
        <f t="shared" si="49"/>
        <v xml:space="preserve"> </v>
      </c>
      <c r="S247" s="40"/>
      <c r="T247" s="41" t="str">
        <f t="shared" si="50"/>
        <v/>
      </c>
      <c r="U247" s="41" t="str">
        <f t="shared" si="51"/>
        <v/>
      </c>
      <c r="V247" s="41" t="e">
        <f t="shared" si="39"/>
        <v>#N/A</v>
      </c>
      <c r="W247" s="18" t="e">
        <f>_xlfn.XLOOKUP($B247,'[1]Query2 w Prices'!$B:$B,'[1]Query2 w Prices'!$L:$L)</f>
        <v>#N/A</v>
      </c>
    </row>
    <row r="248" spans="2:23" ht="16.5" customHeight="1" x14ac:dyDescent="0.25">
      <c r="B248" s="42" t="s">
        <v>819</v>
      </c>
      <c r="C248" s="33" t="s">
        <v>5204</v>
      </c>
      <c r="D248" s="34" t="str">
        <f>_xlfn.XLOOKUP($B248,[1]Redo!$A:$A,[1]Redo!$AD:$AD)</f>
        <v>SGN,S11,WEX,D9-18a,</v>
      </c>
      <c r="E248" s="35">
        <v>1326</v>
      </c>
      <c r="F248" s="36">
        <f>_xlfn.XLOOKUP($B248,'[1]DOT Signs Costs (2)'!$A:$A,'[1]DOT Signs Costs (2)'!$Y:$Y)</f>
        <v>1.3904999999999998</v>
      </c>
      <c r="G248" s="37">
        <f t="shared" si="41"/>
        <v>83.429999999999993</v>
      </c>
      <c r="H248" s="36">
        <f>_xlfn.XLOOKUP($B248,'[1]DOT Signs Costs (2)'!$A:$A,'[1]DOT Signs Costs (2)'!$W:$W)</f>
        <v>271.92</v>
      </c>
      <c r="I248" s="36">
        <f t="shared" si="40"/>
        <v>64.50529499999999</v>
      </c>
      <c r="J248" s="36">
        <f t="shared" si="42"/>
        <v>0.93163499999999999</v>
      </c>
      <c r="K248" s="36">
        <f t="shared" si="43"/>
        <v>64.50529499999999</v>
      </c>
      <c r="L248" s="36">
        <f t="shared" si="44"/>
        <v>337.35692999999998</v>
      </c>
      <c r="M248" s="36">
        <f t="shared" si="45"/>
        <v>26.381311925999999</v>
      </c>
      <c r="N248" s="36">
        <f t="shared" si="46"/>
        <v>363.738241926</v>
      </c>
      <c r="O248" s="36">
        <f t="shared" si="47"/>
        <v>66.282706807448534</v>
      </c>
      <c r="P248" s="36">
        <f t="shared" si="48"/>
        <v>430.02094873344856</v>
      </c>
      <c r="Q248" s="38" t="e">
        <v>#N/A</v>
      </c>
      <c r="R248" s="39" t="str">
        <f t="shared" si="49"/>
        <v xml:space="preserve"> </v>
      </c>
      <c r="S248" s="40"/>
      <c r="T248" s="41" t="str">
        <f t="shared" si="50"/>
        <v/>
      </c>
      <c r="U248" s="41" t="str">
        <f t="shared" si="51"/>
        <v/>
      </c>
      <c r="V248" s="41" t="e">
        <f t="shared" si="39"/>
        <v>#N/A</v>
      </c>
      <c r="W248" s="18" t="e">
        <f>_xlfn.XLOOKUP($B248,'[1]Query2 w Prices'!$B:$B,'[1]Query2 w Prices'!$L:$L)</f>
        <v>#N/A</v>
      </c>
    </row>
    <row r="249" spans="2:23" ht="16.5" customHeight="1" x14ac:dyDescent="0.25">
      <c r="B249" s="32" t="s">
        <v>830</v>
      </c>
      <c r="C249" s="33" t="s">
        <v>5205</v>
      </c>
      <c r="D249" s="34" t="str">
        <f>_xlfn.XLOOKUP($B249,[1]Redo!$A:$A,[1]Redo!$AD:$AD)</f>
        <v>SGN,S11,WEX,D9-18c,</v>
      </c>
      <c r="E249" s="35">
        <v>1326</v>
      </c>
      <c r="F249" s="36">
        <f>_xlfn.XLOOKUP($B249,'[1]DOT Signs Costs (2)'!$A:$A,'[1]DOT Signs Costs (2)'!$Y:$Y)</f>
        <v>1.3904999999999998</v>
      </c>
      <c r="G249" s="37">
        <f t="shared" si="41"/>
        <v>83.429999999999993</v>
      </c>
      <c r="H249" s="36">
        <f>_xlfn.XLOOKUP($B249,'[1]DOT Signs Costs (2)'!$A:$A,'[1]DOT Signs Costs (2)'!$W:$W)</f>
        <v>271.92</v>
      </c>
      <c r="I249" s="36">
        <f t="shared" si="40"/>
        <v>64.50529499999999</v>
      </c>
      <c r="J249" s="36">
        <f t="shared" si="42"/>
        <v>0.93163499999999999</v>
      </c>
      <c r="K249" s="36">
        <f t="shared" si="43"/>
        <v>64.50529499999999</v>
      </c>
      <c r="L249" s="36">
        <f t="shared" si="44"/>
        <v>337.35692999999998</v>
      </c>
      <c r="M249" s="36">
        <f t="shared" si="45"/>
        <v>26.381311925999999</v>
      </c>
      <c r="N249" s="36">
        <f t="shared" si="46"/>
        <v>363.738241926</v>
      </c>
      <c r="O249" s="36">
        <f t="shared" si="47"/>
        <v>66.282706807448534</v>
      </c>
      <c r="P249" s="36">
        <f t="shared" si="48"/>
        <v>430.02094873344856</v>
      </c>
      <c r="Q249" s="38">
        <v>714.3</v>
      </c>
      <c r="R249" s="39">
        <f t="shared" si="49"/>
        <v>0.66108186613662789</v>
      </c>
      <c r="S249" s="40"/>
      <c r="T249" s="41" t="str">
        <f t="shared" si="50"/>
        <v/>
      </c>
      <c r="U249" s="41" t="str">
        <f t="shared" si="51"/>
        <v/>
      </c>
      <c r="V249" s="41">
        <f t="shared" si="39"/>
        <v>714.3</v>
      </c>
      <c r="W249" s="18">
        <f>_xlfn.XLOOKUP($B249,'[1]Query2 w Prices'!$B:$B,'[1]Query2 w Prices'!$L:$L)</f>
        <v>714.22230000000002</v>
      </c>
    </row>
    <row r="250" spans="2:23" ht="16.5" customHeight="1" x14ac:dyDescent="0.25">
      <c r="B250" s="42" t="s">
        <v>738</v>
      </c>
      <c r="C250" s="33" t="s">
        <v>7652</v>
      </c>
      <c r="D250" s="34" t="str">
        <f>_xlfn.XLOOKUP($B250,[1]Redo!$A:$A,[1]Redo!$AD:$AD)</f>
        <v>SGN,S11,WEX,D9 -3a,</v>
      </c>
      <c r="E250" s="35">
        <v>1326</v>
      </c>
      <c r="F250" s="36">
        <f>_xlfn.XLOOKUP($B250,'[1]DOT Signs Costs (2)'!$A:$A,'[1]DOT Signs Costs (2)'!$Y:$Y)</f>
        <v>0.22939999999999999</v>
      </c>
      <c r="G250" s="37">
        <f t="shared" si="41"/>
        <v>13.763999999999999</v>
      </c>
      <c r="H250" s="36">
        <f>_xlfn.XLOOKUP($B250,'[1]DOT Signs Costs (2)'!$A:$A,'[1]DOT Signs Costs (2)'!$W:$W)</f>
        <v>36.256</v>
      </c>
      <c r="I250" s="36">
        <f t="shared" si="40"/>
        <v>10.641866</v>
      </c>
      <c r="J250" s="36">
        <f t="shared" si="42"/>
        <v>0.153698</v>
      </c>
      <c r="K250" s="36">
        <f t="shared" si="43"/>
        <v>10.641866</v>
      </c>
      <c r="L250" s="36">
        <f t="shared" si="44"/>
        <v>47.051563999999999</v>
      </c>
      <c r="M250" s="36">
        <f t="shared" si="45"/>
        <v>3.6794323048000002</v>
      </c>
      <c r="N250" s="36">
        <f t="shared" si="46"/>
        <v>50.730996304800001</v>
      </c>
      <c r="O250" s="36">
        <f t="shared" si="47"/>
        <v>9.2445263283724479</v>
      </c>
      <c r="P250" s="36">
        <f t="shared" si="48"/>
        <v>59.975522633172446</v>
      </c>
      <c r="Q250" s="38">
        <v>35.22</v>
      </c>
      <c r="R250" s="39">
        <f t="shared" si="49"/>
        <v>-0.4127604320279849</v>
      </c>
      <c r="S250" s="40"/>
      <c r="T250" s="41" t="str">
        <f t="shared" si="50"/>
        <v/>
      </c>
      <c r="U250" s="41" t="str">
        <f t="shared" si="51"/>
        <v/>
      </c>
      <c r="V250" s="41">
        <f t="shared" si="39"/>
        <v>35.22</v>
      </c>
      <c r="W250" s="18">
        <f>_xlfn.XLOOKUP($B250,'[1]Query2 w Prices'!$B:$B,'[1]Query2 w Prices'!$L:$L)</f>
        <v>35.144300000000001</v>
      </c>
    </row>
    <row r="251" spans="2:23" ht="16.5" customHeight="1" x14ac:dyDescent="0.25">
      <c r="B251" s="32" t="s">
        <v>746</v>
      </c>
      <c r="C251" s="33" t="s">
        <v>5206</v>
      </c>
      <c r="D251" s="34" t="str">
        <f>_xlfn.XLOOKUP($B251,[1]Redo!$A:$A,[1]Redo!$AD:$AD)</f>
        <v>SGN,S11,WEX,D9-1,</v>
      </c>
      <c r="E251" s="35">
        <v>1326</v>
      </c>
      <c r="F251" s="36">
        <f>_xlfn.XLOOKUP($B251,'[1]DOT Signs Costs (2)'!$A:$A,'[1]DOT Signs Costs (2)'!$Y:$Y)</f>
        <v>0.33468750000000008</v>
      </c>
      <c r="G251" s="37">
        <f t="shared" si="41"/>
        <v>20.081250000000004</v>
      </c>
      <c r="H251" s="36">
        <f>_xlfn.XLOOKUP($B251,'[1]DOT Signs Costs (2)'!$A:$A,'[1]DOT Signs Costs (2)'!$W:$W)</f>
        <v>56.650000000000006</v>
      </c>
      <c r="I251" s="36">
        <f t="shared" si="40"/>
        <v>15.526153125000004</v>
      </c>
      <c r="J251" s="36">
        <f t="shared" si="42"/>
        <v>0.22424062500000008</v>
      </c>
      <c r="K251" s="36">
        <f t="shared" si="43"/>
        <v>15.526153125000004</v>
      </c>
      <c r="L251" s="36">
        <f t="shared" si="44"/>
        <v>72.400393750000006</v>
      </c>
      <c r="M251" s="36">
        <f t="shared" si="45"/>
        <v>5.6617107912500009</v>
      </c>
      <c r="N251" s="36">
        <f t="shared" si="46"/>
        <v>78.062104541250008</v>
      </c>
      <c r="O251" s="36">
        <f t="shared" si="47"/>
        <v>14.224975522735164</v>
      </c>
      <c r="P251" s="36">
        <f t="shared" si="48"/>
        <v>92.287080063985172</v>
      </c>
      <c r="Q251" s="38">
        <v>53.36</v>
      </c>
      <c r="R251" s="39">
        <f t="shared" si="49"/>
        <v>-0.42180422261703326</v>
      </c>
      <c r="S251" s="40"/>
      <c r="T251" s="41" t="str">
        <f t="shared" si="50"/>
        <v/>
      </c>
      <c r="U251" s="41" t="str">
        <f t="shared" si="51"/>
        <v/>
      </c>
      <c r="V251" s="41">
        <f t="shared" si="39"/>
        <v>53.36</v>
      </c>
      <c r="W251" s="18">
        <f>_xlfn.XLOOKUP($B251,'[1]Query2 w Prices'!$B:$B,'[1]Query2 w Prices'!$L:$L)</f>
        <v>53.283200000000001</v>
      </c>
    </row>
    <row r="252" spans="2:23" ht="16.5" customHeight="1" x14ac:dyDescent="0.25">
      <c r="B252" s="42" t="s">
        <v>761</v>
      </c>
      <c r="C252" s="33" t="s">
        <v>5207</v>
      </c>
      <c r="D252" s="34" t="str">
        <f>_xlfn.XLOOKUP($B252,[1]Redo!$A:$A,[1]Redo!$AD:$AD)</f>
        <v>SGN,S11,WEX,D9-11bP,</v>
      </c>
      <c r="E252" s="35">
        <v>1326</v>
      </c>
      <c r="F252" s="36">
        <f>_xlfn.XLOOKUP($B252,'[1]DOT Signs Costs (2)'!$A:$A,'[1]DOT Signs Costs (2)'!$Y:$Y)</f>
        <v>0.17705000000000001</v>
      </c>
      <c r="G252" s="37">
        <f t="shared" si="41"/>
        <v>10.623000000000001</v>
      </c>
      <c r="H252" s="36">
        <f>_xlfn.XLOOKUP($B252,'[1]DOT Signs Costs (2)'!$A:$A,'[1]DOT Signs Costs (2)'!$W:$W)</f>
        <v>27.192</v>
      </c>
      <c r="I252" s="36">
        <f t="shared" si="40"/>
        <v>8.2133495000000014</v>
      </c>
      <c r="J252" s="36">
        <f t="shared" si="42"/>
        <v>0.11862350000000002</v>
      </c>
      <c r="K252" s="36">
        <f t="shared" si="43"/>
        <v>8.2133495000000014</v>
      </c>
      <c r="L252" s="36">
        <f t="shared" si="44"/>
        <v>35.523973000000005</v>
      </c>
      <c r="M252" s="36">
        <f t="shared" si="45"/>
        <v>2.7779746886000005</v>
      </c>
      <c r="N252" s="36">
        <f t="shared" si="46"/>
        <v>38.301947688600009</v>
      </c>
      <c r="O252" s="36">
        <f t="shared" si="47"/>
        <v>6.9796256652997126</v>
      </c>
      <c r="P252" s="36">
        <f t="shared" si="48"/>
        <v>45.281573353899724</v>
      </c>
      <c r="Q252" s="38" t="e">
        <v>#N/A</v>
      </c>
      <c r="R252" s="39" t="str">
        <f t="shared" si="49"/>
        <v xml:space="preserve"> </v>
      </c>
      <c r="S252" s="40"/>
      <c r="T252" s="41" t="str">
        <f t="shared" si="50"/>
        <v/>
      </c>
      <c r="U252" s="41" t="str">
        <f t="shared" si="51"/>
        <v/>
      </c>
      <c r="V252" s="41" t="e">
        <f t="shared" si="39"/>
        <v>#N/A</v>
      </c>
      <c r="W252" s="18" t="e">
        <f>_xlfn.XLOOKUP($B252,'[1]Query2 w Prices'!$B:$B,'[1]Query2 w Prices'!$L:$L)</f>
        <v>#N/A</v>
      </c>
    </row>
    <row r="253" spans="2:23" ht="16.5" customHeight="1" x14ac:dyDescent="0.25">
      <c r="B253" s="32" t="s">
        <v>743</v>
      </c>
      <c r="C253" s="33" t="s">
        <v>5208</v>
      </c>
      <c r="D253" s="34" t="str">
        <f>_xlfn.XLOOKUP($B253,[1]Redo!$A:$A,[1]Redo!$AD:$AD)</f>
        <v>SGN,S11,WEX,D9-1,</v>
      </c>
      <c r="E253" s="35">
        <v>1326</v>
      </c>
      <c r="F253" s="36">
        <f>_xlfn.XLOOKUP($B253,'[1]DOT Signs Costs (2)'!$A:$A,'[1]DOT Signs Costs (2)'!$Y:$Y)</f>
        <v>0.22939999999999999</v>
      </c>
      <c r="G253" s="37">
        <f t="shared" si="41"/>
        <v>13.763999999999999</v>
      </c>
      <c r="H253" s="36">
        <f>_xlfn.XLOOKUP($B253,'[1]DOT Signs Costs (2)'!$A:$A,'[1]DOT Signs Costs (2)'!$W:$W)</f>
        <v>36.256</v>
      </c>
      <c r="I253" s="36">
        <f t="shared" si="40"/>
        <v>10.641866</v>
      </c>
      <c r="J253" s="36">
        <f t="shared" si="42"/>
        <v>0.153698</v>
      </c>
      <c r="K253" s="36">
        <f t="shared" si="43"/>
        <v>10.641866</v>
      </c>
      <c r="L253" s="36">
        <f t="shared" si="44"/>
        <v>47.051563999999999</v>
      </c>
      <c r="M253" s="36">
        <f t="shared" si="45"/>
        <v>3.6794323048000002</v>
      </c>
      <c r="N253" s="36">
        <f t="shared" si="46"/>
        <v>50.730996304800001</v>
      </c>
      <c r="O253" s="36">
        <f t="shared" si="47"/>
        <v>9.2445263283724479</v>
      </c>
      <c r="P253" s="36">
        <f t="shared" si="48"/>
        <v>59.975522633172446</v>
      </c>
      <c r="Q253" s="38">
        <v>35.22</v>
      </c>
      <c r="R253" s="39">
        <f t="shared" si="49"/>
        <v>-0.4127604320279849</v>
      </c>
      <c r="S253" s="40"/>
      <c r="T253" s="41" t="str">
        <f t="shared" si="50"/>
        <v/>
      </c>
      <c r="U253" s="41" t="str">
        <f t="shared" si="51"/>
        <v/>
      </c>
      <c r="V253" s="41">
        <f t="shared" si="39"/>
        <v>35.22</v>
      </c>
      <c r="W253" s="18">
        <f>_xlfn.XLOOKUP($B253,'[1]Query2 w Prices'!$B:$B,'[1]Query2 w Prices'!$L:$L)</f>
        <v>35.144300000000001</v>
      </c>
    </row>
    <row r="254" spans="2:23" ht="16.5" customHeight="1" x14ac:dyDescent="0.25">
      <c r="B254" s="42" t="s">
        <v>747</v>
      </c>
      <c r="C254" s="33" t="s">
        <v>5209</v>
      </c>
      <c r="D254" s="34" t="str">
        <f>_xlfn.XLOOKUP($B254,[1]Redo!$A:$A,[1]Redo!$AD:$AD)</f>
        <v>SGN,S11,WEX,D9-10,</v>
      </c>
      <c r="E254" s="35">
        <v>1326</v>
      </c>
      <c r="F254" s="36">
        <f>_xlfn.XLOOKUP($B254,'[1]DOT Signs Costs (2)'!$A:$A,'[1]DOT Signs Costs (2)'!$Y:$Y)</f>
        <v>0.22939999999999999</v>
      </c>
      <c r="G254" s="37">
        <f t="shared" si="41"/>
        <v>13.763999999999999</v>
      </c>
      <c r="H254" s="36">
        <f>_xlfn.XLOOKUP($B254,'[1]DOT Signs Costs (2)'!$A:$A,'[1]DOT Signs Costs (2)'!$W:$W)</f>
        <v>36.256</v>
      </c>
      <c r="I254" s="36">
        <f t="shared" si="40"/>
        <v>10.641866</v>
      </c>
      <c r="J254" s="36">
        <f t="shared" si="42"/>
        <v>0.153698</v>
      </c>
      <c r="K254" s="36">
        <f t="shared" si="43"/>
        <v>10.641866</v>
      </c>
      <c r="L254" s="36">
        <f t="shared" si="44"/>
        <v>47.051563999999999</v>
      </c>
      <c r="M254" s="36">
        <f t="shared" si="45"/>
        <v>3.6794323048000002</v>
      </c>
      <c r="N254" s="36">
        <f t="shared" si="46"/>
        <v>50.730996304800001</v>
      </c>
      <c r="O254" s="36">
        <f t="shared" si="47"/>
        <v>9.2445263283724479</v>
      </c>
      <c r="P254" s="36">
        <f t="shared" si="48"/>
        <v>59.975522633172446</v>
      </c>
      <c r="Q254" s="38">
        <v>35.22</v>
      </c>
      <c r="R254" s="39">
        <f t="shared" si="49"/>
        <v>-0.4127604320279849</v>
      </c>
      <c r="S254" s="40"/>
      <c r="T254" s="41" t="str">
        <f t="shared" si="50"/>
        <v/>
      </c>
      <c r="U254" s="41" t="str">
        <f t="shared" si="51"/>
        <v/>
      </c>
      <c r="V254" s="41">
        <f t="shared" si="39"/>
        <v>35.22</v>
      </c>
      <c r="W254" s="18">
        <f>_xlfn.XLOOKUP($B254,'[1]Query2 w Prices'!$B:$B,'[1]Query2 w Prices'!$L:$L)</f>
        <v>35.144300000000001</v>
      </c>
    </row>
    <row r="255" spans="2:23" ht="16.5" customHeight="1" x14ac:dyDescent="0.25">
      <c r="B255" s="32" t="s">
        <v>751</v>
      </c>
      <c r="C255" s="33" t="s">
        <v>5210</v>
      </c>
      <c r="D255" s="34" t="str">
        <f>_xlfn.XLOOKUP($B255,[1]Redo!$A:$A,[1]Redo!$AD:$AD)</f>
        <v>SGN,S11,WEX,D9-11,</v>
      </c>
      <c r="E255" s="35">
        <v>1326</v>
      </c>
      <c r="F255" s="36">
        <f>_xlfn.XLOOKUP($B255,'[1]DOT Signs Costs (2)'!$A:$A,'[1]DOT Signs Costs (2)'!$Y:$Y)</f>
        <v>0.22939999999999999</v>
      </c>
      <c r="G255" s="37">
        <f t="shared" si="41"/>
        <v>13.763999999999999</v>
      </c>
      <c r="H255" s="36">
        <f>_xlfn.XLOOKUP($B255,'[1]DOT Signs Costs (2)'!$A:$A,'[1]DOT Signs Costs (2)'!$W:$W)</f>
        <v>36.256</v>
      </c>
      <c r="I255" s="36">
        <f t="shared" si="40"/>
        <v>10.641866</v>
      </c>
      <c r="J255" s="36">
        <f t="shared" si="42"/>
        <v>0.153698</v>
      </c>
      <c r="K255" s="36">
        <f t="shared" si="43"/>
        <v>10.641866</v>
      </c>
      <c r="L255" s="36">
        <f t="shared" si="44"/>
        <v>47.051563999999999</v>
      </c>
      <c r="M255" s="36">
        <f t="shared" si="45"/>
        <v>3.6794323048000002</v>
      </c>
      <c r="N255" s="36">
        <f t="shared" si="46"/>
        <v>50.730996304800001</v>
      </c>
      <c r="O255" s="36">
        <f t="shared" si="47"/>
        <v>9.2445263283724479</v>
      </c>
      <c r="P255" s="36">
        <f t="shared" si="48"/>
        <v>59.975522633172446</v>
      </c>
      <c r="Q255" s="38">
        <v>35.22</v>
      </c>
      <c r="R255" s="39">
        <f t="shared" si="49"/>
        <v>-0.4127604320279849</v>
      </c>
      <c r="S255" s="40"/>
      <c r="T255" s="41" t="str">
        <f t="shared" si="50"/>
        <v/>
      </c>
      <c r="U255" s="41" t="str">
        <f t="shared" si="51"/>
        <v/>
      </c>
      <c r="V255" s="41">
        <f t="shared" si="39"/>
        <v>35.22</v>
      </c>
      <c r="W255" s="18">
        <f>_xlfn.XLOOKUP($B255,'[1]Query2 w Prices'!$B:$B,'[1]Query2 w Prices'!$L:$L)</f>
        <v>35.144300000000001</v>
      </c>
    </row>
    <row r="256" spans="2:23" ht="16.5" customHeight="1" x14ac:dyDescent="0.25">
      <c r="B256" s="42" t="s">
        <v>755</v>
      </c>
      <c r="C256" s="33" t="s">
        <v>5211</v>
      </c>
      <c r="D256" s="34" t="str">
        <f>_xlfn.XLOOKUP($B256,[1]Redo!$A:$A,[1]Redo!$AD:$AD)</f>
        <v>SGN,S11,WEX,D9-11a,</v>
      </c>
      <c r="E256" s="35">
        <v>1326</v>
      </c>
      <c r="F256" s="36">
        <f>_xlfn.XLOOKUP($B256,'[1]DOT Signs Costs (2)'!$A:$A,'[1]DOT Signs Costs (2)'!$Y:$Y)</f>
        <v>0.22939999999999999</v>
      </c>
      <c r="G256" s="37">
        <f t="shared" si="41"/>
        <v>13.763999999999999</v>
      </c>
      <c r="H256" s="36">
        <f>_xlfn.XLOOKUP($B256,'[1]DOT Signs Costs (2)'!$A:$A,'[1]DOT Signs Costs (2)'!$W:$W)</f>
        <v>36.256</v>
      </c>
      <c r="I256" s="36">
        <f t="shared" si="40"/>
        <v>10.641866</v>
      </c>
      <c r="J256" s="36">
        <f t="shared" si="42"/>
        <v>0.153698</v>
      </c>
      <c r="K256" s="36">
        <f t="shared" si="43"/>
        <v>10.641866</v>
      </c>
      <c r="L256" s="36">
        <f t="shared" si="44"/>
        <v>47.051563999999999</v>
      </c>
      <c r="M256" s="36">
        <f t="shared" si="45"/>
        <v>3.6794323048000002</v>
      </c>
      <c r="N256" s="36">
        <f t="shared" si="46"/>
        <v>50.730996304800001</v>
      </c>
      <c r="O256" s="36">
        <f t="shared" si="47"/>
        <v>9.2445263283724479</v>
      </c>
      <c r="P256" s="36">
        <f t="shared" si="48"/>
        <v>59.975522633172446</v>
      </c>
      <c r="Q256" s="38">
        <v>35.22</v>
      </c>
      <c r="R256" s="39">
        <f t="shared" si="49"/>
        <v>-0.4127604320279849</v>
      </c>
      <c r="S256" s="40"/>
      <c r="T256" s="41" t="str">
        <f t="shared" si="50"/>
        <v/>
      </c>
      <c r="U256" s="41" t="str">
        <f t="shared" si="51"/>
        <v/>
      </c>
      <c r="V256" s="41">
        <f t="shared" si="39"/>
        <v>35.22</v>
      </c>
      <c r="W256" s="18">
        <f>_xlfn.XLOOKUP($B256,'[1]Query2 w Prices'!$B:$B,'[1]Query2 w Prices'!$L:$L)</f>
        <v>35.144300000000001</v>
      </c>
    </row>
    <row r="257" spans="2:23" ht="16.5" customHeight="1" x14ac:dyDescent="0.25">
      <c r="B257" s="32" t="s">
        <v>759</v>
      </c>
      <c r="C257" s="33" t="s">
        <v>5212</v>
      </c>
      <c r="D257" s="34" t="str">
        <f>_xlfn.XLOOKUP($B257,[1]Redo!$A:$A,[1]Redo!$AD:$AD)</f>
        <v>SGN,S11,WEX,D9-11b,</v>
      </c>
      <c r="E257" s="35">
        <v>1326</v>
      </c>
      <c r="F257" s="36">
        <f>_xlfn.XLOOKUP($B257,'[1]DOT Signs Costs (2)'!$A:$A,'[1]DOT Signs Costs (2)'!$Y:$Y)</f>
        <v>0.22939999999999999</v>
      </c>
      <c r="G257" s="37">
        <f t="shared" si="41"/>
        <v>13.763999999999999</v>
      </c>
      <c r="H257" s="36">
        <f>_xlfn.XLOOKUP($B257,'[1]DOT Signs Costs (2)'!$A:$A,'[1]DOT Signs Costs (2)'!$W:$W)</f>
        <v>36.256</v>
      </c>
      <c r="I257" s="36">
        <f t="shared" si="40"/>
        <v>10.641866</v>
      </c>
      <c r="J257" s="36">
        <f t="shared" si="42"/>
        <v>0.153698</v>
      </c>
      <c r="K257" s="36">
        <f t="shared" si="43"/>
        <v>10.641866</v>
      </c>
      <c r="L257" s="36">
        <f t="shared" si="44"/>
        <v>47.051563999999999</v>
      </c>
      <c r="M257" s="36">
        <f t="shared" si="45"/>
        <v>3.6794323048000002</v>
      </c>
      <c r="N257" s="36">
        <f t="shared" si="46"/>
        <v>50.730996304800001</v>
      </c>
      <c r="O257" s="36">
        <f t="shared" si="47"/>
        <v>9.2445263283724479</v>
      </c>
      <c r="P257" s="36">
        <f t="shared" si="48"/>
        <v>59.975522633172446</v>
      </c>
      <c r="Q257" s="38" t="e">
        <v>#N/A</v>
      </c>
      <c r="R257" s="39" t="str">
        <f t="shared" si="49"/>
        <v xml:space="preserve"> </v>
      </c>
      <c r="S257" s="40"/>
      <c r="T257" s="41" t="str">
        <f t="shared" si="50"/>
        <v/>
      </c>
      <c r="U257" s="41" t="str">
        <f t="shared" si="51"/>
        <v/>
      </c>
      <c r="V257" s="41" t="e">
        <f t="shared" si="39"/>
        <v>#N/A</v>
      </c>
      <c r="W257" s="18" t="e">
        <f>_xlfn.XLOOKUP($B257,'[1]Query2 w Prices'!$B:$B,'[1]Query2 w Prices'!$L:$L)</f>
        <v>#N/A</v>
      </c>
    </row>
    <row r="258" spans="2:23" ht="16.5" customHeight="1" x14ac:dyDescent="0.25">
      <c r="B258" s="42" t="s">
        <v>763</v>
      </c>
      <c r="C258" s="33" t="s">
        <v>5213</v>
      </c>
      <c r="D258" s="34" t="str">
        <f>_xlfn.XLOOKUP($B258,[1]Redo!$A:$A,[1]Redo!$AD:$AD)</f>
        <v>SGN,S11,WEX,D9-11c,</v>
      </c>
      <c r="E258" s="35">
        <v>1326</v>
      </c>
      <c r="F258" s="36">
        <f>_xlfn.XLOOKUP($B258,'[1]DOT Signs Costs (2)'!$A:$A,'[1]DOT Signs Costs (2)'!$Y:$Y)</f>
        <v>0.22939999999999999</v>
      </c>
      <c r="G258" s="37">
        <f t="shared" si="41"/>
        <v>13.763999999999999</v>
      </c>
      <c r="H258" s="36">
        <f>_xlfn.XLOOKUP($B258,'[1]DOT Signs Costs (2)'!$A:$A,'[1]DOT Signs Costs (2)'!$W:$W)</f>
        <v>36.256</v>
      </c>
      <c r="I258" s="36">
        <f t="shared" si="40"/>
        <v>10.641866</v>
      </c>
      <c r="J258" s="36">
        <f t="shared" si="42"/>
        <v>0.153698</v>
      </c>
      <c r="K258" s="36">
        <f t="shared" si="43"/>
        <v>10.641866</v>
      </c>
      <c r="L258" s="36">
        <f t="shared" si="44"/>
        <v>47.051563999999999</v>
      </c>
      <c r="M258" s="36">
        <f t="shared" si="45"/>
        <v>3.6794323048000002</v>
      </c>
      <c r="N258" s="36">
        <f t="shared" si="46"/>
        <v>50.730996304800001</v>
      </c>
      <c r="O258" s="36">
        <f t="shared" si="47"/>
        <v>9.2445263283724479</v>
      </c>
      <c r="P258" s="36">
        <f t="shared" si="48"/>
        <v>59.975522633172446</v>
      </c>
      <c r="Q258" s="38">
        <v>35.22</v>
      </c>
      <c r="R258" s="39">
        <f t="shared" si="49"/>
        <v>-0.4127604320279849</v>
      </c>
      <c r="S258" s="40"/>
      <c r="T258" s="41" t="str">
        <f t="shared" si="50"/>
        <v/>
      </c>
      <c r="U258" s="41" t="str">
        <f t="shared" si="51"/>
        <v/>
      </c>
      <c r="V258" s="41">
        <f t="shared" si="39"/>
        <v>35.22</v>
      </c>
      <c r="W258" s="18">
        <f>_xlfn.XLOOKUP($B258,'[1]Query2 w Prices'!$B:$B,'[1]Query2 w Prices'!$L:$L)</f>
        <v>35.144300000000001</v>
      </c>
    </row>
    <row r="259" spans="2:23" ht="16.5" customHeight="1" x14ac:dyDescent="0.25">
      <c r="B259" s="32" t="s">
        <v>767</v>
      </c>
      <c r="C259" s="33" t="s">
        <v>5214</v>
      </c>
      <c r="D259" s="34" t="str">
        <f>_xlfn.XLOOKUP($B259,[1]Redo!$A:$A,[1]Redo!$AD:$AD)</f>
        <v>SGN,S11,WEX,D9-11d,</v>
      </c>
      <c r="E259" s="35">
        <v>1326</v>
      </c>
      <c r="F259" s="36">
        <f>_xlfn.XLOOKUP($B259,'[1]DOT Signs Costs (2)'!$A:$A,'[1]DOT Signs Costs (2)'!$Y:$Y)</f>
        <v>0.22939999999999999</v>
      </c>
      <c r="G259" s="37">
        <f t="shared" si="41"/>
        <v>13.763999999999999</v>
      </c>
      <c r="H259" s="36">
        <f>_xlfn.XLOOKUP($B259,'[1]DOT Signs Costs (2)'!$A:$A,'[1]DOT Signs Costs (2)'!$W:$W)</f>
        <v>36.256</v>
      </c>
      <c r="I259" s="36">
        <f t="shared" si="40"/>
        <v>10.641866</v>
      </c>
      <c r="J259" s="36">
        <f t="shared" si="42"/>
        <v>0.153698</v>
      </c>
      <c r="K259" s="36">
        <f t="shared" si="43"/>
        <v>10.641866</v>
      </c>
      <c r="L259" s="36">
        <f t="shared" si="44"/>
        <v>47.051563999999999</v>
      </c>
      <c r="M259" s="36">
        <f t="shared" si="45"/>
        <v>3.6794323048000002</v>
      </c>
      <c r="N259" s="36">
        <f t="shared" si="46"/>
        <v>50.730996304800001</v>
      </c>
      <c r="O259" s="36">
        <f t="shared" si="47"/>
        <v>9.2445263283724479</v>
      </c>
      <c r="P259" s="36">
        <f t="shared" si="48"/>
        <v>59.975522633172446</v>
      </c>
      <c r="Q259" s="38" t="e">
        <v>#N/A</v>
      </c>
      <c r="R259" s="39" t="str">
        <f t="shared" si="49"/>
        <v xml:space="preserve"> </v>
      </c>
      <c r="S259" s="40"/>
      <c r="T259" s="41" t="str">
        <f t="shared" si="50"/>
        <v/>
      </c>
      <c r="U259" s="41" t="str">
        <f t="shared" si="51"/>
        <v/>
      </c>
      <c r="V259" s="41" t="e">
        <f t="shared" si="39"/>
        <v>#N/A</v>
      </c>
      <c r="W259" s="18" t="e">
        <f>_xlfn.XLOOKUP($B259,'[1]Query2 w Prices'!$B:$B,'[1]Query2 w Prices'!$L:$L)</f>
        <v>#N/A</v>
      </c>
    </row>
    <row r="260" spans="2:23" ht="16.5" customHeight="1" x14ac:dyDescent="0.25">
      <c r="B260" s="42" t="s">
        <v>769</v>
      </c>
      <c r="C260" s="33" t="s">
        <v>5215</v>
      </c>
      <c r="D260" s="34" t="str">
        <f>_xlfn.XLOOKUP($B260,[1]Redo!$A:$A,[1]Redo!$AD:$AD)</f>
        <v>SGN,S11,WEX,D9-11e,</v>
      </c>
      <c r="E260" s="35">
        <v>1326</v>
      </c>
      <c r="F260" s="36">
        <f>_xlfn.XLOOKUP($B260,'[1]DOT Signs Costs (2)'!$A:$A,'[1]DOT Signs Costs (2)'!$Y:$Y)</f>
        <v>0.22939999999999999</v>
      </c>
      <c r="G260" s="37">
        <f t="shared" si="41"/>
        <v>13.763999999999999</v>
      </c>
      <c r="H260" s="36">
        <f>_xlfn.XLOOKUP($B260,'[1]DOT Signs Costs (2)'!$A:$A,'[1]DOT Signs Costs (2)'!$W:$W)</f>
        <v>36.256</v>
      </c>
      <c r="I260" s="36">
        <f t="shared" si="40"/>
        <v>10.641866</v>
      </c>
      <c r="J260" s="36">
        <f t="shared" si="42"/>
        <v>0.153698</v>
      </c>
      <c r="K260" s="36">
        <f t="shared" si="43"/>
        <v>10.641866</v>
      </c>
      <c r="L260" s="36">
        <f t="shared" si="44"/>
        <v>47.051563999999999</v>
      </c>
      <c r="M260" s="36">
        <f t="shared" si="45"/>
        <v>3.6794323048000002</v>
      </c>
      <c r="N260" s="36">
        <f t="shared" si="46"/>
        <v>50.730996304800001</v>
      </c>
      <c r="O260" s="36">
        <f t="shared" si="47"/>
        <v>9.2445263283724479</v>
      </c>
      <c r="P260" s="36">
        <f t="shared" si="48"/>
        <v>59.975522633172446</v>
      </c>
      <c r="Q260" s="38" t="e">
        <v>#N/A</v>
      </c>
      <c r="R260" s="39" t="str">
        <f t="shared" si="49"/>
        <v xml:space="preserve"> </v>
      </c>
      <c r="S260" s="40"/>
      <c r="T260" s="41" t="str">
        <f t="shared" si="50"/>
        <v/>
      </c>
      <c r="U260" s="41" t="str">
        <f t="shared" si="51"/>
        <v/>
      </c>
      <c r="V260" s="41" t="e">
        <f t="shared" si="39"/>
        <v>#N/A</v>
      </c>
      <c r="W260" s="18" t="e">
        <f>_xlfn.XLOOKUP($B260,'[1]Query2 w Prices'!$B:$B,'[1]Query2 w Prices'!$L:$L)</f>
        <v>#N/A</v>
      </c>
    </row>
    <row r="261" spans="2:23" ht="16.5" customHeight="1" x14ac:dyDescent="0.25">
      <c r="B261" s="32" t="s">
        <v>771</v>
      </c>
      <c r="C261" s="33" t="s">
        <v>5216</v>
      </c>
      <c r="D261" s="34" t="str">
        <f>_xlfn.XLOOKUP($B261,[1]Redo!$A:$A,[1]Redo!$AD:$AD)</f>
        <v>SGN,S11,WEX,D9-11f,</v>
      </c>
      <c r="E261" s="35">
        <v>1326</v>
      </c>
      <c r="F261" s="36">
        <f>_xlfn.XLOOKUP($B261,'[1]DOT Signs Costs (2)'!$A:$A,'[1]DOT Signs Costs (2)'!$Y:$Y)</f>
        <v>0.22939999999999999</v>
      </c>
      <c r="G261" s="37">
        <f t="shared" si="41"/>
        <v>13.763999999999999</v>
      </c>
      <c r="H261" s="36">
        <f>_xlfn.XLOOKUP($B261,'[1]DOT Signs Costs (2)'!$A:$A,'[1]DOT Signs Costs (2)'!$W:$W)</f>
        <v>36.256</v>
      </c>
      <c r="I261" s="36">
        <f t="shared" si="40"/>
        <v>10.641866</v>
      </c>
      <c r="J261" s="36">
        <f t="shared" si="42"/>
        <v>0.153698</v>
      </c>
      <c r="K261" s="36">
        <f t="shared" si="43"/>
        <v>10.641866</v>
      </c>
      <c r="L261" s="36">
        <f t="shared" si="44"/>
        <v>47.051563999999999</v>
      </c>
      <c r="M261" s="36">
        <f t="shared" si="45"/>
        <v>3.6794323048000002</v>
      </c>
      <c r="N261" s="36">
        <f t="shared" si="46"/>
        <v>50.730996304800001</v>
      </c>
      <c r="O261" s="36">
        <f t="shared" si="47"/>
        <v>9.2445263283724479</v>
      </c>
      <c r="P261" s="36">
        <f t="shared" si="48"/>
        <v>59.975522633172446</v>
      </c>
      <c r="Q261" s="38" t="e">
        <v>#N/A</v>
      </c>
      <c r="R261" s="39" t="str">
        <f t="shared" si="49"/>
        <v xml:space="preserve"> </v>
      </c>
      <c r="S261" s="40"/>
      <c r="T261" s="41" t="str">
        <f t="shared" si="50"/>
        <v/>
      </c>
      <c r="U261" s="41" t="str">
        <f t="shared" si="51"/>
        <v/>
      </c>
      <c r="V261" s="41" t="e">
        <f t="shared" si="39"/>
        <v>#N/A</v>
      </c>
      <c r="W261" s="18" t="e">
        <f>_xlfn.XLOOKUP($B261,'[1]Query2 w Prices'!$B:$B,'[1]Query2 w Prices'!$L:$L)</f>
        <v>#N/A</v>
      </c>
    </row>
    <row r="262" spans="2:23" ht="16.5" customHeight="1" x14ac:dyDescent="0.25">
      <c r="B262" s="42" t="s">
        <v>773</v>
      </c>
      <c r="C262" s="33" t="s">
        <v>5217</v>
      </c>
      <c r="D262" s="34" t="str">
        <f>_xlfn.XLOOKUP($B262,[1]Redo!$A:$A,[1]Redo!$AD:$AD)</f>
        <v>SGN,S11,WEX,D9-11g,</v>
      </c>
      <c r="E262" s="35">
        <v>1326</v>
      </c>
      <c r="F262" s="36">
        <f>_xlfn.XLOOKUP($B262,'[1]DOT Signs Costs (2)'!$A:$A,'[1]DOT Signs Costs (2)'!$Y:$Y)</f>
        <v>0.22939999999999999</v>
      </c>
      <c r="G262" s="37">
        <f t="shared" si="41"/>
        <v>13.763999999999999</v>
      </c>
      <c r="H262" s="36">
        <f>_xlfn.XLOOKUP($B262,'[1]DOT Signs Costs (2)'!$A:$A,'[1]DOT Signs Costs (2)'!$W:$W)</f>
        <v>36.256</v>
      </c>
      <c r="I262" s="36">
        <f t="shared" si="40"/>
        <v>10.641866</v>
      </c>
      <c r="J262" s="36">
        <f t="shared" si="42"/>
        <v>0.153698</v>
      </c>
      <c r="K262" s="36">
        <f t="shared" si="43"/>
        <v>10.641866</v>
      </c>
      <c r="L262" s="36">
        <f t="shared" si="44"/>
        <v>47.051563999999999</v>
      </c>
      <c r="M262" s="36">
        <f t="shared" si="45"/>
        <v>3.6794323048000002</v>
      </c>
      <c r="N262" s="36">
        <f t="shared" si="46"/>
        <v>50.730996304800001</v>
      </c>
      <c r="O262" s="36">
        <f t="shared" si="47"/>
        <v>9.2445263283724479</v>
      </c>
      <c r="P262" s="36">
        <f t="shared" si="48"/>
        <v>59.975522633172446</v>
      </c>
      <c r="Q262" s="38" t="e">
        <v>#N/A</v>
      </c>
      <c r="R262" s="39" t="str">
        <f t="shared" si="49"/>
        <v xml:space="preserve"> </v>
      </c>
      <c r="S262" s="40"/>
      <c r="T262" s="41" t="str">
        <f t="shared" si="50"/>
        <v/>
      </c>
      <c r="U262" s="41" t="str">
        <f t="shared" si="51"/>
        <v/>
      </c>
      <c r="V262" s="41" t="e">
        <f t="shared" ref="V262:V325" si="52">ROUND($W262+7.75%,2)</f>
        <v>#N/A</v>
      </c>
      <c r="W262" s="18" t="e">
        <f>_xlfn.XLOOKUP($B262,'[1]Query2 w Prices'!$B:$B,'[1]Query2 w Prices'!$L:$L)</f>
        <v>#N/A</v>
      </c>
    </row>
    <row r="263" spans="2:23" ht="16.5" customHeight="1" x14ac:dyDescent="0.25">
      <c r="B263" s="32" t="s">
        <v>775</v>
      </c>
      <c r="C263" s="33" t="s">
        <v>5218</v>
      </c>
      <c r="D263" s="34" t="str">
        <f>_xlfn.XLOOKUP($B263,[1]Redo!$A:$A,[1]Redo!$AD:$AD)</f>
        <v>SGN,S11,WEX,D9-12,</v>
      </c>
      <c r="E263" s="35">
        <v>1326</v>
      </c>
      <c r="F263" s="36">
        <f>_xlfn.XLOOKUP($B263,'[1]DOT Signs Costs (2)'!$A:$A,'[1]DOT Signs Costs (2)'!$Y:$Y)</f>
        <v>0.22939999999999999</v>
      </c>
      <c r="G263" s="37">
        <f t="shared" si="41"/>
        <v>13.763999999999999</v>
      </c>
      <c r="H263" s="36">
        <f>_xlfn.XLOOKUP($B263,'[1]DOT Signs Costs (2)'!$A:$A,'[1]DOT Signs Costs (2)'!$W:$W)</f>
        <v>36.256</v>
      </c>
      <c r="I263" s="36">
        <f t="shared" ref="I263:I326" si="53">F263*$K$4</f>
        <v>10.641866</v>
      </c>
      <c r="J263" s="36">
        <f t="shared" si="42"/>
        <v>0.153698</v>
      </c>
      <c r="K263" s="36">
        <f t="shared" si="43"/>
        <v>10.641866</v>
      </c>
      <c r="L263" s="36">
        <f t="shared" si="44"/>
        <v>47.051563999999999</v>
      </c>
      <c r="M263" s="36">
        <f t="shared" si="45"/>
        <v>3.6794323048000002</v>
      </c>
      <c r="N263" s="36">
        <f t="shared" si="46"/>
        <v>50.730996304800001</v>
      </c>
      <c r="O263" s="36">
        <f t="shared" si="47"/>
        <v>9.2445263283724479</v>
      </c>
      <c r="P263" s="36">
        <f t="shared" si="48"/>
        <v>59.975522633172446</v>
      </c>
      <c r="Q263" s="38">
        <v>35.22</v>
      </c>
      <c r="R263" s="39">
        <f t="shared" si="49"/>
        <v>-0.4127604320279849</v>
      </c>
      <c r="S263" s="40"/>
      <c r="T263" s="41" t="str">
        <f t="shared" si="50"/>
        <v/>
      </c>
      <c r="U263" s="41" t="str">
        <f t="shared" si="51"/>
        <v/>
      </c>
      <c r="V263" s="41">
        <f t="shared" si="52"/>
        <v>35.22</v>
      </c>
      <c r="W263" s="18">
        <f>_xlfn.XLOOKUP($B263,'[1]Query2 w Prices'!$B:$B,'[1]Query2 w Prices'!$L:$L)</f>
        <v>35.144300000000001</v>
      </c>
    </row>
    <row r="264" spans="2:23" ht="16.5" customHeight="1" x14ac:dyDescent="0.25">
      <c r="B264" s="42" t="s">
        <v>779</v>
      </c>
      <c r="C264" s="33" t="s">
        <v>5219</v>
      </c>
      <c r="D264" s="34" t="str">
        <f>_xlfn.XLOOKUP($B264,[1]Redo!$A:$A,[1]Redo!$AD:$AD)</f>
        <v>SGN,S11,WEX,D9-13,</v>
      </c>
      <c r="E264" s="35">
        <v>1326</v>
      </c>
      <c r="F264" s="36">
        <f>_xlfn.XLOOKUP($B264,'[1]DOT Signs Costs (2)'!$A:$A,'[1]DOT Signs Costs (2)'!$Y:$Y)</f>
        <v>0.22939999999999999</v>
      </c>
      <c r="G264" s="37">
        <f t="shared" si="41"/>
        <v>13.763999999999999</v>
      </c>
      <c r="H264" s="36">
        <f>_xlfn.XLOOKUP($B264,'[1]DOT Signs Costs (2)'!$A:$A,'[1]DOT Signs Costs (2)'!$W:$W)</f>
        <v>36.256</v>
      </c>
      <c r="I264" s="36">
        <f t="shared" si="53"/>
        <v>10.641866</v>
      </c>
      <c r="J264" s="36">
        <f t="shared" si="42"/>
        <v>0.153698</v>
      </c>
      <c r="K264" s="36">
        <f t="shared" si="43"/>
        <v>10.641866</v>
      </c>
      <c r="L264" s="36">
        <f t="shared" si="44"/>
        <v>47.051563999999999</v>
      </c>
      <c r="M264" s="36">
        <f t="shared" si="45"/>
        <v>3.6794323048000002</v>
      </c>
      <c r="N264" s="36">
        <f t="shared" si="46"/>
        <v>50.730996304800001</v>
      </c>
      <c r="O264" s="36">
        <f t="shared" si="47"/>
        <v>9.2445263283724479</v>
      </c>
      <c r="P264" s="36">
        <f t="shared" si="48"/>
        <v>59.975522633172446</v>
      </c>
      <c r="Q264" s="38">
        <v>35.22</v>
      </c>
      <c r="R264" s="39">
        <f t="shared" si="49"/>
        <v>-0.4127604320279849</v>
      </c>
      <c r="S264" s="40"/>
      <c r="T264" s="41" t="str">
        <f t="shared" si="50"/>
        <v/>
      </c>
      <c r="U264" s="41" t="str">
        <f t="shared" si="51"/>
        <v/>
      </c>
      <c r="V264" s="41">
        <f t="shared" si="52"/>
        <v>35.22</v>
      </c>
      <c r="W264" s="18">
        <f>_xlfn.XLOOKUP($B264,'[1]Query2 w Prices'!$B:$B,'[1]Query2 w Prices'!$L:$L)</f>
        <v>35.144300000000001</v>
      </c>
    </row>
    <row r="265" spans="2:23" ht="16.5" customHeight="1" x14ac:dyDescent="0.25">
      <c r="B265" s="32" t="s">
        <v>762</v>
      </c>
      <c r="C265" s="33" t="s">
        <v>5220</v>
      </c>
      <c r="D265" s="34" t="str">
        <f>_xlfn.XLOOKUP($B265,[1]Redo!$A:$A,[1]Redo!$AD:$AD)</f>
        <v>SGN,S11,WEX,D9-11bP,</v>
      </c>
      <c r="E265" s="35">
        <v>1326</v>
      </c>
      <c r="F265" s="36">
        <f>_xlfn.XLOOKUP($B265,'[1]DOT Signs Costs (2)'!$A:$A,'[1]DOT Signs Costs (2)'!$Y:$Y)</f>
        <v>0.27174999999999999</v>
      </c>
      <c r="G265" s="37">
        <f t="shared" si="41"/>
        <v>16.305</v>
      </c>
      <c r="H265" s="36">
        <f>_xlfn.XLOOKUP($B265,'[1]DOT Signs Costs (2)'!$A:$A,'[1]DOT Signs Costs (2)'!$W:$W)</f>
        <v>45.32</v>
      </c>
      <c r="I265" s="36">
        <f t="shared" si="53"/>
        <v>12.6064825</v>
      </c>
      <c r="J265" s="36">
        <f t="shared" si="42"/>
        <v>0.1820725</v>
      </c>
      <c r="K265" s="36">
        <f t="shared" si="43"/>
        <v>12.6064825</v>
      </c>
      <c r="L265" s="36">
        <f t="shared" si="44"/>
        <v>58.108554999999996</v>
      </c>
      <c r="M265" s="36">
        <f t="shared" si="45"/>
        <v>4.5440890009999997</v>
      </c>
      <c r="N265" s="36">
        <f t="shared" si="46"/>
        <v>62.652644000999999</v>
      </c>
      <c r="O265" s="36">
        <f t="shared" si="47"/>
        <v>11.41696515340443</v>
      </c>
      <c r="P265" s="36">
        <f t="shared" si="48"/>
        <v>74.069609154404432</v>
      </c>
      <c r="Q265" s="38" t="e">
        <v>#N/A</v>
      </c>
      <c r="R265" s="39" t="str">
        <f t="shared" si="49"/>
        <v xml:space="preserve"> </v>
      </c>
      <c r="S265" s="40"/>
      <c r="T265" s="41" t="str">
        <f t="shared" si="50"/>
        <v/>
      </c>
      <c r="U265" s="41" t="str">
        <f t="shared" si="51"/>
        <v/>
      </c>
      <c r="V265" s="41" t="e">
        <f t="shared" si="52"/>
        <v>#N/A</v>
      </c>
      <c r="W265" s="18" t="e">
        <f>_xlfn.XLOOKUP($B265,'[1]Query2 w Prices'!$B:$B,'[1]Query2 w Prices'!$L:$L)</f>
        <v>#N/A</v>
      </c>
    </row>
    <row r="266" spans="2:23" ht="16.5" customHeight="1" x14ac:dyDescent="0.25">
      <c r="B266" s="42" t="s">
        <v>750</v>
      </c>
      <c r="C266" s="33" t="s">
        <v>5221</v>
      </c>
      <c r="D266" s="34" t="str">
        <f>_xlfn.XLOOKUP($B266,[1]Redo!$A:$A,[1]Redo!$AD:$AD)</f>
        <v>SGN,S11,WEX,D9-10,</v>
      </c>
      <c r="E266" s="35">
        <v>1326</v>
      </c>
      <c r="F266" s="36">
        <f>_xlfn.XLOOKUP($B266,'[1]DOT Signs Costs (2)'!$A:$A,'[1]DOT Signs Costs (2)'!$Y:$Y)</f>
        <v>0.33468750000000008</v>
      </c>
      <c r="G266" s="37">
        <f t="shared" ref="G266:G329" si="54">IFERROR(SUM(F266*60), " ")</f>
        <v>20.081250000000004</v>
      </c>
      <c r="H266" s="36">
        <f>_xlfn.XLOOKUP($B266,'[1]DOT Signs Costs (2)'!$A:$A,'[1]DOT Signs Costs (2)'!$W:$W)</f>
        <v>56.650000000000006</v>
      </c>
      <c r="I266" s="36">
        <f t="shared" si="53"/>
        <v>15.526153125000004</v>
      </c>
      <c r="J266" s="36">
        <f t="shared" ref="J266:J329" si="55">IFERROR(SUM($J$4*F266), " " )</f>
        <v>0.22424062500000008</v>
      </c>
      <c r="K266" s="36">
        <f t="shared" ref="K266:K329" si="56">IFERROR(SUM($K$4*F266), " ")</f>
        <v>15.526153125000004</v>
      </c>
      <c r="L266" s="36">
        <f t="shared" ref="L266:L329" si="57">IFERROR(SUM(H266+J266+K266), " ")</f>
        <v>72.400393750000006</v>
      </c>
      <c r="M266" s="36">
        <f t="shared" ref="M266:M329" si="58">IFERROR(SUM(L266*$M$4), " ")</f>
        <v>5.6617107912500009</v>
      </c>
      <c r="N266" s="36">
        <f t="shared" ref="N266:N329" si="59">IFERROR(SUM(L266+M266), " ")</f>
        <v>78.062104541250008</v>
      </c>
      <c r="O266" s="36">
        <f t="shared" ref="O266:O329" si="60">IFERROR(SUM(N266*$O$4), " ")</f>
        <v>14.224975522735164</v>
      </c>
      <c r="P266" s="36">
        <f t="shared" ref="P266:P329" si="61">IFERROR(SUM(O266+N266),"")</f>
        <v>92.287080063985172</v>
      </c>
      <c r="Q266" s="38">
        <v>53.36</v>
      </c>
      <c r="R266" s="39">
        <f t="shared" ref="R266:R329" si="62">IFERROR(SUM(Q266-P266)/(P266)," ")</f>
        <v>-0.42180422261703326</v>
      </c>
      <c r="S266" s="40"/>
      <c r="T266" s="41" t="str">
        <f t="shared" ref="T266:T329" si="63">IF(S266=0,"",Q266*S266)</f>
        <v/>
      </c>
      <c r="U266" s="41" t="str">
        <f t="shared" ref="U266:U329" si="64">IFERROR(T266-(P266*S266),"")</f>
        <v/>
      </c>
      <c r="V266" s="41">
        <f t="shared" si="52"/>
        <v>53.36</v>
      </c>
      <c r="W266" s="18">
        <f>_xlfn.XLOOKUP($B266,'[1]Query2 w Prices'!$B:$B,'[1]Query2 w Prices'!$L:$L)</f>
        <v>53.283200000000001</v>
      </c>
    </row>
    <row r="267" spans="2:23" ht="16.5" customHeight="1" x14ac:dyDescent="0.25">
      <c r="B267" s="32" t="s">
        <v>754</v>
      </c>
      <c r="C267" s="33" t="s">
        <v>5222</v>
      </c>
      <c r="D267" s="34" t="str">
        <f>_xlfn.XLOOKUP($B267,[1]Redo!$A:$A,[1]Redo!$AD:$AD)</f>
        <v>SGN,S11,WEX,D9-11,</v>
      </c>
      <c r="E267" s="35">
        <v>1326</v>
      </c>
      <c r="F267" s="36">
        <f>_xlfn.XLOOKUP($B267,'[1]DOT Signs Costs (2)'!$A:$A,'[1]DOT Signs Costs (2)'!$Y:$Y)</f>
        <v>0.33468750000000008</v>
      </c>
      <c r="G267" s="37">
        <f t="shared" si="54"/>
        <v>20.081250000000004</v>
      </c>
      <c r="H267" s="36">
        <f>_xlfn.XLOOKUP($B267,'[1]DOT Signs Costs (2)'!$A:$A,'[1]DOT Signs Costs (2)'!$W:$W)</f>
        <v>56.650000000000006</v>
      </c>
      <c r="I267" s="36">
        <f t="shared" si="53"/>
        <v>15.526153125000004</v>
      </c>
      <c r="J267" s="36">
        <f t="shared" si="55"/>
        <v>0.22424062500000008</v>
      </c>
      <c r="K267" s="36">
        <f t="shared" si="56"/>
        <v>15.526153125000004</v>
      </c>
      <c r="L267" s="36">
        <f t="shared" si="57"/>
        <v>72.400393750000006</v>
      </c>
      <c r="M267" s="36">
        <f t="shared" si="58"/>
        <v>5.6617107912500009</v>
      </c>
      <c r="N267" s="36">
        <f t="shared" si="59"/>
        <v>78.062104541250008</v>
      </c>
      <c r="O267" s="36">
        <f t="shared" si="60"/>
        <v>14.224975522735164</v>
      </c>
      <c r="P267" s="36">
        <f t="shared" si="61"/>
        <v>92.287080063985172</v>
      </c>
      <c r="Q267" s="38">
        <v>53.36</v>
      </c>
      <c r="R267" s="39">
        <f t="shared" si="62"/>
        <v>-0.42180422261703326</v>
      </c>
      <c r="S267" s="40"/>
      <c r="T267" s="41" t="str">
        <f t="shared" si="63"/>
        <v/>
      </c>
      <c r="U267" s="41" t="str">
        <f t="shared" si="64"/>
        <v/>
      </c>
      <c r="V267" s="41">
        <f t="shared" si="52"/>
        <v>53.36</v>
      </c>
      <c r="W267" s="18">
        <f>_xlfn.XLOOKUP($B267,'[1]Query2 w Prices'!$B:$B,'[1]Query2 w Prices'!$L:$L)</f>
        <v>53.283200000000001</v>
      </c>
    </row>
    <row r="268" spans="2:23" ht="16.5" customHeight="1" x14ac:dyDescent="0.25">
      <c r="B268" s="42" t="s">
        <v>758</v>
      </c>
      <c r="C268" s="33" t="s">
        <v>5223</v>
      </c>
      <c r="D268" s="34" t="str">
        <f>_xlfn.XLOOKUP($B268,[1]Redo!$A:$A,[1]Redo!$AD:$AD)</f>
        <v>SGN,S11,WEX,D9-11a,</v>
      </c>
      <c r="E268" s="35">
        <v>1326</v>
      </c>
      <c r="F268" s="36">
        <f>_xlfn.XLOOKUP($B268,'[1]DOT Signs Costs (2)'!$A:$A,'[1]DOT Signs Costs (2)'!$Y:$Y)</f>
        <v>0.33468750000000008</v>
      </c>
      <c r="G268" s="37">
        <f t="shared" si="54"/>
        <v>20.081250000000004</v>
      </c>
      <c r="H268" s="36">
        <f>_xlfn.XLOOKUP($B268,'[1]DOT Signs Costs (2)'!$A:$A,'[1]DOT Signs Costs (2)'!$W:$W)</f>
        <v>56.650000000000006</v>
      </c>
      <c r="I268" s="36">
        <f t="shared" si="53"/>
        <v>15.526153125000004</v>
      </c>
      <c r="J268" s="36">
        <f t="shared" si="55"/>
        <v>0.22424062500000008</v>
      </c>
      <c r="K268" s="36">
        <f t="shared" si="56"/>
        <v>15.526153125000004</v>
      </c>
      <c r="L268" s="36">
        <f t="shared" si="57"/>
        <v>72.400393750000006</v>
      </c>
      <c r="M268" s="36">
        <f t="shared" si="58"/>
        <v>5.6617107912500009</v>
      </c>
      <c r="N268" s="36">
        <f t="shared" si="59"/>
        <v>78.062104541250008</v>
      </c>
      <c r="O268" s="36">
        <f t="shared" si="60"/>
        <v>14.224975522735164</v>
      </c>
      <c r="P268" s="36">
        <f t="shared" si="61"/>
        <v>92.287080063985172</v>
      </c>
      <c r="Q268" s="38" t="e">
        <v>#N/A</v>
      </c>
      <c r="R268" s="39" t="str">
        <f t="shared" si="62"/>
        <v xml:space="preserve"> </v>
      </c>
      <c r="S268" s="40"/>
      <c r="T268" s="41" t="str">
        <f t="shared" si="63"/>
        <v/>
      </c>
      <c r="U268" s="41" t="str">
        <f t="shared" si="64"/>
        <v/>
      </c>
      <c r="V268" s="41" t="e">
        <f t="shared" si="52"/>
        <v>#N/A</v>
      </c>
      <c r="W268" s="18" t="e">
        <f>_xlfn.XLOOKUP($B268,'[1]Query2 w Prices'!$B:$B,'[1]Query2 w Prices'!$L:$L)</f>
        <v>#N/A</v>
      </c>
    </row>
    <row r="269" spans="2:23" ht="16.5" customHeight="1" x14ac:dyDescent="0.25">
      <c r="B269" s="32" t="s">
        <v>760</v>
      </c>
      <c r="C269" s="33" t="s">
        <v>5224</v>
      </c>
      <c r="D269" s="34" t="str">
        <f>_xlfn.XLOOKUP($B269,[1]Redo!$A:$A,[1]Redo!$AD:$AD)</f>
        <v>SGN,S11,WEX,D9-11b,</v>
      </c>
      <c r="E269" s="35">
        <v>1326</v>
      </c>
      <c r="F269" s="36">
        <f>_xlfn.XLOOKUP($B269,'[1]DOT Signs Costs (2)'!$A:$A,'[1]DOT Signs Costs (2)'!$Y:$Y)</f>
        <v>0.33468750000000008</v>
      </c>
      <c r="G269" s="37">
        <f t="shared" si="54"/>
        <v>20.081250000000004</v>
      </c>
      <c r="H269" s="36">
        <f>_xlfn.XLOOKUP($B269,'[1]DOT Signs Costs (2)'!$A:$A,'[1]DOT Signs Costs (2)'!$W:$W)</f>
        <v>56.650000000000006</v>
      </c>
      <c r="I269" s="36">
        <f t="shared" si="53"/>
        <v>15.526153125000004</v>
      </c>
      <c r="J269" s="36">
        <f t="shared" si="55"/>
        <v>0.22424062500000008</v>
      </c>
      <c r="K269" s="36">
        <f t="shared" si="56"/>
        <v>15.526153125000004</v>
      </c>
      <c r="L269" s="36">
        <f t="shared" si="57"/>
        <v>72.400393750000006</v>
      </c>
      <c r="M269" s="36">
        <f t="shared" si="58"/>
        <v>5.6617107912500009</v>
      </c>
      <c r="N269" s="36">
        <f t="shared" si="59"/>
        <v>78.062104541250008</v>
      </c>
      <c r="O269" s="36">
        <f t="shared" si="60"/>
        <v>14.224975522735164</v>
      </c>
      <c r="P269" s="36">
        <f t="shared" si="61"/>
        <v>92.287080063985172</v>
      </c>
      <c r="Q269" s="38" t="e">
        <v>#N/A</v>
      </c>
      <c r="R269" s="39" t="str">
        <f t="shared" si="62"/>
        <v xml:space="preserve"> </v>
      </c>
      <c r="S269" s="40"/>
      <c r="T269" s="41" t="str">
        <f t="shared" si="63"/>
        <v/>
      </c>
      <c r="U269" s="41" t="str">
        <f t="shared" si="64"/>
        <v/>
      </c>
      <c r="V269" s="41" t="e">
        <f t="shared" si="52"/>
        <v>#N/A</v>
      </c>
      <c r="W269" s="18" t="e">
        <f>_xlfn.XLOOKUP($B269,'[1]Query2 w Prices'!$B:$B,'[1]Query2 w Prices'!$L:$L)</f>
        <v>#N/A</v>
      </c>
    </row>
    <row r="270" spans="2:23" ht="16.5" customHeight="1" x14ac:dyDescent="0.25">
      <c r="B270" s="42" t="s">
        <v>766</v>
      </c>
      <c r="C270" s="33" t="s">
        <v>5225</v>
      </c>
      <c r="D270" s="34" t="str">
        <f>_xlfn.XLOOKUP($B270,[1]Redo!$A:$A,[1]Redo!$AD:$AD)</f>
        <v>SGN,S11,WEX,D9-11c,</v>
      </c>
      <c r="E270" s="35">
        <v>1326</v>
      </c>
      <c r="F270" s="36">
        <f>_xlfn.XLOOKUP($B270,'[1]DOT Signs Costs (2)'!$A:$A,'[1]DOT Signs Costs (2)'!$Y:$Y)</f>
        <v>0.33468750000000008</v>
      </c>
      <c r="G270" s="37">
        <f t="shared" si="54"/>
        <v>20.081250000000004</v>
      </c>
      <c r="H270" s="36">
        <f>_xlfn.XLOOKUP($B270,'[1]DOT Signs Costs (2)'!$A:$A,'[1]DOT Signs Costs (2)'!$W:$W)</f>
        <v>56.650000000000006</v>
      </c>
      <c r="I270" s="36">
        <f t="shared" si="53"/>
        <v>15.526153125000004</v>
      </c>
      <c r="J270" s="36">
        <f t="shared" si="55"/>
        <v>0.22424062500000008</v>
      </c>
      <c r="K270" s="36">
        <f t="shared" si="56"/>
        <v>15.526153125000004</v>
      </c>
      <c r="L270" s="36">
        <f t="shared" si="57"/>
        <v>72.400393750000006</v>
      </c>
      <c r="M270" s="36">
        <f t="shared" si="58"/>
        <v>5.6617107912500009</v>
      </c>
      <c r="N270" s="36">
        <f t="shared" si="59"/>
        <v>78.062104541250008</v>
      </c>
      <c r="O270" s="36">
        <f t="shared" si="60"/>
        <v>14.224975522735164</v>
      </c>
      <c r="P270" s="36">
        <f t="shared" si="61"/>
        <v>92.287080063985172</v>
      </c>
      <c r="Q270" s="38" t="e">
        <v>#N/A</v>
      </c>
      <c r="R270" s="39" t="str">
        <f t="shared" si="62"/>
        <v xml:space="preserve"> </v>
      </c>
      <c r="S270" s="40"/>
      <c r="T270" s="41" t="str">
        <f t="shared" si="63"/>
        <v/>
      </c>
      <c r="U270" s="41" t="str">
        <f t="shared" si="64"/>
        <v/>
      </c>
      <c r="V270" s="41" t="e">
        <f t="shared" si="52"/>
        <v>#N/A</v>
      </c>
      <c r="W270" s="18" t="e">
        <f>_xlfn.XLOOKUP($B270,'[1]Query2 w Prices'!$B:$B,'[1]Query2 w Prices'!$L:$L)</f>
        <v>#N/A</v>
      </c>
    </row>
    <row r="271" spans="2:23" ht="16.5" customHeight="1" x14ac:dyDescent="0.25">
      <c r="B271" s="32" t="s">
        <v>768</v>
      </c>
      <c r="C271" s="33" t="s">
        <v>5226</v>
      </c>
      <c r="D271" s="34" t="str">
        <f>_xlfn.XLOOKUP($B271,[1]Redo!$A:$A,[1]Redo!$AD:$AD)</f>
        <v>SGN,S11,WEX,D9-11d,</v>
      </c>
      <c r="E271" s="35">
        <v>1326</v>
      </c>
      <c r="F271" s="36">
        <f>_xlfn.XLOOKUP($B271,'[1]DOT Signs Costs (2)'!$A:$A,'[1]DOT Signs Costs (2)'!$Y:$Y)</f>
        <v>0.33468750000000008</v>
      </c>
      <c r="G271" s="37">
        <f t="shared" si="54"/>
        <v>20.081250000000004</v>
      </c>
      <c r="H271" s="36">
        <f>_xlfn.XLOOKUP($B271,'[1]DOT Signs Costs (2)'!$A:$A,'[1]DOT Signs Costs (2)'!$W:$W)</f>
        <v>56.650000000000006</v>
      </c>
      <c r="I271" s="36">
        <f t="shared" si="53"/>
        <v>15.526153125000004</v>
      </c>
      <c r="J271" s="36">
        <f t="shared" si="55"/>
        <v>0.22424062500000008</v>
      </c>
      <c r="K271" s="36">
        <f t="shared" si="56"/>
        <v>15.526153125000004</v>
      </c>
      <c r="L271" s="36">
        <f t="shared" si="57"/>
        <v>72.400393750000006</v>
      </c>
      <c r="M271" s="36">
        <f t="shared" si="58"/>
        <v>5.6617107912500009</v>
      </c>
      <c r="N271" s="36">
        <f t="shared" si="59"/>
        <v>78.062104541250008</v>
      </c>
      <c r="O271" s="36">
        <f t="shared" si="60"/>
        <v>14.224975522735164</v>
      </c>
      <c r="P271" s="36">
        <f t="shared" si="61"/>
        <v>92.287080063985172</v>
      </c>
      <c r="Q271" s="38" t="e">
        <v>#N/A</v>
      </c>
      <c r="R271" s="39" t="str">
        <f t="shared" si="62"/>
        <v xml:space="preserve"> </v>
      </c>
      <c r="S271" s="40"/>
      <c r="T271" s="41" t="str">
        <f t="shared" si="63"/>
        <v/>
      </c>
      <c r="U271" s="41" t="str">
        <f t="shared" si="64"/>
        <v/>
      </c>
      <c r="V271" s="41" t="e">
        <f t="shared" si="52"/>
        <v>#N/A</v>
      </c>
      <c r="W271" s="18" t="e">
        <f>_xlfn.XLOOKUP($B271,'[1]Query2 w Prices'!$B:$B,'[1]Query2 w Prices'!$L:$L)</f>
        <v>#N/A</v>
      </c>
    </row>
    <row r="272" spans="2:23" ht="16.5" customHeight="1" x14ac:dyDescent="0.25">
      <c r="B272" s="42" t="s">
        <v>770</v>
      </c>
      <c r="C272" s="33" t="s">
        <v>5227</v>
      </c>
      <c r="D272" s="34" t="str">
        <f>_xlfn.XLOOKUP($B272,[1]Redo!$A:$A,[1]Redo!$AD:$AD)</f>
        <v>SGN,S11,WEX,D9-11e,</v>
      </c>
      <c r="E272" s="35">
        <v>1326</v>
      </c>
      <c r="F272" s="36">
        <f>_xlfn.XLOOKUP($B272,'[1]DOT Signs Costs (2)'!$A:$A,'[1]DOT Signs Costs (2)'!$Y:$Y)</f>
        <v>0.33468750000000008</v>
      </c>
      <c r="G272" s="37">
        <f t="shared" si="54"/>
        <v>20.081250000000004</v>
      </c>
      <c r="H272" s="36">
        <f>_xlfn.XLOOKUP($B272,'[1]DOT Signs Costs (2)'!$A:$A,'[1]DOT Signs Costs (2)'!$W:$W)</f>
        <v>56.650000000000006</v>
      </c>
      <c r="I272" s="36">
        <f t="shared" si="53"/>
        <v>15.526153125000004</v>
      </c>
      <c r="J272" s="36">
        <f t="shared" si="55"/>
        <v>0.22424062500000008</v>
      </c>
      <c r="K272" s="36">
        <f t="shared" si="56"/>
        <v>15.526153125000004</v>
      </c>
      <c r="L272" s="36">
        <f t="shared" si="57"/>
        <v>72.400393750000006</v>
      </c>
      <c r="M272" s="36">
        <f t="shared" si="58"/>
        <v>5.6617107912500009</v>
      </c>
      <c r="N272" s="36">
        <f t="shared" si="59"/>
        <v>78.062104541250008</v>
      </c>
      <c r="O272" s="36">
        <f t="shared" si="60"/>
        <v>14.224975522735164</v>
      </c>
      <c r="P272" s="36">
        <f t="shared" si="61"/>
        <v>92.287080063985172</v>
      </c>
      <c r="Q272" s="38" t="e">
        <v>#N/A</v>
      </c>
      <c r="R272" s="39" t="str">
        <f t="shared" si="62"/>
        <v xml:space="preserve"> </v>
      </c>
      <c r="S272" s="40"/>
      <c r="T272" s="41" t="str">
        <f t="shared" si="63"/>
        <v/>
      </c>
      <c r="U272" s="41" t="str">
        <f t="shared" si="64"/>
        <v/>
      </c>
      <c r="V272" s="41" t="e">
        <f t="shared" si="52"/>
        <v>#N/A</v>
      </c>
      <c r="W272" s="18" t="e">
        <f>_xlfn.XLOOKUP($B272,'[1]Query2 w Prices'!$B:$B,'[1]Query2 w Prices'!$L:$L)</f>
        <v>#N/A</v>
      </c>
    </row>
    <row r="273" spans="2:23" ht="16.5" customHeight="1" x14ac:dyDescent="0.25">
      <c r="B273" s="32" t="s">
        <v>772</v>
      </c>
      <c r="C273" s="33" t="s">
        <v>5228</v>
      </c>
      <c r="D273" s="34" t="str">
        <f>_xlfn.XLOOKUP($B273,[1]Redo!$A:$A,[1]Redo!$AD:$AD)</f>
        <v>SGN,S11,WEX,D9-11f,</v>
      </c>
      <c r="E273" s="35">
        <v>1326</v>
      </c>
      <c r="F273" s="36">
        <f>_xlfn.XLOOKUP($B273,'[1]DOT Signs Costs (2)'!$A:$A,'[1]DOT Signs Costs (2)'!$Y:$Y)</f>
        <v>0.33468750000000008</v>
      </c>
      <c r="G273" s="37">
        <f t="shared" si="54"/>
        <v>20.081250000000004</v>
      </c>
      <c r="H273" s="36">
        <f>_xlfn.XLOOKUP($B273,'[1]DOT Signs Costs (2)'!$A:$A,'[1]DOT Signs Costs (2)'!$W:$W)</f>
        <v>56.650000000000006</v>
      </c>
      <c r="I273" s="36">
        <f t="shared" si="53"/>
        <v>15.526153125000004</v>
      </c>
      <c r="J273" s="36">
        <f t="shared" si="55"/>
        <v>0.22424062500000008</v>
      </c>
      <c r="K273" s="36">
        <f t="shared" si="56"/>
        <v>15.526153125000004</v>
      </c>
      <c r="L273" s="36">
        <f t="shared" si="57"/>
        <v>72.400393750000006</v>
      </c>
      <c r="M273" s="36">
        <f t="shared" si="58"/>
        <v>5.6617107912500009</v>
      </c>
      <c r="N273" s="36">
        <f t="shared" si="59"/>
        <v>78.062104541250008</v>
      </c>
      <c r="O273" s="36">
        <f t="shared" si="60"/>
        <v>14.224975522735164</v>
      </c>
      <c r="P273" s="36">
        <f t="shared" si="61"/>
        <v>92.287080063985172</v>
      </c>
      <c r="Q273" s="38" t="e">
        <v>#N/A</v>
      </c>
      <c r="R273" s="39" t="str">
        <f t="shared" si="62"/>
        <v xml:space="preserve"> </v>
      </c>
      <c r="S273" s="40"/>
      <c r="T273" s="41" t="str">
        <f t="shared" si="63"/>
        <v/>
      </c>
      <c r="U273" s="41" t="str">
        <f t="shared" si="64"/>
        <v/>
      </c>
      <c r="V273" s="41" t="e">
        <f t="shared" si="52"/>
        <v>#N/A</v>
      </c>
      <c r="W273" s="18" t="e">
        <f>_xlfn.XLOOKUP($B273,'[1]Query2 w Prices'!$B:$B,'[1]Query2 w Prices'!$L:$L)</f>
        <v>#N/A</v>
      </c>
    </row>
    <row r="274" spans="2:23" ht="16.5" customHeight="1" x14ac:dyDescent="0.25">
      <c r="B274" s="42" t="s">
        <v>774</v>
      </c>
      <c r="C274" s="33" t="s">
        <v>5229</v>
      </c>
      <c r="D274" s="34" t="str">
        <f>_xlfn.XLOOKUP($B274,[1]Redo!$A:$A,[1]Redo!$AD:$AD)</f>
        <v>SGN,S11,WEX,D9-11g,</v>
      </c>
      <c r="E274" s="35">
        <v>1326</v>
      </c>
      <c r="F274" s="36">
        <f>_xlfn.XLOOKUP($B274,'[1]DOT Signs Costs (2)'!$A:$A,'[1]DOT Signs Costs (2)'!$Y:$Y)</f>
        <v>0.33468750000000008</v>
      </c>
      <c r="G274" s="37">
        <f t="shared" si="54"/>
        <v>20.081250000000004</v>
      </c>
      <c r="H274" s="36">
        <f>_xlfn.XLOOKUP($B274,'[1]DOT Signs Costs (2)'!$A:$A,'[1]DOT Signs Costs (2)'!$W:$W)</f>
        <v>56.650000000000006</v>
      </c>
      <c r="I274" s="36">
        <f t="shared" si="53"/>
        <v>15.526153125000004</v>
      </c>
      <c r="J274" s="36">
        <f t="shared" si="55"/>
        <v>0.22424062500000008</v>
      </c>
      <c r="K274" s="36">
        <f t="shared" si="56"/>
        <v>15.526153125000004</v>
      </c>
      <c r="L274" s="36">
        <f t="shared" si="57"/>
        <v>72.400393750000006</v>
      </c>
      <c r="M274" s="36">
        <f t="shared" si="58"/>
        <v>5.6617107912500009</v>
      </c>
      <c r="N274" s="36">
        <f t="shared" si="59"/>
        <v>78.062104541250008</v>
      </c>
      <c r="O274" s="36">
        <f t="shared" si="60"/>
        <v>14.224975522735164</v>
      </c>
      <c r="P274" s="36">
        <f t="shared" si="61"/>
        <v>92.287080063985172</v>
      </c>
      <c r="Q274" s="38" t="e">
        <v>#N/A</v>
      </c>
      <c r="R274" s="39" t="str">
        <f t="shared" si="62"/>
        <v xml:space="preserve"> </v>
      </c>
      <c r="S274" s="40"/>
      <c r="T274" s="41" t="str">
        <f t="shared" si="63"/>
        <v/>
      </c>
      <c r="U274" s="41" t="str">
        <f t="shared" si="64"/>
        <v/>
      </c>
      <c r="V274" s="41" t="e">
        <f t="shared" si="52"/>
        <v>#N/A</v>
      </c>
      <c r="W274" s="18" t="e">
        <f>_xlfn.XLOOKUP($B274,'[1]Query2 w Prices'!$B:$B,'[1]Query2 w Prices'!$L:$L)</f>
        <v>#N/A</v>
      </c>
    </row>
    <row r="275" spans="2:23" ht="16.5" customHeight="1" x14ac:dyDescent="0.25">
      <c r="B275" s="32" t="s">
        <v>778</v>
      </c>
      <c r="C275" s="33" t="s">
        <v>5230</v>
      </c>
      <c r="D275" s="34" t="str">
        <f>_xlfn.XLOOKUP($B275,[1]Redo!$A:$A,[1]Redo!$AD:$AD)</f>
        <v>SGN,S11,WEX,D9-12,</v>
      </c>
      <c r="E275" s="35">
        <v>1326</v>
      </c>
      <c r="F275" s="36">
        <f>_xlfn.XLOOKUP($B275,'[1]DOT Signs Costs (2)'!$A:$A,'[1]DOT Signs Costs (2)'!$Y:$Y)</f>
        <v>0.33468750000000008</v>
      </c>
      <c r="G275" s="37">
        <f t="shared" si="54"/>
        <v>20.081250000000004</v>
      </c>
      <c r="H275" s="36">
        <f>_xlfn.XLOOKUP($B275,'[1]DOT Signs Costs (2)'!$A:$A,'[1]DOT Signs Costs (2)'!$W:$W)</f>
        <v>56.650000000000006</v>
      </c>
      <c r="I275" s="36">
        <f t="shared" si="53"/>
        <v>15.526153125000004</v>
      </c>
      <c r="J275" s="36">
        <f t="shared" si="55"/>
        <v>0.22424062500000008</v>
      </c>
      <c r="K275" s="36">
        <f t="shared" si="56"/>
        <v>15.526153125000004</v>
      </c>
      <c r="L275" s="36">
        <f t="shared" si="57"/>
        <v>72.400393750000006</v>
      </c>
      <c r="M275" s="36">
        <f t="shared" si="58"/>
        <v>5.6617107912500009</v>
      </c>
      <c r="N275" s="36">
        <f t="shared" si="59"/>
        <v>78.062104541250008</v>
      </c>
      <c r="O275" s="36">
        <f t="shared" si="60"/>
        <v>14.224975522735164</v>
      </c>
      <c r="P275" s="36">
        <f t="shared" si="61"/>
        <v>92.287080063985172</v>
      </c>
      <c r="Q275" s="38">
        <v>53.36</v>
      </c>
      <c r="R275" s="39">
        <f t="shared" si="62"/>
        <v>-0.42180422261703326</v>
      </c>
      <c r="S275" s="40"/>
      <c r="T275" s="41" t="str">
        <f t="shared" si="63"/>
        <v/>
      </c>
      <c r="U275" s="41" t="str">
        <f t="shared" si="64"/>
        <v/>
      </c>
      <c r="V275" s="41">
        <f t="shared" si="52"/>
        <v>53.36</v>
      </c>
      <c r="W275" s="18">
        <f>_xlfn.XLOOKUP($B275,'[1]Query2 w Prices'!$B:$B,'[1]Query2 w Prices'!$L:$L)</f>
        <v>53.283200000000001</v>
      </c>
    </row>
    <row r="276" spans="2:23" ht="16.5" customHeight="1" x14ac:dyDescent="0.25">
      <c r="B276" s="42" t="s">
        <v>782</v>
      </c>
      <c r="C276" s="33" t="s">
        <v>5231</v>
      </c>
      <c r="D276" s="34" t="str">
        <f>_xlfn.XLOOKUP($B276,[1]Redo!$A:$A,[1]Redo!$AD:$AD)</f>
        <v>SGN,S11,WEX,D9-13,</v>
      </c>
      <c r="E276" s="35">
        <v>1326</v>
      </c>
      <c r="F276" s="36">
        <f>_xlfn.XLOOKUP($B276,'[1]DOT Signs Costs (2)'!$A:$A,'[1]DOT Signs Costs (2)'!$Y:$Y)</f>
        <v>0.33468750000000008</v>
      </c>
      <c r="G276" s="37">
        <f t="shared" si="54"/>
        <v>20.081250000000004</v>
      </c>
      <c r="H276" s="36">
        <f>_xlfn.XLOOKUP($B276,'[1]DOT Signs Costs (2)'!$A:$A,'[1]DOT Signs Costs (2)'!$W:$W)</f>
        <v>56.650000000000006</v>
      </c>
      <c r="I276" s="36">
        <f t="shared" si="53"/>
        <v>15.526153125000004</v>
      </c>
      <c r="J276" s="36">
        <f t="shared" si="55"/>
        <v>0.22424062500000008</v>
      </c>
      <c r="K276" s="36">
        <f t="shared" si="56"/>
        <v>15.526153125000004</v>
      </c>
      <c r="L276" s="36">
        <f t="shared" si="57"/>
        <v>72.400393750000006</v>
      </c>
      <c r="M276" s="36">
        <f t="shared" si="58"/>
        <v>5.6617107912500009</v>
      </c>
      <c r="N276" s="36">
        <f t="shared" si="59"/>
        <v>78.062104541250008</v>
      </c>
      <c r="O276" s="36">
        <f t="shared" si="60"/>
        <v>14.224975522735164</v>
      </c>
      <c r="P276" s="36">
        <f t="shared" si="61"/>
        <v>92.287080063985172</v>
      </c>
      <c r="Q276" s="38">
        <v>53.36</v>
      </c>
      <c r="R276" s="39">
        <f t="shared" si="62"/>
        <v>-0.42180422261703326</v>
      </c>
      <c r="S276" s="40"/>
      <c r="T276" s="41" t="str">
        <f t="shared" si="63"/>
        <v/>
      </c>
      <c r="U276" s="41" t="str">
        <f t="shared" si="64"/>
        <v/>
      </c>
      <c r="V276" s="41">
        <f t="shared" si="52"/>
        <v>53.36</v>
      </c>
      <c r="W276" s="18">
        <f>_xlfn.XLOOKUP($B276,'[1]Query2 w Prices'!$B:$B,'[1]Query2 w Prices'!$L:$L)</f>
        <v>53.283200000000001</v>
      </c>
    </row>
    <row r="277" spans="2:23" ht="16.5" customHeight="1" x14ac:dyDescent="0.25">
      <c r="B277" s="32" t="s">
        <v>742</v>
      </c>
      <c r="C277" s="33" t="s">
        <v>7653</v>
      </c>
      <c r="D277" s="34" t="str">
        <f>_xlfn.XLOOKUP($B277,[1]Redo!$A:$A,[1]Redo!$AD:$AD)</f>
        <v>SGN,S11,WEX,D9 -3a,</v>
      </c>
      <c r="E277" s="35">
        <v>1326</v>
      </c>
      <c r="F277" s="36">
        <f>_xlfn.XLOOKUP($B277,'[1]DOT Signs Costs (2)'!$A:$A,'[1]DOT Signs Costs (2)'!$Y:$Y)</f>
        <v>0.33468750000000008</v>
      </c>
      <c r="G277" s="37">
        <f t="shared" si="54"/>
        <v>20.081250000000004</v>
      </c>
      <c r="H277" s="36">
        <f>_xlfn.XLOOKUP($B277,'[1]DOT Signs Costs (2)'!$A:$A,'[1]DOT Signs Costs (2)'!$W:$W)</f>
        <v>56.650000000000006</v>
      </c>
      <c r="I277" s="36">
        <f t="shared" si="53"/>
        <v>15.526153125000004</v>
      </c>
      <c r="J277" s="36">
        <f t="shared" si="55"/>
        <v>0.22424062500000008</v>
      </c>
      <c r="K277" s="36">
        <f t="shared" si="56"/>
        <v>15.526153125000004</v>
      </c>
      <c r="L277" s="36">
        <f t="shared" si="57"/>
        <v>72.400393750000006</v>
      </c>
      <c r="M277" s="36">
        <f t="shared" si="58"/>
        <v>5.6617107912500009</v>
      </c>
      <c r="N277" s="36">
        <f t="shared" si="59"/>
        <v>78.062104541250008</v>
      </c>
      <c r="O277" s="36">
        <f t="shared" si="60"/>
        <v>14.224975522735164</v>
      </c>
      <c r="P277" s="36">
        <f t="shared" si="61"/>
        <v>92.287080063985172</v>
      </c>
      <c r="Q277" s="38">
        <v>53.36</v>
      </c>
      <c r="R277" s="39">
        <f t="shared" si="62"/>
        <v>-0.42180422261703326</v>
      </c>
      <c r="S277" s="40"/>
      <c r="T277" s="41" t="str">
        <f t="shared" si="63"/>
        <v/>
      </c>
      <c r="U277" s="41" t="str">
        <f t="shared" si="64"/>
        <v/>
      </c>
      <c r="V277" s="41">
        <f t="shared" si="52"/>
        <v>53.36</v>
      </c>
      <c r="W277" s="18">
        <f>_xlfn.XLOOKUP($B277,'[1]Query2 w Prices'!$B:$B,'[1]Query2 w Prices'!$L:$L)</f>
        <v>53.283200000000001</v>
      </c>
    </row>
    <row r="278" spans="2:23" ht="16.5" customHeight="1" x14ac:dyDescent="0.25">
      <c r="B278" s="42" t="s">
        <v>809</v>
      </c>
      <c r="C278" s="33" t="s">
        <v>5232</v>
      </c>
      <c r="D278" s="34" t="str">
        <f>_xlfn.XLOOKUP($B278,[1]Redo!$A:$A,[1]Redo!$AD:$AD)</f>
        <v>SGN,S11,WEX,D9-17P,</v>
      </c>
      <c r="E278" s="35">
        <v>1326</v>
      </c>
      <c r="F278" s="36">
        <f>_xlfn.XLOOKUP($B278,'[1]DOT Signs Costs (2)'!$A:$A,'[1]DOT Signs Costs (2)'!$Y:$Y)</f>
        <v>0.77995000000000003</v>
      </c>
      <c r="G278" s="37">
        <f t="shared" si="54"/>
        <v>46.797000000000004</v>
      </c>
      <c r="H278" s="36">
        <f>_xlfn.XLOOKUP($B278,'[1]DOT Signs Costs (2)'!$A:$A,'[1]DOT Signs Costs (2)'!$W:$W)</f>
        <v>154.08800000000002</v>
      </c>
      <c r="I278" s="36">
        <f t="shared" si="53"/>
        <v>36.181880500000005</v>
      </c>
      <c r="J278" s="36">
        <f t="shared" si="55"/>
        <v>0.52256650000000004</v>
      </c>
      <c r="K278" s="36">
        <f t="shared" si="56"/>
        <v>36.181880500000005</v>
      </c>
      <c r="L278" s="36">
        <f t="shared" si="57"/>
        <v>190.79244700000004</v>
      </c>
      <c r="M278" s="36">
        <f t="shared" si="58"/>
        <v>14.919969355400005</v>
      </c>
      <c r="N278" s="36">
        <f t="shared" si="59"/>
        <v>205.71241635540005</v>
      </c>
      <c r="O278" s="36">
        <f t="shared" si="60"/>
        <v>37.486231053788245</v>
      </c>
      <c r="P278" s="36">
        <f t="shared" si="61"/>
        <v>243.19864740918831</v>
      </c>
      <c r="Q278" s="38">
        <v>408.2</v>
      </c>
      <c r="R278" s="39">
        <f t="shared" si="62"/>
        <v>0.67846328237670017</v>
      </c>
      <c r="S278" s="40"/>
      <c r="T278" s="41" t="str">
        <f t="shared" si="63"/>
        <v/>
      </c>
      <c r="U278" s="41" t="str">
        <f t="shared" si="64"/>
        <v/>
      </c>
      <c r="V278" s="41">
        <f t="shared" si="52"/>
        <v>408.2</v>
      </c>
      <c r="W278" s="18">
        <f>_xlfn.XLOOKUP($B278,'[1]Query2 w Prices'!$B:$B,'[1]Query2 w Prices'!$L:$L)</f>
        <v>408.12700000000001</v>
      </c>
    </row>
    <row r="279" spans="2:23" ht="16.5" customHeight="1" x14ac:dyDescent="0.25">
      <c r="B279" s="32" t="s">
        <v>821</v>
      </c>
      <c r="C279" s="33" t="s">
        <v>5233</v>
      </c>
      <c r="D279" s="34" t="str">
        <f>_xlfn.XLOOKUP($B279,[1]Redo!$A:$A,[1]Redo!$AD:$AD)</f>
        <v>SGN,S11,WEX,D9-18a,</v>
      </c>
      <c r="E279" s="35">
        <v>1326</v>
      </c>
      <c r="F279" s="36">
        <f>_xlfn.XLOOKUP($B279,'[1]DOT Signs Costs (2)'!$A:$A,'[1]DOT Signs Costs (2)'!$Y:$Y)</f>
        <v>2.6798249999999997</v>
      </c>
      <c r="G279" s="37">
        <f t="shared" si="54"/>
        <v>160.78949999999998</v>
      </c>
      <c r="H279" s="36">
        <f>_xlfn.XLOOKUP($B279,'[1]DOT Signs Costs (2)'!$A:$A,'[1]DOT Signs Costs (2)'!$W:$W)</f>
        <v>539.30799999999999</v>
      </c>
      <c r="I279" s="36">
        <f t="shared" si="53"/>
        <v>124.31708174999999</v>
      </c>
      <c r="J279" s="36">
        <f t="shared" si="55"/>
        <v>1.7954827499999999</v>
      </c>
      <c r="K279" s="36">
        <f t="shared" si="56"/>
        <v>124.31708174999999</v>
      </c>
      <c r="L279" s="36">
        <f t="shared" si="57"/>
        <v>665.42056449999995</v>
      </c>
      <c r="M279" s="36">
        <f t="shared" si="58"/>
        <v>52.035888143900003</v>
      </c>
      <c r="N279" s="36">
        <f t="shared" si="59"/>
        <v>717.45645264389998</v>
      </c>
      <c r="O279" s="36">
        <f t="shared" si="60"/>
        <v>130.73949949805507</v>
      </c>
      <c r="P279" s="36">
        <f t="shared" si="61"/>
        <v>848.1959521419551</v>
      </c>
      <c r="Q279" s="38" t="e">
        <v>#N/A</v>
      </c>
      <c r="R279" s="39" t="str">
        <f t="shared" si="62"/>
        <v xml:space="preserve"> </v>
      </c>
      <c r="S279" s="40"/>
      <c r="T279" s="41" t="str">
        <f t="shared" si="63"/>
        <v/>
      </c>
      <c r="U279" s="41" t="str">
        <f t="shared" si="64"/>
        <v/>
      </c>
      <c r="V279" s="41" t="e">
        <f t="shared" si="52"/>
        <v>#N/A</v>
      </c>
      <c r="W279" s="18" t="e">
        <f>_xlfn.XLOOKUP($B279,'[1]Query2 w Prices'!$B:$B,'[1]Query2 w Prices'!$L:$L)</f>
        <v>#N/A</v>
      </c>
    </row>
    <row r="280" spans="2:23" ht="16.5" customHeight="1" x14ac:dyDescent="0.25">
      <c r="B280" s="42" t="s">
        <v>834</v>
      </c>
      <c r="C280" s="33" t="s">
        <v>5234</v>
      </c>
      <c r="D280" s="34" t="str">
        <f>_xlfn.XLOOKUP($B280,[1]Redo!$A:$A,[1]Redo!$AD:$AD)</f>
        <v>SGN,S11,WEX,D9-18c,</v>
      </c>
      <c r="E280" s="35">
        <v>1326</v>
      </c>
      <c r="F280" s="36">
        <f>_xlfn.XLOOKUP($B280,'[1]DOT Signs Costs (2)'!$A:$A,'[1]DOT Signs Costs (2)'!$Y:$Y)</f>
        <v>2.6798249999999997</v>
      </c>
      <c r="G280" s="37">
        <f t="shared" si="54"/>
        <v>160.78949999999998</v>
      </c>
      <c r="H280" s="36">
        <f>_xlfn.XLOOKUP($B280,'[1]DOT Signs Costs (2)'!$A:$A,'[1]DOT Signs Costs (2)'!$W:$W)</f>
        <v>539.30799999999999</v>
      </c>
      <c r="I280" s="36">
        <f t="shared" si="53"/>
        <v>124.31708174999999</v>
      </c>
      <c r="J280" s="36">
        <f t="shared" si="55"/>
        <v>1.7954827499999999</v>
      </c>
      <c r="K280" s="36">
        <f t="shared" si="56"/>
        <v>124.31708174999999</v>
      </c>
      <c r="L280" s="36">
        <f t="shared" si="57"/>
        <v>665.42056449999995</v>
      </c>
      <c r="M280" s="36">
        <f t="shared" si="58"/>
        <v>52.035888143900003</v>
      </c>
      <c r="N280" s="36">
        <f t="shared" si="59"/>
        <v>717.45645264389998</v>
      </c>
      <c r="O280" s="36">
        <f t="shared" si="60"/>
        <v>130.73949949805507</v>
      </c>
      <c r="P280" s="36">
        <f t="shared" si="61"/>
        <v>848.1959521419551</v>
      </c>
      <c r="Q280" s="38" t="e">
        <v>#N/A</v>
      </c>
      <c r="R280" s="39" t="str">
        <f t="shared" si="62"/>
        <v xml:space="preserve"> </v>
      </c>
      <c r="S280" s="40"/>
      <c r="T280" s="41" t="str">
        <f t="shared" si="63"/>
        <v/>
      </c>
      <c r="U280" s="41" t="str">
        <f t="shared" si="64"/>
        <v/>
      </c>
      <c r="V280" s="41" t="e">
        <f t="shared" si="52"/>
        <v>#N/A</v>
      </c>
      <c r="W280" s="18" t="e">
        <f>_xlfn.XLOOKUP($B280,'[1]Query2 w Prices'!$B:$B,'[1]Query2 w Prices'!$L:$L)</f>
        <v>#N/A</v>
      </c>
    </row>
    <row r="281" spans="2:23" ht="16.5" customHeight="1" x14ac:dyDescent="0.25">
      <c r="B281" s="32" t="s">
        <v>815</v>
      </c>
      <c r="C281" s="33" t="s">
        <v>5235</v>
      </c>
      <c r="D281" s="34" t="str">
        <f>_xlfn.XLOOKUP($B281,[1]Redo!$A:$A,[1]Redo!$AD:$AD)</f>
        <v>SGN,S11,WEX,D9-18,</v>
      </c>
      <c r="E281" s="35">
        <v>1326</v>
      </c>
      <c r="F281" s="36">
        <f>_xlfn.XLOOKUP($B281,'[1]DOT Signs Costs (2)'!$A:$A,'[1]DOT Signs Costs (2)'!$Y:$Y)</f>
        <v>2.8280500000000002</v>
      </c>
      <c r="G281" s="37">
        <f t="shared" si="54"/>
        <v>169.68300000000002</v>
      </c>
      <c r="H281" s="36">
        <f>_xlfn.XLOOKUP($B281,'[1]DOT Signs Costs (2)'!$A:$A,'[1]DOT Signs Costs (2)'!$W:$W)</f>
        <v>571.03200000000015</v>
      </c>
      <c r="I281" s="36">
        <f t="shared" si="53"/>
        <v>131.1932395</v>
      </c>
      <c r="J281" s="36">
        <f t="shared" si="55"/>
        <v>1.8947935000000002</v>
      </c>
      <c r="K281" s="36">
        <f t="shared" si="56"/>
        <v>131.1932395</v>
      </c>
      <c r="L281" s="36">
        <f t="shared" si="57"/>
        <v>704.12003300000015</v>
      </c>
      <c r="M281" s="36">
        <f t="shared" si="58"/>
        <v>55.062186580600013</v>
      </c>
      <c r="N281" s="36">
        <f t="shared" si="59"/>
        <v>759.18221958060019</v>
      </c>
      <c r="O281" s="36">
        <f t="shared" si="60"/>
        <v>138.34303538566704</v>
      </c>
      <c r="P281" s="36">
        <f t="shared" si="61"/>
        <v>897.5252549662672</v>
      </c>
      <c r="Q281" s="38" t="e">
        <v>#N/A</v>
      </c>
      <c r="R281" s="39" t="str">
        <f t="shared" si="62"/>
        <v xml:space="preserve"> </v>
      </c>
      <c r="S281" s="40"/>
      <c r="T281" s="41" t="str">
        <f t="shared" si="63"/>
        <v/>
      </c>
      <c r="U281" s="41" t="str">
        <f t="shared" si="64"/>
        <v/>
      </c>
      <c r="V281" s="41" t="e">
        <f t="shared" si="52"/>
        <v>#N/A</v>
      </c>
      <c r="W281" s="18" t="e">
        <f>_xlfn.XLOOKUP($B281,'[1]Query2 w Prices'!$B:$B,'[1]Query2 w Prices'!$L:$L)</f>
        <v>#N/A</v>
      </c>
    </row>
    <row r="282" spans="2:23" ht="16.5" customHeight="1" x14ac:dyDescent="0.25">
      <c r="B282" s="42" t="s">
        <v>824</v>
      </c>
      <c r="C282" s="33" t="s">
        <v>5236</v>
      </c>
      <c r="D282" s="34" t="str">
        <f>_xlfn.XLOOKUP($B282,[1]Redo!$A:$A,[1]Redo!$AD:$AD)</f>
        <v>SGN,S11,WEX,D9-18b,</v>
      </c>
      <c r="E282" s="35">
        <v>1326</v>
      </c>
      <c r="F282" s="36">
        <f>_xlfn.XLOOKUP($B282,'[1]DOT Signs Costs (2)'!$A:$A,'[1]DOT Signs Costs (2)'!$Y:$Y)</f>
        <v>2.8280500000000002</v>
      </c>
      <c r="G282" s="37">
        <f t="shared" si="54"/>
        <v>169.68300000000002</v>
      </c>
      <c r="H282" s="36">
        <f>_xlfn.XLOOKUP($B282,'[1]DOT Signs Costs (2)'!$A:$A,'[1]DOT Signs Costs (2)'!$W:$W)</f>
        <v>571.03200000000015</v>
      </c>
      <c r="I282" s="36">
        <f t="shared" si="53"/>
        <v>131.1932395</v>
      </c>
      <c r="J282" s="36">
        <f t="shared" si="55"/>
        <v>1.8947935000000002</v>
      </c>
      <c r="K282" s="36">
        <f t="shared" si="56"/>
        <v>131.1932395</v>
      </c>
      <c r="L282" s="36">
        <f t="shared" si="57"/>
        <v>704.12003300000015</v>
      </c>
      <c r="M282" s="36">
        <f t="shared" si="58"/>
        <v>55.062186580600013</v>
      </c>
      <c r="N282" s="36">
        <f t="shared" si="59"/>
        <v>759.18221958060019</v>
      </c>
      <c r="O282" s="36">
        <f t="shared" si="60"/>
        <v>138.34303538566704</v>
      </c>
      <c r="P282" s="36">
        <f t="shared" si="61"/>
        <v>897.5252549662672</v>
      </c>
      <c r="Q282" s="38">
        <v>1502.21</v>
      </c>
      <c r="R282" s="39">
        <f t="shared" si="62"/>
        <v>0.67372449041164806</v>
      </c>
      <c r="S282" s="40"/>
      <c r="T282" s="41" t="str">
        <f t="shared" si="63"/>
        <v/>
      </c>
      <c r="U282" s="41" t="str">
        <f t="shared" si="64"/>
        <v/>
      </c>
      <c r="V282" s="41">
        <f t="shared" si="52"/>
        <v>1502.21</v>
      </c>
      <c r="W282" s="18">
        <f>_xlfn.XLOOKUP($B282,'[1]Query2 w Prices'!$B:$B,'[1]Query2 w Prices'!$L:$L)</f>
        <v>1502.1341</v>
      </c>
    </row>
    <row r="283" spans="2:23" ht="16.5" customHeight="1" x14ac:dyDescent="0.25">
      <c r="B283" s="32" t="s">
        <v>814</v>
      </c>
      <c r="C283" s="33" t="s">
        <v>5237</v>
      </c>
      <c r="D283" s="34" t="str">
        <f>_xlfn.XLOOKUP($B283,[1]Redo!$A:$A,[1]Redo!$AD:$AD)</f>
        <v>SGN,S11,WEX,D9-17P,</v>
      </c>
      <c r="E283" s="35">
        <v>1326</v>
      </c>
      <c r="F283" s="36">
        <f>_xlfn.XLOOKUP($B283,'[1]DOT Signs Costs (2)'!$A:$A,'[1]DOT Signs Costs (2)'!$Y:$Y)</f>
        <v>1.0758125000000003</v>
      </c>
      <c r="G283" s="37">
        <f t="shared" si="54"/>
        <v>64.548750000000013</v>
      </c>
      <c r="H283" s="36">
        <f>_xlfn.XLOOKUP($B283,'[1]DOT Signs Costs (2)'!$A:$A,'[1]DOT Signs Costs (2)'!$W:$W)</f>
        <v>215.27000000000004</v>
      </c>
      <c r="I283" s="36">
        <f t="shared" si="53"/>
        <v>49.906941875000015</v>
      </c>
      <c r="J283" s="36">
        <f t="shared" si="55"/>
        <v>0.72079437500000021</v>
      </c>
      <c r="K283" s="36">
        <f t="shared" si="56"/>
        <v>49.906941875000015</v>
      </c>
      <c r="L283" s="36">
        <f t="shared" si="57"/>
        <v>265.89773625000004</v>
      </c>
      <c r="M283" s="36">
        <f t="shared" si="58"/>
        <v>20.793202974750006</v>
      </c>
      <c r="N283" s="36">
        <f t="shared" si="59"/>
        <v>286.69093922475003</v>
      </c>
      <c r="O283" s="36">
        <f t="shared" si="60"/>
        <v>52.242654960794887</v>
      </c>
      <c r="P283" s="36">
        <f t="shared" si="61"/>
        <v>338.93359418554491</v>
      </c>
      <c r="Q283" s="38" t="e">
        <v>#N/A</v>
      </c>
      <c r="R283" s="39" t="str">
        <f t="shared" si="62"/>
        <v xml:space="preserve"> </v>
      </c>
      <c r="S283" s="40"/>
      <c r="T283" s="41" t="str">
        <f t="shared" si="63"/>
        <v/>
      </c>
      <c r="U283" s="41" t="str">
        <f t="shared" si="64"/>
        <v/>
      </c>
      <c r="V283" s="41" t="e">
        <f t="shared" si="52"/>
        <v>#N/A</v>
      </c>
      <c r="W283" s="18" t="e">
        <f>_xlfn.XLOOKUP($B283,'[1]Query2 w Prices'!$B:$B,'[1]Query2 w Prices'!$L:$L)</f>
        <v>#N/A</v>
      </c>
    </row>
    <row r="284" spans="2:23" ht="16.5" customHeight="1" x14ac:dyDescent="0.25">
      <c r="B284" s="42" t="s">
        <v>835</v>
      </c>
      <c r="C284" s="33" t="s">
        <v>5238</v>
      </c>
      <c r="D284" s="34" t="str">
        <f>_xlfn.XLOOKUP($B284,[1]Redo!$A:$A,[1]Redo!$AD:$AD)</f>
        <v>SGN,S11,WEX,D9-18dP,</v>
      </c>
      <c r="E284" s="35">
        <v>1326</v>
      </c>
      <c r="F284" s="36">
        <f>_xlfn.XLOOKUP($B284,'[1]DOT Signs Costs (2)'!$A:$A,'[1]DOT Signs Costs (2)'!$Y:$Y)</f>
        <v>1.3504999999999998</v>
      </c>
      <c r="G284" s="37">
        <f t="shared" si="54"/>
        <v>81.029999999999987</v>
      </c>
      <c r="H284" s="36">
        <f>_xlfn.XLOOKUP($B284,'[1]DOT Signs Costs (2)'!$A:$A,'[1]DOT Signs Costs (2)'!$W:$W)</f>
        <v>271.92</v>
      </c>
      <c r="I284" s="36">
        <f t="shared" si="53"/>
        <v>62.649694999999994</v>
      </c>
      <c r="J284" s="36">
        <f t="shared" si="55"/>
        <v>0.90483499999999994</v>
      </c>
      <c r="K284" s="36">
        <f t="shared" si="56"/>
        <v>62.649694999999994</v>
      </c>
      <c r="L284" s="36">
        <f t="shared" si="57"/>
        <v>335.47453000000002</v>
      </c>
      <c r="M284" s="36">
        <f t="shared" si="58"/>
        <v>26.234108246000002</v>
      </c>
      <c r="N284" s="36">
        <f t="shared" si="59"/>
        <v>361.70863824600002</v>
      </c>
      <c r="O284" s="36">
        <f t="shared" si="60"/>
        <v>65.912859455285542</v>
      </c>
      <c r="P284" s="36">
        <f t="shared" si="61"/>
        <v>427.62149770128553</v>
      </c>
      <c r="Q284" s="38" t="e">
        <v>#N/A</v>
      </c>
      <c r="R284" s="39" t="str">
        <f t="shared" si="62"/>
        <v xml:space="preserve"> </v>
      </c>
      <c r="S284" s="40"/>
      <c r="T284" s="41" t="str">
        <f t="shared" si="63"/>
        <v/>
      </c>
      <c r="U284" s="41" t="str">
        <f t="shared" si="64"/>
        <v/>
      </c>
      <c r="V284" s="41" t="e">
        <f t="shared" si="52"/>
        <v>#N/A</v>
      </c>
      <c r="W284" s="18" t="e">
        <f>_xlfn.XLOOKUP($B284,'[1]Query2 w Prices'!$B:$B,'[1]Query2 w Prices'!$L:$L)</f>
        <v>#N/A</v>
      </c>
    </row>
    <row r="285" spans="2:23" ht="16.5" customHeight="1" x14ac:dyDescent="0.25">
      <c r="B285" s="32" t="s">
        <v>808</v>
      </c>
      <c r="C285" s="33" t="s">
        <v>5239</v>
      </c>
      <c r="D285" s="34" t="str">
        <f>_xlfn.XLOOKUP($B285,[1]Redo!$A:$A,[1]Redo!$AD:$AD)</f>
        <v>SGN,S11,WEX,D9-17a,</v>
      </c>
      <c r="E285" s="35">
        <v>1326</v>
      </c>
      <c r="F285" s="36">
        <f>_xlfn.XLOOKUP($B285,'[1]DOT Signs Costs (2)'!$A:$A,'[1]DOT Signs Costs (2)'!$Y:$Y)</f>
        <v>2.3433750000000004</v>
      </c>
      <c r="G285" s="37">
        <f t="shared" si="54"/>
        <v>140.60250000000002</v>
      </c>
      <c r="H285" s="36">
        <f>_xlfn.XLOOKUP($B285,'[1]DOT Signs Costs (2)'!$A:$A,'[1]DOT Signs Costs (2)'!$W:$W)</f>
        <v>475.86000000000013</v>
      </c>
      <c r="I285" s="36">
        <f t="shared" si="53"/>
        <v>108.70916625000002</v>
      </c>
      <c r="J285" s="36">
        <f t="shared" si="55"/>
        <v>1.5700612500000004</v>
      </c>
      <c r="K285" s="36">
        <f t="shared" si="56"/>
        <v>108.70916625000002</v>
      </c>
      <c r="L285" s="36">
        <f t="shared" si="57"/>
        <v>586.13922750000017</v>
      </c>
      <c r="M285" s="36">
        <f t="shared" si="58"/>
        <v>45.836087590500014</v>
      </c>
      <c r="N285" s="36">
        <f t="shared" si="59"/>
        <v>631.9753150905002</v>
      </c>
      <c r="O285" s="36">
        <f t="shared" si="60"/>
        <v>115.16258037066821</v>
      </c>
      <c r="P285" s="36">
        <f t="shared" si="61"/>
        <v>747.13789546116845</v>
      </c>
      <c r="Q285" s="38" t="e">
        <v>#N/A</v>
      </c>
      <c r="R285" s="39" t="str">
        <f t="shared" si="62"/>
        <v xml:space="preserve"> </v>
      </c>
      <c r="S285" s="40"/>
      <c r="T285" s="41" t="str">
        <f t="shared" si="63"/>
        <v/>
      </c>
      <c r="U285" s="41" t="str">
        <f t="shared" si="64"/>
        <v/>
      </c>
      <c r="V285" s="41" t="e">
        <f t="shared" si="52"/>
        <v>#N/A</v>
      </c>
      <c r="W285" s="18" t="e">
        <f>_xlfn.XLOOKUP($B285,'[1]Query2 w Prices'!$B:$B,'[1]Query2 w Prices'!$L:$L)</f>
        <v>#N/A</v>
      </c>
    </row>
    <row r="286" spans="2:23" ht="16.5" customHeight="1" x14ac:dyDescent="0.25">
      <c r="B286" s="42" t="s">
        <v>817</v>
      </c>
      <c r="C286" s="33" t="s">
        <v>5240</v>
      </c>
      <c r="D286" s="34" t="str">
        <f>_xlfn.XLOOKUP($B286,[1]Redo!$A:$A,[1]Redo!$AD:$AD)</f>
        <v>SGN,S11,WEX,D9-18,</v>
      </c>
      <c r="E286" s="35">
        <v>1326</v>
      </c>
      <c r="F286" s="36">
        <f>_xlfn.XLOOKUP($B286,'[1]DOT Signs Costs (2)'!$A:$A,'[1]DOT Signs Costs (2)'!$Y:$Y)</f>
        <v>4.3926500000000006</v>
      </c>
      <c r="G286" s="37">
        <f t="shared" si="54"/>
        <v>263.55900000000003</v>
      </c>
      <c r="H286" s="36">
        <f>_xlfn.XLOOKUP($B286,'[1]DOT Signs Costs (2)'!$A:$A,'[1]DOT Signs Costs (2)'!$W:$W)</f>
        <v>897.33600000000001</v>
      </c>
      <c r="I286" s="36">
        <f t="shared" si="53"/>
        <v>203.77503350000003</v>
      </c>
      <c r="J286" s="36">
        <f t="shared" si="55"/>
        <v>2.9430755000000004</v>
      </c>
      <c r="K286" s="36">
        <f t="shared" si="56"/>
        <v>203.77503350000003</v>
      </c>
      <c r="L286" s="36">
        <f t="shared" si="57"/>
        <v>1104.0541089999999</v>
      </c>
      <c r="M286" s="36">
        <f t="shared" si="58"/>
        <v>86.337031323800005</v>
      </c>
      <c r="N286" s="36">
        <f t="shared" si="59"/>
        <v>1190.3911403237998</v>
      </c>
      <c r="O286" s="36">
        <f t="shared" si="60"/>
        <v>216.92068043898141</v>
      </c>
      <c r="P286" s="36">
        <f t="shared" si="61"/>
        <v>1407.3118207627813</v>
      </c>
      <c r="Q286" s="38" t="e">
        <v>#N/A</v>
      </c>
      <c r="R286" s="39" t="str">
        <f t="shared" si="62"/>
        <v xml:space="preserve"> </v>
      </c>
      <c r="S286" s="40"/>
      <c r="T286" s="41" t="str">
        <f t="shared" si="63"/>
        <v/>
      </c>
      <c r="U286" s="41" t="str">
        <f t="shared" si="64"/>
        <v/>
      </c>
      <c r="V286" s="41" t="e">
        <f t="shared" si="52"/>
        <v>#N/A</v>
      </c>
      <c r="W286" s="18" t="e">
        <f>_xlfn.XLOOKUP($B286,'[1]Query2 w Prices'!$B:$B,'[1]Query2 w Prices'!$L:$L)</f>
        <v>#N/A</v>
      </c>
    </row>
    <row r="287" spans="2:23" ht="16.5" customHeight="1" x14ac:dyDescent="0.25">
      <c r="B287" s="32" t="s">
        <v>822</v>
      </c>
      <c r="C287" s="33" t="s">
        <v>5241</v>
      </c>
      <c r="D287" s="34" t="str">
        <f>_xlfn.XLOOKUP($B287,[1]Redo!$A:$A,[1]Redo!$AD:$AD)</f>
        <v>SGN,S11,WEX,D9-18a,</v>
      </c>
      <c r="E287" s="35">
        <v>1326</v>
      </c>
      <c r="F287" s="36">
        <f>_xlfn.XLOOKUP($B287,'[1]DOT Signs Costs (2)'!$A:$A,'[1]DOT Signs Costs (2)'!$Y:$Y)</f>
        <v>4.3926500000000006</v>
      </c>
      <c r="G287" s="37">
        <f t="shared" si="54"/>
        <v>263.55900000000003</v>
      </c>
      <c r="H287" s="36">
        <f>_xlfn.XLOOKUP($B287,'[1]DOT Signs Costs (2)'!$A:$A,'[1]DOT Signs Costs (2)'!$W:$W)</f>
        <v>897.33600000000001</v>
      </c>
      <c r="I287" s="36">
        <f t="shared" si="53"/>
        <v>203.77503350000003</v>
      </c>
      <c r="J287" s="36">
        <f t="shared" si="55"/>
        <v>2.9430755000000004</v>
      </c>
      <c r="K287" s="36">
        <f t="shared" si="56"/>
        <v>203.77503350000003</v>
      </c>
      <c r="L287" s="36">
        <f t="shared" si="57"/>
        <v>1104.0541089999999</v>
      </c>
      <c r="M287" s="36">
        <f t="shared" si="58"/>
        <v>86.337031323800005</v>
      </c>
      <c r="N287" s="36">
        <f t="shared" si="59"/>
        <v>1190.3911403237998</v>
      </c>
      <c r="O287" s="36">
        <f t="shared" si="60"/>
        <v>216.92068043898141</v>
      </c>
      <c r="P287" s="36">
        <f t="shared" si="61"/>
        <v>1407.3118207627813</v>
      </c>
      <c r="Q287" s="38" t="e">
        <v>#N/A</v>
      </c>
      <c r="R287" s="39" t="str">
        <f t="shared" si="62"/>
        <v xml:space="preserve"> </v>
      </c>
      <c r="S287" s="40"/>
      <c r="T287" s="41" t="str">
        <f t="shared" si="63"/>
        <v/>
      </c>
      <c r="U287" s="41" t="str">
        <f t="shared" si="64"/>
        <v/>
      </c>
      <c r="V287" s="41" t="e">
        <f t="shared" si="52"/>
        <v>#N/A</v>
      </c>
      <c r="W287" s="18" t="e">
        <f>_xlfn.XLOOKUP($B287,'[1]Query2 w Prices'!$B:$B,'[1]Query2 w Prices'!$L:$L)</f>
        <v>#N/A</v>
      </c>
    </row>
    <row r="288" spans="2:23" ht="16.5" customHeight="1" x14ac:dyDescent="0.25">
      <c r="B288" s="42" t="s">
        <v>829</v>
      </c>
      <c r="C288" s="33" t="s">
        <v>5242</v>
      </c>
      <c r="D288" s="34" t="str">
        <f>_xlfn.XLOOKUP($B288,[1]Redo!$A:$A,[1]Redo!$AD:$AD)</f>
        <v>SGN,S11,WEX,D9-18b,</v>
      </c>
      <c r="E288" s="35">
        <v>1326</v>
      </c>
      <c r="F288" s="36">
        <f>_xlfn.XLOOKUP($B288,'[1]DOT Signs Costs (2)'!$A:$A,'[1]DOT Signs Costs (2)'!$Y:$Y)</f>
        <v>4.3926500000000006</v>
      </c>
      <c r="G288" s="37">
        <f t="shared" si="54"/>
        <v>263.55900000000003</v>
      </c>
      <c r="H288" s="36">
        <f>_xlfn.XLOOKUP($B288,'[1]DOT Signs Costs (2)'!$A:$A,'[1]DOT Signs Costs (2)'!$W:$W)</f>
        <v>897.33600000000001</v>
      </c>
      <c r="I288" s="36">
        <f t="shared" si="53"/>
        <v>203.77503350000003</v>
      </c>
      <c r="J288" s="36">
        <f t="shared" si="55"/>
        <v>2.9430755000000004</v>
      </c>
      <c r="K288" s="36">
        <f t="shared" si="56"/>
        <v>203.77503350000003</v>
      </c>
      <c r="L288" s="36">
        <f t="shared" si="57"/>
        <v>1104.0541089999999</v>
      </c>
      <c r="M288" s="36">
        <f t="shared" si="58"/>
        <v>86.337031323800005</v>
      </c>
      <c r="N288" s="36">
        <f t="shared" si="59"/>
        <v>1190.3911403237998</v>
      </c>
      <c r="O288" s="36">
        <f t="shared" si="60"/>
        <v>216.92068043898141</v>
      </c>
      <c r="P288" s="36">
        <f t="shared" si="61"/>
        <v>1407.3118207627813</v>
      </c>
      <c r="Q288" s="38" t="e">
        <v>#N/A</v>
      </c>
      <c r="R288" s="39" t="str">
        <f t="shared" si="62"/>
        <v xml:space="preserve"> </v>
      </c>
      <c r="S288" s="40"/>
      <c r="T288" s="41" t="str">
        <f t="shared" si="63"/>
        <v/>
      </c>
      <c r="U288" s="41" t="str">
        <f t="shared" si="64"/>
        <v/>
      </c>
      <c r="V288" s="41" t="e">
        <f t="shared" si="52"/>
        <v>#N/A</v>
      </c>
      <c r="W288" s="18" t="e">
        <f>_xlfn.XLOOKUP($B288,'[1]Query2 w Prices'!$B:$B,'[1]Query2 w Prices'!$L:$L)</f>
        <v>#N/A</v>
      </c>
    </row>
    <row r="289" spans="2:23" ht="16.5" customHeight="1" x14ac:dyDescent="0.25">
      <c r="B289" s="32" t="s">
        <v>833</v>
      </c>
      <c r="C289" s="33" t="s">
        <v>5243</v>
      </c>
      <c r="D289" s="34" t="str">
        <f>_xlfn.XLOOKUP($B289,[1]Redo!$A:$A,[1]Redo!$AD:$AD)</f>
        <v>SGN,S11,WEX,D9-18c,</v>
      </c>
      <c r="E289" s="35">
        <v>1326</v>
      </c>
      <c r="F289" s="36">
        <f>_xlfn.XLOOKUP($B289,'[1]DOT Signs Costs (2)'!$A:$A,'[1]DOT Signs Costs (2)'!$Y:$Y)</f>
        <v>4.3926500000000006</v>
      </c>
      <c r="G289" s="37">
        <f t="shared" si="54"/>
        <v>263.55900000000003</v>
      </c>
      <c r="H289" s="36">
        <f>_xlfn.XLOOKUP($B289,'[1]DOT Signs Costs (2)'!$A:$A,'[1]DOT Signs Costs (2)'!$W:$W)</f>
        <v>897.33600000000001</v>
      </c>
      <c r="I289" s="36">
        <f t="shared" si="53"/>
        <v>203.77503350000003</v>
      </c>
      <c r="J289" s="36">
        <f t="shared" si="55"/>
        <v>2.9430755000000004</v>
      </c>
      <c r="K289" s="36">
        <f t="shared" si="56"/>
        <v>203.77503350000003</v>
      </c>
      <c r="L289" s="36">
        <f t="shared" si="57"/>
        <v>1104.0541089999999</v>
      </c>
      <c r="M289" s="36">
        <f t="shared" si="58"/>
        <v>86.337031323800005</v>
      </c>
      <c r="N289" s="36">
        <f t="shared" si="59"/>
        <v>1190.3911403237998</v>
      </c>
      <c r="O289" s="36">
        <f t="shared" si="60"/>
        <v>216.92068043898141</v>
      </c>
      <c r="P289" s="36">
        <f t="shared" si="61"/>
        <v>1407.3118207627813</v>
      </c>
      <c r="Q289" s="38">
        <v>2244.7800000000002</v>
      </c>
      <c r="R289" s="39">
        <f t="shared" si="62"/>
        <v>0.59508359617366124</v>
      </c>
      <c r="S289" s="40"/>
      <c r="T289" s="41" t="str">
        <f t="shared" si="63"/>
        <v/>
      </c>
      <c r="U289" s="41" t="str">
        <f t="shared" si="64"/>
        <v/>
      </c>
      <c r="V289" s="41">
        <f t="shared" si="52"/>
        <v>2244.7800000000002</v>
      </c>
      <c r="W289" s="18">
        <f>_xlfn.XLOOKUP($B289,'[1]Query2 w Prices'!$B:$B,'[1]Query2 w Prices'!$L:$L)</f>
        <v>2244.6985</v>
      </c>
    </row>
    <row r="290" spans="2:23" ht="16.5" customHeight="1" x14ac:dyDescent="0.25">
      <c r="B290" s="42" t="s">
        <v>827</v>
      </c>
      <c r="C290" s="33" t="s">
        <v>5244</v>
      </c>
      <c r="D290" s="34" t="str">
        <f>_xlfn.XLOOKUP($B290,[1]Redo!$A:$A,[1]Redo!$AD:$AD)</f>
        <v>SGN,S11,WEX,D9-18b,</v>
      </c>
      <c r="E290" s="35">
        <v>1326</v>
      </c>
      <c r="F290" s="36">
        <f>_xlfn.XLOOKUP($B290,'[1]DOT Signs Costs (2)'!$A:$A,'[1]DOT Signs Costs (2)'!$Y:$Y)</f>
        <v>4.6355750000000002</v>
      </c>
      <c r="G290" s="37">
        <f t="shared" si="54"/>
        <v>278.1345</v>
      </c>
      <c r="H290" s="36">
        <f>_xlfn.XLOOKUP($B290,'[1]DOT Signs Costs (2)'!$A:$A,'[1]DOT Signs Costs (2)'!$W:$W)</f>
        <v>947.1880000000001</v>
      </c>
      <c r="I290" s="36">
        <f t="shared" si="53"/>
        <v>215.04432425000002</v>
      </c>
      <c r="J290" s="36">
        <f t="shared" si="55"/>
        <v>3.1058352500000002</v>
      </c>
      <c r="K290" s="36">
        <f t="shared" si="56"/>
        <v>215.04432425000002</v>
      </c>
      <c r="L290" s="36">
        <f t="shared" si="57"/>
        <v>1165.3381595000001</v>
      </c>
      <c r="M290" s="36">
        <f t="shared" si="58"/>
        <v>91.129444072900014</v>
      </c>
      <c r="N290" s="36">
        <f t="shared" si="59"/>
        <v>1256.4676035729001</v>
      </c>
      <c r="O290" s="36">
        <f t="shared" si="60"/>
        <v>228.96155581469813</v>
      </c>
      <c r="P290" s="36">
        <f t="shared" si="61"/>
        <v>1485.4291593875982</v>
      </c>
      <c r="Q290" s="38">
        <v>2267.4499999999998</v>
      </c>
      <c r="R290" s="39">
        <f t="shared" si="62"/>
        <v>0.52646121538021196</v>
      </c>
      <c r="S290" s="40"/>
      <c r="T290" s="41" t="str">
        <f t="shared" si="63"/>
        <v/>
      </c>
      <c r="U290" s="41" t="str">
        <f t="shared" si="64"/>
        <v/>
      </c>
      <c r="V290" s="41">
        <f t="shared" si="52"/>
        <v>2267.4499999999998</v>
      </c>
      <c r="W290" s="18">
        <f>_xlfn.XLOOKUP($B290,'[1]Query2 w Prices'!$B:$B,'[1]Query2 w Prices'!$L:$L)</f>
        <v>2267.3721999999998</v>
      </c>
    </row>
    <row r="291" spans="2:23" ht="16.5" customHeight="1" x14ac:dyDescent="0.25">
      <c r="B291" s="32" t="s">
        <v>818</v>
      </c>
      <c r="C291" s="33" t="s">
        <v>5245</v>
      </c>
      <c r="D291" s="34" t="str">
        <f>_xlfn.XLOOKUP($B291,[1]Redo!$A:$A,[1]Redo!$AD:$AD)</f>
        <v>SGN,S11,WEX,D9-18,</v>
      </c>
      <c r="E291" s="35">
        <v>1326</v>
      </c>
      <c r="F291" s="36">
        <f>_xlfn.XLOOKUP($B291,'[1]DOT Signs Costs (2)'!$A:$A,'[1]DOT Signs Costs (2)'!$Y:$Y)</f>
        <v>4.6355750000000002</v>
      </c>
      <c r="G291" s="37">
        <f t="shared" si="54"/>
        <v>278.1345</v>
      </c>
      <c r="H291" s="36">
        <f>_xlfn.XLOOKUP($B291,'[1]DOT Signs Costs (2)'!$A:$A,'[1]DOT Signs Costs (2)'!$W:$W)</f>
        <v>947.1880000000001</v>
      </c>
      <c r="I291" s="36">
        <f t="shared" si="53"/>
        <v>215.04432425000002</v>
      </c>
      <c r="J291" s="36">
        <f t="shared" si="55"/>
        <v>3.1058352500000002</v>
      </c>
      <c r="K291" s="36">
        <f t="shared" si="56"/>
        <v>215.04432425000002</v>
      </c>
      <c r="L291" s="36">
        <f t="shared" si="57"/>
        <v>1165.3381595000001</v>
      </c>
      <c r="M291" s="36">
        <f t="shared" si="58"/>
        <v>91.129444072900014</v>
      </c>
      <c r="N291" s="36">
        <f t="shared" si="59"/>
        <v>1256.4676035729001</v>
      </c>
      <c r="O291" s="36">
        <f t="shared" si="60"/>
        <v>228.96155581469813</v>
      </c>
      <c r="P291" s="36">
        <f t="shared" si="61"/>
        <v>1485.4291593875982</v>
      </c>
      <c r="Q291" s="38" t="e">
        <v>#N/A</v>
      </c>
      <c r="R291" s="39" t="str">
        <f t="shared" si="62"/>
        <v xml:space="preserve"> </v>
      </c>
      <c r="S291" s="40"/>
      <c r="T291" s="41" t="str">
        <f t="shared" si="63"/>
        <v/>
      </c>
      <c r="U291" s="41" t="str">
        <f t="shared" si="64"/>
        <v/>
      </c>
      <c r="V291" s="41" t="e">
        <f t="shared" si="52"/>
        <v>#N/A</v>
      </c>
      <c r="W291" s="18" t="e">
        <f>_xlfn.XLOOKUP($B291,'[1]Query2 w Prices'!$B:$B,'[1]Query2 w Prices'!$L:$L)</f>
        <v>#N/A</v>
      </c>
    </row>
    <row r="292" spans="2:23" ht="16.5" customHeight="1" x14ac:dyDescent="0.25">
      <c r="B292" s="42" t="s">
        <v>878</v>
      </c>
      <c r="C292" s="33" t="s">
        <v>5246</v>
      </c>
      <c r="D292" s="34" t="str">
        <f>_xlfn.XLOOKUP($B292,[1]Redo!$A:$A,[1]Redo!$AD:$AD)</f>
        <v>SGN,S11,BFY,E11-1a,</v>
      </c>
      <c r="E292" s="35">
        <v>1326</v>
      </c>
      <c r="F292" s="36">
        <f>_xlfn.XLOOKUP($B292,'[1]DOT Signs Costs (2)'!$A:$A,'[1]DOT Signs Costs (2)'!$Y:$Y)</f>
        <v>0.39938750000000006</v>
      </c>
      <c r="G292" s="37">
        <f t="shared" si="54"/>
        <v>23.963250000000002</v>
      </c>
      <c r="H292" s="36">
        <f>_xlfn.XLOOKUP($B292,'[1]DOT Signs Costs (2)'!$A:$A,'[1]DOT Signs Costs (2)'!$W:$W)</f>
        <v>74.778000000000006</v>
      </c>
      <c r="I292" s="36">
        <f t="shared" si="53"/>
        <v>18.527586125000003</v>
      </c>
      <c r="J292" s="36">
        <f t="shared" si="55"/>
        <v>0.26758962500000005</v>
      </c>
      <c r="K292" s="36">
        <f t="shared" si="56"/>
        <v>18.527586125000003</v>
      </c>
      <c r="L292" s="36">
        <f t="shared" si="57"/>
        <v>93.573175750000004</v>
      </c>
      <c r="M292" s="36">
        <f t="shared" si="58"/>
        <v>7.3174223436500005</v>
      </c>
      <c r="N292" s="36">
        <f t="shared" si="59"/>
        <v>100.89059809365</v>
      </c>
      <c r="O292" s="36">
        <f t="shared" si="60"/>
        <v>18.384929496717625</v>
      </c>
      <c r="P292" s="36">
        <f t="shared" si="61"/>
        <v>119.27552759036763</v>
      </c>
      <c r="Q292" s="38" t="e">
        <v>#N/A</v>
      </c>
      <c r="R292" s="39" t="str">
        <f t="shared" si="62"/>
        <v xml:space="preserve"> </v>
      </c>
      <c r="S292" s="40"/>
      <c r="T292" s="41" t="str">
        <f t="shared" si="63"/>
        <v/>
      </c>
      <c r="U292" s="41" t="str">
        <f t="shared" si="64"/>
        <v/>
      </c>
      <c r="V292" s="41" t="e">
        <f t="shared" si="52"/>
        <v>#N/A</v>
      </c>
      <c r="W292" s="18" t="e">
        <f>_xlfn.XLOOKUP($B292,'[1]Query2 w Prices'!$B:$B,'[1]Query2 w Prices'!$L:$L)</f>
        <v>#N/A</v>
      </c>
    </row>
    <row r="293" spans="2:23" ht="16.5" customHeight="1" x14ac:dyDescent="0.25">
      <c r="B293" s="32" t="s">
        <v>879</v>
      </c>
      <c r="C293" s="33" t="s">
        <v>5247</v>
      </c>
      <c r="D293" s="34" t="str">
        <f>_xlfn.XLOOKUP($B293,[1]Redo!$A:$A,[1]Redo!$AD:$AD)</f>
        <v>SGN,S11,BFY,E11-1b,</v>
      </c>
      <c r="E293" s="35">
        <v>1326</v>
      </c>
      <c r="F293" s="36">
        <f>_xlfn.XLOOKUP($B293,'[1]DOT Signs Costs (2)'!$A:$A,'[1]DOT Signs Costs (2)'!$Y:$Y)</f>
        <v>0.39938750000000006</v>
      </c>
      <c r="G293" s="37">
        <f t="shared" si="54"/>
        <v>23.963250000000002</v>
      </c>
      <c r="H293" s="36">
        <f>_xlfn.XLOOKUP($B293,'[1]DOT Signs Costs (2)'!$A:$A,'[1]DOT Signs Costs (2)'!$W:$W)</f>
        <v>74.778000000000006</v>
      </c>
      <c r="I293" s="36">
        <f t="shared" si="53"/>
        <v>18.527586125000003</v>
      </c>
      <c r="J293" s="36">
        <f t="shared" si="55"/>
        <v>0.26758962500000005</v>
      </c>
      <c r="K293" s="36">
        <f t="shared" si="56"/>
        <v>18.527586125000003</v>
      </c>
      <c r="L293" s="36">
        <f t="shared" si="57"/>
        <v>93.573175750000004</v>
      </c>
      <c r="M293" s="36">
        <f t="shared" si="58"/>
        <v>7.3174223436500005</v>
      </c>
      <c r="N293" s="36">
        <f t="shared" si="59"/>
        <v>100.89059809365</v>
      </c>
      <c r="O293" s="36">
        <f t="shared" si="60"/>
        <v>18.384929496717625</v>
      </c>
      <c r="P293" s="36">
        <f t="shared" si="61"/>
        <v>119.27552759036763</v>
      </c>
      <c r="Q293" s="38" t="e">
        <v>#N/A</v>
      </c>
      <c r="R293" s="39" t="str">
        <f t="shared" si="62"/>
        <v xml:space="preserve"> </v>
      </c>
      <c r="S293" s="40"/>
      <c r="T293" s="41" t="str">
        <f t="shared" si="63"/>
        <v/>
      </c>
      <c r="U293" s="41" t="str">
        <f t="shared" si="64"/>
        <v/>
      </c>
      <c r="V293" s="41" t="e">
        <f t="shared" si="52"/>
        <v>#N/A</v>
      </c>
      <c r="W293" s="18" t="e">
        <f>_xlfn.XLOOKUP($B293,'[1]Query2 w Prices'!$B:$B,'[1]Query2 w Prices'!$L:$L)</f>
        <v>#N/A</v>
      </c>
    </row>
    <row r="294" spans="2:23" ht="16.5" customHeight="1" x14ac:dyDescent="0.25">
      <c r="B294" s="42" t="s">
        <v>880</v>
      </c>
      <c r="C294" s="33" t="s">
        <v>5248</v>
      </c>
      <c r="D294" s="34" t="str">
        <f>_xlfn.XLOOKUP($B294,[1]Redo!$A:$A,[1]Redo!$AD:$AD)</f>
        <v>SGN,S11,BFY,E11-1c,</v>
      </c>
      <c r="E294" s="35">
        <v>1326</v>
      </c>
      <c r="F294" s="36">
        <f>_xlfn.XLOOKUP($B294,'[1]DOT Signs Costs (2)'!$A:$A,'[1]DOT Signs Costs (2)'!$Y:$Y)</f>
        <v>0.68524999999999991</v>
      </c>
      <c r="G294" s="37">
        <f t="shared" si="54"/>
        <v>41.114999999999995</v>
      </c>
      <c r="H294" s="36">
        <f>_xlfn.XLOOKUP($B294,'[1]DOT Signs Costs (2)'!$A:$A,'[1]DOT Signs Costs (2)'!$W:$W)</f>
        <v>135.96</v>
      </c>
      <c r="I294" s="36">
        <f t="shared" si="53"/>
        <v>31.788747499999996</v>
      </c>
      <c r="J294" s="36">
        <f t="shared" si="55"/>
        <v>0.45911749999999996</v>
      </c>
      <c r="K294" s="36">
        <f t="shared" si="56"/>
        <v>31.788747499999996</v>
      </c>
      <c r="L294" s="36">
        <f t="shared" si="57"/>
        <v>168.207865</v>
      </c>
      <c r="M294" s="36">
        <f t="shared" si="58"/>
        <v>13.153855043</v>
      </c>
      <c r="N294" s="36">
        <f t="shared" si="59"/>
        <v>181.36172004299999</v>
      </c>
      <c r="O294" s="36">
        <f t="shared" si="60"/>
        <v>33.048891565683519</v>
      </c>
      <c r="P294" s="36">
        <f t="shared" si="61"/>
        <v>214.4106116086835</v>
      </c>
      <c r="Q294" s="38" t="e">
        <v>#N/A</v>
      </c>
      <c r="R294" s="39" t="str">
        <f t="shared" si="62"/>
        <v xml:space="preserve"> </v>
      </c>
      <c r="S294" s="40"/>
      <c r="T294" s="41" t="str">
        <f t="shared" si="63"/>
        <v/>
      </c>
      <c r="U294" s="41" t="str">
        <f t="shared" si="64"/>
        <v/>
      </c>
      <c r="V294" s="41" t="e">
        <f t="shared" si="52"/>
        <v>#N/A</v>
      </c>
      <c r="W294" s="18" t="e">
        <f>_xlfn.XLOOKUP($B294,'[1]Query2 w Prices'!$B:$B,'[1]Query2 w Prices'!$L:$L)</f>
        <v>#N/A</v>
      </c>
    </row>
    <row r="295" spans="2:23" ht="16.5" customHeight="1" x14ac:dyDescent="0.25">
      <c r="B295" s="32" t="s">
        <v>881</v>
      </c>
      <c r="C295" s="33" t="s">
        <v>5249</v>
      </c>
      <c r="D295" s="34" t="str">
        <f>_xlfn.XLOOKUP($B295,[1]Redo!$A:$A,[1]Redo!$AD:$AD)</f>
        <v>SGN,S11,BFY,E11-2,</v>
      </c>
      <c r="E295" s="35">
        <v>1326</v>
      </c>
      <c r="F295" s="36">
        <f>_xlfn.XLOOKUP($B295,'[1]DOT Signs Costs (2)'!$A:$A,'[1]DOT Signs Costs (2)'!$Y:$Y)</f>
        <v>0.36762499999999998</v>
      </c>
      <c r="G295" s="37">
        <f t="shared" si="54"/>
        <v>22.057499999999997</v>
      </c>
      <c r="H295" s="36">
        <f>_xlfn.XLOOKUP($B295,'[1]DOT Signs Costs (2)'!$A:$A,'[1]DOT Signs Costs (2)'!$W:$W)</f>
        <v>67.98</v>
      </c>
      <c r="I295" s="36">
        <f t="shared" si="53"/>
        <v>17.054123749999999</v>
      </c>
      <c r="J295" s="36">
        <f t="shared" si="55"/>
        <v>0.24630874999999999</v>
      </c>
      <c r="K295" s="36">
        <f t="shared" si="56"/>
        <v>17.054123749999999</v>
      </c>
      <c r="L295" s="36">
        <f t="shared" si="57"/>
        <v>85.280432500000003</v>
      </c>
      <c r="M295" s="36">
        <f t="shared" si="58"/>
        <v>6.6689298215000008</v>
      </c>
      <c r="N295" s="36">
        <f t="shared" si="59"/>
        <v>91.949362321500004</v>
      </c>
      <c r="O295" s="36">
        <f t="shared" si="60"/>
        <v>16.75560037794364</v>
      </c>
      <c r="P295" s="36">
        <f t="shared" si="61"/>
        <v>108.70496269944364</v>
      </c>
      <c r="Q295" s="38" t="e">
        <v>#N/A</v>
      </c>
      <c r="R295" s="39" t="str">
        <f t="shared" si="62"/>
        <v xml:space="preserve"> </v>
      </c>
      <c r="S295" s="40"/>
      <c r="T295" s="41" t="str">
        <f t="shared" si="63"/>
        <v/>
      </c>
      <c r="U295" s="41" t="str">
        <f t="shared" si="64"/>
        <v/>
      </c>
      <c r="V295" s="41" t="e">
        <f t="shared" si="52"/>
        <v>#N/A</v>
      </c>
      <c r="W295" s="18" t="e">
        <f>_xlfn.XLOOKUP($B295,'[1]Query2 w Prices'!$B:$B,'[1]Query2 w Prices'!$L:$L)</f>
        <v>#N/A</v>
      </c>
    </row>
    <row r="296" spans="2:23" ht="16.5" customHeight="1" x14ac:dyDescent="0.25">
      <c r="B296" s="42" t="s">
        <v>882</v>
      </c>
      <c r="C296" s="33" t="s">
        <v>7701</v>
      </c>
      <c r="D296" s="34" t="str">
        <f>_xlfn.XLOOKUP($B296,[1]Redo!$A:$A,[1]Redo!$AD:$AD)</f>
        <v>SGN,S11,WGX,E1-5aP,</v>
      </c>
      <c r="E296" s="35">
        <v>1326</v>
      </c>
      <c r="F296" s="36">
        <f>_xlfn.XLOOKUP($B296,'[1]DOT Signs Costs (2)'!$A:$A,'[1]DOT Signs Costs (2)'!$Y:$Y)</f>
        <v>1.2346250000000005</v>
      </c>
      <c r="G296" s="37">
        <f t="shared" si="54"/>
        <v>74.077500000000029</v>
      </c>
      <c r="H296" s="36">
        <f>_xlfn.XLOOKUP($B296,'[1]DOT Signs Costs (2)'!$A:$A,'[1]DOT Signs Costs (2)'!$W:$W)</f>
        <v>249.26000000000005</v>
      </c>
      <c r="I296" s="36">
        <f t="shared" si="53"/>
        <v>57.274253750000028</v>
      </c>
      <c r="J296" s="36">
        <f t="shared" si="55"/>
        <v>0.82719875000000043</v>
      </c>
      <c r="K296" s="36">
        <f t="shared" si="56"/>
        <v>57.274253750000028</v>
      </c>
      <c r="L296" s="36">
        <f t="shared" si="57"/>
        <v>307.3614525000001</v>
      </c>
      <c r="M296" s="36">
        <f t="shared" si="58"/>
        <v>24.035665585500009</v>
      </c>
      <c r="N296" s="36">
        <f t="shared" si="59"/>
        <v>331.3971180855001</v>
      </c>
      <c r="O296" s="36">
        <f t="shared" si="60"/>
        <v>60.389300554664835</v>
      </c>
      <c r="P296" s="36">
        <f t="shared" si="61"/>
        <v>391.78641864016492</v>
      </c>
      <c r="Q296" s="38" t="e">
        <v>#N/A</v>
      </c>
      <c r="R296" s="39" t="str">
        <f t="shared" si="62"/>
        <v xml:space="preserve"> </v>
      </c>
      <c r="S296" s="40"/>
      <c r="T296" s="41" t="str">
        <f t="shared" si="63"/>
        <v/>
      </c>
      <c r="U296" s="41" t="str">
        <f t="shared" si="64"/>
        <v/>
      </c>
      <c r="V296" s="41" t="e">
        <f t="shared" si="52"/>
        <v>#N/A</v>
      </c>
      <c r="W296" s="18" t="e">
        <f>_xlfn.XLOOKUP($B296,'[1]Query2 w Prices'!$B:$B,'[1]Query2 w Prices'!$L:$L)</f>
        <v>#N/A</v>
      </c>
    </row>
    <row r="297" spans="2:23" ht="16.5" customHeight="1" x14ac:dyDescent="0.25">
      <c r="B297" s="32" t="s">
        <v>883</v>
      </c>
      <c r="C297" s="33" t="s">
        <v>7702</v>
      </c>
      <c r="D297" s="34" t="str">
        <f>_xlfn.XLOOKUP($B297,[1]Redo!$A:$A,[1]Redo!$AD:$AD)</f>
        <v>SGN,S11,MUL,E1-5fP,</v>
      </c>
      <c r="E297" s="35">
        <v>1326</v>
      </c>
      <c r="F297" s="36">
        <f>_xlfn.XLOOKUP($B297,'[1]DOT Signs Costs (2)'!$A:$A,'[1]DOT Signs Costs (2)'!$Y:$Y)</f>
        <v>1.9204625000000004</v>
      </c>
      <c r="G297" s="37">
        <f t="shared" si="54"/>
        <v>115.22775000000003</v>
      </c>
      <c r="H297" s="36">
        <f>_xlfn.XLOOKUP($B297,'[1]DOT Signs Costs (2)'!$A:$A,'[1]DOT Signs Costs (2)'!$W:$W)</f>
        <v>387.48600000000005</v>
      </c>
      <c r="I297" s="36">
        <f t="shared" si="53"/>
        <v>89.090255375000027</v>
      </c>
      <c r="J297" s="36">
        <f t="shared" si="55"/>
        <v>1.2867098750000003</v>
      </c>
      <c r="K297" s="36">
        <f t="shared" si="56"/>
        <v>89.090255375000027</v>
      </c>
      <c r="L297" s="36">
        <f t="shared" si="57"/>
        <v>477.86296525000006</v>
      </c>
      <c r="M297" s="36">
        <f t="shared" si="58"/>
        <v>37.368883882550008</v>
      </c>
      <c r="N297" s="36">
        <f t="shared" si="59"/>
        <v>515.23184913255011</v>
      </c>
      <c r="O297" s="36">
        <f t="shared" si="60"/>
        <v>93.888839988565607</v>
      </c>
      <c r="P297" s="36">
        <f t="shared" si="61"/>
        <v>609.12068912111567</v>
      </c>
      <c r="Q297" s="38" t="e">
        <v>#N/A</v>
      </c>
      <c r="R297" s="39" t="str">
        <f t="shared" si="62"/>
        <v xml:space="preserve"> </v>
      </c>
      <c r="S297" s="40"/>
      <c r="T297" s="41" t="str">
        <f t="shared" si="63"/>
        <v/>
      </c>
      <c r="U297" s="41" t="str">
        <f t="shared" si="64"/>
        <v/>
      </c>
      <c r="V297" s="41" t="e">
        <f t="shared" si="52"/>
        <v>#N/A</v>
      </c>
      <c r="W297" s="18" t="e">
        <f>_xlfn.XLOOKUP($B297,'[1]Query2 w Prices'!$B:$B,'[1]Query2 w Prices'!$L:$L)</f>
        <v>#N/A</v>
      </c>
    </row>
    <row r="298" spans="2:23" ht="16.5" customHeight="1" x14ac:dyDescent="0.25">
      <c r="B298" s="42" t="s">
        <v>884</v>
      </c>
      <c r="C298" s="33" t="s">
        <v>7703</v>
      </c>
      <c r="D298" s="34" t="str">
        <f>_xlfn.XLOOKUP($B298,[1]Redo!$A:$A,[1]Redo!$AD:$AD)</f>
        <v>SGN,S11,MUL,E1-5gP,</v>
      </c>
      <c r="E298" s="35">
        <v>1326</v>
      </c>
      <c r="F298" s="36">
        <f>_xlfn.XLOOKUP($B298,'[1]DOT Signs Costs (2)'!$A:$A,'[1]DOT Signs Costs (2)'!$Y:$Y)</f>
        <v>2.2063250000000001</v>
      </c>
      <c r="G298" s="37">
        <f t="shared" si="54"/>
        <v>132.37950000000001</v>
      </c>
      <c r="H298" s="36">
        <f>_xlfn.XLOOKUP($B298,'[1]DOT Signs Costs (2)'!$A:$A,'[1]DOT Signs Costs (2)'!$W:$W)</f>
        <v>448.66800000000001</v>
      </c>
      <c r="I298" s="36">
        <f t="shared" si="53"/>
        <v>102.35141675</v>
      </c>
      <c r="J298" s="36">
        <f t="shared" si="55"/>
        <v>1.4782377500000001</v>
      </c>
      <c r="K298" s="36">
        <f t="shared" si="56"/>
        <v>102.35141675</v>
      </c>
      <c r="L298" s="36">
        <f t="shared" si="57"/>
        <v>552.49765449999995</v>
      </c>
      <c r="M298" s="36">
        <f t="shared" si="58"/>
        <v>43.2053165819</v>
      </c>
      <c r="N298" s="36">
        <f t="shared" si="59"/>
        <v>595.70297108189993</v>
      </c>
      <c r="O298" s="36">
        <f t="shared" si="60"/>
        <v>108.55280205753147</v>
      </c>
      <c r="P298" s="36">
        <f t="shared" si="61"/>
        <v>704.25577313943143</v>
      </c>
      <c r="Q298" s="38" t="e">
        <v>#N/A</v>
      </c>
      <c r="R298" s="39" t="str">
        <f t="shared" si="62"/>
        <v xml:space="preserve"> </v>
      </c>
      <c r="S298" s="40"/>
      <c r="T298" s="41" t="str">
        <f t="shared" si="63"/>
        <v/>
      </c>
      <c r="U298" s="41" t="str">
        <f t="shared" si="64"/>
        <v/>
      </c>
      <c r="V298" s="41" t="e">
        <f t="shared" si="52"/>
        <v>#N/A</v>
      </c>
      <c r="W298" s="18" t="e">
        <f>_xlfn.XLOOKUP($B298,'[1]Query2 w Prices'!$B:$B,'[1]Query2 w Prices'!$L:$L)</f>
        <v>#N/A</v>
      </c>
    </row>
    <row r="299" spans="2:23" ht="16.5" customHeight="1" x14ac:dyDescent="0.25">
      <c r="B299" s="32" t="s">
        <v>885</v>
      </c>
      <c r="C299" s="33" t="s">
        <v>7704</v>
      </c>
      <c r="D299" s="34" t="str">
        <f>_xlfn.XLOOKUP($B299,[1]Redo!$A:$A,[1]Redo!$AD:$AD)</f>
        <v>SGN,S11,YBX,E1-5mP,</v>
      </c>
      <c r="E299" s="35">
        <v>1326</v>
      </c>
      <c r="F299" s="36">
        <f>_xlfn.XLOOKUP($B299,'[1]DOT Signs Costs (2)'!$A:$A,'[1]DOT Signs Costs (2)'!$Y:$Y)</f>
        <v>0.70524999999999993</v>
      </c>
      <c r="G299" s="37">
        <f t="shared" si="54"/>
        <v>42.314999999999998</v>
      </c>
      <c r="H299" s="36">
        <f>_xlfn.XLOOKUP($B299,'[1]DOT Signs Costs (2)'!$A:$A,'[1]DOT Signs Costs (2)'!$W:$W)</f>
        <v>135.96</v>
      </c>
      <c r="I299" s="36">
        <f t="shared" si="53"/>
        <v>32.716547499999997</v>
      </c>
      <c r="J299" s="36">
        <f t="shared" si="55"/>
        <v>0.47251749999999998</v>
      </c>
      <c r="K299" s="36">
        <f t="shared" si="56"/>
        <v>32.716547499999997</v>
      </c>
      <c r="L299" s="36">
        <f t="shared" si="57"/>
        <v>169.14906500000001</v>
      </c>
      <c r="M299" s="36">
        <f t="shared" si="58"/>
        <v>13.227456883000002</v>
      </c>
      <c r="N299" s="36">
        <f t="shared" si="59"/>
        <v>182.37652188300001</v>
      </c>
      <c r="O299" s="36">
        <f t="shared" si="60"/>
        <v>33.233815241765022</v>
      </c>
      <c r="P299" s="36">
        <f t="shared" si="61"/>
        <v>215.61033712476504</v>
      </c>
      <c r="Q299" s="38" t="e">
        <v>#N/A</v>
      </c>
      <c r="R299" s="39" t="str">
        <f t="shared" si="62"/>
        <v xml:space="preserve"> </v>
      </c>
      <c r="S299" s="40"/>
      <c r="T299" s="41" t="str">
        <f t="shared" si="63"/>
        <v/>
      </c>
      <c r="U299" s="41" t="str">
        <f t="shared" si="64"/>
        <v/>
      </c>
      <c r="V299" s="41" t="e">
        <f t="shared" si="52"/>
        <v>#N/A</v>
      </c>
      <c r="W299" s="18" t="e">
        <f>_xlfn.XLOOKUP($B299,'[1]Query2 w Prices'!$B:$B,'[1]Query2 w Prices'!$L:$L)</f>
        <v>#N/A</v>
      </c>
    </row>
    <row r="300" spans="2:23" ht="16.5" customHeight="1" x14ac:dyDescent="0.25">
      <c r="B300" s="42" t="s">
        <v>886</v>
      </c>
      <c r="C300" s="33" t="s">
        <v>5250</v>
      </c>
      <c r="D300" s="34" t="str">
        <f>_xlfn.XLOOKUP($B300,[1]Redo!$A:$A,[1]Redo!$AD:$AD)</f>
        <v>SGN,S11,WGX,E1-5P,</v>
      </c>
      <c r="E300" s="35">
        <v>1326</v>
      </c>
      <c r="F300" s="36">
        <f>_xlfn.XLOOKUP($B300,'[1]DOT Signs Costs (2)'!$A:$A,'[1]DOT Signs Costs (2)'!$Y:$Y)</f>
        <v>1.0758125000000003</v>
      </c>
      <c r="G300" s="37">
        <f t="shared" si="54"/>
        <v>64.548750000000013</v>
      </c>
      <c r="H300" s="36">
        <f>_xlfn.XLOOKUP($B300,'[1]DOT Signs Costs (2)'!$A:$A,'[1]DOT Signs Costs (2)'!$W:$W)</f>
        <v>215.27000000000004</v>
      </c>
      <c r="I300" s="36">
        <f t="shared" si="53"/>
        <v>49.906941875000015</v>
      </c>
      <c r="J300" s="36">
        <f t="shared" si="55"/>
        <v>0.72079437500000021</v>
      </c>
      <c r="K300" s="36">
        <f t="shared" si="56"/>
        <v>49.906941875000015</v>
      </c>
      <c r="L300" s="36">
        <f t="shared" si="57"/>
        <v>265.89773625000004</v>
      </c>
      <c r="M300" s="36">
        <f t="shared" si="58"/>
        <v>20.793202974750006</v>
      </c>
      <c r="N300" s="36">
        <f t="shared" si="59"/>
        <v>286.69093922475003</v>
      </c>
      <c r="O300" s="36">
        <f t="shared" si="60"/>
        <v>52.242654960794887</v>
      </c>
      <c r="P300" s="36">
        <f t="shared" si="61"/>
        <v>338.93359418554491</v>
      </c>
      <c r="Q300" s="38" t="e">
        <v>#N/A</v>
      </c>
      <c r="R300" s="39" t="str">
        <f t="shared" si="62"/>
        <v xml:space="preserve"> </v>
      </c>
      <c r="S300" s="40"/>
      <c r="T300" s="41" t="str">
        <f t="shared" si="63"/>
        <v/>
      </c>
      <c r="U300" s="41" t="str">
        <f t="shared" si="64"/>
        <v/>
      </c>
      <c r="V300" s="41" t="e">
        <f t="shared" si="52"/>
        <v>#N/A</v>
      </c>
      <c r="W300" s="18" t="e">
        <f>_xlfn.XLOOKUP($B300,'[1]Query2 w Prices'!$B:$B,'[1]Query2 w Prices'!$L:$L)</f>
        <v>#N/A</v>
      </c>
    </row>
    <row r="301" spans="2:23" ht="16.5" customHeight="1" x14ac:dyDescent="0.25">
      <c r="B301" s="32" t="s">
        <v>887</v>
      </c>
      <c r="C301" s="33" t="s">
        <v>5251</v>
      </c>
      <c r="D301" s="34" t="str">
        <f>_xlfn.XLOOKUP($B301,[1]Redo!$A:$A,[1]Redo!$AD:$AD)</f>
        <v>SGN,S11,WGX,E5-1,</v>
      </c>
      <c r="E301" s="35">
        <v>1326</v>
      </c>
      <c r="F301" s="36">
        <f>_xlfn.XLOOKUP($B301,'[1]DOT Signs Costs (2)'!$A:$A,'[1]DOT Signs Costs (2)'!$Y:$Y)</f>
        <v>1.3904999999999998</v>
      </c>
      <c r="G301" s="37">
        <f t="shared" si="54"/>
        <v>83.429999999999993</v>
      </c>
      <c r="H301" s="36">
        <f>_xlfn.XLOOKUP($B301,'[1]DOT Signs Costs (2)'!$A:$A,'[1]DOT Signs Costs (2)'!$W:$W)</f>
        <v>271.92</v>
      </c>
      <c r="I301" s="36">
        <f t="shared" si="53"/>
        <v>64.50529499999999</v>
      </c>
      <c r="J301" s="36">
        <f t="shared" si="55"/>
        <v>0.93163499999999999</v>
      </c>
      <c r="K301" s="36">
        <f t="shared" si="56"/>
        <v>64.50529499999999</v>
      </c>
      <c r="L301" s="36">
        <f t="shared" si="57"/>
        <v>337.35692999999998</v>
      </c>
      <c r="M301" s="36">
        <f t="shared" si="58"/>
        <v>26.381311925999999</v>
      </c>
      <c r="N301" s="36">
        <f t="shared" si="59"/>
        <v>363.738241926</v>
      </c>
      <c r="O301" s="36">
        <f t="shared" si="60"/>
        <v>66.282706807448534</v>
      </c>
      <c r="P301" s="36">
        <f t="shared" si="61"/>
        <v>430.02094873344856</v>
      </c>
      <c r="Q301" s="38" t="e">
        <v>#N/A</v>
      </c>
      <c r="R301" s="39" t="str">
        <f t="shared" si="62"/>
        <v xml:space="preserve"> </v>
      </c>
      <c r="S301" s="40"/>
      <c r="T301" s="41" t="str">
        <f t="shared" si="63"/>
        <v/>
      </c>
      <c r="U301" s="41" t="str">
        <f t="shared" si="64"/>
        <v/>
      </c>
      <c r="V301" s="41" t="e">
        <f t="shared" si="52"/>
        <v>#N/A</v>
      </c>
      <c r="W301" s="18" t="e">
        <f>_xlfn.XLOOKUP($B301,'[1]Query2 w Prices'!$B:$B,'[1]Query2 w Prices'!$L:$L)</f>
        <v>#N/A</v>
      </c>
    </row>
    <row r="302" spans="2:23" ht="16.5" customHeight="1" x14ac:dyDescent="0.25">
      <c r="B302" s="42" t="s">
        <v>888</v>
      </c>
      <c r="C302" s="33" t="s">
        <v>7705</v>
      </c>
      <c r="D302" s="34" t="str">
        <f>_xlfn.XLOOKUP($B302,[1]Redo!$A:$A,[1]Redo!$AD:$AD)</f>
        <v>SGN,S11,WGX,E5-1a,</v>
      </c>
      <c r="E302" s="35">
        <v>1326</v>
      </c>
      <c r="F302" s="36">
        <f>_xlfn.XLOOKUP($B302,'[1]DOT Signs Costs (2)'!$A:$A,'[1]DOT Signs Costs (2)'!$Y:$Y)</f>
        <v>1.4963750000000002</v>
      </c>
      <c r="G302" s="37">
        <f t="shared" si="54"/>
        <v>89.782500000000013</v>
      </c>
      <c r="H302" s="36">
        <f>_xlfn.XLOOKUP($B302,'[1]DOT Signs Costs (2)'!$A:$A,'[1]DOT Signs Costs (2)'!$W:$W)</f>
        <v>294.58000000000004</v>
      </c>
      <c r="I302" s="36">
        <f t="shared" si="53"/>
        <v>69.416836250000017</v>
      </c>
      <c r="J302" s="36">
        <f t="shared" si="55"/>
        <v>1.0025712500000001</v>
      </c>
      <c r="K302" s="36">
        <f t="shared" si="56"/>
        <v>69.416836250000017</v>
      </c>
      <c r="L302" s="36">
        <f t="shared" si="57"/>
        <v>364.99940750000007</v>
      </c>
      <c r="M302" s="36">
        <f t="shared" si="58"/>
        <v>28.542953666500008</v>
      </c>
      <c r="N302" s="36">
        <f t="shared" si="59"/>
        <v>393.54236116650009</v>
      </c>
      <c r="O302" s="36">
        <f t="shared" si="60"/>
        <v>71.713803870028514</v>
      </c>
      <c r="P302" s="36">
        <f t="shared" si="61"/>
        <v>465.25616503652861</v>
      </c>
      <c r="Q302" s="38" t="e">
        <v>#N/A</v>
      </c>
      <c r="R302" s="39" t="str">
        <f t="shared" si="62"/>
        <v xml:space="preserve"> </v>
      </c>
      <c r="S302" s="40"/>
      <c r="T302" s="41" t="str">
        <f t="shared" si="63"/>
        <v/>
      </c>
      <c r="U302" s="41" t="str">
        <f t="shared" si="64"/>
        <v/>
      </c>
      <c r="V302" s="41" t="e">
        <f t="shared" si="52"/>
        <v>#N/A</v>
      </c>
      <c r="W302" s="18" t="e">
        <f>_xlfn.XLOOKUP($B302,'[1]Query2 w Prices'!$B:$B,'[1]Query2 w Prices'!$L:$L)</f>
        <v>#N/A</v>
      </c>
    </row>
    <row r="303" spans="2:23" ht="16.5" customHeight="1" x14ac:dyDescent="0.25">
      <c r="B303" s="32" t="s">
        <v>889</v>
      </c>
      <c r="C303" s="33" t="s">
        <v>7706</v>
      </c>
      <c r="D303" s="34" t="str">
        <f>_xlfn.XLOOKUP($B303,[1]Redo!$A:$A,[1]Redo!$AD:$AD)</f>
        <v>SGN,S11,WGX,E5-1a,</v>
      </c>
      <c r="E303" s="35">
        <v>1326</v>
      </c>
      <c r="F303" s="36">
        <f>_xlfn.XLOOKUP($B303,'[1]DOT Signs Costs (2)'!$A:$A,'[1]DOT Signs Costs (2)'!$Y:$Y)</f>
        <v>1.8140000000000003</v>
      </c>
      <c r="G303" s="37">
        <f t="shared" si="54"/>
        <v>108.84000000000002</v>
      </c>
      <c r="H303" s="36">
        <f>_xlfn.XLOOKUP($B303,'[1]DOT Signs Costs (2)'!$A:$A,'[1]DOT Signs Costs (2)'!$W:$W)</f>
        <v>362.56</v>
      </c>
      <c r="I303" s="36">
        <f t="shared" si="53"/>
        <v>84.151460000000014</v>
      </c>
      <c r="J303" s="36">
        <f t="shared" si="55"/>
        <v>1.2153800000000003</v>
      </c>
      <c r="K303" s="36">
        <f t="shared" si="56"/>
        <v>84.151460000000014</v>
      </c>
      <c r="L303" s="36">
        <f t="shared" si="57"/>
        <v>447.92683999999997</v>
      </c>
      <c r="M303" s="36">
        <f t="shared" si="58"/>
        <v>35.027878888000004</v>
      </c>
      <c r="N303" s="36">
        <f t="shared" si="59"/>
        <v>482.954718888</v>
      </c>
      <c r="O303" s="36">
        <f t="shared" si="60"/>
        <v>88.007095057768382</v>
      </c>
      <c r="P303" s="36">
        <f t="shared" si="61"/>
        <v>570.96181394576843</v>
      </c>
      <c r="Q303" s="38" t="e">
        <v>#N/A</v>
      </c>
      <c r="R303" s="39" t="str">
        <f t="shared" si="62"/>
        <v xml:space="preserve"> </v>
      </c>
      <c r="S303" s="40"/>
      <c r="T303" s="41" t="str">
        <f t="shared" si="63"/>
        <v/>
      </c>
      <c r="U303" s="41" t="str">
        <f t="shared" si="64"/>
        <v/>
      </c>
      <c r="V303" s="41" t="e">
        <f t="shared" si="52"/>
        <v>#N/A</v>
      </c>
      <c r="W303" s="18" t="e">
        <f>_xlfn.XLOOKUP($B303,'[1]Query2 w Prices'!$B:$B,'[1]Query2 w Prices'!$L:$L)</f>
        <v>#N/A</v>
      </c>
    </row>
    <row r="304" spans="2:23" ht="16.5" customHeight="1" x14ac:dyDescent="0.25">
      <c r="B304" s="42" t="s">
        <v>890</v>
      </c>
      <c r="C304" s="33" t="s">
        <v>7707</v>
      </c>
      <c r="D304" s="34" t="str">
        <f>_xlfn.XLOOKUP($B304,[1]Redo!$A:$A,[1]Redo!$AD:$AD)</f>
        <v>SGN,S11,WGX,E5-1a,</v>
      </c>
      <c r="E304" s="35">
        <v>1326</v>
      </c>
      <c r="F304" s="36">
        <f>_xlfn.XLOOKUP($B304,'[1]DOT Signs Costs (2)'!$A:$A,'[1]DOT Signs Costs (2)'!$Y:$Y)</f>
        <v>1.7081250000000001</v>
      </c>
      <c r="G304" s="37">
        <f t="shared" si="54"/>
        <v>102.48750000000001</v>
      </c>
      <c r="H304" s="36">
        <f>_xlfn.XLOOKUP($B304,'[1]DOT Signs Costs (2)'!$A:$A,'[1]DOT Signs Costs (2)'!$W:$W)</f>
        <v>339.9</v>
      </c>
      <c r="I304" s="36">
        <f t="shared" si="53"/>
        <v>79.239918750000001</v>
      </c>
      <c r="J304" s="36">
        <f t="shared" si="55"/>
        <v>1.1444437500000002</v>
      </c>
      <c r="K304" s="36">
        <f t="shared" si="56"/>
        <v>79.239918750000001</v>
      </c>
      <c r="L304" s="36">
        <f t="shared" si="57"/>
        <v>420.28436249999999</v>
      </c>
      <c r="M304" s="36">
        <f t="shared" si="58"/>
        <v>32.866237147500001</v>
      </c>
      <c r="N304" s="36">
        <f t="shared" si="59"/>
        <v>453.15059964749997</v>
      </c>
      <c r="O304" s="36">
        <f t="shared" si="60"/>
        <v>82.575997995188416</v>
      </c>
      <c r="P304" s="36">
        <f t="shared" si="61"/>
        <v>535.72659764268838</v>
      </c>
      <c r="Q304" s="38" t="e">
        <v>#N/A</v>
      </c>
      <c r="R304" s="39" t="str">
        <f t="shared" si="62"/>
        <v xml:space="preserve"> </v>
      </c>
      <c r="S304" s="40"/>
      <c r="T304" s="41" t="str">
        <f t="shared" si="63"/>
        <v/>
      </c>
      <c r="U304" s="41" t="str">
        <f t="shared" si="64"/>
        <v/>
      </c>
      <c r="V304" s="41" t="e">
        <f t="shared" si="52"/>
        <v>#N/A</v>
      </c>
      <c r="W304" s="18" t="e">
        <f>_xlfn.XLOOKUP($B304,'[1]Query2 w Prices'!$B:$B,'[1]Query2 w Prices'!$L:$L)</f>
        <v>#N/A</v>
      </c>
    </row>
    <row r="305" spans="2:23" ht="16.5" customHeight="1" x14ac:dyDescent="0.25">
      <c r="B305" s="32" t="s">
        <v>891</v>
      </c>
      <c r="C305" s="33" t="s">
        <v>7708</v>
      </c>
      <c r="D305" s="34" t="str">
        <f>_xlfn.XLOOKUP($B305,[1]Redo!$A:$A,[1]Redo!$AD:$AD)</f>
        <v>SGN,S11,WGX,E5-1a,</v>
      </c>
      <c r="E305" s="35">
        <v>1326</v>
      </c>
      <c r="F305" s="36">
        <f>_xlfn.XLOOKUP($B305,'[1]DOT Signs Costs (2)'!$A:$A,'[1]DOT Signs Costs (2)'!$Y:$Y)</f>
        <v>2.0257500000000004</v>
      </c>
      <c r="G305" s="37">
        <f t="shared" si="54"/>
        <v>121.54500000000002</v>
      </c>
      <c r="H305" s="36">
        <f>_xlfn.XLOOKUP($B305,'[1]DOT Signs Costs (2)'!$A:$A,'[1]DOT Signs Costs (2)'!$W:$W)</f>
        <v>407.88</v>
      </c>
      <c r="I305" s="36">
        <f t="shared" si="53"/>
        <v>93.974542500000013</v>
      </c>
      <c r="J305" s="36">
        <f t="shared" si="55"/>
        <v>1.3572525000000004</v>
      </c>
      <c r="K305" s="36">
        <f t="shared" si="56"/>
        <v>93.974542500000013</v>
      </c>
      <c r="L305" s="36">
        <f t="shared" si="57"/>
        <v>503.21179500000005</v>
      </c>
      <c r="M305" s="36">
        <f t="shared" si="58"/>
        <v>39.351162369000008</v>
      </c>
      <c r="N305" s="36">
        <f t="shared" si="59"/>
        <v>542.56295736900006</v>
      </c>
      <c r="O305" s="36">
        <f t="shared" si="60"/>
        <v>98.869289182928313</v>
      </c>
      <c r="P305" s="36">
        <f t="shared" si="61"/>
        <v>641.43224655192842</v>
      </c>
      <c r="Q305" s="38" t="e">
        <v>#N/A</v>
      </c>
      <c r="R305" s="39" t="str">
        <f t="shared" si="62"/>
        <v xml:space="preserve"> </v>
      </c>
      <c r="S305" s="40"/>
      <c r="T305" s="41" t="str">
        <f t="shared" si="63"/>
        <v/>
      </c>
      <c r="U305" s="41" t="str">
        <f t="shared" si="64"/>
        <v/>
      </c>
      <c r="V305" s="41" t="e">
        <f t="shared" si="52"/>
        <v>#N/A</v>
      </c>
      <c r="W305" s="18" t="e">
        <f>_xlfn.XLOOKUP($B305,'[1]Query2 w Prices'!$B:$B,'[1]Query2 w Prices'!$L:$L)</f>
        <v>#N/A</v>
      </c>
    </row>
    <row r="306" spans="2:23" ht="16.5" customHeight="1" x14ac:dyDescent="0.25">
      <c r="B306" s="42" t="s">
        <v>892</v>
      </c>
      <c r="C306" s="33" t="s">
        <v>7709</v>
      </c>
      <c r="D306" s="34" t="str">
        <f>_xlfn.XLOOKUP($B306,[1]Redo!$A:$A,[1]Redo!$AD:$AD)</f>
        <v>SGN,S11,WGX,E5-1a,</v>
      </c>
      <c r="E306" s="35">
        <v>1326</v>
      </c>
      <c r="F306" s="36">
        <f>_xlfn.XLOOKUP($B306,'[1]DOT Signs Costs (2)'!$A:$A,'[1]DOT Signs Costs (2)'!$Y:$Y)</f>
        <v>2.3433750000000004</v>
      </c>
      <c r="G306" s="37">
        <f t="shared" si="54"/>
        <v>140.60250000000002</v>
      </c>
      <c r="H306" s="36">
        <f>_xlfn.XLOOKUP($B306,'[1]DOT Signs Costs (2)'!$A:$A,'[1]DOT Signs Costs (2)'!$W:$W)</f>
        <v>475.86000000000013</v>
      </c>
      <c r="I306" s="36">
        <f t="shared" si="53"/>
        <v>108.70916625000002</v>
      </c>
      <c r="J306" s="36">
        <f t="shared" si="55"/>
        <v>1.5700612500000004</v>
      </c>
      <c r="K306" s="36">
        <f t="shared" si="56"/>
        <v>108.70916625000002</v>
      </c>
      <c r="L306" s="36">
        <f t="shared" si="57"/>
        <v>586.13922750000017</v>
      </c>
      <c r="M306" s="36">
        <f t="shared" si="58"/>
        <v>45.836087590500014</v>
      </c>
      <c r="N306" s="36">
        <f t="shared" si="59"/>
        <v>631.9753150905002</v>
      </c>
      <c r="O306" s="36">
        <f t="shared" si="60"/>
        <v>115.16258037066821</v>
      </c>
      <c r="P306" s="36">
        <f t="shared" si="61"/>
        <v>747.13789546116845</v>
      </c>
      <c r="Q306" s="38" t="e">
        <v>#N/A</v>
      </c>
      <c r="R306" s="39" t="str">
        <f t="shared" si="62"/>
        <v xml:space="preserve"> </v>
      </c>
      <c r="S306" s="40"/>
      <c r="T306" s="41" t="str">
        <f t="shared" si="63"/>
        <v/>
      </c>
      <c r="U306" s="41" t="str">
        <f t="shared" si="64"/>
        <v/>
      </c>
      <c r="V306" s="41" t="e">
        <f t="shared" si="52"/>
        <v>#N/A</v>
      </c>
      <c r="W306" s="18" t="e">
        <f>_xlfn.XLOOKUP($B306,'[1]Query2 w Prices'!$B:$B,'[1]Query2 w Prices'!$L:$L)</f>
        <v>#N/A</v>
      </c>
    </row>
    <row r="307" spans="2:23" ht="16.5" customHeight="1" x14ac:dyDescent="0.25">
      <c r="B307" s="32" t="s">
        <v>893</v>
      </c>
      <c r="C307" s="33" t="s">
        <v>7710</v>
      </c>
      <c r="D307" s="34" t="str">
        <f>_xlfn.XLOOKUP($B307,[1]Redo!$A:$A,[1]Redo!$AD:$AD)</f>
        <v>SGN,S11,WGX,E5-1a,</v>
      </c>
      <c r="E307" s="35">
        <v>1326</v>
      </c>
      <c r="F307" s="36">
        <f>_xlfn.XLOOKUP($B307,'[1]DOT Signs Costs (2)'!$A:$A,'[1]DOT Signs Costs (2)'!$Y:$Y)</f>
        <v>2.2374999999999998</v>
      </c>
      <c r="G307" s="37">
        <f t="shared" si="54"/>
        <v>134.25</v>
      </c>
      <c r="H307" s="36">
        <f>_xlfn.XLOOKUP($B307,'[1]DOT Signs Costs (2)'!$A:$A,'[1]DOT Signs Costs (2)'!$W:$W)</f>
        <v>453.20000000000005</v>
      </c>
      <c r="I307" s="36">
        <f t="shared" si="53"/>
        <v>103.797625</v>
      </c>
      <c r="J307" s="36">
        <f t="shared" si="55"/>
        <v>1.499125</v>
      </c>
      <c r="K307" s="36">
        <f t="shared" si="56"/>
        <v>103.797625</v>
      </c>
      <c r="L307" s="36">
        <f t="shared" si="57"/>
        <v>558.49675000000002</v>
      </c>
      <c r="M307" s="36">
        <f t="shared" si="58"/>
        <v>43.674445850000005</v>
      </c>
      <c r="N307" s="36">
        <f t="shared" si="59"/>
        <v>602.17119585</v>
      </c>
      <c r="O307" s="36">
        <f t="shared" si="60"/>
        <v>109.73148330808822</v>
      </c>
      <c r="P307" s="36">
        <f t="shared" si="61"/>
        <v>711.90267915808818</v>
      </c>
      <c r="Q307" s="38" t="e">
        <v>#N/A</v>
      </c>
      <c r="R307" s="39" t="str">
        <f t="shared" si="62"/>
        <v xml:space="preserve"> </v>
      </c>
      <c r="S307" s="40"/>
      <c r="T307" s="41" t="str">
        <f t="shared" si="63"/>
        <v/>
      </c>
      <c r="U307" s="41" t="str">
        <f t="shared" si="64"/>
        <v/>
      </c>
      <c r="V307" s="41" t="e">
        <f t="shared" si="52"/>
        <v>#N/A</v>
      </c>
      <c r="W307" s="18" t="e">
        <f>_xlfn.XLOOKUP($B307,'[1]Query2 w Prices'!$B:$B,'[1]Query2 w Prices'!$L:$L)</f>
        <v>#N/A</v>
      </c>
    </row>
    <row r="308" spans="2:23" ht="16.5" customHeight="1" x14ac:dyDescent="0.25">
      <c r="B308" s="42" t="s">
        <v>894</v>
      </c>
      <c r="C308" s="33" t="s">
        <v>7711</v>
      </c>
      <c r="D308" s="34" t="str">
        <f>_xlfn.XLOOKUP($B308,[1]Redo!$A:$A,[1]Redo!$AD:$AD)</f>
        <v>SGN,S11,WGX,E5-1c,</v>
      </c>
      <c r="E308" s="35">
        <v>1326</v>
      </c>
      <c r="F308" s="36">
        <f>_xlfn.XLOOKUP($B308,'[1]DOT Signs Costs (2)'!$A:$A,'[1]DOT Signs Costs (2)'!$Y:$Y)</f>
        <v>1.7581250000000002</v>
      </c>
      <c r="G308" s="37">
        <f t="shared" si="54"/>
        <v>105.48750000000001</v>
      </c>
      <c r="H308" s="36">
        <f>_xlfn.XLOOKUP($B308,'[1]DOT Signs Costs (2)'!$A:$A,'[1]DOT Signs Costs (2)'!$W:$W)</f>
        <v>339.9</v>
      </c>
      <c r="I308" s="36">
        <f t="shared" si="53"/>
        <v>81.559418750000006</v>
      </c>
      <c r="J308" s="36">
        <f t="shared" si="55"/>
        <v>1.1779437500000001</v>
      </c>
      <c r="K308" s="36">
        <f t="shared" si="56"/>
        <v>81.559418750000006</v>
      </c>
      <c r="L308" s="36">
        <f t="shared" si="57"/>
        <v>422.63736249999999</v>
      </c>
      <c r="M308" s="36">
        <f t="shared" si="58"/>
        <v>33.050241747500003</v>
      </c>
      <c r="N308" s="36">
        <f t="shared" si="59"/>
        <v>455.68760424750002</v>
      </c>
      <c r="O308" s="36">
        <f t="shared" si="60"/>
        <v>83.038307185392185</v>
      </c>
      <c r="P308" s="36">
        <f t="shared" si="61"/>
        <v>538.72591143289219</v>
      </c>
      <c r="Q308" s="38" t="e">
        <v>#N/A</v>
      </c>
      <c r="R308" s="39" t="str">
        <f t="shared" si="62"/>
        <v xml:space="preserve"> </v>
      </c>
      <c r="S308" s="40"/>
      <c r="T308" s="41" t="str">
        <f t="shared" si="63"/>
        <v/>
      </c>
      <c r="U308" s="41" t="str">
        <f t="shared" si="64"/>
        <v/>
      </c>
      <c r="V308" s="41" t="e">
        <f t="shared" si="52"/>
        <v>#N/A</v>
      </c>
      <c r="W308" s="18" t="e">
        <f>_xlfn.XLOOKUP($B308,'[1]Query2 w Prices'!$B:$B,'[1]Query2 w Prices'!$L:$L)</f>
        <v>#N/A</v>
      </c>
    </row>
    <row r="309" spans="2:23" ht="16.5" customHeight="1" x14ac:dyDescent="0.25">
      <c r="B309" s="32" t="s">
        <v>895</v>
      </c>
      <c r="C309" s="33" t="s">
        <v>5252</v>
      </c>
      <c r="D309" s="34" t="str">
        <f>_xlfn.XLOOKUP($B309,[1]Redo!$A:$A,[1]Redo!$AD:$AD)</f>
        <v>SGN,S11,BFY,E5-2,</v>
      </c>
      <c r="E309" s="35">
        <v>1326</v>
      </c>
      <c r="F309" s="36">
        <f>_xlfn.XLOOKUP($B309,'[1]DOT Signs Costs (2)'!$A:$A,'[1]DOT Signs Costs (2)'!$Y:$Y)</f>
        <v>0.58820000000000017</v>
      </c>
      <c r="G309" s="37">
        <f t="shared" si="54"/>
        <v>35.292000000000009</v>
      </c>
      <c r="H309" s="36">
        <f>_xlfn.XLOOKUP($B309,'[1]DOT Signs Costs (2)'!$A:$A,'[1]DOT Signs Costs (2)'!$W:$W)</f>
        <v>108.768</v>
      </c>
      <c r="I309" s="36">
        <f t="shared" si="53"/>
        <v>27.286598000000009</v>
      </c>
      <c r="J309" s="36">
        <f t="shared" si="55"/>
        <v>0.39409400000000011</v>
      </c>
      <c r="K309" s="36">
        <f t="shared" si="56"/>
        <v>27.286598000000009</v>
      </c>
      <c r="L309" s="36">
        <f t="shared" si="57"/>
        <v>136.44869199999999</v>
      </c>
      <c r="M309" s="36">
        <f t="shared" si="58"/>
        <v>10.670287714400001</v>
      </c>
      <c r="N309" s="36">
        <f t="shared" si="59"/>
        <v>147.11897971439998</v>
      </c>
      <c r="O309" s="36">
        <f t="shared" si="60"/>
        <v>26.808960604709817</v>
      </c>
      <c r="P309" s="36">
        <f t="shared" si="61"/>
        <v>173.92794031910981</v>
      </c>
      <c r="Q309" s="38">
        <v>107.78</v>
      </c>
      <c r="R309" s="39">
        <f t="shared" si="62"/>
        <v>-0.38031807999190109</v>
      </c>
      <c r="S309" s="40"/>
      <c r="T309" s="41" t="str">
        <f t="shared" si="63"/>
        <v/>
      </c>
      <c r="U309" s="41" t="str">
        <f t="shared" si="64"/>
        <v/>
      </c>
      <c r="V309" s="41">
        <f t="shared" si="52"/>
        <v>107.78</v>
      </c>
      <c r="W309" s="18">
        <f>_xlfn.XLOOKUP($B309,'[1]Query2 w Prices'!$B:$B,'[1]Query2 w Prices'!$L:$L)</f>
        <v>107.7002</v>
      </c>
    </row>
    <row r="310" spans="2:23" ht="16.5" customHeight="1" x14ac:dyDescent="0.25">
      <c r="B310" s="42" t="s">
        <v>898</v>
      </c>
      <c r="C310" s="33" t="s">
        <v>7712</v>
      </c>
      <c r="D310" s="34" t="str">
        <f>_xlfn.XLOOKUP($B310,[1]Redo!$A:$A,[1]Redo!$AD:$AD)</f>
        <v>SGN,S11,BFY,E5-2a,</v>
      </c>
      <c r="E310" s="35">
        <v>1326</v>
      </c>
      <c r="F310" s="36">
        <f>_xlfn.XLOOKUP($B310,'[1]DOT Signs Costs (2)'!$A:$A,'[1]DOT Signs Costs (2)'!$Y:$Y)</f>
        <v>0.58820000000000017</v>
      </c>
      <c r="G310" s="37">
        <f t="shared" si="54"/>
        <v>35.292000000000009</v>
      </c>
      <c r="H310" s="36">
        <f>_xlfn.XLOOKUP($B310,'[1]DOT Signs Costs (2)'!$A:$A,'[1]DOT Signs Costs (2)'!$W:$W)</f>
        <v>108.768</v>
      </c>
      <c r="I310" s="36">
        <f t="shared" si="53"/>
        <v>27.286598000000009</v>
      </c>
      <c r="J310" s="36">
        <f t="shared" si="55"/>
        <v>0.39409400000000011</v>
      </c>
      <c r="K310" s="36">
        <f t="shared" si="56"/>
        <v>27.286598000000009</v>
      </c>
      <c r="L310" s="36">
        <f t="shared" si="57"/>
        <v>136.44869199999999</v>
      </c>
      <c r="M310" s="36">
        <f t="shared" si="58"/>
        <v>10.670287714400001</v>
      </c>
      <c r="N310" s="36">
        <f t="shared" si="59"/>
        <v>147.11897971439998</v>
      </c>
      <c r="O310" s="36">
        <f t="shared" si="60"/>
        <v>26.808960604709817</v>
      </c>
      <c r="P310" s="36">
        <f t="shared" si="61"/>
        <v>173.92794031910981</v>
      </c>
      <c r="Q310" s="38">
        <v>107.78</v>
      </c>
      <c r="R310" s="39">
        <f t="shared" si="62"/>
        <v>-0.38031807999190109</v>
      </c>
      <c r="S310" s="40"/>
      <c r="T310" s="41" t="str">
        <f t="shared" si="63"/>
        <v/>
      </c>
      <c r="U310" s="41" t="str">
        <f t="shared" si="64"/>
        <v/>
      </c>
      <c r="V310" s="41">
        <f t="shared" si="52"/>
        <v>107.78</v>
      </c>
      <c r="W310" s="18">
        <f>_xlfn.XLOOKUP($B310,'[1]Query2 w Prices'!$B:$B,'[1]Query2 w Prices'!$L:$L)</f>
        <v>107.7002</v>
      </c>
    </row>
    <row r="311" spans="2:23" ht="16.5" customHeight="1" x14ac:dyDescent="0.25">
      <c r="B311" s="32" t="s">
        <v>901</v>
      </c>
      <c r="C311" s="33" t="s">
        <v>5253</v>
      </c>
      <c r="D311" s="34" t="str">
        <f>_xlfn.XLOOKUP($B311,[1]Redo!$A:$A,[1]Redo!$AD:$AD)</f>
        <v>SGN,S11,BFY,E5-3,</v>
      </c>
      <c r="E311" s="35">
        <v>1326</v>
      </c>
      <c r="F311" s="36">
        <f>_xlfn.XLOOKUP($B311,'[1]DOT Signs Costs (2)'!$A:$A,'[1]DOT Signs Costs (2)'!$Y:$Y)</f>
        <v>0.58820000000000017</v>
      </c>
      <c r="G311" s="37">
        <f t="shared" si="54"/>
        <v>35.292000000000009</v>
      </c>
      <c r="H311" s="36">
        <f>_xlfn.XLOOKUP($B311,'[1]DOT Signs Costs (2)'!$A:$A,'[1]DOT Signs Costs (2)'!$W:$W)</f>
        <v>108.768</v>
      </c>
      <c r="I311" s="36">
        <f t="shared" si="53"/>
        <v>27.286598000000009</v>
      </c>
      <c r="J311" s="36">
        <f t="shared" si="55"/>
        <v>0.39409400000000011</v>
      </c>
      <c r="K311" s="36">
        <f t="shared" si="56"/>
        <v>27.286598000000009</v>
      </c>
      <c r="L311" s="36">
        <f t="shared" si="57"/>
        <v>136.44869199999999</v>
      </c>
      <c r="M311" s="36">
        <f t="shared" si="58"/>
        <v>10.670287714400001</v>
      </c>
      <c r="N311" s="36">
        <f t="shared" si="59"/>
        <v>147.11897971439998</v>
      </c>
      <c r="O311" s="36">
        <f t="shared" si="60"/>
        <v>26.808960604709817</v>
      </c>
      <c r="P311" s="36">
        <f t="shared" si="61"/>
        <v>173.92794031910981</v>
      </c>
      <c r="Q311" s="38">
        <v>107.78</v>
      </c>
      <c r="R311" s="39">
        <f t="shared" si="62"/>
        <v>-0.38031807999190109</v>
      </c>
      <c r="S311" s="40"/>
      <c r="T311" s="41" t="str">
        <f t="shared" si="63"/>
        <v/>
      </c>
      <c r="U311" s="41" t="str">
        <f t="shared" si="64"/>
        <v/>
      </c>
      <c r="V311" s="41">
        <f t="shared" si="52"/>
        <v>107.78</v>
      </c>
      <c r="W311" s="18">
        <f>_xlfn.XLOOKUP($B311,'[1]Query2 w Prices'!$B:$B,'[1]Query2 w Prices'!$L:$L)</f>
        <v>107.7002</v>
      </c>
    </row>
    <row r="312" spans="2:23" ht="16.5" customHeight="1" x14ac:dyDescent="0.25">
      <c r="B312" s="42" t="s">
        <v>904</v>
      </c>
      <c r="C312" s="33" t="s">
        <v>5254</v>
      </c>
      <c r="D312" s="34" t="str">
        <f>_xlfn.XLOOKUP($B312,[1]Redo!$A:$A,[1]Redo!$AD:$AD)</f>
        <v>SGN,S11,WBG,E8-1,</v>
      </c>
      <c r="E312" s="35">
        <v>1326</v>
      </c>
      <c r="F312" s="36">
        <f>_xlfn.XLOOKUP($B312,'[1]DOT Signs Costs (2)'!$A:$A,'[1]DOT Signs Costs (2)'!$Y:$Y)</f>
        <v>1.5351999999999999</v>
      </c>
      <c r="G312" s="37">
        <f t="shared" si="54"/>
        <v>92.111999999999995</v>
      </c>
      <c r="H312" s="36">
        <f>_xlfn.XLOOKUP($B312,'[1]DOT Signs Costs (2)'!$A:$A,'[1]DOT Signs Costs (2)'!$W:$W)</f>
        <v>290.048</v>
      </c>
      <c r="I312" s="36">
        <f t="shared" si="53"/>
        <v>71.217928000000001</v>
      </c>
      <c r="J312" s="36">
        <f t="shared" si="55"/>
        <v>1.0285839999999999</v>
      </c>
      <c r="K312" s="36">
        <f t="shared" si="56"/>
        <v>71.217928000000001</v>
      </c>
      <c r="L312" s="36">
        <f t="shared" si="57"/>
        <v>362.29451200000005</v>
      </c>
      <c r="M312" s="36">
        <f t="shared" si="58"/>
        <v>28.331430838400006</v>
      </c>
      <c r="N312" s="36">
        <f t="shared" si="59"/>
        <v>390.62594283840008</v>
      </c>
      <c r="O312" s="36">
        <f t="shared" si="60"/>
        <v>71.182355485757029</v>
      </c>
      <c r="P312" s="36">
        <f t="shared" si="61"/>
        <v>461.80829832415714</v>
      </c>
      <c r="Q312" s="38" t="e">
        <v>#N/A</v>
      </c>
      <c r="R312" s="39" t="str">
        <f t="shared" si="62"/>
        <v xml:space="preserve"> </v>
      </c>
      <c r="S312" s="40"/>
      <c r="T312" s="41" t="str">
        <f t="shared" si="63"/>
        <v/>
      </c>
      <c r="U312" s="41" t="str">
        <f t="shared" si="64"/>
        <v/>
      </c>
      <c r="V312" s="41" t="e">
        <f t="shared" si="52"/>
        <v>#N/A</v>
      </c>
      <c r="W312" s="18" t="e">
        <f>_xlfn.XLOOKUP($B312,'[1]Query2 w Prices'!$B:$B,'[1]Query2 w Prices'!$L:$L)</f>
        <v>#N/A</v>
      </c>
    </row>
    <row r="313" spans="2:23" ht="16.5" customHeight="1" x14ac:dyDescent="0.25">
      <c r="B313" s="32" t="s">
        <v>906</v>
      </c>
      <c r="C313" s="33" t="s">
        <v>7713</v>
      </c>
      <c r="D313" s="34" t="str">
        <f>_xlfn.XLOOKUP($B313,[1]Redo!$A:$A,[1]Redo!$AD:$AD)</f>
        <v>SGN,S11,WBG,E8-1a,</v>
      </c>
      <c r="E313" s="35">
        <v>1326</v>
      </c>
      <c r="F313" s="36">
        <f>_xlfn.XLOOKUP($B313,'[1]DOT Signs Costs (2)'!$A:$A,'[1]DOT Signs Costs (2)'!$Y:$Y)</f>
        <v>1.3458000000000003</v>
      </c>
      <c r="G313" s="37">
        <f t="shared" si="54"/>
        <v>80.748000000000019</v>
      </c>
      <c r="H313" s="36">
        <f>_xlfn.XLOOKUP($B313,'[1]DOT Signs Costs (2)'!$A:$A,'[1]DOT Signs Costs (2)'!$W:$W)</f>
        <v>253.79200000000003</v>
      </c>
      <c r="I313" s="36">
        <f t="shared" si="53"/>
        <v>62.431662000000017</v>
      </c>
      <c r="J313" s="36">
        <f t="shared" si="55"/>
        <v>0.90168600000000032</v>
      </c>
      <c r="K313" s="36">
        <f t="shared" si="56"/>
        <v>62.431662000000017</v>
      </c>
      <c r="L313" s="36">
        <f t="shared" si="57"/>
        <v>317.12534800000003</v>
      </c>
      <c r="M313" s="36">
        <f t="shared" si="58"/>
        <v>24.799202213600005</v>
      </c>
      <c r="N313" s="36">
        <f t="shared" si="59"/>
        <v>341.92455021360001</v>
      </c>
      <c r="O313" s="36">
        <f t="shared" si="60"/>
        <v>62.307676509547584</v>
      </c>
      <c r="P313" s="36">
        <f t="shared" si="61"/>
        <v>404.23222672314762</v>
      </c>
      <c r="Q313" s="38" t="e">
        <v>#N/A</v>
      </c>
      <c r="R313" s="39" t="str">
        <f t="shared" si="62"/>
        <v xml:space="preserve"> </v>
      </c>
      <c r="S313" s="40"/>
      <c r="T313" s="41" t="str">
        <f t="shared" si="63"/>
        <v/>
      </c>
      <c r="U313" s="41" t="str">
        <f t="shared" si="64"/>
        <v/>
      </c>
      <c r="V313" s="41" t="e">
        <f t="shared" si="52"/>
        <v>#N/A</v>
      </c>
      <c r="W313" s="18" t="e">
        <f>_xlfn.XLOOKUP($B313,'[1]Query2 w Prices'!$B:$B,'[1]Query2 w Prices'!$L:$L)</f>
        <v>#N/A</v>
      </c>
    </row>
    <row r="314" spans="2:23" ht="16.5" customHeight="1" x14ac:dyDescent="0.25">
      <c r="B314" s="42" t="s">
        <v>907</v>
      </c>
      <c r="C314" s="33" t="s">
        <v>5255</v>
      </c>
      <c r="D314" s="34" t="str">
        <f>_xlfn.XLOOKUP($B314,[1]Redo!$A:$A,[1]Redo!$AD:$AD)</f>
        <v>SGN,S11,WBG,E8-4,</v>
      </c>
      <c r="E314" s="35">
        <v>1326</v>
      </c>
      <c r="F314" s="36">
        <f>_xlfn.XLOOKUP($B314,'[1]DOT Signs Costs (2)'!$A:$A,'[1]DOT Signs Costs (2)'!$Y:$Y)</f>
        <v>1.5263750000000003</v>
      </c>
      <c r="G314" s="37">
        <f t="shared" si="54"/>
        <v>91.58250000000001</v>
      </c>
      <c r="H314" s="36">
        <f>_xlfn.XLOOKUP($B314,'[1]DOT Signs Costs (2)'!$A:$A,'[1]DOT Signs Costs (2)'!$W:$W)</f>
        <v>294.58000000000004</v>
      </c>
      <c r="I314" s="36">
        <f t="shared" si="53"/>
        <v>70.808536250000017</v>
      </c>
      <c r="J314" s="36">
        <f t="shared" si="55"/>
        <v>1.0226712500000001</v>
      </c>
      <c r="K314" s="36">
        <f t="shared" si="56"/>
        <v>70.808536250000017</v>
      </c>
      <c r="L314" s="36">
        <f t="shared" si="57"/>
        <v>366.41120750000005</v>
      </c>
      <c r="M314" s="36">
        <f t="shared" si="58"/>
        <v>28.653356426500007</v>
      </c>
      <c r="N314" s="36">
        <f t="shared" si="59"/>
        <v>395.06456392650006</v>
      </c>
      <c r="O314" s="36">
        <f t="shared" si="60"/>
        <v>71.991189384150758</v>
      </c>
      <c r="P314" s="36">
        <f t="shared" si="61"/>
        <v>467.0557533106508</v>
      </c>
      <c r="Q314" s="38" t="e">
        <v>#N/A</v>
      </c>
      <c r="R314" s="39" t="str">
        <f t="shared" si="62"/>
        <v xml:space="preserve"> </v>
      </c>
      <c r="S314" s="40"/>
      <c r="T314" s="41" t="str">
        <f t="shared" si="63"/>
        <v/>
      </c>
      <c r="U314" s="41" t="str">
        <f t="shared" si="64"/>
        <v/>
      </c>
      <c r="V314" s="41" t="e">
        <f t="shared" si="52"/>
        <v>#N/A</v>
      </c>
      <c r="W314" s="18" t="e">
        <f>_xlfn.XLOOKUP($B314,'[1]Query2 w Prices'!$B:$B,'[1]Query2 w Prices'!$L:$L)</f>
        <v>#N/A</v>
      </c>
    </row>
    <row r="315" spans="2:23" ht="16.5" customHeight="1" x14ac:dyDescent="0.25">
      <c r="B315" s="32" t="s">
        <v>909</v>
      </c>
      <c r="C315" s="33" t="s">
        <v>5256</v>
      </c>
      <c r="D315" s="34" t="str">
        <f>_xlfn.XLOOKUP($B315,[1]Redo!$A:$A,[1]Redo!$AD:$AD)</f>
        <v>SGN,S8,WEX,EM1-1,</v>
      </c>
      <c r="E315" s="35">
        <v>1326</v>
      </c>
      <c r="F315" s="36">
        <f>_xlfn.XLOOKUP($B315,'[1]DOT Signs Costs (2)'!$A:$A,'[1]DOT Signs Costs (2)'!$Y:$Y)</f>
        <v>0.14528749999999999</v>
      </c>
      <c r="G315" s="37">
        <f t="shared" si="54"/>
        <v>8.7172499999999999</v>
      </c>
      <c r="H315" s="36">
        <f>_xlfn.XLOOKUP($B315,'[1]DOT Signs Costs (2)'!$A:$A,'[1]DOT Signs Costs (2)'!$W:$W)</f>
        <v>20.394000000000002</v>
      </c>
      <c r="I315" s="36">
        <f t="shared" si="53"/>
        <v>6.7398871249999992</v>
      </c>
      <c r="J315" s="36">
        <f t="shared" si="55"/>
        <v>9.7342625000000002E-2</v>
      </c>
      <c r="K315" s="36">
        <f t="shared" si="56"/>
        <v>6.7398871249999992</v>
      </c>
      <c r="L315" s="36">
        <f t="shared" si="57"/>
        <v>27.231229750000001</v>
      </c>
      <c r="M315" s="36">
        <f t="shared" si="58"/>
        <v>2.1294821664500003</v>
      </c>
      <c r="N315" s="36">
        <f t="shared" si="59"/>
        <v>29.360711916450001</v>
      </c>
      <c r="O315" s="36">
        <f t="shared" si="60"/>
        <v>5.3502965465257235</v>
      </c>
      <c r="P315" s="36">
        <f t="shared" si="61"/>
        <v>34.711008462975727</v>
      </c>
      <c r="Q315" s="38" t="e">
        <v>#N/A</v>
      </c>
      <c r="R315" s="39" t="str">
        <f t="shared" si="62"/>
        <v xml:space="preserve"> </v>
      </c>
      <c r="S315" s="40"/>
      <c r="T315" s="41" t="str">
        <f t="shared" si="63"/>
        <v/>
      </c>
      <c r="U315" s="41" t="str">
        <f t="shared" si="64"/>
        <v/>
      </c>
      <c r="V315" s="41" t="e">
        <f t="shared" si="52"/>
        <v>#N/A</v>
      </c>
      <c r="W315" s="18" t="e">
        <f>_xlfn.XLOOKUP($B315,'[1]Query2 w Prices'!$B:$B,'[1]Query2 w Prices'!$L:$L)</f>
        <v>#N/A</v>
      </c>
    </row>
    <row r="316" spans="2:23" ht="16.5" customHeight="1" x14ac:dyDescent="0.25">
      <c r="B316" s="42" t="s">
        <v>912</v>
      </c>
      <c r="C316" s="33" t="s">
        <v>5257</v>
      </c>
      <c r="D316" s="34" t="str">
        <f>_xlfn.XLOOKUP($B316,[1]Redo!$A:$A,[1]Redo!$AD:$AD)</f>
        <v>SGN,S8,WEX,EM1-1,</v>
      </c>
      <c r="E316" s="35">
        <v>1326</v>
      </c>
      <c r="F316" s="36">
        <f>_xlfn.XLOOKUP($B316,'[1]DOT Signs Costs (2)'!$A:$A,'[1]DOT Signs Costs (2)'!$Y:$Y)</f>
        <v>0.37448888888888898</v>
      </c>
      <c r="G316" s="37">
        <f t="shared" si="54"/>
        <v>22.469333333333338</v>
      </c>
      <c r="H316" s="36">
        <f>_xlfn.XLOOKUP($B316,'[1]DOT Signs Costs (2)'!$A:$A,'[1]DOT Signs Costs (2)'!$W:$W)</f>
        <v>64.455111111111123</v>
      </c>
      <c r="I316" s="36">
        <f t="shared" si="53"/>
        <v>17.372539555555559</v>
      </c>
      <c r="J316" s="36">
        <f t="shared" si="55"/>
        <v>0.25090755555555561</v>
      </c>
      <c r="K316" s="36">
        <f t="shared" si="56"/>
        <v>17.372539555555559</v>
      </c>
      <c r="L316" s="36">
        <f t="shared" si="57"/>
        <v>82.078558222222242</v>
      </c>
      <c r="M316" s="36">
        <f t="shared" si="58"/>
        <v>6.4185432529777797</v>
      </c>
      <c r="N316" s="36">
        <f t="shared" si="59"/>
        <v>88.497101475200026</v>
      </c>
      <c r="O316" s="36">
        <f t="shared" si="60"/>
        <v>16.126507345859626</v>
      </c>
      <c r="P316" s="36">
        <f t="shared" si="61"/>
        <v>104.62360882105965</v>
      </c>
      <c r="Q316" s="38" t="e">
        <v>#N/A</v>
      </c>
      <c r="R316" s="39" t="str">
        <f t="shared" si="62"/>
        <v xml:space="preserve"> </v>
      </c>
      <c r="S316" s="40"/>
      <c r="T316" s="41" t="str">
        <f t="shared" si="63"/>
        <v/>
      </c>
      <c r="U316" s="41" t="str">
        <f t="shared" si="64"/>
        <v/>
      </c>
      <c r="V316" s="41" t="e">
        <f t="shared" si="52"/>
        <v>#N/A</v>
      </c>
      <c r="W316" s="18" t="e">
        <f>_xlfn.XLOOKUP($B316,'[1]Query2 w Prices'!$B:$B,'[1]Query2 w Prices'!$L:$L)</f>
        <v>#N/A</v>
      </c>
    </row>
    <row r="317" spans="2:23" ht="16.5" customHeight="1" x14ac:dyDescent="0.25">
      <c r="B317" s="32" t="s">
        <v>913</v>
      </c>
      <c r="C317" s="33" t="s">
        <v>5258</v>
      </c>
      <c r="D317" s="34" t="str">
        <f>_xlfn.XLOOKUP($B317,[1]Redo!$A:$A,[1]Redo!$AD:$AD)</f>
        <v>SGN,S8,WEX,EM1-1,</v>
      </c>
      <c r="E317" s="35">
        <v>1326</v>
      </c>
      <c r="F317" s="36">
        <f>_xlfn.XLOOKUP($B317,'[1]DOT Signs Costs (2)'!$A:$A,'[1]DOT Signs Costs (2)'!$Y:$Y)</f>
        <v>0.60878750000000015</v>
      </c>
      <c r="G317" s="37">
        <f t="shared" si="54"/>
        <v>36.527250000000009</v>
      </c>
      <c r="H317" s="36">
        <f>_xlfn.XLOOKUP($B317,'[1]DOT Signs Costs (2)'!$A:$A,'[1]DOT Signs Costs (2)'!$W:$W)</f>
        <v>111.03400000000002</v>
      </c>
      <c r="I317" s="36">
        <f t="shared" si="53"/>
        <v>28.241652125000009</v>
      </c>
      <c r="J317" s="36">
        <f t="shared" si="55"/>
        <v>0.40788762500000014</v>
      </c>
      <c r="K317" s="36">
        <f t="shared" si="56"/>
        <v>28.241652125000009</v>
      </c>
      <c r="L317" s="36">
        <f t="shared" si="57"/>
        <v>139.68353975000002</v>
      </c>
      <c r="M317" s="36">
        <f t="shared" si="58"/>
        <v>10.923252808450002</v>
      </c>
      <c r="N317" s="36">
        <f t="shared" si="59"/>
        <v>150.60679255845002</v>
      </c>
      <c r="O317" s="36">
        <f t="shared" si="60"/>
        <v>27.444532149008573</v>
      </c>
      <c r="P317" s="36">
        <f t="shared" si="61"/>
        <v>178.0513247074586</v>
      </c>
      <c r="Q317" s="38" t="e">
        <v>#N/A</v>
      </c>
      <c r="R317" s="39" t="str">
        <f t="shared" si="62"/>
        <v xml:space="preserve"> </v>
      </c>
      <c r="S317" s="40"/>
      <c r="T317" s="41" t="str">
        <f t="shared" si="63"/>
        <v/>
      </c>
      <c r="U317" s="41" t="str">
        <f t="shared" si="64"/>
        <v/>
      </c>
      <c r="V317" s="41" t="e">
        <f t="shared" si="52"/>
        <v>#N/A</v>
      </c>
      <c r="W317" s="18" t="e">
        <f>_xlfn.XLOOKUP($B317,'[1]Query2 w Prices'!$B:$B,'[1]Query2 w Prices'!$L:$L)</f>
        <v>#N/A</v>
      </c>
    </row>
    <row r="318" spans="2:23" ht="16.5" customHeight="1" x14ac:dyDescent="0.25">
      <c r="B318" s="42" t="s">
        <v>914</v>
      </c>
      <c r="C318" s="33" t="s">
        <v>5259</v>
      </c>
      <c r="D318" s="34" t="str">
        <f>_xlfn.XLOOKUP($B318,[1]Redo!$A:$A,[1]Redo!$AD:$AD)</f>
        <v>SGN,S8,WEX,EM1-1,</v>
      </c>
      <c r="E318" s="35">
        <v>1326</v>
      </c>
      <c r="F318" s="36">
        <f>_xlfn.XLOOKUP($B318,'[1]DOT Signs Costs (2)'!$A:$A,'[1]DOT Signs Costs (2)'!$Y:$Y)</f>
        <v>0.14528749999999999</v>
      </c>
      <c r="G318" s="37">
        <f t="shared" si="54"/>
        <v>8.7172499999999999</v>
      </c>
      <c r="H318" s="36">
        <f>_xlfn.XLOOKUP($B318,'[1]DOT Signs Costs (2)'!$A:$A,'[1]DOT Signs Costs (2)'!$W:$W)</f>
        <v>20.394000000000002</v>
      </c>
      <c r="I318" s="36">
        <f t="shared" si="53"/>
        <v>6.7398871249999992</v>
      </c>
      <c r="J318" s="36">
        <f t="shared" si="55"/>
        <v>9.7342625000000002E-2</v>
      </c>
      <c r="K318" s="36">
        <f t="shared" si="56"/>
        <v>6.7398871249999992</v>
      </c>
      <c r="L318" s="36">
        <f t="shared" si="57"/>
        <v>27.231229750000001</v>
      </c>
      <c r="M318" s="36">
        <f t="shared" si="58"/>
        <v>2.1294821664500003</v>
      </c>
      <c r="N318" s="36">
        <f t="shared" si="59"/>
        <v>29.360711916450001</v>
      </c>
      <c r="O318" s="36">
        <f t="shared" si="60"/>
        <v>5.3502965465257235</v>
      </c>
      <c r="P318" s="36">
        <f t="shared" si="61"/>
        <v>34.711008462975727</v>
      </c>
      <c r="Q318" s="38" t="e">
        <v>#N/A</v>
      </c>
      <c r="R318" s="39" t="str">
        <f t="shared" si="62"/>
        <v xml:space="preserve"> </v>
      </c>
      <c r="S318" s="40"/>
      <c r="T318" s="41" t="str">
        <f t="shared" si="63"/>
        <v/>
      </c>
      <c r="U318" s="41" t="str">
        <f t="shared" si="64"/>
        <v/>
      </c>
      <c r="V318" s="41" t="e">
        <f t="shared" si="52"/>
        <v>#N/A</v>
      </c>
      <c r="W318" s="18" t="e">
        <f>_xlfn.XLOOKUP($B318,'[1]Query2 w Prices'!$B:$B,'[1]Query2 w Prices'!$L:$L)</f>
        <v>#N/A</v>
      </c>
    </row>
    <row r="319" spans="2:23" ht="16.5" customHeight="1" x14ac:dyDescent="0.25">
      <c r="B319" s="32" t="s">
        <v>916</v>
      </c>
      <c r="C319" s="33" t="s">
        <v>5260</v>
      </c>
      <c r="D319" s="34" t="str">
        <f>_xlfn.XLOOKUP($B319,[1]Redo!$A:$A,[1]Redo!$AD:$AD)</f>
        <v>SGN,S8,WEX,EM1-1,</v>
      </c>
      <c r="E319" s="35">
        <v>1326</v>
      </c>
      <c r="F319" s="36">
        <f>_xlfn.XLOOKUP($B319,'[1]DOT Signs Costs (2)'!$A:$A,'[1]DOT Signs Costs (2)'!$Y:$Y)</f>
        <v>0.37448888888888898</v>
      </c>
      <c r="G319" s="37">
        <f t="shared" si="54"/>
        <v>22.469333333333338</v>
      </c>
      <c r="H319" s="36">
        <f>_xlfn.XLOOKUP($B319,'[1]DOT Signs Costs (2)'!$A:$A,'[1]DOT Signs Costs (2)'!$W:$W)</f>
        <v>64.455111111111123</v>
      </c>
      <c r="I319" s="36">
        <f t="shared" si="53"/>
        <v>17.372539555555559</v>
      </c>
      <c r="J319" s="36">
        <f t="shared" si="55"/>
        <v>0.25090755555555561</v>
      </c>
      <c r="K319" s="36">
        <f t="shared" si="56"/>
        <v>17.372539555555559</v>
      </c>
      <c r="L319" s="36">
        <f t="shared" si="57"/>
        <v>82.078558222222242</v>
      </c>
      <c r="M319" s="36">
        <f t="shared" si="58"/>
        <v>6.4185432529777797</v>
      </c>
      <c r="N319" s="36">
        <f t="shared" si="59"/>
        <v>88.497101475200026</v>
      </c>
      <c r="O319" s="36">
        <f t="shared" si="60"/>
        <v>16.126507345859626</v>
      </c>
      <c r="P319" s="36">
        <f t="shared" si="61"/>
        <v>104.62360882105965</v>
      </c>
      <c r="Q319" s="38" t="e">
        <v>#N/A</v>
      </c>
      <c r="R319" s="39" t="str">
        <f t="shared" si="62"/>
        <v xml:space="preserve"> </v>
      </c>
      <c r="S319" s="40"/>
      <c r="T319" s="41" t="str">
        <f t="shared" si="63"/>
        <v/>
      </c>
      <c r="U319" s="41" t="str">
        <f t="shared" si="64"/>
        <v/>
      </c>
      <c r="V319" s="41" t="e">
        <f t="shared" si="52"/>
        <v>#N/A</v>
      </c>
      <c r="W319" s="18" t="e">
        <f>_xlfn.XLOOKUP($B319,'[1]Query2 w Prices'!$B:$B,'[1]Query2 w Prices'!$L:$L)</f>
        <v>#N/A</v>
      </c>
    </row>
    <row r="320" spans="2:23" ht="16.5" customHeight="1" x14ac:dyDescent="0.25">
      <c r="B320" s="42" t="s">
        <v>917</v>
      </c>
      <c r="C320" s="33" t="s">
        <v>5261</v>
      </c>
      <c r="D320" s="34" t="str">
        <f>_xlfn.XLOOKUP($B320,[1]Redo!$A:$A,[1]Redo!$AD:$AD)</f>
        <v>SGN,S8,WEX,EM1-1,</v>
      </c>
      <c r="E320" s="35">
        <v>1326</v>
      </c>
      <c r="F320" s="36">
        <f>_xlfn.XLOOKUP($B320,'[1]DOT Signs Costs (2)'!$A:$A,'[1]DOT Signs Costs (2)'!$Y:$Y)</f>
        <v>0.60878750000000015</v>
      </c>
      <c r="G320" s="37">
        <f t="shared" si="54"/>
        <v>36.527250000000009</v>
      </c>
      <c r="H320" s="36">
        <f>_xlfn.XLOOKUP($B320,'[1]DOT Signs Costs (2)'!$A:$A,'[1]DOT Signs Costs (2)'!$W:$W)</f>
        <v>111.03400000000002</v>
      </c>
      <c r="I320" s="36">
        <f t="shared" si="53"/>
        <v>28.241652125000009</v>
      </c>
      <c r="J320" s="36">
        <f t="shared" si="55"/>
        <v>0.40788762500000014</v>
      </c>
      <c r="K320" s="36">
        <f t="shared" si="56"/>
        <v>28.241652125000009</v>
      </c>
      <c r="L320" s="36">
        <f t="shared" si="57"/>
        <v>139.68353975000002</v>
      </c>
      <c r="M320" s="36">
        <f t="shared" si="58"/>
        <v>10.923252808450002</v>
      </c>
      <c r="N320" s="36">
        <f t="shared" si="59"/>
        <v>150.60679255845002</v>
      </c>
      <c r="O320" s="36">
        <f t="shared" si="60"/>
        <v>27.444532149008573</v>
      </c>
      <c r="P320" s="36">
        <f t="shared" si="61"/>
        <v>178.0513247074586</v>
      </c>
      <c r="Q320" s="38" t="e">
        <v>#N/A</v>
      </c>
      <c r="R320" s="39" t="str">
        <f t="shared" si="62"/>
        <v xml:space="preserve"> </v>
      </c>
      <c r="S320" s="40"/>
      <c r="T320" s="41" t="str">
        <f t="shared" si="63"/>
        <v/>
      </c>
      <c r="U320" s="41" t="str">
        <f t="shared" si="64"/>
        <v/>
      </c>
      <c r="V320" s="41" t="e">
        <f t="shared" si="52"/>
        <v>#N/A</v>
      </c>
      <c r="W320" s="18" t="e">
        <f>_xlfn.XLOOKUP($B320,'[1]Query2 w Prices'!$B:$B,'[1]Query2 w Prices'!$L:$L)</f>
        <v>#N/A</v>
      </c>
    </row>
    <row r="321" spans="2:23" ht="16.5" customHeight="1" x14ac:dyDescent="0.25">
      <c r="B321" s="32" t="s">
        <v>918</v>
      </c>
      <c r="C321" s="33" t="s">
        <v>5262</v>
      </c>
      <c r="D321" s="34" t="str">
        <f>_xlfn.XLOOKUP($B321,[1]Redo!$A:$A,[1]Redo!$AD:$AD)</f>
        <v>SGN,S8,WEX,EM1-1,</v>
      </c>
      <c r="E321" s="35">
        <v>1326</v>
      </c>
      <c r="F321" s="36">
        <f>_xlfn.XLOOKUP($B321,'[1]DOT Signs Costs (2)'!$A:$A,'[1]DOT Signs Costs (2)'!$Y:$Y)</f>
        <v>0.14528749999999999</v>
      </c>
      <c r="G321" s="37">
        <f t="shared" si="54"/>
        <v>8.7172499999999999</v>
      </c>
      <c r="H321" s="36">
        <f>_xlfn.XLOOKUP($B321,'[1]DOT Signs Costs (2)'!$A:$A,'[1]DOT Signs Costs (2)'!$W:$W)</f>
        <v>20.394000000000002</v>
      </c>
      <c r="I321" s="36">
        <f t="shared" si="53"/>
        <v>6.7398871249999992</v>
      </c>
      <c r="J321" s="36">
        <f t="shared" si="55"/>
        <v>9.7342625000000002E-2</v>
      </c>
      <c r="K321" s="36">
        <f t="shared" si="56"/>
        <v>6.7398871249999992</v>
      </c>
      <c r="L321" s="36">
        <f t="shared" si="57"/>
        <v>27.231229750000001</v>
      </c>
      <c r="M321" s="36">
        <f t="shared" si="58"/>
        <v>2.1294821664500003</v>
      </c>
      <c r="N321" s="36">
        <f t="shared" si="59"/>
        <v>29.360711916450001</v>
      </c>
      <c r="O321" s="36">
        <f t="shared" si="60"/>
        <v>5.3502965465257235</v>
      </c>
      <c r="P321" s="36">
        <f t="shared" si="61"/>
        <v>34.711008462975727</v>
      </c>
      <c r="Q321" s="38" t="e">
        <v>#N/A</v>
      </c>
      <c r="R321" s="39" t="str">
        <f t="shared" si="62"/>
        <v xml:space="preserve"> </v>
      </c>
      <c r="S321" s="40"/>
      <c r="T321" s="41" t="str">
        <f t="shared" si="63"/>
        <v/>
      </c>
      <c r="U321" s="41" t="str">
        <f t="shared" si="64"/>
        <v/>
      </c>
      <c r="V321" s="41" t="e">
        <f t="shared" si="52"/>
        <v>#N/A</v>
      </c>
      <c r="W321" s="18" t="e">
        <f>_xlfn.XLOOKUP($B321,'[1]Query2 w Prices'!$B:$B,'[1]Query2 w Prices'!$L:$L)</f>
        <v>#N/A</v>
      </c>
    </row>
    <row r="322" spans="2:23" ht="16.5" customHeight="1" x14ac:dyDescent="0.25">
      <c r="B322" s="42" t="s">
        <v>920</v>
      </c>
      <c r="C322" s="33" t="s">
        <v>5263</v>
      </c>
      <c r="D322" s="34" t="str">
        <f>_xlfn.XLOOKUP($B322,[1]Redo!$A:$A,[1]Redo!$AD:$AD)</f>
        <v>SGN,S8,WEX,EM1-1,</v>
      </c>
      <c r="E322" s="35">
        <v>1326</v>
      </c>
      <c r="F322" s="36">
        <f>_xlfn.XLOOKUP($B322,'[1]DOT Signs Costs (2)'!$A:$A,'[1]DOT Signs Costs (2)'!$Y:$Y)</f>
        <v>0.37448888888888898</v>
      </c>
      <c r="G322" s="37">
        <f t="shared" si="54"/>
        <v>22.469333333333338</v>
      </c>
      <c r="H322" s="36">
        <f>_xlfn.XLOOKUP($B322,'[1]DOT Signs Costs (2)'!$A:$A,'[1]DOT Signs Costs (2)'!$W:$W)</f>
        <v>64.455111111111123</v>
      </c>
      <c r="I322" s="36">
        <f t="shared" si="53"/>
        <v>17.372539555555559</v>
      </c>
      <c r="J322" s="36">
        <f t="shared" si="55"/>
        <v>0.25090755555555561</v>
      </c>
      <c r="K322" s="36">
        <f t="shared" si="56"/>
        <v>17.372539555555559</v>
      </c>
      <c r="L322" s="36">
        <f t="shared" si="57"/>
        <v>82.078558222222242</v>
      </c>
      <c r="M322" s="36">
        <f t="shared" si="58"/>
        <v>6.4185432529777797</v>
      </c>
      <c r="N322" s="36">
        <f t="shared" si="59"/>
        <v>88.497101475200026</v>
      </c>
      <c r="O322" s="36">
        <f t="shared" si="60"/>
        <v>16.126507345859626</v>
      </c>
      <c r="P322" s="36">
        <f t="shared" si="61"/>
        <v>104.62360882105965</v>
      </c>
      <c r="Q322" s="38" t="e">
        <v>#N/A</v>
      </c>
      <c r="R322" s="39" t="str">
        <f t="shared" si="62"/>
        <v xml:space="preserve"> </v>
      </c>
      <c r="S322" s="40"/>
      <c r="T322" s="41" t="str">
        <f t="shared" si="63"/>
        <v/>
      </c>
      <c r="U322" s="41" t="str">
        <f t="shared" si="64"/>
        <v/>
      </c>
      <c r="V322" s="41" t="e">
        <f t="shared" si="52"/>
        <v>#N/A</v>
      </c>
      <c r="W322" s="18" t="e">
        <f>_xlfn.XLOOKUP($B322,'[1]Query2 w Prices'!$B:$B,'[1]Query2 w Prices'!$L:$L)</f>
        <v>#N/A</v>
      </c>
    </row>
    <row r="323" spans="2:23" ht="16.5" customHeight="1" x14ac:dyDescent="0.25">
      <c r="B323" s="32" t="s">
        <v>921</v>
      </c>
      <c r="C323" s="33" t="s">
        <v>5264</v>
      </c>
      <c r="D323" s="34" t="str">
        <f>_xlfn.XLOOKUP($B323,[1]Redo!$A:$A,[1]Redo!$AD:$AD)</f>
        <v>SGN,S8,WEX,EM1-1,</v>
      </c>
      <c r="E323" s="35">
        <v>1326</v>
      </c>
      <c r="F323" s="36">
        <f>_xlfn.XLOOKUP($B323,'[1]DOT Signs Costs (2)'!$A:$A,'[1]DOT Signs Costs (2)'!$Y:$Y)</f>
        <v>0.60878750000000015</v>
      </c>
      <c r="G323" s="37">
        <f t="shared" si="54"/>
        <v>36.527250000000009</v>
      </c>
      <c r="H323" s="36">
        <f>_xlfn.XLOOKUP($B323,'[1]DOT Signs Costs (2)'!$A:$A,'[1]DOT Signs Costs (2)'!$W:$W)</f>
        <v>111.03400000000002</v>
      </c>
      <c r="I323" s="36">
        <f t="shared" si="53"/>
        <v>28.241652125000009</v>
      </c>
      <c r="J323" s="36">
        <f t="shared" si="55"/>
        <v>0.40788762500000014</v>
      </c>
      <c r="K323" s="36">
        <f t="shared" si="56"/>
        <v>28.241652125000009</v>
      </c>
      <c r="L323" s="36">
        <f t="shared" si="57"/>
        <v>139.68353975000002</v>
      </c>
      <c r="M323" s="36">
        <f t="shared" si="58"/>
        <v>10.923252808450002</v>
      </c>
      <c r="N323" s="36">
        <f t="shared" si="59"/>
        <v>150.60679255845002</v>
      </c>
      <c r="O323" s="36">
        <f t="shared" si="60"/>
        <v>27.444532149008573</v>
      </c>
      <c r="P323" s="36">
        <f t="shared" si="61"/>
        <v>178.0513247074586</v>
      </c>
      <c r="Q323" s="38" t="e">
        <v>#N/A</v>
      </c>
      <c r="R323" s="39" t="str">
        <f t="shared" si="62"/>
        <v xml:space="preserve"> </v>
      </c>
      <c r="S323" s="40"/>
      <c r="T323" s="41" t="str">
        <f t="shared" si="63"/>
        <v/>
      </c>
      <c r="U323" s="41" t="str">
        <f t="shared" si="64"/>
        <v/>
      </c>
      <c r="V323" s="41" t="e">
        <f t="shared" si="52"/>
        <v>#N/A</v>
      </c>
      <c r="W323" s="18" t="e">
        <f>_xlfn.XLOOKUP($B323,'[1]Query2 w Prices'!$B:$B,'[1]Query2 w Prices'!$L:$L)</f>
        <v>#N/A</v>
      </c>
    </row>
    <row r="324" spans="2:23" ht="16.5" customHeight="1" x14ac:dyDescent="0.25">
      <c r="B324" s="42" t="s">
        <v>922</v>
      </c>
      <c r="C324" s="33" t="s">
        <v>5265</v>
      </c>
      <c r="D324" s="34" t="str">
        <f>_xlfn.XLOOKUP($B324,[1]Redo!$A:$A,[1]Redo!$AD:$AD)</f>
        <v>SGN,S8,WEX,EM1-1,</v>
      </c>
      <c r="E324" s="35">
        <v>1326</v>
      </c>
      <c r="F324" s="36">
        <f>_xlfn.XLOOKUP($B324,'[1]DOT Signs Costs (2)'!$A:$A,'[1]DOT Signs Costs (2)'!$Y:$Y)</f>
        <v>0.22939999999999999</v>
      </c>
      <c r="G324" s="37">
        <f t="shared" si="54"/>
        <v>13.763999999999999</v>
      </c>
      <c r="H324" s="36">
        <f>_xlfn.XLOOKUP($B324,'[1]DOT Signs Costs (2)'!$A:$A,'[1]DOT Signs Costs (2)'!$W:$W)</f>
        <v>36.256</v>
      </c>
      <c r="I324" s="36">
        <f t="shared" si="53"/>
        <v>10.641866</v>
      </c>
      <c r="J324" s="36">
        <f t="shared" si="55"/>
        <v>0.153698</v>
      </c>
      <c r="K324" s="36">
        <f t="shared" si="56"/>
        <v>10.641866</v>
      </c>
      <c r="L324" s="36">
        <f t="shared" si="57"/>
        <v>47.051563999999999</v>
      </c>
      <c r="M324" s="36">
        <f t="shared" si="58"/>
        <v>3.6794323048000002</v>
      </c>
      <c r="N324" s="36">
        <f t="shared" si="59"/>
        <v>50.730996304800001</v>
      </c>
      <c r="O324" s="36">
        <f t="shared" si="60"/>
        <v>9.2445263283724479</v>
      </c>
      <c r="P324" s="36">
        <f t="shared" si="61"/>
        <v>59.975522633172446</v>
      </c>
      <c r="Q324" s="38">
        <v>34.090000000000003</v>
      </c>
      <c r="R324" s="39">
        <f t="shared" si="62"/>
        <v>-0.43160145167047143</v>
      </c>
      <c r="S324" s="40"/>
      <c r="T324" s="41" t="str">
        <f t="shared" si="63"/>
        <v/>
      </c>
      <c r="U324" s="41" t="str">
        <f t="shared" si="64"/>
        <v/>
      </c>
      <c r="V324" s="41">
        <f t="shared" si="52"/>
        <v>34.090000000000003</v>
      </c>
      <c r="W324" s="18">
        <f>_xlfn.XLOOKUP($B324,'[1]Query2 w Prices'!$B:$B,'[1]Query2 w Prices'!$L:$L)</f>
        <v>34.01</v>
      </c>
    </row>
    <row r="325" spans="2:23" ht="16.5" customHeight="1" x14ac:dyDescent="0.25">
      <c r="B325" s="32" t="s">
        <v>923</v>
      </c>
      <c r="C325" s="33" t="s">
        <v>5266</v>
      </c>
      <c r="D325" s="34" t="str">
        <f>_xlfn.XLOOKUP($B325,[1]Redo!$A:$A,[1]Redo!$AD:$AD)</f>
        <v>SGN,S8,WEX,EM1-1,</v>
      </c>
      <c r="E325" s="35">
        <v>1326</v>
      </c>
      <c r="F325" s="36">
        <f>_xlfn.XLOOKUP($B325,'[1]DOT Signs Costs (2)'!$A:$A,'[1]DOT Signs Costs (2)'!$Y:$Y)</f>
        <v>0.22939999999999999</v>
      </c>
      <c r="G325" s="37">
        <f t="shared" si="54"/>
        <v>13.763999999999999</v>
      </c>
      <c r="H325" s="36">
        <f>_xlfn.XLOOKUP($B325,'[1]DOT Signs Costs (2)'!$A:$A,'[1]DOT Signs Costs (2)'!$W:$W)</f>
        <v>36.256</v>
      </c>
      <c r="I325" s="36">
        <f t="shared" si="53"/>
        <v>10.641866</v>
      </c>
      <c r="J325" s="36">
        <f t="shared" si="55"/>
        <v>0.153698</v>
      </c>
      <c r="K325" s="36">
        <f t="shared" si="56"/>
        <v>10.641866</v>
      </c>
      <c r="L325" s="36">
        <f t="shared" si="57"/>
        <v>47.051563999999999</v>
      </c>
      <c r="M325" s="36">
        <f t="shared" si="58"/>
        <v>3.6794323048000002</v>
      </c>
      <c r="N325" s="36">
        <f t="shared" si="59"/>
        <v>50.730996304800001</v>
      </c>
      <c r="O325" s="36">
        <f t="shared" si="60"/>
        <v>9.2445263283724479</v>
      </c>
      <c r="P325" s="36">
        <f t="shared" si="61"/>
        <v>59.975522633172446</v>
      </c>
      <c r="Q325" s="38">
        <v>34.090000000000003</v>
      </c>
      <c r="R325" s="39">
        <f t="shared" si="62"/>
        <v>-0.43160145167047143</v>
      </c>
      <c r="S325" s="40"/>
      <c r="T325" s="41" t="str">
        <f t="shared" si="63"/>
        <v/>
      </c>
      <c r="U325" s="41" t="str">
        <f t="shared" si="64"/>
        <v/>
      </c>
      <c r="V325" s="41">
        <f t="shared" si="52"/>
        <v>34.090000000000003</v>
      </c>
      <c r="W325" s="18">
        <f>_xlfn.XLOOKUP($B325,'[1]Query2 w Prices'!$B:$B,'[1]Query2 w Prices'!$L:$L)</f>
        <v>34.010599999999997</v>
      </c>
    </row>
    <row r="326" spans="2:23" ht="16.5" customHeight="1" x14ac:dyDescent="0.25">
      <c r="B326" s="42" t="s">
        <v>924</v>
      </c>
      <c r="C326" s="33" t="s">
        <v>5267</v>
      </c>
      <c r="D326" s="34" t="str">
        <f>_xlfn.XLOOKUP($B326,[1]Redo!$A:$A,[1]Redo!$AD:$AD)</f>
        <v>SGN,S8,WEX,EM1-1,</v>
      </c>
      <c r="E326" s="35">
        <v>1326</v>
      </c>
      <c r="F326" s="36">
        <f>_xlfn.XLOOKUP($B326,'[1]DOT Signs Costs (2)'!$A:$A,'[1]DOT Signs Costs (2)'!$Y:$Y)</f>
        <v>0.22939999999999999</v>
      </c>
      <c r="G326" s="37">
        <f t="shared" si="54"/>
        <v>13.763999999999999</v>
      </c>
      <c r="H326" s="36">
        <f>_xlfn.XLOOKUP($B326,'[1]DOT Signs Costs (2)'!$A:$A,'[1]DOT Signs Costs (2)'!$W:$W)</f>
        <v>36.256</v>
      </c>
      <c r="I326" s="36">
        <f t="shared" si="53"/>
        <v>10.641866</v>
      </c>
      <c r="J326" s="36">
        <f t="shared" si="55"/>
        <v>0.153698</v>
      </c>
      <c r="K326" s="36">
        <f t="shared" si="56"/>
        <v>10.641866</v>
      </c>
      <c r="L326" s="36">
        <f t="shared" si="57"/>
        <v>47.051563999999999</v>
      </c>
      <c r="M326" s="36">
        <f t="shared" si="58"/>
        <v>3.6794323048000002</v>
      </c>
      <c r="N326" s="36">
        <f t="shared" si="59"/>
        <v>50.730996304800001</v>
      </c>
      <c r="O326" s="36">
        <f t="shared" si="60"/>
        <v>9.2445263283724479</v>
      </c>
      <c r="P326" s="36">
        <f t="shared" si="61"/>
        <v>59.975522633172446</v>
      </c>
      <c r="Q326" s="38">
        <v>34.090000000000003</v>
      </c>
      <c r="R326" s="39">
        <f t="shared" si="62"/>
        <v>-0.43160145167047143</v>
      </c>
      <c r="S326" s="40"/>
      <c r="T326" s="41" t="str">
        <f t="shared" si="63"/>
        <v/>
      </c>
      <c r="U326" s="41" t="str">
        <f t="shared" si="64"/>
        <v/>
      </c>
      <c r="V326" s="41">
        <f t="shared" ref="V326:V389" si="65">ROUND($W326+7.75%,2)</f>
        <v>34.090000000000003</v>
      </c>
      <c r="W326" s="18">
        <f>_xlfn.XLOOKUP($B326,'[1]Query2 w Prices'!$B:$B,'[1]Query2 w Prices'!$L:$L)</f>
        <v>34.010599999999997</v>
      </c>
    </row>
    <row r="327" spans="2:23" ht="16.5" customHeight="1" x14ac:dyDescent="0.25">
      <c r="B327" s="32" t="s">
        <v>925</v>
      </c>
      <c r="C327" s="33" t="s">
        <v>5268</v>
      </c>
      <c r="D327" s="34" t="str">
        <f>_xlfn.XLOOKUP($B327,[1]Redo!$A:$A,[1]Redo!$AD:$AD)</f>
        <v>SGN,S8,WEX,EM1-1a,</v>
      </c>
      <c r="E327" s="35">
        <v>1326</v>
      </c>
      <c r="F327" s="36">
        <f>_xlfn.XLOOKUP($B327,'[1]DOT Signs Costs (2)'!$A:$A,'[1]DOT Signs Costs (2)'!$Y:$Y)</f>
        <v>0.14528749999999999</v>
      </c>
      <c r="G327" s="37">
        <f t="shared" si="54"/>
        <v>8.7172499999999999</v>
      </c>
      <c r="H327" s="36">
        <f>_xlfn.XLOOKUP($B327,'[1]DOT Signs Costs (2)'!$A:$A,'[1]DOT Signs Costs (2)'!$W:$W)</f>
        <v>20.394000000000002</v>
      </c>
      <c r="I327" s="36">
        <f t="shared" ref="I327:I390" si="66">F327*$K$4</f>
        <v>6.7398871249999992</v>
      </c>
      <c r="J327" s="36">
        <f t="shared" si="55"/>
        <v>9.7342625000000002E-2</v>
      </c>
      <c r="K327" s="36">
        <f t="shared" si="56"/>
        <v>6.7398871249999992</v>
      </c>
      <c r="L327" s="36">
        <f t="shared" si="57"/>
        <v>27.231229750000001</v>
      </c>
      <c r="M327" s="36">
        <f t="shared" si="58"/>
        <v>2.1294821664500003</v>
      </c>
      <c r="N327" s="36">
        <f t="shared" si="59"/>
        <v>29.360711916450001</v>
      </c>
      <c r="O327" s="36">
        <f t="shared" si="60"/>
        <v>5.3502965465257235</v>
      </c>
      <c r="P327" s="36">
        <f t="shared" si="61"/>
        <v>34.711008462975727</v>
      </c>
      <c r="Q327" s="38" t="e">
        <v>#N/A</v>
      </c>
      <c r="R327" s="39" t="str">
        <f t="shared" si="62"/>
        <v xml:space="preserve"> </v>
      </c>
      <c r="S327" s="40"/>
      <c r="T327" s="41" t="str">
        <f t="shared" si="63"/>
        <v/>
      </c>
      <c r="U327" s="41" t="str">
        <f t="shared" si="64"/>
        <v/>
      </c>
      <c r="V327" s="41" t="e">
        <f t="shared" si="65"/>
        <v>#N/A</v>
      </c>
      <c r="W327" s="18" t="e">
        <f>_xlfn.XLOOKUP($B327,'[1]Query2 w Prices'!$B:$B,'[1]Query2 w Prices'!$L:$L)</f>
        <v>#N/A</v>
      </c>
    </row>
    <row r="328" spans="2:23" ht="16.5" customHeight="1" x14ac:dyDescent="0.25">
      <c r="B328" s="42" t="s">
        <v>926</v>
      </c>
      <c r="C328" s="33" t="s">
        <v>5269</v>
      </c>
      <c r="D328" s="34" t="str">
        <f>_xlfn.XLOOKUP($B328,[1]Redo!$A:$A,[1]Redo!$AD:$AD)</f>
        <v>SGN,S8,WEX,EM1-1a,</v>
      </c>
      <c r="E328" s="35">
        <v>1326</v>
      </c>
      <c r="F328" s="36">
        <f>_xlfn.XLOOKUP($B328,'[1]DOT Signs Costs (2)'!$A:$A,'[1]DOT Signs Costs (2)'!$Y:$Y)</f>
        <v>0.22939999999999999</v>
      </c>
      <c r="G328" s="37">
        <f t="shared" si="54"/>
        <v>13.763999999999999</v>
      </c>
      <c r="H328" s="36">
        <f>_xlfn.XLOOKUP($B328,'[1]DOT Signs Costs (2)'!$A:$A,'[1]DOT Signs Costs (2)'!$W:$W)</f>
        <v>36.256</v>
      </c>
      <c r="I328" s="36">
        <f t="shared" si="66"/>
        <v>10.641866</v>
      </c>
      <c r="J328" s="36">
        <f t="shared" si="55"/>
        <v>0.153698</v>
      </c>
      <c r="K328" s="36">
        <f t="shared" si="56"/>
        <v>10.641866</v>
      </c>
      <c r="L328" s="36">
        <f t="shared" si="57"/>
        <v>47.051563999999999</v>
      </c>
      <c r="M328" s="36">
        <f t="shared" si="58"/>
        <v>3.6794323048000002</v>
      </c>
      <c r="N328" s="36">
        <f t="shared" si="59"/>
        <v>50.730996304800001</v>
      </c>
      <c r="O328" s="36">
        <f t="shared" si="60"/>
        <v>9.2445263283724479</v>
      </c>
      <c r="P328" s="36">
        <f t="shared" si="61"/>
        <v>59.975522633172446</v>
      </c>
      <c r="Q328" s="38" t="e">
        <v>#N/A</v>
      </c>
      <c r="R328" s="39" t="str">
        <f t="shared" si="62"/>
        <v xml:space="preserve"> </v>
      </c>
      <c r="S328" s="40"/>
      <c r="T328" s="41" t="str">
        <f t="shared" si="63"/>
        <v/>
      </c>
      <c r="U328" s="41" t="str">
        <f t="shared" si="64"/>
        <v/>
      </c>
      <c r="V328" s="41" t="e">
        <f t="shared" si="65"/>
        <v>#N/A</v>
      </c>
      <c r="W328" s="18" t="e">
        <f>_xlfn.XLOOKUP($B328,'[1]Query2 w Prices'!$B:$B,'[1]Query2 w Prices'!$L:$L)</f>
        <v>#N/A</v>
      </c>
    </row>
    <row r="329" spans="2:23" ht="16.5" customHeight="1" x14ac:dyDescent="0.25">
      <c r="B329" s="32" t="s">
        <v>927</v>
      </c>
      <c r="C329" s="33" t="s">
        <v>5270</v>
      </c>
      <c r="D329" s="34" t="str">
        <f>_xlfn.XLOOKUP($B329,[1]Redo!$A:$A,[1]Redo!$AD:$AD)</f>
        <v>SGN,S8,WEX,EM1-1a,</v>
      </c>
      <c r="E329" s="35">
        <v>1326</v>
      </c>
      <c r="F329" s="36">
        <f>_xlfn.XLOOKUP($B329,'[1]DOT Signs Costs (2)'!$A:$A,'[1]DOT Signs Costs (2)'!$Y:$Y)</f>
        <v>0.37448888888888898</v>
      </c>
      <c r="G329" s="37">
        <f t="shared" si="54"/>
        <v>22.469333333333338</v>
      </c>
      <c r="H329" s="36">
        <f>_xlfn.XLOOKUP($B329,'[1]DOT Signs Costs (2)'!$A:$A,'[1]DOT Signs Costs (2)'!$W:$W)</f>
        <v>64.455111111111123</v>
      </c>
      <c r="I329" s="36">
        <f t="shared" si="66"/>
        <v>17.372539555555559</v>
      </c>
      <c r="J329" s="36">
        <f t="shared" si="55"/>
        <v>0.25090755555555561</v>
      </c>
      <c r="K329" s="36">
        <f t="shared" si="56"/>
        <v>17.372539555555559</v>
      </c>
      <c r="L329" s="36">
        <f t="shared" si="57"/>
        <v>82.078558222222242</v>
      </c>
      <c r="M329" s="36">
        <f t="shared" si="58"/>
        <v>6.4185432529777797</v>
      </c>
      <c r="N329" s="36">
        <f t="shared" si="59"/>
        <v>88.497101475200026</v>
      </c>
      <c r="O329" s="36">
        <f t="shared" si="60"/>
        <v>16.126507345859626</v>
      </c>
      <c r="P329" s="36">
        <f t="shared" si="61"/>
        <v>104.62360882105965</v>
      </c>
      <c r="Q329" s="38" t="e">
        <v>#N/A</v>
      </c>
      <c r="R329" s="39" t="str">
        <f t="shared" si="62"/>
        <v xml:space="preserve"> </v>
      </c>
      <c r="S329" s="40"/>
      <c r="T329" s="41" t="str">
        <f t="shared" si="63"/>
        <v/>
      </c>
      <c r="U329" s="41" t="str">
        <f t="shared" si="64"/>
        <v/>
      </c>
      <c r="V329" s="41" t="e">
        <f t="shared" si="65"/>
        <v>#N/A</v>
      </c>
      <c r="W329" s="18" t="e">
        <f>_xlfn.XLOOKUP($B329,'[1]Query2 w Prices'!$B:$B,'[1]Query2 w Prices'!$L:$L)</f>
        <v>#N/A</v>
      </c>
    </row>
    <row r="330" spans="2:23" ht="16.5" customHeight="1" x14ac:dyDescent="0.25">
      <c r="B330" s="42" t="s">
        <v>928</v>
      </c>
      <c r="C330" s="33" t="s">
        <v>5271</v>
      </c>
      <c r="D330" s="34" t="str">
        <f>_xlfn.XLOOKUP($B330,[1]Redo!$A:$A,[1]Redo!$AD:$AD)</f>
        <v>SGN,S8,WEX,EM1-1a,</v>
      </c>
      <c r="E330" s="35">
        <v>1326</v>
      </c>
      <c r="F330" s="36">
        <f>_xlfn.XLOOKUP($B330,'[1]DOT Signs Costs (2)'!$A:$A,'[1]DOT Signs Costs (2)'!$Y:$Y)</f>
        <v>0.60878750000000015</v>
      </c>
      <c r="G330" s="37">
        <f t="shared" ref="G330:G393" si="67">IFERROR(SUM(F330*60), " ")</f>
        <v>36.527250000000009</v>
      </c>
      <c r="H330" s="36">
        <f>_xlfn.XLOOKUP($B330,'[1]DOT Signs Costs (2)'!$A:$A,'[1]DOT Signs Costs (2)'!$W:$W)</f>
        <v>111.03400000000002</v>
      </c>
      <c r="I330" s="36">
        <f t="shared" si="66"/>
        <v>28.241652125000009</v>
      </c>
      <c r="J330" s="36">
        <f t="shared" ref="J330:J393" si="68">IFERROR(SUM($J$4*F330), " " )</f>
        <v>0.40788762500000014</v>
      </c>
      <c r="K330" s="36">
        <f t="shared" ref="K330:K393" si="69">IFERROR(SUM($K$4*F330), " ")</f>
        <v>28.241652125000009</v>
      </c>
      <c r="L330" s="36">
        <f t="shared" ref="L330:L393" si="70">IFERROR(SUM(H330+J330+K330), " ")</f>
        <v>139.68353975000002</v>
      </c>
      <c r="M330" s="36">
        <f t="shared" ref="M330:M393" si="71">IFERROR(SUM(L330*$M$4), " ")</f>
        <v>10.923252808450002</v>
      </c>
      <c r="N330" s="36">
        <f t="shared" ref="N330:N393" si="72">IFERROR(SUM(L330+M330), " ")</f>
        <v>150.60679255845002</v>
      </c>
      <c r="O330" s="36">
        <f t="shared" ref="O330:O393" si="73">IFERROR(SUM(N330*$O$4), " ")</f>
        <v>27.444532149008573</v>
      </c>
      <c r="P330" s="36">
        <f t="shared" ref="P330:P393" si="74">IFERROR(SUM(O330+N330),"")</f>
        <v>178.0513247074586</v>
      </c>
      <c r="Q330" s="38" t="e">
        <v>#N/A</v>
      </c>
      <c r="R330" s="39" t="str">
        <f t="shared" ref="R330:R393" si="75">IFERROR(SUM(Q330-P330)/(P330)," ")</f>
        <v xml:space="preserve"> </v>
      </c>
      <c r="S330" s="40"/>
      <c r="T330" s="41" t="str">
        <f t="shared" ref="T330:T393" si="76">IF(S330=0,"",Q330*S330)</f>
        <v/>
      </c>
      <c r="U330" s="41" t="str">
        <f t="shared" ref="U330:U393" si="77">IFERROR(T330-(P330*S330),"")</f>
        <v/>
      </c>
      <c r="V330" s="41" t="e">
        <f t="shared" si="65"/>
        <v>#N/A</v>
      </c>
      <c r="W330" s="18" t="e">
        <f>_xlfn.XLOOKUP($B330,'[1]Query2 w Prices'!$B:$B,'[1]Query2 w Prices'!$L:$L)</f>
        <v>#N/A</v>
      </c>
    </row>
    <row r="331" spans="2:23" ht="16.5" customHeight="1" x14ac:dyDescent="0.25">
      <c r="B331" s="32" t="s">
        <v>929</v>
      </c>
      <c r="C331" s="33" t="s">
        <v>5272</v>
      </c>
      <c r="D331" s="34" t="str">
        <f>_xlfn.XLOOKUP($B331,[1]Redo!$A:$A,[1]Redo!$AD:$AD)</f>
        <v>SGN,S8,WEX,EM1-1a,</v>
      </c>
      <c r="E331" s="35">
        <v>1326</v>
      </c>
      <c r="F331" s="36">
        <f>_xlfn.XLOOKUP($B331,'[1]DOT Signs Costs (2)'!$A:$A,'[1]DOT Signs Costs (2)'!$Y:$Y)</f>
        <v>0.14528749999999999</v>
      </c>
      <c r="G331" s="37">
        <f t="shared" si="67"/>
        <v>8.7172499999999999</v>
      </c>
      <c r="H331" s="36">
        <f>_xlfn.XLOOKUP($B331,'[1]DOT Signs Costs (2)'!$A:$A,'[1]DOT Signs Costs (2)'!$W:$W)</f>
        <v>20.394000000000002</v>
      </c>
      <c r="I331" s="36">
        <f t="shared" si="66"/>
        <v>6.7398871249999992</v>
      </c>
      <c r="J331" s="36">
        <f t="shared" si="68"/>
        <v>9.7342625000000002E-2</v>
      </c>
      <c r="K331" s="36">
        <f t="shared" si="69"/>
        <v>6.7398871249999992</v>
      </c>
      <c r="L331" s="36">
        <f t="shared" si="70"/>
        <v>27.231229750000001</v>
      </c>
      <c r="M331" s="36">
        <f t="shared" si="71"/>
        <v>2.1294821664500003</v>
      </c>
      <c r="N331" s="36">
        <f t="shared" si="72"/>
        <v>29.360711916450001</v>
      </c>
      <c r="O331" s="36">
        <f t="shared" si="73"/>
        <v>5.3502965465257235</v>
      </c>
      <c r="P331" s="36">
        <f t="shared" si="74"/>
        <v>34.711008462975727</v>
      </c>
      <c r="Q331" s="38" t="e">
        <v>#N/A</v>
      </c>
      <c r="R331" s="39" t="str">
        <f t="shared" si="75"/>
        <v xml:space="preserve"> </v>
      </c>
      <c r="S331" s="40"/>
      <c r="T331" s="41" t="str">
        <f t="shared" si="76"/>
        <v/>
      </c>
      <c r="U331" s="41" t="str">
        <f t="shared" si="77"/>
        <v/>
      </c>
      <c r="V331" s="41" t="e">
        <f t="shared" si="65"/>
        <v>#N/A</v>
      </c>
      <c r="W331" s="18" t="e">
        <f>_xlfn.XLOOKUP($B331,'[1]Query2 w Prices'!$B:$B,'[1]Query2 w Prices'!$L:$L)</f>
        <v>#N/A</v>
      </c>
    </row>
    <row r="332" spans="2:23" ht="16.5" customHeight="1" x14ac:dyDescent="0.25">
      <c r="B332" s="42" t="s">
        <v>930</v>
      </c>
      <c r="C332" s="33" t="s">
        <v>5273</v>
      </c>
      <c r="D332" s="34" t="str">
        <f>_xlfn.XLOOKUP($B332,[1]Redo!$A:$A,[1]Redo!$AD:$AD)</f>
        <v>SGN,S8,WEX,EM1-1a,</v>
      </c>
      <c r="E332" s="35">
        <v>1326</v>
      </c>
      <c r="F332" s="36">
        <f>_xlfn.XLOOKUP($B332,'[1]DOT Signs Costs (2)'!$A:$A,'[1]DOT Signs Costs (2)'!$Y:$Y)</f>
        <v>0.22939999999999999</v>
      </c>
      <c r="G332" s="37">
        <f t="shared" si="67"/>
        <v>13.763999999999999</v>
      </c>
      <c r="H332" s="36">
        <f>_xlfn.XLOOKUP($B332,'[1]DOT Signs Costs (2)'!$A:$A,'[1]DOT Signs Costs (2)'!$W:$W)</f>
        <v>36.256</v>
      </c>
      <c r="I332" s="36">
        <f t="shared" si="66"/>
        <v>10.641866</v>
      </c>
      <c r="J332" s="36">
        <f t="shared" si="68"/>
        <v>0.153698</v>
      </c>
      <c r="K332" s="36">
        <f t="shared" si="69"/>
        <v>10.641866</v>
      </c>
      <c r="L332" s="36">
        <f t="shared" si="70"/>
        <v>47.051563999999999</v>
      </c>
      <c r="M332" s="36">
        <f t="shared" si="71"/>
        <v>3.6794323048000002</v>
      </c>
      <c r="N332" s="36">
        <f t="shared" si="72"/>
        <v>50.730996304800001</v>
      </c>
      <c r="O332" s="36">
        <f t="shared" si="73"/>
        <v>9.2445263283724479</v>
      </c>
      <c r="P332" s="36">
        <f t="shared" si="74"/>
        <v>59.975522633172446</v>
      </c>
      <c r="Q332" s="38" t="e">
        <v>#N/A</v>
      </c>
      <c r="R332" s="39" t="str">
        <f t="shared" si="75"/>
        <v xml:space="preserve"> </v>
      </c>
      <c r="S332" s="40"/>
      <c r="T332" s="41" t="str">
        <f t="shared" si="76"/>
        <v/>
      </c>
      <c r="U332" s="41" t="str">
        <f t="shared" si="77"/>
        <v/>
      </c>
      <c r="V332" s="41" t="e">
        <f t="shared" si="65"/>
        <v>#N/A</v>
      </c>
      <c r="W332" s="18" t="e">
        <f>_xlfn.XLOOKUP($B332,'[1]Query2 w Prices'!$B:$B,'[1]Query2 w Prices'!$L:$L)</f>
        <v>#N/A</v>
      </c>
    </row>
    <row r="333" spans="2:23" ht="16.5" customHeight="1" x14ac:dyDescent="0.25">
      <c r="B333" s="32" t="s">
        <v>931</v>
      </c>
      <c r="C333" s="33" t="s">
        <v>5274</v>
      </c>
      <c r="D333" s="34" t="str">
        <f>_xlfn.XLOOKUP($B333,[1]Redo!$A:$A,[1]Redo!$AD:$AD)</f>
        <v>SGN,S8,WEX,EM1-1a,</v>
      </c>
      <c r="E333" s="35">
        <v>1326</v>
      </c>
      <c r="F333" s="36">
        <f>_xlfn.XLOOKUP($B333,'[1]DOT Signs Costs (2)'!$A:$A,'[1]DOT Signs Costs (2)'!$Y:$Y)</f>
        <v>0.37448888888888898</v>
      </c>
      <c r="G333" s="37">
        <f t="shared" si="67"/>
        <v>22.469333333333338</v>
      </c>
      <c r="H333" s="36">
        <f>_xlfn.XLOOKUP($B333,'[1]DOT Signs Costs (2)'!$A:$A,'[1]DOT Signs Costs (2)'!$W:$W)</f>
        <v>64.455111111111123</v>
      </c>
      <c r="I333" s="36">
        <f t="shared" si="66"/>
        <v>17.372539555555559</v>
      </c>
      <c r="J333" s="36">
        <f t="shared" si="68"/>
        <v>0.25090755555555561</v>
      </c>
      <c r="K333" s="36">
        <f t="shared" si="69"/>
        <v>17.372539555555559</v>
      </c>
      <c r="L333" s="36">
        <f t="shared" si="70"/>
        <v>82.078558222222242</v>
      </c>
      <c r="M333" s="36">
        <f t="shared" si="71"/>
        <v>6.4185432529777797</v>
      </c>
      <c r="N333" s="36">
        <f t="shared" si="72"/>
        <v>88.497101475200026</v>
      </c>
      <c r="O333" s="36">
        <f t="shared" si="73"/>
        <v>16.126507345859626</v>
      </c>
      <c r="P333" s="36">
        <f t="shared" si="74"/>
        <v>104.62360882105965</v>
      </c>
      <c r="Q333" s="38" t="e">
        <v>#N/A</v>
      </c>
      <c r="R333" s="39" t="str">
        <f t="shared" si="75"/>
        <v xml:space="preserve"> </v>
      </c>
      <c r="S333" s="40"/>
      <c r="T333" s="41" t="str">
        <f t="shared" si="76"/>
        <v/>
      </c>
      <c r="U333" s="41" t="str">
        <f t="shared" si="77"/>
        <v/>
      </c>
      <c r="V333" s="41" t="e">
        <f t="shared" si="65"/>
        <v>#N/A</v>
      </c>
      <c r="W333" s="18" t="e">
        <f>_xlfn.XLOOKUP($B333,'[1]Query2 w Prices'!$B:$B,'[1]Query2 w Prices'!$L:$L)</f>
        <v>#N/A</v>
      </c>
    </row>
    <row r="334" spans="2:23" ht="16.5" customHeight="1" x14ac:dyDescent="0.25">
      <c r="B334" s="42" t="s">
        <v>932</v>
      </c>
      <c r="C334" s="33" t="s">
        <v>5275</v>
      </c>
      <c r="D334" s="34" t="str">
        <f>_xlfn.XLOOKUP($B334,[1]Redo!$A:$A,[1]Redo!$AD:$AD)</f>
        <v>SGN,S8,WEX,EM1-1a,</v>
      </c>
      <c r="E334" s="35">
        <v>1326</v>
      </c>
      <c r="F334" s="36">
        <f>_xlfn.XLOOKUP($B334,'[1]DOT Signs Costs (2)'!$A:$A,'[1]DOT Signs Costs (2)'!$Y:$Y)</f>
        <v>0.60878750000000015</v>
      </c>
      <c r="G334" s="37">
        <f t="shared" si="67"/>
        <v>36.527250000000009</v>
      </c>
      <c r="H334" s="36">
        <f>_xlfn.XLOOKUP($B334,'[1]DOT Signs Costs (2)'!$A:$A,'[1]DOT Signs Costs (2)'!$W:$W)</f>
        <v>111.03400000000002</v>
      </c>
      <c r="I334" s="36">
        <f t="shared" si="66"/>
        <v>28.241652125000009</v>
      </c>
      <c r="J334" s="36">
        <f t="shared" si="68"/>
        <v>0.40788762500000014</v>
      </c>
      <c r="K334" s="36">
        <f t="shared" si="69"/>
        <v>28.241652125000009</v>
      </c>
      <c r="L334" s="36">
        <f t="shared" si="70"/>
        <v>139.68353975000002</v>
      </c>
      <c r="M334" s="36">
        <f t="shared" si="71"/>
        <v>10.923252808450002</v>
      </c>
      <c r="N334" s="36">
        <f t="shared" si="72"/>
        <v>150.60679255845002</v>
      </c>
      <c r="O334" s="36">
        <f t="shared" si="73"/>
        <v>27.444532149008573</v>
      </c>
      <c r="P334" s="36">
        <f t="shared" si="74"/>
        <v>178.0513247074586</v>
      </c>
      <c r="Q334" s="38" t="e">
        <v>#N/A</v>
      </c>
      <c r="R334" s="39" t="str">
        <f t="shared" si="75"/>
        <v xml:space="preserve"> </v>
      </c>
      <c r="S334" s="40"/>
      <c r="T334" s="41" t="str">
        <f t="shared" si="76"/>
        <v/>
      </c>
      <c r="U334" s="41" t="str">
        <f t="shared" si="77"/>
        <v/>
      </c>
      <c r="V334" s="41" t="e">
        <f t="shared" si="65"/>
        <v>#N/A</v>
      </c>
      <c r="W334" s="18" t="e">
        <f>_xlfn.XLOOKUP($B334,'[1]Query2 w Prices'!$B:$B,'[1]Query2 w Prices'!$L:$L)</f>
        <v>#N/A</v>
      </c>
    </row>
    <row r="335" spans="2:23" ht="16.5" customHeight="1" x14ac:dyDescent="0.25">
      <c r="B335" s="32" t="s">
        <v>933</v>
      </c>
      <c r="C335" s="33" t="s">
        <v>5276</v>
      </c>
      <c r="D335" s="34" t="str">
        <f>_xlfn.XLOOKUP($B335,[1]Redo!$A:$A,[1]Redo!$AD:$AD)</f>
        <v>SGN,S8,WEX,EM1-1a,</v>
      </c>
      <c r="E335" s="35">
        <v>1326</v>
      </c>
      <c r="F335" s="36">
        <f>_xlfn.XLOOKUP($B335,'[1]DOT Signs Costs (2)'!$A:$A,'[1]DOT Signs Costs (2)'!$Y:$Y)</f>
        <v>0.14528749999999999</v>
      </c>
      <c r="G335" s="37">
        <f t="shared" si="67"/>
        <v>8.7172499999999999</v>
      </c>
      <c r="H335" s="36">
        <f>_xlfn.XLOOKUP($B335,'[1]DOT Signs Costs (2)'!$A:$A,'[1]DOT Signs Costs (2)'!$W:$W)</f>
        <v>20.394000000000002</v>
      </c>
      <c r="I335" s="36">
        <f t="shared" si="66"/>
        <v>6.7398871249999992</v>
      </c>
      <c r="J335" s="36">
        <f t="shared" si="68"/>
        <v>9.7342625000000002E-2</v>
      </c>
      <c r="K335" s="36">
        <f t="shared" si="69"/>
        <v>6.7398871249999992</v>
      </c>
      <c r="L335" s="36">
        <f t="shared" si="70"/>
        <v>27.231229750000001</v>
      </c>
      <c r="M335" s="36">
        <f t="shared" si="71"/>
        <v>2.1294821664500003</v>
      </c>
      <c r="N335" s="36">
        <f t="shared" si="72"/>
        <v>29.360711916450001</v>
      </c>
      <c r="O335" s="36">
        <f t="shared" si="73"/>
        <v>5.3502965465257235</v>
      </c>
      <c r="P335" s="36">
        <f t="shared" si="74"/>
        <v>34.711008462975727</v>
      </c>
      <c r="Q335" s="38" t="e">
        <v>#N/A</v>
      </c>
      <c r="R335" s="39" t="str">
        <f t="shared" si="75"/>
        <v xml:space="preserve"> </v>
      </c>
      <c r="S335" s="40"/>
      <c r="T335" s="41" t="str">
        <f t="shared" si="76"/>
        <v/>
      </c>
      <c r="U335" s="41" t="str">
        <f t="shared" si="77"/>
        <v/>
      </c>
      <c r="V335" s="41" t="e">
        <f t="shared" si="65"/>
        <v>#N/A</v>
      </c>
      <c r="W335" s="18" t="e">
        <f>_xlfn.XLOOKUP($B335,'[1]Query2 w Prices'!$B:$B,'[1]Query2 w Prices'!$L:$L)</f>
        <v>#N/A</v>
      </c>
    </row>
    <row r="336" spans="2:23" ht="16.5" customHeight="1" x14ac:dyDescent="0.25">
      <c r="B336" s="42" t="s">
        <v>934</v>
      </c>
      <c r="C336" s="33" t="s">
        <v>5277</v>
      </c>
      <c r="D336" s="34" t="str">
        <f>_xlfn.XLOOKUP($B336,[1]Redo!$A:$A,[1]Redo!$AD:$AD)</f>
        <v>SGN,S8,WEX,EM1-1a,</v>
      </c>
      <c r="E336" s="35">
        <v>1326</v>
      </c>
      <c r="F336" s="36">
        <f>_xlfn.XLOOKUP($B336,'[1]DOT Signs Costs (2)'!$A:$A,'[1]DOT Signs Costs (2)'!$Y:$Y)</f>
        <v>0.22939999999999999</v>
      </c>
      <c r="G336" s="37">
        <f t="shared" si="67"/>
        <v>13.763999999999999</v>
      </c>
      <c r="H336" s="36">
        <f>_xlfn.XLOOKUP($B336,'[1]DOT Signs Costs (2)'!$A:$A,'[1]DOT Signs Costs (2)'!$W:$W)</f>
        <v>36.256</v>
      </c>
      <c r="I336" s="36">
        <f t="shared" si="66"/>
        <v>10.641866</v>
      </c>
      <c r="J336" s="36">
        <f t="shared" si="68"/>
        <v>0.153698</v>
      </c>
      <c r="K336" s="36">
        <f t="shared" si="69"/>
        <v>10.641866</v>
      </c>
      <c r="L336" s="36">
        <f t="shared" si="70"/>
        <v>47.051563999999999</v>
      </c>
      <c r="M336" s="36">
        <f t="shared" si="71"/>
        <v>3.6794323048000002</v>
      </c>
      <c r="N336" s="36">
        <f t="shared" si="72"/>
        <v>50.730996304800001</v>
      </c>
      <c r="O336" s="36">
        <f t="shared" si="73"/>
        <v>9.2445263283724479</v>
      </c>
      <c r="P336" s="36">
        <f t="shared" si="74"/>
        <v>59.975522633172446</v>
      </c>
      <c r="Q336" s="38" t="e">
        <v>#N/A</v>
      </c>
      <c r="R336" s="39" t="str">
        <f t="shared" si="75"/>
        <v xml:space="preserve"> </v>
      </c>
      <c r="S336" s="40"/>
      <c r="T336" s="41" t="str">
        <f t="shared" si="76"/>
        <v/>
      </c>
      <c r="U336" s="41" t="str">
        <f t="shared" si="77"/>
        <v/>
      </c>
      <c r="V336" s="41" t="e">
        <f t="shared" si="65"/>
        <v>#N/A</v>
      </c>
      <c r="W336" s="18" t="e">
        <f>_xlfn.XLOOKUP($B336,'[1]Query2 w Prices'!$B:$B,'[1]Query2 w Prices'!$L:$L)</f>
        <v>#N/A</v>
      </c>
    </row>
    <row r="337" spans="2:23" ht="16.5" customHeight="1" x14ac:dyDescent="0.25">
      <c r="B337" s="32" t="s">
        <v>935</v>
      </c>
      <c r="C337" s="33" t="s">
        <v>5278</v>
      </c>
      <c r="D337" s="34" t="str">
        <f>_xlfn.XLOOKUP($B337,[1]Redo!$A:$A,[1]Redo!$AD:$AD)</f>
        <v>SGN,S8,WEX,EM1-1a,</v>
      </c>
      <c r="E337" s="35">
        <v>1326</v>
      </c>
      <c r="F337" s="36">
        <f>_xlfn.XLOOKUP($B337,'[1]DOT Signs Costs (2)'!$A:$A,'[1]DOT Signs Costs (2)'!$Y:$Y)</f>
        <v>0.37448888888888898</v>
      </c>
      <c r="G337" s="37">
        <f t="shared" si="67"/>
        <v>22.469333333333338</v>
      </c>
      <c r="H337" s="36">
        <f>_xlfn.XLOOKUP($B337,'[1]DOT Signs Costs (2)'!$A:$A,'[1]DOT Signs Costs (2)'!$W:$W)</f>
        <v>64.455111111111123</v>
      </c>
      <c r="I337" s="36">
        <f t="shared" si="66"/>
        <v>17.372539555555559</v>
      </c>
      <c r="J337" s="36">
        <f t="shared" si="68"/>
        <v>0.25090755555555561</v>
      </c>
      <c r="K337" s="36">
        <f t="shared" si="69"/>
        <v>17.372539555555559</v>
      </c>
      <c r="L337" s="36">
        <f t="shared" si="70"/>
        <v>82.078558222222242</v>
      </c>
      <c r="M337" s="36">
        <f t="shared" si="71"/>
        <v>6.4185432529777797</v>
      </c>
      <c r="N337" s="36">
        <f t="shared" si="72"/>
        <v>88.497101475200026</v>
      </c>
      <c r="O337" s="36">
        <f t="shared" si="73"/>
        <v>16.126507345859626</v>
      </c>
      <c r="P337" s="36">
        <f t="shared" si="74"/>
        <v>104.62360882105965</v>
      </c>
      <c r="Q337" s="38" t="e">
        <v>#N/A</v>
      </c>
      <c r="R337" s="39" t="str">
        <f t="shared" si="75"/>
        <v xml:space="preserve"> </v>
      </c>
      <c r="S337" s="40"/>
      <c r="T337" s="41" t="str">
        <f t="shared" si="76"/>
        <v/>
      </c>
      <c r="U337" s="41" t="str">
        <f t="shared" si="77"/>
        <v/>
      </c>
      <c r="V337" s="41" t="e">
        <f t="shared" si="65"/>
        <v>#N/A</v>
      </c>
      <c r="W337" s="18" t="e">
        <f>_xlfn.XLOOKUP($B337,'[1]Query2 w Prices'!$B:$B,'[1]Query2 w Prices'!$L:$L)</f>
        <v>#N/A</v>
      </c>
    </row>
    <row r="338" spans="2:23" ht="16.5" customHeight="1" x14ac:dyDescent="0.25">
      <c r="B338" s="42" t="s">
        <v>936</v>
      </c>
      <c r="C338" s="33" t="s">
        <v>5279</v>
      </c>
      <c r="D338" s="34" t="str">
        <f>_xlfn.XLOOKUP($B338,[1]Redo!$A:$A,[1]Redo!$AD:$AD)</f>
        <v>SGN,S8,WEX,EM1-1a,</v>
      </c>
      <c r="E338" s="35">
        <v>1326</v>
      </c>
      <c r="F338" s="36">
        <f>_xlfn.XLOOKUP($B338,'[1]DOT Signs Costs (2)'!$A:$A,'[1]DOT Signs Costs (2)'!$Y:$Y)</f>
        <v>0.60878750000000015</v>
      </c>
      <c r="G338" s="37">
        <f t="shared" si="67"/>
        <v>36.527250000000009</v>
      </c>
      <c r="H338" s="36">
        <f>_xlfn.XLOOKUP($B338,'[1]DOT Signs Costs (2)'!$A:$A,'[1]DOT Signs Costs (2)'!$W:$W)</f>
        <v>111.03400000000002</v>
      </c>
      <c r="I338" s="36">
        <f t="shared" si="66"/>
        <v>28.241652125000009</v>
      </c>
      <c r="J338" s="36">
        <f t="shared" si="68"/>
        <v>0.40788762500000014</v>
      </c>
      <c r="K338" s="36">
        <f t="shared" si="69"/>
        <v>28.241652125000009</v>
      </c>
      <c r="L338" s="36">
        <f t="shared" si="70"/>
        <v>139.68353975000002</v>
      </c>
      <c r="M338" s="36">
        <f t="shared" si="71"/>
        <v>10.923252808450002</v>
      </c>
      <c r="N338" s="36">
        <f t="shared" si="72"/>
        <v>150.60679255845002</v>
      </c>
      <c r="O338" s="36">
        <f t="shared" si="73"/>
        <v>27.444532149008573</v>
      </c>
      <c r="P338" s="36">
        <f t="shared" si="74"/>
        <v>178.0513247074586</v>
      </c>
      <c r="Q338" s="38" t="e">
        <v>#N/A</v>
      </c>
      <c r="R338" s="39" t="str">
        <f t="shared" si="75"/>
        <v xml:space="preserve"> </v>
      </c>
      <c r="S338" s="40"/>
      <c r="T338" s="41" t="str">
        <f t="shared" si="76"/>
        <v/>
      </c>
      <c r="U338" s="41" t="str">
        <f t="shared" si="77"/>
        <v/>
      </c>
      <c r="V338" s="41" t="e">
        <f t="shared" si="65"/>
        <v>#N/A</v>
      </c>
      <c r="W338" s="18" t="e">
        <f>_xlfn.XLOOKUP($B338,'[1]Query2 w Prices'!$B:$B,'[1]Query2 w Prices'!$L:$L)</f>
        <v>#N/A</v>
      </c>
    </row>
    <row r="339" spans="2:23" ht="16.5" customHeight="1" x14ac:dyDescent="0.25">
      <c r="B339" s="32" t="s">
        <v>937</v>
      </c>
      <c r="C339" s="33" t="s">
        <v>5280</v>
      </c>
      <c r="D339" s="34" t="str">
        <f>_xlfn.XLOOKUP($B339,[1]Redo!$A:$A,[1]Redo!$AD:$AD)</f>
        <v>SGN,S8,WEX,EM1-2,</v>
      </c>
      <c r="E339" s="35">
        <v>1326</v>
      </c>
      <c r="F339" s="36">
        <f>_xlfn.XLOOKUP($B339,'[1]DOT Signs Costs (2)'!$A:$A,'[1]DOT Signs Costs (2)'!$Y:$Y)</f>
        <v>0.14528749999999999</v>
      </c>
      <c r="G339" s="37">
        <f t="shared" si="67"/>
        <v>8.7172499999999999</v>
      </c>
      <c r="H339" s="36">
        <f>_xlfn.XLOOKUP($B339,'[1]DOT Signs Costs (2)'!$A:$A,'[1]DOT Signs Costs (2)'!$W:$W)</f>
        <v>20.394000000000002</v>
      </c>
      <c r="I339" s="36">
        <f t="shared" si="66"/>
        <v>6.7398871249999992</v>
      </c>
      <c r="J339" s="36">
        <f t="shared" si="68"/>
        <v>9.7342625000000002E-2</v>
      </c>
      <c r="K339" s="36">
        <f t="shared" si="69"/>
        <v>6.7398871249999992</v>
      </c>
      <c r="L339" s="36">
        <f t="shared" si="70"/>
        <v>27.231229750000001</v>
      </c>
      <c r="M339" s="36">
        <f t="shared" si="71"/>
        <v>2.1294821664500003</v>
      </c>
      <c r="N339" s="36">
        <f t="shared" si="72"/>
        <v>29.360711916450001</v>
      </c>
      <c r="O339" s="36">
        <f t="shared" si="73"/>
        <v>5.3502965465257235</v>
      </c>
      <c r="P339" s="36">
        <f t="shared" si="74"/>
        <v>34.711008462975727</v>
      </c>
      <c r="Q339" s="38" t="e">
        <v>#N/A</v>
      </c>
      <c r="R339" s="39" t="str">
        <f t="shared" si="75"/>
        <v xml:space="preserve"> </v>
      </c>
      <c r="S339" s="40"/>
      <c r="T339" s="41" t="str">
        <f t="shared" si="76"/>
        <v/>
      </c>
      <c r="U339" s="41" t="str">
        <f t="shared" si="77"/>
        <v/>
      </c>
      <c r="V339" s="41" t="e">
        <f t="shared" si="65"/>
        <v>#N/A</v>
      </c>
      <c r="W339" s="18" t="e">
        <f>_xlfn.XLOOKUP($B339,'[1]Query2 w Prices'!$B:$B,'[1]Query2 w Prices'!$L:$L)</f>
        <v>#N/A</v>
      </c>
    </row>
    <row r="340" spans="2:23" ht="16.5" customHeight="1" x14ac:dyDescent="0.25">
      <c r="B340" s="42" t="s">
        <v>940</v>
      </c>
      <c r="C340" s="33" t="s">
        <v>5281</v>
      </c>
      <c r="D340" s="34" t="str">
        <f>_xlfn.XLOOKUP($B340,[1]Redo!$A:$A,[1]Redo!$AD:$AD)</f>
        <v>SGN,S8,WEX,EM1-2,</v>
      </c>
      <c r="E340" s="35">
        <v>1326</v>
      </c>
      <c r="F340" s="36">
        <f>_xlfn.XLOOKUP($B340,'[1]DOT Signs Costs (2)'!$A:$A,'[1]DOT Signs Costs (2)'!$Y:$Y)</f>
        <v>0.37448888888888898</v>
      </c>
      <c r="G340" s="37">
        <f t="shared" si="67"/>
        <v>22.469333333333338</v>
      </c>
      <c r="H340" s="36">
        <f>_xlfn.XLOOKUP($B340,'[1]DOT Signs Costs (2)'!$A:$A,'[1]DOT Signs Costs (2)'!$W:$W)</f>
        <v>64.455111111111123</v>
      </c>
      <c r="I340" s="36">
        <f t="shared" si="66"/>
        <v>17.372539555555559</v>
      </c>
      <c r="J340" s="36">
        <f t="shared" si="68"/>
        <v>0.25090755555555561</v>
      </c>
      <c r="K340" s="36">
        <f t="shared" si="69"/>
        <v>17.372539555555559</v>
      </c>
      <c r="L340" s="36">
        <f t="shared" si="70"/>
        <v>82.078558222222242</v>
      </c>
      <c r="M340" s="36">
        <f t="shared" si="71"/>
        <v>6.4185432529777797</v>
      </c>
      <c r="N340" s="36">
        <f t="shared" si="72"/>
        <v>88.497101475200026</v>
      </c>
      <c r="O340" s="36">
        <f t="shared" si="73"/>
        <v>16.126507345859626</v>
      </c>
      <c r="P340" s="36">
        <f t="shared" si="74"/>
        <v>104.62360882105965</v>
      </c>
      <c r="Q340" s="38" t="e">
        <v>#N/A</v>
      </c>
      <c r="R340" s="39" t="str">
        <f t="shared" si="75"/>
        <v xml:space="preserve"> </v>
      </c>
      <c r="S340" s="40"/>
      <c r="T340" s="41" t="str">
        <f t="shared" si="76"/>
        <v/>
      </c>
      <c r="U340" s="41" t="str">
        <f t="shared" si="77"/>
        <v/>
      </c>
      <c r="V340" s="41" t="e">
        <f t="shared" si="65"/>
        <v>#N/A</v>
      </c>
      <c r="W340" s="18" t="e">
        <f>_xlfn.XLOOKUP($B340,'[1]Query2 w Prices'!$B:$B,'[1]Query2 w Prices'!$L:$L)</f>
        <v>#N/A</v>
      </c>
    </row>
    <row r="341" spans="2:23" ht="16.5" customHeight="1" x14ac:dyDescent="0.25">
      <c r="B341" s="32" t="s">
        <v>941</v>
      </c>
      <c r="C341" s="33" t="s">
        <v>5282</v>
      </c>
      <c r="D341" s="34" t="str">
        <f>_xlfn.XLOOKUP($B341,[1]Redo!$A:$A,[1]Redo!$AD:$AD)</f>
        <v>SGN,S8,EWX,EM1-2,</v>
      </c>
      <c r="E341" s="35">
        <v>1326</v>
      </c>
      <c r="F341" s="36">
        <f>_xlfn.XLOOKUP($B341,'[1]DOT Signs Costs (2)'!$A:$A,'[1]DOT Signs Costs (2)'!$Y:$Y)</f>
        <v>0.60878750000000015</v>
      </c>
      <c r="G341" s="37">
        <f t="shared" si="67"/>
        <v>36.527250000000009</v>
      </c>
      <c r="H341" s="36">
        <f>_xlfn.XLOOKUP($B341,'[1]DOT Signs Costs (2)'!$A:$A,'[1]DOT Signs Costs (2)'!$W:$W)</f>
        <v>111.03400000000002</v>
      </c>
      <c r="I341" s="36">
        <f t="shared" si="66"/>
        <v>28.241652125000009</v>
      </c>
      <c r="J341" s="36">
        <f t="shared" si="68"/>
        <v>0.40788762500000014</v>
      </c>
      <c r="K341" s="36">
        <f t="shared" si="69"/>
        <v>28.241652125000009</v>
      </c>
      <c r="L341" s="36">
        <f t="shared" si="70"/>
        <v>139.68353975000002</v>
      </c>
      <c r="M341" s="36">
        <f t="shared" si="71"/>
        <v>10.923252808450002</v>
      </c>
      <c r="N341" s="36">
        <f t="shared" si="72"/>
        <v>150.60679255845002</v>
      </c>
      <c r="O341" s="36">
        <f t="shared" si="73"/>
        <v>27.444532149008573</v>
      </c>
      <c r="P341" s="36">
        <f t="shared" si="74"/>
        <v>178.0513247074586</v>
      </c>
      <c r="Q341" s="38" t="e">
        <v>#N/A</v>
      </c>
      <c r="R341" s="39" t="str">
        <f t="shared" si="75"/>
        <v xml:space="preserve"> </v>
      </c>
      <c r="S341" s="40"/>
      <c r="T341" s="41" t="str">
        <f t="shared" si="76"/>
        <v/>
      </c>
      <c r="U341" s="41" t="str">
        <f t="shared" si="77"/>
        <v/>
      </c>
      <c r="V341" s="41" t="e">
        <f t="shared" si="65"/>
        <v>#N/A</v>
      </c>
      <c r="W341" s="18" t="e">
        <f>_xlfn.XLOOKUP($B341,'[1]Query2 w Prices'!$B:$B,'[1]Query2 w Prices'!$L:$L)</f>
        <v>#N/A</v>
      </c>
    </row>
    <row r="342" spans="2:23" ht="16.5" customHeight="1" x14ac:dyDescent="0.25">
      <c r="B342" s="42" t="s">
        <v>942</v>
      </c>
      <c r="C342" s="33" t="s">
        <v>5283</v>
      </c>
      <c r="D342" s="34" t="str">
        <f>_xlfn.XLOOKUP($B342,[1]Redo!$A:$A,[1]Redo!$AD:$AD)</f>
        <v>SGN,S8,EWX,EM1-2,</v>
      </c>
      <c r="E342" s="35">
        <v>1326</v>
      </c>
      <c r="F342" s="36">
        <f>_xlfn.XLOOKUP($B342,'[1]DOT Signs Costs (2)'!$A:$A,'[1]DOT Signs Costs (2)'!$Y:$Y)</f>
        <v>0.22939999999999999</v>
      </c>
      <c r="G342" s="37">
        <f t="shared" si="67"/>
        <v>13.763999999999999</v>
      </c>
      <c r="H342" s="36">
        <f>_xlfn.XLOOKUP($B342,'[1]DOT Signs Costs (2)'!$A:$A,'[1]DOT Signs Costs (2)'!$W:$W)</f>
        <v>36.256</v>
      </c>
      <c r="I342" s="36">
        <f t="shared" si="66"/>
        <v>10.641866</v>
      </c>
      <c r="J342" s="36">
        <f t="shared" si="68"/>
        <v>0.153698</v>
      </c>
      <c r="K342" s="36">
        <f t="shared" si="69"/>
        <v>10.641866</v>
      </c>
      <c r="L342" s="36">
        <f t="shared" si="70"/>
        <v>47.051563999999999</v>
      </c>
      <c r="M342" s="36">
        <f t="shared" si="71"/>
        <v>3.6794323048000002</v>
      </c>
      <c r="N342" s="36">
        <f t="shared" si="72"/>
        <v>50.730996304800001</v>
      </c>
      <c r="O342" s="36">
        <f t="shared" si="73"/>
        <v>9.2445263283724479</v>
      </c>
      <c r="P342" s="36">
        <f t="shared" si="74"/>
        <v>59.975522633172446</v>
      </c>
      <c r="Q342" s="38">
        <v>34.090000000000003</v>
      </c>
      <c r="R342" s="39">
        <f t="shared" si="75"/>
        <v>-0.43160145167047143</v>
      </c>
      <c r="S342" s="40"/>
      <c r="T342" s="41" t="str">
        <f t="shared" si="76"/>
        <v/>
      </c>
      <c r="U342" s="41" t="str">
        <f t="shared" si="77"/>
        <v/>
      </c>
      <c r="V342" s="41">
        <f t="shared" si="65"/>
        <v>34.090000000000003</v>
      </c>
      <c r="W342" s="18">
        <f>_xlfn.XLOOKUP($B342,'[1]Query2 w Prices'!$B:$B,'[1]Query2 w Prices'!$L:$L)</f>
        <v>34.010599999999997</v>
      </c>
    </row>
    <row r="343" spans="2:23" ht="16.5" customHeight="1" x14ac:dyDescent="0.25">
      <c r="B343" s="32" t="s">
        <v>943</v>
      </c>
      <c r="C343" s="33" t="s">
        <v>5284</v>
      </c>
      <c r="D343" s="34" t="str">
        <f>_xlfn.XLOOKUP($B343,[1]Redo!$A:$A,[1]Redo!$AD:$AD)</f>
        <v>SGN,S8,BWX,EM2-1,</v>
      </c>
      <c r="E343" s="35">
        <v>1326</v>
      </c>
      <c r="F343" s="36">
        <f>_xlfn.XLOOKUP($B343,'[1]DOT Signs Costs (2)'!$A:$A,'[1]DOT Signs Costs (2)'!$Y:$Y)</f>
        <v>0.27174999999999999</v>
      </c>
      <c r="G343" s="37">
        <f t="shared" si="67"/>
        <v>16.305</v>
      </c>
      <c r="H343" s="36">
        <f>_xlfn.XLOOKUP($B343,'[1]DOT Signs Costs (2)'!$A:$A,'[1]DOT Signs Costs (2)'!$W:$W)</f>
        <v>45.32</v>
      </c>
      <c r="I343" s="36">
        <f t="shared" si="66"/>
        <v>12.6064825</v>
      </c>
      <c r="J343" s="36">
        <f t="shared" si="68"/>
        <v>0.1820725</v>
      </c>
      <c r="K343" s="36">
        <f t="shared" si="69"/>
        <v>12.6064825</v>
      </c>
      <c r="L343" s="36">
        <f t="shared" si="70"/>
        <v>58.108554999999996</v>
      </c>
      <c r="M343" s="36">
        <f t="shared" si="71"/>
        <v>4.5440890009999997</v>
      </c>
      <c r="N343" s="36">
        <f t="shared" si="72"/>
        <v>62.652644000999999</v>
      </c>
      <c r="O343" s="36">
        <f t="shared" si="73"/>
        <v>11.41696515340443</v>
      </c>
      <c r="P343" s="36">
        <f t="shared" si="74"/>
        <v>74.069609154404432</v>
      </c>
      <c r="Q343" s="38">
        <v>42.87</v>
      </c>
      <c r="R343" s="39">
        <f t="shared" si="75"/>
        <v>-0.42122011322303837</v>
      </c>
      <c r="S343" s="40"/>
      <c r="T343" s="41" t="str">
        <f t="shared" si="76"/>
        <v/>
      </c>
      <c r="U343" s="41" t="str">
        <f t="shared" si="77"/>
        <v/>
      </c>
      <c r="V343" s="41">
        <f t="shared" si="65"/>
        <v>42.87</v>
      </c>
      <c r="W343" s="18">
        <f>_xlfn.XLOOKUP($B343,'[1]Query2 w Prices'!$B:$B,'[1]Query2 w Prices'!$L:$L)</f>
        <v>42.796700000000001</v>
      </c>
    </row>
    <row r="344" spans="2:23" ht="16.5" customHeight="1" x14ac:dyDescent="0.25">
      <c r="B344" s="42" t="s">
        <v>946</v>
      </c>
      <c r="C344" s="33" t="s">
        <v>5285</v>
      </c>
      <c r="D344" s="34" t="str">
        <f>_xlfn.XLOOKUP($B344,[1]Redo!$A:$A,[1]Redo!$AD:$AD)</f>
        <v>SGN,S8,BWX,EM2-2,</v>
      </c>
      <c r="E344" s="35">
        <v>1326</v>
      </c>
      <c r="F344" s="36">
        <f>_xlfn.XLOOKUP($B344,'[1]DOT Signs Costs (2)'!$A:$A,'[1]DOT Signs Costs (2)'!$Y:$Y)</f>
        <v>0.27174999999999999</v>
      </c>
      <c r="G344" s="37">
        <f t="shared" si="67"/>
        <v>16.305</v>
      </c>
      <c r="H344" s="36">
        <f>_xlfn.XLOOKUP($B344,'[1]DOT Signs Costs (2)'!$A:$A,'[1]DOT Signs Costs (2)'!$W:$W)</f>
        <v>45.32</v>
      </c>
      <c r="I344" s="36">
        <f t="shared" si="66"/>
        <v>12.6064825</v>
      </c>
      <c r="J344" s="36">
        <f t="shared" si="68"/>
        <v>0.1820725</v>
      </c>
      <c r="K344" s="36">
        <f t="shared" si="69"/>
        <v>12.6064825</v>
      </c>
      <c r="L344" s="36">
        <f t="shared" si="70"/>
        <v>58.108554999999996</v>
      </c>
      <c r="M344" s="36">
        <f t="shared" si="71"/>
        <v>4.5440890009999997</v>
      </c>
      <c r="N344" s="36">
        <f t="shared" si="72"/>
        <v>62.652644000999999</v>
      </c>
      <c r="O344" s="36">
        <f t="shared" si="73"/>
        <v>11.41696515340443</v>
      </c>
      <c r="P344" s="36">
        <f t="shared" si="74"/>
        <v>74.069609154404432</v>
      </c>
      <c r="Q344" s="38">
        <v>42.87</v>
      </c>
      <c r="R344" s="39">
        <f t="shared" si="75"/>
        <v>-0.42122011322303837</v>
      </c>
      <c r="S344" s="40"/>
      <c r="T344" s="41" t="str">
        <f t="shared" si="76"/>
        <v/>
      </c>
      <c r="U344" s="41" t="str">
        <f t="shared" si="77"/>
        <v/>
      </c>
      <c r="V344" s="41">
        <f t="shared" si="65"/>
        <v>42.87</v>
      </c>
      <c r="W344" s="18">
        <f>_xlfn.XLOOKUP($B344,'[1]Query2 w Prices'!$B:$B,'[1]Query2 w Prices'!$L:$L)</f>
        <v>42.796700000000001</v>
      </c>
    </row>
    <row r="345" spans="2:23" ht="16.5" customHeight="1" x14ac:dyDescent="0.25">
      <c r="B345" s="32" t="s">
        <v>949</v>
      </c>
      <c r="C345" s="33" t="s">
        <v>5286</v>
      </c>
      <c r="D345" s="34" t="str">
        <f>_xlfn.XLOOKUP($B345,[1]Redo!$A:$A,[1]Redo!$AD:$AD)</f>
        <v>SGN,S8,BWX,EM2-3,</v>
      </c>
      <c r="E345" s="35">
        <v>1326</v>
      </c>
      <c r="F345" s="36">
        <f>_xlfn.XLOOKUP($B345,'[1]DOT Signs Costs (2)'!$A:$A,'[1]DOT Signs Costs (2)'!$Y:$Y)</f>
        <v>0.28175</v>
      </c>
      <c r="G345" s="37">
        <f t="shared" si="67"/>
        <v>16.905000000000001</v>
      </c>
      <c r="H345" s="36">
        <f>_xlfn.XLOOKUP($B345,'[1]DOT Signs Costs (2)'!$A:$A,'[1]DOT Signs Costs (2)'!$W:$W)</f>
        <v>45.32</v>
      </c>
      <c r="I345" s="36">
        <f t="shared" si="66"/>
        <v>13.070382500000001</v>
      </c>
      <c r="J345" s="36">
        <f t="shared" si="68"/>
        <v>0.18877250000000001</v>
      </c>
      <c r="K345" s="36">
        <f t="shared" si="69"/>
        <v>13.070382500000001</v>
      </c>
      <c r="L345" s="36">
        <f t="shared" si="70"/>
        <v>58.579155</v>
      </c>
      <c r="M345" s="36">
        <f t="shared" si="71"/>
        <v>4.5808899210000007</v>
      </c>
      <c r="N345" s="36">
        <f t="shared" si="72"/>
        <v>63.160044921000001</v>
      </c>
      <c r="O345" s="36">
        <f t="shared" si="73"/>
        <v>11.509426991445183</v>
      </c>
      <c r="P345" s="36">
        <f t="shared" si="74"/>
        <v>74.669471912445189</v>
      </c>
      <c r="Q345" s="38">
        <v>42.87</v>
      </c>
      <c r="R345" s="39">
        <f t="shared" si="75"/>
        <v>-0.42586978450486618</v>
      </c>
      <c r="S345" s="40"/>
      <c r="T345" s="41" t="str">
        <f t="shared" si="76"/>
        <v/>
      </c>
      <c r="U345" s="41" t="str">
        <f t="shared" si="77"/>
        <v/>
      </c>
      <c r="V345" s="41">
        <f t="shared" si="65"/>
        <v>42.87</v>
      </c>
      <c r="W345" s="18">
        <f>_xlfn.XLOOKUP($B345,'[1]Query2 w Prices'!$B:$B,'[1]Query2 w Prices'!$L:$L)</f>
        <v>42.796700000000001</v>
      </c>
    </row>
    <row r="346" spans="2:23" ht="16.5" customHeight="1" x14ac:dyDescent="0.25">
      <c r="B346" s="42" t="s">
        <v>952</v>
      </c>
      <c r="C346" s="33" t="s">
        <v>5287</v>
      </c>
      <c r="D346" s="34" t="str">
        <f>_xlfn.XLOOKUP($B346,[1]Redo!$A:$A,[1]Redo!$AD:$AD)</f>
        <v>SGN,S8,BWX,EM2-4,</v>
      </c>
      <c r="E346" s="35">
        <v>1326</v>
      </c>
      <c r="F346" s="36">
        <f>_xlfn.XLOOKUP($B346,'[1]DOT Signs Costs (2)'!$A:$A,'[1]DOT Signs Costs (2)'!$Y:$Y)</f>
        <v>0.28175</v>
      </c>
      <c r="G346" s="37">
        <f t="shared" si="67"/>
        <v>16.905000000000001</v>
      </c>
      <c r="H346" s="36">
        <f>_xlfn.XLOOKUP($B346,'[1]DOT Signs Costs (2)'!$A:$A,'[1]DOT Signs Costs (2)'!$W:$W)</f>
        <v>45.32</v>
      </c>
      <c r="I346" s="36">
        <f t="shared" si="66"/>
        <v>13.070382500000001</v>
      </c>
      <c r="J346" s="36">
        <f t="shared" si="68"/>
        <v>0.18877250000000001</v>
      </c>
      <c r="K346" s="36">
        <f t="shared" si="69"/>
        <v>13.070382500000001</v>
      </c>
      <c r="L346" s="36">
        <f t="shared" si="70"/>
        <v>58.579155</v>
      </c>
      <c r="M346" s="36">
        <f t="shared" si="71"/>
        <v>4.5808899210000007</v>
      </c>
      <c r="N346" s="36">
        <f t="shared" si="72"/>
        <v>63.160044921000001</v>
      </c>
      <c r="O346" s="36">
        <f t="shared" si="73"/>
        <v>11.509426991445183</v>
      </c>
      <c r="P346" s="36">
        <f t="shared" si="74"/>
        <v>74.669471912445189</v>
      </c>
      <c r="Q346" s="38">
        <v>42.87</v>
      </c>
      <c r="R346" s="39">
        <f t="shared" si="75"/>
        <v>-0.42586978450486618</v>
      </c>
      <c r="S346" s="40"/>
      <c r="T346" s="41" t="str">
        <f t="shared" si="76"/>
        <v/>
      </c>
      <c r="U346" s="41" t="str">
        <f t="shared" si="77"/>
        <v/>
      </c>
      <c r="V346" s="41">
        <f t="shared" si="65"/>
        <v>42.87</v>
      </c>
      <c r="W346" s="18">
        <f>_xlfn.XLOOKUP($B346,'[1]Query2 w Prices'!$B:$B,'[1]Query2 w Prices'!$L:$L)</f>
        <v>42.796700000000001</v>
      </c>
    </row>
    <row r="347" spans="2:23" ht="16.5" customHeight="1" x14ac:dyDescent="0.25">
      <c r="B347" s="32" t="s">
        <v>958</v>
      </c>
      <c r="C347" s="33" t="s">
        <v>7654</v>
      </c>
      <c r="D347" s="34" t="str">
        <f>_xlfn.XLOOKUP($B347,[1]Redo!$A:$A,[1]Redo!$AD:$AD)</f>
        <v>SGN,S8,BWX,EM4 Series all,</v>
      </c>
      <c r="E347" s="35">
        <v>1326</v>
      </c>
      <c r="F347" s="36">
        <f>_xlfn.XLOOKUP($B347,'[1]DOT Signs Costs (2)'!$A:$A,'[1]DOT Signs Costs (2)'!$Y:$Y)</f>
        <v>0.27174999999999999</v>
      </c>
      <c r="G347" s="37">
        <f t="shared" si="67"/>
        <v>16.305</v>
      </c>
      <c r="H347" s="36">
        <f>_xlfn.XLOOKUP($B347,'[1]DOT Signs Costs (2)'!$A:$A,'[1]DOT Signs Costs (2)'!$W:$W)</f>
        <v>45.32</v>
      </c>
      <c r="I347" s="36">
        <f t="shared" si="66"/>
        <v>12.6064825</v>
      </c>
      <c r="J347" s="36">
        <f t="shared" si="68"/>
        <v>0.1820725</v>
      </c>
      <c r="K347" s="36">
        <f t="shared" si="69"/>
        <v>12.6064825</v>
      </c>
      <c r="L347" s="36">
        <f t="shared" si="70"/>
        <v>58.108554999999996</v>
      </c>
      <c r="M347" s="36">
        <f t="shared" si="71"/>
        <v>4.5440890009999997</v>
      </c>
      <c r="N347" s="36">
        <f t="shared" si="72"/>
        <v>62.652644000999999</v>
      </c>
      <c r="O347" s="36">
        <f t="shared" si="73"/>
        <v>11.41696515340443</v>
      </c>
      <c r="P347" s="36">
        <f t="shared" si="74"/>
        <v>74.069609154404432</v>
      </c>
      <c r="Q347" s="38">
        <v>42.87</v>
      </c>
      <c r="R347" s="39">
        <f t="shared" si="75"/>
        <v>-0.42122011322303837</v>
      </c>
      <c r="S347" s="40"/>
      <c r="T347" s="41" t="str">
        <f t="shared" si="76"/>
        <v/>
      </c>
      <c r="U347" s="41" t="str">
        <f t="shared" si="77"/>
        <v/>
      </c>
      <c r="V347" s="41">
        <f t="shared" si="65"/>
        <v>42.87</v>
      </c>
      <c r="W347" s="18">
        <f>_xlfn.XLOOKUP($B347,'[1]Query2 w Prices'!$B:$B,'[1]Query2 w Prices'!$L:$L)</f>
        <v>42.796700000000001</v>
      </c>
    </row>
    <row r="348" spans="2:23" ht="16.5" customHeight="1" x14ac:dyDescent="0.25">
      <c r="B348" s="42" t="s">
        <v>1034</v>
      </c>
      <c r="C348" s="33" t="s">
        <v>5288</v>
      </c>
      <c r="D348" s="34" t="str">
        <f>_xlfn.XLOOKUP($B348,[1]Redo!$A:$A,[1]Redo!$AD:$AD)</f>
        <v>SGN,S8,BWX,G33-1P(CA),</v>
      </c>
      <c r="E348" s="35">
        <v>1326</v>
      </c>
      <c r="F348" s="36">
        <f>_xlfn.XLOOKUP($B348,'[1]DOT Signs Costs (2)'!$A:$A,'[1]DOT Signs Costs (2)'!$Y:$Y)</f>
        <v>7.2350000000000012E-2</v>
      </c>
      <c r="G348" s="37">
        <f t="shared" si="67"/>
        <v>4.3410000000000011</v>
      </c>
      <c r="H348" s="36">
        <f>_xlfn.XLOOKUP($B348,'[1]DOT Signs Costs (2)'!$A:$A,'[1]DOT Signs Costs (2)'!$W:$W)</f>
        <v>9.0640000000000001</v>
      </c>
      <c r="I348" s="36">
        <f t="shared" si="66"/>
        <v>3.3563165000000006</v>
      </c>
      <c r="J348" s="36">
        <f t="shared" si="68"/>
        <v>4.8474500000000011E-2</v>
      </c>
      <c r="K348" s="36">
        <f t="shared" si="69"/>
        <v>3.3563165000000006</v>
      </c>
      <c r="L348" s="36">
        <f t="shared" si="70"/>
        <v>12.468791</v>
      </c>
      <c r="M348" s="36">
        <f t="shared" si="71"/>
        <v>0.97505945620000001</v>
      </c>
      <c r="N348" s="36">
        <f t="shared" si="72"/>
        <v>13.4438504562</v>
      </c>
      <c r="O348" s="36">
        <f t="shared" si="73"/>
        <v>2.4498243391542398</v>
      </c>
      <c r="P348" s="36">
        <f t="shared" si="74"/>
        <v>15.89367479535424</v>
      </c>
      <c r="Q348" s="38" t="e">
        <v>#N/A</v>
      </c>
      <c r="R348" s="39" t="str">
        <f t="shared" si="75"/>
        <v xml:space="preserve"> </v>
      </c>
      <c r="S348" s="40"/>
      <c r="T348" s="41" t="str">
        <f t="shared" si="76"/>
        <v/>
      </c>
      <c r="U348" s="41" t="str">
        <f t="shared" si="77"/>
        <v/>
      </c>
      <c r="V348" s="41" t="e">
        <f t="shared" si="65"/>
        <v>#N/A</v>
      </c>
      <c r="W348" s="18" t="e">
        <f>_xlfn.XLOOKUP($B348,'[1]Query2 w Prices'!$B:$B,'[1]Query2 w Prices'!$L:$L)</f>
        <v>#N/A</v>
      </c>
    </row>
    <row r="349" spans="2:23" ht="16.5" customHeight="1" x14ac:dyDescent="0.25">
      <c r="B349" s="32" t="s">
        <v>961</v>
      </c>
      <c r="C349" s="33" t="s">
        <v>5289</v>
      </c>
      <c r="D349" s="34" t="str">
        <f>_xlfn.XLOOKUP($B349,[1]Redo!$A:$A,[1]Redo!$AD:$AD)</f>
        <v>SGN,S11,WGX,G10-4P(CA),</v>
      </c>
      <c r="E349" s="35">
        <v>1326</v>
      </c>
      <c r="F349" s="36">
        <f>_xlfn.XLOOKUP($B349,'[1]DOT Signs Costs (2)'!$A:$A,'[1]DOT Signs Costs (2)'!$Y:$Y)</f>
        <v>0.19381249999999997</v>
      </c>
      <c r="G349" s="37">
        <f t="shared" si="67"/>
        <v>11.628749999999998</v>
      </c>
      <c r="H349" s="36">
        <f>_xlfn.XLOOKUP($B349,'[1]DOT Signs Costs (2)'!$A:$A,'[1]DOT Signs Costs (2)'!$W:$W)</f>
        <v>33.99</v>
      </c>
      <c r="I349" s="36">
        <f t="shared" si="66"/>
        <v>8.9909618749999982</v>
      </c>
      <c r="J349" s="36">
        <f t="shared" si="68"/>
        <v>0.12985437499999999</v>
      </c>
      <c r="K349" s="36">
        <f t="shared" si="69"/>
        <v>8.9909618749999982</v>
      </c>
      <c r="L349" s="36">
        <f t="shared" si="70"/>
        <v>43.110816249999999</v>
      </c>
      <c r="M349" s="36">
        <f t="shared" si="71"/>
        <v>3.3712658307500001</v>
      </c>
      <c r="N349" s="36">
        <f t="shared" si="72"/>
        <v>46.482082080749997</v>
      </c>
      <c r="O349" s="36">
        <f t="shared" si="73"/>
        <v>8.4702620270125699</v>
      </c>
      <c r="P349" s="36">
        <f t="shared" si="74"/>
        <v>54.952344107762571</v>
      </c>
      <c r="Q349" s="38" t="e">
        <v>#N/A</v>
      </c>
      <c r="R349" s="39" t="str">
        <f t="shared" si="75"/>
        <v xml:space="preserve"> </v>
      </c>
      <c r="S349" s="40"/>
      <c r="T349" s="41" t="str">
        <f t="shared" si="76"/>
        <v/>
      </c>
      <c r="U349" s="41" t="str">
        <f t="shared" si="77"/>
        <v/>
      </c>
      <c r="V349" s="41" t="e">
        <f t="shared" si="65"/>
        <v>#N/A</v>
      </c>
      <c r="W349" s="18" t="e">
        <f>_xlfn.XLOOKUP($B349,'[1]Query2 w Prices'!$B:$B,'[1]Query2 w Prices'!$L:$L)</f>
        <v>#N/A</v>
      </c>
    </row>
    <row r="350" spans="2:23" ht="16.5" customHeight="1" x14ac:dyDescent="0.25">
      <c r="B350" s="42" t="s">
        <v>962</v>
      </c>
      <c r="C350" s="33" t="s">
        <v>5290</v>
      </c>
      <c r="D350" s="34" t="str">
        <f>_xlfn.XLOOKUP($B350,[1]Redo!$A:$A,[1]Redo!$AD:$AD)</f>
        <v>SGN,S11,WGX,G10-4P(CA),</v>
      </c>
      <c r="E350" s="35">
        <v>1326</v>
      </c>
      <c r="F350" s="36">
        <f>_xlfn.XLOOKUP($B350,'[1]DOT Signs Costs (2)'!$A:$A,'[1]DOT Signs Costs (2)'!$Y:$Y)</f>
        <v>0.35762499999999992</v>
      </c>
      <c r="G350" s="37">
        <f t="shared" si="67"/>
        <v>21.457499999999996</v>
      </c>
      <c r="H350" s="36">
        <f>_xlfn.XLOOKUP($B350,'[1]DOT Signs Costs (2)'!$A:$A,'[1]DOT Signs Costs (2)'!$W:$W)</f>
        <v>67.98</v>
      </c>
      <c r="I350" s="36">
        <f t="shared" si="66"/>
        <v>16.590223749999996</v>
      </c>
      <c r="J350" s="36">
        <f t="shared" si="68"/>
        <v>0.23960874999999995</v>
      </c>
      <c r="K350" s="36">
        <f t="shared" si="69"/>
        <v>16.590223749999996</v>
      </c>
      <c r="L350" s="36">
        <f t="shared" si="70"/>
        <v>84.809832499999999</v>
      </c>
      <c r="M350" s="36">
        <f t="shared" si="71"/>
        <v>6.6321289015000007</v>
      </c>
      <c r="N350" s="36">
        <f t="shared" si="72"/>
        <v>91.441961401499995</v>
      </c>
      <c r="O350" s="36">
        <f t="shared" si="73"/>
        <v>16.663138539902885</v>
      </c>
      <c r="P350" s="36">
        <f t="shared" si="74"/>
        <v>108.10509994140288</v>
      </c>
      <c r="Q350" s="38" t="e">
        <v>#N/A</v>
      </c>
      <c r="R350" s="39" t="str">
        <f t="shared" si="75"/>
        <v xml:space="preserve"> </v>
      </c>
      <c r="S350" s="40"/>
      <c r="T350" s="41" t="str">
        <f t="shared" si="76"/>
        <v/>
      </c>
      <c r="U350" s="41" t="str">
        <f t="shared" si="77"/>
        <v/>
      </c>
      <c r="V350" s="41" t="e">
        <f t="shared" si="65"/>
        <v>#N/A</v>
      </c>
      <c r="W350" s="18" t="e">
        <f>_xlfn.XLOOKUP($B350,'[1]Query2 w Prices'!$B:$B,'[1]Query2 w Prices'!$L:$L)</f>
        <v>#N/A</v>
      </c>
    </row>
    <row r="351" spans="2:23" ht="16.5" customHeight="1" x14ac:dyDescent="0.25">
      <c r="B351" s="32" t="s">
        <v>963</v>
      </c>
      <c r="C351" s="33" t="s">
        <v>5291</v>
      </c>
      <c r="D351" s="34" t="str">
        <f>_xlfn.XLOOKUP($B351,[1]Redo!$A:$A,[1]Redo!$AD:$AD)</f>
        <v>SGN,S11,MUL,G10B(CA),</v>
      </c>
      <c r="E351" s="35">
        <v>1326</v>
      </c>
      <c r="F351" s="36">
        <f>_xlfn.XLOOKUP($B351,'[1]DOT Signs Costs (2)'!$A:$A,'[1]DOT Signs Costs (2)'!$Y:$Y)</f>
        <v>0.71524999999999994</v>
      </c>
      <c r="G351" s="37">
        <f t="shared" si="67"/>
        <v>42.914999999999999</v>
      </c>
      <c r="H351" s="36">
        <f>_xlfn.XLOOKUP($B351,'[1]DOT Signs Costs (2)'!$A:$A,'[1]DOT Signs Costs (2)'!$W:$W)</f>
        <v>135.96</v>
      </c>
      <c r="I351" s="36">
        <f t="shared" si="66"/>
        <v>33.1804475</v>
      </c>
      <c r="J351" s="36">
        <f t="shared" si="68"/>
        <v>0.47921749999999996</v>
      </c>
      <c r="K351" s="36">
        <f t="shared" si="69"/>
        <v>33.1804475</v>
      </c>
      <c r="L351" s="36">
        <f t="shared" si="70"/>
        <v>169.619665</v>
      </c>
      <c r="M351" s="36">
        <f t="shared" si="71"/>
        <v>13.264257803000001</v>
      </c>
      <c r="N351" s="36">
        <f t="shared" si="72"/>
        <v>182.88392280299999</v>
      </c>
      <c r="O351" s="36">
        <f t="shared" si="73"/>
        <v>33.32627707980577</v>
      </c>
      <c r="P351" s="36">
        <f t="shared" si="74"/>
        <v>216.21019988280577</v>
      </c>
      <c r="Q351" s="38" t="e">
        <v>#N/A</v>
      </c>
      <c r="R351" s="39" t="str">
        <f t="shared" si="75"/>
        <v xml:space="preserve"> </v>
      </c>
      <c r="S351" s="40"/>
      <c r="T351" s="41" t="str">
        <f t="shared" si="76"/>
        <v/>
      </c>
      <c r="U351" s="41" t="str">
        <f t="shared" si="77"/>
        <v/>
      </c>
      <c r="V351" s="41" t="e">
        <f t="shared" si="65"/>
        <v>#N/A</v>
      </c>
      <c r="W351" s="18" t="e">
        <f>_xlfn.XLOOKUP($B351,'[1]Query2 w Prices'!$B:$B,'[1]Query2 w Prices'!$L:$L)</f>
        <v>#N/A</v>
      </c>
    </row>
    <row r="352" spans="2:23" ht="16.5" customHeight="1" x14ac:dyDescent="0.25">
      <c r="B352" s="42" t="s">
        <v>964</v>
      </c>
      <c r="C352" s="33" t="s">
        <v>5292</v>
      </c>
      <c r="D352" s="34" t="str">
        <f>_xlfn.XLOOKUP($B352,[1]Redo!$A:$A,[1]Redo!$AD:$AD)</f>
        <v>SGN,S11,MUL,G10B(CA),</v>
      </c>
      <c r="E352" s="35">
        <v>1326</v>
      </c>
      <c r="F352" s="36">
        <f>_xlfn.XLOOKUP($B352,'[1]DOT Signs Costs (2)'!$A:$A,'[1]DOT Signs Costs (2)'!$Y:$Y)</f>
        <v>3.4209499999999999</v>
      </c>
      <c r="G352" s="37">
        <f t="shared" si="67"/>
        <v>205.25700000000001</v>
      </c>
      <c r="H352" s="36">
        <f>_xlfn.XLOOKUP($B352,'[1]DOT Signs Costs (2)'!$A:$A,'[1]DOT Signs Costs (2)'!$W:$W)</f>
        <v>697.92800000000011</v>
      </c>
      <c r="I352" s="36">
        <f t="shared" si="66"/>
        <v>158.69787049999999</v>
      </c>
      <c r="J352" s="36">
        <f t="shared" si="68"/>
        <v>2.2920365</v>
      </c>
      <c r="K352" s="36">
        <f t="shared" si="69"/>
        <v>158.69787049999999</v>
      </c>
      <c r="L352" s="36">
        <f t="shared" si="70"/>
        <v>858.91790700000013</v>
      </c>
      <c r="M352" s="36">
        <f t="shared" si="71"/>
        <v>67.167380327400011</v>
      </c>
      <c r="N352" s="36">
        <f t="shared" si="72"/>
        <v>926.08528732740012</v>
      </c>
      <c r="O352" s="36">
        <f t="shared" si="73"/>
        <v>168.7571789361148</v>
      </c>
      <c r="P352" s="36">
        <f t="shared" si="74"/>
        <v>1094.842466263515</v>
      </c>
      <c r="Q352" s="38" t="e">
        <v>#N/A</v>
      </c>
      <c r="R352" s="39" t="str">
        <f t="shared" si="75"/>
        <v xml:space="preserve"> </v>
      </c>
      <c r="S352" s="40"/>
      <c r="T352" s="41" t="str">
        <f t="shared" si="76"/>
        <v/>
      </c>
      <c r="U352" s="41" t="str">
        <f t="shared" si="77"/>
        <v/>
      </c>
      <c r="V352" s="41" t="e">
        <f t="shared" si="65"/>
        <v>#N/A</v>
      </c>
      <c r="W352" s="18" t="e">
        <f>_xlfn.XLOOKUP($B352,'[1]Query2 w Prices'!$B:$B,'[1]Query2 w Prices'!$L:$L)</f>
        <v>#N/A</v>
      </c>
    </row>
    <row r="353" spans="2:23" ht="16.5" customHeight="1" x14ac:dyDescent="0.25">
      <c r="B353" s="32" t="s">
        <v>965</v>
      </c>
      <c r="C353" s="33" t="s">
        <v>5293</v>
      </c>
      <c r="D353" s="34" t="str">
        <f>_xlfn.XLOOKUP($B353,[1]Redo!$A:$A,[1]Redo!$AD:$AD)</f>
        <v>SGN,S8,BWX,G11-1(CA),</v>
      </c>
      <c r="E353" s="35">
        <v>1326</v>
      </c>
      <c r="F353" s="36">
        <f>_xlfn.XLOOKUP($B353,'[1]DOT Signs Costs (2)'!$A:$A,'[1]DOT Signs Costs (2)'!$Y:$Y)</f>
        <v>0.24057500000000001</v>
      </c>
      <c r="G353" s="37">
        <f t="shared" si="67"/>
        <v>14.4345</v>
      </c>
      <c r="H353" s="36">
        <f>_xlfn.XLOOKUP($B353,'[1]DOT Signs Costs (2)'!$A:$A,'[1]DOT Signs Costs (2)'!$W:$W)</f>
        <v>40.788000000000004</v>
      </c>
      <c r="I353" s="36">
        <f t="shared" si="66"/>
        <v>11.160274250000001</v>
      </c>
      <c r="J353" s="36">
        <f t="shared" si="68"/>
        <v>0.16118525000000003</v>
      </c>
      <c r="K353" s="36">
        <f t="shared" si="69"/>
        <v>11.160274250000001</v>
      </c>
      <c r="L353" s="36">
        <f t="shared" si="70"/>
        <v>52.109459500000007</v>
      </c>
      <c r="M353" s="36">
        <f t="shared" si="71"/>
        <v>4.0749597329000009</v>
      </c>
      <c r="N353" s="36">
        <f t="shared" si="72"/>
        <v>56.184419232900005</v>
      </c>
      <c r="O353" s="36">
        <f t="shared" si="73"/>
        <v>10.238283902847687</v>
      </c>
      <c r="P353" s="36">
        <f t="shared" si="74"/>
        <v>66.422703135747696</v>
      </c>
      <c r="Q353" s="38" t="e">
        <v>#N/A</v>
      </c>
      <c r="R353" s="39" t="str">
        <f t="shared" si="75"/>
        <v xml:space="preserve"> </v>
      </c>
      <c r="S353" s="40"/>
      <c r="T353" s="41" t="str">
        <f t="shared" si="76"/>
        <v/>
      </c>
      <c r="U353" s="41" t="str">
        <f t="shared" si="77"/>
        <v/>
      </c>
      <c r="V353" s="41" t="e">
        <f t="shared" si="65"/>
        <v>#N/A</v>
      </c>
      <c r="W353" s="18" t="e">
        <f>_xlfn.XLOOKUP($B353,'[1]Query2 w Prices'!$B:$B,'[1]Query2 w Prices'!$L:$L)</f>
        <v>#N/A</v>
      </c>
    </row>
    <row r="354" spans="2:23" ht="16.5" customHeight="1" x14ac:dyDescent="0.25">
      <c r="B354" s="42" t="s">
        <v>967</v>
      </c>
      <c r="C354" s="33" t="s">
        <v>5294</v>
      </c>
      <c r="D354" s="34" t="str">
        <f>_xlfn.XLOOKUP($B354,[1]Redo!$A:$A,[1]Redo!$AD:$AD)</f>
        <v>SGN,S8,BWX,G11-10(CA),</v>
      </c>
      <c r="E354" s="35">
        <v>1326</v>
      </c>
      <c r="F354" s="36">
        <f>_xlfn.XLOOKUP($B354,'[1]DOT Signs Costs (2)'!$A:$A,'[1]DOT Signs Costs (2)'!$Y:$Y)</f>
        <v>0.14058333333333331</v>
      </c>
      <c r="G354" s="37">
        <f t="shared" si="67"/>
        <v>8.4349999999999987</v>
      </c>
      <c r="H354" s="36">
        <f>_xlfn.XLOOKUP($B354,'[1]DOT Signs Costs (2)'!$A:$A,'[1]DOT Signs Costs (2)'!$W:$W)</f>
        <v>15.106666666666669</v>
      </c>
      <c r="I354" s="36">
        <f t="shared" si="66"/>
        <v>6.5216608333333319</v>
      </c>
      <c r="J354" s="36">
        <f t="shared" si="68"/>
        <v>9.4190833333333321E-2</v>
      </c>
      <c r="K354" s="36">
        <f t="shared" si="69"/>
        <v>6.5216608333333319</v>
      </c>
      <c r="L354" s="36">
        <f t="shared" si="70"/>
        <v>21.722518333333333</v>
      </c>
      <c r="M354" s="36">
        <f t="shared" si="71"/>
        <v>1.6987009336666667</v>
      </c>
      <c r="N354" s="36">
        <f t="shared" si="72"/>
        <v>23.421219267000001</v>
      </c>
      <c r="O354" s="36">
        <f t="shared" si="73"/>
        <v>4.2679642413385706</v>
      </c>
      <c r="P354" s="36">
        <f t="shared" si="74"/>
        <v>27.689183508338573</v>
      </c>
      <c r="Q354" s="38" t="e">
        <v>#N/A</v>
      </c>
      <c r="R354" s="39" t="str">
        <f t="shared" si="75"/>
        <v xml:space="preserve"> </v>
      </c>
      <c r="S354" s="40"/>
      <c r="T354" s="41" t="str">
        <f t="shared" si="76"/>
        <v/>
      </c>
      <c r="U354" s="41" t="str">
        <f t="shared" si="77"/>
        <v/>
      </c>
      <c r="V354" s="41" t="e">
        <f t="shared" si="65"/>
        <v>#N/A</v>
      </c>
      <c r="W354" s="18" t="e">
        <f>_xlfn.XLOOKUP($B354,'[1]Query2 w Prices'!$B:$B,'[1]Query2 w Prices'!$L:$L)</f>
        <v>#N/A</v>
      </c>
    </row>
    <row r="355" spans="2:23" ht="16.5" customHeight="1" x14ac:dyDescent="0.25">
      <c r="B355" s="32" t="s">
        <v>968</v>
      </c>
      <c r="C355" s="33" t="s">
        <v>5295</v>
      </c>
      <c r="D355" s="34" t="str">
        <f>_xlfn.XLOOKUP($B355,[1]Redo!$A:$A,[1]Redo!$AD:$AD)</f>
        <v>SGN,S8,BWX,G11-2(CA),</v>
      </c>
      <c r="E355" s="35">
        <v>1326</v>
      </c>
      <c r="F355" s="36">
        <f>_xlfn.XLOOKUP($B355,'[1]DOT Signs Costs (2)'!$A:$A,'[1]DOT Signs Costs (2)'!$Y:$Y)</f>
        <v>0.27733750000000001</v>
      </c>
      <c r="G355" s="37">
        <f t="shared" si="67"/>
        <v>16.640250000000002</v>
      </c>
      <c r="H355" s="36">
        <f>_xlfn.XLOOKUP($B355,'[1]DOT Signs Costs (2)'!$A:$A,'[1]DOT Signs Costs (2)'!$W:$W)</f>
        <v>47.585999999999999</v>
      </c>
      <c r="I355" s="36">
        <f t="shared" si="66"/>
        <v>12.865686625</v>
      </c>
      <c r="J355" s="36">
        <f t="shared" si="68"/>
        <v>0.18581612500000003</v>
      </c>
      <c r="K355" s="36">
        <f t="shared" si="69"/>
        <v>12.865686625</v>
      </c>
      <c r="L355" s="36">
        <f t="shared" si="70"/>
        <v>60.637502750000003</v>
      </c>
      <c r="M355" s="36">
        <f t="shared" si="71"/>
        <v>4.7418527150500003</v>
      </c>
      <c r="N355" s="36">
        <f t="shared" si="72"/>
        <v>65.379355465049997</v>
      </c>
      <c r="O355" s="36">
        <f t="shared" si="73"/>
        <v>11.91384394064205</v>
      </c>
      <c r="P355" s="36">
        <f t="shared" si="74"/>
        <v>77.29319940569205</v>
      </c>
      <c r="Q355" s="38" t="e">
        <v>#N/A</v>
      </c>
      <c r="R355" s="39" t="str">
        <f t="shared" si="75"/>
        <v xml:space="preserve"> </v>
      </c>
      <c r="S355" s="40"/>
      <c r="T355" s="41" t="str">
        <f t="shared" si="76"/>
        <v/>
      </c>
      <c r="U355" s="41" t="str">
        <f t="shared" si="77"/>
        <v/>
      </c>
      <c r="V355" s="41" t="e">
        <f t="shared" si="65"/>
        <v>#N/A</v>
      </c>
      <c r="W355" s="18" t="e">
        <f>_xlfn.XLOOKUP($B355,'[1]Query2 w Prices'!$B:$B,'[1]Query2 w Prices'!$L:$L)</f>
        <v>#N/A</v>
      </c>
    </row>
    <row r="356" spans="2:23" ht="16.5" customHeight="1" x14ac:dyDescent="0.25">
      <c r="B356" s="42" t="s">
        <v>969</v>
      </c>
      <c r="C356" s="33" t="s">
        <v>5296</v>
      </c>
      <c r="D356" s="34" t="str">
        <f>_xlfn.XLOOKUP($B356,[1]Redo!$A:$A,[1]Redo!$AD:$AD)</f>
        <v>SGN,S8,BWX,G11-4.1(CA),</v>
      </c>
      <c r="E356" s="35">
        <v>1326</v>
      </c>
      <c r="F356" s="36">
        <f>_xlfn.XLOOKUP($B356,'[1]DOT Signs Costs (2)'!$A:$A,'[1]DOT Signs Costs (2)'!$Y:$Y)</f>
        <v>0.28292500000000004</v>
      </c>
      <c r="G356" s="37">
        <f t="shared" si="67"/>
        <v>16.975500000000004</v>
      </c>
      <c r="H356" s="36">
        <f>_xlfn.XLOOKUP($B356,'[1]DOT Signs Costs (2)'!$A:$A,'[1]DOT Signs Costs (2)'!$W:$W)</f>
        <v>49.852000000000004</v>
      </c>
      <c r="I356" s="36">
        <f t="shared" si="66"/>
        <v>13.124890750000002</v>
      </c>
      <c r="J356" s="36">
        <f t="shared" si="68"/>
        <v>0.18955975000000003</v>
      </c>
      <c r="K356" s="36">
        <f t="shared" si="69"/>
        <v>13.124890750000002</v>
      </c>
      <c r="L356" s="36">
        <f t="shared" si="70"/>
        <v>63.16645050000001</v>
      </c>
      <c r="M356" s="36">
        <f t="shared" si="71"/>
        <v>4.9396164291000009</v>
      </c>
      <c r="N356" s="36">
        <f t="shared" si="72"/>
        <v>68.10606692910001</v>
      </c>
      <c r="O356" s="36">
        <f t="shared" si="73"/>
        <v>12.410722727879673</v>
      </c>
      <c r="P356" s="36">
        <f t="shared" si="74"/>
        <v>80.516789656979682</v>
      </c>
      <c r="Q356" s="38" t="e">
        <v>#N/A</v>
      </c>
      <c r="R356" s="39" t="str">
        <f t="shared" si="75"/>
        <v xml:space="preserve"> </v>
      </c>
      <c r="S356" s="40"/>
      <c r="T356" s="41" t="str">
        <f t="shared" si="76"/>
        <v/>
      </c>
      <c r="U356" s="41" t="str">
        <f t="shared" si="77"/>
        <v/>
      </c>
      <c r="V356" s="41" t="e">
        <f t="shared" si="65"/>
        <v>#N/A</v>
      </c>
      <c r="W356" s="18" t="e">
        <f>_xlfn.XLOOKUP($B356,'[1]Query2 w Prices'!$B:$B,'[1]Query2 w Prices'!$L:$L)</f>
        <v>#N/A</v>
      </c>
    </row>
    <row r="357" spans="2:23" ht="16.5" customHeight="1" x14ac:dyDescent="0.25">
      <c r="B357" s="32" t="s">
        <v>971</v>
      </c>
      <c r="C357" s="33" t="s">
        <v>5297</v>
      </c>
      <c r="D357" s="34" t="str">
        <f>_xlfn.XLOOKUP($B357,[1]Redo!$A:$A,[1]Redo!$AD:$AD)</f>
        <v>SGN,S11,WNX,G11-4A(CA),</v>
      </c>
      <c r="E357" s="35">
        <v>1326</v>
      </c>
      <c r="F357" s="36">
        <f>_xlfn.XLOOKUP($B357,'[1]DOT Signs Costs (2)'!$A:$A,'[1]DOT Signs Costs (2)'!$Y:$Y)</f>
        <v>0.28292500000000004</v>
      </c>
      <c r="G357" s="37">
        <f t="shared" si="67"/>
        <v>16.975500000000004</v>
      </c>
      <c r="H357" s="36">
        <f>_xlfn.XLOOKUP($B357,'[1]DOT Signs Costs (2)'!$A:$A,'[1]DOT Signs Costs (2)'!$W:$W)</f>
        <v>49.852000000000004</v>
      </c>
      <c r="I357" s="36">
        <f t="shared" si="66"/>
        <v>13.124890750000002</v>
      </c>
      <c r="J357" s="36">
        <f t="shared" si="68"/>
        <v>0.18955975000000003</v>
      </c>
      <c r="K357" s="36">
        <f t="shared" si="69"/>
        <v>13.124890750000002</v>
      </c>
      <c r="L357" s="36">
        <f t="shared" si="70"/>
        <v>63.16645050000001</v>
      </c>
      <c r="M357" s="36">
        <f t="shared" si="71"/>
        <v>4.9396164291000009</v>
      </c>
      <c r="N357" s="36">
        <f t="shared" si="72"/>
        <v>68.10606692910001</v>
      </c>
      <c r="O357" s="36">
        <f t="shared" si="73"/>
        <v>12.410722727879673</v>
      </c>
      <c r="P357" s="36">
        <f t="shared" si="74"/>
        <v>80.516789656979682</v>
      </c>
      <c r="Q357" s="38" t="e">
        <v>#N/A</v>
      </c>
      <c r="R357" s="39" t="str">
        <f t="shared" si="75"/>
        <v xml:space="preserve"> </v>
      </c>
      <c r="S357" s="40"/>
      <c r="T357" s="41" t="str">
        <f t="shared" si="76"/>
        <v/>
      </c>
      <c r="U357" s="41" t="str">
        <f t="shared" si="77"/>
        <v/>
      </c>
      <c r="V357" s="41" t="e">
        <f t="shared" si="65"/>
        <v>#N/A</v>
      </c>
      <c r="W357" s="18" t="e">
        <f>_xlfn.XLOOKUP($B357,'[1]Query2 w Prices'!$B:$B,'[1]Query2 w Prices'!$L:$L)</f>
        <v>#N/A</v>
      </c>
    </row>
    <row r="358" spans="2:23" ht="16.5" customHeight="1" x14ac:dyDescent="0.25">
      <c r="B358" s="42" t="s">
        <v>974</v>
      </c>
      <c r="C358" s="33" t="s">
        <v>5298</v>
      </c>
      <c r="D358" s="34" t="str">
        <f>_xlfn.XLOOKUP($B358,[1]Redo!$A:$A,[1]Redo!$AD:$AD)</f>
        <v>SGN,S8,BWX,G11-4A(CA),</v>
      </c>
      <c r="E358" s="35">
        <v>1326</v>
      </c>
      <c r="F358" s="36">
        <f>_xlfn.XLOOKUP($B358,'[1]DOT Signs Costs (2)'!$A:$A,'[1]DOT Signs Costs (2)'!$Y:$Y)</f>
        <v>0.28292500000000004</v>
      </c>
      <c r="G358" s="37">
        <f t="shared" si="67"/>
        <v>16.975500000000004</v>
      </c>
      <c r="H358" s="36">
        <f>_xlfn.XLOOKUP($B358,'[1]DOT Signs Costs (2)'!$A:$A,'[1]DOT Signs Costs (2)'!$W:$W)</f>
        <v>49.852000000000004</v>
      </c>
      <c r="I358" s="36">
        <f t="shared" si="66"/>
        <v>13.124890750000002</v>
      </c>
      <c r="J358" s="36">
        <f t="shared" si="68"/>
        <v>0.18955975000000003</v>
      </c>
      <c r="K358" s="36">
        <f t="shared" si="69"/>
        <v>13.124890750000002</v>
      </c>
      <c r="L358" s="36">
        <f t="shared" si="70"/>
        <v>63.16645050000001</v>
      </c>
      <c r="M358" s="36">
        <f t="shared" si="71"/>
        <v>4.9396164291000009</v>
      </c>
      <c r="N358" s="36">
        <f t="shared" si="72"/>
        <v>68.10606692910001</v>
      </c>
      <c r="O358" s="36">
        <f t="shared" si="73"/>
        <v>12.410722727879673</v>
      </c>
      <c r="P358" s="36">
        <f t="shared" si="74"/>
        <v>80.516789656979682</v>
      </c>
      <c r="Q358" s="38">
        <v>47.13</v>
      </c>
      <c r="R358" s="39">
        <f t="shared" si="75"/>
        <v>-0.41465624497965203</v>
      </c>
      <c r="S358" s="40"/>
      <c r="T358" s="41" t="str">
        <f t="shared" si="76"/>
        <v/>
      </c>
      <c r="U358" s="41" t="str">
        <f t="shared" si="77"/>
        <v/>
      </c>
      <c r="V358" s="41">
        <f t="shared" si="65"/>
        <v>47.13</v>
      </c>
      <c r="W358" s="18">
        <f>_xlfn.XLOOKUP($B358,'[1]Query2 w Prices'!$B:$B,'[1]Query2 w Prices'!$L:$L)</f>
        <v>47.048000000000002</v>
      </c>
    </row>
    <row r="359" spans="2:23" ht="16.5" customHeight="1" x14ac:dyDescent="0.25">
      <c r="B359" s="32" t="s">
        <v>976</v>
      </c>
      <c r="C359" s="33" t="s">
        <v>5299</v>
      </c>
      <c r="D359" s="34" t="str">
        <f>_xlfn.XLOOKUP($B359,[1]Redo!$A:$A,[1]Redo!$AD:$AD)</f>
        <v>SGN,S11,WNX,G11-4B(CA),</v>
      </c>
      <c r="E359" s="35">
        <v>1326</v>
      </c>
      <c r="F359" s="36">
        <f>_xlfn.XLOOKUP($B359,'[1]DOT Signs Costs (2)'!$A:$A,'[1]DOT Signs Costs (2)'!$Y:$Y)</f>
        <v>0.37056666666666654</v>
      </c>
      <c r="G359" s="37">
        <f t="shared" si="67"/>
        <v>22.233999999999991</v>
      </c>
      <c r="H359" s="36">
        <f>_xlfn.XLOOKUP($B359,'[1]DOT Signs Costs (2)'!$A:$A,'[1]DOT Signs Costs (2)'!$W:$W)</f>
        <v>66.469333333333338</v>
      </c>
      <c r="I359" s="36">
        <f t="shared" si="66"/>
        <v>17.190587666666662</v>
      </c>
      <c r="J359" s="36">
        <f t="shared" si="68"/>
        <v>0.24827966666666659</v>
      </c>
      <c r="K359" s="36">
        <f t="shared" si="69"/>
        <v>17.190587666666662</v>
      </c>
      <c r="L359" s="36">
        <f t="shared" si="70"/>
        <v>83.908200666666659</v>
      </c>
      <c r="M359" s="36">
        <f t="shared" si="71"/>
        <v>6.5616212921333332</v>
      </c>
      <c r="N359" s="36">
        <f t="shared" si="72"/>
        <v>90.469821958799997</v>
      </c>
      <c r="O359" s="36">
        <f t="shared" si="73"/>
        <v>16.485989078479058</v>
      </c>
      <c r="P359" s="36">
        <f t="shared" si="74"/>
        <v>106.95581103727906</v>
      </c>
      <c r="Q359" s="38" t="e">
        <v>#N/A</v>
      </c>
      <c r="R359" s="39" t="str">
        <f t="shared" si="75"/>
        <v xml:space="preserve"> </v>
      </c>
      <c r="S359" s="40"/>
      <c r="T359" s="41" t="str">
        <f t="shared" si="76"/>
        <v/>
      </c>
      <c r="U359" s="41" t="str">
        <f t="shared" si="77"/>
        <v/>
      </c>
      <c r="V359" s="41" t="e">
        <f t="shared" si="65"/>
        <v>#N/A</v>
      </c>
      <c r="W359" s="18" t="e">
        <f>_xlfn.XLOOKUP($B359,'[1]Query2 w Prices'!$B:$B,'[1]Query2 w Prices'!$L:$L)</f>
        <v>#N/A</v>
      </c>
    </row>
    <row r="360" spans="2:23" ht="16.5" customHeight="1" x14ac:dyDescent="0.25">
      <c r="B360" s="42" t="s">
        <v>979</v>
      </c>
      <c r="C360" s="33" t="s">
        <v>5300</v>
      </c>
      <c r="D360" s="34" t="str">
        <f>_xlfn.XLOOKUP($B360,[1]Redo!$A:$A,[1]Redo!$AD:$AD)</f>
        <v>SGN,S8,BWX,G11-4B(CA),</v>
      </c>
      <c r="E360" s="35">
        <v>1326</v>
      </c>
      <c r="F360" s="36">
        <f>_xlfn.XLOOKUP($B360,'[1]DOT Signs Costs (2)'!$A:$A,'[1]DOT Signs Costs (2)'!$Y:$Y)</f>
        <v>0.37056666666666654</v>
      </c>
      <c r="G360" s="37">
        <f t="shared" si="67"/>
        <v>22.233999999999991</v>
      </c>
      <c r="H360" s="36">
        <f>_xlfn.XLOOKUP($B360,'[1]DOT Signs Costs (2)'!$A:$A,'[1]DOT Signs Costs (2)'!$W:$W)</f>
        <v>66.469333333333338</v>
      </c>
      <c r="I360" s="36">
        <f t="shared" si="66"/>
        <v>17.190587666666662</v>
      </c>
      <c r="J360" s="36">
        <f t="shared" si="68"/>
        <v>0.24827966666666659</v>
      </c>
      <c r="K360" s="36">
        <f t="shared" si="69"/>
        <v>17.190587666666662</v>
      </c>
      <c r="L360" s="36">
        <f t="shared" si="70"/>
        <v>83.908200666666659</v>
      </c>
      <c r="M360" s="36">
        <f t="shared" si="71"/>
        <v>6.5616212921333332</v>
      </c>
      <c r="N360" s="36">
        <f t="shared" si="72"/>
        <v>90.469821958799997</v>
      </c>
      <c r="O360" s="36">
        <f t="shared" si="73"/>
        <v>16.485989078479058</v>
      </c>
      <c r="P360" s="36">
        <f t="shared" si="74"/>
        <v>106.95581103727906</v>
      </c>
      <c r="Q360" s="38">
        <v>59.31</v>
      </c>
      <c r="R360" s="39">
        <f t="shared" si="75"/>
        <v>-0.44547192504269156</v>
      </c>
      <c r="S360" s="40"/>
      <c r="T360" s="41" t="str">
        <f t="shared" si="76"/>
        <v/>
      </c>
      <c r="U360" s="41" t="str">
        <f t="shared" si="77"/>
        <v/>
      </c>
      <c r="V360" s="41">
        <f t="shared" si="65"/>
        <v>59.31</v>
      </c>
      <c r="W360" s="18">
        <f>_xlfn.XLOOKUP($B360,'[1]Query2 w Prices'!$B:$B,'[1]Query2 w Prices'!$L:$L)</f>
        <v>59.235100000000003</v>
      </c>
    </row>
    <row r="361" spans="2:23" ht="16.5" customHeight="1" x14ac:dyDescent="0.25">
      <c r="B361" s="32" t="s">
        <v>980</v>
      </c>
      <c r="C361" s="33" t="s">
        <v>5301</v>
      </c>
      <c r="D361" s="34" t="str">
        <f>_xlfn.XLOOKUP($B361,[1]Redo!$A:$A,[1]Redo!$AD:$AD)</f>
        <v>SGN,S8,BWX,G11-5(CA),</v>
      </c>
      <c r="E361" s="35">
        <v>1326</v>
      </c>
      <c r="F361" s="36">
        <f>_xlfn.XLOOKUP($B361,'[1]DOT Signs Costs (2)'!$A:$A,'[1]DOT Signs Costs (2)'!$Y:$Y)</f>
        <v>0.37056666666666654</v>
      </c>
      <c r="G361" s="37">
        <f t="shared" si="67"/>
        <v>22.233999999999991</v>
      </c>
      <c r="H361" s="36">
        <f>_xlfn.XLOOKUP($B361,'[1]DOT Signs Costs (2)'!$A:$A,'[1]DOT Signs Costs (2)'!$W:$W)</f>
        <v>66.469333333333338</v>
      </c>
      <c r="I361" s="36">
        <f t="shared" si="66"/>
        <v>17.190587666666662</v>
      </c>
      <c r="J361" s="36">
        <f t="shared" si="68"/>
        <v>0.24827966666666659</v>
      </c>
      <c r="K361" s="36">
        <f t="shared" si="69"/>
        <v>17.190587666666662</v>
      </c>
      <c r="L361" s="36">
        <f t="shared" si="70"/>
        <v>83.908200666666659</v>
      </c>
      <c r="M361" s="36">
        <f t="shared" si="71"/>
        <v>6.5616212921333332</v>
      </c>
      <c r="N361" s="36">
        <f t="shared" si="72"/>
        <v>90.469821958799997</v>
      </c>
      <c r="O361" s="36">
        <f t="shared" si="73"/>
        <v>16.485989078479058</v>
      </c>
      <c r="P361" s="36">
        <f t="shared" si="74"/>
        <v>106.95581103727906</v>
      </c>
      <c r="Q361" s="38" t="e">
        <v>#N/A</v>
      </c>
      <c r="R361" s="39" t="str">
        <f t="shared" si="75"/>
        <v xml:space="preserve"> </v>
      </c>
      <c r="S361" s="40"/>
      <c r="T361" s="41" t="str">
        <f t="shared" si="76"/>
        <v/>
      </c>
      <c r="U361" s="41" t="str">
        <f t="shared" si="77"/>
        <v/>
      </c>
      <c r="V361" s="41" t="e">
        <f t="shared" si="65"/>
        <v>#N/A</v>
      </c>
      <c r="W361" s="18" t="e">
        <f>_xlfn.XLOOKUP($B361,'[1]Query2 w Prices'!$B:$B,'[1]Query2 w Prices'!$L:$L)</f>
        <v>#N/A</v>
      </c>
    </row>
    <row r="362" spans="2:23" ht="16.5" customHeight="1" x14ac:dyDescent="0.25">
      <c r="B362" s="42" t="s">
        <v>981</v>
      </c>
      <c r="C362" s="33" t="s">
        <v>5302</v>
      </c>
      <c r="D362" s="34" t="str">
        <f>_xlfn.XLOOKUP($B362,[1]Redo!$A:$A,[1]Redo!$AD:$AD)</f>
        <v>SGN,S8,BWX,G11-6(CA),</v>
      </c>
      <c r="E362" s="35">
        <v>1326</v>
      </c>
      <c r="F362" s="36">
        <f>_xlfn.XLOOKUP($B362,'[1]DOT Signs Costs (2)'!$A:$A,'[1]DOT Signs Costs (2)'!$Y:$Y)</f>
        <v>0.1447</v>
      </c>
      <c r="G362" s="37">
        <f t="shared" si="67"/>
        <v>8.6820000000000004</v>
      </c>
      <c r="H362" s="36">
        <f>_xlfn.XLOOKUP($B362,'[1]DOT Signs Costs (2)'!$A:$A,'[1]DOT Signs Costs (2)'!$W:$W)</f>
        <v>18.128</v>
      </c>
      <c r="I362" s="36">
        <f t="shared" si="66"/>
        <v>6.7126330000000003</v>
      </c>
      <c r="J362" s="36">
        <f t="shared" si="68"/>
        <v>9.6949000000000007E-2</v>
      </c>
      <c r="K362" s="36">
        <f t="shared" si="69"/>
        <v>6.7126330000000003</v>
      </c>
      <c r="L362" s="36">
        <f t="shared" si="70"/>
        <v>24.937581999999999</v>
      </c>
      <c r="M362" s="36">
        <f t="shared" si="71"/>
        <v>1.9501189124</v>
      </c>
      <c r="N362" s="36">
        <f t="shared" si="72"/>
        <v>26.8877009124</v>
      </c>
      <c r="O362" s="36">
        <f t="shared" si="73"/>
        <v>4.8996486783084796</v>
      </c>
      <c r="P362" s="36">
        <f t="shared" si="74"/>
        <v>31.78734959070848</v>
      </c>
      <c r="Q362" s="38" t="e">
        <v>#N/A</v>
      </c>
      <c r="R362" s="39" t="str">
        <f t="shared" si="75"/>
        <v xml:space="preserve"> </v>
      </c>
      <c r="S362" s="40"/>
      <c r="T362" s="41" t="str">
        <f t="shared" si="76"/>
        <v/>
      </c>
      <c r="U362" s="41" t="str">
        <f t="shared" si="77"/>
        <v/>
      </c>
      <c r="V362" s="41" t="e">
        <f t="shared" si="65"/>
        <v>#N/A</v>
      </c>
      <c r="W362" s="18" t="e">
        <f>_xlfn.XLOOKUP($B362,'[1]Query2 w Prices'!$B:$B,'[1]Query2 w Prices'!$L:$L)</f>
        <v>#N/A</v>
      </c>
    </row>
    <row r="363" spans="2:23" ht="16.5" customHeight="1" x14ac:dyDescent="0.25">
      <c r="B363" s="32" t="s">
        <v>982</v>
      </c>
      <c r="C363" s="33" t="s">
        <v>5303</v>
      </c>
      <c r="D363" s="34" t="str">
        <f>_xlfn.XLOOKUP($B363,[1]Redo!$A:$A,[1]Redo!$AD:$AD)</f>
        <v>SGN,S8,BWX,G11-7(CA),</v>
      </c>
      <c r="E363" s="35">
        <v>1326</v>
      </c>
      <c r="F363" s="36">
        <f>_xlfn.XLOOKUP($B363,'[1]DOT Signs Costs (2)'!$A:$A,'[1]DOT Signs Costs (2)'!$Y:$Y)</f>
        <v>0.11646666666666668</v>
      </c>
      <c r="G363" s="37">
        <f t="shared" si="67"/>
        <v>6.9880000000000004</v>
      </c>
      <c r="H363" s="36">
        <f>_xlfn.XLOOKUP($B363,'[1]DOT Signs Costs (2)'!$A:$A,'[1]DOT Signs Costs (2)'!$W:$W)</f>
        <v>12.085333333333335</v>
      </c>
      <c r="I363" s="36">
        <f t="shared" si="66"/>
        <v>5.4028886666666676</v>
      </c>
      <c r="J363" s="36">
        <f t="shared" si="68"/>
        <v>7.8032666666666681E-2</v>
      </c>
      <c r="K363" s="36">
        <f t="shared" si="69"/>
        <v>5.4028886666666676</v>
      </c>
      <c r="L363" s="36">
        <f t="shared" si="70"/>
        <v>17.566254666666669</v>
      </c>
      <c r="M363" s="36">
        <f t="shared" si="71"/>
        <v>1.3736811149333337</v>
      </c>
      <c r="N363" s="36">
        <f t="shared" si="72"/>
        <v>18.939935781600003</v>
      </c>
      <c r="O363" s="36">
        <f t="shared" si="73"/>
        <v>3.451356128287157</v>
      </c>
      <c r="P363" s="36">
        <f t="shared" si="74"/>
        <v>22.391291909887158</v>
      </c>
      <c r="Q363" s="38" t="e">
        <v>#N/A</v>
      </c>
      <c r="R363" s="39" t="str">
        <f t="shared" si="75"/>
        <v xml:space="preserve"> </v>
      </c>
      <c r="S363" s="40"/>
      <c r="T363" s="41" t="str">
        <f t="shared" si="76"/>
        <v/>
      </c>
      <c r="U363" s="41" t="str">
        <f t="shared" si="77"/>
        <v/>
      </c>
      <c r="V363" s="41" t="e">
        <f t="shared" si="65"/>
        <v>#N/A</v>
      </c>
      <c r="W363" s="18" t="e">
        <f>_xlfn.XLOOKUP($B363,'[1]Query2 w Prices'!$B:$B,'[1]Query2 w Prices'!$L:$L)</f>
        <v>#N/A</v>
      </c>
    </row>
    <row r="364" spans="2:23" ht="16.5" customHeight="1" x14ac:dyDescent="0.25">
      <c r="B364" s="42" t="s">
        <v>983</v>
      </c>
      <c r="C364" s="33" t="s">
        <v>5304</v>
      </c>
      <c r="D364" s="34" t="str">
        <f>_xlfn.XLOOKUP($B364,[1]Redo!$A:$A,[1]Redo!$AD:$AD)</f>
        <v>SGN,S11,MUL,G11-8(CA),</v>
      </c>
      <c r="E364" s="35">
        <v>1326</v>
      </c>
      <c r="F364" s="36">
        <f>_xlfn.XLOOKUP($B364,'[1]DOT Signs Costs (2)'!$A:$A,'[1]DOT Signs Costs (2)'!$Y:$Y)</f>
        <v>0.54585000000000017</v>
      </c>
      <c r="G364" s="37">
        <f t="shared" si="67"/>
        <v>32.751000000000012</v>
      </c>
      <c r="H364" s="36">
        <f>_xlfn.XLOOKUP($B364,'[1]DOT Signs Costs (2)'!$A:$A,'[1]DOT Signs Costs (2)'!$W:$W)</f>
        <v>99.704000000000008</v>
      </c>
      <c r="I364" s="36">
        <f t="shared" si="66"/>
        <v>25.321981500000007</v>
      </c>
      <c r="J364" s="36">
        <f t="shared" si="68"/>
        <v>0.36571950000000014</v>
      </c>
      <c r="K364" s="36">
        <f t="shared" si="69"/>
        <v>25.321981500000007</v>
      </c>
      <c r="L364" s="36">
        <f t="shared" si="70"/>
        <v>125.39170100000001</v>
      </c>
      <c r="M364" s="36">
        <f t="shared" si="71"/>
        <v>9.8056310182000015</v>
      </c>
      <c r="N364" s="36">
        <f t="shared" si="72"/>
        <v>135.1973320182</v>
      </c>
      <c r="O364" s="36">
        <f t="shared" si="73"/>
        <v>24.636521779677839</v>
      </c>
      <c r="P364" s="36">
        <f t="shared" si="74"/>
        <v>159.83385379787785</v>
      </c>
      <c r="Q364" s="38" t="e">
        <v>#N/A</v>
      </c>
      <c r="R364" s="39" t="str">
        <f t="shared" si="75"/>
        <v xml:space="preserve"> </v>
      </c>
      <c r="S364" s="40"/>
      <c r="T364" s="41" t="str">
        <f t="shared" si="76"/>
        <v/>
      </c>
      <c r="U364" s="41" t="str">
        <f t="shared" si="77"/>
        <v/>
      </c>
      <c r="V364" s="41" t="e">
        <f t="shared" si="65"/>
        <v>#N/A</v>
      </c>
      <c r="W364" s="18" t="e">
        <f>_xlfn.XLOOKUP($B364,'[1]Query2 w Prices'!$B:$B,'[1]Query2 w Prices'!$L:$L)</f>
        <v>#N/A</v>
      </c>
    </row>
    <row r="365" spans="2:23" ht="16.5" customHeight="1" x14ac:dyDescent="0.25">
      <c r="B365" s="32" t="s">
        <v>986</v>
      </c>
      <c r="C365" s="33" t="s">
        <v>5305</v>
      </c>
      <c r="D365" s="34" t="str">
        <f>_xlfn.XLOOKUP($B365,[1]Redo!$A:$A,[1]Redo!$AD:$AD)</f>
        <v>SGN,S8,BWY,G11-8(CA),</v>
      </c>
      <c r="E365" s="35">
        <v>1326</v>
      </c>
      <c r="F365" s="36">
        <f>_xlfn.XLOOKUP($B365,'[1]DOT Signs Costs (2)'!$A:$A,'[1]DOT Signs Costs (2)'!$Y:$Y)</f>
        <v>0.54585000000000017</v>
      </c>
      <c r="G365" s="37">
        <f t="shared" si="67"/>
        <v>32.751000000000012</v>
      </c>
      <c r="H365" s="36">
        <f>_xlfn.XLOOKUP($B365,'[1]DOT Signs Costs (2)'!$A:$A,'[1]DOT Signs Costs (2)'!$W:$W)</f>
        <v>99.704000000000008</v>
      </c>
      <c r="I365" s="36">
        <f t="shared" si="66"/>
        <v>25.321981500000007</v>
      </c>
      <c r="J365" s="36">
        <f t="shared" si="68"/>
        <v>0.36571950000000014</v>
      </c>
      <c r="K365" s="36">
        <f t="shared" si="69"/>
        <v>25.321981500000007</v>
      </c>
      <c r="L365" s="36">
        <f t="shared" si="70"/>
        <v>125.39170100000001</v>
      </c>
      <c r="M365" s="36">
        <f t="shared" si="71"/>
        <v>9.8056310182000015</v>
      </c>
      <c r="N365" s="36">
        <f t="shared" si="72"/>
        <v>135.1973320182</v>
      </c>
      <c r="O365" s="36">
        <f t="shared" si="73"/>
        <v>24.636521779677839</v>
      </c>
      <c r="P365" s="36">
        <f t="shared" si="74"/>
        <v>159.83385379787785</v>
      </c>
      <c r="Q365" s="38">
        <v>87.37</v>
      </c>
      <c r="R365" s="39">
        <f t="shared" si="75"/>
        <v>-0.45336987175141219</v>
      </c>
      <c r="S365" s="40"/>
      <c r="T365" s="41" t="str">
        <f t="shared" si="76"/>
        <v/>
      </c>
      <c r="U365" s="41" t="str">
        <f t="shared" si="77"/>
        <v/>
      </c>
      <c r="V365" s="41">
        <f t="shared" si="65"/>
        <v>87.37</v>
      </c>
      <c r="W365" s="18">
        <f>_xlfn.XLOOKUP($B365,'[1]Query2 w Prices'!$B:$B,'[1]Query2 w Prices'!$L:$L)</f>
        <v>87.293800000000005</v>
      </c>
    </row>
    <row r="366" spans="2:23" ht="16.5" customHeight="1" x14ac:dyDescent="0.25">
      <c r="B366" s="42" t="s">
        <v>989</v>
      </c>
      <c r="C366" s="33" t="s">
        <v>5306</v>
      </c>
      <c r="D366" s="34" t="str">
        <f>_xlfn.XLOOKUP($B366,[1]Redo!$A:$A,[1]Redo!$AD:$AD)</f>
        <v>SGN,S11,MUL,G11-9(CA),</v>
      </c>
      <c r="E366" s="35">
        <v>1326</v>
      </c>
      <c r="F366" s="36">
        <f>_xlfn.XLOOKUP($B366,'[1]DOT Signs Costs (2)'!$A:$A,'[1]DOT Signs Costs (2)'!$Y:$Y)</f>
        <v>0.6334916666666669</v>
      </c>
      <c r="G366" s="37">
        <f t="shared" si="67"/>
        <v>38.009500000000017</v>
      </c>
      <c r="H366" s="36">
        <f>_xlfn.XLOOKUP($B366,'[1]DOT Signs Costs (2)'!$A:$A,'[1]DOT Signs Costs (2)'!$W:$W)</f>
        <v>116.32133333333334</v>
      </c>
      <c r="I366" s="36">
        <f t="shared" si="66"/>
        <v>29.387678416666677</v>
      </c>
      <c r="J366" s="36">
        <f t="shared" si="68"/>
        <v>0.42443941666666685</v>
      </c>
      <c r="K366" s="36">
        <f t="shared" si="69"/>
        <v>29.387678416666677</v>
      </c>
      <c r="L366" s="36">
        <f t="shared" si="70"/>
        <v>146.1334511666667</v>
      </c>
      <c r="M366" s="36">
        <f t="shared" si="71"/>
        <v>11.427635881233337</v>
      </c>
      <c r="N366" s="36">
        <f t="shared" si="72"/>
        <v>157.56108704790003</v>
      </c>
      <c r="O366" s="36">
        <f t="shared" si="73"/>
        <v>28.711788130277231</v>
      </c>
      <c r="P366" s="36">
        <f t="shared" si="74"/>
        <v>186.27287517817726</v>
      </c>
      <c r="Q366" s="38" t="e">
        <v>#N/A</v>
      </c>
      <c r="R366" s="39" t="str">
        <f t="shared" si="75"/>
        <v xml:space="preserve"> </v>
      </c>
      <c r="S366" s="40"/>
      <c r="T366" s="41" t="str">
        <f t="shared" si="76"/>
        <v/>
      </c>
      <c r="U366" s="41" t="str">
        <f t="shared" si="77"/>
        <v/>
      </c>
      <c r="V366" s="41" t="e">
        <f t="shared" si="65"/>
        <v>#N/A</v>
      </c>
      <c r="W366" s="18" t="e">
        <f>_xlfn.XLOOKUP($B366,'[1]Query2 w Prices'!$B:$B,'[1]Query2 w Prices'!$L:$L)</f>
        <v>#N/A</v>
      </c>
    </row>
    <row r="367" spans="2:23" ht="16.5" customHeight="1" x14ac:dyDescent="0.25">
      <c r="B367" s="32" t="s">
        <v>992</v>
      </c>
      <c r="C367" s="33" t="s">
        <v>5307</v>
      </c>
      <c r="D367" s="34" t="str">
        <f>_xlfn.XLOOKUP($B367,[1]Redo!$A:$A,[1]Redo!$AD:$AD)</f>
        <v>SGN,S8,BWY,G11-9(CA),</v>
      </c>
      <c r="E367" s="35">
        <v>1326</v>
      </c>
      <c r="F367" s="36">
        <f>_xlfn.XLOOKUP($B367,'[1]DOT Signs Costs (2)'!$A:$A,'[1]DOT Signs Costs (2)'!$Y:$Y)</f>
        <v>0.6334916666666669</v>
      </c>
      <c r="G367" s="37">
        <f t="shared" si="67"/>
        <v>38.009500000000017</v>
      </c>
      <c r="H367" s="36">
        <f>_xlfn.XLOOKUP($B367,'[1]DOT Signs Costs (2)'!$A:$A,'[1]DOT Signs Costs (2)'!$W:$W)</f>
        <v>116.32133333333334</v>
      </c>
      <c r="I367" s="36">
        <f t="shared" si="66"/>
        <v>29.387678416666677</v>
      </c>
      <c r="J367" s="36">
        <f t="shared" si="68"/>
        <v>0.42443941666666685</v>
      </c>
      <c r="K367" s="36">
        <f t="shared" si="69"/>
        <v>29.387678416666677</v>
      </c>
      <c r="L367" s="36">
        <f t="shared" si="70"/>
        <v>146.1334511666667</v>
      </c>
      <c r="M367" s="36">
        <f t="shared" si="71"/>
        <v>11.427635881233337</v>
      </c>
      <c r="N367" s="36">
        <f t="shared" si="72"/>
        <v>157.56108704790003</v>
      </c>
      <c r="O367" s="36">
        <f t="shared" si="73"/>
        <v>28.711788130277231</v>
      </c>
      <c r="P367" s="36">
        <f t="shared" si="74"/>
        <v>186.27287517817726</v>
      </c>
      <c r="Q367" s="38">
        <v>96.44</v>
      </c>
      <c r="R367" s="39">
        <f t="shared" si="75"/>
        <v>-0.48226493037297363</v>
      </c>
      <c r="S367" s="40"/>
      <c r="T367" s="41" t="str">
        <f t="shared" si="76"/>
        <v/>
      </c>
      <c r="U367" s="41" t="str">
        <f t="shared" si="77"/>
        <v/>
      </c>
      <c r="V367" s="41">
        <f t="shared" si="65"/>
        <v>96.44</v>
      </c>
      <c r="W367" s="18">
        <f>_xlfn.XLOOKUP($B367,'[1]Query2 w Prices'!$B:$B,'[1]Query2 w Prices'!$L:$L)</f>
        <v>96.363299999999995</v>
      </c>
    </row>
    <row r="368" spans="2:23" ht="16.5" customHeight="1" x14ac:dyDescent="0.25">
      <c r="B368" s="42" t="s">
        <v>993</v>
      </c>
      <c r="C368" s="33" t="s">
        <v>5308</v>
      </c>
      <c r="D368" s="34" t="str">
        <f>_xlfn.XLOOKUP($B368,[1]Redo!$A:$A,[1]Redo!$AD:$AD)</f>
        <v>SGN,S11,WGX,G12-3(CA),</v>
      </c>
      <c r="E368" s="35">
        <v>1326</v>
      </c>
      <c r="F368" s="36">
        <f>_xlfn.XLOOKUP($B368,'[1]DOT Signs Costs (2)'!$A:$A,'[1]DOT Signs Costs (2)'!$Y:$Y)</f>
        <v>0.21606666666666666</v>
      </c>
      <c r="G368" s="37">
        <f t="shared" si="67"/>
        <v>12.963999999999999</v>
      </c>
      <c r="H368" s="36">
        <f>_xlfn.XLOOKUP($B368,'[1]DOT Signs Costs (2)'!$A:$A,'[1]DOT Signs Costs (2)'!$W:$W)</f>
        <v>36.256</v>
      </c>
      <c r="I368" s="36">
        <f t="shared" si="66"/>
        <v>10.023332666666667</v>
      </c>
      <c r="J368" s="36">
        <f t="shared" si="68"/>
        <v>0.14476466666666668</v>
      </c>
      <c r="K368" s="36">
        <f t="shared" si="69"/>
        <v>10.023332666666667</v>
      </c>
      <c r="L368" s="36">
        <f t="shared" si="70"/>
        <v>46.424097333333336</v>
      </c>
      <c r="M368" s="36">
        <f t="shared" si="71"/>
        <v>3.6303644114666671</v>
      </c>
      <c r="N368" s="36">
        <f t="shared" si="72"/>
        <v>50.054461744800001</v>
      </c>
      <c r="O368" s="36">
        <f t="shared" si="73"/>
        <v>9.1212438776514446</v>
      </c>
      <c r="P368" s="36">
        <f t="shared" si="74"/>
        <v>59.175705622451446</v>
      </c>
      <c r="Q368" s="38" t="e">
        <v>#N/A</v>
      </c>
      <c r="R368" s="39" t="str">
        <f t="shared" si="75"/>
        <v xml:space="preserve"> </v>
      </c>
      <c r="S368" s="40"/>
      <c r="T368" s="41" t="str">
        <f t="shared" si="76"/>
        <v/>
      </c>
      <c r="U368" s="41" t="str">
        <f t="shared" si="77"/>
        <v/>
      </c>
      <c r="V368" s="41" t="e">
        <f t="shared" si="65"/>
        <v>#N/A</v>
      </c>
      <c r="W368" s="18" t="e">
        <f>_xlfn.XLOOKUP($B368,'[1]Query2 w Prices'!$B:$B,'[1]Query2 w Prices'!$L:$L)</f>
        <v>#N/A</v>
      </c>
    </row>
    <row r="369" spans="2:23" ht="16.5" customHeight="1" x14ac:dyDescent="0.25">
      <c r="B369" s="32" t="s">
        <v>994</v>
      </c>
      <c r="C369" s="33" t="s">
        <v>5309</v>
      </c>
      <c r="D369" s="34" t="str">
        <f>_xlfn.XLOOKUP($B369,[1]Redo!$A:$A,[1]Redo!$AD:$AD)</f>
        <v>SGN,S11,WNX,G12-3(CA),</v>
      </c>
      <c r="E369" s="35">
        <v>1326</v>
      </c>
      <c r="F369" s="36">
        <f>_xlfn.XLOOKUP($B369,'[1]DOT Signs Costs (2)'!$A:$A,'[1]DOT Signs Costs (2)'!$Y:$Y)</f>
        <v>0.21606666666666666</v>
      </c>
      <c r="G369" s="37">
        <f t="shared" si="67"/>
        <v>12.963999999999999</v>
      </c>
      <c r="H369" s="36">
        <f>_xlfn.XLOOKUP($B369,'[1]DOT Signs Costs (2)'!$A:$A,'[1]DOT Signs Costs (2)'!$W:$W)</f>
        <v>36.256</v>
      </c>
      <c r="I369" s="36">
        <f t="shared" si="66"/>
        <v>10.023332666666667</v>
      </c>
      <c r="J369" s="36">
        <f t="shared" si="68"/>
        <v>0.14476466666666668</v>
      </c>
      <c r="K369" s="36">
        <f t="shared" si="69"/>
        <v>10.023332666666667</v>
      </c>
      <c r="L369" s="36">
        <f t="shared" si="70"/>
        <v>46.424097333333336</v>
      </c>
      <c r="M369" s="36">
        <f t="shared" si="71"/>
        <v>3.6303644114666671</v>
      </c>
      <c r="N369" s="36">
        <f t="shared" si="72"/>
        <v>50.054461744800001</v>
      </c>
      <c r="O369" s="36">
        <f t="shared" si="73"/>
        <v>9.1212438776514446</v>
      </c>
      <c r="P369" s="36">
        <f t="shared" si="74"/>
        <v>59.175705622451446</v>
      </c>
      <c r="Q369" s="38" t="e">
        <v>#N/A</v>
      </c>
      <c r="R369" s="39" t="str">
        <f t="shared" si="75"/>
        <v xml:space="preserve"> </v>
      </c>
      <c r="S369" s="40"/>
      <c r="T369" s="41" t="str">
        <f t="shared" si="76"/>
        <v/>
      </c>
      <c r="U369" s="41" t="str">
        <f t="shared" si="77"/>
        <v/>
      </c>
      <c r="V369" s="41" t="e">
        <f t="shared" si="65"/>
        <v>#N/A</v>
      </c>
      <c r="W369" s="18" t="e">
        <f>_xlfn.XLOOKUP($B369,'[1]Query2 w Prices'!$B:$B,'[1]Query2 w Prices'!$L:$L)</f>
        <v>#N/A</v>
      </c>
    </row>
    <row r="370" spans="2:23" ht="16.5" customHeight="1" x14ac:dyDescent="0.25">
      <c r="B370" s="42" t="s">
        <v>996</v>
      </c>
      <c r="C370" s="33" t="s">
        <v>5310</v>
      </c>
      <c r="D370" s="34" t="str">
        <f>_xlfn.XLOOKUP($B370,[1]Redo!$A:$A,[1]Redo!$AD:$AD)</f>
        <v>SGN,S11,WNX,G14-1A(CA),</v>
      </c>
      <c r="E370" s="35">
        <v>1326</v>
      </c>
      <c r="F370" s="36">
        <f>_xlfn.XLOOKUP($B370,'[1]DOT Signs Costs (2)'!$A:$A,'[1]DOT Signs Costs (2)'!$Y:$Y)</f>
        <v>0.38762499999999994</v>
      </c>
      <c r="G370" s="37">
        <f t="shared" si="67"/>
        <v>23.257499999999997</v>
      </c>
      <c r="H370" s="36">
        <f>_xlfn.XLOOKUP($B370,'[1]DOT Signs Costs (2)'!$A:$A,'[1]DOT Signs Costs (2)'!$W:$W)</f>
        <v>67.98</v>
      </c>
      <c r="I370" s="36">
        <f t="shared" si="66"/>
        <v>17.981923749999996</v>
      </c>
      <c r="J370" s="36">
        <f t="shared" si="68"/>
        <v>0.25970874999999999</v>
      </c>
      <c r="K370" s="36">
        <f t="shared" si="69"/>
        <v>17.981923749999996</v>
      </c>
      <c r="L370" s="36">
        <f t="shared" si="70"/>
        <v>86.221632499999998</v>
      </c>
      <c r="M370" s="36">
        <f t="shared" si="71"/>
        <v>6.7425316615000002</v>
      </c>
      <c r="N370" s="36">
        <f t="shared" si="72"/>
        <v>92.964164161499994</v>
      </c>
      <c r="O370" s="36">
        <f t="shared" si="73"/>
        <v>16.94052405402514</v>
      </c>
      <c r="P370" s="36">
        <f t="shared" si="74"/>
        <v>109.90468821552514</v>
      </c>
      <c r="Q370" s="38" t="e">
        <v>#N/A</v>
      </c>
      <c r="R370" s="39" t="str">
        <f t="shared" si="75"/>
        <v xml:space="preserve"> </v>
      </c>
      <c r="S370" s="40"/>
      <c r="T370" s="41" t="str">
        <f t="shared" si="76"/>
        <v/>
      </c>
      <c r="U370" s="41" t="str">
        <f t="shared" si="77"/>
        <v/>
      </c>
      <c r="V370" s="41" t="e">
        <f t="shared" si="65"/>
        <v>#N/A</v>
      </c>
      <c r="W370" s="18" t="e">
        <f>_xlfn.XLOOKUP($B370,'[1]Query2 w Prices'!$B:$B,'[1]Query2 w Prices'!$L:$L)</f>
        <v>#N/A</v>
      </c>
    </row>
    <row r="371" spans="2:23" ht="16.5" customHeight="1" x14ac:dyDescent="0.25">
      <c r="B371" s="32" t="s">
        <v>997</v>
      </c>
      <c r="C371" s="33" t="s">
        <v>5311</v>
      </c>
      <c r="D371" s="34" t="str">
        <f>_xlfn.XLOOKUP($B371,[1]Redo!$A:$A,[1]Redo!$AD:$AD)</f>
        <v>SGN,S11,WNX,G15A(CA),</v>
      </c>
      <c r="E371" s="35">
        <v>1326</v>
      </c>
      <c r="F371" s="36">
        <f>_xlfn.XLOOKUP($B371,'[1]DOT Signs Costs (2)'!$A:$A,'[1]DOT Signs Costs (2)'!$Y:$Y)</f>
        <v>7.4703125000000009E-2</v>
      </c>
      <c r="G371" s="37">
        <f t="shared" si="67"/>
        <v>4.4821875000000002</v>
      </c>
      <c r="H371" s="36">
        <f>_xlfn.XLOOKUP($B371,'[1]DOT Signs Costs (2)'!$A:$A,'[1]DOT Signs Costs (2)'!$W:$W)</f>
        <v>8.4975000000000005</v>
      </c>
      <c r="I371" s="36">
        <f t="shared" si="66"/>
        <v>3.4654779687500006</v>
      </c>
      <c r="J371" s="36">
        <f t="shared" si="68"/>
        <v>5.0051093750000011E-2</v>
      </c>
      <c r="K371" s="36">
        <f t="shared" si="69"/>
        <v>3.4654779687500006</v>
      </c>
      <c r="L371" s="36">
        <f t="shared" si="70"/>
        <v>12.013029062500001</v>
      </c>
      <c r="M371" s="36">
        <f t="shared" si="71"/>
        <v>0.93941887268750013</v>
      </c>
      <c r="N371" s="36">
        <f t="shared" si="72"/>
        <v>12.952447935187502</v>
      </c>
      <c r="O371" s="36">
        <f t="shared" si="73"/>
        <v>2.3602778316101167</v>
      </c>
      <c r="P371" s="36">
        <f t="shared" si="74"/>
        <v>15.31272576679762</v>
      </c>
      <c r="Q371" s="38" t="e">
        <v>#N/A</v>
      </c>
      <c r="R371" s="39" t="str">
        <f t="shared" si="75"/>
        <v xml:space="preserve"> </v>
      </c>
      <c r="S371" s="40"/>
      <c r="T371" s="41" t="str">
        <f t="shared" si="76"/>
        <v/>
      </c>
      <c r="U371" s="41" t="str">
        <f t="shared" si="77"/>
        <v/>
      </c>
      <c r="V371" s="41" t="e">
        <f t="shared" si="65"/>
        <v>#N/A</v>
      </c>
      <c r="W371" s="18" t="e">
        <f>_xlfn.XLOOKUP($B371,'[1]Query2 w Prices'!$B:$B,'[1]Query2 w Prices'!$L:$L)</f>
        <v>#N/A</v>
      </c>
    </row>
    <row r="372" spans="2:23" ht="16.5" customHeight="1" x14ac:dyDescent="0.25">
      <c r="B372" s="42" t="s">
        <v>999</v>
      </c>
      <c r="C372" s="33" t="s">
        <v>5312</v>
      </c>
      <c r="D372" s="34" t="str">
        <f>_xlfn.XLOOKUP($B372,[1]Redo!$A:$A,[1]Redo!$AD:$AD)</f>
        <v>SGN,S11,WNX,G15A(CA),</v>
      </c>
      <c r="E372" s="35">
        <v>1326</v>
      </c>
      <c r="F372" s="36">
        <f>_xlfn.XLOOKUP($B372,'[1]DOT Signs Costs (2)'!$A:$A,'[1]DOT Signs Costs (2)'!$Y:$Y)</f>
        <v>7.4703125000000009E-2</v>
      </c>
      <c r="G372" s="37">
        <f t="shared" si="67"/>
        <v>4.4821875000000002</v>
      </c>
      <c r="H372" s="36">
        <f>_xlfn.XLOOKUP($B372,'[1]DOT Signs Costs (2)'!$A:$A,'[1]DOT Signs Costs (2)'!$W:$W)</f>
        <v>8.4975000000000005</v>
      </c>
      <c r="I372" s="36">
        <f t="shared" si="66"/>
        <v>3.4654779687500006</v>
      </c>
      <c r="J372" s="36">
        <f t="shared" si="68"/>
        <v>5.0051093750000011E-2</v>
      </c>
      <c r="K372" s="36">
        <f t="shared" si="69"/>
        <v>3.4654779687500006</v>
      </c>
      <c r="L372" s="36">
        <f t="shared" si="70"/>
        <v>12.013029062500001</v>
      </c>
      <c r="M372" s="36">
        <f t="shared" si="71"/>
        <v>0.93941887268750013</v>
      </c>
      <c r="N372" s="36">
        <f t="shared" si="72"/>
        <v>12.952447935187502</v>
      </c>
      <c r="O372" s="36">
        <f t="shared" si="73"/>
        <v>2.3602778316101167</v>
      </c>
      <c r="P372" s="36">
        <f t="shared" si="74"/>
        <v>15.31272576679762</v>
      </c>
      <c r="Q372" s="38" t="e">
        <v>#N/A</v>
      </c>
      <c r="R372" s="39" t="str">
        <f t="shared" si="75"/>
        <v xml:space="preserve"> </v>
      </c>
      <c r="S372" s="40"/>
      <c r="T372" s="41" t="str">
        <f t="shared" si="76"/>
        <v/>
      </c>
      <c r="U372" s="41" t="str">
        <f t="shared" si="77"/>
        <v/>
      </c>
      <c r="V372" s="41" t="e">
        <f t="shared" si="65"/>
        <v>#N/A</v>
      </c>
      <c r="W372" s="18" t="e">
        <f>_xlfn.XLOOKUP($B372,'[1]Query2 w Prices'!$B:$B,'[1]Query2 w Prices'!$L:$L)</f>
        <v>#N/A</v>
      </c>
    </row>
    <row r="373" spans="2:23" ht="16.5" customHeight="1" x14ac:dyDescent="0.25">
      <c r="B373" s="32" t="s">
        <v>1000</v>
      </c>
      <c r="C373" s="33" t="s">
        <v>5313</v>
      </c>
      <c r="D373" s="34" t="str">
        <f>_xlfn.XLOOKUP($B373,[1]Redo!$A:$A,[1]Redo!$AD:$AD)</f>
        <v>SGN,S11,WNX,G15A(CA),</v>
      </c>
      <c r="E373" s="35">
        <v>1326</v>
      </c>
      <c r="F373" s="36">
        <f>_xlfn.XLOOKUP($B373,'[1]DOT Signs Costs (2)'!$A:$A,'[1]DOT Signs Costs (2)'!$Y:$Y)</f>
        <v>0.38762499999999994</v>
      </c>
      <c r="G373" s="37">
        <f t="shared" si="67"/>
        <v>23.257499999999997</v>
      </c>
      <c r="H373" s="36">
        <f>_xlfn.XLOOKUP($B373,'[1]DOT Signs Costs (2)'!$A:$A,'[1]DOT Signs Costs (2)'!$W:$W)</f>
        <v>67.98</v>
      </c>
      <c r="I373" s="36">
        <f t="shared" si="66"/>
        <v>17.981923749999996</v>
      </c>
      <c r="J373" s="36">
        <f t="shared" si="68"/>
        <v>0.25970874999999999</v>
      </c>
      <c r="K373" s="36">
        <f t="shared" si="69"/>
        <v>17.981923749999996</v>
      </c>
      <c r="L373" s="36">
        <f t="shared" si="70"/>
        <v>86.221632499999998</v>
      </c>
      <c r="M373" s="36">
        <f t="shared" si="71"/>
        <v>6.7425316615000002</v>
      </c>
      <c r="N373" s="36">
        <f t="shared" si="72"/>
        <v>92.964164161499994</v>
      </c>
      <c r="O373" s="36">
        <f t="shared" si="73"/>
        <v>16.94052405402514</v>
      </c>
      <c r="P373" s="36">
        <f t="shared" si="74"/>
        <v>109.90468821552514</v>
      </c>
      <c r="Q373" s="38" t="e">
        <v>#N/A</v>
      </c>
      <c r="R373" s="39" t="str">
        <f t="shared" si="75"/>
        <v xml:space="preserve"> </v>
      </c>
      <c r="S373" s="40"/>
      <c r="T373" s="41" t="str">
        <f t="shared" si="76"/>
        <v/>
      </c>
      <c r="U373" s="41" t="str">
        <f t="shared" si="77"/>
        <v/>
      </c>
      <c r="V373" s="41" t="e">
        <f t="shared" si="65"/>
        <v>#N/A</v>
      </c>
      <c r="W373" s="18" t="e">
        <f>_xlfn.XLOOKUP($B373,'[1]Query2 w Prices'!$B:$B,'[1]Query2 w Prices'!$L:$L)</f>
        <v>#N/A</v>
      </c>
    </row>
    <row r="374" spans="2:23" ht="16.5" customHeight="1" x14ac:dyDescent="0.25">
      <c r="B374" s="42" t="s">
        <v>1001</v>
      </c>
      <c r="C374" s="33" t="s">
        <v>5314</v>
      </c>
      <c r="D374" s="34" t="str">
        <f>_xlfn.XLOOKUP($B374,[1]Redo!$A:$A,[1]Redo!$AD:$AD)</f>
        <v>SGN,S11,WNX,G15A(CA),</v>
      </c>
      <c r="E374" s="35">
        <v>1326</v>
      </c>
      <c r="F374" s="36">
        <f>_xlfn.XLOOKUP($B374,'[1]DOT Signs Costs (2)'!$A:$A,'[1]DOT Signs Costs (2)'!$Y:$Y)</f>
        <v>0.38762499999999994</v>
      </c>
      <c r="G374" s="37">
        <f t="shared" si="67"/>
        <v>23.257499999999997</v>
      </c>
      <c r="H374" s="36">
        <f>_xlfn.XLOOKUP($B374,'[1]DOT Signs Costs (2)'!$A:$A,'[1]DOT Signs Costs (2)'!$W:$W)</f>
        <v>67.98</v>
      </c>
      <c r="I374" s="36">
        <f t="shared" si="66"/>
        <v>17.981923749999996</v>
      </c>
      <c r="J374" s="36">
        <f t="shared" si="68"/>
        <v>0.25970874999999999</v>
      </c>
      <c r="K374" s="36">
        <f t="shared" si="69"/>
        <v>17.981923749999996</v>
      </c>
      <c r="L374" s="36">
        <f t="shared" si="70"/>
        <v>86.221632499999998</v>
      </c>
      <c r="M374" s="36">
        <f t="shared" si="71"/>
        <v>6.7425316615000002</v>
      </c>
      <c r="N374" s="36">
        <f t="shared" si="72"/>
        <v>92.964164161499994</v>
      </c>
      <c r="O374" s="36">
        <f t="shared" si="73"/>
        <v>16.94052405402514</v>
      </c>
      <c r="P374" s="36">
        <f t="shared" si="74"/>
        <v>109.90468821552514</v>
      </c>
      <c r="Q374" s="38" t="e">
        <v>#N/A</v>
      </c>
      <c r="R374" s="39" t="str">
        <f t="shared" si="75"/>
        <v xml:space="preserve"> </v>
      </c>
      <c r="S374" s="40"/>
      <c r="T374" s="41" t="str">
        <f t="shared" si="76"/>
        <v/>
      </c>
      <c r="U374" s="41" t="str">
        <f t="shared" si="77"/>
        <v/>
      </c>
      <c r="V374" s="41" t="e">
        <f t="shared" si="65"/>
        <v>#N/A</v>
      </c>
      <c r="W374" s="18" t="e">
        <f>_xlfn.XLOOKUP($B374,'[1]Query2 w Prices'!$B:$B,'[1]Query2 w Prices'!$L:$L)</f>
        <v>#N/A</v>
      </c>
    </row>
    <row r="375" spans="2:23" ht="16.5" customHeight="1" x14ac:dyDescent="0.25">
      <c r="B375" s="32" t="s">
        <v>1002</v>
      </c>
      <c r="C375" s="33" t="s">
        <v>5315</v>
      </c>
      <c r="D375" s="34" t="str">
        <f>_xlfn.XLOOKUP($B375,[1]Redo!$A:$A,[1]Redo!$AD:$AD)</f>
        <v>SGN,S11,WGX,G17(CA),</v>
      </c>
      <c r="E375" s="35">
        <v>1326</v>
      </c>
      <c r="F375" s="36">
        <f>_xlfn.XLOOKUP($B375,'[1]DOT Signs Costs (2)'!$A:$A,'[1]DOT Signs Costs (2)'!$Y:$Y)</f>
        <v>0.38762499999999994</v>
      </c>
      <c r="G375" s="37">
        <f t="shared" si="67"/>
        <v>23.257499999999997</v>
      </c>
      <c r="H375" s="36">
        <f>_xlfn.XLOOKUP($B375,'[1]DOT Signs Costs (2)'!$A:$A,'[1]DOT Signs Costs (2)'!$W:$W)</f>
        <v>67.98</v>
      </c>
      <c r="I375" s="36">
        <f t="shared" si="66"/>
        <v>17.981923749999996</v>
      </c>
      <c r="J375" s="36">
        <f t="shared" si="68"/>
        <v>0.25970874999999999</v>
      </c>
      <c r="K375" s="36">
        <f t="shared" si="69"/>
        <v>17.981923749999996</v>
      </c>
      <c r="L375" s="36">
        <f t="shared" si="70"/>
        <v>86.221632499999998</v>
      </c>
      <c r="M375" s="36">
        <f t="shared" si="71"/>
        <v>6.7425316615000002</v>
      </c>
      <c r="N375" s="36">
        <f t="shared" si="72"/>
        <v>92.964164161499994</v>
      </c>
      <c r="O375" s="36">
        <f t="shared" si="73"/>
        <v>16.94052405402514</v>
      </c>
      <c r="P375" s="36">
        <f t="shared" si="74"/>
        <v>109.90468821552514</v>
      </c>
      <c r="Q375" s="38" t="e">
        <v>#N/A</v>
      </c>
      <c r="R375" s="39" t="str">
        <f t="shared" si="75"/>
        <v xml:space="preserve"> </v>
      </c>
      <c r="S375" s="40"/>
      <c r="T375" s="41" t="str">
        <f t="shared" si="76"/>
        <v/>
      </c>
      <c r="U375" s="41" t="str">
        <f t="shared" si="77"/>
        <v/>
      </c>
      <c r="V375" s="41" t="e">
        <f t="shared" si="65"/>
        <v>#N/A</v>
      </c>
      <c r="W375" s="18" t="e">
        <f>_xlfn.XLOOKUP($B375,'[1]Query2 w Prices'!$B:$B,'[1]Query2 w Prices'!$L:$L)</f>
        <v>#N/A</v>
      </c>
    </row>
    <row r="376" spans="2:23" ht="16.5" customHeight="1" x14ac:dyDescent="0.25">
      <c r="B376" s="42" t="s">
        <v>1003</v>
      </c>
      <c r="C376" s="33" t="s">
        <v>5316</v>
      </c>
      <c r="D376" s="34" t="str">
        <f>_xlfn.XLOOKUP($B376,[1]Redo!$A:$A,[1]Redo!$AD:$AD)</f>
        <v>SGN,S11,WGX,G17(CA),</v>
      </c>
      <c r="E376" s="35">
        <v>1326</v>
      </c>
      <c r="F376" s="36">
        <f>_xlfn.XLOOKUP($B376,'[1]DOT Signs Costs (2)'!$A:$A,'[1]DOT Signs Costs (2)'!$Y:$Y)</f>
        <v>0.84230000000000005</v>
      </c>
      <c r="G376" s="37">
        <f t="shared" si="67"/>
        <v>50.538000000000004</v>
      </c>
      <c r="H376" s="36">
        <f>_xlfn.XLOOKUP($B376,'[1]DOT Signs Costs (2)'!$A:$A,'[1]DOT Signs Costs (2)'!$W:$W)</f>
        <v>163.15200000000002</v>
      </c>
      <c r="I376" s="36">
        <f t="shared" si="66"/>
        <v>39.074297000000001</v>
      </c>
      <c r="J376" s="36">
        <f t="shared" si="68"/>
        <v>0.56434100000000009</v>
      </c>
      <c r="K376" s="36">
        <f t="shared" si="69"/>
        <v>39.074297000000001</v>
      </c>
      <c r="L376" s="36">
        <f t="shared" si="70"/>
        <v>202.79063800000003</v>
      </c>
      <c r="M376" s="36">
        <f t="shared" si="71"/>
        <v>15.858227891600004</v>
      </c>
      <c r="N376" s="36">
        <f t="shared" si="72"/>
        <v>218.64886589160002</v>
      </c>
      <c r="O376" s="36">
        <f t="shared" si="73"/>
        <v>39.84359355490173</v>
      </c>
      <c r="P376" s="36">
        <f t="shared" si="74"/>
        <v>258.49245944650175</v>
      </c>
      <c r="Q376" s="38" t="e">
        <v>#N/A</v>
      </c>
      <c r="R376" s="39" t="str">
        <f t="shared" si="75"/>
        <v xml:space="preserve"> </v>
      </c>
      <c r="S376" s="40"/>
      <c r="T376" s="41" t="str">
        <f t="shared" si="76"/>
        <v/>
      </c>
      <c r="U376" s="41" t="str">
        <f t="shared" si="77"/>
        <v/>
      </c>
      <c r="V376" s="41" t="e">
        <f t="shared" si="65"/>
        <v>#N/A</v>
      </c>
      <c r="W376" s="18" t="e">
        <f>_xlfn.XLOOKUP($B376,'[1]Query2 w Prices'!$B:$B,'[1]Query2 w Prices'!$L:$L)</f>
        <v>#N/A</v>
      </c>
    </row>
    <row r="377" spans="2:23" ht="16.5" customHeight="1" x14ac:dyDescent="0.25">
      <c r="B377" s="32" t="s">
        <v>1004</v>
      </c>
      <c r="C377" s="33" t="s">
        <v>5317</v>
      </c>
      <c r="D377" s="34" t="str">
        <f>_xlfn.XLOOKUP($B377,[1]Redo!$A:$A,[1]Redo!$AD:$AD)</f>
        <v>SGN,S11,WNX,G200-81aP(CA),</v>
      </c>
      <c r="E377" s="35">
        <v>1326</v>
      </c>
      <c r="F377" s="36">
        <f>_xlfn.XLOOKUP($B377,'[1]DOT Signs Costs (2)'!$A:$A,'[1]DOT Signs Costs (2)'!$Y:$Y)</f>
        <v>0.12470000000000001</v>
      </c>
      <c r="G377" s="37">
        <f t="shared" si="67"/>
        <v>7.4820000000000002</v>
      </c>
      <c r="H377" s="36">
        <f>_xlfn.XLOOKUP($B377,'[1]DOT Signs Costs (2)'!$A:$A,'[1]DOT Signs Costs (2)'!$W:$W)</f>
        <v>18.128</v>
      </c>
      <c r="I377" s="36">
        <f t="shared" si="66"/>
        <v>5.7848329999999999</v>
      </c>
      <c r="J377" s="36">
        <f t="shared" si="68"/>
        <v>8.3549000000000012E-2</v>
      </c>
      <c r="K377" s="36">
        <f t="shared" si="69"/>
        <v>5.7848329999999999</v>
      </c>
      <c r="L377" s="36">
        <f t="shared" si="70"/>
        <v>23.996382000000001</v>
      </c>
      <c r="M377" s="36">
        <f t="shared" si="71"/>
        <v>1.8765170724000002</v>
      </c>
      <c r="N377" s="36">
        <f t="shared" si="72"/>
        <v>25.872899072399999</v>
      </c>
      <c r="O377" s="36">
        <f t="shared" si="73"/>
        <v>4.7147250022269755</v>
      </c>
      <c r="P377" s="36">
        <f t="shared" si="74"/>
        <v>30.587624074626973</v>
      </c>
      <c r="Q377" s="38" t="e">
        <v>#N/A</v>
      </c>
      <c r="R377" s="39" t="str">
        <f t="shared" si="75"/>
        <v xml:space="preserve"> </v>
      </c>
      <c r="S377" s="40"/>
      <c r="T377" s="41" t="str">
        <f t="shared" si="76"/>
        <v/>
      </c>
      <c r="U377" s="41" t="str">
        <f t="shared" si="77"/>
        <v/>
      </c>
      <c r="V377" s="41" t="e">
        <f t="shared" si="65"/>
        <v>#N/A</v>
      </c>
      <c r="W377" s="18" t="e">
        <f>_xlfn.XLOOKUP($B377,'[1]Query2 w Prices'!$B:$B,'[1]Query2 w Prices'!$L:$L)</f>
        <v>#N/A</v>
      </c>
    </row>
    <row r="378" spans="2:23" ht="16.5" customHeight="1" x14ac:dyDescent="0.25">
      <c r="B378" s="42" t="s">
        <v>1005</v>
      </c>
      <c r="C378" s="33" t="s">
        <v>5318</v>
      </c>
      <c r="D378" s="34" t="str">
        <f>_xlfn.XLOOKUP($B378,[1]Redo!$A:$A,[1]Redo!$AD:$AD)</f>
        <v>SGN,S11,WNX,G200-81aP(CA),</v>
      </c>
      <c r="E378" s="35">
        <v>1326</v>
      </c>
      <c r="F378" s="36">
        <f>_xlfn.XLOOKUP($B378,'[1]DOT Signs Costs (2)'!$A:$A,'[1]DOT Signs Costs (2)'!$Y:$Y)</f>
        <v>0.20881249999999998</v>
      </c>
      <c r="G378" s="37">
        <f t="shared" si="67"/>
        <v>12.528749999999999</v>
      </c>
      <c r="H378" s="36">
        <f>_xlfn.XLOOKUP($B378,'[1]DOT Signs Costs (2)'!$A:$A,'[1]DOT Signs Costs (2)'!$W:$W)</f>
        <v>33.99</v>
      </c>
      <c r="I378" s="36">
        <f t="shared" si="66"/>
        <v>9.6868118750000001</v>
      </c>
      <c r="J378" s="36">
        <f t="shared" si="68"/>
        <v>0.139904375</v>
      </c>
      <c r="K378" s="36">
        <f t="shared" si="69"/>
        <v>9.6868118750000001</v>
      </c>
      <c r="L378" s="36">
        <f t="shared" si="70"/>
        <v>43.816716249999999</v>
      </c>
      <c r="M378" s="36">
        <f t="shared" si="71"/>
        <v>3.4264672107500003</v>
      </c>
      <c r="N378" s="36">
        <f t="shared" si="72"/>
        <v>47.243183460749997</v>
      </c>
      <c r="O378" s="36">
        <f t="shared" si="73"/>
        <v>8.6089547840736991</v>
      </c>
      <c r="P378" s="36">
        <f t="shared" si="74"/>
        <v>55.852138244823692</v>
      </c>
      <c r="Q378" s="38" t="e">
        <v>#N/A</v>
      </c>
      <c r="R378" s="39" t="str">
        <f t="shared" si="75"/>
        <v xml:space="preserve"> </v>
      </c>
      <c r="S378" s="40"/>
      <c r="T378" s="41" t="str">
        <f t="shared" si="76"/>
        <v/>
      </c>
      <c r="U378" s="41" t="str">
        <f t="shared" si="77"/>
        <v/>
      </c>
      <c r="V378" s="41" t="e">
        <f t="shared" si="65"/>
        <v>#N/A</v>
      </c>
      <c r="W378" s="18" t="e">
        <f>_xlfn.XLOOKUP($B378,'[1]Query2 w Prices'!$B:$B,'[1]Query2 w Prices'!$L:$L)</f>
        <v>#N/A</v>
      </c>
    </row>
    <row r="379" spans="2:23" ht="16.5" customHeight="1" x14ac:dyDescent="0.25">
      <c r="B379" s="32" t="s">
        <v>1006</v>
      </c>
      <c r="C379" s="33" t="s">
        <v>5319</v>
      </c>
      <c r="D379" s="34" t="str">
        <f>_xlfn.XLOOKUP($B379,[1]Redo!$A:$A,[1]Redo!$AD:$AD)</f>
        <v>SGN,S11,WNX,G200-82(CA),</v>
      </c>
      <c r="E379" s="35">
        <v>1326</v>
      </c>
      <c r="F379" s="36">
        <f>_xlfn.XLOOKUP($B379,'[1]DOT Signs Costs (2)'!$A:$A,'[1]DOT Signs Costs (2)'!$Y:$Y)</f>
        <v>0.22939999999999999</v>
      </c>
      <c r="G379" s="37">
        <f t="shared" si="67"/>
        <v>13.763999999999999</v>
      </c>
      <c r="H379" s="36">
        <f>_xlfn.XLOOKUP($B379,'[1]DOT Signs Costs (2)'!$A:$A,'[1]DOT Signs Costs (2)'!$W:$W)</f>
        <v>36.256</v>
      </c>
      <c r="I379" s="36">
        <f t="shared" si="66"/>
        <v>10.641866</v>
      </c>
      <c r="J379" s="36">
        <f t="shared" si="68"/>
        <v>0.153698</v>
      </c>
      <c r="K379" s="36">
        <f t="shared" si="69"/>
        <v>10.641866</v>
      </c>
      <c r="L379" s="36">
        <f t="shared" si="70"/>
        <v>47.051563999999999</v>
      </c>
      <c r="M379" s="36">
        <f t="shared" si="71"/>
        <v>3.6794323048000002</v>
      </c>
      <c r="N379" s="36">
        <f t="shared" si="72"/>
        <v>50.730996304800001</v>
      </c>
      <c r="O379" s="36">
        <f t="shared" si="73"/>
        <v>9.2445263283724479</v>
      </c>
      <c r="P379" s="36">
        <f t="shared" si="74"/>
        <v>59.975522633172446</v>
      </c>
      <c r="Q379" s="38" t="e">
        <v>#N/A</v>
      </c>
      <c r="R379" s="39" t="str">
        <f t="shared" si="75"/>
        <v xml:space="preserve"> </v>
      </c>
      <c r="S379" s="40"/>
      <c r="T379" s="41" t="str">
        <f t="shared" si="76"/>
        <v/>
      </c>
      <c r="U379" s="41" t="str">
        <f t="shared" si="77"/>
        <v/>
      </c>
      <c r="V379" s="41" t="e">
        <f t="shared" si="65"/>
        <v>#N/A</v>
      </c>
      <c r="W379" s="18" t="e">
        <f>_xlfn.XLOOKUP($B379,'[1]Query2 w Prices'!$B:$B,'[1]Query2 w Prices'!$L:$L)</f>
        <v>#N/A</v>
      </c>
    </row>
    <row r="380" spans="2:23" ht="16.5" customHeight="1" x14ac:dyDescent="0.25">
      <c r="B380" s="42" t="s">
        <v>1007</v>
      </c>
      <c r="C380" s="33" t="s">
        <v>5320</v>
      </c>
      <c r="D380" s="34" t="str">
        <f>_xlfn.XLOOKUP($B380,[1]Redo!$A:$A,[1]Redo!$AD:$AD)</f>
        <v>SGN,S11,WNX,G200-82(CA),</v>
      </c>
      <c r="E380" s="35">
        <v>1326</v>
      </c>
      <c r="F380" s="36">
        <f>_xlfn.XLOOKUP($B380,'[1]DOT Signs Costs (2)'!$A:$A,'[1]DOT Signs Costs (2)'!$Y:$Y)</f>
        <v>0.33468750000000008</v>
      </c>
      <c r="G380" s="37">
        <f t="shared" si="67"/>
        <v>20.081250000000004</v>
      </c>
      <c r="H380" s="36">
        <f>_xlfn.XLOOKUP($B380,'[1]DOT Signs Costs (2)'!$A:$A,'[1]DOT Signs Costs (2)'!$W:$W)</f>
        <v>56.650000000000006</v>
      </c>
      <c r="I380" s="36">
        <f t="shared" si="66"/>
        <v>15.526153125000004</v>
      </c>
      <c r="J380" s="36">
        <f t="shared" si="68"/>
        <v>0.22424062500000008</v>
      </c>
      <c r="K380" s="36">
        <f t="shared" si="69"/>
        <v>15.526153125000004</v>
      </c>
      <c r="L380" s="36">
        <f t="shared" si="70"/>
        <v>72.400393750000006</v>
      </c>
      <c r="M380" s="36">
        <f t="shared" si="71"/>
        <v>5.6617107912500009</v>
      </c>
      <c r="N380" s="36">
        <f t="shared" si="72"/>
        <v>78.062104541250008</v>
      </c>
      <c r="O380" s="36">
        <f t="shared" si="73"/>
        <v>14.224975522735164</v>
      </c>
      <c r="P380" s="36">
        <f t="shared" si="74"/>
        <v>92.287080063985172</v>
      </c>
      <c r="Q380" s="38" t="e">
        <v>#N/A</v>
      </c>
      <c r="R380" s="39" t="str">
        <f t="shared" si="75"/>
        <v xml:space="preserve"> </v>
      </c>
      <c r="S380" s="40"/>
      <c r="T380" s="41" t="str">
        <f t="shared" si="76"/>
        <v/>
      </c>
      <c r="U380" s="41" t="str">
        <f t="shared" si="77"/>
        <v/>
      </c>
      <c r="V380" s="41" t="e">
        <f t="shared" si="65"/>
        <v>#N/A</v>
      </c>
      <c r="W380" s="18" t="e">
        <f>_xlfn.XLOOKUP($B380,'[1]Query2 w Prices'!$B:$B,'[1]Query2 w Prices'!$L:$L)</f>
        <v>#N/A</v>
      </c>
    </row>
    <row r="381" spans="2:23" ht="16.5" customHeight="1" x14ac:dyDescent="0.25">
      <c r="B381" s="32" t="s">
        <v>1008</v>
      </c>
      <c r="C381" s="33" t="s">
        <v>5321</v>
      </c>
      <c r="D381" s="34" t="str">
        <f>_xlfn.XLOOKUP($B381,[1]Redo!$A:$A,[1]Redo!$AD:$AD)</f>
        <v>SGN,S11,WNX,G200-82A(CA),</v>
      </c>
      <c r="E381" s="35">
        <v>1326</v>
      </c>
      <c r="F381" s="36">
        <f>_xlfn.XLOOKUP($B381,'[1]DOT Signs Costs (2)'!$A:$A,'[1]DOT Signs Costs (2)'!$Y:$Y)</f>
        <v>0.17705000000000001</v>
      </c>
      <c r="G381" s="37">
        <f t="shared" si="67"/>
        <v>10.623000000000001</v>
      </c>
      <c r="H381" s="36">
        <f>_xlfn.XLOOKUP($B381,'[1]DOT Signs Costs (2)'!$A:$A,'[1]DOT Signs Costs (2)'!$W:$W)</f>
        <v>27.192</v>
      </c>
      <c r="I381" s="36">
        <f t="shared" si="66"/>
        <v>8.2133495000000014</v>
      </c>
      <c r="J381" s="36">
        <f t="shared" si="68"/>
        <v>0.11862350000000002</v>
      </c>
      <c r="K381" s="36">
        <f t="shared" si="69"/>
        <v>8.2133495000000014</v>
      </c>
      <c r="L381" s="36">
        <f t="shared" si="70"/>
        <v>35.523973000000005</v>
      </c>
      <c r="M381" s="36">
        <f t="shared" si="71"/>
        <v>2.7779746886000005</v>
      </c>
      <c r="N381" s="36">
        <f t="shared" si="72"/>
        <v>38.301947688600009</v>
      </c>
      <c r="O381" s="36">
        <f t="shared" si="73"/>
        <v>6.9796256652997126</v>
      </c>
      <c r="P381" s="36">
        <f t="shared" si="74"/>
        <v>45.281573353899724</v>
      </c>
      <c r="Q381" s="38" t="e">
        <v>#N/A</v>
      </c>
      <c r="R381" s="39" t="str">
        <f t="shared" si="75"/>
        <v xml:space="preserve"> </v>
      </c>
      <c r="S381" s="40"/>
      <c r="T381" s="41" t="str">
        <f t="shared" si="76"/>
        <v/>
      </c>
      <c r="U381" s="41" t="str">
        <f t="shared" si="77"/>
        <v/>
      </c>
      <c r="V381" s="41" t="e">
        <f t="shared" si="65"/>
        <v>#N/A</v>
      </c>
      <c r="W381" s="18" t="e">
        <f>_xlfn.XLOOKUP($B381,'[1]Query2 w Prices'!$B:$B,'[1]Query2 w Prices'!$L:$L)</f>
        <v>#N/A</v>
      </c>
    </row>
    <row r="382" spans="2:23" ht="16.5" customHeight="1" x14ac:dyDescent="0.25">
      <c r="B382" s="42" t="s">
        <v>1009</v>
      </c>
      <c r="C382" s="33" t="s">
        <v>5322</v>
      </c>
      <c r="D382" s="34" t="str">
        <f>_xlfn.XLOOKUP($B382,[1]Redo!$A:$A,[1]Redo!$AD:$AD)</f>
        <v>SGN,S11,WNX,G200-82A(CA),</v>
      </c>
      <c r="E382" s="35">
        <v>1326</v>
      </c>
      <c r="F382" s="36">
        <f>_xlfn.XLOOKUP($B382,'[1]DOT Signs Costs (2)'!$A:$A,'[1]DOT Signs Costs (2)'!$Y:$Y)</f>
        <v>0.27174999999999999</v>
      </c>
      <c r="G382" s="37">
        <f t="shared" si="67"/>
        <v>16.305</v>
      </c>
      <c r="H382" s="36">
        <f>_xlfn.XLOOKUP($B382,'[1]DOT Signs Costs (2)'!$A:$A,'[1]DOT Signs Costs (2)'!$W:$W)</f>
        <v>45.32</v>
      </c>
      <c r="I382" s="36">
        <f t="shared" si="66"/>
        <v>12.6064825</v>
      </c>
      <c r="J382" s="36">
        <f t="shared" si="68"/>
        <v>0.1820725</v>
      </c>
      <c r="K382" s="36">
        <f t="shared" si="69"/>
        <v>12.6064825</v>
      </c>
      <c r="L382" s="36">
        <f t="shared" si="70"/>
        <v>58.108554999999996</v>
      </c>
      <c r="M382" s="36">
        <f t="shared" si="71"/>
        <v>4.5440890009999997</v>
      </c>
      <c r="N382" s="36">
        <f t="shared" si="72"/>
        <v>62.652644000999999</v>
      </c>
      <c r="O382" s="36">
        <f t="shared" si="73"/>
        <v>11.41696515340443</v>
      </c>
      <c r="P382" s="36">
        <f t="shared" si="74"/>
        <v>74.069609154404432</v>
      </c>
      <c r="Q382" s="38" t="e">
        <v>#N/A</v>
      </c>
      <c r="R382" s="39" t="str">
        <f t="shared" si="75"/>
        <v xml:space="preserve"> </v>
      </c>
      <c r="S382" s="40"/>
      <c r="T382" s="41" t="str">
        <f t="shared" si="76"/>
        <v/>
      </c>
      <c r="U382" s="41" t="str">
        <f t="shared" si="77"/>
        <v/>
      </c>
      <c r="V382" s="41" t="e">
        <f t="shared" si="65"/>
        <v>#N/A</v>
      </c>
      <c r="W382" s="18" t="e">
        <f>_xlfn.XLOOKUP($B382,'[1]Query2 w Prices'!$B:$B,'[1]Query2 w Prices'!$L:$L)</f>
        <v>#N/A</v>
      </c>
    </row>
    <row r="383" spans="2:23" ht="16.5" customHeight="1" x14ac:dyDescent="0.25">
      <c r="B383" s="32" t="s">
        <v>1010</v>
      </c>
      <c r="C383" s="33" t="s">
        <v>5323</v>
      </c>
      <c r="D383" s="34" t="str">
        <f>_xlfn.XLOOKUP($B383,[1]Redo!$A:$A,[1]Redo!$AD:$AD)</f>
        <v>SGN,S11,WGX,G28-1(CA),</v>
      </c>
      <c r="E383" s="35">
        <v>1326</v>
      </c>
      <c r="F383" s="36">
        <f>_xlfn.XLOOKUP($B383,'[1]DOT Signs Costs (2)'!$A:$A,'[1]DOT Signs Costs (2)'!$Y:$Y)</f>
        <v>0.16116875</v>
      </c>
      <c r="G383" s="37">
        <f t="shared" si="67"/>
        <v>9.6701250000000005</v>
      </c>
      <c r="H383" s="36">
        <f>_xlfn.XLOOKUP($B383,'[1]DOT Signs Costs (2)'!$A:$A,'[1]DOT Signs Costs (2)'!$W:$W)</f>
        <v>23.792999999999999</v>
      </c>
      <c r="I383" s="36">
        <f t="shared" si="66"/>
        <v>7.4766183125000003</v>
      </c>
      <c r="J383" s="36">
        <f t="shared" si="68"/>
        <v>0.1079830625</v>
      </c>
      <c r="K383" s="36">
        <f t="shared" si="69"/>
        <v>7.4766183125000003</v>
      </c>
      <c r="L383" s="36">
        <f t="shared" si="70"/>
        <v>31.377601375000001</v>
      </c>
      <c r="M383" s="36">
        <f t="shared" si="71"/>
        <v>2.4537284275250002</v>
      </c>
      <c r="N383" s="36">
        <f t="shared" si="72"/>
        <v>33.831329802525005</v>
      </c>
      <c r="O383" s="36">
        <f t="shared" si="73"/>
        <v>6.1649611059127185</v>
      </c>
      <c r="P383" s="36">
        <f t="shared" si="74"/>
        <v>39.996290908437722</v>
      </c>
      <c r="Q383" s="38" t="e">
        <v>#N/A</v>
      </c>
      <c r="R383" s="39" t="str">
        <f t="shared" si="75"/>
        <v xml:space="preserve"> </v>
      </c>
      <c r="S383" s="40"/>
      <c r="T383" s="41" t="str">
        <f t="shared" si="76"/>
        <v/>
      </c>
      <c r="U383" s="41" t="str">
        <f t="shared" si="77"/>
        <v/>
      </c>
      <c r="V383" s="41" t="e">
        <f t="shared" si="65"/>
        <v>#N/A</v>
      </c>
      <c r="W383" s="18" t="e">
        <f>_xlfn.XLOOKUP($B383,'[1]Query2 w Prices'!$B:$B,'[1]Query2 w Prices'!$L:$L)</f>
        <v>#N/A</v>
      </c>
    </row>
    <row r="384" spans="2:23" ht="16.5" customHeight="1" x14ac:dyDescent="0.25">
      <c r="B384" s="42" t="s">
        <v>1011</v>
      </c>
      <c r="C384" s="33" t="s">
        <v>5324</v>
      </c>
      <c r="D384" s="34" t="str">
        <f>_xlfn.XLOOKUP($B384,[1]Redo!$A:$A,[1]Redo!$AD:$AD)</f>
        <v>SGN,S11,WGX,G28-1(CA),</v>
      </c>
      <c r="E384" s="35">
        <v>1326</v>
      </c>
      <c r="F384" s="36">
        <f>_xlfn.XLOOKUP($B384,'[1]DOT Signs Costs (2)'!$A:$A,'[1]DOT Signs Costs (2)'!$Y:$Y)</f>
        <v>0.17705000000000001</v>
      </c>
      <c r="G384" s="37">
        <f t="shared" si="67"/>
        <v>10.623000000000001</v>
      </c>
      <c r="H384" s="36">
        <f>_xlfn.XLOOKUP($B384,'[1]DOT Signs Costs (2)'!$A:$A,'[1]DOT Signs Costs (2)'!$W:$W)</f>
        <v>27.192</v>
      </c>
      <c r="I384" s="36">
        <f t="shared" si="66"/>
        <v>8.2133495000000014</v>
      </c>
      <c r="J384" s="36">
        <f t="shared" si="68"/>
        <v>0.11862350000000002</v>
      </c>
      <c r="K384" s="36">
        <f t="shared" si="69"/>
        <v>8.2133495000000014</v>
      </c>
      <c r="L384" s="36">
        <f t="shared" si="70"/>
        <v>35.523973000000005</v>
      </c>
      <c r="M384" s="36">
        <f t="shared" si="71"/>
        <v>2.7779746886000005</v>
      </c>
      <c r="N384" s="36">
        <f t="shared" si="72"/>
        <v>38.301947688600009</v>
      </c>
      <c r="O384" s="36">
        <f t="shared" si="73"/>
        <v>6.9796256652997126</v>
      </c>
      <c r="P384" s="36">
        <f t="shared" si="74"/>
        <v>45.281573353899724</v>
      </c>
      <c r="Q384" s="38" t="e">
        <v>#N/A</v>
      </c>
      <c r="R384" s="39" t="str">
        <f t="shared" si="75"/>
        <v xml:space="preserve"> </v>
      </c>
      <c r="S384" s="40"/>
      <c r="T384" s="41" t="str">
        <f t="shared" si="76"/>
        <v/>
      </c>
      <c r="U384" s="41" t="str">
        <f t="shared" si="77"/>
        <v/>
      </c>
      <c r="V384" s="41" t="e">
        <f t="shared" si="65"/>
        <v>#N/A</v>
      </c>
      <c r="W384" s="18" t="e">
        <f>_xlfn.XLOOKUP($B384,'[1]Query2 w Prices'!$B:$B,'[1]Query2 w Prices'!$L:$L)</f>
        <v>#N/A</v>
      </c>
    </row>
    <row r="385" spans="2:23" ht="16.5" customHeight="1" x14ac:dyDescent="0.25">
      <c r="B385" s="32" t="s">
        <v>1022</v>
      </c>
      <c r="C385" s="33" t="s">
        <v>5325</v>
      </c>
      <c r="D385" s="34" t="str">
        <f>_xlfn.XLOOKUP($B385,[1]Redo!$A:$A,[1]Redo!$AD:$AD)</f>
        <v>SGN,S11,WGX,G28-2(CA),</v>
      </c>
      <c r="E385" s="35">
        <v>1326</v>
      </c>
      <c r="F385" s="36">
        <f>_xlfn.XLOOKUP($B385,'[1]DOT Signs Costs (2)'!$A:$A,'[1]DOT Signs Costs (2)'!$Y:$Y)</f>
        <v>0.16116875</v>
      </c>
      <c r="G385" s="37">
        <f t="shared" si="67"/>
        <v>9.6701250000000005</v>
      </c>
      <c r="H385" s="36">
        <f>_xlfn.XLOOKUP($B385,'[1]DOT Signs Costs (2)'!$A:$A,'[1]DOT Signs Costs (2)'!$W:$W)</f>
        <v>23.792999999999999</v>
      </c>
      <c r="I385" s="36">
        <f t="shared" si="66"/>
        <v>7.4766183125000003</v>
      </c>
      <c r="J385" s="36">
        <f t="shared" si="68"/>
        <v>0.1079830625</v>
      </c>
      <c r="K385" s="36">
        <f t="shared" si="69"/>
        <v>7.4766183125000003</v>
      </c>
      <c r="L385" s="36">
        <f t="shared" si="70"/>
        <v>31.377601375000001</v>
      </c>
      <c r="M385" s="36">
        <f t="shared" si="71"/>
        <v>2.4537284275250002</v>
      </c>
      <c r="N385" s="36">
        <f t="shared" si="72"/>
        <v>33.831329802525005</v>
      </c>
      <c r="O385" s="36">
        <f t="shared" si="73"/>
        <v>6.1649611059127185</v>
      </c>
      <c r="P385" s="36">
        <f t="shared" si="74"/>
        <v>39.996290908437722</v>
      </c>
      <c r="Q385" s="38" t="e">
        <v>#N/A</v>
      </c>
      <c r="R385" s="39" t="str">
        <f t="shared" si="75"/>
        <v xml:space="preserve"> </v>
      </c>
      <c r="S385" s="40"/>
      <c r="T385" s="41" t="str">
        <f t="shared" si="76"/>
        <v/>
      </c>
      <c r="U385" s="41" t="str">
        <f t="shared" si="77"/>
        <v/>
      </c>
      <c r="V385" s="41" t="e">
        <f t="shared" si="65"/>
        <v>#N/A</v>
      </c>
      <c r="W385" s="18" t="e">
        <f>_xlfn.XLOOKUP($B385,'[1]Query2 w Prices'!$B:$B,'[1]Query2 w Prices'!$L:$L)</f>
        <v>#N/A</v>
      </c>
    </row>
    <row r="386" spans="2:23" ht="16.5" customHeight="1" x14ac:dyDescent="0.25">
      <c r="B386" s="42" t="s">
        <v>1013</v>
      </c>
      <c r="C386" s="33" t="s">
        <v>5326</v>
      </c>
      <c r="D386" s="34" t="str">
        <f>_xlfn.XLOOKUP($B386,[1]Redo!$A:$A,[1]Redo!$AD:$AD)</f>
        <v>SGN,S11,WGX,G28-1(CA),</v>
      </c>
      <c r="E386" s="35">
        <v>1326</v>
      </c>
      <c r="F386" s="36">
        <f>_xlfn.XLOOKUP($B386,'[1]DOT Signs Costs (2)'!$A:$A,'[1]DOT Signs Costs (2)'!$Y:$Y)</f>
        <v>0.29694444444444451</v>
      </c>
      <c r="G386" s="37">
        <f t="shared" si="67"/>
        <v>17.81666666666667</v>
      </c>
      <c r="H386" s="36">
        <f>_xlfn.XLOOKUP($B386,'[1]DOT Signs Costs (2)'!$A:$A,'[1]DOT Signs Costs (2)'!$W:$W)</f>
        <v>50.355555555555554</v>
      </c>
      <c r="I386" s="36">
        <f t="shared" si="66"/>
        <v>13.775252777777782</v>
      </c>
      <c r="J386" s="36">
        <f t="shared" si="68"/>
        <v>0.19895277777777784</v>
      </c>
      <c r="K386" s="36">
        <f t="shared" si="69"/>
        <v>13.775252777777782</v>
      </c>
      <c r="L386" s="36">
        <f t="shared" si="70"/>
        <v>64.329761111111111</v>
      </c>
      <c r="M386" s="36">
        <f t="shared" si="71"/>
        <v>5.0305873188888892</v>
      </c>
      <c r="N386" s="36">
        <f t="shared" si="72"/>
        <v>69.360348430000002</v>
      </c>
      <c r="O386" s="36">
        <f t="shared" si="73"/>
        <v>12.639285918095659</v>
      </c>
      <c r="P386" s="36">
        <f t="shared" si="74"/>
        <v>81.999634348095668</v>
      </c>
      <c r="Q386" s="38" t="e">
        <v>#N/A</v>
      </c>
      <c r="R386" s="39" t="str">
        <f t="shared" si="75"/>
        <v xml:space="preserve"> </v>
      </c>
      <c r="S386" s="40"/>
      <c r="T386" s="41" t="str">
        <f t="shared" si="76"/>
        <v/>
      </c>
      <c r="U386" s="41" t="str">
        <f t="shared" si="77"/>
        <v/>
      </c>
      <c r="V386" s="41" t="e">
        <f t="shared" si="65"/>
        <v>#N/A</v>
      </c>
      <c r="W386" s="18" t="e">
        <f>_xlfn.XLOOKUP($B386,'[1]Query2 w Prices'!$B:$B,'[1]Query2 w Prices'!$L:$L)</f>
        <v>#N/A</v>
      </c>
    </row>
    <row r="387" spans="2:23" ht="16.5" customHeight="1" x14ac:dyDescent="0.25">
      <c r="B387" s="32" t="s">
        <v>1014</v>
      </c>
      <c r="C387" s="33" t="s">
        <v>5327</v>
      </c>
      <c r="D387" s="34" t="str">
        <f>_xlfn.XLOOKUP($B387,[1]Redo!$A:$A,[1]Redo!$AD:$AD)</f>
        <v>SGN,S11,WGX,G28-1(CA),</v>
      </c>
      <c r="E387" s="35">
        <v>1326</v>
      </c>
      <c r="F387" s="36">
        <f>_xlfn.XLOOKUP($B387,'[1]DOT Signs Costs (2)'!$A:$A,'[1]DOT Signs Costs (2)'!$Y:$Y)</f>
        <v>0.44977777777777772</v>
      </c>
      <c r="G387" s="37">
        <f t="shared" si="67"/>
        <v>26.986666666666665</v>
      </c>
      <c r="H387" s="36">
        <f>_xlfn.XLOOKUP($B387,'[1]DOT Signs Costs (2)'!$A:$A,'[1]DOT Signs Costs (2)'!$W:$W)</f>
        <v>80.568888888888893</v>
      </c>
      <c r="I387" s="36">
        <f t="shared" si="66"/>
        <v>20.865191111111109</v>
      </c>
      <c r="J387" s="36">
        <f t="shared" si="68"/>
        <v>0.30135111111111107</v>
      </c>
      <c r="K387" s="36">
        <f t="shared" si="69"/>
        <v>20.865191111111109</v>
      </c>
      <c r="L387" s="36">
        <f t="shared" si="70"/>
        <v>101.73543111111113</v>
      </c>
      <c r="M387" s="36">
        <f t="shared" si="71"/>
        <v>7.9557107128888909</v>
      </c>
      <c r="N387" s="36">
        <f t="shared" si="72"/>
        <v>109.69114182400001</v>
      </c>
      <c r="O387" s="36">
        <f t="shared" si="73"/>
        <v>19.98862081258315</v>
      </c>
      <c r="P387" s="36">
        <f t="shared" si="74"/>
        <v>129.67976263658318</v>
      </c>
      <c r="Q387" s="38" t="e">
        <v>#N/A</v>
      </c>
      <c r="R387" s="39" t="str">
        <f t="shared" si="75"/>
        <v xml:space="preserve"> </v>
      </c>
      <c r="S387" s="40"/>
      <c r="T387" s="41" t="str">
        <f t="shared" si="76"/>
        <v/>
      </c>
      <c r="U387" s="41" t="str">
        <f t="shared" si="77"/>
        <v/>
      </c>
      <c r="V387" s="41" t="e">
        <f t="shared" si="65"/>
        <v>#N/A</v>
      </c>
      <c r="W387" s="18" t="e">
        <f>_xlfn.XLOOKUP($B387,'[1]Query2 w Prices'!$B:$B,'[1]Query2 w Prices'!$L:$L)</f>
        <v>#N/A</v>
      </c>
    </row>
    <row r="388" spans="2:23" ht="16.5" customHeight="1" x14ac:dyDescent="0.25">
      <c r="B388" s="42" t="s">
        <v>1015</v>
      </c>
      <c r="C388" s="33" t="s">
        <v>5328</v>
      </c>
      <c r="D388" s="34" t="str">
        <f>_xlfn.XLOOKUP($B388,[1]Redo!$A:$A,[1]Redo!$AD:$AD)</f>
        <v>SGN,S11,WGX,G28-1(CA),</v>
      </c>
      <c r="E388" s="35">
        <v>1326</v>
      </c>
      <c r="F388" s="36">
        <f>_xlfn.XLOOKUP($B388,'[1]DOT Signs Costs (2)'!$A:$A,'[1]DOT Signs Costs (2)'!$Y:$Y)</f>
        <v>0.46115</v>
      </c>
      <c r="G388" s="37">
        <f t="shared" si="67"/>
        <v>27.669</v>
      </c>
      <c r="H388" s="36">
        <f>_xlfn.XLOOKUP($B388,'[1]DOT Signs Costs (2)'!$A:$A,'[1]DOT Signs Costs (2)'!$W:$W)</f>
        <v>81.576000000000008</v>
      </c>
      <c r="I388" s="36">
        <f t="shared" si="66"/>
        <v>21.3927485</v>
      </c>
      <c r="J388" s="36">
        <f t="shared" si="68"/>
        <v>0.30897050000000004</v>
      </c>
      <c r="K388" s="36">
        <f t="shared" si="69"/>
        <v>21.3927485</v>
      </c>
      <c r="L388" s="36">
        <f t="shared" si="70"/>
        <v>103.277719</v>
      </c>
      <c r="M388" s="36">
        <f t="shared" si="71"/>
        <v>8.0763176258000016</v>
      </c>
      <c r="N388" s="36">
        <f t="shared" si="72"/>
        <v>111.35403662580001</v>
      </c>
      <c r="O388" s="36">
        <f t="shared" si="73"/>
        <v>20.291644129613871</v>
      </c>
      <c r="P388" s="36">
        <f t="shared" si="74"/>
        <v>131.64568075541388</v>
      </c>
      <c r="Q388" s="38" t="e">
        <v>#N/A</v>
      </c>
      <c r="R388" s="39" t="str">
        <f t="shared" si="75"/>
        <v xml:space="preserve"> </v>
      </c>
      <c r="S388" s="40"/>
      <c r="T388" s="41" t="str">
        <f t="shared" si="76"/>
        <v/>
      </c>
      <c r="U388" s="41" t="str">
        <f t="shared" si="77"/>
        <v/>
      </c>
      <c r="V388" s="41" t="e">
        <f t="shared" si="65"/>
        <v>#N/A</v>
      </c>
      <c r="W388" s="18" t="e">
        <f>_xlfn.XLOOKUP($B388,'[1]Query2 w Prices'!$B:$B,'[1]Query2 w Prices'!$L:$L)</f>
        <v>#N/A</v>
      </c>
    </row>
    <row r="389" spans="2:23" ht="16.5" customHeight="1" x14ac:dyDescent="0.25">
      <c r="B389" s="32" t="s">
        <v>1016</v>
      </c>
      <c r="C389" s="33" t="s">
        <v>5329</v>
      </c>
      <c r="D389" s="34" t="str">
        <f>_xlfn.XLOOKUP($B389,[1]Redo!$A:$A,[1]Redo!$AD:$AD)</f>
        <v>SGN,S11,WGX,G28-1(CA),</v>
      </c>
      <c r="E389" s="35">
        <v>1326</v>
      </c>
      <c r="F389" s="36">
        <f>_xlfn.XLOOKUP($B389,'[1]DOT Signs Costs (2)'!$A:$A,'[1]DOT Signs Costs (2)'!$Y:$Y)</f>
        <v>0.55643750000000014</v>
      </c>
      <c r="G389" s="37">
        <f t="shared" si="67"/>
        <v>33.386250000000011</v>
      </c>
      <c r="H389" s="36">
        <f>_xlfn.XLOOKUP($B389,'[1]DOT Signs Costs (2)'!$A:$A,'[1]DOT Signs Costs (2)'!$W:$W)</f>
        <v>101.97</v>
      </c>
      <c r="I389" s="36">
        <f t="shared" si="66"/>
        <v>25.813135625000008</v>
      </c>
      <c r="J389" s="36">
        <f t="shared" si="68"/>
        <v>0.37281312500000013</v>
      </c>
      <c r="K389" s="36">
        <f t="shared" si="69"/>
        <v>25.813135625000008</v>
      </c>
      <c r="L389" s="36">
        <f t="shared" si="70"/>
        <v>128.15594874999999</v>
      </c>
      <c r="M389" s="36">
        <f t="shared" si="71"/>
        <v>10.02179519225</v>
      </c>
      <c r="N389" s="36">
        <f t="shared" si="72"/>
        <v>138.17774394225</v>
      </c>
      <c r="O389" s="36">
        <f t="shared" si="73"/>
        <v>25.179631485935836</v>
      </c>
      <c r="P389" s="36">
        <f t="shared" si="74"/>
        <v>163.35737542818583</v>
      </c>
      <c r="Q389" s="38" t="e">
        <v>#N/A</v>
      </c>
      <c r="R389" s="39" t="str">
        <f t="shared" si="75"/>
        <v xml:space="preserve"> </v>
      </c>
      <c r="S389" s="40"/>
      <c r="T389" s="41" t="str">
        <f t="shared" si="76"/>
        <v/>
      </c>
      <c r="U389" s="41" t="str">
        <f t="shared" si="77"/>
        <v/>
      </c>
      <c r="V389" s="41" t="e">
        <f t="shared" si="65"/>
        <v>#N/A</v>
      </c>
      <c r="W389" s="18" t="e">
        <f>_xlfn.XLOOKUP($B389,'[1]Query2 w Prices'!$B:$B,'[1]Query2 w Prices'!$L:$L)</f>
        <v>#N/A</v>
      </c>
    </row>
    <row r="390" spans="2:23" ht="16.5" customHeight="1" x14ac:dyDescent="0.25">
      <c r="B390" s="42" t="s">
        <v>1018</v>
      </c>
      <c r="C390" s="33" t="s">
        <v>5330</v>
      </c>
      <c r="D390" s="34" t="str">
        <f>_xlfn.XLOOKUP($B390,[1]Redo!$A:$A,[1]Redo!$AD:$AD)</f>
        <v>SGN,S11,WGX,G28-1(CA),</v>
      </c>
      <c r="E390" s="35">
        <v>1326</v>
      </c>
      <c r="F390" s="36">
        <f>_xlfn.XLOOKUP($B390,'[1]DOT Signs Costs (2)'!$A:$A,'[1]DOT Signs Costs (2)'!$Y:$Y)</f>
        <v>0.60878750000000015</v>
      </c>
      <c r="G390" s="37">
        <f t="shared" si="67"/>
        <v>36.527250000000009</v>
      </c>
      <c r="H390" s="36">
        <f>_xlfn.XLOOKUP($B390,'[1]DOT Signs Costs (2)'!$A:$A,'[1]DOT Signs Costs (2)'!$W:$W)</f>
        <v>111.03400000000002</v>
      </c>
      <c r="I390" s="36">
        <f t="shared" si="66"/>
        <v>28.241652125000009</v>
      </c>
      <c r="J390" s="36">
        <f t="shared" si="68"/>
        <v>0.40788762500000014</v>
      </c>
      <c r="K390" s="36">
        <f t="shared" si="69"/>
        <v>28.241652125000009</v>
      </c>
      <c r="L390" s="36">
        <f t="shared" si="70"/>
        <v>139.68353975000002</v>
      </c>
      <c r="M390" s="36">
        <f t="shared" si="71"/>
        <v>10.923252808450002</v>
      </c>
      <c r="N390" s="36">
        <f t="shared" si="72"/>
        <v>150.60679255845002</v>
      </c>
      <c r="O390" s="36">
        <f t="shared" si="73"/>
        <v>27.444532149008573</v>
      </c>
      <c r="P390" s="36">
        <f t="shared" si="74"/>
        <v>178.0513247074586</v>
      </c>
      <c r="Q390" s="38" t="e">
        <v>#N/A</v>
      </c>
      <c r="R390" s="39" t="str">
        <f t="shared" si="75"/>
        <v xml:space="preserve"> </v>
      </c>
      <c r="S390" s="40"/>
      <c r="T390" s="41" t="str">
        <f t="shared" si="76"/>
        <v/>
      </c>
      <c r="U390" s="41" t="str">
        <f t="shared" si="77"/>
        <v/>
      </c>
      <c r="V390" s="41" t="e">
        <f t="shared" ref="V390:V453" si="78">ROUND($W390+7.75%,2)</f>
        <v>#N/A</v>
      </c>
      <c r="W390" s="18" t="e">
        <f>_xlfn.XLOOKUP($B390,'[1]Query2 w Prices'!$B:$B,'[1]Query2 w Prices'!$L:$L)</f>
        <v>#N/A</v>
      </c>
    </row>
    <row r="391" spans="2:23" ht="16.5" customHeight="1" x14ac:dyDescent="0.25">
      <c r="B391" s="32" t="s">
        <v>1019</v>
      </c>
      <c r="C391" s="33" t="s">
        <v>5331</v>
      </c>
      <c r="D391" s="34" t="str">
        <f>_xlfn.XLOOKUP($B391,[1]Redo!$A:$A,[1]Redo!$AD:$AD)</f>
        <v>SGN,S11,WGX,G28-1(CA),</v>
      </c>
      <c r="E391" s="35">
        <v>1326</v>
      </c>
      <c r="F391" s="36">
        <f>_xlfn.XLOOKUP($B391,'[1]DOT Signs Costs (2)'!$A:$A,'[1]DOT Signs Costs (2)'!$Y:$Y)</f>
        <v>0.7570125000000002</v>
      </c>
      <c r="G391" s="37">
        <f t="shared" si="67"/>
        <v>45.420750000000012</v>
      </c>
      <c r="H391" s="36">
        <f>_xlfn.XLOOKUP($B391,'[1]DOT Signs Costs (2)'!$A:$A,'[1]DOT Signs Costs (2)'!$W:$W)</f>
        <v>142.75800000000004</v>
      </c>
      <c r="I391" s="36">
        <f t="shared" ref="I391:I454" si="79">F391*$K$4</f>
        <v>35.117809875000013</v>
      </c>
      <c r="J391" s="36">
        <f t="shared" si="68"/>
        <v>0.5071983750000002</v>
      </c>
      <c r="K391" s="36">
        <f t="shared" si="69"/>
        <v>35.117809875000013</v>
      </c>
      <c r="L391" s="36">
        <f t="shared" si="70"/>
        <v>178.38300825000005</v>
      </c>
      <c r="M391" s="36">
        <f t="shared" si="71"/>
        <v>13.949551245150005</v>
      </c>
      <c r="N391" s="36">
        <f t="shared" si="72"/>
        <v>192.33255949515006</v>
      </c>
      <c r="O391" s="36">
        <f t="shared" si="73"/>
        <v>35.048068036620528</v>
      </c>
      <c r="P391" s="36">
        <f t="shared" si="74"/>
        <v>227.38062753177059</v>
      </c>
      <c r="Q391" s="38" t="e">
        <v>#N/A</v>
      </c>
      <c r="R391" s="39" t="str">
        <f t="shared" si="75"/>
        <v xml:space="preserve"> </v>
      </c>
      <c r="S391" s="40"/>
      <c r="T391" s="41" t="str">
        <f t="shared" si="76"/>
        <v/>
      </c>
      <c r="U391" s="41" t="str">
        <f t="shared" si="77"/>
        <v/>
      </c>
      <c r="V391" s="41" t="e">
        <f t="shared" si="78"/>
        <v>#N/A</v>
      </c>
      <c r="W391" s="18" t="e">
        <f>_xlfn.XLOOKUP($B391,'[1]Query2 w Prices'!$B:$B,'[1]Query2 w Prices'!$L:$L)</f>
        <v>#N/A</v>
      </c>
    </row>
    <row r="392" spans="2:23" ht="16.5" customHeight="1" x14ac:dyDescent="0.25">
      <c r="B392" s="42" t="s">
        <v>1012</v>
      </c>
      <c r="C392" s="33" t="s">
        <v>5332</v>
      </c>
      <c r="D392" s="34" t="str">
        <f>_xlfn.XLOOKUP($B392,[1]Redo!$A:$A,[1]Redo!$AD:$AD)</f>
        <v>SGN,S11,WGX,G28-1(CA),</v>
      </c>
      <c r="E392" s="35">
        <v>1326</v>
      </c>
      <c r="F392" s="36">
        <f>_xlfn.XLOOKUP($B392,'[1]DOT Signs Costs (2)'!$A:$A,'[1]DOT Signs Costs (2)'!$Y:$Y)</f>
        <v>0.26753472222222219</v>
      </c>
      <c r="G392" s="37">
        <f t="shared" si="67"/>
        <v>16.052083333333332</v>
      </c>
      <c r="H392" s="36">
        <f>_xlfn.XLOOKUP($B392,'[1]DOT Signs Costs (2)'!$A:$A,'[1]DOT Signs Costs (2)'!$W:$W)</f>
        <v>44.061111111111117</v>
      </c>
      <c r="I392" s="36">
        <f t="shared" si="79"/>
        <v>12.410935763888887</v>
      </c>
      <c r="J392" s="36">
        <f t="shared" si="68"/>
        <v>0.17924826388888887</v>
      </c>
      <c r="K392" s="36">
        <f t="shared" si="69"/>
        <v>12.410935763888887</v>
      </c>
      <c r="L392" s="36">
        <f t="shared" si="70"/>
        <v>56.651295138888891</v>
      </c>
      <c r="M392" s="36">
        <f t="shared" si="71"/>
        <v>4.4301312798611114</v>
      </c>
      <c r="N392" s="36">
        <f t="shared" si="72"/>
        <v>61.081426418749999</v>
      </c>
      <c r="O392" s="36">
        <f t="shared" si="73"/>
        <v>11.13064784515678</v>
      </c>
      <c r="P392" s="36">
        <f t="shared" si="74"/>
        <v>72.212074263906771</v>
      </c>
      <c r="Q392" s="38" t="e">
        <v>#N/A</v>
      </c>
      <c r="R392" s="39" t="str">
        <f t="shared" si="75"/>
        <v xml:space="preserve"> </v>
      </c>
      <c r="S392" s="40"/>
      <c r="T392" s="41" t="str">
        <f t="shared" si="76"/>
        <v/>
      </c>
      <c r="U392" s="41" t="str">
        <f t="shared" si="77"/>
        <v/>
      </c>
      <c r="V392" s="41" t="e">
        <f t="shared" si="78"/>
        <v>#N/A</v>
      </c>
      <c r="W392" s="18" t="e">
        <f>_xlfn.XLOOKUP($B392,'[1]Query2 w Prices'!$B:$B,'[1]Query2 w Prices'!$L:$L)</f>
        <v>#N/A</v>
      </c>
    </row>
    <row r="393" spans="2:23" ht="16.5" customHeight="1" x14ac:dyDescent="0.25">
      <c r="B393" s="32" t="s">
        <v>1024</v>
      </c>
      <c r="C393" s="33" t="s">
        <v>5333</v>
      </c>
      <c r="D393" s="34" t="str">
        <f>_xlfn.XLOOKUP($B393,[1]Redo!$A:$A,[1]Redo!$AD:$AD)</f>
        <v>SGN,S11,WGX,G28-2(CA),</v>
      </c>
      <c r="E393" s="35">
        <v>1326</v>
      </c>
      <c r="F393" s="36">
        <f>_xlfn.XLOOKUP($B393,'[1]DOT Signs Costs (2)'!$A:$A,'[1]DOT Signs Costs (2)'!$Y:$Y)</f>
        <v>0.26753472222222219</v>
      </c>
      <c r="G393" s="37">
        <f t="shared" si="67"/>
        <v>16.052083333333332</v>
      </c>
      <c r="H393" s="36">
        <f>_xlfn.XLOOKUP($B393,'[1]DOT Signs Costs (2)'!$A:$A,'[1]DOT Signs Costs (2)'!$W:$W)</f>
        <v>44.061111111111117</v>
      </c>
      <c r="I393" s="36">
        <f t="shared" si="79"/>
        <v>12.410935763888887</v>
      </c>
      <c r="J393" s="36">
        <f t="shared" si="68"/>
        <v>0.17924826388888887</v>
      </c>
      <c r="K393" s="36">
        <f t="shared" si="69"/>
        <v>12.410935763888887</v>
      </c>
      <c r="L393" s="36">
        <f t="shared" si="70"/>
        <v>56.651295138888891</v>
      </c>
      <c r="M393" s="36">
        <f t="shared" si="71"/>
        <v>4.4301312798611114</v>
      </c>
      <c r="N393" s="36">
        <f t="shared" si="72"/>
        <v>61.081426418749999</v>
      </c>
      <c r="O393" s="36">
        <f t="shared" si="73"/>
        <v>11.13064784515678</v>
      </c>
      <c r="P393" s="36">
        <f t="shared" si="74"/>
        <v>72.212074263906771</v>
      </c>
      <c r="Q393" s="38" t="e">
        <v>#N/A</v>
      </c>
      <c r="R393" s="39" t="str">
        <f t="shared" si="75"/>
        <v xml:space="preserve"> </v>
      </c>
      <c r="S393" s="40"/>
      <c r="T393" s="41" t="str">
        <f t="shared" si="76"/>
        <v/>
      </c>
      <c r="U393" s="41" t="str">
        <f t="shared" si="77"/>
        <v/>
      </c>
      <c r="V393" s="41" t="e">
        <f t="shared" si="78"/>
        <v>#N/A</v>
      </c>
      <c r="W393" s="18" t="e">
        <f>_xlfn.XLOOKUP($B393,'[1]Query2 w Prices'!$B:$B,'[1]Query2 w Prices'!$L:$L)</f>
        <v>#N/A</v>
      </c>
    </row>
    <row r="394" spans="2:23" ht="16.5" customHeight="1" x14ac:dyDescent="0.25">
      <c r="B394" s="42" t="s">
        <v>1023</v>
      </c>
      <c r="C394" s="33" t="s">
        <v>5334</v>
      </c>
      <c r="D394" s="34" t="str">
        <f>_xlfn.XLOOKUP($B394,[1]Redo!$A:$A,[1]Redo!$AD:$AD)</f>
        <v>SGN,S11,WGX,G28-2(CA),</v>
      </c>
      <c r="E394" s="35">
        <v>1326</v>
      </c>
      <c r="F394" s="36">
        <f>_xlfn.XLOOKUP($B394,'[1]DOT Signs Costs (2)'!$A:$A,'[1]DOT Signs Costs (2)'!$Y:$Y)</f>
        <v>0.23812500000000006</v>
      </c>
      <c r="G394" s="37">
        <f t="shared" ref="G394:G457" si="80">IFERROR(SUM(F394*60), " ")</f>
        <v>14.287500000000003</v>
      </c>
      <c r="H394" s="36">
        <f>_xlfn.XLOOKUP($B394,'[1]DOT Signs Costs (2)'!$A:$A,'[1]DOT Signs Costs (2)'!$W:$W)</f>
        <v>37.766666666666673</v>
      </c>
      <c r="I394" s="36">
        <f t="shared" si="79"/>
        <v>11.046618750000002</v>
      </c>
      <c r="J394" s="36">
        <f t="shared" ref="J394:J457" si="81">IFERROR(SUM($J$4*F394), " " )</f>
        <v>0.15954375000000004</v>
      </c>
      <c r="K394" s="36">
        <f t="shared" ref="K394:K457" si="82">IFERROR(SUM($K$4*F394), " ")</f>
        <v>11.046618750000002</v>
      </c>
      <c r="L394" s="36">
        <f t="shared" ref="L394:L457" si="83">IFERROR(SUM(H394+J394+K394), " ")</f>
        <v>48.972829166666671</v>
      </c>
      <c r="M394" s="36">
        <f t="shared" ref="M394:M457" si="84">IFERROR(SUM(L394*$M$4), " ")</f>
        <v>3.8296752408333341</v>
      </c>
      <c r="N394" s="36">
        <f t="shared" ref="N394:N457" si="85">IFERROR(SUM(L394+M394), " ")</f>
        <v>52.802504407500003</v>
      </c>
      <c r="O394" s="36">
        <f t="shared" ref="O394:O457" si="86">IFERROR(SUM(N394*$O$4), " ")</f>
        <v>9.6220097722179041</v>
      </c>
      <c r="P394" s="36">
        <f t="shared" ref="P394:P457" si="87">IFERROR(SUM(O394+N394),"")</f>
        <v>62.424514179717903</v>
      </c>
      <c r="Q394" s="38" t="e">
        <v>#N/A</v>
      </c>
      <c r="R394" s="39" t="str">
        <f t="shared" ref="R394:R457" si="88">IFERROR(SUM(Q394-P394)/(P394)," ")</f>
        <v xml:space="preserve"> </v>
      </c>
      <c r="S394" s="40"/>
      <c r="T394" s="41" t="str">
        <f t="shared" ref="T394:T457" si="89">IF(S394=0,"",Q394*S394)</f>
        <v/>
      </c>
      <c r="U394" s="41" t="str">
        <f t="shared" ref="U394:U457" si="90">IFERROR(T394-(P394*S394),"")</f>
        <v/>
      </c>
      <c r="V394" s="41" t="e">
        <f t="shared" si="78"/>
        <v>#N/A</v>
      </c>
      <c r="W394" s="18" t="e">
        <f>_xlfn.XLOOKUP($B394,'[1]Query2 w Prices'!$B:$B,'[1]Query2 w Prices'!$L:$L)</f>
        <v>#N/A</v>
      </c>
    </row>
    <row r="395" spans="2:23" ht="16.5" customHeight="1" x14ac:dyDescent="0.25">
      <c r="B395" s="32" t="s">
        <v>1021</v>
      </c>
      <c r="C395" s="33" t="s">
        <v>5335</v>
      </c>
      <c r="D395" s="34" t="str">
        <f>_xlfn.XLOOKUP($B395,[1]Redo!$A:$A,[1]Redo!$AD:$AD)</f>
        <v>SGN,S11,WGX,G28-1(CA),</v>
      </c>
      <c r="E395" s="35">
        <v>1326</v>
      </c>
      <c r="F395" s="36">
        <f>_xlfn.XLOOKUP($B395,'[1]DOT Signs Costs (2)'!$A:$A,'[1]DOT Signs Costs (2)'!$Y:$Y)</f>
        <v>0.40272222222222215</v>
      </c>
      <c r="G395" s="37">
        <f t="shared" si="80"/>
        <v>24.16333333333333</v>
      </c>
      <c r="H395" s="36">
        <f>_xlfn.XLOOKUP($B395,'[1]DOT Signs Costs (2)'!$A:$A,'[1]DOT Signs Costs (2)'!$W:$W)</f>
        <v>70.49777777777777</v>
      </c>
      <c r="I395" s="36">
        <f t="shared" si="79"/>
        <v>18.682283888888886</v>
      </c>
      <c r="J395" s="36">
        <f t="shared" si="81"/>
        <v>0.26982388888888886</v>
      </c>
      <c r="K395" s="36">
        <f t="shared" si="82"/>
        <v>18.682283888888886</v>
      </c>
      <c r="L395" s="36">
        <f t="shared" si="83"/>
        <v>89.449885555555554</v>
      </c>
      <c r="M395" s="36">
        <f t="shared" si="84"/>
        <v>6.9949810504444452</v>
      </c>
      <c r="N395" s="36">
        <f t="shared" si="85"/>
        <v>96.444866606000005</v>
      </c>
      <c r="O395" s="36">
        <f t="shared" si="86"/>
        <v>17.574799895880943</v>
      </c>
      <c r="P395" s="36">
        <f t="shared" si="87"/>
        <v>114.01966650188095</v>
      </c>
      <c r="Q395" s="38" t="e">
        <v>#N/A</v>
      </c>
      <c r="R395" s="39" t="str">
        <f t="shared" si="88"/>
        <v xml:space="preserve"> </v>
      </c>
      <c r="S395" s="40"/>
      <c r="T395" s="41" t="str">
        <f t="shared" si="89"/>
        <v/>
      </c>
      <c r="U395" s="41" t="str">
        <f t="shared" si="90"/>
        <v/>
      </c>
      <c r="V395" s="41" t="e">
        <f t="shared" si="78"/>
        <v>#N/A</v>
      </c>
      <c r="W395" s="18" t="e">
        <f>_xlfn.XLOOKUP($B395,'[1]Query2 w Prices'!$B:$B,'[1]Query2 w Prices'!$L:$L)</f>
        <v>#N/A</v>
      </c>
    </row>
    <row r="396" spans="2:23" ht="16.5" customHeight="1" x14ac:dyDescent="0.25">
      <c r="B396" s="42" t="s">
        <v>1025</v>
      </c>
      <c r="C396" s="33" t="s">
        <v>5336</v>
      </c>
      <c r="D396" s="34" t="str">
        <f>_xlfn.XLOOKUP($B396,[1]Redo!$A:$A,[1]Redo!$AD:$AD)</f>
        <v>SGN,S11,WGX,G28-2(CA),</v>
      </c>
      <c r="E396" s="35">
        <v>1326</v>
      </c>
      <c r="F396" s="36">
        <f>_xlfn.XLOOKUP($B396,'[1]DOT Signs Costs (2)'!$A:$A,'[1]DOT Signs Costs (2)'!$Y:$Y)</f>
        <v>0.34779947916666665</v>
      </c>
      <c r="G396" s="37">
        <f t="shared" si="80"/>
        <v>20.867968749999999</v>
      </c>
      <c r="H396" s="36">
        <f>_xlfn.XLOOKUP($B396,'[1]DOT Signs Costs (2)'!$A:$A,'[1]DOT Signs Costs (2)'!$W:$W)</f>
        <v>59.010416666666671</v>
      </c>
      <c r="I396" s="36">
        <f t="shared" si="79"/>
        <v>16.134417838541665</v>
      </c>
      <c r="J396" s="36">
        <f t="shared" si="81"/>
        <v>0.23302565104166667</v>
      </c>
      <c r="K396" s="36">
        <f t="shared" si="82"/>
        <v>16.134417838541665</v>
      </c>
      <c r="L396" s="36">
        <f t="shared" si="83"/>
        <v>75.377860156249994</v>
      </c>
      <c r="M396" s="36">
        <f t="shared" si="84"/>
        <v>5.8945486642187497</v>
      </c>
      <c r="N396" s="36">
        <f t="shared" si="85"/>
        <v>81.27240882046874</v>
      </c>
      <c r="O396" s="36">
        <f t="shared" si="86"/>
        <v>14.809977683012397</v>
      </c>
      <c r="P396" s="36">
        <f t="shared" si="87"/>
        <v>96.082386503481132</v>
      </c>
      <c r="Q396" s="38" t="e">
        <v>#N/A</v>
      </c>
      <c r="R396" s="39" t="str">
        <f t="shared" si="88"/>
        <v xml:space="preserve"> </v>
      </c>
      <c r="S396" s="40"/>
      <c r="T396" s="41" t="str">
        <f t="shared" si="89"/>
        <v/>
      </c>
      <c r="U396" s="41" t="str">
        <f t="shared" si="90"/>
        <v/>
      </c>
      <c r="V396" s="41" t="e">
        <f t="shared" si="78"/>
        <v>#N/A</v>
      </c>
      <c r="W396" s="18" t="e">
        <f>_xlfn.XLOOKUP($B396,'[1]Query2 w Prices'!$B:$B,'[1]Query2 w Prices'!$L:$L)</f>
        <v>#N/A</v>
      </c>
    </row>
    <row r="397" spans="2:23" ht="16.5" customHeight="1" x14ac:dyDescent="0.25">
      <c r="B397" s="32" t="s">
        <v>1026</v>
      </c>
      <c r="C397" s="33" t="s">
        <v>5337</v>
      </c>
      <c r="D397" s="34" t="str">
        <f>_xlfn.XLOOKUP($B397,[1]Redo!$A:$A,[1]Redo!$AD:$AD)</f>
        <v>SGN,S11,WGX,G28-2(CA),</v>
      </c>
      <c r="E397" s="35">
        <v>1326</v>
      </c>
      <c r="F397" s="36">
        <f>_xlfn.XLOOKUP($B397,'[1]DOT Signs Costs (2)'!$A:$A,'[1]DOT Signs Costs (2)'!$Y:$Y)</f>
        <v>0.40272222222222215</v>
      </c>
      <c r="G397" s="37">
        <f t="shared" si="80"/>
        <v>24.16333333333333</v>
      </c>
      <c r="H397" s="36">
        <f>_xlfn.XLOOKUP($B397,'[1]DOT Signs Costs (2)'!$A:$A,'[1]DOT Signs Costs (2)'!$W:$W)</f>
        <v>70.49777777777777</v>
      </c>
      <c r="I397" s="36">
        <f t="shared" si="79"/>
        <v>18.682283888888886</v>
      </c>
      <c r="J397" s="36">
        <f t="shared" si="81"/>
        <v>0.26982388888888886</v>
      </c>
      <c r="K397" s="36">
        <f t="shared" si="82"/>
        <v>18.682283888888886</v>
      </c>
      <c r="L397" s="36">
        <f t="shared" si="83"/>
        <v>89.449885555555554</v>
      </c>
      <c r="M397" s="36">
        <f t="shared" si="84"/>
        <v>6.9949810504444452</v>
      </c>
      <c r="N397" s="36">
        <f t="shared" si="85"/>
        <v>96.444866606000005</v>
      </c>
      <c r="O397" s="36">
        <f t="shared" si="86"/>
        <v>17.574799895880943</v>
      </c>
      <c r="P397" s="36">
        <f t="shared" si="87"/>
        <v>114.01966650188095</v>
      </c>
      <c r="Q397" s="38" t="e">
        <v>#N/A</v>
      </c>
      <c r="R397" s="39" t="str">
        <f t="shared" si="88"/>
        <v xml:space="preserve"> </v>
      </c>
      <c r="S397" s="40"/>
      <c r="T397" s="41" t="str">
        <f t="shared" si="89"/>
        <v/>
      </c>
      <c r="U397" s="41" t="str">
        <f t="shared" si="90"/>
        <v/>
      </c>
      <c r="V397" s="41" t="e">
        <f t="shared" si="78"/>
        <v>#N/A</v>
      </c>
      <c r="W397" s="18" t="e">
        <f>_xlfn.XLOOKUP($B397,'[1]Query2 w Prices'!$B:$B,'[1]Query2 w Prices'!$L:$L)</f>
        <v>#N/A</v>
      </c>
    </row>
    <row r="398" spans="2:23" ht="16.5" customHeight="1" x14ac:dyDescent="0.25">
      <c r="B398" s="42" t="s">
        <v>1027</v>
      </c>
      <c r="C398" s="33" t="s">
        <v>5338</v>
      </c>
      <c r="D398" s="34" t="str">
        <f>_xlfn.XLOOKUP($B398,[1]Redo!$A:$A,[1]Redo!$AD:$AD)</f>
        <v>SGN,S11,MUL,G30(CA),</v>
      </c>
      <c r="E398" s="35">
        <v>1326</v>
      </c>
      <c r="F398" s="36">
        <f>_xlfn.XLOOKUP($B398,'[1]DOT Signs Costs (2)'!$A:$A,'[1]DOT Signs Costs (2)'!$Y:$Y)</f>
        <v>0.43036666666666668</v>
      </c>
      <c r="G398" s="37">
        <f t="shared" si="80"/>
        <v>25.821999999999999</v>
      </c>
      <c r="H398" s="36">
        <f>_xlfn.XLOOKUP($B398,'[1]DOT Signs Costs (2)'!$A:$A,'[1]DOT Signs Costs (2)'!$W:$W)</f>
        <v>78.554666666666662</v>
      </c>
      <c r="I398" s="36">
        <f t="shared" si="79"/>
        <v>19.964709666666668</v>
      </c>
      <c r="J398" s="36">
        <f t="shared" si="81"/>
        <v>0.28834566666666667</v>
      </c>
      <c r="K398" s="36">
        <f t="shared" si="82"/>
        <v>19.964709666666668</v>
      </c>
      <c r="L398" s="36">
        <f t="shared" si="83"/>
        <v>98.807721999999998</v>
      </c>
      <c r="M398" s="36">
        <f t="shared" si="84"/>
        <v>7.7267638604000002</v>
      </c>
      <c r="N398" s="36">
        <f t="shared" si="85"/>
        <v>106.5344858604</v>
      </c>
      <c r="O398" s="36">
        <f t="shared" si="86"/>
        <v>19.413394791201956</v>
      </c>
      <c r="P398" s="36">
        <f t="shared" si="87"/>
        <v>125.94788065160195</v>
      </c>
      <c r="Q398" s="38" t="e">
        <v>#N/A</v>
      </c>
      <c r="R398" s="39" t="str">
        <f t="shared" si="88"/>
        <v xml:space="preserve"> </v>
      </c>
      <c r="S398" s="40"/>
      <c r="T398" s="41" t="str">
        <f t="shared" si="89"/>
        <v/>
      </c>
      <c r="U398" s="41" t="str">
        <f t="shared" si="90"/>
        <v/>
      </c>
      <c r="V398" s="41" t="e">
        <f t="shared" si="78"/>
        <v>#N/A</v>
      </c>
      <c r="W398" s="18" t="e">
        <f>_xlfn.XLOOKUP($B398,'[1]Query2 w Prices'!$B:$B,'[1]Query2 w Prices'!$L:$L)</f>
        <v>#N/A</v>
      </c>
    </row>
    <row r="399" spans="2:23" ht="16.5" customHeight="1" x14ac:dyDescent="0.25">
      <c r="B399" s="32" t="s">
        <v>1029</v>
      </c>
      <c r="C399" s="33" t="s">
        <v>7714</v>
      </c>
      <c r="D399" s="34" t="str">
        <f>_xlfn.XLOOKUP($B399,[1]Redo!$A:$A,[1]Redo!$AD:$AD)</f>
        <v>SGN,S11,MUL,G30aP(CA),</v>
      </c>
      <c r="E399" s="35">
        <v>1326</v>
      </c>
      <c r="F399" s="36">
        <f>_xlfn.XLOOKUP($B399,'[1]DOT Signs Costs (2)'!$A:$A,'[1]DOT Signs Costs (2)'!$Y:$Y)</f>
        <v>0.11352500000000001</v>
      </c>
      <c r="G399" s="37">
        <f t="shared" si="80"/>
        <v>6.8115000000000006</v>
      </c>
      <c r="H399" s="36">
        <f>_xlfn.XLOOKUP($B399,'[1]DOT Signs Costs (2)'!$A:$A,'[1]DOT Signs Costs (2)'!$W:$W)</f>
        <v>13.596</v>
      </c>
      <c r="I399" s="36">
        <f t="shared" si="79"/>
        <v>5.2664247500000005</v>
      </c>
      <c r="J399" s="36">
        <f t="shared" si="81"/>
        <v>7.6061750000000011E-2</v>
      </c>
      <c r="K399" s="36">
        <f t="shared" si="82"/>
        <v>5.2664247500000005</v>
      </c>
      <c r="L399" s="36">
        <f t="shared" si="83"/>
        <v>18.9384865</v>
      </c>
      <c r="M399" s="36">
        <f t="shared" si="84"/>
        <v>1.4809896443000001</v>
      </c>
      <c r="N399" s="36">
        <f t="shared" si="85"/>
        <v>20.419476144299999</v>
      </c>
      <c r="O399" s="36">
        <f t="shared" si="86"/>
        <v>3.7209674277517353</v>
      </c>
      <c r="P399" s="36">
        <f t="shared" si="87"/>
        <v>24.140443572051733</v>
      </c>
      <c r="Q399" s="38" t="e">
        <v>#N/A</v>
      </c>
      <c r="R399" s="39" t="str">
        <f t="shared" si="88"/>
        <v xml:space="preserve"> </v>
      </c>
      <c r="S399" s="40"/>
      <c r="T399" s="41" t="str">
        <f t="shared" si="89"/>
        <v/>
      </c>
      <c r="U399" s="41" t="str">
        <f t="shared" si="90"/>
        <v/>
      </c>
      <c r="V399" s="41" t="e">
        <f t="shared" si="78"/>
        <v>#N/A</v>
      </c>
      <c r="W399" s="18" t="e">
        <f>_xlfn.XLOOKUP($B399,'[1]Query2 w Prices'!$B:$B,'[1]Query2 w Prices'!$L:$L)</f>
        <v>#N/A</v>
      </c>
    </row>
    <row r="400" spans="2:23" ht="16.5" customHeight="1" x14ac:dyDescent="0.25">
      <c r="B400" s="42" t="s">
        <v>1030</v>
      </c>
      <c r="C400" s="33" t="s">
        <v>7715</v>
      </c>
      <c r="D400" s="34" t="str">
        <f>_xlfn.XLOOKUP($B400,[1]Redo!$A:$A,[1]Redo!$AD:$AD)</f>
        <v>SGN,S11,MUL,G30aP(CA),</v>
      </c>
      <c r="E400" s="35">
        <v>1326</v>
      </c>
      <c r="F400" s="36">
        <f>_xlfn.XLOOKUP($B400,'[1]DOT Signs Costs (2)'!$A:$A,'[1]DOT Signs Costs (2)'!$Y:$Y)</f>
        <v>0.20793125000000004</v>
      </c>
      <c r="G400" s="37">
        <f t="shared" si="80"/>
        <v>12.475875000000002</v>
      </c>
      <c r="H400" s="36">
        <f>_xlfn.XLOOKUP($B400,'[1]DOT Signs Costs (2)'!$A:$A,'[1]DOT Signs Costs (2)'!$W:$W)</f>
        <v>30.591000000000001</v>
      </c>
      <c r="I400" s="36">
        <f t="shared" si="79"/>
        <v>9.6459306875000017</v>
      </c>
      <c r="J400" s="36">
        <f t="shared" si="81"/>
        <v>0.13931393750000004</v>
      </c>
      <c r="K400" s="36">
        <f t="shared" si="82"/>
        <v>9.6459306875000017</v>
      </c>
      <c r="L400" s="36">
        <f t="shared" si="83"/>
        <v>40.376244624999998</v>
      </c>
      <c r="M400" s="36">
        <f t="shared" si="84"/>
        <v>3.1574223296750001</v>
      </c>
      <c r="N400" s="36">
        <f t="shared" si="85"/>
        <v>43.533666954674999</v>
      </c>
      <c r="O400" s="36">
        <f t="shared" si="86"/>
        <v>7.9329829817478323</v>
      </c>
      <c r="P400" s="36">
        <f t="shared" si="87"/>
        <v>51.466649936422833</v>
      </c>
      <c r="Q400" s="38" t="e">
        <v>#N/A</v>
      </c>
      <c r="R400" s="39" t="str">
        <f t="shared" si="88"/>
        <v xml:space="preserve"> </v>
      </c>
      <c r="S400" s="40"/>
      <c r="T400" s="41" t="str">
        <f t="shared" si="89"/>
        <v/>
      </c>
      <c r="U400" s="41" t="str">
        <f t="shared" si="90"/>
        <v/>
      </c>
      <c r="V400" s="41" t="e">
        <f t="shared" si="78"/>
        <v>#N/A</v>
      </c>
      <c r="W400" s="18" t="e">
        <f>_xlfn.XLOOKUP($B400,'[1]Query2 w Prices'!$B:$B,'[1]Query2 w Prices'!$L:$L)</f>
        <v>#N/A</v>
      </c>
    </row>
    <row r="401" spans="2:23" ht="16.5" customHeight="1" x14ac:dyDescent="0.25">
      <c r="B401" s="32" t="s">
        <v>1031</v>
      </c>
      <c r="C401" s="33" t="s">
        <v>7716</v>
      </c>
      <c r="D401" s="34" t="str">
        <f>_xlfn.XLOOKUP($B401,[1]Redo!$A:$A,[1]Redo!$AD:$AD)</f>
        <v>SGN,S11,MUL,G30bP(CA),</v>
      </c>
      <c r="E401" s="35">
        <v>1326</v>
      </c>
      <c r="F401" s="36">
        <f>_xlfn.XLOOKUP($B401,'[1]DOT Signs Costs (2)'!$A:$A,'[1]DOT Signs Costs (2)'!$Y:$Y)</f>
        <v>0.11352500000000001</v>
      </c>
      <c r="G401" s="37">
        <f t="shared" si="80"/>
        <v>6.8115000000000006</v>
      </c>
      <c r="H401" s="36">
        <f>_xlfn.XLOOKUP($B401,'[1]DOT Signs Costs (2)'!$A:$A,'[1]DOT Signs Costs (2)'!$W:$W)</f>
        <v>13.596</v>
      </c>
      <c r="I401" s="36">
        <f t="shared" si="79"/>
        <v>5.2664247500000005</v>
      </c>
      <c r="J401" s="36">
        <f t="shared" si="81"/>
        <v>7.6061750000000011E-2</v>
      </c>
      <c r="K401" s="36">
        <f t="shared" si="82"/>
        <v>5.2664247500000005</v>
      </c>
      <c r="L401" s="36">
        <f t="shared" si="83"/>
        <v>18.9384865</v>
      </c>
      <c r="M401" s="36">
        <f t="shared" si="84"/>
        <v>1.4809896443000001</v>
      </c>
      <c r="N401" s="36">
        <f t="shared" si="85"/>
        <v>20.419476144299999</v>
      </c>
      <c r="O401" s="36">
        <f t="shared" si="86"/>
        <v>3.7209674277517353</v>
      </c>
      <c r="P401" s="36">
        <f t="shared" si="87"/>
        <v>24.140443572051733</v>
      </c>
      <c r="Q401" s="38" t="e">
        <v>#N/A</v>
      </c>
      <c r="R401" s="39" t="str">
        <f t="shared" si="88"/>
        <v xml:space="preserve"> </v>
      </c>
      <c r="S401" s="40"/>
      <c r="T401" s="41" t="str">
        <f t="shared" si="89"/>
        <v/>
      </c>
      <c r="U401" s="41" t="str">
        <f t="shared" si="90"/>
        <v/>
      </c>
      <c r="V401" s="41" t="e">
        <f t="shared" si="78"/>
        <v>#N/A</v>
      </c>
      <c r="W401" s="18" t="e">
        <f>_xlfn.XLOOKUP($B401,'[1]Query2 w Prices'!$B:$B,'[1]Query2 w Prices'!$L:$L)</f>
        <v>#N/A</v>
      </c>
    </row>
    <row r="402" spans="2:23" ht="16.5" customHeight="1" x14ac:dyDescent="0.25">
      <c r="B402" s="42" t="s">
        <v>1032</v>
      </c>
      <c r="C402" s="33" t="s">
        <v>7717</v>
      </c>
      <c r="D402" s="34" t="str">
        <f>_xlfn.XLOOKUP($B402,[1]Redo!$A:$A,[1]Redo!$AD:$AD)</f>
        <v>SGN,S11,MUL,G30bP(CA),</v>
      </c>
      <c r="E402" s="35">
        <v>1326</v>
      </c>
      <c r="F402" s="36">
        <f>_xlfn.XLOOKUP($B402,'[1]DOT Signs Costs (2)'!$A:$A,'[1]DOT Signs Costs (2)'!$Y:$Y)</f>
        <v>0.22939999999999999</v>
      </c>
      <c r="G402" s="37">
        <f t="shared" si="80"/>
        <v>13.763999999999999</v>
      </c>
      <c r="H402" s="36">
        <f>_xlfn.XLOOKUP($B402,'[1]DOT Signs Costs (2)'!$A:$A,'[1]DOT Signs Costs (2)'!$W:$W)</f>
        <v>36.256</v>
      </c>
      <c r="I402" s="36">
        <f t="shared" si="79"/>
        <v>10.641866</v>
      </c>
      <c r="J402" s="36">
        <f t="shared" si="81"/>
        <v>0.153698</v>
      </c>
      <c r="K402" s="36">
        <f t="shared" si="82"/>
        <v>10.641866</v>
      </c>
      <c r="L402" s="36">
        <f t="shared" si="83"/>
        <v>47.051563999999999</v>
      </c>
      <c r="M402" s="36">
        <f t="shared" si="84"/>
        <v>3.6794323048000002</v>
      </c>
      <c r="N402" s="36">
        <f t="shared" si="85"/>
        <v>50.730996304800001</v>
      </c>
      <c r="O402" s="36">
        <f t="shared" si="86"/>
        <v>9.2445263283724479</v>
      </c>
      <c r="P402" s="36">
        <f t="shared" si="87"/>
        <v>59.975522633172446</v>
      </c>
      <c r="Q402" s="38" t="e">
        <v>#N/A</v>
      </c>
      <c r="R402" s="39" t="str">
        <f t="shared" si="88"/>
        <v xml:space="preserve"> </v>
      </c>
      <c r="S402" s="40"/>
      <c r="T402" s="41" t="str">
        <f t="shared" si="89"/>
        <v/>
      </c>
      <c r="U402" s="41" t="str">
        <f t="shared" si="90"/>
        <v/>
      </c>
      <c r="V402" s="41" t="e">
        <f t="shared" si="78"/>
        <v>#N/A</v>
      </c>
      <c r="W402" s="18" t="e">
        <f>_xlfn.XLOOKUP($B402,'[1]Query2 w Prices'!$B:$B,'[1]Query2 w Prices'!$L:$L)</f>
        <v>#N/A</v>
      </c>
    </row>
    <row r="403" spans="2:23" ht="16.5" customHeight="1" x14ac:dyDescent="0.25">
      <c r="B403" s="32" t="s">
        <v>1033</v>
      </c>
      <c r="C403" s="33" t="s">
        <v>5339</v>
      </c>
      <c r="D403" s="34" t="str">
        <f>_xlfn.XLOOKUP($B403,[1]Redo!$A:$A,[1]Redo!$AD:$AD)</f>
        <v>SGN,S8,BWX,G33-1P(CA),</v>
      </c>
      <c r="E403" s="35">
        <v>1326</v>
      </c>
      <c r="F403" s="36">
        <f>_xlfn.XLOOKUP($B403,'[1]DOT Signs Costs (2)'!$A:$A,'[1]DOT Signs Costs (2)'!$Y:$Y)</f>
        <v>5.4802083333333342E-2</v>
      </c>
      <c r="G403" s="37">
        <f t="shared" si="80"/>
        <v>3.2881250000000004</v>
      </c>
      <c r="H403" s="36">
        <f>_xlfn.XLOOKUP($B403,'[1]DOT Signs Costs (2)'!$A:$A,'[1]DOT Signs Costs (2)'!$W:$W)</f>
        <v>5.665</v>
      </c>
      <c r="I403" s="36">
        <f t="shared" si="79"/>
        <v>2.5422686458333339</v>
      </c>
      <c r="J403" s="36">
        <f t="shared" si="81"/>
        <v>3.671739583333334E-2</v>
      </c>
      <c r="K403" s="36">
        <f t="shared" si="82"/>
        <v>2.5422686458333339</v>
      </c>
      <c r="L403" s="36">
        <f t="shared" si="83"/>
        <v>8.2439860416666679</v>
      </c>
      <c r="M403" s="36">
        <f t="shared" si="84"/>
        <v>0.64467970845833344</v>
      </c>
      <c r="N403" s="36">
        <f t="shared" si="85"/>
        <v>8.8886657501250017</v>
      </c>
      <c r="O403" s="36">
        <f t="shared" si="86"/>
        <v>1.6197494734271207</v>
      </c>
      <c r="P403" s="36">
        <f t="shared" si="87"/>
        <v>10.508415223552122</v>
      </c>
      <c r="Q403" s="38" t="e">
        <v>#N/A</v>
      </c>
      <c r="R403" s="39" t="str">
        <f t="shared" si="88"/>
        <v xml:space="preserve"> </v>
      </c>
      <c r="S403" s="40"/>
      <c r="T403" s="41" t="str">
        <f t="shared" si="89"/>
        <v/>
      </c>
      <c r="U403" s="41" t="str">
        <f t="shared" si="90"/>
        <v/>
      </c>
      <c r="V403" s="41" t="e">
        <f t="shared" si="78"/>
        <v>#N/A</v>
      </c>
      <c r="W403" s="18" t="e">
        <f>_xlfn.XLOOKUP($B403,'[1]Query2 w Prices'!$B:$B,'[1]Query2 w Prices'!$L:$L)</f>
        <v>#N/A</v>
      </c>
    </row>
    <row r="404" spans="2:23" ht="16.5" customHeight="1" x14ac:dyDescent="0.25">
      <c r="B404" s="42" t="s">
        <v>1041</v>
      </c>
      <c r="C404" s="33" t="s">
        <v>5340</v>
      </c>
      <c r="D404" s="34" t="str">
        <f>_xlfn.XLOOKUP($B404,[1]Redo!$A:$A,[1]Redo!$AD:$AD)</f>
        <v>SGN,S11,WEX,G33-1P(CA),</v>
      </c>
      <c r="E404" s="35">
        <v>1326</v>
      </c>
      <c r="F404" s="36">
        <f>_xlfn.XLOOKUP($B404,'[1]DOT Signs Costs (2)'!$A:$A,'[1]DOT Signs Costs (2)'!$Y:$Y)</f>
        <v>5.4802083333333342E-2</v>
      </c>
      <c r="G404" s="37">
        <f t="shared" si="80"/>
        <v>3.2881250000000004</v>
      </c>
      <c r="H404" s="36">
        <f>_xlfn.XLOOKUP($B404,'[1]DOT Signs Costs (2)'!$A:$A,'[1]DOT Signs Costs (2)'!$W:$W)</f>
        <v>5.665</v>
      </c>
      <c r="I404" s="36">
        <f t="shared" si="79"/>
        <v>2.5422686458333339</v>
      </c>
      <c r="J404" s="36">
        <f t="shared" si="81"/>
        <v>3.671739583333334E-2</v>
      </c>
      <c r="K404" s="36">
        <f t="shared" si="82"/>
        <v>2.5422686458333339</v>
      </c>
      <c r="L404" s="36">
        <f t="shared" si="83"/>
        <v>8.2439860416666679</v>
      </c>
      <c r="M404" s="36">
        <f t="shared" si="84"/>
        <v>0.64467970845833344</v>
      </c>
      <c r="N404" s="36">
        <f t="shared" si="85"/>
        <v>8.8886657501250017</v>
      </c>
      <c r="O404" s="36">
        <f t="shared" si="86"/>
        <v>1.6197494734271207</v>
      </c>
      <c r="P404" s="36">
        <f t="shared" si="87"/>
        <v>10.508415223552122</v>
      </c>
      <c r="Q404" s="38" t="e">
        <v>#N/A</v>
      </c>
      <c r="R404" s="39" t="str">
        <f t="shared" si="88"/>
        <v xml:space="preserve"> </v>
      </c>
      <c r="S404" s="40"/>
      <c r="T404" s="41" t="str">
        <f t="shared" si="89"/>
        <v/>
      </c>
      <c r="U404" s="41" t="str">
        <f t="shared" si="90"/>
        <v/>
      </c>
      <c r="V404" s="41" t="e">
        <f t="shared" si="78"/>
        <v>#N/A</v>
      </c>
      <c r="W404" s="18" t="e">
        <f>_xlfn.XLOOKUP($B404,'[1]Query2 w Prices'!$B:$B,'[1]Query2 w Prices'!$L:$L)</f>
        <v>#N/A</v>
      </c>
    </row>
    <row r="405" spans="2:23" ht="16.5" customHeight="1" x14ac:dyDescent="0.25">
      <c r="B405" s="32" t="s">
        <v>1036</v>
      </c>
      <c r="C405" s="33" t="s">
        <v>5341</v>
      </c>
      <c r="D405" s="34" t="str">
        <f>_xlfn.XLOOKUP($B405,[1]Redo!$A:$A,[1]Redo!$AD:$AD)</f>
        <v>SGN,S8,BWX,G33-1P(CA),</v>
      </c>
      <c r="E405" s="35">
        <v>1326</v>
      </c>
      <c r="F405" s="36">
        <f>_xlfn.XLOOKUP($B405,'[1]DOT Signs Costs (2)'!$A:$A,'[1]DOT Signs Costs (2)'!$Y:$Y)</f>
        <v>0.10391666666666667</v>
      </c>
      <c r="G405" s="37">
        <f t="shared" si="80"/>
        <v>6.2350000000000003</v>
      </c>
      <c r="H405" s="36">
        <f>_xlfn.XLOOKUP($B405,'[1]DOT Signs Costs (2)'!$A:$A,'[1]DOT Signs Costs (2)'!$W:$W)</f>
        <v>15.106666666666669</v>
      </c>
      <c r="I405" s="36">
        <f t="shared" si="79"/>
        <v>4.8206941666666667</v>
      </c>
      <c r="J405" s="36">
        <f t="shared" si="81"/>
        <v>6.9624166666666668E-2</v>
      </c>
      <c r="K405" s="36">
        <f t="shared" si="82"/>
        <v>4.8206941666666667</v>
      </c>
      <c r="L405" s="36">
        <f t="shared" si="83"/>
        <v>19.996985000000002</v>
      </c>
      <c r="M405" s="36">
        <f t="shared" si="84"/>
        <v>1.5637642270000003</v>
      </c>
      <c r="N405" s="36">
        <f t="shared" si="85"/>
        <v>21.560749227000002</v>
      </c>
      <c r="O405" s="36">
        <f t="shared" si="86"/>
        <v>3.9289375018558133</v>
      </c>
      <c r="P405" s="36">
        <f t="shared" si="87"/>
        <v>25.489686728855816</v>
      </c>
      <c r="Q405" s="38" t="e">
        <v>#N/A</v>
      </c>
      <c r="R405" s="39" t="str">
        <f t="shared" si="88"/>
        <v xml:space="preserve"> </v>
      </c>
      <c r="S405" s="40"/>
      <c r="T405" s="41" t="str">
        <f t="shared" si="89"/>
        <v/>
      </c>
      <c r="U405" s="41" t="str">
        <f t="shared" si="90"/>
        <v/>
      </c>
      <c r="V405" s="41" t="e">
        <f t="shared" si="78"/>
        <v>#N/A</v>
      </c>
      <c r="W405" s="18" t="e">
        <f>_xlfn.XLOOKUP($B405,'[1]Query2 w Prices'!$B:$B,'[1]Query2 w Prices'!$L:$L)</f>
        <v>#N/A</v>
      </c>
    </row>
    <row r="406" spans="2:23" ht="16.5" customHeight="1" x14ac:dyDescent="0.25">
      <c r="B406" s="42" t="s">
        <v>1042</v>
      </c>
      <c r="C406" s="33" t="s">
        <v>5342</v>
      </c>
      <c r="D406" s="34" t="str">
        <f>_xlfn.XLOOKUP($B406,[1]Redo!$A:$A,[1]Redo!$AD:$AD)</f>
        <v>SGN,S11,WEX,G33-1P(CA),</v>
      </c>
      <c r="E406" s="35">
        <v>1326</v>
      </c>
      <c r="F406" s="36">
        <f>_xlfn.XLOOKUP($B406,'[1]DOT Signs Costs (2)'!$A:$A,'[1]DOT Signs Costs (2)'!$Y:$Y)</f>
        <v>7.2350000000000012E-2</v>
      </c>
      <c r="G406" s="37">
        <f t="shared" si="80"/>
        <v>4.3410000000000011</v>
      </c>
      <c r="H406" s="36">
        <f>_xlfn.XLOOKUP($B406,'[1]DOT Signs Costs (2)'!$A:$A,'[1]DOT Signs Costs (2)'!$W:$W)</f>
        <v>9.0640000000000001</v>
      </c>
      <c r="I406" s="36">
        <f t="shared" si="79"/>
        <v>3.3563165000000006</v>
      </c>
      <c r="J406" s="36">
        <f t="shared" si="81"/>
        <v>4.8474500000000011E-2</v>
      </c>
      <c r="K406" s="36">
        <f t="shared" si="82"/>
        <v>3.3563165000000006</v>
      </c>
      <c r="L406" s="36">
        <f t="shared" si="83"/>
        <v>12.468791</v>
      </c>
      <c r="M406" s="36">
        <f t="shared" si="84"/>
        <v>0.97505945620000001</v>
      </c>
      <c r="N406" s="36">
        <f t="shared" si="85"/>
        <v>13.4438504562</v>
      </c>
      <c r="O406" s="36">
        <f t="shared" si="86"/>
        <v>2.4498243391542398</v>
      </c>
      <c r="P406" s="36">
        <f t="shared" si="87"/>
        <v>15.89367479535424</v>
      </c>
      <c r="Q406" s="38" t="e">
        <v>#N/A</v>
      </c>
      <c r="R406" s="39" t="str">
        <f t="shared" si="88"/>
        <v xml:space="preserve"> </v>
      </c>
      <c r="S406" s="40"/>
      <c r="T406" s="41" t="str">
        <f t="shared" si="89"/>
        <v/>
      </c>
      <c r="U406" s="41" t="str">
        <f t="shared" si="90"/>
        <v/>
      </c>
      <c r="V406" s="41" t="e">
        <f t="shared" si="78"/>
        <v>#N/A</v>
      </c>
      <c r="W406" s="18" t="e">
        <f>_xlfn.XLOOKUP($B406,'[1]Query2 w Prices'!$B:$B,'[1]Query2 w Prices'!$L:$L)</f>
        <v>#N/A</v>
      </c>
    </row>
    <row r="407" spans="2:23" ht="16.5" customHeight="1" x14ac:dyDescent="0.25">
      <c r="B407" s="32" t="s">
        <v>1043</v>
      </c>
      <c r="C407" s="33" t="s">
        <v>5343</v>
      </c>
      <c r="D407" s="34" t="str">
        <f>_xlfn.XLOOKUP($B407,[1]Redo!$A:$A,[1]Redo!$AD:$AD)</f>
        <v>SGN,S11,WEX,G33-1P(CA),</v>
      </c>
      <c r="E407" s="35">
        <v>1326</v>
      </c>
      <c r="F407" s="36">
        <f>_xlfn.XLOOKUP($B407,'[1]DOT Signs Costs (2)'!$A:$A,'[1]DOT Signs Costs (2)'!$Y:$Y)</f>
        <v>0.10391666666666667</v>
      </c>
      <c r="G407" s="37">
        <f t="shared" si="80"/>
        <v>6.2350000000000003</v>
      </c>
      <c r="H407" s="36">
        <f>_xlfn.XLOOKUP($B407,'[1]DOT Signs Costs (2)'!$A:$A,'[1]DOT Signs Costs (2)'!$W:$W)</f>
        <v>15.106666666666669</v>
      </c>
      <c r="I407" s="36">
        <f t="shared" si="79"/>
        <v>4.8206941666666667</v>
      </c>
      <c r="J407" s="36">
        <f t="shared" si="81"/>
        <v>6.9624166666666668E-2</v>
      </c>
      <c r="K407" s="36">
        <f t="shared" si="82"/>
        <v>4.8206941666666667</v>
      </c>
      <c r="L407" s="36">
        <f t="shared" si="83"/>
        <v>19.996985000000002</v>
      </c>
      <c r="M407" s="36">
        <f t="shared" si="84"/>
        <v>1.5637642270000003</v>
      </c>
      <c r="N407" s="36">
        <f t="shared" si="85"/>
        <v>21.560749227000002</v>
      </c>
      <c r="O407" s="36">
        <f t="shared" si="86"/>
        <v>3.9289375018558133</v>
      </c>
      <c r="P407" s="36">
        <f t="shared" si="87"/>
        <v>25.489686728855816</v>
      </c>
      <c r="Q407" s="38" t="e">
        <v>#N/A</v>
      </c>
      <c r="R407" s="39" t="str">
        <f t="shared" si="88"/>
        <v xml:space="preserve"> </v>
      </c>
      <c r="S407" s="40"/>
      <c r="T407" s="41" t="str">
        <f t="shared" si="89"/>
        <v/>
      </c>
      <c r="U407" s="41" t="str">
        <f t="shared" si="90"/>
        <v/>
      </c>
      <c r="V407" s="41" t="e">
        <f t="shared" si="78"/>
        <v>#N/A</v>
      </c>
      <c r="W407" s="18" t="e">
        <f>_xlfn.XLOOKUP($B407,'[1]Query2 w Prices'!$B:$B,'[1]Query2 w Prices'!$L:$L)</f>
        <v>#N/A</v>
      </c>
    </row>
    <row r="408" spans="2:23" ht="16.5" customHeight="1" x14ac:dyDescent="0.25">
      <c r="B408" s="42" t="s">
        <v>1049</v>
      </c>
      <c r="C408" s="33" t="s">
        <v>5344</v>
      </c>
      <c r="D408" s="34" t="str">
        <f>_xlfn.XLOOKUP($B408,[1]Redo!$A:$A,[1]Redo!$AD:$AD)</f>
        <v>SGN,S11,WGX,G33-1P(CA),</v>
      </c>
      <c r="E408" s="35">
        <v>1326</v>
      </c>
      <c r="F408" s="36">
        <f>_xlfn.XLOOKUP($B408,'[1]DOT Signs Costs (2)'!$A:$A,'[1]DOT Signs Costs (2)'!$Y:$Y)</f>
        <v>5.4802083333333342E-2</v>
      </c>
      <c r="G408" s="37">
        <f t="shared" si="80"/>
        <v>3.2881250000000004</v>
      </c>
      <c r="H408" s="36">
        <f>_xlfn.XLOOKUP($B408,'[1]DOT Signs Costs (2)'!$A:$A,'[1]DOT Signs Costs (2)'!$W:$W)</f>
        <v>5.665</v>
      </c>
      <c r="I408" s="36">
        <f t="shared" si="79"/>
        <v>2.5422686458333339</v>
      </c>
      <c r="J408" s="36">
        <f t="shared" si="81"/>
        <v>3.671739583333334E-2</v>
      </c>
      <c r="K408" s="36">
        <f t="shared" si="82"/>
        <v>2.5422686458333339</v>
      </c>
      <c r="L408" s="36">
        <f t="shared" si="83"/>
        <v>8.2439860416666679</v>
      </c>
      <c r="M408" s="36">
        <f t="shared" si="84"/>
        <v>0.64467970845833344</v>
      </c>
      <c r="N408" s="36">
        <f t="shared" si="85"/>
        <v>8.8886657501250017</v>
      </c>
      <c r="O408" s="36">
        <f t="shared" si="86"/>
        <v>1.6197494734271207</v>
      </c>
      <c r="P408" s="36">
        <f t="shared" si="87"/>
        <v>10.508415223552122</v>
      </c>
      <c r="Q408" s="38" t="e">
        <v>#N/A</v>
      </c>
      <c r="R408" s="39" t="str">
        <f t="shared" si="88"/>
        <v xml:space="preserve"> </v>
      </c>
      <c r="S408" s="40"/>
      <c r="T408" s="41" t="str">
        <f t="shared" si="89"/>
        <v/>
      </c>
      <c r="U408" s="41" t="str">
        <f t="shared" si="90"/>
        <v/>
      </c>
      <c r="V408" s="41" t="e">
        <f t="shared" si="78"/>
        <v>#N/A</v>
      </c>
      <c r="W408" s="18" t="e">
        <f>_xlfn.XLOOKUP($B408,'[1]Query2 w Prices'!$B:$B,'[1]Query2 w Prices'!$L:$L)</f>
        <v>#N/A</v>
      </c>
    </row>
    <row r="409" spans="2:23" ht="16.5" customHeight="1" x14ac:dyDescent="0.25">
      <c r="B409" s="32" t="s">
        <v>1050</v>
      </c>
      <c r="C409" s="33" t="s">
        <v>5345</v>
      </c>
      <c r="D409" s="34" t="str">
        <f>_xlfn.XLOOKUP($B409,[1]Redo!$A:$A,[1]Redo!$AD:$AD)</f>
        <v>SGN,S11,WGX,G33-1P(CA),</v>
      </c>
      <c r="E409" s="35">
        <v>1326</v>
      </c>
      <c r="F409" s="36">
        <f>_xlfn.XLOOKUP($B409,'[1]DOT Signs Costs (2)'!$A:$A,'[1]DOT Signs Costs (2)'!$Y:$Y)</f>
        <v>7.2350000000000012E-2</v>
      </c>
      <c r="G409" s="37">
        <f t="shared" si="80"/>
        <v>4.3410000000000011</v>
      </c>
      <c r="H409" s="36">
        <f>_xlfn.XLOOKUP($B409,'[1]DOT Signs Costs (2)'!$A:$A,'[1]DOT Signs Costs (2)'!$W:$W)</f>
        <v>9.0640000000000001</v>
      </c>
      <c r="I409" s="36">
        <f t="shared" si="79"/>
        <v>3.3563165000000006</v>
      </c>
      <c r="J409" s="36">
        <f t="shared" si="81"/>
        <v>4.8474500000000011E-2</v>
      </c>
      <c r="K409" s="36">
        <f t="shared" si="82"/>
        <v>3.3563165000000006</v>
      </c>
      <c r="L409" s="36">
        <f t="shared" si="83"/>
        <v>12.468791</v>
      </c>
      <c r="M409" s="36">
        <f t="shared" si="84"/>
        <v>0.97505945620000001</v>
      </c>
      <c r="N409" s="36">
        <f t="shared" si="85"/>
        <v>13.4438504562</v>
      </c>
      <c r="O409" s="36">
        <f t="shared" si="86"/>
        <v>2.4498243391542398</v>
      </c>
      <c r="P409" s="36">
        <f t="shared" si="87"/>
        <v>15.89367479535424</v>
      </c>
      <c r="Q409" s="38" t="e">
        <v>#N/A</v>
      </c>
      <c r="R409" s="39" t="str">
        <f t="shared" si="88"/>
        <v xml:space="preserve"> </v>
      </c>
      <c r="S409" s="40"/>
      <c r="T409" s="41" t="str">
        <f t="shared" si="89"/>
        <v/>
      </c>
      <c r="U409" s="41" t="str">
        <f t="shared" si="90"/>
        <v/>
      </c>
      <c r="V409" s="41" t="e">
        <f t="shared" si="78"/>
        <v>#N/A</v>
      </c>
      <c r="W409" s="18" t="e">
        <f>_xlfn.XLOOKUP($B409,'[1]Query2 w Prices'!$B:$B,'[1]Query2 w Prices'!$L:$L)</f>
        <v>#N/A</v>
      </c>
    </row>
    <row r="410" spans="2:23" ht="16.5" customHeight="1" x14ac:dyDescent="0.25">
      <c r="B410" s="42" t="s">
        <v>1051</v>
      </c>
      <c r="C410" s="33" t="s">
        <v>5346</v>
      </c>
      <c r="D410" s="34" t="str">
        <f>_xlfn.XLOOKUP($B410,[1]Redo!$A:$A,[1]Redo!$AD:$AD)</f>
        <v>SGN,S11,WGX,G33-1P(CA),</v>
      </c>
      <c r="E410" s="35">
        <v>1326</v>
      </c>
      <c r="F410" s="36">
        <f>_xlfn.XLOOKUP($B410,'[1]DOT Signs Costs (2)'!$A:$A,'[1]DOT Signs Costs (2)'!$Y:$Y)</f>
        <v>0.10391666666666667</v>
      </c>
      <c r="G410" s="37">
        <f t="shared" si="80"/>
        <v>6.2350000000000003</v>
      </c>
      <c r="H410" s="36">
        <f>_xlfn.XLOOKUP($B410,'[1]DOT Signs Costs (2)'!$A:$A,'[1]DOT Signs Costs (2)'!$W:$W)</f>
        <v>15.106666666666669</v>
      </c>
      <c r="I410" s="36">
        <f t="shared" si="79"/>
        <v>4.8206941666666667</v>
      </c>
      <c r="J410" s="36">
        <f t="shared" si="81"/>
        <v>6.9624166666666668E-2</v>
      </c>
      <c r="K410" s="36">
        <f t="shared" si="82"/>
        <v>4.8206941666666667</v>
      </c>
      <c r="L410" s="36">
        <f t="shared" si="83"/>
        <v>19.996985000000002</v>
      </c>
      <c r="M410" s="36">
        <f t="shared" si="84"/>
        <v>1.5637642270000003</v>
      </c>
      <c r="N410" s="36">
        <f t="shared" si="85"/>
        <v>21.560749227000002</v>
      </c>
      <c r="O410" s="36">
        <f t="shared" si="86"/>
        <v>3.9289375018558133</v>
      </c>
      <c r="P410" s="36">
        <f t="shared" si="87"/>
        <v>25.489686728855816</v>
      </c>
      <c r="Q410" s="38" t="e">
        <v>#N/A</v>
      </c>
      <c r="R410" s="39" t="str">
        <f t="shared" si="88"/>
        <v xml:space="preserve"> </v>
      </c>
      <c r="S410" s="40"/>
      <c r="T410" s="41" t="str">
        <f t="shared" si="89"/>
        <v/>
      </c>
      <c r="U410" s="41" t="str">
        <f t="shared" si="90"/>
        <v/>
      </c>
      <c r="V410" s="41" t="e">
        <f t="shared" si="78"/>
        <v>#N/A</v>
      </c>
      <c r="W410" s="18" t="e">
        <f>_xlfn.XLOOKUP($B410,'[1]Query2 w Prices'!$B:$B,'[1]Query2 w Prices'!$L:$L)</f>
        <v>#N/A</v>
      </c>
    </row>
    <row r="411" spans="2:23" ht="16.5" customHeight="1" x14ac:dyDescent="0.25">
      <c r="B411" s="32" t="s">
        <v>1044</v>
      </c>
      <c r="C411" s="33" t="s">
        <v>5347</v>
      </c>
      <c r="D411" s="34" t="str">
        <f>_xlfn.XLOOKUP($B411,[1]Redo!$A:$A,[1]Redo!$AD:$AD)</f>
        <v>SGN,S11,WNX,G33-1P(CA),</v>
      </c>
      <c r="E411" s="35">
        <v>1326</v>
      </c>
      <c r="F411" s="36">
        <f>_xlfn.XLOOKUP($B411,'[1]DOT Signs Costs (2)'!$A:$A,'[1]DOT Signs Costs (2)'!$Y:$Y)</f>
        <v>5.4802083333333342E-2</v>
      </c>
      <c r="G411" s="37">
        <f t="shared" si="80"/>
        <v>3.2881250000000004</v>
      </c>
      <c r="H411" s="36">
        <f>_xlfn.XLOOKUP($B411,'[1]DOT Signs Costs (2)'!$A:$A,'[1]DOT Signs Costs (2)'!$W:$W)</f>
        <v>5.665</v>
      </c>
      <c r="I411" s="36">
        <f t="shared" si="79"/>
        <v>2.5422686458333339</v>
      </c>
      <c r="J411" s="36">
        <f t="shared" si="81"/>
        <v>3.671739583333334E-2</v>
      </c>
      <c r="K411" s="36">
        <f t="shared" si="82"/>
        <v>2.5422686458333339</v>
      </c>
      <c r="L411" s="36">
        <f t="shared" si="83"/>
        <v>8.2439860416666679</v>
      </c>
      <c r="M411" s="36">
        <f t="shared" si="84"/>
        <v>0.64467970845833344</v>
      </c>
      <c r="N411" s="36">
        <f t="shared" si="85"/>
        <v>8.8886657501250017</v>
      </c>
      <c r="O411" s="36">
        <f t="shared" si="86"/>
        <v>1.6197494734271207</v>
      </c>
      <c r="P411" s="36">
        <f t="shared" si="87"/>
        <v>10.508415223552122</v>
      </c>
      <c r="Q411" s="38" t="e">
        <v>#N/A</v>
      </c>
      <c r="R411" s="39" t="str">
        <f t="shared" si="88"/>
        <v xml:space="preserve"> </v>
      </c>
      <c r="S411" s="40"/>
      <c r="T411" s="41" t="str">
        <f t="shared" si="89"/>
        <v/>
      </c>
      <c r="U411" s="41" t="str">
        <f t="shared" si="90"/>
        <v/>
      </c>
      <c r="V411" s="41" t="e">
        <f t="shared" si="78"/>
        <v>#N/A</v>
      </c>
      <c r="W411" s="18" t="e">
        <f>_xlfn.XLOOKUP($B411,'[1]Query2 w Prices'!$B:$B,'[1]Query2 w Prices'!$L:$L)</f>
        <v>#N/A</v>
      </c>
    </row>
    <row r="412" spans="2:23" ht="16.5" customHeight="1" x14ac:dyDescent="0.25">
      <c r="B412" s="42" t="s">
        <v>1045</v>
      </c>
      <c r="C412" s="33" t="s">
        <v>5348</v>
      </c>
      <c r="D412" s="34" t="str">
        <f>_xlfn.XLOOKUP($B412,[1]Redo!$A:$A,[1]Redo!$AD:$AD)</f>
        <v>SGN,S11,WNX,G33-1P(CA),</v>
      </c>
      <c r="E412" s="35">
        <v>1326</v>
      </c>
      <c r="F412" s="36">
        <f>_xlfn.XLOOKUP($B412,'[1]DOT Signs Costs (2)'!$A:$A,'[1]DOT Signs Costs (2)'!$Y:$Y)</f>
        <v>7.2350000000000012E-2</v>
      </c>
      <c r="G412" s="37">
        <f t="shared" si="80"/>
        <v>4.3410000000000011</v>
      </c>
      <c r="H412" s="36">
        <f>_xlfn.XLOOKUP($B412,'[1]DOT Signs Costs (2)'!$A:$A,'[1]DOT Signs Costs (2)'!$W:$W)</f>
        <v>9.0640000000000001</v>
      </c>
      <c r="I412" s="36">
        <f t="shared" si="79"/>
        <v>3.3563165000000006</v>
      </c>
      <c r="J412" s="36">
        <f t="shared" si="81"/>
        <v>4.8474500000000011E-2</v>
      </c>
      <c r="K412" s="36">
        <f t="shared" si="82"/>
        <v>3.3563165000000006</v>
      </c>
      <c r="L412" s="36">
        <f t="shared" si="83"/>
        <v>12.468791</v>
      </c>
      <c r="M412" s="36">
        <f t="shared" si="84"/>
        <v>0.97505945620000001</v>
      </c>
      <c r="N412" s="36">
        <f t="shared" si="85"/>
        <v>13.4438504562</v>
      </c>
      <c r="O412" s="36">
        <f t="shared" si="86"/>
        <v>2.4498243391542398</v>
      </c>
      <c r="P412" s="36">
        <f t="shared" si="87"/>
        <v>15.89367479535424</v>
      </c>
      <c r="Q412" s="38" t="e">
        <v>#N/A</v>
      </c>
      <c r="R412" s="39" t="str">
        <f t="shared" si="88"/>
        <v xml:space="preserve"> </v>
      </c>
      <c r="S412" s="40"/>
      <c r="T412" s="41" t="str">
        <f t="shared" si="89"/>
        <v/>
      </c>
      <c r="U412" s="41" t="str">
        <f t="shared" si="90"/>
        <v/>
      </c>
      <c r="V412" s="41" t="e">
        <f t="shared" si="78"/>
        <v>#N/A</v>
      </c>
      <c r="W412" s="18" t="e">
        <f>_xlfn.XLOOKUP($B412,'[1]Query2 w Prices'!$B:$B,'[1]Query2 w Prices'!$L:$L)</f>
        <v>#N/A</v>
      </c>
    </row>
    <row r="413" spans="2:23" ht="16.5" customHeight="1" x14ac:dyDescent="0.25">
      <c r="B413" s="32" t="s">
        <v>1039</v>
      </c>
      <c r="C413" s="33" t="s">
        <v>5349</v>
      </c>
      <c r="D413" s="34" t="str">
        <f>_xlfn.XLOOKUP($B413,[1]Redo!$A:$A,[1]Redo!$AD:$AD)</f>
        <v>SGN,S11,BFY,G33-1P(CA),</v>
      </c>
      <c r="E413" s="35">
        <v>1326</v>
      </c>
      <c r="F413" s="36">
        <f>_xlfn.XLOOKUP($B413,'[1]DOT Signs Costs (2)'!$A:$A,'[1]DOT Signs Costs (2)'!$Y:$Y)</f>
        <v>7.2350000000000012E-2</v>
      </c>
      <c r="G413" s="37">
        <f t="shared" si="80"/>
        <v>4.3410000000000011</v>
      </c>
      <c r="H413" s="36">
        <f>_xlfn.XLOOKUP($B413,'[1]DOT Signs Costs (2)'!$A:$A,'[1]DOT Signs Costs (2)'!$W:$W)</f>
        <v>9.0640000000000001</v>
      </c>
      <c r="I413" s="36">
        <f t="shared" si="79"/>
        <v>3.3563165000000006</v>
      </c>
      <c r="J413" s="36">
        <f t="shared" si="81"/>
        <v>4.8474500000000011E-2</v>
      </c>
      <c r="K413" s="36">
        <f t="shared" si="82"/>
        <v>3.3563165000000006</v>
      </c>
      <c r="L413" s="36">
        <f t="shared" si="83"/>
        <v>12.468791</v>
      </c>
      <c r="M413" s="36">
        <f t="shared" si="84"/>
        <v>0.97505945620000001</v>
      </c>
      <c r="N413" s="36">
        <f t="shared" si="85"/>
        <v>13.4438504562</v>
      </c>
      <c r="O413" s="36">
        <f t="shared" si="86"/>
        <v>2.4498243391542398</v>
      </c>
      <c r="P413" s="36">
        <f t="shared" si="87"/>
        <v>15.89367479535424</v>
      </c>
      <c r="Q413" s="38" t="e">
        <v>#N/A</v>
      </c>
      <c r="R413" s="39" t="str">
        <f t="shared" si="88"/>
        <v xml:space="preserve"> </v>
      </c>
      <c r="S413" s="40"/>
      <c r="T413" s="41" t="str">
        <f t="shared" si="89"/>
        <v/>
      </c>
      <c r="U413" s="41" t="str">
        <f t="shared" si="90"/>
        <v/>
      </c>
      <c r="V413" s="41" t="e">
        <f t="shared" si="78"/>
        <v>#N/A</v>
      </c>
      <c r="W413" s="18" t="e">
        <f>_xlfn.XLOOKUP($B413,'[1]Query2 w Prices'!$B:$B,'[1]Query2 w Prices'!$L:$L)</f>
        <v>#N/A</v>
      </c>
    </row>
    <row r="414" spans="2:23" ht="16.5" customHeight="1" x14ac:dyDescent="0.25">
      <c r="B414" s="42" t="s">
        <v>1038</v>
      </c>
      <c r="C414" s="33" t="s">
        <v>5350</v>
      </c>
      <c r="D414" s="34" t="str">
        <f>_xlfn.XLOOKUP($B414,[1]Redo!$A:$A,[1]Redo!$AD:$AD)</f>
        <v>SGN,S11,BFY,G33-1P(CA),</v>
      </c>
      <c r="E414" s="35">
        <v>1326</v>
      </c>
      <c r="F414" s="36">
        <f>_xlfn.XLOOKUP($B414,'[1]DOT Signs Costs (2)'!$A:$A,'[1]DOT Signs Costs (2)'!$Y:$Y)</f>
        <v>5.4802083333333342E-2</v>
      </c>
      <c r="G414" s="37">
        <f t="shared" si="80"/>
        <v>3.2881250000000004</v>
      </c>
      <c r="H414" s="36">
        <f>_xlfn.XLOOKUP($B414,'[1]DOT Signs Costs (2)'!$A:$A,'[1]DOT Signs Costs (2)'!$W:$W)</f>
        <v>5.665</v>
      </c>
      <c r="I414" s="36">
        <f t="shared" si="79"/>
        <v>2.5422686458333339</v>
      </c>
      <c r="J414" s="36">
        <f t="shared" si="81"/>
        <v>3.671739583333334E-2</v>
      </c>
      <c r="K414" s="36">
        <f t="shared" si="82"/>
        <v>2.5422686458333339</v>
      </c>
      <c r="L414" s="36">
        <f t="shared" si="83"/>
        <v>8.2439860416666679</v>
      </c>
      <c r="M414" s="36">
        <f t="shared" si="84"/>
        <v>0.64467970845833344</v>
      </c>
      <c r="N414" s="36">
        <f t="shared" si="85"/>
        <v>8.8886657501250017</v>
      </c>
      <c r="O414" s="36">
        <f t="shared" si="86"/>
        <v>1.6197494734271207</v>
      </c>
      <c r="P414" s="36">
        <f t="shared" si="87"/>
        <v>10.508415223552122</v>
      </c>
      <c r="Q414" s="38" t="e">
        <v>#N/A</v>
      </c>
      <c r="R414" s="39" t="str">
        <f t="shared" si="88"/>
        <v xml:space="preserve"> </v>
      </c>
      <c r="S414" s="40"/>
      <c r="T414" s="41" t="str">
        <f t="shared" si="89"/>
        <v/>
      </c>
      <c r="U414" s="41" t="str">
        <f t="shared" si="90"/>
        <v/>
      </c>
      <c r="V414" s="41" t="e">
        <f t="shared" si="78"/>
        <v>#N/A</v>
      </c>
      <c r="W414" s="18" t="e">
        <f>_xlfn.XLOOKUP($B414,'[1]Query2 w Prices'!$B:$B,'[1]Query2 w Prices'!$L:$L)</f>
        <v>#N/A</v>
      </c>
    </row>
    <row r="415" spans="2:23" ht="16.5" customHeight="1" x14ac:dyDescent="0.25">
      <c r="B415" s="32" t="s">
        <v>1047</v>
      </c>
      <c r="C415" s="33" t="s">
        <v>5351</v>
      </c>
      <c r="D415" s="34" t="str">
        <f>_xlfn.XLOOKUP($B415,[1]Redo!$A:$A,[1]Redo!$AD:$AD)</f>
        <v>SGN,S11,BFO,G33-1P(CA),</v>
      </c>
      <c r="E415" s="35">
        <v>1326</v>
      </c>
      <c r="F415" s="36">
        <f>_xlfn.XLOOKUP($B415,'[1]DOT Signs Costs (2)'!$A:$A,'[1]DOT Signs Costs (2)'!$Y:$Y)</f>
        <v>7.2350000000000012E-2</v>
      </c>
      <c r="G415" s="37">
        <f t="shared" si="80"/>
        <v>4.3410000000000011</v>
      </c>
      <c r="H415" s="36">
        <f>_xlfn.XLOOKUP($B415,'[1]DOT Signs Costs (2)'!$A:$A,'[1]DOT Signs Costs (2)'!$W:$W)</f>
        <v>9.0640000000000001</v>
      </c>
      <c r="I415" s="36">
        <f t="shared" si="79"/>
        <v>3.3563165000000006</v>
      </c>
      <c r="J415" s="36">
        <f t="shared" si="81"/>
        <v>4.8474500000000011E-2</v>
      </c>
      <c r="K415" s="36">
        <f t="shared" si="82"/>
        <v>3.3563165000000006</v>
      </c>
      <c r="L415" s="36">
        <f t="shared" si="83"/>
        <v>12.468791</v>
      </c>
      <c r="M415" s="36">
        <f t="shared" si="84"/>
        <v>0.97505945620000001</v>
      </c>
      <c r="N415" s="36">
        <f t="shared" si="85"/>
        <v>13.4438504562</v>
      </c>
      <c r="O415" s="36">
        <f t="shared" si="86"/>
        <v>2.4498243391542398</v>
      </c>
      <c r="P415" s="36">
        <f t="shared" si="87"/>
        <v>15.89367479535424</v>
      </c>
      <c r="Q415" s="38" t="e">
        <v>#N/A</v>
      </c>
      <c r="R415" s="39" t="str">
        <f t="shared" si="88"/>
        <v xml:space="preserve"> </v>
      </c>
      <c r="S415" s="40"/>
      <c r="T415" s="41" t="str">
        <f t="shared" si="89"/>
        <v/>
      </c>
      <c r="U415" s="41" t="str">
        <f t="shared" si="90"/>
        <v/>
      </c>
      <c r="V415" s="41" t="e">
        <f t="shared" si="78"/>
        <v>#N/A</v>
      </c>
      <c r="W415" s="18" t="e">
        <f>_xlfn.XLOOKUP($B415,'[1]Query2 w Prices'!$B:$B,'[1]Query2 w Prices'!$L:$L)</f>
        <v>#N/A</v>
      </c>
    </row>
    <row r="416" spans="2:23" ht="16.5" customHeight="1" x14ac:dyDescent="0.25">
      <c r="B416" s="42" t="s">
        <v>1040</v>
      </c>
      <c r="C416" s="33" t="s">
        <v>5352</v>
      </c>
      <c r="D416" s="34" t="str">
        <f>_xlfn.XLOOKUP($B416,[1]Redo!$A:$A,[1]Redo!$AD:$AD)</f>
        <v>SGN,S11,BFY,G33-1P(CA),</v>
      </c>
      <c r="E416" s="35">
        <v>1326</v>
      </c>
      <c r="F416" s="36">
        <f>_xlfn.XLOOKUP($B416,'[1]DOT Signs Costs (2)'!$A:$A,'[1]DOT Signs Costs (2)'!$Y:$Y)</f>
        <v>0.10391666666666667</v>
      </c>
      <c r="G416" s="37">
        <f t="shared" si="80"/>
        <v>6.2350000000000003</v>
      </c>
      <c r="H416" s="36">
        <f>_xlfn.XLOOKUP($B416,'[1]DOT Signs Costs (2)'!$A:$A,'[1]DOT Signs Costs (2)'!$W:$W)</f>
        <v>15.106666666666669</v>
      </c>
      <c r="I416" s="36">
        <f t="shared" si="79"/>
        <v>4.8206941666666667</v>
      </c>
      <c r="J416" s="36">
        <f t="shared" si="81"/>
        <v>6.9624166666666668E-2</v>
      </c>
      <c r="K416" s="36">
        <f t="shared" si="82"/>
        <v>4.8206941666666667</v>
      </c>
      <c r="L416" s="36">
        <f t="shared" si="83"/>
        <v>19.996985000000002</v>
      </c>
      <c r="M416" s="36">
        <f t="shared" si="84"/>
        <v>1.5637642270000003</v>
      </c>
      <c r="N416" s="36">
        <f t="shared" si="85"/>
        <v>21.560749227000002</v>
      </c>
      <c r="O416" s="36">
        <f t="shared" si="86"/>
        <v>3.9289375018558133</v>
      </c>
      <c r="P416" s="36">
        <f t="shared" si="87"/>
        <v>25.489686728855816</v>
      </c>
      <c r="Q416" s="38" t="e">
        <v>#N/A</v>
      </c>
      <c r="R416" s="39" t="str">
        <f t="shared" si="88"/>
        <v xml:space="preserve"> </v>
      </c>
      <c r="S416" s="40"/>
      <c r="T416" s="41" t="str">
        <f t="shared" si="89"/>
        <v/>
      </c>
      <c r="U416" s="41" t="str">
        <f t="shared" si="90"/>
        <v/>
      </c>
      <c r="V416" s="41" t="e">
        <f t="shared" si="78"/>
        <v>#N/A</v>
      </c>
      <c r="W416" s="18" t="e">
        <f>_xlfn.XLOOKUP($B416,'[1]Query2 w Prices'!$B:$B,'[1]Query2 w Prices'!$L:$L)</f>
        <v>#N/A</v>
      </c>
    </row>
    <row r="417" spans="2:23" ht="16.5" customHeight="1" x14ac:dyDescent="0.25">
      <c r="B417" s="32" t="s">
        <v>1046</v>
      </c>
      <c r="C417" s="33" t="s">
        <v>5353</v>
      </c>
      <c r="D417" s="34" t="str">
        <f>_xlfn.XLOOKUP($B417,[1]Redo!$A:$A,[1]Redo!$AD:$AD)</f>
        <v>SGN,S11,BFO,G33-1P(CA),</v>
      </c>
      <c r="E417" s="35">
        <v>1326</v>
      </c>
      <c r="F417" s="36">
        <f>_xlfn.XLOOKUP($B417,'[1]DOT Signs Costs (2)'!$A:$A,'[1]DOT Signs Costs (2)'!$Y:$Y)</f>
        <v>5.4802083333333342E-2</v>
      </c>
      <c r="G417" s="37">
        <f t="shared" si="80"/>
        <v>3.2881250000000004</v>
      </c>
      <c r="H417" s="36">
        <f>_xlfn.XLOOKUP($B417,'[1]DOT Signs Costs (2)'!$A:$A,'[1]DOT Signs Costs (2)'!$W:$W)</f>
        <v>5.665</v>
      </c>
      <c r="I417" s="36">
        <f t="shared" si="79"/>
        <v>2.5422686458333339</v>
      </c>
      <c r="J417" s="36">
        <f t="shared" si="81"/>
        <v>3.671739583333334E-2</v>
      </c>
      <c r="K417" s="36">
        <f t="shared" si="82"/>
        <v>2.5422686458333339</v>
      </c>
      <c r="L417" s="36">
        <f t="shared" si="83"/>
        <v>8.2439860416666679</v>
      </c>
      <c r="M417" s="36">
        <f t="shared" si="84"/>
        <v>0.64467970845833344</v>
      </c>
      <c r="N417" s="36">
        <f t="shared" si="85"/>
        <v>8.8886657501250017</v>
      </c>
      <c r="O417" s="36">
        <f t="shared" si="86"/>
        <v>1.6197494734271207</v>
      </c>
      <c r="P417" s="36">
        <f t="shared" si="87"/>
        <v>10.508415223552122</v>
      </c>
      <c r="Q417" s="38" t="e">
        <v>#N/A</v>
      </c>
      <c r="R417" s="39" t="str">
        <f t="shared" si="88"/>
        <v xml:space="preserve"> </v>
      </c>
      <c r="S417" s="40"/>
      <c r="T417" s="41" t="str">
        <f t="shared" si="89"/>
        <v/>
      </c>
      <c r="U417" s="41" t="str">
        <f t="shared" si="90"/>
        <v/>
      </c>
      <c r="V417" s="41" t="e">
        <f t="shared" si="78"/>
        <v>#N/A</v>
      </c>
      <c r="W417" s="18" t="e">
        <f>_xlfn.XLOOKUP($B417,'[1]Query2 w Prices'!$B:$B,'[1]Query2 w Prices'!$L:$L)</f>
        <v>#N/A</v>
      </c>
    </row>
    <row r="418" spans="2:23" ht="16.5" customHeight="1" x14ac:dyDescent="0.25">
      <c r="B418" s="42" t="s">
        <v>1054</v>
      </c>
      <c r="C418" s="33" t="s">
        <v>5354</v>
      </c>
      <c r="D418" s="34" t="str">
        <f>_xlfn.XLOOKUP($B418,[1]Redo!$A:$A,[1]Redo!$AD:$AD)</f>
        <v>SGN,S11,WGX,G58P(CA),</v>
      </c>
      <c r="E418" s="35">
        <v>1326</v>
      </c>
      <c r="F418" s="36">
        <f>_xlfn.XLOOKUP($B418,'[1]DOT Signs Costs (2)'!$A:$A,'[1]DOT Signs Costs (2)'!$Y:$Y)</f>
        <v>0.27174999999999999</v>
      </c>
      <c r="G418" s="37">
        <f t="shared" si="80"/>
        <v>16.305</v>
      </c>
      <c r="H418" s="36">
        <f>_xlfn.XLOOKUP($B418,'[1]DOT Signs Costs (2)'!$A:$A,'[1]DOT Signs Costs (2)'!$W:$W)</f>
        <v>45.32</v>
      </c>
      <c r="I418" s="36">
        <f t="shared" si="79"/>
        <v>12.6064825</v>
      </c>
      <c r="J418" s="36">
        <f t="shared" si="81"/>
        <v>0.1820725</v>
      </c>
      <c r="K418" s="36">
        <f t="shared" si="82"/>
        <v>12.6064825</v>
      </c>
      <c r="L418" s="36">
        <f t="shared" si="83"/>
        <v>58.108554999999996</v>
      </c>
      <c r="M418" s="36">
        <f t="shared" si="84"/>
        <v>4.5440890009999997</v>
      </c>
      <c r="N418" s="36">
        <f t="shared" si="85"/>
        <v>62.652644000999999</v>
      </c>
      <c r="O418" s="36">
        <f t="shared" si="86"/>
        <v>11.41696515340443</v>
      </c>
      <c r="P418" s="36">
        <f t="shared" si="87"/>
        <v>74.069609154404432</v>
      </c>
      <c r="Q418" s="38" t="e">
        <v>#N/A</v>
      </c>
      <c r="R418" s="39" t="str">
        <f t="shared" si="88"/>
        <v xml:space="preserve"> </v>
      </c>
      <c r="S418" s="40"/>
      <c r="T418" s="41" t="str">
        <f t="shared" si="89"/>
        <v/>
      </c>
      <c r="U418" s="41" t="str">
        <f t="shared" si="90"/>
        <v/>
      </c>
      <c r="V418" s="41" t="e">
        <f t="shared" si="78"/>
        <v>#N/A</v>
      </c>
      <c r="W418" s="18" t="e">
        <f>_xlfn.XLOOKUP($B418,'[1]Query2 w Prices'!$B:$B,'[1]Query2 w Prices'!$L:$L)</f>
        <v>#N/A</v>
      </c>
    </row>
    <row r="419" spans="2:23" ht="16.5" customHeight="1" x14ac:dyDescent="0.25">
      <c r="B419" s="32" t="s">
        <v>1048</v>
      </c>
      <c r="C419" s="33" t="s">
        <v>5355</v>
      </c>
      <c r="D419" s="34" t="str">
        <f>_xlfn.XLOOKUP($B419,[1]Redo!$A:$A,[1]Redo!$AD:$AD)</f>
        <v>SGN,S11,BFO,G33-1P(CA),</v>
      </c>
      <c r="E419" s="35">
        <v>1326</v>
      </c>
      <c r="F419" s="36">
        <f>_xlfn.XLOOKUP($B419,'[1]DOT Signs Costs (2)'!$A:$A,'[1]DOT Signs Costs (2)'!$Y:$Y)</f>
        <v>0.10391666666666667</v>
      </c>
      <c r="G419" s="37">
        <f t="shared" si="80"/>
        <v>6.2350000000000003</v>
      </c>
      <c r="H419" s="36">
        <f>_xlfn.XLOOKUP($B419,'[1]DOT Signs Costs (2)'!$A:$A,'[1]DOT Signs Costs (2)'!$W:$W)</f>
        <v>15.106666666666669</v>
      </c>
      <c r="I419" s="36">
        <f t="shared" si="79"/>
        <v>4.8206941666666667</v>
      </c>
      <c r="J419" s="36">
        <f t="shared" si="81"/>
        <v>6.9624166666666668E-2</v>
      </c>
      <c r="K419" s="36">
        <f t="shared" si="82"/>
        <v>4.8206941666666667</v>
      </c>
      <c r="L419" s="36">
        <f t="shared" si="83"/>
        <v>19.996985000000002</v>
      </c>
      <c r="M419" s="36">
        <f t="shared" si="84"/>
        <v>1.5637642270000003</v>
      </c>
      <c r="N419" s="36">
        <f t="shared" si="85"/>
        <v>21.560749227000002</v>
      </c>
      <c r="O419" s="36">
        <f t="shared" si="86"/>
        <v>3.9289375018558133</v>
      </c>
      <c r="P419" s="36">
        <f t="shared" si="87"/>
        <v>25.489686728855816</v>
      </c>
      <c r="Q419" s="38" t="e">
        <v>#N/A</v>
      </c>
      <c r="R419" s="39" t="str">
        <f t="shared" si="88"/>
        <v xml:space="preserve"> </v>
      </c>
      <c r="S419" s="40"/>
      <c r="T419" s="41" t="str">
        <f t="shared" si="89"/>
        <v/>
      </c>
      <c r="U419" s="41" t="str">
        <f t="shared" si="90"/>
        <v/>
      </c>
      <c r="V419" s="41" t="e">
        <f t="shared" si="78"/>
        <v>#N/A</v>
      </c>
      <c r="W419" s="18" t="e">
        <f>_xlfn.XLOOKUP($B419,'[1]Query2 w Prices'!$B:$B,'[1]Query2 w Prices'!$L:$L)</f>
        <v>#N/A</v>
      </c>
    </row>
    <row r="420" spans="2:23" ht="16.5" customHeight="1" x14ac:dyDescent="0.25">
      <c r="B420" s="42" t="s">
        <v>1056</v>
      </c>
      <c r="C420" s="33" t="s">
        <v>5356</v>
      </c>
      <c r="D420" s="34" t="str">
        <f>_xlfn.XLOOKUP($B420,[1]Redo!$A:$A,[1]Redo!$AD:$AD)</f>
        <v>SGN,S11,BFO,G58P(CA),</v>
      </c>
      <c r="E420" s="35">
        <v>1326</v>
      </c>
      <c r="F420" s="36">
        <f>_xlfn.XLOOKUP($B420,'[1]DOT Signs Costs (2)'!$A:$A,'[1]DOT Signs Costs (2)'!$Y:$Y)</f>
        <v>0.27174999999999999</v>
      </c>
      <c r="G420" s="37">
        <f t="shared" si="80"/>
        <v>16.305</v>
      </c>
      <c r="H420" s="36">
        <f>_xlfn.XLOOKUP($B420,'[1]DOT Signs Costs (2)'!$A:$A,'[1]DOT Signs Costs (2)'!$W:$W)</f>
        <v>45.32</v>
      </c>
      <c r="I420" s="36">
        <f t="shared" si="79"/>
        <v>12.6064825</v>
      </c>
      <c r="J420" s="36">
        <f t="shared" si="81"/>
        <v>0.1820725</v>
      </c>
      <c r="K420" s="36">
        <f t="shared" si="82"/>
        <v>12.6064825</v>
      </c>
      <c r="L420" s="36">
        <f t="shared" si="83"/>
        <v>58.108554999999996</v>
      </c>
      <c r="M420" s="36">
        <f t="shared" si="84"/>
        <v>4.5440890009999997</v>
      </c>
      <c r="N420" s="36">
        <f t="shared" si="85"/>
        <v>62.652644000999999</v>
      </c>
      <c r="O420" s="36">
        <f t="shared" si="86"/>
        <v>11.41696515340443</v>
      </c>
      <c r="P420" s="36">
        <f t="shared" si="87"/>
        <v>74.069609154404432</v>
      </c>
      <c r="Q420" s="38" t="e">
        <v>#N/A</v>
      </c>
      <c r="R420" s="39" t="str">
        <f t="shared" si="88"/>
        <v xml:space="preserve"> </v>
      </c>
      <c r="S420" s="40"/>
      <c r="T420" s="41" t="str">
        <f t="shared" si="89"/>
        <v/>
      </c>
      <c r="U420" s="41" t="str">
        <f t="shared" si="90"/>
        <v/>
      </c>
      <c r="V420" s="41" t="e">
        <f t="shared" si="78"/>
        <v>#N/A</v>
      </c>
      <c r="W420" s="18" t="e">
        <f>_xlfn.XLOOKUP($B420,'[1]Query2 w Prices'!$B:$B,'[1]Query2 w Prices'!$L:$L)</f>
        <v>#N/A</v>
      </c>
    </row>
    <row r="421" spans="2:23" ht="16.5" customHeight="1" x14ac:dyDescent="0.25">
      <c r="B421" s="32" t="s">
        <v>1057</v>
      </c>
      <c r="C421" s="33" t="s">
        <v>5357</v>
      </c>
      <c r="D421" s="34" t="str">
        <f>_xlfn.XLOOKUP($B421,[1]Redo!$A:$A,[1]Redo!$AD:$AD)</f>
        <v>SGN,S11,BFO,G58P(CA),</v>
      </c>
      <c r="E421" s="35">
        <v>1326</v>
      </c>
      <c r="F421" s="36">
        <f>_xlfn.XLOOKUP($B421,'[1]DOT Signs Costs (2)'!$A:$A,'[1]DOT Signs Costs (2)'!$Y:$Y)</f>
        <v>0.27174999999999999</v>
      </c>
      <c r="G421" s="37">
        <f t="shared" si="80"/>
        <v>16.305</v>
      </c>
      <c r="H421" s="36">
        <f>_xlfn.XLOOKUP($B421,'[1]DOT Signs Costs (2)'!$A:$A,'[1]DOT Signs Costs (2)'!$W:$W)</f>
        <v>45.32</v>
      </c>
      <c r="I421" s="36">
        <f t="shared" si="79"/>
        <v>12.6064825</v>
      </c>
      <c r="J421" s="36">
        <f t="shared" si="81"/>
        <v>0.1820725</v>
      </c>
      <c r="K421" s="36">
        <f t="shared" si="82"/>
        <v>12.6064825</v>
      </c>
      <c r="L421" s="36">
        <f t="shared" si="83"/>
        <v>58.108554999999996</v>
      </c>
      <c r="M421" s="36">
        <f t="shared" si="84"/>
        <v>4.5440890009999997</v>
      </c>
      <c r="N421" s="36">
        <f t="shared" si="85"/>
        <v>62.652644000999999</v>
      </c>
      <c r="O421" s="36">
        <f t="shared" si="86"/>
        <v>11.41696515340443</v>
      </c>
      <c r="P421" s="36">
        <f t="shared" si="87"/>
        <v>74.069609154404432</v>
      </c>
      <c r="Q421" s="38" t="e">
        <v>#N/A</v>
      </c>
      <c r="R421" s="39" t="str">
        <f t="shared" si="88"/>
        <v xml:space="preserve"> </v>
      </c>
      <c r="S421" s="40"/>
      <c r="T421" s="41" t="str">
        <f t="shared" si="89"/>
        <v/>
      </c>
      <c r="U421" s="41" t="str">
        <f t="shared" si="90"/>
        <v/>
      </c>
      <c r="V421" s="41" t="e">
        <f t="shared" si="78"/>
        <v>#N/A</v>
      </c>
      <c r="W421" s="18" t="e">
        <f>_xlfn.XLOOKUP($B421,'[1]Query2 w Prices'!$B:$B,'[1]Query2 w Prices'!$L:$L)</f>
        <v>#N/A</v>
      </c>
    </row>
    <row r="422" spans="2:23" ht="16.5" customHeight="1" x14ac:dyDescent="0.25">
      <c r="B422" s="42" t="s">
        <v>1055</v>
      </c>
      <c r="C422" s="33" t="s">
        <v>5358</v>
      </c>
      <c r="D422" s="34" t="str">
        <f>_xlfn.XLOOKUP($B422,[1]Redo!$A:$A,[1]Redo!$AD:$AD)</f>
        <v>SGN,S11,WGX,G58P(CA),</v>
      </c>
      <c r="E422" s="35">
        <v>1326</v>
      </c>
      <c r="F422" s="36">
        <f>_xlfn.XLOOKUP($B422,'[1]DOT Signs Costs (2)'!$A:$A,'[1]DOT Signs Costs (2)'!$Y:$Y)</f>
        <v>0.27174999999999999</v>
      </c>
      <c r="G422" s="37">
        <f t="shared" si="80"/>
        <v>16.305</v>
      </c>
      <c r="H422" s="36">
        <f>_xlfn.XLOOKUP($B422,'[1]DOT Signs Costs (2)'!$A:$A,'[1]DOT Signs Costs (2)'!$W:$W)</f>
        <v>45.32</v>
      </c>
      <c r="I422" s="36">
        <f t="shared" si="79"/>
        <v>12.6064825</v>
      </c>
      <c r="J422" s="36">
        <f t="shared" si="81"/>
        <v>0.1820725</v>
      </c>
      <c r="K422" s="36">
        <f t="shared" si="82"/>
        <v>12.6064825</v>
      </c>
      <c r="L422" s="36">
        <f t="shared" si="83"/>
        <v>58.108554999999996</v>
      </c>
      <c r="M422" s="36">
        <f t="shared" si="84"/>
        <v>4.5440890009999997</v>
      </c>
      <c r="N422" s="36">
        <f t="shared" si="85"/>
        <v>62.652644000999999</v>
      </c>
      <c r="O422" s="36">
        <f t="shared" si="86"/>
        <v>11.41696515340443</v>
      </c>
      <c r="P422" s="36">
        <f t="shared" si="87"/>
        <v>74.069609154404432</v>
      </c>
      <c r="Q422" s="38" t="e">
        <v>#N/A</v>
      </c>
      <c r="R422" s="39" t="str">
        <f t="shared" si="88"/>
        <v xml:space="preserve"> </v>
      </c>
      <c r="S422" s="40"/>
      <c r="T422" s="41" t="str">
        <f t="shared" si="89"/>
        <v/>
      </c>
      <c r="U422" s="41" t="str">
        <f t="shared" si="90"/>
        <v/>
      </c>
      <c r="V422" s="41" t="e">
        <f t="shared" si="78"/>
        <v>#N/A</v>
      </c>
      <c r="W422" s="18" t="e">
        <f>_xlfn.XLOOKUP($B422,'[1]Query2 w Prices'!$B:$B,'[1]Query2 w Prices'!$L:$L)</f>
        <v>#N/A</v>
      </c>
    </row>
    <row r="423" spans="2:23" ht="16.5" customHeight="1" x14ac:dyDescent="0.25">
      <c r="B423" s="32" t="s">
        <v>1058</v>
      </c>
      <c r="C423" s="33" t="s">
        <v>5359</v>
      </c>
      <c r="D423" s="34" t="str">
        <f>_xlfn.XLOOKUP($B423,[1]Redo!$A:$A,[1]Redo!$AD:$AD)</f>
        <v>SGN,S11,WEX,G58P(CA),</v>
      </c>
      <c r="E423" s="35">
        <v>1326</v>
      </c>
      <c r="F423" s="36">
        <f>_xlfn.XLOOKUP($B423,'[1]DOT Signs Costs (2)'!$A:$A,'[1]DOT Signs Costs (2)'!$Y:$Y)</f>
        <v>0.27174999999999999</v>
      </c>
      <c r="G423" s="37">
        <f t="shared" si="80"/>
        <v>16.305</v>
      </c>
      <c r="H423" s="36">
        <f>_xlfn.XLOOKUP($B423,'[1]DOT Signs Costs (2)'!$A:$A,'[1]DOT Signs Costs (2)'!$W:$W)</f>
        <v>45.32</v>
      </c>
      <c r="I423" s="36">
        <f t="shared" si="79"/>
        <v>12.6064825</v>
      </c>
      <c r="J423" s="36">
        <f t="shared" si="81"/>
        <v>0.1820725</v>
      </c>
      <c r="K423" s="36">
        <f t="shared" si="82"/>
        <v>12.6064825</v>
      </c>
      <c r="L423" s="36">
        <f t="shared" si="83"/>
        <v>58.108554999999996</v>
      </c>
      <c r="M423" s="36">
        <f t="shared" si="84"/>
        <v>4.5440890009999997</v>
      </c>
      <c r="N423" s="36">
        <f t="shared" si="85"/>
        <v>62.652644000999999</v>
      </c>
      <c r="O423" s="36">
        <f t="shared" si="86"/>
        <v>11.41696515340443</v>
      </c>
      <c r="P423" s="36">
        <f t="shared" si="87"/>
        <v>74.069609154404432</v>
      </c>
      <c r="Q423" s="38" t="e">
        <v>#N/A</v>
      </c>
      <c r="R423" s="39" t="str">
        <f t="shared" si="88"/>
        <v xml:space="preserve"> </v>
      </c>
      <c r="S423" s="40"/>
      <c r="T423" s="41" t="str">
        <f t="shared" si="89"/>
        <v/>
      </c>
      <c r="U423" s="41" t="str">
        <f t="shared" si="90"/>
        <v/>
      </c>
      <c r="V423" s="41" t="e">
        <f t="shared" si="78"/>
        <v>#N/A</v>
      </c>
      <c r="W423" s="18" t="e">
        <f>_xlfn.XLOOKUP($B423,'[1]Query2 w Prices'!$B:$B,'[1]Query2 w Prices'!$L:$L)</f>
        <v>#N/A</v>
      </c>
    </row>
    <row r="424" spans="2:23" ht="16.5" customHeight="1" x14ac:dyDescent="0.25">
      <c r="B424" s="42" t="s">
        <v>1059</v>
      </c>
      <c r="C424" s="33" t="s">
        <v>5360</v>
      </c>
      <c r="D424" s="34" t="str">
        <f>_xlfn.XLOOKUP($B424,[1]Redo!$A:$A,[1]Redo!$AD:$AD)</f>
        <v>SGN,S11,WEX,G58P(CA),</v>
      </c>
      <c r="E424" s="35">
        <v>1326</v>
      </c>
      <c r="F424" s="36">
        <f>_xlfn.XLOOKUP($B424,'[1]DOT Signs Costs (2)'!$A:$A,'[1]DOT Signs Costs (2)'!$Y:$Y)</f>
        <v>0.27174999999999999</v>
      </c>
      <c r="G424" s="37">
        <f t="shared" si="80"/>
        <v>16.305</v>
      </c>
      <c r="H424" s="36">
        <f>_xlfn.XLOOKUP($B424,'[1]DOT Signs Costs (2)'!$A:$A,'[1]DOT Signs Costs (2)'!$W:$W)</f>
        <v>45.32</v>
      </c>
      <c r="I424" s="36">
        <f t="shared" si="79"/>
        <v>12.6064825</v>
      </c>
      <c r="J424" s="36">
        <f t="shared" si="81"/>
        <v>0.1820725</v>
      </c>
      <c r="K424" s="36">
        <f t="shared" si="82"/>
        <v>12.6064825</v>
      </c>
      <c r="L424" s="36">
        <f t="shared" si="83"/>
        <v>58.108554999999996</v>
      </c>
      <c r="M424" s="36">
        <f t="shared" si="84"/>
        <v>4.5440890009999997</v>
      </c>
      <c r="N424" s="36">
        <f t="shared" si="85"/>
        <v>62.652644000999999</v>
      </c>
      <c r="O424" s="36">
        <f t="shared" si="86"/>
        <v>11.41696515340443</v>
      </c>
      <c r="P424" s="36">
        <f t="shared" si="87"/>
        <v>74.069609154404432</v>
      </c>
      <c r="Q424" s="38" t="e">
        <v>#N/A</v>
      </c>
      <c r="R424" s="39" t="str">
        <f t="shared" si="88"/>
        <v xml:space="preserve"> </v>
      </c>
      <c r="S424" s="40"/>
      <c r="T424" s="41" t="str">
        <f t="shared" si="89"/>
        <v/>
      </c>
      <c r="U424" s="41" t="str">
        <f t="shared" si="90"/>
        <v/>
      </c>
      <c r="V424" s="41" t="e">
        <f t="shared" si="78"/>
        <v>#N/A</v>
      </c>
      <c r="W424" s="18" t="e">
        <f>_xlfn.XLOOKUP($B424,'[1]Query2 w Prices'!$B:$B,'[1]Query2 w Prices'!$L:$L)</f>
        <v>#N/A</v>
      </c>
    </row>
    <row r="425" spans="2:23" ht="16.5" customHeight="1" x14ac:dyDescent="0.25">
      <c r="B425" s="32" t="s">
        <v>1052</v>
      </c>
      <c r="C425" s="33" t="s">
        <v>5361</v>
      </c>
      <c r="D425" s="34" t="str">
        <f>_xlfn.XLOOKUP($B425,[1]Redo!$A:$A,[1]Redo!$AD:$AD)</f>
        <v>SGN,S8,BWX,G58P(CA),</v>
      </c>
      <c r="E425" s="35">
        <v>1326</v>
      </c>
      <c r="F425" s="36">
        <f>_xlfn.XLOOKUP($B425,'[1]DOT Signs Costs (2)'!$A:$A,'[1]DOT Signs Costs (2)'!$Y:$Y)</f>
        <v>0.27174999999999999</v>
      </c>
      <c r="G425" s="37">
        <f t="shared" si="80"/>
        <v>16.305</v>
      </c>
      <c r="H425" s="36">
        <f>_xlfn.XLOOKUP($B425,'[1]DOT Signs Costs (2)'!$A:$A,'[1]DOT Signs Costs (2)'!$W:$W)</f>
        <v>45.32</v>
      </c>
      <c r="I425" s="36">
        <f t="shared" si="79"/>
        <v>12.6064825</v>
      </c>
      <c r="J425" s="36">
        <f t="shared" si="81"/>
        <v>0.1820725</v>
      </c>
      <c r="K425" s="36">
        <f t="shared" si="82"/>
        <v>12.6064825</v>
      </c>
      <c r="L425" s="36">
        <f t="shared" si="83"/>
        <v>58.108554999999996</v>
      </c>
      <c r="M425" s="36">
        <f t="shared" si="84"/>
        <v>4.5440890009999997</v>
      </c>
      <c r="N425" s="36">
        <f t="shared" si="85"/>
        <v>62.652644000999999</v>
      </c>
      <c r="O425" s="36">
        <f t="shared" si="86"/>
        <v>11.41696515340443</v>
      </c>
      <c r="P425" s="36">
        <f t="shared" si="87"/>
        <v>74.069609154404432</v>
      </c>
      <c r="Q425" s="38" t="e">
        <v>#N/A</v>
      </c>
      <c r="R425" s="39" t="str">
        <f t="shared" si="88"/>
        <v xml:space="preserve"> </v>
      </c>
      <c r="S425" s="40"/>
      <c r="T425" s="41" t="str">
        <f t="shared" si="89"/>
        <v/>
      </c>
      <c r="U425" s="41" t="str">
        <f t="shared" si="90"/>
        <v/>
      </c>
      <c r="V425" s="41" t="e">
        <f t="shared" si="78"/>
        <v>#N/A</v>
      </c>
      <c r="W425" s="18" t="e">
        <f>_xlfn.XLOOKUP($B425,'[1]Query2 w Prices'!$B:$B,'[1]Query2 w Prices'!$L:$L)</f>
        <v>#N/A</v>
      </c>
    </row>
    <row r="426" spans="2:23" ht="16.5" customHeight="1" x14ac:dyDescent="0.25">
      <c r="B426" s="42" t="s">
        <v>1053</v>
      </c>
      <c r="C426" s="33" t="s">
        <v>5362</v>
      </c>
      <c r="D426" s="34" t="str">
        <f>_xlfn.XLOOKUP($B426,[1]Redo!$A:$A,[1]Redo!$AD:$AD)</f>
        <v>SGN,S8,BWX,G58P(CA),</v>
      </c>
      <c r="E426" s="35">
        <v>1326</v>
      </c>
      <c r="F426" s="36">
        <f>_xlfn.XLOOKUP($B426,'[1]DOT Signs Costs (2)'!$A:$A,'[1]DOT Signs Costs (2)'!$Y:$Y)</f>
        <v>0.27174999999999999</v>
      </c>
      <c r="G426" s="37">
        <f t="shared" si="80"/>
        <v>16.305</v>
      </c>
      <c r="H426" s="36">
        <f>_xlfn.XLOOKUP($B426,'[1]DOT Signs Costs (2)'!$A:$A,'[1]DOT Signs Costs (2)'!$W:$W)</f>
        <v>45.32</v>
      </c>
      <c r="I426" s="36">
        <f t="shared" si="79"/>
        <v>12.6064825</v>
      </c>
      <c r="J426" s="36">
        <f t="shared" si="81"/>
        <v>0.1820725</v>
      </c>
      <c r="K426" s="36">
        <f t="shared" si="82"/>
        <v>12.6064825</v>
      </c>
      <c r="L426" s="36">
        <f t="shared" si="83"/>
        <v>58.108554999999996</v>
      </c>
      <c r="M426" s="36">
        <f t="shared" si="84"/>
        <v>4.5440890009999997</v>
      </c>
      <c r="N426" s="36">
        <f t="shared" si="85"/>
        <v>62.652644000999999</v>
      </c>
      <c r="O426" s="36">
        <f t="shared" si="86"/>
        <v>11.41696515340443</v>
      </c>
      <c r="P426" s="36">
        <f t="shared" si="87"/>
        <v>74.069609154404432</v>
      </c>
      <c r="Q426" s="38" t="e">
        <v>#N/A</v>
      </c>
      <c r="R426" s="39" t="str">
        <f t="shared" si="88"/>
        <v xml:space="preserve"> </v>
      </c>
      <c r="S426" s="40"/>
      <c r="T426" s="41" t="str">
        <f t="shared" si="89"/>
        <v/>
      </c>
      <c r="U426" s="41" t="str">
        <f t="shared" si="90"/>
        <v/>
      </c>
      <c r="V426" s="41" t="e">
        <f t="shared" si="78"/>
        <v>#N/A</v>
      </c>
      <c r="W426" s="18" t="e">
        <f>_xlfn.XLOOKUP($B426,'[1]Query2 w Prices'!$B:$B,'[1]Query2 w Prices'!$L:$L)</f>
        <v>#N/A</v>
      </c>
    </row>
    <row r="427" spans="2:23" ht="16.5" customHeight="1" x14ac:dyDescent="0.25">
      <c r="B427" s="32" t="s">
        <v>1060</v>
      </c>
      <c r="C427" s="33" t="s">
        <v>5363</v>
      </c>
      <c r="D427" s="34" t="str">
        <f>_xlfn.XLOOKUP($B427,[1]Redo!$A:$A,[1]Redo!$AD:$AD)</f>
        <v>SGN,S11,WNX,G58P(CA),</v>
      </c>
      <c r="E427" s="35">
        <v>1326</v>
      </c>
      <c r="F427" s="36">
        <f>_xlfn.XLOOKUP($B427,'[1]DOT Signs Costs (2)'!$A:$A,'[1]DOT Signs Costs (2)'!$Y:$Y)</f>
        <v>0.27174999999999999</v>
      </c>
      <c r="G427" s="37">
        <f t="shared" si="80"/>
        <v>16.305</v>
      </c>
      <c r="H427" s="36">
        <f>_xlfn.XLOOKUP($B427,'[1]DOT Signs Costs (2)'!$A:$A,'[1]DOT Signs Costs (2)'!$W:$W)</f>
        <v>45.32</v>
      </c>
      <c r="I427" s="36">
        <f t="shared" si="79"/>
        <v>12.6064825</v>
      </c>
      <c r="J427" s="36">
        <f t="shared" si="81"/>
        <v>0.1820725</v>
      </c>
      <c r="K427" s="36">
        <f t="shared" si="82"/>
        <v>12.6064825</v>
      </c>
      <c r="L427" s="36">
        <f t="shared" si="83"/>
        <v>58.108554999999996</v>
      </c>
      <c r="M427" s="36">
        <f t="shared" si="84"/>
        <v>4.5440890009999997</v>
      </c>
      <c r="N427" s="36">
        <f t="shared" si="85"/>
        <v>62.652644000999999</v>
      </c>
      <c r="O427" s="36">
        <f t="shared" si="86"/>
        <v>11.41696515340443</v>
      </c>
      <c r="P427" s="36">
        <f t="shared" si="87"/>
        <v>74.069609154404432</v>
      </c>
      <c r="Q427" s="38" t="e">
        <v>#N/A</v>
      </c>
      <c r="R427" s="39" t="str">
        <f t="shared" si="88"/>
        <v xml:space="preserve"> </v>
      </c>
      <c r="S427" s="40"/>
      <c r="T427" s="41" t="str">
        <f t="shared" si="89"/>
        <v/>
      </c>
      <c r="U427" s="41" t="str">
        <f t="shared" si="90"/>
        <v/>
      </c>
      <c r="V427" s="41" t="e">
        <f t="shared" si="78"/>
        <v>#N/A</v>
      </c>
      <c r="W427" s="18" t="e">
        <f>_xlfn.XLOOKUP($B427,'[1]Query2 w Prices'!$B:$B,'[1]Query2 w Prices'!$L:$L)</f>
        <v>#N/A</v>
      </c>
    </row>
    <row r="428" spans="2:23" ht="16.5" customHeight="1" x14ac:dyDescent="0.25">
      <c r="B428" s="42" t="s">
        <v>1062</v>
      </c>
      <c r="C428" s="33" t="s">
        <v>5364</v>
      </c>
      <c r="D428" s="34" t="str">
        <f>_xlfn.XLOOKUP($B428,[1]Redo!$A:$A,[1]Redo!$AD:$AD)</f>
        <v>SGN,S11,WEX,G66-11B(CA),</v>
      </c>
      <c r="E428" s="35">
        <v>1326</v>
      </c>
      <c r="F428" s="36">
        <f>_xlfn.XLOOKUP($B428,'[1]DOT Signs Costs (2)'!$A:$A,'[1]DOT Signs Costs (2)'!$Y:$Y)</f>
        <v>0.22939999999999999</v>
      </c>
      <c r="G428" s="37">
        <f t="shared" si="80"/>
        <v>13.763999999999999</v>
      </c>
      <c r="H428" s="36">
        <f>_xlfn.XLOOKUP($B428,'[1]DOT Signs Costs (2)'!$A:$A,'[1]DOT Signs Costs (2)'!$W:$W)</f>
        <v>36.256</v>
      </c>
      <c r="I428" s="36">
        <f t="shared" si="79"/>
        <v>10.641866</v>
      </c>
      <c r="J428" s="36">
        <f t="shared" si="81"/>
        <v>0.153698</v>
      </c>
      <c r="K428" s="36">
        <f t="shared" si="82"/>
        <v>10.641866</v>
      </c>
      <c r="L428" s="36">
        <f t="shared" si="83"/>
        <v>47.051563999999999</v>
      </c>
      <c r="M428" s="36">
        <f t="shared" si="84"/>
        <v>3.6794323048000002</v>
      </c>
      <c r="N428" s="36">
        <f t="shared" si="85"/>
        <v>50.730996304800001</v>
      </c>
      <c r="O428" s="36">
        <f t="shared" si="86"/>
        <v>9.2445263283724479</v>
      </c>
      <c r="P428" s="36">
        <f t="shared" si="87"/>
        <v>59.975522633172446</v>
      </c>
      <c r="Q428" s="38" t="e">
        <v>#N/A</v>
      </c>
      <c r="R428" s="39" t="str">
        <f t="shared" si="88"/>
        <v xml:space="preserve"> </v>
      </c>
      <c r="S428" s="40"/>
      <c r="T428" s="41" t="str">
        <f t="shared" si="89"/>
        <v/>
      </c>
      <c r="U428" s="41" t="str">
        <f t="shared" si="90"/>
        <v/>
      </c>
      <c r="V428" s="41" t="e">
        <f t="shared" si="78"/>
        <v>#N/A</v>
      </c>
      <c r="W428" s="18" t="e">
        <f>_xlfn.XLOOKUP($B428,'[1]Query2 w Prices'!$B:$B,'[1]Query2 w Prices'!$L:$L)</f>
        <v>#N/A</v>
      </c>
    </row>
    <row r="429" spans="2:23" ht="16.5" customHeight="1" x14ac:dyDescent="0.25">
      <c r="B429" s="32" t="s">
        <v>1063</v>
      </c>
      <c r="C429" s="33" t="s">
        <v>5365</v>
      </c>
      <c r="D429" s="34" t="str">
        <f>_xlfn.XLOOKUP($B429,[1]Redo!$A:$A,[1]Redo!$AD:$AD)</f>
        <v>SGN,S11,WEX,G66-11B(CA),</v>
      </c>
      <c r="E429" s="35">
        <v>1326</v>
      </c>
      <c r="F429" s="36">
        <f>_xlfn.XLOOKUP($B429,'[1]DOT Signs Costs (2)'!$A:$A,'[1]DOT Signs Costs (2)'!$Y:$Y)</f>
        <v>0.33468750000000008</v>
      </c>
      <c r="G429" s="37">
        <f t="shared" si="80"/>
        <v>20.081250000000004</v>
      </c>
      <c r="H429" s="36">
        <f>_xlfn.XLOOKUP($B429,'[1]DOT Signs Costs (2)'!$A:$A,'[1]DOT Signs Costs (2)'!$W:$W)</f>
        <v>56.650000000000006</v>
      </c>
      <c r="I429" s="36">
        <f t="shared" si="79"/>
        <v>15.526153125000004</v>
      </c>
      <c r="J429" s="36">
        <f t="shared" si="81"/>
        <v>0.22424062500000008</v>
      </c>
      <c r="K429" s="36">
        <f t="shared" si="82"/>
        <v>15.526153125000004</v>
      </c>
      <c r="L429" s="36">
        <f t="shared" si="83"/>
        <v>72.400393750000006</v>
      </c>
      <c r="M429" s="36">
        <f t="shared" si="84"/>
        <v>5.6617107912500009</v>
      </c>
      <c r="N429" s="36">
        <f t="shared" si="85"/>
        <v>78.062104541250008</v>
      </c>
      <c r="O429" s="36">
        <f t="shared" si="86"/>
        <v>14.224975522735164</v>
      </c>
      <c r="P429" s="36">
        <f t="shared" si="87"/>
        <v>92.287080063985172</v>
      </c>
      <c r="Q429" s="38" t="e">
        <v>#N/A</v>
      </c>
      <c r="R429" s="39" t="str">
        <f t="shared" si="88"/>
        <v xml:space="preserve"> </v>
      </c>
      <c r="S429" s="40"/>
      <c r="T429" s="41" t="str">
        <f t="shared" si="89"/>
        <v/>
      </c>
      <c r="U429" s="41" t="str">
        <f t="shared" si="90"/>
        <v/>
      </c>
      <c r="V429" s="41" t="e">
        <f t="shared" si="78"/>
        <v>#N/A</v>
      </c>
      <c r="W429" s="18" t="e">
        <f>_xlfn.XLOOKUP($B429,'[1]Query2 w Prices'!$B:$B,'[1]Query2 w Prices'!$L:$L)</f>
        <v>#N/A</v>
      </c>
    </row>
    <row r="430" spans="2:23" ht="16.5" customHeight="1" x14ac:dyDescent="0.25">
      <c r="B430" s="42" t="s">
        <v>1064</v>
      </c>
      <c r="C430" s="33" t="s">
        <v>5366</v>
      </c>
      <c r="D430" s="34" t="str">
        <f>_xlfn.XLOOKUP($B430,[1]Redo!$A:$A,[1]Redo!$AD:$AD)</f>
        <v>SGN,S11,WEX,G66-21AP(CA),</v>
      </c>
      <c r="E430" s="35">
        <v>1326</v>
      </c>
      <c r="F430" s="36">
        <f>_xlfn.XLOOKUP($B430,'[1]DOT Signs Costs (2)'!$A:$A,'[1]DOT Signs Costs (2)'!$Y:$Y)</f>
        <v>0.15959999999999999</v>
      </c>
      <c r="G430" s="37">
        <f t="shared" si="80"/>
        <v>9.5759999999999987</v>
      </c>
      <c r="H430" s="36">
        <f>_xlfn.XLOOKUP($B430,'[1]DOT Signs Costs (2)'!$A:$A,'[1]DOT Signs Costs (2)'!$W:$W)</f>
        <v>24.170666666666669</v>
      </c>
      <c r="I430" s="36">
        <f t="shared" si="79"/>
        <v>7.4038439999999994</v>
      </c>
      <c r="J430" s="36">
        <f t="shared" si="81"/>
        <v>0.106932</v>
      </c>
      <c r="K430" s="36">
        <f t="shared" si="82"/>
        <v>7.4038439999999994</v>
      </c>
      <c r="L430" s="36">
        <f t="shared" si="83"/>
        <v>31.681442666666669</v>
      </c>
      <c r="M430" s="36">
        <f t="shared" si="84"/>
        <v>2.4774888165333335</v>
      </c>
      <c r="N430" s="36">
        <f t="shared" si="85"/>
        <v>34.1589314832</v>
      </c>
      <c r="O430" s="36">
        <f t="shared" si="86"/>
        <v>6.2246587776087994</v>
      </c>
      <c r="P430" s="36">
        <f t="shared" si="87"/>
        <v>40.383590260808802</v>
      </c>
      <c r="Q430" s="38" t="e">
        <v>#N/A</v>
      </c>
      <c r="R430" s="39" t="str">
        <f t="shared" si="88"/>
        <v xml:space="preserve"> </v>
      </c>
      <c r="S430" s="40"/>
      <c r="T430" s="41" t="str">
        <f t="shared" si="89"/>
        <v/>
      </c>
      <c r="U430" s="41" t="str">
        <f t="shared" si="90"/>
        <v/>
      </c>
      <c r="V430" s="41" t="e">
        <f t="shared" si="78"/>
        <v>#N/A</v>
      </c>
      <c r="W430" s="18" t="e">
        <f>_xlfn.XLOOKUP($B430,'[1]Query2 w Prices'!$B:$B,'[1]Query2 w Prices'!$L:$L)</f>
        <v>#N/A</v>
      </c>
    </row>
    <row r="431" spans="2:23" ht="16.5" customHeight="1" x14ac:dyDescent="0.25">
      <c r="B431" s="32" t="s">
        <v>1065</v>
      </c>
      <c r="C431" s="33" t="s">
        <v>5367</v>
      </c>
      <c r="D431" s="34" t="str">
        <f>_xlfn.XLOOKUP($B431,[1]Redo!$A:$A,[1]Redo!$AD:$AD)</f>
        <v>SGN,S11,WEX,G66-21AP(CA),</v>
      </c>
      <c r="E431" s="35">
        <v>1326</v>
      </c>
      <c r="F431" s="36">
        <f>_xlfn.XLOOKUP($B431,'[1]DOT Signs Costs (2)'!$A:$A,'[1]DOT Signs Costs (2)'!$Y:$Y)</f>
        <v>0.20881249999999998</v>
      </c>
      <c r="G431" s="37">
        <f t="shared" si="80"/>
        <v>12.528749999999999</v>
      </c>
      <c r="H431" s="36">
        <f>_xlfn.XLOOKUP($B431,'[1]DOT Signs Costs (2)'!$A:$A,'[1]DOT Signs Costs (2)'!$W:$W)</f>
        <v>33.99</v>
      </c>
      <c r="I431" s="36">
        <f t="shared" si="79"/>
        <v>9.6868118750000001</v>
      </c>
      <c r="J431" s="36">
        <f t="shared" si="81"/>
        <v>0.139904375</v>
      </c>
      <c r="K431" s="36">
        <f t="shared" si="82"/>
        <v>9.6868118750000001</v>
      </c>
      <c r="L431" s="36">
        <f t="shared" si="83"/>
        <v>43.816716249999999</v>
      </c>
      <c r="M431" s="36">
        <f t="shared" si="84"/>
        <v>3.4264672107500003</v>
      </c>
      <c r="N431" s="36">
        <f t="shared" si="85"/>
        <v>47.243183460749997</v>
      </c>
      <c r="O431" s="36">
        <f t="shared" si="86"/>
        <v>8.6089547840736991</v>
      </c>
      <c r="P431" s="36">
        <f t="shared" si="87"/>
        <v>55.852138244823692</v>
      </c>
      <c r="Q431" s="38" t="e">
        <v>#N/A</v>
      </c>
      <c r="R431" s="39" t="str">
        <f t="shared" si="88"/>
        <v xml:space="preserve"> </v>
      </c>
      <c r="S431" s="40"/>
      <c r="T431" s="41" t="str">
        <f t="shared" si="89"/>
        <v/>
      </c>
      <c r="U431" s="41" t="str">
        <f t="shared" si="90"/>
        <v/>
      </c>
      <c r="V431" s="41" t="e">
        <f t="shared" si="78"/>
        <v>#N/A</v>
      </c>
      <c r="W431" s="18" t="e">
        <f>_xlfn.XLOOKUP($B431,'[1]Query2 w Prices'!$B:$B,'[1]Query2 w Prices'!$L:$L)</f>
        <v>#N/A</v>
      </c>
    </row>
    <row r="432" spans="2:23" ht="16.5" customHeight="1" x14ac:dyDescent="0.25">
      <c r="B432" s="42" t="s">
        <v>1066</v>
      </c>
      <c r="C432" s="33" t="s">
        <v>5368</v>
      </c>
      <c r="D432" s="34" t="str">
        <f>_xlfn.XLOOKUP($B432,[1]Redo!$A:$A,[1]Redo!$AD:$AD)</f>
        <v>SGN,S11,WEX,G66-21CP(CA),</v>
      </c>
      <c r="E432" s="35">
        <v>1326</v>
      </c>
      <c r="F432" s="36">
        <f>_xlfn.XLOOKUP($B432,'[1]DOT Signs Costs (2)'!$A:$A,'[1]DOT Signs Costs (2)'!$Y:$Y)</f>
        <v>4.5979166666666668E-2</v>
      </c>
      <c r="G432" s="37">
        <f t="shared" si="80"/>
        <v>2.75875</v>
      </c>
      <c r="H432" s="36">
        <f>_xlfn.XLOOKUP($B432,'[1]DOT Signs Costs (2)'!$A:$A,'[1]DOT Signs Costs (2)'!$W:$W)</f>
        <v>3.7766666666666673</v>
      </c>
      <c r="I432" s="36">
        <f t="shared" si="79"/>
        <v>2.1329735416666669</v>
      </c>
      <c r="J432" s="36">
        <f t="shared" si="81"/>
        <v>3.0806041666666669E-2</v>
      </c>
      <c r="K432" s="36">
        <f t="shared" si="82"/>
        <v>2.1329735416666669</v>
      </c>
      <c r="L432" s="36">
        <f t="shared" si="83"/>
        <v>5.9404462500000008</v>
      </c>
      <c r="M432" s="36">
        <f t="shared" si="84"/>
        <v>0.4645428967500001</v>
      </c>
      <c r="N432" s="36">
        <f t="shared" si="85"/>
        <v>6.4049891467500011</v>
      </c>
      <c r="O432" s="36">
        <f t="shared" si="86"/>
        <v>1.1671580515454572</v>
      </c>
      <c r="P432" s="36">
        <f t="shared" si="87"/>
        <v>7.5721471982954585</v>
      </c>
      <c r="Q432" s="38" t="e">
        <v>#N/A</v>
      </c>
      <c r="R432" s="39" t="str">
        <f t="shared" si="88"/>
        <v xml:space="preserve"> </v>
      </c>
      <c r="S432" s="40"/>
      <c r="T432" s="41" t="str">
        <f t="shared" si="89"/>
        <v/>
      </c>
      <c r="U432" s="41" t="str">
        <f t="shared" si="90"/>
        <v/>
      </c>
      <c r="V432" s="41" t="e">
        <f t="shared" si="78"/>
        <v>#N/A</v>
      </c>
      <c r="W432" s="18" t="e">
        <f>_xlfn.XLOOKUP($B432,'[1]Query2 w Prices'!$B:$B,'[1]Query2 w Prices'!$L:$L)</f>
        <v>#N/A</v>
      </c>
    </row>
    <row r="433" spans="2:23" ht="16.5" customHeight="1" x14ac:dyDescent="0.25">
      <c r="B433" s="32" t="s">
        <v>1067</v>
      </c>
      <c r="C433" s="33" t="s">
        <v>5369</v>
      </c>
      <c r="D433" s="34" t="str">
        <f>_xlfn.XLOOKUP($B433,[1]Redo!$A:$A,[1]Redo!$AD:$AD)</f>
        <v>SGN,S11,WEX,G66-21CP(CA),</v>
      </c>
      <c r="E433" s="35">
        <v>1326</v>
      </c>
      <c r="F433" s="36">
        <f>_xlfn.XLOOKUP($B433,'[1]DOT Signs Costs (2)'!$A:$A,'[1]DOT Signs Costs (2)'!$Y:$Y)</f>
        <v>5.4802083333333342E-2</v>
      </c>
      <c r="G433" s="37">
        <f t="shared" si="80"/>
        <v>3.2881250000000004</v>
      </c>
      <c r="H433" s="36">
        <f>_xlfn.XLOOKUP($B433,'[1]DOT Signs Costs (2)'!$A:$A,'[1]DOT Signs Costs (2)'!$W:$W)</f>
        <v>5.665</v>
      </c>
      <c r="I433" s="36">
        <f t="shared" si="79"/>
        <v>2.5422686458333339</v>
      </c>
      <c r="J433" s="36">
        <f t="shared" si="81"/>
        <v>3.671739583333334E-2</v>
      </c>
      <c r="K433" s="36">
        <f t="shared" si="82"/>
        <v>2.5422686458333339</v>
      </c>
      <c r="L433" s="36">
        <f t="shared" si="83"/>
        <v>8.2439860416666679</v>
      </c>
      <c r="M433" s="36">
        <f t="shared" si="84"/>
        <v>0.64467970845833344</v>
      </c>
      <c r="N433" s="36">
        <f t="shared" si="85"/>
        <v>8.8886657501250017</v>
      </c>
      <c r="O433" s="36">
        <f t="shared" si="86"/>
        <v>1.6197494734271207</v>
      </c>
      <c r="P433" s="36">
        <f t="shared" si="87"/>
        <v>10.508415223552122</v>
      </c>
      <c r="Q433" s="38" t="e">
        <v>#N/A</v>
      </c>
      <c r="R433" s="39" t="str">
        <f t="shared" si="88"/>
        <v xml:space="preserve"> </v>
      </c>
      <c r="S433" s="40"/>
      <c r="T433" s="41" t="str">
        <f t="shared" si="89"/>
        <v/>
      </c>
      <c r="U433" s="41" t="str">
        <f t="shared" si="90"/>
        <v/>
      </c>
      <c r="V433" s="41" t="e">
        <f t="shared" si="78"/>
        <v>#N/A</v>
      </c>
      <c r="W433" s="18" t="e">
        <f>_xlfn.XLOOKUP($B433,'[1]Query2 w Prices'!$B:$B,'[1]Query2 w Prices'!$L:$L)</f>
        <v>#N/A</v>
      </c>
    </row>
    <row r="434" spans="2:23" ht="16.5" customHeight="1" x14ac:dyDescent="0.25">
      <c r="B434" s="42" t="s">
        <v>1068</v>
      </c>
      <c r="C434" s="33" t="s">
        <v>5370</v>
      </c>
      <c r="D434" s="34" t="str">
        <f>_xlfn.XLOOKUP($B434,[1]Redo!$A:$A,[1]Redo!$AD:$AD)</f>
        <v>SGN,S11,WEX,G66-21CP(CA),</v>
      </c>
      <c r="E434" s="35">
        <v>1326</v>
      </c>
      <c r="F434" s="36">
        <f>_xlfn.XLOOKUP($B434,'[1]DOT Signs Costs (2)'!$A:$A,'[1]DOT Signs Costs (2)'!$Y:$Y)</f>
        <v>7.2350000000000012E-2</v>
      </c>
      <c r="G434" s="37">
        <f t="shared" si="80"/>
        <v>4.3410000000000011</v>
      </c>
      <c r="H434" s="36">
        <f>_xlfn.XLOOKUP($B434,'[1]DOT Signs Costs (2)'!$A:$A,'[1]DOT Signs Costs (2)'!$W:$W)</f>
        <v>9.0640000000000001</v>
      </c>
      <c r="I434" s="36">
        <f t="shared" si="79"/>
        <v>3.3563165000000006</v>
      </c>
      <c r="J434" s="36">
        <f t="shared" si="81"/>
        <v>4.8474500000000011E-2</v>
      </c>
      <c r="K434" s="36">
        <f t="shared" si="82"/>
        <v>3.3563165000000006</v>
      </c>
      <c r="L434" s="36">
        <f t="shared" si="83"/>
        <v>12.468791</v>
      </c>
      <c r="M434" s="36">
        <f t="shared" si="84"/>
        <v>0.97505945620000001</v>
      </c>
      <c r="N434" s="36">
        <f t="shared" si="85"/>
        <v>13.4438504562</v>
      </c>
      <c r="O434" s="36">
        <f t="shared" si="86"/>
        <v>2.4498243391542398</v>
      </c>
      <c r="P434" s="36">
        <f t="shared" si="87"/>
        <v>15.89367479535424</v>
      </c>
      <c r="Q434" s="38" t="e">
        <v>#N/A</v>
      </c>
      <c r="R434" s="39" t="str">
        <f t="shared" si="88"/>
        <v xml:space="preserve"> </v>
      </c>
      <c r="S434" s="40"/>
      <c r="T434" s="41" t="str">
        <f t="shared" si="89"/>
        <v/>
      </c>
      <c r="U434" s="41" t="str">
        <f t="shared" si="90"/>
        <v/>
      </c>
      <c r="V434" s="41" t="e">
        <f t="shared" si="78"/>
        <v>#N/A</v>
      </c>
      <c r="W434" s="18" t="e">
        <f>_xlfn.XLOOKUP($B434,'[1]Query2 w Prices'!$B:$B,'[1]Query2 w Prices'!$L:$L)</f>
        <v>#N/A</v>
      </c>
    </row>
    <row r="435" spans="2:23" ht="16.5" customHeight="1" x14ac:dyDescent="0.25">
      <c r="B435" s="32" t="s">
        <v>1069</v>
      </c>
      <c r="C435" s="33" t="s">
        <v>5371</v>
      </c>
      <c r="D435" s="34" t="str">
        <f>_xlfn.XLOOKUP($B435,[1]Redo!$A:$A,[1]Redo!$AD:$AD)</f>
        <v>SGN,S11,WEX,G66-21CP(CA),</v>
      </c>
      <c r="E435" s="35">
        <v>1326</v>
      </c>
      <c r="F435" s="36">
        <f>_xlfn.XLOOKUP($B435,'[1]DOT Signs Costs (2)'!$A:$A,'[1]DOT Signs Costs (2)'!$Y:$Y)</f>
        <v>0.10391666666666667</v>
      </c>
      <c r="G435" s="37">
        <f t="shared" si="80"/>
        <v>6.2350000000000003</v>
      </c>
      <c r="H435" s="36">
        <f>_xlfn.XLOOKUP($B435,'[1]DOT Signs Costs (2)'!$A:$A,'[1]DOT Signs Costs (2)'!$W:$W)</f>
        <v>15.106666666666669</v>
      </c>
      <c r="I435" s="36">
        <f t="shared" si="79"/>
        <v>4.8206941666666667</v>
      </c>
      <c r="J435" s="36">
        <f t="shared" si="81"/>
        <v>6.9624166666666668E-2</v>
      </c>
      <c r="K435" s="36">
        <f t="shared" si="82"/>
        <v>4.8206941666666667</v>
      </c>
      <c r="L435" s="36">
        <f t="shared" si="83"/>
        <v>19.996985000000002</v>
      </c>
      <c r="M435" s="36">
        <f t="shared" si="84"/>
        <v>1.5637642270000003</v>
      </c>
      <c r="N435" s="36">
        <f t="shared" si="85"/>
        <v>21.560749227000002</v>
      </c>
      <c r="O435" s="36">
        <f t="shared" si="86"/>
        <v>3.9289375018558133</v>
      </c>
      <c r="P435" s="36">
        <f t="shared" si="87"/>
        <v>25.489686728855816</v>
      </c>
      <c r="Q435" s="38" t="e">
        <v>#N/A</v>
      </c>
      <c r="R435" s="39" t="str">
        <f t="shared" si="88"/>
        <v xml:space="preserve"> </v>
      </c>
      <c r="S435" s="40"/>
      <c r="T435" s="41" t="str">
        <f t="shared" si="89"/>
        <v/>
      </c>
      <c r="U435" s="41" t="str">
        <f t="shared" si="90"/>
        <v/>
      </c>
      <c r="V435" s="41" t="e">
        <f t="shared" si="78"/>
        <v>#N/A</v>
      </c>
      <c r="W435" s="18" t="e">
        <f>_xlfn.XLOOKUP($B435,'[1]Query2 w Prices'!$B:$B,'[1]Query2 w Prices'!$L:$L)</f>
        <v>#N/A</v>
      </c>
    </row>
    <row r="436" spans="2:23" ht="16.5" customHeight="1" x14ac:dyDescent="0.25">
      <c r="B436" s="42" t="s">
        <v>1070</v>
      </c>
      <c r="C436" s="33" t="s">
        <v>5372</v>
      </c>
      <c r="D436" s="34" t="str">
        <f>_xlfn.XLOOKUP($B436,[1]Redo!$A:$A,[1]Redo!$AD:$AD)</f>
        <v>SGN,S11,WEX,G66-55(CA),</v>
      </c>
      <c r="E436" s="35">
        <v>1326</v>
      </c>
      <c r="F436" s="36">
        <f>_xlfn.XLOOKUP($B436,'[1]DOT Signs Costs (2)'!$A:$A,'[1]DOT Signs Costs (2)'!$Y:$Y)</f>
        <v>0.22939999999999999</v>
      </c>
      <c r="G436" s="37">
        <f t="shared" si="80"/>
        <v>13.763999999999999</v>
      </c>
      <c r="H436" s="36">
        <f>_xlfn.XLOOKUP($B436,'[1]DOT Signs Costs (2)'!$A:$A,'[1]DOT Signs Costs (2)'!$W:$W)</f>
        <v>36.256</v>
      </c>
      <c r="I436" s="36">
        <f t="shared" si="79"/>
        <v>10.641866</v>
      </c>
      <c r="J436" s="36">
        <f t="shared" si="81"/>
        <v>0.153698</v>
      </c>
      <c r="K436" s="36">
        <f t="shared" si="82"/>
        <v>10.641866</v>
      </c>
      <c r="L436" s="36">
        <f t="shared" si="83"/>
        <v>47.051563999999999</v>
      </c>
      <c r="M436" s="36">
        <f t="shared" si="84"/>
        <v>3.6794323048000002</v>
      </c>
      <c r="N436" s="36">
        <f t="shared" si="85"/>
        <v>50.730996304800001</v>
      </c>
      <c r="O436" s="36">
        <f t="shared" si="86"/>
        <v>9.2445263283724479</v>
      </c>
      <c r="P436" s="36">
        <f t="shared" si="87"/>
        <v>59.975522633172446</v>
      </c>
      <c r="Q436" s="38">
        <v>35.22</v>
      </c>
      <c r="R436" s="39">
        <f t="shared" si="88"/>
        <v>-0.4127604320279849</v>
      </c>
      <c r="S436" s="40"/>
      <c r="T436" s="41" t="str">
        <f t="shared" si="89"/>
        <v/>
      </c>
      <c r="U436" s="41" t="str">
        <f t="shared" si="90"/>
        <v/>
      </c>
      <c r="V436" s="41">
        <f t="shared" si="78"/>
        <v>35.22</v>
      </c>
      <c r="W436" s="18">
        <f>_xlfn.XLOOKUP($B436,'[1]Query2 w Prices'!$B:$B,'[1]Query2 w Prices'!$L:$L)</f>
        <v>35.144300000000001</v>
      </c>
    </row>
    <row r="437" spans="2:23" ht="16.5" customHeight="1" x14ac:dyDescent="0.25">
      <c r="B437" s="32" t="s">
        <v>1073</v>
      </c>
      <c r="C437" s="33" t="s">
        <v>5373</v>
      </c>
      <c r="D437" s="34" t="str">
        <f>_xlfn.XLOOKUP($B437,[1]Redo!$A:$A,[1]Redo!$AD:$AD)</f>
        <v>SGN,S11,WEX,G66-55(CA),</v>
      </c>
      <c r="E437" s="35">
        <v>1326</v>
      </c>
      <c r="F437" s="36">
        <f>_xlfn.XLOOKUP($B437,'[1]DOT Signs Costs (2)'!$A:$A,'[1]DOT Signs Costs (2)'!$Y:$Y)</f>
        <v>0.33468750000000008</v>
      </c>
      <c r="G437" s="37">
        <f t="shared" si="80"/>
        <v>20.081250000000004</v>
      </c>
      <c r="H437" s="36">
        <f>_xlfn.XLOOKUP($B437,'[1]DOT Signs Costs (2)'!$A:$A,'[1]DOT Signs Costs (2)'!$W:$W)</f>
        <v>56.650000000000006</v>
      </c>
      <c r="I437" s="36">
        <f t="shared" si="79"/>
        <v>15.526153125000004</v>
      </c>
      <c r="J437" s="36">
        <f t="shared" si="81"/>
        <v>0.22424062500000008</v>
      </c>
      <c r="K437" s="36">
        <f t="shared" si="82"/>
        <v>15.526153125000004</v>
      </c>
      <c r="L437" s="36">
        <f t="shared" si="83"/>
        <v>72.400393750000006</v>
      </c>
      <c r="M437" s="36">
        <f t="shared" si="84"/>
        <v>5.6617107912500009</v>
      </c>
      <c r="N437" s="36">
        <f t="shared" si="85"/>
        <v>78.062104541250008</v>
      </c>
      <c r="O437" s="36">
        <f t="shared" si="86"/>
        <v>14.224975522735164</v>
      </c>
      <c r="P437" s="36">
        <f t="shared" si="87"/>
        <v>92.287080063985172</v>
      </c>
      <c r="Q437" s="38">
        <v>55.06</v>
      </c>
      <c r="R437" s="39">
        <f t="shared" si="88"/>
        <v>-0.40338344260295822</v>
      </c>
      <c r="S437" s="40"/>
      <c r="T437" s="41" t="str">
        <f t="shared" si="89"/>
        <v/>
      </c>
      <c r="U437" s="41" t="str">
        <f t="shared" si="90"/>
        <v/>
      </c>
      <c r="V437" s="41">
        <f t="shared" si="78"/>
        <v>55.06</v>
      </c>
      <c r="W437" s="18">
        <f>_xlfn.XLOOKUP($B437,'[1]Query2 w Prices'!$B:$B,'[1]Query2 w Prices'!$L:$L)</f>
        <v>54.983800000000002</v>
      </c>
    </row>
    <row r="438" spans="2:23" ht="16.5" customHeight="1" x14ac:dyDescent="0.25">
      <c r="B438" s="42" t="s">
        <v>1074</v>
      </c>
      <c r="C438" s="33" t="s">
        <v>5374</v>
      </c>
      <c r="D438" s="34" t="str">
        <f>_xlfn.XLOOKUP($B438,[1]Redo!$A:$A,[1]Redo!$AD:$AD)</f>
        <v>SGN,S11,WEX,G66-56(CA),</v>
      </c>
      <c r="E438" s="35">
        <v>1326</v>
      </c>
      <c r="F438" s="36">
        <f>_xlfn.XLOOKUP($B438,'[1]DOT Signs Costs (2)'!$A:$A,'[1]DOT Signs Costs (2)'!$Y:$Y)</f>
        <v>0.22939999999999999</v>
      </c>
      <c r="G438" s="37">
        <f t="shared" si="80"/>
        <v>13.763999999999999</v>
      </c>
      <c r="H438" s="36">
        <f>_xlfn.XLOOKUP($B438,'[1]DOT Signs Costs (2)'!$A:$A,'[1]DOT Signs Costs (2)'!$W:$W)</f>
        <v>36.256</v>
      </c>
      <c r="I438" s="36">
        <f t="shared" si="79"/>
        <v>10.641866</v>
      </c>
      <c r="J438" s="36">
        <f t="shared" si="81"/>
        <v>0.153698</v>
      </c>
      <c r="K438" s="36">
        <f t="shared" si="82"/>
        <v>10.641866</v>
      </c>
      <c r="L438" s="36">
        <f t="shared" si="83"/>
        <v>47.051563999999999</v>
      </c>
      <c r="M438" s="36">
        <f t="shared" si="84"/>
        <v>3.6794323048000002</v>
      </c>
      <c r="N438" s="36">
        <f t="shared" si="85"/>
        <v>50.730996304800001</v>
      </c>
      <c r="O438" s="36">
        <f t="shared" si="86"/>
        <v>9.2445263283724479</v>
      </c>
      <c r="P438" s="36">
        <f t="shared" si="87"/>
        <v>59.975522633172446</v>
      </c>
      <c r="Q438" s="38">
        <v>35.22</v>
      </c>
      <c r="R438" s="39">
        <f t="shared" si="88"/>
        <v>-0.4127604320279849</v>
      </c>
      <c r="S438" s="40"/>
      <c r="T438" s="41" t="str">
        <f t="shared" si="89"/>
        <v/>
      </c>
      <c r="U438" s="41" t="str">
        <f t="shared" si="90"/>
        <v/>
      </c>
      <c r="V438" s="41">
        <f t="shared" si="78"/>
        <v>35.22</v>
      </c>
      <c r="W438" s="18">
        <f>_xlfn.XLOOKUP($B438,'[1]Query2 w Prices'!$B:$B,'[1]Query2 w Prices'!$L:$L)</f>
        <v>35.144300000000001</v>
      </c>
    </row>
    <row r="439" spans="2:23" ht="16.5" customHeight="1" x14ac:dyDescent="0.25">
      <c r="B439" s="32" t="s">
        <v>1077</v>
      </c>
      <c r="C439" s="33" t="s">
        <v>5375</v>
      </c>
      <c r="D439" s="34" t="str">
        <f>_xlfn.XLOOKUP($B439,[1]Redo!$A:$A,[1]Redo!$AD:$AD)</f>
        <v>SGN,S11,WEX,G66-56(CA),</v>
      </c>
      <c r="E439" s="35">
        <v>1326</v>
      </c>
      <c r="F439" s="36">
        <f>_xlfn.XLOOKUP($B439,'[1]DOT Signs Costs (2)'!$A:$A,'[1]DOT Signs Costs (2)'!$Y:$Y)</f>
        <v>0.33468750000000008</v>
      </c>
      <c r="G439" s="37">
        <f t="shared" si="80"/>
        <v>20.081250000000004</v>
      </c>
      <c r="H439" s="36">
        <f>_xlfn.XLOOKUP($B439,'[1]DOT Signs Costs (2)'!$A:$A,'[1]DOT Signs Costs (2)'!$W:$W)</f>
        <v>56.650000000000006</v>
      </c>
      <c r="I439" s="36">
        <f t="shared" si="79"/>
        <v>15.526153125000004</v>
      </c>
      <c r="J439" s="36">
        <f t="shared" si="81"/>
        <v>0.22424062500000008</v>
      </c>
      <c r="K439" s="36">
        <f t="shared" si="82"/>
        <v>15.526153125000004</v>
      </c>
      <c r="L439" s="36">
        <f t="shared" si="83"/>
        <v>72.400393750000006</v>
      </c>
      <c r="M439" s="36">
        <f t="shared" si="84"/>
        <v>5.6617107912500009</v>
      </c>
      <c r="N439" s="36">
        <f t="shared" si="85"/>
        <v>78.062104541250008</v>
      </c>
      <c r="O439" s="36">
        <f t="shared" si="86"/>
        <v>14.224975522735164</v>
      </c>
      <c r="P439" s="36">
        <f t="shared" si="87"/>
        <v>92.287080063985172</v>
      </c>
      <c r="Q439" s="38">
        <v>55.06</v>
      </c>
      <c r="R439" s="39">
        <f t="shared" si="88"/>
        <v>-0.40338344260295822</v>
      </c>
      <c r="S439" s="40"/>
      <c r="T439" s="41" t="str">
        <f t="shared" si="89"/>
        <v/>
      </c>
      <c r="U439" s="41" t="str">
        <f t="shared" si="90"/>
        <v/>
      </c>
      <c r="V439" s="41">
        <f t="shared" si="78"/>
        <v>55.06</v>
      </c>
      <c r="W439" s="18">
        <f>_xlfn.XLOOKUP($B439,'[1]Query2 w Prices'!$B:$B,'[1]Query2 w Prices'!$L:$L)</f>
        <v>54.983800000000002</v>
      </c>
    </row>
    <row r="440" spans="2:23" ht="16.5" customHeight="1" x14ac:dyDescent="0.25">
      <c r="B440" s="42" t="s">
        <v>1078</v>
      </c>
      <c r="C440" s="33" t="s">
        <v>5376</v>
      </c>
      <c r="D440" s="34" t="str">
        <f>_xlfn.XLOOKUP($B440,[1]Redo!$A:$A,[1]Redo!$AD:$AD)</f>
        <v>SGN,S11,WEX,G66-56aP(CA),</v>
      </c>
      <c r="E440" s="35">
        <v>1326</v>
      </c>
      <c r="F440" s="36">
        <f>_xlfn.XLOOKUP($B440,'[1]DOT Signs Costs (2)'!$A:$A,'[1]DOT Signs Costs (2)'!$Y:$Y)</f>
        <v>0.33468750000000008</v>
      </c>
      <c r="G440" s="37">
        <f t="shared" si="80"/>
        <v>20.081250000000004</v>
      </c>
      <c r="H440" s="36">
        <f>_xlfn.XLOOKUP($B440,'[1]DOT Signs Costs (2)'!$A:$A,'[1]DOT Signs Costs (2)'!$W:$W)</f>
        <v>56.650000000000006</v>
      </c>
      <c r="I440" s="36">
        <f t="shared" si="79"/>
        <v>15.526153125000004</v>
      </c>
      <c r="J440" s="36">
        <f t="shared" si="81"/>
        <v>0.22424062500000008</v>
      </c>
      <c r="K440" s="36">
        <f t="shared" si="82"/>
        <v>15.526153125000004</v>
      </c>
      <c r="L440" s="36">
        <f t="shared" si="83"/>
        <v>72.400393750000006</v>
      </c>
      <c r="M440" s="36">
        <f t="shared" si="84"/>
        <v>5.6617107912500009</v>
      </c>
      <c r="N440" s="36">
        <f t="shared" si="85"/>
        <v>78.062104541250008</v>
      </c>
      <c r="O440" s="36">
        <f t="shared" si="86"/>
        <v>14.224975522735164</v>
      </c>
      <c r="P440" s="36">
        <f t="shared" si="87"/>
        <v>92.287080063985172</v>
      </c>
      <c r="Q440" s="38" t="e">
        <v>#N/A</v>
      </c>
      <c r="R440" s="39" t="str">
        <f t="shared" si="88"/>
        <v xml:space="preserve"> </v>
      </c>
      <c r="S440" s="40"/>
      <c r="T440" s="41" t="str">
        <f t="shared" si="89"/>
        <v/>
      </c>
      <c r="U440" s="41" t="str">
        <f t="shared" si="90"/>
        <v/>
      </c>
      <c r="V440" s="41" t="e">
        <f t="shared" si="78"/>
        <v>#N/A</v>
      </c>
      <c r="W440" s="18" t="e">
        <f>_xlfn.XLOOKUP($B440,'[1]Query2 w Prices'!$B:$B,'[1]Query2 w Prices'!$L:$L)</f>
        <v>#N/A</v>
      </c>
    </row>
    <row r="441" spans="2:23" ht="16.5" customHeight="1" x14ac:dyDescent="0.25">
      <c r="B441" s="32" t="s">
        <v>1079</v>
      </c>
      <c r="C441" s="33" t="s">
        <v>5377</v>
      </c>
      <c r="D441" s="34" t="str">
        <f>_xlfn.XLOOKUP($B441,[1]Redo!$A:$A,[1]Redo!$AD:$AD)</f>
        <v>SGN,S11,WEX,G66-57A(CA),</v>
      </c>
      <c r="E441" s="35">
        <v>1326</v>
      </c>
      <c r="F441" s="36">
        <f>_xlfn.XLOOKUP($B441,'[1]DOT Signs Costs (2)'!$A:$A,'[1]DOT Signs Costs (2)'!$Y:$Y)</f>
        <v>0.22939999999999999</v>
      </c>
      <c r="G441" s="37">
        <f t="shared" si="80"/>
        <v>13.763999999999999</v>
      </c>
      <c r="H441" s="36">
        <f>_xlfn.XLOOKUP($B441,'[1]DOT Signs Costs (2)'!$A:$A,'[1]DOT Signs Costs (2)'!$W:$W)</f>
        <v>36.256</v>
      </c>
      <c r="I441" s="36">
        <f t="shared" si="79"/>
        <v>10.641866</v>
      </c>
      <c r="J441" s="36">
        <f t="shared" si="81"/>
        <v>0.153698</v>
      </c>
      <c r="K441" s="36">
        <f t="shared" si="82"/>
        <v>10.641866</v>
      </c>
      <c r="L441" s="36">
        <f t="shared" si="83"/>
        <v>47.051563999999999</v>
      </c>
      <c r="M441" s="36">
        <f t="shared" si="84"/>
        <v>3.6794323048000002</v>
      </c>
      <c r="N441" s="36">
        <f t="shared" si="85"/>
        <v>50.730996304800001</v>
      </c>
      <c r="O441" s="36">
        <f t="shared" si="86"/>
        <v>9.2445263283724479</v>
      </c>
      <c r="P441" s="36">
        <f t="shared" si="87"/>
        <v>59.975522633172446</v>
      </c>
      <c r="Q441" s="38" t="e">
        <v>#N/A</v>
      </c>
      <c r="R441" s="39" t="str">
        <f t="shared" si="88"/>
        <v xml:space="preserve"> </v>
      </c>
      <c r="S441" s="40"/>
      <c r="T441" s="41" t="str">
        <f t="shared" si="89"/>
        <v/>
      </c>
      <c r="U441" s="41" t="str">
        <f t="shared" si="90"/>
        <v/>
      </c>
      <c r="V441" s="41" t="e">
        <f t="shared" si="78"/>
        <v>#N/A</v>
      </c>
      <c r="W441" s="18" t="e">
        <f>_xlfn.XLOOKUP($B441,'[1]Query2 w Prices'!$B:$B,'[1]Query2 w Prices'!$L:$L)</f>
        <v>#N/A</v>
      </c>
    </row>
    <row r="442" spans="2:23" ht="16.5" customHeight="1" x14ac:dyDescent="0.25">
      <c r="B442" s="42" t="s">
        <v>1080</v>
      </c>
      <c r="C442" s="33" t="s">
        <v>5378</v>
      </c>
      <c r="D442" s="34" t="str">
        <f>_xlfn.XLOOKUP($B442,[1]Redo!$A:$A,[1]Redo!$AD:$AD)</f>
        <v>SGN,S11,WEX,G66-57A(CA),</v>
      </c>
      <c r="E442" s="35">
        <v>1326</v>
      </c>
      <c r="F442" s="36">
        <f>_xlfn.XLOOKUP($B442,'[1]DOT Signs Costs (2)'!$A:$A,'[1]DOT Signs Costs (2)'!$Y:$Y)</f>
        <v>0.33468750000000008</v>
      </c>
      <c r="G442" s="37">
        <f t="shared" si="80"/>
        <v>20.081250000000004</v>
      </c>
      <c r="H442" s="36">
        <f>_xlfn.XLOOKUP($B442,'[1]DOT Signs Costs (2)'!$A:$A,'[1]DOT Signs Costs (2)'!$W:$W)</f>
        <v>56.650000000000006</v>
      </c>
      <c r="I442" s="36">
        <f t="shared" si="79"/>
        <v>15.526153125000004</v>
      </c>
      <c r="J442" s="36">
        <f t="shared" si="81"/>
        <v>0.22424062500000008</v>
      </c>
      <c r="K442" s="36">
        <f t="shared" si="82"/>
        <v>15.526153125000004</v>
      </c>
      <c r="L442" s="36">
        <f t="shared" si="83"/>
        <v>72.400393750000006</v>
      </c>
      <c r="M442" s="36">
        <f t="shared" si="84"/>
        <v>5.6617107912500009</v>
      </c>
      <c r="N442" s="36">
        <f t="shared" si="85"/>
        <v>78.062104541250008</v>
      </c>
      <c r="O442" s="36">
        <f t="shared" si="86"/>
        <v>14.224975522735164</v>
      </c>
      <c r="P442" s="36">
        <f t="shared" si="87"/>
        <v>92.287080063985172</v>
      </c>
      <c r="Q442" s="38" t="e">
        <v>#N/A</v>
      </c>
      <c r="R442" s="39" t="str">
        <f t="shared" si="88"/>
        <v xml:space="preserve"> </v>
      </c>
      <c r="S442" s="40"/>
      <c r="T442" s="41" t="str">
        <f t="shared" si="89"/>
        <v/>
      </c>
      <c r="U442" s="41" t="str">
        <f t="shared" si="90"/>
        <v/>
      </c>
      <c r="V442" s="41" t="e">
        <f t="shared" si="78"/>
        <v>#N/A</v>
      </c>
      <c r="W442" s="18" t="e">
        <f>_xlfn.XLOOKUP($B442,'[1]Query2 w Prices'!$B:$B,'[1]Query2 w Prices'!$L:$L)</f>
        <v>#N/A</v>
      </c>
    </row>
    <row r="443" spans="2:23" ht="16.5" customHeight="1" x14ac:dyDescent="0.25">
      <c r="B443" s="32" t="s">
        <v>1081</v>
      </c>
      <c r="C443" s="33" t="s">
        <v>5379</v>
      </c>
      <c r="D443" s="34" t="str">
        <f>_xlfn.XLOOKUP($B443,[1]Redo!$A:$A,[1]Redo!$AD:$AD)</f>
        <v>SGN,S11,WEX,G66-61A(CA),</v>
      </c>
      <c r="E443" s="35">
        <v>1326</v>
      </c>
      <c r="F443" s="36">
        <f>_xlfn.XLOOKUP($B443,'[1]DOT Signs Costs (2)'!$A:$A,'[1]DOT Signs Costs (2)'!$Y:$Y)</f>
        <v>0.22939999999999999</v>
      </c>
      <c r="G443" s="37">
        <f t="shared" si="80"/>
        <v>13.763999999999999</v>
      </c>
      <c r="H443" s="36">
        <f>_xlfn.XLOOKUP($B443,'[1]DOT Signs Costs (2)'!$A:$A,'[1]DOT Signs Costs (2)'!$W:$W)</f>
        <v>36.256</v>
      </c>
      <c r="I443" s="36">
        <f t="shared" si="79"/>
        <v>10.641866</v>
      </c>
      <c r="J443" s="36">
        <f t="shared" si="81"/>
        <v>0.153698</v>
      </c>
      <c r="K443" s="36">
        <f t="shared" si="82"/>
        <v>10.641866</v>
      </c>
      <c r="L443" s="36">
        <f t="shared" si="83"/>
        <v>47.051563999999999</v>
      </c>
      <c r="M443" s="36">
        <f t="shared" si="84"/>
        <v>3.6794323048000002</v>
      </c>
      <c r="N443" s="36">
        <f t="shared" si="85"/>
        <v>50.730996304800001</v>
      </c>
      <c r="O443" s="36">
        <f t="shared" si="86"/>
        <v>9.2445263283724479</v>
      </c>
      <c r="P443" s="36">
        <f t="shared" si="87"/>
        <v>59.975522633172446</v>
      </c>
      <c r="Q443" s="38" t="e">
        <v>#N/A</v>
      </c>
      <c r="R443" s="39" t="str">
        <f t="shared" si="88"/>
        <v xml:space="preserve"> </v>
      </c>
      <c r="S443" s="40"/>
      <c r="T443" s="41" t="str">
        <f t="shared" si="89"/>
        <v/>
      </c>
      <c r="U443" s="41" t="str">
        <f t="shared" si="90"/>
        <v/>
      </c>
      <c r="V443" s="41" t="e">
        <f t="shared" si="78"/>
        <v>#N/A</v>
      </c>
      <c r="W443" s="18" t="e">
        <f>_xlfn.XLOOKUP($B443,'[1]Query2 w Prices'!$B:$B,'[1]Query2 w Prices'!$L:$L)</f>
        <v>#N/A</v>
      </c>
    </row>
    <row r="444" spans="2:23" ht="16.5" customHeight="1" x14ac:dyDescent="0.25">
      <c r="B444" s="42" t="s">
        <v>1082</v>
      </c>
      <c r="C444" s="33" t="s">
        <v>5380</v>
      </c>
      <c r="D444" s="34" t="str">
        <f>_xlfn.XLOOKUP($B444,[1]Redo!$A:$A,[1]Redo!$AD:$AD)</f>
        <v>SGN,S11,WEX,G66-61A(CA),</v>
      </c>
      <c r="E444" s="35">
        <v>1326</v>
      </c>
      <c r="F444" s="36">
        <f>_xlfn.XLOOKUP($B444,'[1]DOT Signs Costs (2)'!$A:$A,'[1]DOT Signs Costs (2)'!$Y:$Y)</f>
        <v>0.33468750000000008</v>
      </c>
      <c r="G444" s="37">
        <f t="shared" si="80"/>
        <v>20.081250000000004</v>
      </c>
      <c r="H444" s="36">
        <f>_xlfn.XLOOKUP($B444,'[1]DOT Signs Costs (2)'!$A:$A,'[1]DOT Signs Costs (2)'!$W:$W)</f>
        <v>56.650000000000006</v>
      </c>
      <c r="I444" s="36">
        <f t="shared" si="79"/>
        <v>15.526153125000004</v>
      </c>
      <c r="J444" s="36">
        <f t="shared" si="81"/>
        <v>0.22424062500000008</v>
      </c>
      <c r="K444" s="36">
        <f t="shared" si="82"/>
        <v>15.526153125000004</v>
      </c>
      <c r="L444" s="36">
        <f t="shared" si="83"/>
        <v>72.400393750000006</v>
      </c>
      <c r="M444" s="36">
        <f t="shared" si="84"/>
        <v>5.6617107912500009</v>
      </c>
      <c r="N444" s="36">
        <f t="shared" si="85"/>
        <v>78.062104541250008</v>
      </c>
      <c r="O444" s="36">
        <f t="shared" si="86"/>
        <v>14.224975522735164</v>
      </c>
      <c r="P444" s="36">
        <f t="shared" si="87"/>
        <v>92.287080063985172</v>
      </c>
      <c r="Q444" s="38" t="e">
        <v>#N/A</v>
      </c>
      <c r="R444" s="39" t="str">
        <f t="shared" si="88"/>
        <v xml:space="preserve"> </v>
      </c>
      <c r="S444" s="40"/>
      <c r="T444" s="41" t="str">
        <f t="shared" si="89"/>
        <v/>
      </c>
      <c r="U444" s="41" t="str">
        <f t="shared" si="90"/>
        <v/>
      </c>
      <c r="V444" s="41" t="e">
        <f t="shared" si="78"/>
        <v>#N/A</v>
      </c>
      <c r="W444" s="18" t="e">
        <f>_xlfn.XLOOKUP($B444,'[1]Query2 w Prices'!$B:$B,'[1]Query2 w Prices'!$L:$L)</f>
        <v>#N/A</v>
      </c>
    </row>
    <row r="445" spans="2:23" ht="16.5" customHeight="1" x14ac:dyDescent="0.25">
      <c r="B445" s="32" t="s">
        <v>1083</v>
      </c>
      <c r="C445" s="33" t="s">
        <v>5381</v>
      </c>
      <c r="D445" s="34" t="str">
        <f>_xlfn.XLOOKUP($B445,[1]Redo!$A:$A,[1]Redo!$AD:$AD)</f>
        <v>SGN,S11,WGX,G68(CA),</v>
      </c>
      <c r="E445" s="35">
        <v>1326</v>
      </c>
      <c r="F445" s="36">
        <f>_xlfn.XLOOKUP($B445,'[1]DOT Signs Costs (2)'!$A:$A,'[1]DOT Signs Costs (2)'!$Y:$Y)</f>
        <v>2.1316250000000005</v>
      </c>
      <c r="G445" s="37">
        <f t="shared" si="80"/>
        <v>127.89750000000004</v>
      </c>
      <c r="H445" s="36">
        <f>_xlfn.XLOOKUP($B445,'[1]DOT Signs Costs (2)'!$A:$A,'[1]DOT Signs Costs (2)'!$W:$W)</f>
        <v>430.54000000000008</v>
      </c>
      <c r="I445" s="36">
        <f t="shared" si="79"/>
        <v>98.886083750000026</v>
      </c>
      <c r="J445" s="36">
        <f t="shared" si="81"/>
        <v>1.4281887500000006</v>
      </c>
      <c r="K445" s="36">
        <f t="shared" si="82"/>
        <v>98.886083750000026</v>
      </c>
      <c r="L445" s="36">
        <f t="shared" si="83"/>
        <v>530.85427250000009</v>
      </c>
      <c r="M445" s="36">
        <f t="shared" si="84"/>
        <v>41.51280410950001</v>
      </c>
      <c r="N445" s="36">
        <f t="shared" si="85"/>
        <v>572.36707660950015</v>
      </c>
      <c r="O445" s="36">
        <f t="shared" si="86"/>
        <v>104.30038624550828</v>
      </c>
      <c r="P445" s="36">
        <f t="shared" si="87"/>
        <v>676.66746285500847</v>
      </c>
      <c r="Q445" s="38" t="e">
        <v>#N/A</v>
      </c>
      <c r="R445" s="39" t="str">
        <f t="shared" si="88"/>
        <v xml:space="preserve"> </v>
      </c>
      <c r="S445" s="40"/>
      <c r="T445" s="41" t="str">
        <f t="shared" si="89"/>
        <v/>
      </c>
      <c r="U445" s="41" t="str">
        <f t="shared" si="90"/>
        <v/>
      </c>
      <c r="V445" s="41" t="e">
        <f t="shared" si="78"/>
        <v>#N/A</v>
      </c>
      <c r="W445" s="18" t="e">
        <f>_xlfn.XLOOKUP($B445,'[1]Query2 w Prices'!$B:$B,'[1]Query2 w Prices'!$L:$L)</f>
        <v>#N/A</v>
      </c>
    </row>
    <row r="446" spans="2:23" ht="16.5" customHeight="1" x14ac:dyDescent="0.25">
      <c r="B446" s="42" t="s">
        <v>1087</v>
      </c>
      <c r="C446" s="33" t="s">
        <v>5382</v>
      </c>
      <c r="D446" s="34" t="str">
        <f>_xlfn.XLOOKUP($B446,[1]Redo!$A:$A,[1]Redo!$AD:$AD)</f>
        <v>SGN,S11,WGX,G70-4(CA),</v>
      </c>
      <c r="E446" s="35">
        <v>1326</v>
      </c>
      <c r="F446" s="36">
        <f>_xlfn.XLOOKUP($B446,'[1]DOT Signs Costs (2)'!$A:$A,'[1]DOT Signs Costs (2)'!$Y:$Y)</f>
        <v>0.22939999999999999</v>
      </c>
      <c r="G446" s="37">
        <f t="shared" si="80"/>
        <v>13.763999999999999</v>
      </c>
      <c r="H446" s="36">
        <f>_xlfn.XLOOKUP($B446,'[1]DOT Signs Costs (2)'!$A:$A,'[1]DOT Signs Costs (2)'!$W:$W)</f>
        <v>36.256</v>
      </c>
      <c r="I446" s="36">
        <f t="shared" si="79"/>
        <v>10.641866</v>
      </c>
      <c r="J446" s="36">
        <f t="shared" si="81"/>
        <v>0.153698</v>
      </c>
      <c r="K446" s="36">
        <f t="shared" si="82"/>
        <v>10.641866</v>
      </c>
      <c r="L446" s="36">
        <f t="shared" si="83"/>
        <v>47.051563999999999</v>
      </c>
      <c r="M446" s="36">
        <f t="shared" si="84"/>
        <v>3.6794323048000002</v>
      </c>
      <c r="N446" s="36">
        <f t="shared" si="85"/>
        <v>50.730996304800001</v>
      </c>
      <c r="O446" s="36">
        <f t="shared" si="86"/>
        <v>9.2445263283724479</v>
      </c>
      <c r="P446" s="36">
        <f t="shared" si="87"/>
        <v>59.975522633172446</v>
      </c>
      <c r="Q446" s="38" t="e">
        <v>#N/A</v>
      </c>
      <c r="R446" s="39" t="str">
        <f t="shared" si="88"/>
        <v xml:space="preserve"> </v>
      </c>
      <c r="S446" s="40"/>
      <c r="T446" s="41" t="str">
        <f t="shared" si="89"/>
        <v/>
      </c>
      <c r="U446" s="41" t="str">
        <f t="shared" si="90"/>
        <v/>
      </c>
      <c r="V446" s="41" t="e">
        <f t="shared" si="78"/>
        <v>#N/A</v>
      </c>
      <c r="W446" s="18" t="e">
        <f>_xlfn.XLOOKUP($B446,'[1]Query2 w Prices'!$B:$B,'[1]Query2 w Prices'!$L:$L)</f>
        <v>#N/A</v>
      </c>
    </row>
    <row r="447" spans="2:23" ht="16.5" customHeight="1" x14ac:dyDescent="0.25">
      <c r="B447" s="32" t="s">
        <v>1088</v>
      </c>
      <c r="C447" s="33" t="s">
        <v>5383</v>
      </c>
      <c r="D447" s="34" t="str">
        <f>_xlfn.XLOOKUP($B447,[1]Redo!$A:$A,[1]Redo!$AD:$AD)</f>
        <v>SGN,S11,WGX,G70-4(CA),</v>
      </c>
      <c r="E447" s="35">
        <v>1326</v>
      </c>
      <c r="F447" s="36">
        <f>_xlfn.XLOOKUP($B447,'[1]DOT Signs Costs (2)'!$A:$A,'[1]DOT Signs Costs (2)'!$Y:$Y)</f>
        <v>0.46115</v>
      </c>
      <c r="G447" s="37">
        <f t="shared" si="80"/>
        <v>27.669</v>
      </c>
      <c r="H447" s="36">
        <f>_xlfn.XLOOKUP($B447,'[1]DOT Signs Costs (2)'!$A:$A,'[1]DOT Signs Costs (2)'!$W:$W)</f>
        <v>81.576000000000008</v>
      </c>
      <c r="I447" s="36">
        <f t="shared" si="79"/>
        <v>21.3927485</v>
      </c>
      <c r="J447" s="36">
        <f t="shared" si="81"/>
        <v>0.30897050000000004</v>
      </c>
      <c r="K447" s="36">
        <f t="shared" si="82"/>
        <v>21.3927485</v>
      </c>
      <c r="L447" s="36">
        <f t="shared" si="83"/>
        <v>103.277719</v>
      </c>
      <c r="M447" s="36">
        <f t="shared" si="84"/>
        <v>8.0763176258000016</v>
      </c>
      <c r="N447" s="36">
        <f t="shared" si="85"/>
        <v>111.35403662580001</v>
      </c>
      <c r="O447" s="36">
        <f t="shared" si="86"/>
        <v>20.291644129613871</v>
      </c>
      <c r="P447" s="36">
        <f t="shared" si="87"/>
        <v>131.64568075541388</v>
      </c>
      <c r="Q447" s="38" t="e">
        <v>#N/A</v>
      </c>
      <c r="R447" s="39" t="str">
        <f t="shared" si="88"/>
        <v xml:space="preserve"> </v>
      </c>
      <c r="S447" s="40"/>
      <c r="T447" s="41" t="str">
        <f t="shared" si="89"/>
        <v/>
      </c>
      <c r="U447" s="41" t="str">
        <f t="shared" si="90"/>
        <v/>
      </c>
      <c r="V447" s="41" t="e">
        <f t="shared" si="78"/>
        <v>#N/A</v>
      </c>
      <c r="W447" s="18" t="e">
        <f>_xlfn.XLOOKUP($B447,'[1]Query2 w Prices'!$B:$B,'[1]Query2 w Prices'!$L:$L)</f>
        <v>#N/A</v>
      </c>
    </row>
    <row r="448" spans="2:23" ht="16.5" customHeight="1" x14ac:dyDescent="0.25">
      <c r="B448" s="42" t="s">
        <v>1089</v>
      </c>
      <c r="C448" s="33" t="s">
        <v>5384</v>
      </c>
      <c r="D448" s="34" t="str">
        <f>_xlfn.XLOOKUP($B448,[1]Redo!$A:$A,[1]Redo!$AD:$AD)</f>
        <v>SGN,S11,WGX,G70-4(CA),</v>
      </c>
      <c r="E448" s="35">
        <v>1326</v>
      </c>
      <c r="F448" s="36">
        <f>_xlfn.XLOOKUP($B448,'[1]DOT Signs Costs (2)'!$A:$A,'[1]DOT Signs Costs (2)'!$Y:$Y)</f>
        <v>0.60878750000000015</v>
      </c>
      <c r="G448" s="37">
        <f t="shared" si="80"/>
        <v>36.527250000000009</v>
      </c>
      <c r="H448" s="36">
        <f>_xlfn.XLOOKUP($B448,'[1]DOT Signs Costs (2)'!$A:$A,'[1]DOT Signs Costs (2)'!$W:$W)</f>
        <v>111.03400000000002</v>
      </c>
      <c r="I448" s="36">
        <f t="shared" si="79"/>
        <v>28.241652125000009</v>
      </c>
      <c r="J448" s="36">
        <f t="shared" si="81"/>
        <v>0.40788762500000014</v>
      </c>
      <c r="K448" s="36">
        <f t="shared" si="82"/>
        <v>28.241652125000009</v>
      </c>
      <c r="L448" s="36">
        <f t="shared" si="83"/>
        <v>139.68353975000002</v>
      </c>
      <c r="M448" s="36">
        <f t="shared" si="84"/>
        <v>10.923252808450002</v>
      </c>
      <c r="N448" s="36">
        <f t="shared" si="85"/>
        <v>150.60679255845002</v>
      </c>
      <c r="O448" s="36">
        <f t="shared" si="86"/>
        <v>27.444532149008573</v>
      </c>
      <c r="P448" s="36">
        <f t="shared" si="87"/>
        <v>178.0513247074586</v>
      </c>
      <c r="Q448" s="38" t="e">
        <v>#N/A</v>
      </c>
      <c r="R448" s="39" t="str">
        <f t="shared" si="88"/>
        <v xml:space="preserve"> </v>
      </c>
      <c r="S448" s="40"/>
      <c r="T448" s="41" t="str">
        <f t="shared" si="89"/>
        <v/>
      </c>
      <c r="U448" s="41" t="str">
        <f t="shared" si="90"/>
        <v/>
      </c>
      <c r="V448" s="41" t="e">
        <f t="shared" si="78"/>
        <v>#N/A</v>
      </c>
      <c r="W448" s="18" t="e">
        <f>_xlfn.XLOOKUP($B448,'[1]Query2 w Prices'!$B:$B,'[1]Query2 w Prices'!$L:$L)</f>
        <v>#N/A</v>
      </c>
    </row>
    <row r="449" spans="2:23" ht="16.5" customHeight="1" x14ac:dyDescent="0.25">
      <c r="B449" s="32" t="s">
        <v>1090</v>
      </c>
      <c r="C449" s="33" t="s">
        <v>5385</v>
      </c>
      <c r="D449" s="34" t="str">
        <f>_xlfn.XLOOKUP($B449,[1]Redo!$A:$A,[1]Redo!$AD:$AD)</f>
        <v>SGN,S11,WGX,G70-5(CA),</v>
      </c>
      <c r="E449" s="35">
        <v>1326</v>
      </c>
      <c r="F449" s="36">
        <f>_xlfn.XLOOKUP($B449,'[1]DOT Signs Costs (2)'!$A:$A,'[1]DOT Signs Costs (2)'!$Y:$Y)</f>
        <v>0.31410000000000005</v>
      </c>
      <c r="G449" s="37">
        <f t="shared" si="80"/>
        <v>18.846000000000004</v>
      </c>
      <c r="H449" s="36">
        <f>_xlfn.XLOOKUP($B449,'[1]DOT Signs Costs (2)'!$A:$A,'[1]DOT Signs Costs (2)'!$W:$W)</f>
        <v>54.384</v>
      </c>
      <c r="I449" s="36">
        <f t="shared" si="79"/>
        <v>14.571099000000002</v>
      </c>
      <c r="J449" s="36">
        <f t="shared" si="81"/>
        <v>0.21044700000000005</v>
      </c>
      <c r="K449" s="36">
        <f t="shared" si="82"/>
        <v>14.571099000000002</v>
      </c>
      <c r="L449" s="36">
        <f t="shared" si="83"/>
        <v>69.165546000000006</v>
      </c>
      <c r="M449" s="36">
        <f t="shared" si="84"/>
        <v>5.4087456972000005</v>
      </c>
      <c r="N449" s="36">
        <f t="shared" si="85"/>
        <v>74.57429169720001</v>
      </c>
      <c r="O449" s="36">
        <f t="shared" si="86"/>
        <v>13.589403978436417</v>
      </c>
      <c r="P449" s="36">
        <f t="shared" si="87"/>
        <v>88.163695675636433</v>
      </c>
      <c r="Q449" s="38" t="e">
        <v>#N/A</v>
      </c>
      <c r="R449" s="39" t="str">
        <f t="shared" si="88"/>
        <v xml:space="preserve"> </v>
      </c>
      <c r="S449" s="40"/>
      <c r="T449" s="41" t="str">
        <f t="shared" si="89"/>
        <v/>
      </c>
      <c r="U449" s="41" t="str">
        <f t="shared" si="90"/>
        <v/>
      </c>
      <c r="V449" s="41" t="e">
        <f t="shared" si="78"/>
        <v>#N/A</v>
      </c>
      <c r="W449" s="18" t="e">
        <f>_xlfn.XLOOKUP($B449,'[1]Query2 w Prices'!$B:$B,'[1]Query2 w Prices'!$L:$L)</f>
        <v>#N/A</v>
      </c>
    </row>
    <row r="450" spans="2:23" ht="16.5" customHeight="1" x14ac:dyDescent="0.25">
      <c r="B450" s="42" t="s">
        <v>1091</v>
      </c>
      <c r="C450" s="33" t="s">
        <v>5386</v>
      </c>
      <c r="D450" s="34" t="str">
        <f>_xlfn.XLOOKUP($B450,[1]Redo!$A:$A,[1]Redo!$AD:$AD)</f>
        <v>SGN,S11,WGX,G70-5(CA),</v>
      </c>
      <c r="E450" s="35">
        <v>1326</v>
      </c>
      <c r="F450" s="36">
        <f>_xlfn.XLOOKUP($B450,'[1]DOT Signs Costs (2)'!$A:$A,'[1]DOT Signs Costs (2)'!$Y:$Y)</f>
        <v>0.65172500000000022</v>
      </c>
      <c r="G450" s="37">
        <f t="shared" si="80"/>
        <v>39.103500000000011</v>
      </c>
      <c r="H450" s="36">
        <f>_xlfn.XLOOKUP($B450,'[1]DOT Signs Costs (2)'!$A:$A,'[1]DOT Signs Costs (2)'!$W:$W)</f>
        <v>122.364</v>
      </c>
      <c r="I450" s="36">
        <f t="shared" si="79"/>
        <v>30.233522750000009</v>
      </c>
      <c r="J450" s="36">
        <f t="shared" si="81"/>
        <v>0.43665575000000018</v>
      </c>
      <c r="K450" s="36">
        <f t="shared" si="82"/>
        <v>30.233522750000009</v>
      </c>
      <c r="L450" s="36">
        <f t="shared" si="83"/>
        <v>153.03417850000002</v>
      </c>
      <c r="M450" s="36">
        <f t="shared" si="84"/>
        <v>11.967272758700004</v>
      </c>
      <c r="N450" s="36">
        <f t="shared" si="85"/>
        <v>165.00145125870003</v>
      </c>
      <c r="O450" s="36">
        <f t="shared" si="86"/>
        <v>30.067618842257804</v>
      </c>
      <c r="P450" s="36">
        <f t="shared" si="87"/>
        <v>195.06907010095784</v>
      </c>
      <c r="Q450" s="38" t="e">
        <v>#N/A</v>
      </c>
      <c r="R450" s="39" t="str">
        <f t="shared" si="88"/>
        <v xml:space="preserve"> </v>
      </c>
      <c r="S450" s="40"/>
      <c r="T450" s="41" t="str">
        <f t="shared" si="89"/>
        <v/>
      </c>
      <c r="U450" s="41" t="str">
        <f t="shared" si="90"/>
        <v/>
      </c>
      <c r="V450" s="41" t="e">
        <f t="shared" si="78"/>
        <v>#N/A</v>
      </c>
      <c r="W450" s="18" t="e">
        <f>_xlfn.XLOOKUP($B450,'[1]Query2 w Prices'!$B:$B,'[1]Query2 w Prices'!$L:$L)</f>
        <v>#N/A</v>
      </c>
    </row>
    <row r="451" spans="2:23" ht="16.5" customHeight="1" x14ac:dyDescent="0.25">
      <c r="B451" s="32" t="s">
        <v>1093</v>
      </c>
      <c r="C451" s="33" t="s">
        <v>5387</v>
      </c>
      <c r="D451" s="34" t="str">
        <f>_xlfn.XLOOKUP($B451,[1]Redo!$A:$A,[1]Redo!$AD:$AD)</f>
        <v>SGN,S11,WGX,G70-5(CA),</v>
      </c>
      <c r="E451" s="35">
        <v>1326</v>
      </c>
      <c r="F451" s="36">
        <f>_xlfn.XLOOKUP($B451,'[1]DOT Signs Costs (2)'!$A:$A,'[1]DOT Signs Costs (2)'!$Y:$Y)</f>
        <v>0.90523750000000014</v>
      </c>
      <c r="G451" s="37">
        <f t="shared" si="80"/>
        <v>54.314250000000008</v>
      </c>
      <c r="H451" s="36">
        <f>_xlfn.XLOOKUP($B451,'[1]DOT Signs Costs (2)'!$A:$A,'[1]DOT Signs Costs (2)'!$W:$W)</f>
        <v>174.48200000000003</v>
      </c>
      <c r="I451" s="36">
        <f t="shared" si="79"/>
        <v>41.99396762500001</v>
      </c>
      <c r="J451" s="36">
        <f t="shared" si="81"/>
        <v>0.60650912500000009</v>
      </c>
      <c r="K451" s="36">
        <f t="shared" si="82"/>
        <v>41.99396762500001</v>
      </c>
      <c r="L451" s="36">
        <f t="shared" si="83"/>
        <v>217.08247675000004</v>
      </c>
      <c r="M451" s="36">
        <f t="shared" si="84"/>
        <v>16.975849681850004</v>
      </c>
      <c r="N451" s="36">
        <f t="shared" si="85"/>
        <v>234.05832643185005</v>
      </c>
      <c r="O451" s="36">
        <f t="shared" si="86"/>
        <v>42.651603924232468</v>
      </c>
      <c r="P451" s="36">
        <f t="shared" si="87"/>
        <v>276.70993035608251</v>
      </c>
      <c r="Q451" s="38" t="e">
        <v>#N/A</v>
      </c>
      <c r="R451" s="39" t="str">
        <f t="shared" si="88"/>
        <v xml:space="preserve"> </v>
      </c>
      <c r="S451" s="40"/>
      <c r="T451" s="41" t="str">
        <f t="shared" si="89"/>
        <v/>
      </c>
      <c r="U451" s="41" t="str">
        <f t="shared" si="90"/>
        <v/>
      </c>
      <c r="V451" s="41" t="e">
        <f t="shared" si="78"/>
        <v>#N/A</v>
      </c>
      <c r="W451" s="18" t="e">
        <f>_xlfn.XLOOKUP($B451,'[1]Query2 w Prices'!$B:$B,'[1]Query2 w Prices'!$L:$L)</f>
        <v>#N/A</v>
      </c>
    </row>
    <row r="452" spans="2:23" ht="16.5" customHeight="1" x14ac:dyDescent="0.25">
      <c r="B452" s="42" t="s">
        <v>1094</v>
      </c>
      <c r="C452" s="33" t="s">
        <v>7718</v>
      </c>
      <c r="D452" s="34" t="str">
        <f>_xlfn.XLOOKUP($B452,[1]Redo!$A:$A,[1]Redo!$AD:$AD)</f>
        <v>SGN,S11,WEX,G79aP(CA),</v>
      </c>
      <c r="E452" s="35">
        <v>1326</v>
      </c>
      <c r="F452" s="36">
        <f>_xlfn.XLOOKUP($B452,'[1]DOT Signs Costs (2)'!$A:$A,'[1]DOT Signs Costs (2)'!$Y:$Y)</f>
        <v>0.29410000000000003</v>
      </c>
      <c r="G452" s="37">
        <f t="shared" si="80"/>
        <v>17.646000000000001</v>
      </c>
      <c r="H452" s="36">
        <f>_xlfn.XLOOKUP($B452,'[1]DOT Signs Costs (2)'!$A:$A,'[1]DOT Signs Costs (2)'!$W:$W)</f>
        <v>54.384</v>
      </c>
      <c r="I452" s="36">
        <f t="shared" si="79"/>
        <v>13.643299000000001</v>
      </c>
      <c r="J452" s="36">
        <f t="shared" si="81"/>
        <v>0.19704700000000003</v>
      </c>
      <c r="K452" s="36">
        <f t="shared" si="82"/>
        <v>13.643299000000001</v>
      </c>
      <c r="L452" s="36">
        <f t="shared" si="83"/>
        <v>68.224345999999997</v>
      </c>
      <c r="M452" s="36">
        <f t="shared" si="84"/>
        <v>5.3351438572000003</v>
      </c>
      <c r="N452" s="36">
        <f t="shared" si="85"/>
        <v>73.559489857199992</v>
      </c>
      <c r="O452" s="36">
        <f t="shared" si="86"/>
        <v>13.404480302354909</v>
      </c>
      <c r="P452" s="36">
        <f t="shared" si="87"/>
        <v>86.963970159554904</v>
      </c>
      <c r="Q452" s="38" t="e">
        <v>#N/A</v>
      </c>
      <c r="R452" s="39" t="str">
        <f t="shared" si="88"/>
        <v xml:space="preserve"> </v>
      </c>
      <c r="S452" s="40"/>
      <c r="T452" s="41" t="str">
        <f t="shared" si="89"/>
        <v/>
      </c>
      <c r="U452" s="41" t="str">
        <f t="shared" si="90"/>
        <v/>
      </c>
      <c r="V452" s="41" t="e">
        <f t="shared" si="78"/>
        <v>#N/A</v>
      </c>
      <c r="W452" s="18" t="e">
        <f>_xlfn.XLOOKUP($B452,'[1]Query2 w Prices'!$B:$B,'[1]Query2 w Prices'!$L:$L)</f>
        <v>#N/A</v>
      </c>
    </row>
    <row r="453" spans="2:23" ht="16.5" customHeight="1" x14ac:dyDescent="0.25">
      <c r="B453" s="32" t="s">
        <v>1101</v>
      </c>
      <c r="C453" s="33" t="s">
        <v>5388</v>
      </c>
      <c r="D453" s="34" t="str">
        <f>_xlfn.XLOOKUP($B453,[1]Redo!$A:$A,[1]Redo!$AD:$AD)</f>
        <v>SGN,S11,WEX,G81-63(CA),</v>
      </c>
      <c r="E453" s="35">
        <v>1326</v>
      </c>
      <c r="F453" s="36">
        <f>_xlfn.XLOOKUP($B453,'[1]DOT Signs Costs (2)'!$A:$A,'[1]DOT Signs Costs (2)'!$Y:$Y)</f>
        <v>0.24057500000000001</v>
      </c>
      <c r="G453" s="37">
        <f t="shared" si="80"/>
        <v>14.4345</v>
      </c>
      <c r="H453" s="36">
        <f>_xlfn.XLOOKUP($B453,'[1]DOT Signs Costs (2)'!$A:$A,'[1]DOT Signs Costs (2)'!$W:$W)</f>
        <v>40.788000000000004</v>
      </c>
      <c r="I453" s="36">
        <f t="shared" si="79"/>
        <v>11.160274250000001</v>
      </c>
      <c r="J453" s="36">
        <f t="shared" si="81"/>
        <v>0.16118525000000003</v>
      </c>
      <c r="K453" s="36">
        <f t="shared" si="82"/>
        <v>11.160274250000001</v>
      </c>
      <c r="L453" s="36">
        <f t="shared" si="83"/>
        <v>52.109459500000007</v>
      </c>
      <c r="M453" s="36">
        <f t="shared" si="84"/>
        <v>4.0749597329000009</v>
      </c>
      <c r="N453" s="36">
        <f t="shared" si="85"/>
        <v>56.184419232900005</v>
      </c>
      <c r="O453" s="36">
        <f t="shared" si="86"/>
        <v>10.238283902847687</v>
      </c>
      <c r="P453" s="36">
        <f t="shared" si="87"/>
        <v>66.422703135747696</v>
      </c>
      <c r="Q453" s="38">
        <v>40.89</v>
      </c>
      <c r="R453" s="39">
        <f t="shared" si="88"/>
        <v>-0.38439723062108233</v>
      </c>
      <c r="S453" s="40"/>
      <c r="T453" s="41" t="str">
        <f t="shared" si="89"/>
        <v/>
      </c>
      <c r="U453" s="41" t="str">
        <f t="shared" si="90"/>
        <v/>
      </c>
      <c r="V453" s="41">
        <f t="shared" si="78"/>
        <v>40.89</v>
      </c>
      <c r="W453" s="18">
        <f>_xlfn.XLOOKUP($B453,'[1]Query2 w Prices'!$B:$B,'[1]Query2 w Prices'!$L:$L)</f>
        <v>40.8127</v>
      </c>
    </row>
    <row r="454" spans="2:23" ht="16.5" customHeight="1" x14ac:dyDescent="0.25">
      <c r="B454" s="42" t="s">
        <v>1111</v>
      </c>
      <c r="C454" s="33" t="s">
        <v>5389</v>
      </c>
      <c r="D454" s="34" t="str">
        <f>_xlfn.XLOOKUP($B454,[1]Redo!$A:$A,[1]Redo!$AD:$AD)</f>
        <v>SGN,S11,WEX,G81-66(CA),</v>
      </c>
      <c r="E454" s="35">
        <v>1326</v>
      </c>
      <c r="F454" s="36">
        <f>_xlfn.XLOOKUP($B454,'[1]DOT Signs Costs (2)'!$A:$A,'[1]DOT Signs Costs (2)'!$Y:$Y)</f>
        <v>0.46115</v>
      </c>
      <c r="G454" s="37">
        <f t="shared" si="80"/>
        <v>27.669</v>
      </c>
      <c r="H454" s="36">
        <f>_xlfn.XLOOKUP($B454,'[1]DOT Signs Costs (2)'!$A:$A,'[1]DOT Signs Costs (2)'!$W:$W)</f>
        <v>81.576000000000008</v>
      </c>
      <c r="I454" s="36">
        <f t="shared" si="79"/>
        <v>21.3927485</v>
      </c>
      <c r="J454" s="36">
        <f t="shared" si="81"/>
        <v>0.30897050000000004</v>
      </c>
      <c r="K454" s="36">
        <f t="shared" si="82"/>
        <v>21.3927485</v>
      </c>
      <c r="L454" s="36">
        <f t="shared" si="83"/>
        <v>103.277719</v>
      </c>
      <c r="M454" s="36">
        <f t="shared" si="84"/>
        <v>8.0763176258000016</v>
      </c>
      <c r="N454" s="36">
        <f t="shared" si="85"/>
        <v>111.35403662580001</v>
      </c>
      <c r="O454" s="36">
        <f t="shared" si="86"/>
        <v>20.291644129613871</v>
      </c>
      <c r="P454" s="36">
        <f t="shared" si="87"/>
        <v>131.64568075541388</v>
      </c>
      <c r="Q454" s="38">
        <v>76.03</v>
      </c>
      <c r="R454" s="39">
        <f t="shared" si="88"/>
        <v>-0.4224649106319176</v>
      </c>
      <c r="S454" s="40"/>
      <c r="T454" s="41" t="str">
        <f t="shared" si="89"/>
        <v/>
      </c>
      <c r="U454" s="41" t="str">
        <f t="shared" si="90"/>
        <v/>
      </c>
      <c r="V454" s="41">
        <f t="shared" ref="V454:V517" si="91">ROUND($W454+7.75%,2)</f>
        <v>76.03</v>
      </c>
      <c r="W454" s="18">
        <f>_xlfn.XLOOKUP($B454,'[1]Query2 w Prices'!$B:$B,'[1]Query2 w Prices'!$L:$L)</f>
        <v>75.956999999999994</v>
      </c>
    </row>
    <row r="455" spans="2:23" ht="16.5" customHeight="1" x14ac:dyDescent="0.25">
      <c r="B455" s="32" t="s">
        <v>1115</v>
      </c>
      <c r="C455" s="33" t="s">
        <v>5390</v>
      </c>
      <c r="D455" s="34" t="str">
        <f>_xlfn.XLOOKUP($B455,[1]Redo!$A:$A,[1]Redo!$AD:$AD)</f>
        <v>SGN,S11,WEX,G81-67(CA),</v>
      </c>
      <c r="E455" s="35">
        <v>1326</v>
      </c>
      <c r="F455" s="36">
        <f>_xlfn.XLOOKUP($B455,'[1]DOT Signs Costs (2)'!$A:$A,'[1]DOT Signs Costs (2)'!$Y:$Y)</f>
        <v>1.2534500000000004</v>
      </c>
      <c r="G455" s="37">
        <f t="shared" si="80"/>
        <v>75.207000000000022</v>
      </c>
      <c r="H455" s="36">
        <f>_xlfn.XLOOKUP($B455,'[1]DOT Signs Costs (2)'!$A:$A,'[1]DOT Signs Costs (2)'!$W:$W)</f>
        <v>244.72800000000001</v>
      </c>
      <c r="I455" s="36">
        <f t="shared" ref="I455:I518" si="92">F455*$K$4</f>
        <v>58.147545500000021</v>
      </c>
      <c r="J455" s="36">
        <f t="shared" si="81"/>
        <v>0.83981150000000027</v>
      </c>
      <c r="K455" s="36">
        <f t="shared" si="82"/>
        <v>58.147545500000021</v>
      </c>
      <c r="L455" s="36">
        <f t="shared" si="83"/>
        <v>303.71535700000004</v>
      </c>
      <c r="M455" s="36">
        <f t="shared" si="84"/>
        <v>23.750540917400006</v>
      </c>
      <c r="N455" s="36">
        <f t="shared" si="85"/>
        <v>327.46589791740007</v>
      </c>
      <c r="O455" s="36">
        <f t="shared" si="86"/>
        <v>59.672928494311847</v>
      </c>
      <c r="P455" s="36">
        <f t="shared" si="87"/>
        <v>387.13882641171193</v>
      </c>
      <c r="Q455" s="38" t="e">
        <v>#N/A</v>
      </c>
      <c r="R455" s="39" t="str">
        <f t="shared" si="88"/>
        <v xml:space="preserve"> </v>
      </c>
      <c r="S455" s="40"/>
      <c r="T455" s="41" t="str">
        <f t="shared" si="89"/>
        <v/>
      </c>
      <c r="U455" s="41" t="str">
        <f t="shared" si="90"/>
        <v/>
      </c>
      <c r="V455" s="41" t="e">
        <f t="shared" si="91"/>
        <v>#N/A</v>
      </c>
      <c r="W455" s="18" t="e">
        <f>_xlfn.XLOOKUP($B455,'[1]Query2 w Prices'!$B:$B,'[1]Query2 w Prices'!$L:$L)</f>
        <v>#N/A</v>
      </c>
    </row>
    <row r="456" spans="2:23" ht="16.5" customHeight="1" x14ac:dyDescent="0.25">
      <c r="B456" s="42" t="s">
        <v>1096</v>
      </c>
      <c r="C456" s="33" t="s">
        <v>5391</v>
      </c>
      <c r="D456" s="34" t="str">
        <f>_xlfn.XLOOKUP($B456,[1]Redo!$A:$A,[1]Redo!$AD:$AD)</f>
        <v>SGN,S11,WEX,G81-24(CA),</v>
      </c>
      <c r="E456" s="35">
        <v>1326</v>
      </c>
      <c r="F456" s="36">
        <f>_xlfn.XLOOKUP($B456,'[1]DOT Signs Costs (2)'!$A:$A,'[1]DOT Signs Costs (2)'!$Y:$Y)</f>
        <v>1.2758000000000003</v>
      </c>
      <c r="G456" s="37">
        <f t="shared" si="80"/>
        <v>76.548000000000016</v>
      </c>
      <c r="H456" s="36">
        <f>_xlfn.XLOOKUP($B456,'[1]DOT Signs Costs (2)'!$A:$A,'[1]DOT Signs Costs (2)'!$W:$W)</f>
        <v>253.79200000000003</v>
      </c>
      <c r="I456" s="36">
        <f t="shared" si="92"/>
        <v>59.184362000000014</v>
      </c>
      <c r="J456" s="36">
        <f t="shared" si="81"/>
        <v>0.85478600000000027</v>
      </c>
      <c r="K456" s="36">
        <f t="shared" si="82"/>
        <v>59.184362000000014</v>
      </c>
      <c r="L456" s="36">
        <f t="shared" si="83"/>
        <v>313.83114800000004</v>
      </c>
      <c r="M456" s="36">
        <f t="shared" si="84"/>
        <v>24.541595773600005</v>
      </c>
      <c r="N456" s="36">
        <f t="shared" si="85"/>
        <v>338.37274377360006</v>
      </c>
      <c r="O456" s="36">
        <f t="shared" si="86"/>
        <v>61.660443643262326</v>
      </c>
      <c r="P456" s="36">
        <f t="shared" si="87"/>
        <v>400.0331874168624</v>
      </c>
      <c r="Q456" s="38">
        <v>668.95</v>
      </c>
      <c r="R456" s="39">
        <f t="shared" si="88"/>
        <v>0.67223625699561673</v>
      </c>
      <c r="S456" s="40"/>
      <c r="T456" s="41" t="str">
        <f t="shared" si="89"/>
        <v/>
      </c>
      <c r="U456" s="41" t="str">
        <f t="shared" si="90"/>
        <v/>
      </c>
      <c r="V456" s="41">
        <f t="shared" si="91"/>
        <v>668.95</v>
      </c>
      <c r="W456" s="18">
        <f>_xlfn.XLOOKUP($B456,'[1]Query2 w Prices'!$B:$B,'[1]Query2 w Prices'!$L:$L)</f>
        <v>668.87480000000005</v>
      </c>
    </row>
    <row r="457" spans="2:23" ht="16.5" customHeight="1" x14ac:dyDescent="0.25">
      <c r="B457" s="32" t="s">
        <v>1106</v>
      </c>
      <c r="C457" s="33" t="s">
        <v>5392</v>
      </c>
      <c r="D457" s="34" t="str">
        <f>_xlfn.XLOOKUP($B457,[1]Redo!$A:$A,[1]Redo!$AD:$AD)</f>
        <v>SGN,S11,BYX,G81-64aP(CA),</v>
      </c>
      <c r="E457" s="35">
        <v>1326</v>
      </c>
      <c r="F457" s="36">
        <f>_xlfn.XLOOKUP($B457,'[1]DOT Signs Costs (2)'!$A:$A,'[1]DOT Signs Costs (2)'!$Y:$Y)</f>
        <v>0.62172500000000008</v>
      </c>
      <c r="G457" s="37">
        <f t="shared" si="80"/>
        <v>37.303500000000007</v>
      </c>
      <c r="H457" s="36">
        <f>_xlfn.XLOOKUP($B457,'[1]DOT Signs Costs (2)'!$A:$A,'[1]DOT Signs Costs (2)'!$W:$W)</f>
        <v>122.364</v>
      </c>
      <c r="I457" s="36">
        <f t="shared" si="92"/>
        <v>28.841822750000006</v>
      </c>
      <c r="J457" s="36">
        <f t="shared" si="81"/>
        <v>0.41655575000000006</v>
      </c>
      <c r="K457" s="36">
        <f t="shared" si="82"/>
        <v>28.841822750000006</v>
      </c>
      <c r="L457" s="36">
        <f t="shared" si="83"/>
        <v>151.62237850000002</v>
      </c>
      <c r="M457" s="36">
        <f t="shared" si="84"/>
        <v>11.856869998700002</v>
      </c>
      <c r="N457" s="36">
        <f t="shared" si="85"/>
        <v>163.47924849870003</v>
      </c>
      <c r="O457" s="36">
        <f t="shared" si="86"/>
        <v>29.790233328135546</v>
      </c>
      <c r="P457" s="36">
        <f t="shared" si="87"/>
        <v>193.26948182683557</v>
      </c>
      <c r="Q457" s="38" t="e">
        <v>#N/A</v>
      </c>
      <c r="R457" s="39" t="str">
        <f t="shared" si="88"/>
        <v xml:space="preserve"> </v>
      </c>
      <c r="S457" s="40"/>
      <c r="T457" s="41" t="str">
        <f t="shared" si="89"/>
        <v/>
      </c>
      <c r="U457" s="41" t="str">
        <f t="shared" si="90"/>
        <v/>
      </c>
      <c r="V457" s="41" t="e">
        <f t="shared" si="91"/>
        <v>#N/A</v>
      </c>
      <c r="W457" s="18" t="e">
        <f>_xlfn.XLOOKUP($B457,'[1]Query2 w Prices'!$B:$B,'[1]Query2 w Prices'!$L:$L)</f>
        <v>#N/A</v>
      </c>
    </row>
    <row r="458" spans="2:23" ht="16.5" customHeight="1" x14ac:dyDescent="0.25">
      <c r="B458" s="42" t="s">
        <v>1099</v>
      </c>
      <c r="C458" s="33" t="s">
        <v>5393</v>
      </c>
      <c r="D458" s="34" t="str">
        <f>_xlfn.XLOOKUP($B458,[1]Redo!$A:$A,[1]Redo!$AD:$AD)</f>
        <v>SGN,S11,WEX,G81-24(CA),</v>
      </c>
      <c r="E458" s="35">
        <v>1326</v>
      </c>
      <c r="F458" s="36">
        <f>_xlfn.XLOOKUP($B458,'[1]DOT Signs Costs (2)'!$A:$A,'[1]DOT Signs Costs (2)'!$Y:$Y)</f>
        <v>1.9634000000000005</v>
      </c>
      <c r="G458" s="37">
        <f t="shared" ref="G458:G521" si="93">IFERROR(SUM(F458*60), " ")</f>
        <v>117.80400000000003</v>
      </c>
      <c r="H458" s="36">
        <f>_xlfn.XLOOKUP($B458,'[1]DOT Signs Costs (2)'!$A:$A,'[1]DOT Signs Costs (2)'!$W:$W)</f>
        <v>398.81600000000003</v>
      </c>
      <c r="I458" s="36">
        <f t="shared" si="92"/>
        <v>91.082126000000017</v>
      </c>
      <c r="J458" s="36">
        <f t="shared" ref="J458:J521" si="94">IFERROR(SUM($J$4*F458), " " )</f>
        <v>1.3154780000000004</v>
      </c>
      <c r="K458" s="36">
        <f t="shared" ref="K458:K521" si="95">IFERROR(SUM($K$4*F458), " ")</f>
        <v>91.082126000000017</v>
      </c>
      <c r="L458" s="36">
        <f t="shared" ref="L458:L521" si="96">IFERROR(SUM(H458+J458+K458), " ")</f>
        <v>491.21360400000003</v>
      </c>
      <c r="M458" s="36">
        <f t="shared" ref="M458:M521" si="97">IFERROR(SUM(L458*$M$4), " ")</f>
        <v>38.412903832800005</v>
      </c>
      <c r="N458" s="36">
        <f t="shared" ref="N458:N521" si="98">IFERROR(SUM(L458+M458), " ")</f>
        <v>529.62650783280003</v>
      </c>
      <c r="O458" s="36">
        <f t="shared" ref="O458:O521" si="99">IFERROR(SUM(N458*$O$4), " ")</f>
        <v>96.511926681814813</v>
      </c>
      <c r="P458" s="36">
        <f t="shared" ref="P458:P521" si="100">IFERROR(SUM(O458+N458),"")</f>
        <v>626.1384345146148</v>
      </c>
      <c r="Q458" s="38">
        <v>1048.74</v>
      </c>
      <c r="R458" s="39">
        <f t="shared" ref="R458:R521" si="101">IFERROR(SUM(Q458-P458)/(P458)," ")</f>
        <v>0.67493311732730121</v>
      </c>
      <c r="S458" s="40"/>
      <c r="T458" s="41" t="str">
        <f t="shared" ref="T458:T521" si="102">IF(S458=0,"",Q458*S458)</f>
        <v/>
      </c>
      <c r="U458" s="41" t="str">
        <f t="shared" ref="U458:U521" si="103">IFERROR(T458-(P458*S458),"")</f>
        <v/>
      </c>
      <c r="V458" s="41">
        <f t="shared" si="91"/>
        <v>1048.74</v>
      </c>
      <c r="W458" s="18">
        <f>_xlfn.XLOOKUP($B458,'[1]Query2 w Prices'!$B:$B,'[1]Query2 w Prices'!$L:$L)</f>
        <v>1048.6596999999999</v>
      </c>
    </row>
    <row r="459" spans="2:23" ht="16.5" customHeight="1" x14ac:dyDescent="0.25">
      <c r="B459" s="32" t="s">
        <v>1104</v>
      </c>
      <c r="C459" s="33" t="s">
        <v>5394</v>
      </c>
      <c r="D459" s="34" t="str">
        <f>_xlfn.XLOOKUP($B459,[1]Redo!$A:$A,[1]Redo!$AD:$AD)</f>
        <v>SGN,S11,WEX,G81-63(CA),</v>
      </c>
      <c r="E459" s="35">
        <v>1326</v>
      </c>
      <c r="F459" s="36">
        <f>_xlfn.XLOOKUP($B459,'[1]DOT Signs Costs (2)'!$A:$A,'[1]DOT Signs Costs (2)'!$Y:$Y)</f>
        <v>0.49350000000000005</v>
      </c>
      <c r="G459" s="37">
        <f t="shared" si="93"/>
        <v>29.610000000000003</v>
      </c>
      <c r="H459" s="36">
        <f>_xlfn.XLOOKUP($B459,'[1]DOT Signs Costs (2)'!$A:$A,'[1]DOT Signs Costs (2)'!$W:$W)</f>
        <v>90.64</v>
      </c>
      <c r="I459" s="36">
        <f t="shared" si="92"/>
        <v>22.893465000000003</v>
      </c>
      <c r="J459" s="36">
        <f t="shared" si="94"/>
        <v>0.33064500000000008</v>
      </c>
      <c r="K459" s="36">
        <f t="shared" si="95"/>
        <v>22.893465000000003</v>
      </c>
      <c r="L459" s="36">
        <f t="shared" si="96"/>
        <v>113.86411000000001</v>
      </c>
      <c r="M459" s="36">
        <f t="shared" si="97"/>
        <v>8.9041734020000014</v>
      </c>
      <c r="N459" s="36">
        <f t="shared" si="98"/>
        <v>122.76828340200001</v>
      </c>
      <c r="O459" s="36">
        <f t="shared" si="99"/>
        <v>22.371621116605102</v>
      </c>
      <c r="P459" s="36">
        <f t="shared" si="100"/>
        <v>145.13990451860511</v>
      </c>
      <c r="Q459" s="38">
        <v>93.04</v>
      </c>
      <c r="R459" s="39">
        <f t="shared" si="101"/>
        <v>-0.35896333741852882</v>
      </c>
      <c r="S459" s="40"/>
      <c r="T459" s="41" t="str">
        <f t="shared" si="102"/>
        <v/>
      </c>
      <c r="U459" s="41" t="str">
        <f t="shared" si="103"/>
        <v/>
      </c>
      <c r="V459" s="41">
        <f t="shared" si="91"/>
        <v>93.04</v>
      </c>
      <c r="W459" s="18">
        <f>_xlfn.XLOOKUP($B459,'[1]Query2 w Prices'!$B:$B,'[1]Query2 w Prices'!$L:$L)</f>
        <v>92.962299999999999</v>
      </c>
    </row>
    <row r="460" spans="2:23" ht="16.5" customHeight="1" x14ac:dyDescent="0.25">
      <c r="B460" s="42" t="s">
        <v>1114</v>
      </c>
      <c r="C460" s="33" t="s">
        <v>5395</v>
      </c>
      <c r="D460" s="34" t="str">
        <f>_xlfn.XLOOKUP($B460,[1]Redo!$A:$A,[1]Redo!$AD:$AD)</f>
        <v>SGN,S11,WEX,G81-66(CA),</v>
      </c>
      <c r="E460" s="35">
        <v>1326</v>
      </c>
      <c r="F460" s="36">
        <f>_xlfn.XLOOKUP($B460,'[1]DOT Signs Costs (2)'!$A:$A,'[1]DOT Signs Costs (2)'!$Y:$Y)</f>
        <v>0.77759999999999996</v>
      </c>
      <c r="G460" s="37">
        <f t="shared" si="93"/>
        <v>46.655999999999999</v>
      </c>
      <c r="H460" s="36">
        <f>_xlfn.XLOOKUP($B460,'[1]DOT Signs Costs (2)'!$A:$A,'[1]DOT Signs Costs (2)'!$W:$W)</f>
        <v>145.024</v>
      </c>
      <c r="I460" s="36">
        <f t="shared" si="92"/>
        <v>36.072863999999996</v>
      </c>
      <c r="J460" s="36">
        <f t="shared" si="94"/>
        <v>0.52099200000000001</v>
      </c>
      <c r="K460" s="36">
        <f t="shared" si="95"/>
        <v>36.072863999999996</v>
      </c>
      <c r="L460" s="36">
        <f t="shared" si="96"/>
        <v>181.61785600000002</v>
      </c>
      <c r="M460" s="36">
        <f t="shared" si="97"/>
        <v>14.202516339200002</v>
      </c>
      <c r="N460" s="36">
        <f t="shared" si="98"/>
        <v>195.82037233920002</v>
      </c>
      <c r="O460" s="36">
        <f t="shared" si="99"/>
        <v>35.683639580919262</v>
      </c>
      <c r="P460" s="36">
        <f t="shared" si="100"/>
        <v>231.5040119201193</v>
      </c>
      <c r="Q460" s="38">
        <v>140.65</v>
      </c>
      <c r="R460" s="39">
        <f t="shared" si="101"/>
        <v>-0.39245113363939699</v>
      </c>
      <c r="S460" s="40"/>
      <c r="T460" s="41" t="str">
        <f t="shared" si="102"/>
        <v/>
      </c>
      <c r="U460" s="41" t="str">
        <f t="shared" si="103"/>
        <v/>
      </c>
      <c r="V460" s="41">
        <f t="shared" si="91"/>
        <v>140.65</v>
      </c>
      <c r="W460" s="18">
        <f>_xlfn.XLOOKUP($B460,'[1]Query2 w Prices'!$B:$B,'[1]Query2 w Prices'!$L:$L)</f>
        <v>140.5771</v>
      </c>
    </row>
    <row r="461" spans="2:23" ht="16.5" customHeight="1" x14ac:dyDescent="0.25">
      <c r="B461" s="32" t="s">
        <v>1107</v>
      </c>
      <c r="C461" s="33" t="s">
        <v>5396</v>
      </c>
      <c r="D461" s="34" t="str">
        <f>_xlfn.XLOOKUP($B461,[1]Redo!$A:$A,[1]Redo!$AD:$AD)</f>
        <v>SGN,S11,WNX,G81-65(CA) ,</v>
      </c>
      <c r="E461" s="35">
        <v>1326</v>
      </c>
      <c r="F461" s="36">
        <f>_xlfn.XLOOKUP($B461,'[1]DOT Signs Costs (2)'!$A:$A,'[1]DOT Signs Costs (2)'!$Y:$Y)</f>
        <v>1.2858000000000003</v>
      </c>
      <c r="G461" s="37">
        <f t="shared" si="93"/>
        <v>77.14800000000001</v>
      </c>
      <c r="H461" s="36">
        <f>_xlfn.XLOOKUP($B461,'[1]DOT Signs Costs (2)'!$A:$A,'[1]DOT Signs Costs (2)'!$W:$W)</f>
        <v>253.79200000000003</v>
      </c>
      <c r="I461" s="36">
        <f t="shared" si="92"/>
        <v>59.648262000000017</v>
      </c>
      <c r="J461" s="36">
        <f t="shared" si="94"/>
        <v>0.8614860000000002</v>
      </c>
      <c r="K461" s="36">
        <f t="shared" si="95"/>
        <v>59.648262000000017</v>
      </c>
      <c r="L461" s="36">
        <f t="shared" si="96"/>
        <v>314.30174800000009</v>
      </c>
      <c r="M461" s="36">
        <f t="shared" si="97"/>
        <v>24.578396693600009</v>
      </c>
      <c r="N461" s="36">
        <f t="shared" si="98"/>
        <v>338.88014469360007</v>
      </c>
      <c r="O461" s="36">
        <f t="shared" si="99"/>
        <v>61.752905481303081</v>
      </c>
      <c r="P461" s="36">
        <f t="shared" si="100"/>
        <v>400.63305017490313</v>
      </c>
      <c r="Q461" s="38">
        <v>668.95</v>
      </c>
      <c r="R461" s="39">
        <f t="shared" si="101"/>
        <v>0.66973243896867374</v>
      </c>
      <c r="S461" s="40"/>
      <c r="T461" s="41" t="str">
        <f t="shared" si="102"/>
        <v/>
      </c>
      <c r="U461" s="41" t="str">
        <f t="shared" si="103"/>
        <v/>
      </c>
      <c r="V461" s="41">
        <f t="shared" si="91"/>
        <v>668.95</v>
      </c>
      <c r="W461" s="18">
        <f>_xlfn.XLOOKUP($B461,'[1]Query2 w Prices'!$B:$B,'[1]Query2 w Prices'!$L:$L)</f>
        <v>668.87480000000005</v>
      </c>
    </row>
    <row r="462" spans="2:23" ht="16.5" customHeight="1" x14ac:dyDescent="0.25">
      <c r="B462" s="42" t="s">
        <v>1110</v>
      </c>
      <c r="C462" s="33" t="s">
        <v>5397</v>
      </c>
      <c r="D462" s="34" t="str">
        <f>_xlfn.XLOOKUP($B462,[1]Redo!$A:$A,[1]Redo!$AD:$AD)</f>
        <v>SGN,S11,WNX,G81-65(CA) ,</v>
      </c>
      <c r="E462" s="35">
        <v>1326</v>
      </c>
      <c r="F462" s="36">
        <f>_xlfn.XLOOKUP($B462,'[1]DOT Signs Costs (2)'!$A:$A,'[1]DOT Signs Costs (2)'!$Y:$Y)</f>
        <v>2.2263250000000001</v>
      </c>
      <c r="G462" s="37">
        <f t="shared" si="93"/>
        <v>133.5795</v>
      </c>
      <c r="H462" s="36">
        <f>_xlfn.XLOOKUP($B462,'[1]DOT Signs Costs (2)'!$A:$A,'[1]DOT Signs Costs (2)'!$W:$W)</f>
        <v>448.66800000000001</v>
      </c>
      <c r="I462" s="36">
        <f t="shared" si="92"/>
        <v>103.27921675</v>
      </c>
      <c r="J462" s="36">
        <f t="shared" si="94"/>
        <v>1.4916377500000002</v>
      </c>
      <c r="K462" s="36">
        <f t="shared" si="95"/>
        <v>103.27921675</v>
      </c>
      <c r="L462" s="36">
        <f t="shared" si="96"/>
        <v>553.43885450000005</v>
      </c>
      <c r="M462" s="36">
        <f t="shared" si="97"/>
        <v>43.278918421900009</v>
      </c>
      <c r="N462" s="36">
        <f t="shared" si="98"/>
        <v>596.71777292190006</v>
      </c>
      <c r="O462" s="36">
        <f t="shared" si="99"/>
        <v>108.73772573361299</v>
      </c>
      <c r="P462" s="36">
        <f t="shared" si="100"/>
        <v>705.45549865551311</v>
      </c>
      <c r="Q462" s="38">
        <v>1179.1099999999999</v>
      </c>
      <c r="R462" s="39">
        <f t="shared" si="101"/>
        <v>0.67141655603676997</v>
      </c>
      <c r="S462" s="40"/>
      <c r="T462" s="41" t="str">
        <f t="shared" si="102"/>
        <v/>
      </c>
      <c r="U462" s="41" t="str">
        <f t="shared" si="103"/>
        <v/>
      </c>
      <c r="V462" s="41">
        <f t="shared" si="91"/>
        <v>1179.1099999999999</v>
      </c>
      <c r="W462" s="18">
        <f>_xlfn.XLOOKUP($B462,'[1]Query2 w Prices'!$B:$B,'[1]Query2 w Prices'!$L:$L)</f>
        <v>1179.0336</v>
      </c>
    </row>
    <row r="463" spans="2:23" ht="16.5" customHeight="1" x14ac:dyDescent="0.25">
      <c r="B463" s="32" t="s">
        <v>1116</v>
      </c>
      <c r="C463" s="33" t="s">
        <v>5398</v>
      </c>
      <c r="D463" s="34" t="str">
        <f>_xlfn.XLOOKUP($B463,[1]Redo!$A:$A,[1]Redo!$AD:$AD)</f>
        <v>SGN,S11,WGX,G82(CA),</v>
      </c>
      <c r="E463" s="35">
        <v>1326</v>
      </c>
      <c r="F463" s="36">
        <f>_xlfn.XLOOKUP($B463,'[1]DOT Signs Costs (2)'!$A:$A,'[1]DOT Signs Costs (2)'!$Y:$Y)</f>
        <v>0.188225</v>
      </c>
      <c r="G463" s="37">
        <f t="shared" si="93"/>
        <v>11.2935</v>
      </c>
      <c r="H463" s="36">
        <f>_xlfn.XLOOKUP($B463,'[1]DOT Signs Costs (2)'!$A:$A,'[1]DOT Signs Costs (2)'!$W:$W)</f>
        <v>31.724000000000004</v>
      </c>
      <c r="I463" s="36">
        <f t="shared" si="92"/>
        <v>8.7317577499999999</v>
      </c>
      <c r="J463" s="36">
        <f t="shared" si="94"/>
        <v>0.12611075000000002</v>
      </c>
      <c r="K463" s="36">
        <f t="shared" si="95"/>
        <v>8.7317577499999999</v>
      </c>
      <c r="L463" s="36">
        <f t="shared" si="96"/>
        <v>40.581868499999999</v>
      </c>
      <c r="M463" s="36">
        <f t="shared" si="97"/>
        <v>3.1735021166999999</v>
      </c>
      <c r="N463" s="36">
        <f t="shared" si="98"/>
        <v>43.755370616699999</v>
      </c>
      <c r="O463" s="36">
        <f t="shared" si="99"/>
        <v>7.9733832397749511</v>
      </c>
      <c r="P463" s="36">
        <f t="shared" si="100"/>
        <v>51.728753856474952</v>
      </c>
      <c r="Q463" s="38" t="e">
        <v>#N/A</v>
      </c>
      <c r="R463" s="39" t="str">
        <f t="shared" si="101"/>
        <v xml:space="preserve"> </v>
      </c>
      <c r="S463" s="40"/>
      <c r="T463" s="41" t="str">
        <f t="shared" si="102"/>
        <v/>
      </c>
      <c r="U463" s="41" t="str">
        <f t="shared" si="103"/>
        <v/>
      </c>
      <c r="V463" s="41" t="e">
        <f t="shared" si="91"/>
        <v>#N/A</v>
      </c>
      <c r="W463" s="18" t="e">
        <f>_xlfn.XLOOKUP($B463,'[1]Query2 w Prices'!$B:$B,'[1]Query2 w Prices'!$L:$L)</f>
        <v>#N/A</v>
      </c>
    </row>
    <row r="464" spans="2:23" ht="16.5" customHeight="1" x14ac:dyDescent="0.25">
      <c r="B464" s="42" t="s">
        <v>1117</v>
      </c>
      <c r="C464" s="33" t="s">
        <v>5399</v>
      </c>
      <c r="D464" s="34" t="str">
        <f>_xlfn.XLOOKUP($B464,[1]Redo!$A:$A,[1]Redo!$AD:$AD)</f>
        <v>SGN,S11,WGX,G82(CA),</v>
      </c>
      <c r="E464" s="35">
        <v>1326</v>
      </c>
      <c r="F464" s="36">
        <f>_xlfn.XLOOKUP($B464,'[1]DOT Signs Costs (2)'!$A:$A,'[1]DOT Signs Costs (2)'!$Y:$Y)</f>
        <v>0.28321875000000002</v>
      </c>
      <c r="G464" s="37">
        <f t="shared" si="93"/>
        <v>16.993125000000003</v>
      </c>
      <c r="H464" s="36">
        <f>_xlfn.XLOOKUP($B464,'[1]DOT Signs Costs (2)'!$A:$A,'[1]DOT Signs Costs (2)'!$W:$W)</f>
        <v>50.984999999999999</v>
      </c>
      <c r="I464" s="36">
        <f t="shared" si="92"/>
        <v>13.138517812500002</v>
      </c>
      <c r="J464" s="36">
        <f t="shared" si="94"/>
        <v>0.18975656250000003</v>
      </c>
      <c r="K464" s="36">
        <f t="shared" si="95"/>
        <v>13.138517812500002</v>
      </c>
      <c r="L464" s="36">
        <f t="shared" si="96"/>
        <v>64.313274375000006</v>
      </c>
      <c r="M464" s="36">
        <f t="shared" si="97"/>
        <v>5.0292980561250005</v>
      </c>
      <c r="N464" s="36">
        <f t="shared" si="98"/>
        <v>69.342572431125006</v>
      </c>
      <c r="O464" s="36">
        <f t="shared" si="99"/>
        <v>12.636046661988294</v>
      </c>
      <c r="P464" s="36">
        <f t="shared" si="100"/>
        <v>81.978619093113295</v>
      </c>
      <c r="Q464" s="38" t="e">
        <v>#N/A</v>
      </c>
      <c r="R464" s="39" t="str">
        <f t="shared" si="101"/>
        <v xml:space="preserve"> </v>
      </c>
      <c r="S464" s="40"/>
      <c r="T464" s="41" t="str">
        <f t="shared" si="102"/>
        <v/>
      </c>
      <c r="U464" s="41" t="str">
        <f t="shared" si="103"/>
        <v/>
      </c>
      <c r="V464" s="41" t="e">
        <f t="shared" si="91"/>
        <v>#N/A</v>
      </c>
      <c r="W464" s="18" t="e">
        <f>_xlfn.XLOOKUP($B464,'[1]Query2 w Prices'!$B:$B,'[1]Query2 w Prices'!$L:$L)</f>
        <v>#N/A</v>
      </c>
    </row>
    <row r="465" spans="2:23" ht="16.5" customHeight="1" x14ac:dyDescent="0.25">
      <c r="B465" s="32" t="s">
        <v>1118</v>
      </c>
      <c r="C465" s="33" t="s">
        <v>5400</v>
      </c>
      <c r="D465" s="34" t="str">
        <f>_xlfn.XLOOKUP($B465,[1]Redo!$A:$A,[1]Redo!$AD:$AD)</f>
        <v>SGN,S11,MUL,G83-6(CA),</v>
      </c>
      <c r="E465" s="35">
        <v>1326</v>
      </c>
      <c r="F465" s="36">
        <f>_xlfn.XLOOKUP($B465,'[1]DOT Signs Costs (2)'!$A:$A,'[1]DOT Signs Costs (2)'!$Y:$Y)</f>
        <v>2.4269000000000003</v>
      </c>
      <c r="G465" s="37">
        <f t="shared" si="93"/>
        <v>145.614</v>
      </c>
      <c r="H465" s="36">
        <f>_xlfn.XLOOKUP($B465,'[1]DOT Signs Costs (2)'!$A:$A,'[1]DOT Signs Costs (2)'!$W:$W)</f>
        <v>489.45600000000002</v>
      </c>
      <c r="I465" s="36">
        <f t="shared" si="92"/>
        <v>112.58389100000001</v>
      </c>
      <c r="J465" s="36">
        <f t="shared" si="94"/>
        <v>1.6260230000000002</v>
      </c>
      <c r="K465" s="36">
        <f t="shared" si="95"/>
        <v>112.58389100000001</v>
      </c>
      <c r="L465" s="36">
        <f t="shared" si="96"/>
        <v>603.66591400000004</v>
      </c>
      <c r="M465" s="36">
        <f t="shared" si="97"/>
        <v>47.206674474800003</v>
      </c>
      <c r="N465" s="36">
        <f t="shared" si="98"/>
        <v>650.87258847480007</v>
      </c>
      <c r="O465" s="36">
        <f t="shared" si="99"/>
        <v>118.60616228429767</v>
      </c>
      <c r="P465" s="36">
        <f t="shared" si="100"/>
        <v>769.47875075909769</v>
      </c>
      <c r="Q465" s="38" t="e">
        <v>#N/A</v>
      </c>
      <c r="R465" s="39" t="str">
        <f t="shared" si="101"/>
        <v xml:space="preserve"> </v>
      </c>
      <c r="S465" s="40"/>
      <c r="T465" s="41" t="str">
        <f t="shared" si="102"/>
        <v/>
      </c>
      <c r="U465" s="41" t="str">
        <f t="shared" si="103"/>
        <v/>
      </c>
      <c r="V465" s="41" t="e">
        <f t="shared" si="91"/>
        <v>#N/A</v>
      </c>
      <c r="W465" s="18" t="e">
        <f>_xlfn.XLOOKUP($B465,'[1]Query2 w Prices'!$B:$B,'[1]Query2 w Prices'!$L:$L)</f>
        <v>#N/A</v>
      </c>
    </row>
    <row r="466" spans="2:23" ht="16.5" customHeight="1" x14ac:dyDescent="0.25">
      <c r="B466" s="42" t="s">
        <v>1120</v>
      </c>
      <c r="C466" s="33" t="s">
        <v>5401</v>
      </c>
      <c r="D466" s="34" t="str">
        <f>_xlfn.XLOOKUP($B466,[1]Redo!$A:$A,[1]Redo!$AD:$AD)</f>
        <v>SGN,S11,MUL,G85-12(CA),</v>
      </c>
      <c r="E466" s="35">
        <v>1326</v>
      </c>
      <c r="F466" s="36">
        <f>_xlfn.XLOOKUP($B466,'[1]DOT Signs Costs (2)'!$A:$A,'[1]DOT Signs Costs (2)'!$Y:$Y)</f>
        <v>2.4269000000000003</v>
      </c>
      <c r="G466" s="37">
        <f t="shared" si="93"/>
        <v>145.614</v>
      </c>
      <c r="H466" s="36">
        <f>_xlfn.XLOOKUP($B466,'[1]DOT Signs Costs (2)'!$A:$A,'[1]DOT Signs Costs (2)'!$W:$W)</f>
        <v>489.45600000000002</v>
      </c>
      <c r="I466" s="36">
        <f t="shared" si="92"/>
        <v>112.58389100000001</v>
      </c>
      <c r="J466" s="36">
        <f t="shared" si="94"/>
        <v>1.6260230000000002</v>
      </c>
      <c r="K466" s="36">
        <f t="shared" si="95"/>
        <v>112.58389100000001</v>
      </c>
      <c r="L466" s="36">
        <f t="shared" si="96"/>
        <v>603.66591400000004</v>
      </c>
      <c r="M466" s="36">
        <f t="shared" si="97"/>
        <v>47.206674474800003</v>
      </c>
      <c r="N466" s="36">
        <f t="shared" si="98"/>
        <v>650.87258847480007</v>
      </c>
      <c r="O466" s="36">
        <f t="shared" si="99"/>
        <v>118.60616228429767</v>
      </c>
      <c r="P466" s="36">
        <f t="shared" si="100"/>
        <v>769.47875075909769</v>
      </c>
      <c r="Q466" s="38" t="e">
        <v>#N/A</v>
      </c>
      <c r="R466" s="39" t="str">
        <f t="shared" si="101"/>
        <v xml:space="preserve"> </v>
      </c>
      <c r="S466" s="40"/>
      <c r="T466" s="41" t="str">
        <f t="shared" si="102"/>
        <v/>
      </c>
      <c r="U466" s="41" t="str">
        <f t="shared" si="103"/>
        <v/>
      </c>
      <c r="V466" s="41" t="e">
        <f t="shared" si="91"/>
        <v>#N/A</v>
      </c>
      <c r="W466" s="18" t="e">
        <f>_xlfn.XLOOKUP($B466,'[1]Query2 w Prices'!$B:$B,'[1]Query2 w Prices'!$L:$L)</f>
        <v>#N/A</v>
      </c>
    </row>
    <row r="467" spans="2:23" ht="16.5" customHeight="1" x14ac:dyDescent="0.25">
      <c r="B467" s="32" t="s">
        <v>1121</v>
      </c>
      <c r="C467" s="33" t="s">
        <v>5402</v>
      </c>
      <c r="D467" s="34" t="str">
        <f>_xlfn.XLOOKUP($B467,[1]Redo!$A:$A,[1]Redo!$AD:$AD)</f>
        <v>SGN,S11,WBG,G86-15(CA),</v>
      </c>
      <c r="E467" s="35">
        <v>1326</v>
      </c>
      <c r="F467" s="36">
        <f>_xlfn.XLOOKUP($B467,'[1]DOT Signs Costs (2)'!$A:$A,'[1]DOT Signs Costs (2)'!$Y:$Y)</f>
        <v>2.4269000000000003</v>
      </c>
      <c r="G467" s="37">
        <f t="shared" si="93"/>
        <v>145.614</v>
      </c>
      <c r="H467" s="36">
        <f>_xlfn.XLOOKUP($B467,'[1]DOT Signs Costs (2)'!$A:$A,'[1]DOT Signs Costs (2)'!$W:$W)</f>
        <v>489.45600000000002</v>
      </c>
      <c r="I467" s="36">
        <f t="shared" si="92"/>
        <v>112.58389100000001</v>
      </c>
      <c r="J467" s="36">
        <f t="shared" si="94"/>
        <v>1.6260230000000002</v>
      </c>
      <c r="K467" s="36">
        <f t="shared" si="95"/>
        <v>112.58389100000001</v>
      </c>
      <c r="L467" s="36">
        <f t="shared" si="96"/>
        <v>603.66591400000004</v>
      </c>
      <c r="M467" s="36">
        <f t="shared" si="97"/>
        <v>47.206674474800003</v>
      </c>
      <c r="N467" s="36">
        <f t="shared" si="98"/>
        <v>650.87258847480007</v>
      </c>
      <c r="O467" s="36">
        <f t="shared" si="99"/>
        <v>118.60616228429767</v>
      </c>
      <c r="P467" s="36">
        <f t="shared" si="100"/>
        <v>769.47875075909769</v>
      </c>
      <c r="Q467" s="38" t="e">
        <v>#N/A</v>
      </c>
      <c r="R467" s="39" t="str">
        <f t="shared" si="101"/>
        <v xml:space="preserve"> </v>
      </c>
      <c r="S467" s="40"/>
      <c r="T467" s="41" t="str">
        <f t="shared" si="102"/>
        <v/>
      </c>
      <c r="U467" s="41" t="str">
        <f t="shared" si="103"/>
        <v/>
      </c>
      <c r="V467" s="41" t="e">
        <f t="shared" si="91"/>
        <v>#N/A</v>
      </c>
      <c r="W467" s="18" t="e">
        <f>_xlfn.XLOOKUP($B467,'[1]Query2 w Prices'!$B:$B,'[1]Query2 w Prices'!$L:$L)</f>
        <v>#N/A</v>
      </c>
    </row>
    <row r="468" spans="2:23" ht="16.5" customHeight="1" x14ac:dyDescent="0.25">
      <c r="B468" s="42" t="s">
        <v>1122</v>
      </c>
      <c r="C468" s="33" t="s">
        <v>5403</v>
      </c>
      <c r="D468" s="34" t="str">
        <f>_xlfn.XLOOKUP($B468,[1]Redo!$A:$A,[1]Redo!$AD:$AD)</f>
        <v>SGN,S11,WBG,G92-1(CA),</v>
      </c>
      <c r="E468" s="35">
        <v>1326</v>
      </c>
      <c r="F468" s="36">
        <f>_xlfn.XLOOKUP($B468,'[1]DOT Signs Costs (2)'!$A:$A,'[1]DOT Signs Costs (2)'!$Y:$Y)</f>
        <v>0.46115</v>
      </c>
      <c r="G468" s="37">
        <f t="shared" si="93"/>
        <v>27.669</v>
      </c>
      <c r="H468" s="36">
        <f>_xlfn.XLOOKUP($B468,'[1]DOT Signs Costs (2)'!$A:$A,'[1]DOT Signs Costs (2)'!$W:$W)</f>
        <v>81.576000000000008</v>
      </c>
      <c r="I468" s="36">
        <f t="shared" si="92"/>
        <v>21.3927485</v>
      </c>
      <c r="J468" s="36">
        <f t="shared" si="94"/>
        <v>0.30897050000000004</v>
      </c>
      <c r="K468" s="36">
        <f t="shared" si="95"/>
        <v>21.3927485</v>
      </c>
      <c r="L468" s="36">
        <f t="shared" si="96"/>
        <v>103.277719</v>
      </c>
      <c r="M468" s="36">
        <f t="shared" si="97"/>
        <v>8.0763176258000016</v>
      </c>
      <c r="N468" s="36">
        <f t="shared" si="98"/>
        <v>111.35403662580001</v>
      </c>
      <c r="O468" s="36">
        <f t="shared" si="99"/>
        <v>20.291644129613871</v>
      </c>
      <c r="P468" s="36">
        <f t="shared" si="100"/>
        <v>131.64568075541388</v>
      </c>
      <c r="Q468" s="38" t="e">
        <v>#N/A</v>
      </c>
      <c r="R468" s="39" t="str">
        <f t="shared" si="101"/>
        <v xml:space="preserve"> </v>
      </c>
      <c r="S468" s="40"/>
      <c r="T468" s="41" t="str">
        <f t="shared" si="102"/>
        <v/>
      </c>
      <c r="U468" s="41" t="str">
        <f t="shared" si="103"/>
        <v/>
      </c>
      <c r="V468" s="41" t="e">
        <f t="shared" si="91"/>
        <v>#N/A</v>
      </c>
      <c r="W468" s="18" t="e">
        <f>_xlfn.XLOOKUP($B468,'[1]Query2 w Prices'!$B:$B,'[1]Query2 w Prices'!$L:$L)</f>
        <v>#N/A</v>
      </c>
    </row>
    <row r="469" spans="2:23" ht="16.5" customHeight="1" x14ac:dyDescent="0.25">
      <c r="B469" s="32" t="s">
        <v>1123</v>
      </c>
      <c r="C469" s="33" t="s">
        <v>5404</v>
      </c>
      <c r="D469" s="34" t="str">
        <f>_xlfn.XLOOKUP($B469,[1]Redo!$A:$A,[1]Redo!$AD:$AD)</f>
        <v>SGN,S11,WBG,G92-1(CA),</v>
      </c>
      <c r="E469" s="35">
        <v>1326</v>
      </c>
      <c r="F469" s="36">
        <f>_xlfn.XLOOKUP($B469,'[1]DOT Signs Costs (2)'!$A:$A,'[1]DOT Signs Costs (2)'!$Y:$Y)</f>
        <v>0.68290000000000017</v>
      </c>
      <c r="G469" s="37">
        <f t="shared" si="93"/>
        <v>40.974000000000011</v>
      </c>
      <c r="H469" s="36">
        <f>_xlfn.XLOOKUP($B469,'[1]DOT Signs Costs (2)'!$A:$A,'[1]DOT Signs Costs (2)'!$W:$W)</f>
        <v>126.89600000000002</v>
      </c>
      <c r="I469" s="36">
        <f t="shared" si="92"/>
        <v>31.679731000000007</v>
      </c>
      <c r="J469" s="36">
        <f t="shared" si="94"/>
        <v>0.45754300000000014</v>
      </c>
      <c r="K469" s="36">
        <f t="shared" si="95"/>
        <v>31.679731000000007</v>
      </c>
      <c r="L469" s="36">
        <f t="shared" si="96"/>
        <v>159.03327400000003</v>
      </c>
      <c r="M469" s="36">
        <f t="shared" si="97"/>
        <v>12.436402026800003</v>
      </c>
      <c r="N469" s="36">
        <f t="shared" si="98"/>
        <v>171.46967602680004</v>
      </c>
      <c r="O469" s="36">
        <f t="shared" si="99"/>
        <v>31.24630009281455</v>
      </c>
      <c r="P469" s="36">
        <f t="shared" si="100"/>
        <v>202.7159761196146</v>
      </c>
      <c r="Q469" s="38" t="e">
        <v>#N/A</v>
      </c>
      <c r="R469" s="39" t="str">
        <f t="shared" si="101"/>
        <v xml:space="preserve"> </v>
      </c>
      <c r="S469" s="40"/>
      <c r="T469" s="41" t="str">
        <f t="shared" si="102"/>
        <v/>
      </c>
      <c r="U469" s="41" t="str">
        <f t="shared" si="103"/>
        <v/>
      </c>
      <c r="V469" s="41" t="e">
        <f t="shared" si="91"/>
        <v>#N/A</v>
      </c>
      <c r="W469" s="18" t="e">
        <f>_xlfn.XLOOKUP($B469,'[1]Query2 w Prices'!$B:$B,'[1]Query2 w Prices'!$L:$L)</f>
        <v>#N/A</v>
      </c>
    </row>
    <row r="470" spans="2:23" ht="16.5" customHeight="1" x14ac:dyDescent="0.25">
      <c r="B470" s="42" t="s">
        <v>1124</v>
      </c>
      <c r="C470" s="33" t="s">
        <v>5405</v>
      </c>
      <c r="D470" s="34" t="str">
        <f>_xlfn.XLOOKUP($B470,[1]Redo!$A:$A,[1]Redo!$AD:$AD)</f>
        <v>SGN,S11,WGX,G95A-1(CA),</v>
      </c>
      <c r="E470" s="35">
        <v>1326</v>
      </c>
      <c r="F470" s="36">
        <f>_xlfn.XLOOKUP($B470,'[1]DOT Signs Costs (2)'!$A:$A,'[1]DOT Signs Costs (2)'!$Y:$Y)</f>
        <v>1.8140000000000003</v>
      </c>
      <c r="G470" s="37">
        <f t="shared" si="93"/>
        <v>108.84000000000002</v>
      </c>
      <c r="H470" s="36">
        <f>_xlfn.XLOOKUP($B470,'[1]DOT Signs Costs (2)'!$A:$A,'[1]DOT Signs Costs (2)'!$W:$W)</f>
        <v>362.56</v>
      </c>
      <c r="I470" s="36">
        <f t="shared" si="92"/>
        <v>84.151460000000014</v>
      </c>
      <c r="J470" s="36">
        <f t="shared" si="94"/>
        <v>1.2153800000000003</v>
      </c>
      <c r="K470" s="36">
        <f t="shared" si="95"/>
        <v>84.151460000000014</v>
      </c>
      <c r="L470" s="36">
        <f t="shared" si="96"/>
        <v>447.92683999999997</v>
      </c>
      <c r="M470" s="36">
        <f t="shared" si="97"/>
        <v>35.027878888000004</v>
      </c>
      <c r="N470" s="36">
        <f t="shared" si="98"/>
        <v>482.954718888</v>
      </c>
      <c r="O470" s="36">
        <f t="shared" si="99"/>
        <v>88.007095057768382</v>
      </c>
      <c r="P470" s="36">
        <f t="shared" si="100"/>
        <v>570.96181394576843</v>
      </c>
      <c r="Q470" s="38" t="e">
        <v>#N/A</v>
      </c>
      <c r="R470" s="39" t="str">
        <f t="shared" si="101"/>
        <v xml:space="preserve"> </v>
      </c>
      <c r="S470" s="40"/>
      <c r="T470" s="41" t="str">
        <f t="shared" si="102"/>
        <v/>
      </c>
      <c r="U470" s="41" t="str">
        <f t="shared" si="103"/>
        <v/>
      </c>
      <c r="V470" s="41" t="e">
        <f t="shared" si="91"/>
        <v>#N/A</v>
      </c>
      <c r="W470" s="18" t="e">
        <f>_xlfn.XLOOKUP($B470,'[1]Query2 w Prices'!$B:$B,'[1]Query2 w Prices'!$L:$L)</f>
        <v>#N/A</v>
      </c>
    </row>
    <row r="471" spans="2:23" ht="16.5" customHeight="1" x14ac:dyDescent="0.25">
      <c r="B471" s="32" t="s">
        <v>1125</v>
      </c>
      <c r="C471" s="33" t="s">
        <v>7719</v>
      </c>
      <c r="D471" s="34" t="str">
        <f>_xlfn.XLOOKUP($B471,[1]Redo!$A:$A,[1]Redo!$AD:$AD)</f>
        <v>SGN,S11,WGX,G95dP(CA),</v>
      </c>
      <c r="E471" s="35">
        <v>1326</v>
      </c>
      <c r="F471" s="36">
        <f>_xlfn.XLOOKUP($B471,'[1]DOT Signs Costs (2)'!$A:$A,'[1]DOT Signs Costs (2)'!$Y:$Y)</f>
        <v>0.73760000000000003</v>
      </c>
      <c r="G471" s="37">
        <f t="shared" si="93"/>
        <v>44.256</v>
      </c>
      <c r="H471" s="36">
        <f>_xlfn.XLOOKUP($B471,'[1]DOT Signs Costs (2)'!$A:$A,'[1]DOT Signs Costs (2)'!$W:$W)</f>
        <v>145.024</v>
      </c>
      <c r="I471" s="36">
        <f t="shared" si="92"/>
        <v>34.217264</v>
      </c>
      <c r="J471" s="36">
        <f t="shared" si="94"/>
        <v>0.49419200000000008</v>
      </c>
      <c r="K471" s="36">
        <f t="shared" si="95"/>
        <v>34.217264</v>
      </c>
      <c r="L471" s="36">
        <f t="shared" si="96"/>
        <v>179.735456</v>
      </c>
      <c r="M471" s="36">
        <f t="shared" si="97"/>
        <v>14.0553126592</v>
      </c>
      <c r="N471" s="36">
        <f t="shared" si="98"/>
        <v>193.79076865920001</v>
      </c>
      <c r="O471" s="36">
        <f t="shared" si="99"/>
        <v>35.313792228756256</v>
      </c>
      <c r="P471" s="36">
        <f t="shared" si="100"/>
        <v>229.10456088795627</v>
      </c>
      <c r="Q471" s="38" t="e">
        <v>#N/A</v>
      </c>
      <c r="R471" s="39" t="str">
        <f t="shared" si="101"/>
        <v xml:space="preserve"> </v>
      </c>
      <c r="S471" s="40"/>
      <c r="T471" s="41" t="str">
        <f t="shared" si="102"/>
        <v/>
      </c>
      <c r="U471" s="41" t="str">
        <f t="shared" si="103"/>
        <v/>
      </c>
      <c r="V471" s="41" t="e">
        <f t="shared" si="91"/>
        <v>#N/A</v>
      </c>
      <c r="W471" s="18" t="e">
        <f>_xlfn.XLOOKUP($B471,'[1]Query2 w Prices'!$B:$B,'[1]Query2 w Prices'!$L:$L)</f>
        <v>#N/A</v>
      </c>
    </row>
    <row r="472" spans="2:23" ht="16.5" customHeight="1" x14ac:dyDescent="0.25">
      <c r="B472" s="42" t="s">
        <v>1126</v>
      </c>
      <c r="C472" s="33" t="s">
        <v>7720</v>
      </c>
      <c r="D472" s="34" t="str">
        <f>_xlfn.XLOOKUP($B472,[1]Redo!$A:$A,[1]Redo!$AD:$AD)</f>
        <v>SGN,S11,WGX,G95eP(CA) ,</v>
      </c>
      <c r="E472" s="35">
        <v>1326</v>
      </c>
      <c r="F472" s="36">
        <f>_xlfn.XLOOKUP($B472,'[1]DOT Signs Costs (2)'!$A:$A,'[1]DOT Signs Costs (2)'!$Y:$Y)</f>
        <v>0.90700000000000014</v>
      </c>
      <c r="G472" s="37">
        <f t="shared" si="93"/>
        <v>54.420000000000009</v>
      </c>
      <c r="H472" s="36">
        <f>_xlfn.XLOOKUP($B472,'[1]DOT Signs Costs (2)'!$A:$A,'[1]DOT Signs Costs (2)'!$W:$W)</f>
        <v>181.28</v>
      </c>
      <c r="I472" s="36">
        <f t="shared" si="92"/>
        <v>42.075730000000007</v>
      </c>
      <c r="J472" s="36">
        <f t="shared" si="94"/>
        <v>0.60769000000000017</v>
      </c>
      <c r="K472" s="36">
        <f t="shared" si="95"/>
        <v>42.075730000000007</v>
      </c>
      <c r="L472" s="36">
        <f t="shared" si="96"/>
        <v>223.96341999999999</v>
      </c>
      <c r="M472" s="36">
        <f t="shared" si="97"/>
        <v>17.513939444000002</v>
      </c>
      <c r="N472" s="36">
        <f t="shared" si="98"/>
        <v>241.477359444</v>
      </c>
      <c r="O472" s="36">
        <f t="shared" si="99"/>
        <v>44.003547528884191</v>
      </c>
      <c r="P472" s="36">
        <f t="shared" si="100"/>
        <v>285.48090697288421</v>
      </c>
      <c r="Q472" s="38" t="e">
        <v>#N/A</v>
      </c>
      <c r="R472" s="39" t="str">
        <f t="shared" si="101"/>
        <v xml:space="preserve"> </v>
      </c>
      <c r="S472" s="40"/>
      <c r="T472" s="41" t="str">
        <f t="shared" si="102"/>
        <v/>
      </c>
      <c r="U472" s="41" t="str">
        <f t="shared" si="103"/>
        <v/>
      </c>
      <c r="V472" s="41" t="e">
        <f t="shared" si="91"/>
        <v>#N/A</v>
      </c>
      <c r="W472" s="18" t="e">
        <f>_xlfn.XLOOKUP($B472,'[1]Query2 w Prices'!$B:$B,'[1]Query2 w Prices'!$L:$L)</f>
        <v>#N/A</v>
      </c>
    </row>
    <row r="473" spans="2:23" ht="16.5" customHeight="1" x14ac:dyDescent="0.25">
      <c r="B473" s="32" t="s">
        <v>1127</v>
      </c>
      <c r="C473" s="33" t="s">
        <v>7721</v>
      </c>
      <c r="D473" s="34" t="str">
        <f>_xlfn.XLOOKUP($B473,[1]Redo!$A:$A,[1]Redo!$AD:$AD)</f>
        <v>SGN,S11,WGX,G96aP(CA),</v>
      </c>
      <c r="E473" s="35">
        <v>1326</v>
      </c>
      <c r="F473" s="36">
        <f>_xlfn.XLOOKUP($B473,'[1]DOT Signs Costs (2)'!$A:$A,'[1]DOT Signs Costs (2)'!$Y:$Y)</f>
        <v>5.4802083333333342E-2</v>
      </c>
      <c r="G473" s="37">
        <f t="shared" si="93"/>
        <v>3.2881250000000004</v>
      </c>
      <c r="H473" s="36">
        <f>_xlfn.XLOOKUP($B473,'[1]DOT Signs Costs (2)'!$A:$A,'[1]DOT Signs Costs (2)'!$W:$W)</f>
        <v>5.665</v>
      </c>
      <c r="I473" s="36">
        <f t="shared" si="92"/>
        <v>2.5422686458333339</v>
      </c>
      <c r="J473" s="36">
        <f t="shared" si="94"/>
        <v>3.671739583333334E-2</v>
      </c>
      <c r="K473" s="36">
        <f t="shared" si="95"/>
        <v>2.5422686458333339</v>
      </c>
      <c r="L473" s="36">
        <f t="shared" si="96"/>
        <v>8.2439860416666679</v>
      </c>
      <c r="M473" s="36">
        <f t="shared" si="97"/>
        <v>0.64467970845833344</v>
      </c>
      <c r="N473" s="36">
        <f t="shared" si="98"/>
        <v>8.8886657501250017</v>
      </c>
      <c r="O473" s="36">
        <f t="shared" si="99"/>
        <v>1.6197494734271207</v>
      </c>
      <c r="P473" s="36">
        <f t="shared" si="100"/>
        <v>10.508415223552122</v>
      </c>
      <c r="Q473" s="38" t="e">
        <v>#N/A</v>
      </c>
      <c r="R473" s="39" t="str">
        <f t="shared" si="101"/>
        <v xml:space="preserve"> </v>
      </c>
      <c r="S473" s="40"/>
      <c r="T473" s="41" t="str">
        <f t="shared" si="102"/>
        <v/>
      </c>
      <c r="U473" s="41" t="str">
        <f t="shared" si="103"/>
        <v/>
      </c>
      <c r="V473" s="41" t="e">
        <f t="shared" si="91"/>
        <v>#N/A</v>
      </c>
      <c r="W473" s="18" t="e">
        <f>_xlfn.XLOOKUP($B473,'[1]Query2 w Prices'!$B:$B,'[1]Query2 w Prices'!$L:$L)</f>
        <v>#N/A</v>
      </c>
    </row>
    <row r="474" spans="2:23" ht="16.5" customHeight="1" x14ac:dyDescent="0.25">
      <c r="B474" s="42" t="s">
        <v>1130</v>
      </c>
      <c r="C474" s="33" t="s">
        <v>7722</v>
      </c>
      <c r="D474" s="34" t="str">
        <f>_xlfn.XLOOKUP($B474,[1]Redo!$A:$A,[1]Redo!$AD:$AD)</f>
        <v>SGN,S11,WGX,G96aP(CA),</v>
      </c>
      <c r="E474" s="35">
        <v>1326</v>
      </c>
      <c r="F474" s="36">
        <f>_xlfn.XLOOKUP($B474,'[1]DOT Signs Costs (2)'!$A:$A,'[1]DOT Signs Costs (2)'!$Y:$Y)</f>
        <v>7.2350000000000012E-2</v>
      </c>
      <c r="G474" s="37">
        <f t="shared" si="93"/>
        <v>4.3410000000000011</v>
      </c>
      <c r="H474" s="36">
        <f>_xlfn.XLOOKUP($B474,'[1]DOT Signs Costs (2)'!$A:$A,'[1]DOT Signs Costs (2)'!$W:$W)</f>
        <v>9.0640000000000001</v>
      </c>
      <c r="I474" s="36">
        <f t="shared" si="92"/>
        <v>3.3563165000000006</v>
      </c>
      <c r="J474" s="36">
        <f t="shared" si="94"/>
        <v>4.8474500000000011E-2</v>
      </c>
      <c r="K474" s="36">
        <f t="shared" si="95"/>
        <v>3.3563165000000006</v>
      </c>
      <c r="L474" s="36">
        <f t="shared" si="96"/>
        <v>12.468791</v>
      </c>
      <c r="M474" s="36">
        <f t="shared" si="97"/>
        <v>0.97505945620000001</v>
      </c>
      <c r="N474" s="36">
        <f t="shared" si="98"/>
        <v>13.4438504562</v>
      </c>
      <c r="O474" s="36">
        <f t="shared" si="99"/>
        <v>2.4498243391542398</v>
      </c>
      <c r="P474" s="36">
        <f t="shared" si="100"/>
        <v>15.89367479535424</v>
      </c>
      <c r="Q474" s="38">
        <v>13.68</v>
      </c>
      <c r="R474" s="39">
        <f t="shared" si="101"/>
        <v>-0.13928023719230137</v>
      </c>
      <c r="S474" s="40"/>
      <c r="T474" s="41" t="str">
        <f t="shared" si="102"/>
        <v/>
      </c>
      <c r="U474" s="41" t="str">
        <f t="shared" si="103"/>
        <v/>
      </c>
      <c r="V474" s="41">
        <f t="shared" si="91"/>
        <v>13.68</v>
      </c>
      <c r="W474" s="18">
        <f>_xlfn.XLOOKUP($B474,'[1]Query2 w Prices'!$B:$B,'[1]Query2 w Prices'!$L:$L)</f>
        <v>13.604200000000001</v>
      </c>
    </row>
    <row r="475" spans="2:23" ht="16.5" customHeight="1" x14ac:dyDescent="0.25">
      <c r="B475" s="32" t="s">
        <v>1131</v>
      </c>
      <c r="C475" s="33" t="s">
        <v>7723</v>
      </c>
      <c r="D475" s="34" t="str">
        <f>_xlfn.XLOOKUP($B475,[1]Redo!$A:$A,[1]Redo!$AD:$AD)</f>
        <v>SGN,S11,WGX,G96aP(CA),</v>
      </c>
      <c r="E475" s="35">
        <v>1326</v>
      </c>
      <c r="F475" s="36">
        <f>_xlfn.XLOOKUP($B475,'[1]DOT Signs Costs (2)'!$A:$A,'[1]DOT Signs Costs (2)'!$Y:$Y)</f>
        <v>0.10391666666666667</v>
      </c>
      <c r="G475" s="37">
        <f t="shared" si="93"/>
        <v>6.2350000000000003</v>
      </c>
      <c r="H475" s="36">
        <f>_xlfn.XLOOKUP($B475,'[1]DOT Signs Costs (2)'!$A:$A,'[1]DOT Signs Costs (2)'!$W:$W)</f>
        <v>15.106666666666669</v>
      </c>
      <c r="I475" s="36">
        <f t="shared" si="92"/>
        <v>4.8206941666666667</v>
      </c>
      <c r="J475" s="36">
        <f t="shared" si="94"/>
        <v>6.9624166666666668E-2</v>
      </c>
      <c r="K475" s="36">
        <f t="shared" si="95"/>
        <v>4.8206941666666667</v>
      </c>
      <c r="L475" s="36">
        <f t="shared" si="96"/>
        <v>19.996985000000002</v>
      </c>
      <c r="M475" s="36">
        <f t="shared" si="97"/>
        <v>1.5637642270000003</v>
      </c>
      <c r="N475" s="36">
        <f t="shared" si="98"/>
        <v>21.560749227000002</v>
      </c>
      <c r="O475" s="36">
        <f t="shared" si="99"/>
        <v>3.9289375018558133</v>
      </c>
      <c r="P475" s="36">
        <f t="shared" si="100"/>
        <v>25.489686728855816</v>
      </c>
      <c r="Q475" s="38">
        <v>18.22</v>
      </c>
      <c r="R475" s="39">
        <f t="shared" si="101"/>
        <v>-0.28520110137823335</v>
      </c>
      <c r="S475" s="40"/>
      <c r="T475" s="41" t="str">
        <f t="shared" si="102"/>
        <v/>
      </c>
      <c r="U475" s="41" t="str">
        <f t="shared" si="103"/>
        <v/>
      </c>
      <c r="V475" s="41">
        <f t="shared" si="91"/>
        <v>18.22</v>
      </c>
      <c r="W475" s="18">
        <f>_xlfn.XLOOKUP($B475,'[1]Query2 w Prices'!$B:$B,'[1]Query2 w Prices'!$L:$L)</f>
        <v>18.138999999999999</v>
      </c>
    </row>
    <row r="476" spans="2:23" ht="16.5" customHeight="1" x14ac:dyDescent="0.25">
      <c r="B476" s="42" t="s">
        <v>1132</v>
      </c>
      <c r="C476" s="33" t="s">
        <v>7724</v>
      </c>
      <c r="D476" s="34" t="str">
        <f>_xlfn.XLOOKUP($B476,[1]Redo!$A:$A,[1]Redo!$AD:$AD)</f>
        <v>SGN,S11,WGX,G97aP(CA),</v>
      </c>
      <c r="E476" s="35">
        <v>1326</v>
      </c>
      <c r="F476" s="36">
        <f>_xlfn.XLOOKUP($B476,'[1]DOT Signs Costs (2)'!$A:$A,'[1]DOT Signs Costs (2)'!$Y:$Y)</f>
        <v>5.4802083333333342E-2</v>
      </c>
      <c r="G476" s="37">
        <f t="shared" si="93"/>
        <v>3.2881250000000004</v>
      </c>
      <c r="H476" s="36">
        <f>_xlfn.XLOOKUP($B476,'[1]DOT Signs Costs (2)'!$A:$A,'[1]DOT Signs Costs (2)'!$W:$W)</f>
        <v>5.665</v>
      </c>
      <c r="I476" s="36">
        <f t="shared" si="92"/>
        <v>2.5422686458333339</v>
      </c>
      <c r="J476" s="36">
        <f t="shared" si="94"/>
        <v>3.671739583333334E-2</v>
      </c>
      <c r="K476" s="36">
        <f t="shared" si="95"/>
        <v>2.5422686458333339</v>
      </c>
      <c r="L476" s="36">
        <f t="shared" si="96"/>
        <v>8.2439860416666679</v>
      </c>
      <c r="M476" s="36">
        <f t="shared" si="97"/>
        <v>0.64467970845833344</v>
      </c>
      <c r="N476" s="36">
        <f t="shared" si="98"/>
        <v>8.8886657501250017</v>
      </c>
      <c r="O476" s="36">
        <f t="shared" si="99"/>
        <v>1.6197494734271207</v>
      </c>
      <c r="P476" s="36">
        <f t="shared" si="100"/>
        <v>10.508415223552122</v>
      </c>
      <c r="Q476" s="38" t="e">
        <v>#N/A</v>
      </c>
      <c r="R476" s="39" t="str">
        <f t="shared" si="101"/>
        <v xml:space="preserve"> </v>
      </c>
      <c r="S476" s="40"/>
      <c r="T476" s="41" t="str">
        <f t="shared" si="102"/>
        <v/>
      </c>
      <c r="U476" s="41" t="str">
        <f t="shared" si="103"/>
        <v/>
      </c>
      <c r="V476" s="41" t="e">
        <f t="shared" si="91"/>
        <v>#N/A</v>
      </c>
      <c r="W476" s="18" t="e">
        <f>_xlfn.XLOOKUP($B476,'[1]Query2 w Prices'!$B:$B,'[1]Query2 w Prices'!$L:$L)</f>
        <v>#N/A</v>
      </c>
    </row>
    <row r="477" spans="2:23" ht="16.5" customHeight="1" x14ac:dyDescent="0.25">
      <c r="B477" s="32" t="s">
        <v>1135</v>
      </c>
      <c r="C477" s="33" t="s">
        <v>7725</v>
      </c>
      <c r="D477" s="34" t="str">
        <f>_xlfn.XLOOKUP($B477,[1]Redo!$A:$A,[1]Redo!$AD:$AD)</f>
        <v>SGN,S11,WGX,G97aP(CA),</v>
      </c>
      <c r="E477" s="35">
        <v>1326</v>
      </c>
      <c r="F477" s="36">
        <f>_xlfn.XLOOKUP($B477,'[1]DOT Signs Costs (2)'!$A:$A,'[1]DOT Signs Costs (2)'!$Y:$Y)</f>
        <v>7.2350000000000012E-2</v>
      </c>
      <c r="G477" s="37">
        <f t="shared" si="93"/>
        <v>4.3410000000000011</v>
      </c>
      <c r="H477" s="36">
        <f>_xlfn.XLOOKUP($B477,'[1]DOT Signs Costs (2)'!$A:$A,'[1]DOT Signs Costs (2)'!$W:$W)</f>
        <v>9.0640000000000001</v>
      </c>
      <c r="I477" s="36">
        <f t="shared" si="92"/>
        <v>3.3563165000000006</v>
      </c>
      <c r="J477" s="36">
        <f t="shared" si="94"/>
        <v>4.8474500000000011E-2</v>
      </c>
      <c r="K477" s="36">
        <f t="shared" si="95"/>
        <v>3.3563165000000006</v>
      </c>
      <c r="L477" s="36">
        <f t="shared" si="96"/>
        <v>12.468791</v>
      </c>
      <c r="M477" s="36">
        <f t="shared" si="97"/>
        <v>0.97505945620000001</v>
      </c>
      <c r="N477" s="36">
        <f t="shared" si="98"/>
        <v>13.4438504562</v>
      </c>
      <c r="O477" s="36">
        <f t="shared" si="99"/>
        <v>2.4498243391542398</v>
      </c>
      <c r="P477" s="36">
        <f t="shared" si="100"/>
        <v>15.89367479535424</v>
      </c>
      <c r="Q477" s="38">
        <v>13.68</v>
      </c>
      <c r="R477" s="39">
        <f t="shared" si="101"/>
        <v>-0.13928023719230137</v>
      </c>
      <c r="S477" s="40"/>
      <c r="T477" s="41" t="str">
        <f t="shared" si="102"/>
        <v/>
      </c>
      <c r="U477" s="41" t="str">
        <f t="shared" si="103"/>
        <v/>
      </c>
      <c r="V477" s="41">
        <f t="shared" si="91"/>
        <v>13.68</v>
      </c>
      <c r="W477" s="18">
        <f>_xlfn.XLOOKUP($B477,'[1]Query2 w Prices'!$B:$B,'[1]Query2 w Prices'!$L:$L)</f>
        <v>13.604200000000001</v>
      </c>
    </row>
    <row r="478" spans="2:23" ht="16.5" customHeight="1" x14ac:dyDescent="0.25">
      <c r="B478" s="42" t="s">
        <v>1136</v>
      </c>
      <c r="C478" s="33" t="s">
        <v>7726</v>
      </c>
      <c r="D478" s="34" t="str">
        <f>_xlfn.XLOOKUP($B478,[1]Redo!$A:$A,[1]Redo!$AD:$AD)</f>
        <v>SGN,S11,WGX,G97aP(CA),</v>
      </c>
      <c r="E478" s="35">
        <v>1326</v>
      </c>
      <c r="F478" s="36">
        <f>_xlfn.XLOOKUP($B478,'[1]DOT Signs Costs (2)'!$A:$A,'[1]DOT Signs Costs (2)'!$Y:$Y)</f>
        <v>0.10391666666666667</v>
      </c>
      <c r="G478" s="37">
        <f t="shared" si="93"/>
        <v>6.2350000000000003</v>
      </c>
      <c r="H478" s="36">
        <f>_xlfn.XLOOKUP($B478,'[1]DOT Signs Costs (2)'!$A:$A,'[1]DOT Signs Costs (2)'!$W:$W)</f>
        <v>15.106666666666669</v>
      </c>
      <c r="I478" s="36">
        <f t="shared" si="92"/>
        <v>4.8206941666666667</v>
      </c>
      <c r="J478" s="36">
        <f t="shared" si="94"/>
        <v>6.9624166666666668E-2</v>
      </c>
      <c r="K478" s="36">
        <f t="shared" si="95"/>
        <v>4.8206941666666667</v>
      </c>
      <c r="L478" s="36">
        <f t="shared" si="96"/>
        <v>19.996985000000002</v>
      </c>
      <c r="M478" s="36">
        <f t="shared" si="97"/>
        <v>1.5637642270000003</v>
      </c>
      <c r="N478" s="36">
        <f t="shared" si="98"/>
        <v>21.560749227000002</v>
      </c>
      <c r="O478" s="36">
        <f t="shared" si="99"/>
        <v>3.9289375018558133</v>
      </c>
      <c r="P478" s="36">
        <f t="shared" si="100"/>
        <v>25.489686728855816</v>
      </c>
      <c r="Q478" s="38">
        <v>18.22</v>
      </c>
      <c r="R478" s="39">
        <f t="shared" si="101"/>
        <v>-0.28520110137823335</v>
      </c>
      <c r="S478" s="40"/>
      <c r="T478" s="41" t="str">
        <f t="shared" si="102"/>
        <v/>
      </c>
      <c r="U478" s="41" t="str">
        <f t="shared" si="103"/>
        <v/>
      </c>
      <c r="V478" s="41">
        <f t="shared" si="91"/>
        <v>18.22</v>
      </c>
      <c r="W478" s="18">
        <f>_xlfn.XLOOKUP($B478,'[1]Query2 w Prices'!$B:$B,'[1]Query2 w Prices'!$L:$L)</f>
        <v>18.138999999999999</v>
      </c>
    </row>
    <row r="479" spans="2:23" ht="16.5" customHeight="1" x14ac:dyDescent="0.25">
      <c r="B479" s="32" t="s">
        <v>1137</v>
      </c>
      <c r="C479" s="33" t="s">
        <v>5406</v>
      </c>
      <c r="D479" s="34" t="str">
        <f>_xlfn.XLOOKUP($B479,[1]Redo!$A:$A,[1]Redo!$AD:$AD)</f>
        <v>SGN,S11,WEX,I13-2,</v>
      </c>
      <c r="E479" s="35">
        <v>1326</v>
      </c>
      <c r="F479" s="36">
        <f>_xlfn.XLOOKUP($B479,'[1]DOT Signs Costs (2)'!$A:$A,'[1]DOT Signs Costs (2)'!$Y:$Y)</f>
        <v>8.2643750000000002E-2</v>
      </c>
      <c r="G479" s="37">
        <f t="shared" si="93"/>
        <v>4.9586250000000005</v>
      </c>
      <c r="H479" s="36">
        <f>_xlfn.XLOOKUP($B479,'[1]DOT Signs Costs (2)'!$A:$A,'[1]DOT Signs Costs (2)'!$W:$W)</f>
        <v>10.197000000000001</v>
      </c>
      <c r="I479" s="36">
        <f t="shared" si="92"/>
        <v>3.8338435625000002</v>
      </c>
      <c r="J479" s="36">
        <f t="shared" si="94"/>
        <v>5.5371312500000006E-2</v>
      </c>
      <c r="K479" s="36">
        <f t="shared" si="95"/>
        <v>3.8338435625000002</v>
      </c>
      <c r="L479" s="36">
        <f t="shared" si="96"/>
        <v>14.086214875000001</v>
      </c>
      <c r="M479" s="36">
        <f t="shared" si="97"/>
        <v>1.1015420032250003</v>
      </c>
      <c r="N479" s="36">
        <f t="shared" si="98"/>
        <v>15.187756878225002</v>
      </c>
      <c r="O479" s="36">
        <f t="shared" si="99"/>
        <v>2.7676101113036138</v>
      </c>
      <c r="P479" s="36">
        <f t="shared" si="100"/>
        <v>17.955366989528617</v>
      </c>
      <c r="Q479" s="38" t="e">
        <v>#N/A</v>
      </c>
      <c r="R479" s="39" t="str">
        <f t="shared" si="101"/>
        <v xml:space="preserve"> </v>
      </c>
      <c r="S479" s="40"/>
      <c r="T479" s="41" t="str">
        <f t="shared" si="102"/>
        <v/>
      </c>
      <c r="U479" s="41" t="str">
        <f t="shared" si="103"/>
        <v/>
      </c>
      <c r="V479" s="41" t="e">
        <f t="shared" si="91"/>
        <v>#N/A</v>
      </c>
      <c r="W479" s="18" t="e">
        <f>_xlfn.XLOOKUP($B479,'[1]Query2 w Prices'!$B:$B,'[1]Query2 w Prices'!$L:$L)</f>
        <v>#N/A</v>
      </c>
    </row>
    <row r="480" spans="2:23" ht="16.5" customHeight="1" x14ac:dyDescent="0.25">
      <c r="B480" s="42" t="s">
        <v>1138</v>
      </c>
      <c r="C480" s="33" t="s">
        <v>5407</v>
      </c>
      <c r="D480" s="34" t="str">
        <f>_xlfn.XLOOKUP($B480,[1]Redo!$A:$A,[1]Redo!$AD:$AD)</f>
        <v>SGN,S11,WGX,I20-1,</v>
      </c>
      <c r="E480" s="35">
        <v>1326</v>
      </c>
      <c r="F480" s="36">
        <f>_xlfn.XLOOKUP($B480,'[1]DOT Signs Costs (2)'!$A:$A,'[1]DOT Signs Costs (2)'!$Y:$Y)</f>
        <v>0.38762499999999994</v>
      </c>
      <c r="G480" s="37">
        <f t="shared" si="93"/>
        <v>23.257499999999997</v>
      </c>
      <c r="H480" s="36">
        <f>_xlfn.XLOOKUP($B480,'[1]DOT Signs Costs (2)'!$A:$A,'[1]DOT Signs Costs (2)'!$W:$W)</f>
        <v>67.98</v>
      </c>
      <c r="I480" s="36">
        <f t="shared" si="92"/>
        <v>17.981923749999996</v>
      </c>
      <c r="J480" s="36">
        <f t="shared" si="94"/>
        <v>0.25970874999999999</v>
      </c>
      <c r="K480" s="36">
        <f t="shared" si="95"/>
        <v>17.981923749999996</v>
      </c>
      <c r="L480" s="36">
        <f t="shared" si="96"/>
        <v>86.221632499999998</v>
      </c>
      <c r="M480" s="36">
        <f t="shared" si="97"/>
        <v>6.7425316615000002</v>
      </c>
      <c r="N480" s="36">
        <f t="shared" si="98"/>
        <v>92.964164161499994</v>
      </c>
      <c r="O480" s="36">
        <f t="shared" si="99"/>
        <v>16.94052405402514</v>
      </c>
      <c r="P480" s="36">
        <f t="shared" si="100"/>
        <v>109.90468821552514</v>
      </c>
      <c r="Q480" s="38" t="e">
        <v>#N/A</v>
      </c>
      <c r="R480" s="39" t="str">
        <f t="shared" si="101"/>
        <v xml:space="preserve"> </v>
      </c>
      <c r="S480" s="40"/>
      <c r="T480" s="41" t="str">
        <f t="shared" si="102"/>
        <v/>
      </c>
      <c r="U480" s="41" t="str">
        <f t="shared" si="103"/>
        <v/>
      </c>
      <c r="V480" s="41" t="e">
        <f t="shared" si="91"/>
        <v>#N/A</v>
      </c>
      <c r="W480" s="18" t="e">
        <f>_xlfn.XLOOKUP($B480,'[1]Query2 w Prices'!$B:$B,'[1]Query2 w Prices'!$L:$L)</f>
        <v>#N/A</v>
      </c>
    </row>
    <row r="481" spans="2:23" ht="16.5" customHeight="1" x14ac:dyDescent="0.25">
      <c r="B481" s="32" t="s">
        <v>1139</v>
      </c>
      <c r="C481" s="33" t="s">
        <v>5408</v>
      </c>
      <c r="D481" s="34" t="str">
        <f>_xlfn.XLOOKUP($B481,[1]Redo!$A:$A,[1]Redo!$AD:$AD)</f>
        <v>SGN,S11,WGX,I20-1,</v>
      </c>
      <c r="E481" s="35">
        <v>1326</v>
      </c>
      <c r="F481" s="36">
        <f>_xlfn.XLOOKUP($B481,'[1]DOT Signs Costs (2)'!$A:$A,'[1]DOT Signs Costs (2)'!$Y:$Y)</f>
        <v>1.1164000000000001</v>
      </c>
      <c r="G481" s="37">
        <f t="shared" si="93"/>
        <v>66.984000000000009</v>
      </c>
      <c r="H481" s="36">
        <f>_xlfn.XLOOKUP($B481,'[1]DOT Signs Costs (2)'!$A:$A,'[1]DOT Signs Costs (2)'!$W:$W)</f>
        <v>217.536</v>
      </c>
      <c r="I481" s="36">
        <f t="shared" si="92"/>
        <v>51.789796000000003</v>
      </c>
      <c r="J481" s="36">
        <f t="shared" si="94"/>
        <v>0.7479880000000001</v>
      </c>
      <c r="K481" s="36">
        <f t="shared" si="95"/>
        <v>51.789796000000003</v>
      </c>
      <c r="L481" s="36">
        <f t="shared" si="96"/>
        <v>270.07378399999999</v>
      </c>
      <c r="M481" s="36">
        <f t="shared" si="97"/>
        <v>21.119769908800002</v>
      </c>
      <c r="N481" s="36">
        <f t="shared" si="98"/>
        <v>291.19355390879997</v>
      </c>
      <c r="O481" s="36">
        <f t="shared" si="99"/>
        <v>53.063150181175125</v>
      </c>
      <c r="P481" s="36">
        <f t="shared" si="100"/>
        <v>344.25670408997507</v>
      </c>
      <c r="Q481" s="38" t="e">
        <v>#N/A</v>
      </c>
      <c r="R481" s="39" t="str">
        <f t="shared" si="101"/>
        <v xml:space="preserve"> </v>
      </c>
      <c r="S481" s="40"/>
      <c r="T481" s="41" t="str">
        <f t="shared" si="102"/>
        <v/>
      </c>
      <c r="U481" s="41" t="str">
        <f t="shared" si="103"/>
        <v/>
      </c>
      <c r="V481" s="41" t="e">
        <f t="shared" si="91"/>
        <v>#N/A</v>
      </c>
      <c r="W481" s="18" t="e">
        <f>_xlfn.XLOOKUP($B481,'[1]Query2 w Prices'!$B:$B,'[1]Query2 w Prices'!$L:$L)</f>
        <v>#N/A</v>
      </c>
    </row>
    <row r="482" spans="2:23" ht="16.5" customHeight="1" x14ac:dyDescent="0.25">
      <c r="B482" s="42" t="s">
        <v>1140</v>
      </c>
      <c r="C482" s="33" t="s">
        <v>5409</v>
      </c>
      <c r="D482" s="34" t="str">
        <f>_xlfn.XLOOKUP($B482,[1]Redo!$A:$A,[1]Redo!$AD:$AD)</f>
        <v>SGN,S11,WGX,I20-2,</v>
      </c>
      <c r="E482" s="35">
        <v>1326</v>
      </c>
      <c r="F482" s="36">
        <f>_xlfn.XLOOKUP($B482,'[1]DOT Signs Costs (2)'!$A:$A,'[1]DOT Signs Costs (2)'!$Y:$Y)</f>
        <v>1.1164000000000001</v>
      </c>
      <c r="G482" s="37">
        <f t="shared" si="93"/>
        <v>66.984000000000009</v>
      </c>
      <c r="H482" s="36">
        <f>_xlfn.XLOOKUP($B482,'[1]DOT Signs Costs (2)'!$A:$A,'[1]DOT Signs Costs (2)'!$W:$W)</f>
        <v>217.536</v>
      </c>
      <c r="I482" s="36">
        <f t="shared" si="92"/>
        <v>51.789796000000003</v>
      </c>
      <c r="J482" s="36">
        <f t="shared" si="94"/>
        <v>0.7479880000000001</v>
      </c>
      <c r="K482" s="36">
        <f t="shared" si="95"/>
        <v>51.789796000000003</v>
      </c>
      <c r="L482" s="36">
        <f t="shared" si="96"/>
        <v>270.07378399999999</v>
      </c>
      <c r="M482" s="36">
        <f t="shared" si="97"/>
        <v>21.119769908800002</v>
      </c>
      <c r="N482" s="36">
        <f t="shared" si="98"/>
        <v>291.19355390879997</v>
      </c>
      <c r="O482" s="36">
        <f t="shared" si="99"/>
        <v>53.063150181175125</v>
      </c>
      <c r="P482" s="36">
        <f t="shared" si="100"/>
        <v>344.25670408997507</v>
      </c>
      <c r="Q482" s="38" t="e">
        <v>#N/A</v>
      </c>
      <c r="R482" s="39" t="str">
        <f t="shared" si="101"/>
        <v xml:space="preserve"> </v>
      </c>
      <c r="S482" s="40"/>
      <c r="T482" s="41" t="str">
        <f t="shared" si="102"/>
        <v/>
      </c>
      <c r="U482" s="41" t="str">
        <f t="shared" si="103"/>
        <v/>
      </c>
      <c r="V482" s="41" t="e">
        <f t="shared" si="91"/>
        <v>#N/A</v>
      </c>
      <c r="W482" s="18" t="e">
        <f>_xlfn.XLOOKUP($B482,'[1]Query2 w Prices'!$B:$B,'[1]Query2 w Prices'!$L:$L)</f>
        <v>#N/A</v>
      </c>
    </row>
    <row r="483" spans="2:23" ht="16.5" customHeight="1" x14ac:dyDescent="0.25">
      <c r="B483" s="32" t="s">
        <v>1141</v>
      </c>
      <c r="C483" s="33" t="s">
        <v>5410</v>
      </c>
      <c r="D483" s="34" t="str">
        <f>_xlfn.XLOOKUP($B483,[1]Redo!$A:$A,[1]Redo!$AD:$AD)</f>
        <v>SGN,S11,WGX,I20-3,</v>
      </c>
      <c r="E483" s="35">
        <v>1326</v>
      </c>
      <c r="F483" s="36">
        <f>_xlfn.XLOOKUP($B483,'[1]DOT Signs Costs (2)'!$A:$A,'[1]DOT Signs Costs (2)'!$Y:$Y)</f>
        <v>0.35644999999999999</v>
      </c>
      <c r="G483" s="37">
        <f t="shared" si="93"/>
        <v>21.387</v>
      </c>
      <c r="H483" s="36">
        <f>_xlfn.XLOOKUP($B483,'[1]DOT Signs Costs (2)'!$A:$A,'[1]DOT Signs Costs (2)'!$W:$W)</f>
        <v>63.448000000000008</v>
      </c>
      <c r="I483" s="36">
        <f t="shared" si="92"/>
        <v>16.535715499999998</v>
      </c>
      <c r="J483" s="36">
        <f t="shared" si="94"/>
        <v>0.23882150000000002</v>
      </c>
      <c r="K483" s="36">
        <f t="shared" si="95"/>
        <v>16.535715499999998</v>
      </c>
      <c r="L483" s="36">
        <f t="shared" si="96"/>
        <v>80.222537000000003</v>
      </c>
      <c r="M483" s="36">
        <f t="shared" si="97"/>
        <v>6.2734023934000005</v>
      </c>
      <c r="N483" s="36">
        <f t="shared" si="98"/>
        <v>86.495939393400008</v>
      </c>
      <c r="O483" s="36">
        <f t="shared" si="99"/>
        <v>15.761842803468399</v>
      </c>
      <c r="P483" s="36">
        <f t="shared" si="100"/>
        <v>102.2577821968684</v>
      </c>
      <c r="Q483" s="38" t="e">
        <v>#N/A</v>
      </c>
      <c r="R483" s="39" t="str">
        <f t="shared" si="101"/>
        <v xml:space="preserve"> </v>
      </c>
      <c r="S483" s="40"/>
      <c r="T483" s="41" t="str">
        <f t="shared" si="102"/>
        <v/>
      </c>
      <c r="U483" s="41" t="str">
        <f t="shared" si="103"/>
        <v/>
      </c>
      <c r="V483" s="41" t="e">
        <f t="shared" si="91"/>
        <v>#N/A</v>
      </c>
      <c r="W483" s="18" t="e">
        <f>_xlfn.XLOOKUP($B483,'[1]Query2 w Prices'!$B:$B,'[1]Query2 w Prices'!$L:$L)</f>
        <v>#N/A</v>
      </c>
    </row>
    <row r="484" spans="2:23" ht="16.5" customHeight="1" x14ac:dyDescent="0.25">
      <c r="B484" s="42" t="s">
        <v>1143</v>
      </c>
      <c r="C484" s="33" t="s">
        <v>5411</v>
      </c>
      <c r="D484" s="34" t="str">
        <f>_xlfn.XLOOKUP($B484,[1]Redo!$A:$A,[1]Redo!$AD:$AD)</f>
        <v>SGN,S11,WGX,I20-3,</v>
      </c>
      <c r="E484" s="35">
        <v>1326</v>
      </c>
      <c r="F484" s="36">
        <f>_xlfn.XLOOKUP($B484,'[1]DOT Signs Costs (2)'!$A:$A,'[1]DOT Signs Costs (2)'!$Y:$Y)</f>
        <v>1.0964</v>
      </c>
      <c r="G484" s="37">
        <f t="shared" si="93"/>
        <v>65.784000000000006</v>
      </c>
      <c r="H484" s="36">
        <f>_xlfn.XLOOKUP($B484,'[1]DOT Signs Costs (2)'!$A:$A,'[1]DOT Signs Costs (2)'!$W:$W)</f>
        <v>217.536</v>
      </c>
      <c r="I484" s="36">
        <f t="shared" si="92"/>
        <v>50.861996000000005</v>
      </c>
      <c r="J484" s="36">
        <f t="shared" si="94"/>
        <v>0.73458800000000002</v>
      </c>
      <c r="K484" s="36">
        <f t="shared" si="95"/>
        <v>50.861996000000005</v>
      </c>
      <c r="L484" s="36">
        <f t="shared" si="96"/>
        <v>269.13258400000001</v>
      </c>
      <c r="M484" s="36">
        <f t="shared" si="97"/>
        <v>21.046168068800004</v>
      </c>
      <c r="N484" s="36">
        <f t="shared" si="98"/>
        <v>290.17875206880001</v>
      </c>
      <c r="O484" s="36">
        <f t="shared" si="99"/>
        <v>52.878226505093629</v>
      </c>
      <c r="P484" s="36">
        <f t="shared" si="100"/>
        <v>343.05697857389362</v>
      </c>
      <c r="Q484" s="38" t="e">
        <v>#N/A</v>
      </c>
      <c r="R484" s="39" t="str">
        <f t="shared" si="101"/>
        <v xml:space="preserve"> </v>
      </c>
      <c r="S484" s="40"/>
      <c r="T484" s="41" t="str">
        <f t="shared" si="102"/>
        <v/>
      </c>
      <c r="U484" s="41" t="str">
        <f t="shared" si="103"/>
        <v/>
      </c>
      <c r="V484" s="41" t="e">
        <f t="shared" si="91"/>
        <v>#N/A</v>
      </c>
      <c r="W484" s="18" t="e">
        <f>_xlfn.XLOOKUP($B484,'[1]Query2 w Prices'!$B:$B,'[1]Query2 w Prices'!$L:$L)</f>
        <v>#N/A</v>
      </c>
    </row>
    <row r="485" spans="2:23" ht="16.5" customHeight="1" x14ac:dyDescent="0.25">
      <c r="B485" s="32" t="s">
        <v>1144</v>
      </c>
      <c r="C485" s="33" t="s">
        <v>5412</v>
      </c>
      <c r="D485" s="34" t="str">
        <f>_xlfn.XLOOKUP($B485,[1]Redo!$A:$A,[1]Redo!$AD:$AD)</f>
        <v>SGN,S11,WGX,I20-4,</v>
      </c>
      <c r="E485" s="35">
        <v>1326</v>
      </c>
      <c r="F485" s="36">
        <f>_xlfn.XLOOKUP($B485,'[1]DOT Signs Costs (2)'!$A:$A,'[1]DOT Signs Costs (2)'!$Y:$Y)</f>
        <v>0.67290000000000016</v>
      </c>
      <c r="G485" s="37">
        <f t="shared" si="93"/>
        <v>40.374000000000009</v>
      </c>
      <c r="H485" s="36">
        <f>_xlfn.XLOOKUP($B485,'[1]DOT Signs Costs (2)'!$A:$A,'[1]DOT Signs Costs (2)'!$W:$W)</f>
        <v>126.89600000000002</v>
      </c>
      <c r="I485" s="36">
        <f t="shared" si="92"/>
        <v>31.215831000000009</v>
      </c>
      <c r="J485" s="36">
        <f t="shared" si="94"/>
        <v>0.45084300000000016</v>
      </c>
      <c r="K485" s="36">
        <f t="shared" si="95"/>
        <v>31.215831000000009</v>
      </c>
      <c r="L485" s="36">
        <f t="shared" si="96"/>
        <v>158.56267400000002</v>
      </c>
      <c r="M485" s="36">
        <f t="shared" si="97"/>
        <v>12.399601106800002</v>
      </c>
      <c r="N485" s="36">
        <f t="shared" si="98"/>
        <v>170.96227510680001</v>
      </c>
      <c r="O485" s="36">
        <f t="shared" si="99"/>
        <v>31.153838254773792</v>
      </c>
      <c r="P485" s="36">
        <f t="shared" si="100"/>
        <v>202.11611336157381</v>
      </c>
      <c r="Q485" s="38" t="e">
        <v>#N/A</v>
      </c>
      <c r="R485" s="39" t="str">
        <f t="shared" si="101"/>
        <v xml:space="preserve"> </v>
      </c>
      <c r="S485" s="40"/>
      <c r="T485" s="41" t="str">
        <f t="shared" si="102"/>
        <v/>
      </c>
      <c r="U485" s="41" t="str">
        <f t="shared" si="103"/>
        <v/>
      </c>
      <c r="V485" s="41" t="e">
        <f t="shared" si="91"/>
        <v>#N/A</v>
      </c>
      <c r="W485" s="18" t="e">
        <f>_xlfn.XLOOKUP($B485,'[1]Query2 w Prices'!$B:$B,'[1]Query2 w Prices'!$L:$L)</f>
        <v>#N/A</v>
      </c>
    </row>
    <row r="486" spans="2:23" ht="16.5" customHeight="1" x14ac:dyDescent="0.25">
      <c r="B486" s="42" t="s">
        <v>1145</v>
      </c>
      <c r="C486" s="33" t="s">
        <v>5413</v>
      </c>
      <c r="D486" s="34" t="str">
        <f>_xlfn.XLOOKUP($B486,[1]Redo!$A:$A,[1]Redo!$AD:$AD)</f>
        <v>SGN,S11,WGX,I20-4,</v>
      </c>
      <c r="E486" s="35">
        <v>1326</v>
      </c>
      <c r="F486" s="36">
        <f>_xlfn.XLOOKUP($B486,'[1]DOT Signs Costs (2)'!$A:$A,'[1]DOT Signs Costs (2)'!$Y:$Y)</f>
        <v>1.1164000000000001</v>
      </c>
      <c r="G486" s="37">
        <f t="shared" si="93"/>
        <v>66.984000000000009</v>
      </c>
      <c r="H486" s="36">
        <f>_xlfn.XLOOKUP($B486,'[1]DOT Signs Costs (2)'!$A:$A,'[1]DOT Signs Costs (2)'!$W:$W)</f>
        <v>217.536</v>
      </c>
      <c r="I486" s="36">
        <f t="shared" si="92"/>
        <v>51.789796000000003</v>
      </c>
      <c r="J486" s="36">
        <f t="shared" si="94"/>
        <v>0.7479880000000001</v>
      </c>
      <c r="K486" s="36">
        <f t="shared" si="95"/>
        <v>51.789796000000003</v>
      </c>
      <c r="L486" s="36">
        <f t="shared" si="96"/>
        <v>270.07378399999999</v>
      </c>
      <c r="M486" s="36">
        <f t="shared" si="97"/>
        <v>21.119769908800002</v>
      </c>
      <c r="N486" s="36">
        <f t="shared" si="98"/>
        <v>291.19355390879997</v>
      </c>
      <c r="O486" s="36">
        <f t="shared" si="99"/>
        <v>53.063150181175125</v>
      </c>
      <c r="P486" s="36">
        <f t="shared" si="100"/>
        <v>344.25670408997507</v>
      </c>
      <c r="Q486" s="38" t="e">
        <v>#N/A</v>
      </c>
      <c r="R486" s="39" t="str">
        <f t="shared" si="101"/>
        <v xml:space="preserve"> </v>
      </c>
      <c r="S486" s="40"/>
      <c r="T486" s="41" t="str">
        <f t="shared" si="102"/>
        <v/>
      </c>
      <c r="U486" s="41" t="str">
        <f t="shared" si="103"/>
        <v/>
      </c>
      <c r="V486" s="41" t="e">
        <f t="shared" si="91"/>
        <v>#N/A</v>
      </c>
      <c r="W486" s="18" t="e">
        <f>_xlfn.XLOOKUP($B486,'[1]Query2 w Prices'!$B:$B,'[1]Query2 w Prices'!$L:$L)</f>
        <v>#N/A</v>
      </c>
    </row>
    <row r="487" spans="2:23" ht="16.5" customHeight="1" x14ac:dyDescent="0.25">
      <c r="B487" s="32" t="s">
        <v>1146</v>
      </c>
      <c r="C487" s="33" t="s">
        <v>5414</v>
      </c>
      <c r="D487" s="34" t="str">
        <f>_xlfn.XLOOKUP($B487,[1]Redo!$A:$A,[1]Redo!$AD:$AD)</f>
        <v>SGN,S11,WGX,I20-4a,</v>
      </c>
      <c r="E487" s="35">
        <v>1326</v>
      </c>
      <c r="F487" s="36">
        <f>_xlfn.XLOOKUP($B487,'[1]DOT Signs Costs (2)'!$A:$A,'[1]DOT Signs Costs (2)'!$Y:$Y)</f>
        <v>0.67290000000000016</v>
      </c>
      <c r="G487" s="37">
        <f t="shared" si="93"/>
        <v>40.374000000000009</v>
      </c>
      <c r="H487" s="36">
        <f>_xlfn.XLOOKUP($B487,'[1]DOT Signs Costs (2)'!$A:$A,'[1]DOT Signs Costs (2)'!$W:$W)</f>
        <v>126.89600000000002</v>
      </c>
      <c r="I487" s="36">
        <f t="shared" si="92"/>
        <v>31.215831000000009</v>
      </c>
      <c r="J487" s="36">
        <f t="shared" si="94"/>
        <v>0.45084300000000016</v>
      </c>
      <c r="K487" s="36">
        <f t="shared" si="95"/>
        <v>31.215831000000009</v>
      </c>
      <c r="L487" s="36">
        <f t="shared" si="96"/>
        <v>158.56267400000002</v>
      </c>
      <c r="M487" s="36">
        <f t="shared" si="97"/>
        <v>12.399601106800002</v>
      </c>
      <c r="N487" s="36">
        <f t="shared" si="98"/>
        <v>170.96227510680001</v>
      </c>
      <c r="O487" s="36">
        <f t="shared" si="99"/>
        <v>31.153838254773792</v>
      </c>
      <c r="P487" s="36">
        <f t="shared" si="100"/>
        <v>202.11611336157381</v>
      </c>
      <c r="Q487" s="38" t="e">
        <v>#N/A</v>
      </c>
      <c r="R487" s="39" t="str">
        <f t="shared" si="101"/>
        <v xml:space="preserve"> </v>
      </c>
      <c r="S487" s="40"/>
      <c r="T487" s="41" t="str">
        <f t="shared" si="102"/>
        <v/>
      </c>
      <c r="U487" s="41" t="str">
        <f t="shared" si="103"/>
        <v/>
      </c>
      <c r="V487" s="41" t="e">
        <f t="shared" si="91"/>
        <v>#N/A</v>
      </c>
      <c r="W487" s="18" t="e">
        <f>_xlfn.XLOOKUP($B487,'[1]Query2 w Prices'!$B:$B,'[1]Query2 w Prices'!$L:$L)</f>
        <v>#N/A</v>
      </c>
    </row>
    <row r="488" spans="2:23" ht="16.5" customHeight="1" x14ac:dyDescent="0.25">
      <c r="B488" s="42" t="s">
        <v>1147</v>
      </c>
      <c r="C488" s="33" t="s">
        <v>5415</v>
      </c>
      <c r="D488" s="34" t="str">
        <f>_xlfn.XLOOKUP($B488,[1]Redo!$A:$A,[1]Redo!$AD:$AD)</f>
        <v>SGN,S11,WGX,I20-4a,</v>
      </c>
      <c r="E488" s="35">
        <v>1326</v>
      </c>
      <c r="F488" s="36">
        <f>_xlfn.XLOOKUP($B488,'[1]DOT Signs Costs (2)'!$A:$A,'[1]DOT Signs Costs (2)'!$Y:$Y)</f>
        <v>1.1164000000000001</v>
      </c>
      <c r="G488" s="37">
        <f t="shared" si="93"/>
        <v>66.984000000000009</v>
      </c>
      <c r="H488" s="36">
        <f>_xlfn.XLOOKUP($B488,'[1]DOT Signs Costs (2)'!$A:$A,'[1]DOT Signs Costs (2)'!$W:$W)</f>
        <v>217.536</v>
      </c>
      <c r="I488" s="36">
        <f t="shared" si="92"/>
        <v>51.789796000000003</v>
      </c>
      <c r="J488" s="36">
        <f t="shared" si="94"/>
        <v>0.7479880000000001</v>
      </c>
      <c r="K488" s="36">
        <f t="shared" si="95"/>
        <v>51.789796000000003</v>
      </c>
      <c r="L488" s="36">
        <f t="shared" si="96"/>
        <v>270.07378399999999</v>
      </c>
      <c r="M488" s="36">
        <f t="shared" si="97"/>
        <v>21.119769908800002</v>
      </c>
      <c r="N488" s="36">
        <f t="shared" si="98"/>
        <v>291.19355390879997</v>
      </c>
      <c r="O488" s="36">
        <f t="shared" si="99"/>
        <v>53.063150181175125</v>
      </c>
      <c r="P488" s="36">
        <f t="shared" si="100"/>
        <v>344.25670408997507</v>
      </c>
      <c r="Q488" s="38" t="e">
        <v>#N/A</v>
      </c>
      <c r="R488" s="39" t="str">
        <f t="shared" si="101"/>
        <v xml:space="preserve"> </v>
      </c>
      <c r="S488" s="40"/>
      <c r="T488" s="41" t="str">
        <f t="shared" si="102"/>
        <v/>
      </c>
      <c r="U488" s="41" t="str">
        <f t="shared" si="103"/>
        <v/>
      </c>
      <c r="V488" s="41" t="e">
        <f t="shared" si="91"/>
        <v>#N/A</v>
      </c>
      <c r="W488" s="18" t="e">
        <f>_xlfn.XLOOKUP($B488,'[1]Query2 w Prices'!$B:$B,'[1]Query2 w Prices'!$L:$L)</f>
        <v>#N/A</v>
      </c>
    </row>
    <row r="489" spans="2:23" ht="16.5" customHeight="1" x14ac:dyDescent="0.25">
      <c r="B489" s="32" t="s">
        <v>1149</v>
      </c>
      <c r="C489" s="33" t="s">
        <v>5416</v>
      </c>
      <c r="D489" s="34" t="str">
        <f>_xlfn.XLOOKUP($B489,[1]Redo!$A:$A,[1]Redo!$AD:$AD)</f>
        <v>SGN,S11,WGX,I2-4,</v>
      </c>
      <c r="E489" s="35">
        <v>1326</v>
      </c>
      <c r="F489" s="36">
        <f>_xlfn.XLOOKUP($B489,'[1]DOT Signs Costs (2)'!$A:$A,'[1]DOT Signs Costs (2)'!$Y:$Y)</f>
        <v>1.1164000000000001</v>
      </c>
      <c r="G489" s="37">
        <f t="shared" si="93"/>
        <v>66.984000000000009</v>
      </c>
      <c r="H489" s="36">
        <f>_xlfn.XLOOKUP($B489,'[1]DOT Signs Costs (2)'!$A:$A,'[1]DOT Signs Costs (2)'!$W:$W)</f>
        <v>217.536</v>
      </c>
      <c r="I489" s="36">
        <f t="shared" si="92"/>
        <v>51.789796000000003</v>
      </c>
      <c r="J489" s="36">
        <f t="shared" si="94"/>
        <v>0.7479880000000001</v>
      </c>
      <c r="K489" s="36">
        <f t="shared" si="95"/>
        <v>51.789796000000003</v>
      </c>
      <c r="L489" s="36">
        <f t="shared" si="96"/>
        <v>270.07378399999999</v>
      </c>
      <c r="M489" s="36">
        <f t="shared" si="97"/>
        <v>21.119769908800002</v>
      </c>
      <c r="N489" s="36">
        <f t="shared" si="98"/>
        <v>291.19355390879997</v>
      </c>
      <c r="O489" s="36">
        <f t="shared" si="99"/>
        <v>53.063150181175125</v>
      </c>
      <c r="P489" s="36">
        <f t="shared" si="100"/>
        <v>344.25670408997507</v>
      </c>
      <c r="Q489" s="38" t="e">
        <v>#N/A</v>
      </c>
      <c r="R489" s="39" t="str">
        <f t="shared" si="101"/>
        <v xml:space="preserve"> </v>
      </c>
      <c r="S489" s="40"/>
      <c r="T489" s="41" t="str">
        <f t="shared" si="102"/>
        <v/>
      </c>
      <c r="U489" s="41" t="str">
        <f t="shared" si="103"/>
        <v/>
      </c>
      <c r="V489" s="41" t="e">
        <f t="shared" si="91"/>
        <v>#N/A</v>
      </c>
      <c r="W489" s="18" t="e">
        <f>_xlfn.XLOOKUP($B489,'[1]Query2 w Prices'!$B:$B,'[1]Query2 w Prices'!$L:$L)</f>
        <v>#N/A</v>
      </c>
    </row>
    <row r="490" spans="2:23" ht="16.5" customHeight="1" x14ac:dyDescent="0.25">
      <c r="B490" s="42" t="s">
        <v>1151</v>
      </c>
      <c r="C490" s="33" t="s">
        <v>7727</v>
      </c>
      <c r="D490" s="34" t="str">
        <f>_xlfn.XLOOKUP($B490,[1]Redo!$A:$A,[1]Redo!$AD:$AD)</f>
        <v>SGN,S11,WGX,I2-4a,</v>
      </c>
      <c r="E490" s="35">
        <v>1326</v>
      </c>
      <c r="F490" s="36">
        <f>_xlfn.XLOOKUP($B490,'[1]DOT Signs Costs (2)'!$A:$A,'[1]DOT Signs Costs (2)'!$Y:$Y)</f>
        <v>1.0317000000000003</v>
      </c>
      <c r="G490" s="37">
        <f t="shared" si="93"/>
        <v>61.902000000000015</v>
      </c>
      <c r="H490" s="36">
        <f>_xlfn.XLOOKUP($B490,'[1]DOT Signs Costs (2)'!$A:$A,'[1]DOT Signs Costs (2)'!$W:$W)</f>
        <v>199.40800000000002</v>
      </c>
      <c r="I490" s="36">
        <f t="shared" si="92"/>
        <v>47.860563000000013</v>
      </c>
      <c r="J490" s="36">
        <f t="shared" si="94"/>
        <v>0.69123900000000027</v>
      </c>
      <c r="K490" s="36">
        <f t="shared" si="95"/>
        <v>47.860563000000013</v>
      </c>
      <c r="L490" s="36">
        <f t="shared" si="96"/>
        <v>247.95980200000002</v>
      </c>
      <c r="M490" s="36">
        <f t="shared" si="97"/>
        <v>19.390456516400004</v>
      </c>
      <c r="N490" s="36">
        <f t="shared" si="98"/>
        <v>267.3502585164</v>
      </c>
      <c r="O490" s="36">
        <f t="shared" si="99"/>
        <v>48.718272531111168</v>
      </c>
      <c r="P490" s="36">
        <f t="shared" si="100"/>
        <v>316.06853104751116</v>
      </c>
      <c r="Q490" s="38" t="e">
        <v>#N/A</v>
      </c>
      <c r="R490" s="39" t="str">
        <f t="shared" si="101"/>
        <v xml:space="preserve"> </v>
      </c>
      <c r="S490" s="40"/>
      <c r="T490" s="41" t="str">
        <f t="shared" si="102"/>
        <v/>
      </c>
      <c r="U490" s="41" t="str">
        <f t="shared" si="103"/>
        <v/>
      </c>
      <c r="V490" s="41" t="e">
        <f t="shared" si="91"/>
        <v>#N/A</v>
      </c>
      <c r="W490" s="18" t="e">
        <f>_xlfn.XLOOKUP($B490,'[1]Query2 w Prices'!$B:$B,'[1]Query2 w Prices'!$L:$L)</f>
        <v>#N/A</v>
      </c>
    </row>
    <row r="491" spans="2:23" ht="16.5" customHeight="1" x14ac:dyDescent="0.25">
      <c r="B491" s="32" t="s">
        <v>1148</v>
      </c>
      <c r="C491" s="33" t="s">
        <v>5417</v>
      </c>
      <c r="D491" s="34" t="str">
        <f>_xlfn.XLOOKUP($B491,[1]Redo!$A:$A,[1]Redo!$AD:$AD)</f>
        <v>SGN,S11,WGX,I2-4,</v>
      </c>
      <c r="E491" s="35">
        <v>1326</v>
      </c>
      <c r="F491" s="36">
        <f>_xlfn.XLOOKUP($B491,'[1]DOT Signs Costs (2)'!$A:$A,'[1]DOT Signs Costs (2)'!$Y:$Y)</f>
        <v>0.65172500000000022</v>
      </c>
      <c r="G491" s="37">
        <f t="shared" si="93"/>
        <v>39.103500000000011</v>
      </c>
      <c r="H491" s="36">
        <f>_xlfn.XLOOKUP($B491,'[1]DOT Signs Costs (2)'!$A:$A,'[1]DOT Signs Costs (2)'!$W:$W)</f>
        <v>122.364</v>
      </c>
      <c r="I491" s="36">
        <f t="shared" si="92"/>
        <v>30.233522750000009</v>
      </c>
      <c r="J491" s="36">
        <f t="shared" si="94"/>
        <v>0.43665575000000018</v>
      </c>
      <c r="K491" s="36">
        <f t="shared" si="95"/>
        <v>30.233522750000009</v>
      </c>
      <c r="L491" s="36">
        <f t="shared" si="96"/>
        <v>153.03417850000002</v>
      </c>
      <c r="M491" s="36">
        <f t="shared" si="97"/>
        <v>11.967272758700004</v>
      </c>
      <c r="N491" s="36">
        <f t="shared" si="98"/>
        <v>165.00145125870003</v>
      </c>
      <c r="O491" s="36">
        <f t="shared" si="99"/>
        <v>30.067618842257804</v>
      </c>
      <c r="P491" s="36">
        <f t="shared" si="100"/>
        <v>195.06907010095784</v>
      </c>
      <c r="Q491" s="38" t="e">
        <v>#N/A</v>
      </c>
      <c r="R491" s="39" t="str">
        <f t="shared" si="101"/>
        <v xml:space="preserve"> </v>
      </c>
      <c r="S491" s="40"/>
      <c r="T491" s="41" t="str">
        <f t="shared" si="102"/>
        <v/>
      </c>
      <c r="U491" s="41" t="str">
        <f t="shared" si="103"/>
        <v/>
      </c>
      <c r="V491" s="41" t="e">
        <f t="shared" si="91"/>
        <v>#N/A</v>
      </c>
      <c r="W491" s="18" t="e">
        <f>_xlfn.XLOOKUP($B491,'[1]Query2 w Prices'!$B:$B,'[1]Query2 w Prices'!$L:$L)</f>
        <v>#N/A</v>
      </c>
    </row>
    <row r="492" spans="2:23" ht="16.5" customHeight="1" x14ac:dyDescent="0.25">
      <c r="B492" s="42" t="s">
        <v>1150</v>
      </c>
      <c r="C492" s="33" t="s">
        <v>7728</v>
      </c>
      <c r="D492" s="34" t="str">
        <f>_xlfn.XLOOKUP($B492,[1]Redo!$A:$A,[1]Redo!$AD:$AD)</f>
        <v>SGN,S11,WGX,I2-4a,</v>
      </c>
      <c r="E492" s="35">
        <v>1326</v>
      </c>
      <c r="F492" s="36">
        <f>_xlfn.XLOOKUP($B492,'[1]DOT Signs Costs (2)'!$A:$A,'[1]DOT Signs Costs (2)'!$Y:$Y)</f>
        <v>0.58820000000000017</v>
      </c>
      <c r="G492" s="37">
        <f t="shared" si="93"/>
        <v>35.292000000000009</v>
      </c>
      <c r="H492" s="36">
        <f>_xlfn.XLOOKUP($B492,'[1]DOT Signs Costs (2)'!$A:$A,'[1]DOT Signs Costs (2)'!$W:$W)</f>
        <v>108.768</v>
      </c>
      <c r="I492" s="36">
        <f t="shared" si="92"/>
        <v>27.286598000000009</v>
      </c>
      <c r="J492" s="36">
        <f t="shared" si="94"/>
        <v>0.39409400000000011</v>
      </c>
      <c r="K492" s="36">
        <f t="shared" si="95"/>
        <v>27.286598000000009</v>
      </c>
      <c r="L492" s="36">
        <f t="shared" si="96"/>
        <v>136.44869199999999</v>
      </c>
      <c r="M492" s="36">
        <f t="shared" si="97"/>
        <v>10.670287714400001</v>
      </c>
      <c r="N492" s="36">
        <f t="shared" si="98"/>
        <v>147.11897971439998</v>
      </c>
      <c r="O492" s="36">
        <f t="shared" si="99"/>
        <v>26.808960604709817</v>
      </c>
      <c r="P492" s="36">
        <f t="shared" si="100"/>
        <v>173.92794031910981</v>
      </c>
      <c r="Q492" s="38" t="e">
        <v>#N/A</v>
      </c>
      <c r="R492" s="39" t="str">
        <f t="shared" si="101"/>
        <v xml:space="preserve"> </v>
      </c>
      <c r="S492" s="40"/>
      <c r="T492" s="41" t="str">
        <f t="shared" si="102"/>
        <v/>
      </c>
      <c r="U492" s="41" t="str">
        <f t="shared" si="103"/>
        <v/>
      </c>
      <c r="V492" s="41" t="e">
        <f t="shared" si="91"/>
        <v>#N/A</v>
      </c>
      <c r="W492" s="18" t="e">
        <f>_xlfn.XLOOKUP($B492,'[1]Query2 w Prices'!$B:$B,'[1]Query2 w Prices'!$L:$L)</f>
        <v>#N/A</v>
      </c>
    </row>
    <row r="493" spans="2:23" ht="16.5" customHeight="1" x14ac:dyDescent="0.25">
      <c r="B493" s="32" t="s">
        <v>1152</v>
      </c>
      <c r="C493" s="33" t="s">
        <v>5418</v>
      </c>
      <c r="D493" s="34" t="str">
        <f>_xlfn.XLOOKUP($B493,[1]Redo!$A:$A,[1]Redo!$AD:$AD)</f>
        <v>SGN,S11,WGX,I2-5,</v>
      </c>
      <c r="E493" s="35">
        <v>1326</v>
      </c>
      <c r="F493" s="36">
        <f>_xlfn.XLOOKUP($B493,'[1]DOT Signs Costs (2)'!$A:$A,'[1]DOT Signs Costs (2)'!$Y:$Y)</f>
        <v>1.4552</v>
      </c>
      <c r="G493" s="37">
        <f t="shared" si="93"/>
        <v>87.311999999999998</v>
      </c>
      <c r="H493" s="36">
        <f>_xlfn.XLOOKUP($B493,'[1]DOT Signs Costs (2)'!$A:$A,'[1]DOT Signs Costs (2)'!$W:$W)</f>
        <v>290.048</v>
      </c>
      <c r="I493" s="36">
        <f t="shared" si="92"/>
        <v>67.50672800000001</v>
      </c>
      <c r="J493" s="36">
        <f t="shared" si="94"/>
        <v>0.97498400000000007</v>
      </c>
      <c r="K493" s="36">
        <f t="shared" si="95"/>
        <v>67.50672800000001</v>
      </c>
      <c r="L493" s="36">
        <f t="shared" si="96"/>
        <v>358.52971200000002</v>
      </c>
      <c r="M493" s="36">
        <f t="shared" si="97"/>
        <v>28.037023478400002</v>
      </c>
      <c r="N493" s="36">
        <f t="shared" si="98"/>
        <v>386.56673547840001</v>
      </c>
      <c r="O493" s="36">
        <f t="shared" si="99"/>
        <v>70.442660781431002</v>
      </c>
      <c r="P493" s="36">
        <f t="shared" si="100"/>
        <v>457.00939625983102</v>
      </c>
      <c r="Q493" s="38" t="e">
        <v>#N/A</v>
      </c>
      <c r="R493" s="39" t="str">
        <f t="shared" si="101"/>
        <v xml:space="preserve"> </v>
      </c>
      <c r="S493" s="40"/>
      <c r="T493" s="41" t="str">
        <f t="shared" si="102"/>
        <v/>
      </c>
      <c r="U493" s="41" t="str">
        <f t="shared" si="103"/>
        <v/>
      </c>
      <c r="V493" s="41" t="e">
        <f t="shared" si="91"/>
        <v>#N/A</v>
      </c>
      <c r="W493" s="18" t="e">
        <f>_xlfn.XLOOKUP($B493,'[1]Query2 w Prices'!$B:$B,'[1]Query2 w Prices'!$L:$L)</f>
        <v>#N/A</v>
      </c>
    </row>
    <row r="494" spans="2:23" ht="16.5" customHeight="1" x14ac:dyDescent="0.25">
      <c r="B494" s="42" t="s">
        <v>1153</v>
      </c>
      <c r="C494" s="33" t="s">
        <v>5419</v>
      </c>
      <c r="D494" s="34" t="str">
        <f>_xlfn.XLOOKUP($B494,[1]Redo!$A:$A,[1]Redo!$AD:$AD)</f>
        <v>SGN,S11,WGX,I3-10,</v>
      </c>
      <c r="E494" s="35">
        <v>1326</v>
      </c>
      <c r="F494" s="36">
        <f>_xlfn.XLOOKUP($B494,'[1]DOT Signs Costs (2)'!$A:$A,'[1]DOT Signs Costs (2)'!$Y:$Y)</f>
        <v>0.22939999999999999</v>
      </c>
      <c r="G494" s="37">
        <f t="shared" si="93"/>
        <v>13.763999999999999</v>
      </c>
      <c r="H494" s="36">
        <f>_xlfn.XLOOKUP($B494,'[1]DOT Signs Costs (2)'!$A:$A,'[1]DOT Signs Costs (2)'!$W:$W)</f>
        <v>36.256</v>
      </c>
      <c r="I494" s="36">
        <f t="shared" si="92"/>
        <v>10.641866</v>
      </c>
      <c r="J494" s="36">
        <f t="shared" si="94"/>
        <v>0.153698</v>
      </c>
      <c r="K494" s="36">
        <f t="shared" si="95"/>
        <v>10.641866</v>
      </c>
      <c r="L494" s="36">
        <f t="shared" si="96"/>
        <v>47.051563999999999</v>
      </c>
      <c r="M494" s="36">
        <f t="shared" si="97"/>
        <v>3.6794323048000002</v>
      </c>
      <c r="N494" s="36">
        <f t="shared" si="98"/>
        <v>50.730996304800001</v>
      </c>
      <c r="O494" s="36">
        <f t="shared" si="99"/>
        <v>9.2445263283724479</v>
      </c>
      <c r="P494" s="36">
        <f t="shared" si="100"/>
        <v>59.975522633172446</v>
      </c>
      <c r="Q494" s="38" t="e">
        <v>#N/A</v>
      </c>
      <c r="R494" s="39" t="str">
        <f t="shared" si="101"/>
        <v xml:space="preserve"> </v>
      </c>
      <c r="S494" s="40"/>
      <c r="T494" s="41" t="str">
        <f t="shared" si="102"/>
        <v/>
      </c>
      <c r="U494" s="41" t="str">
        <f t="shared" si="103"/>
        <v/>
      </c>
      <c r="V494" s="41" t="e">
        <f t="shared" si="91"/>
        <v>#N/A</v>
      </c>
      <c r="W494" s="18" t="e">
        <f>_xlfn.XLOOKUP($B494,'[1]Query2 w Prices'!$B:$B,'[1]Query2 w Prices'!$L:$L)</f>
        <v>#N/A</v>
      </c>
    </row>
    <row r="495" spans="2:23" ht="16.5" customHeight="1" x14ac:dyDescent="0.25">
      <c r="B495" s="32" t="s">
        <v>1154</v>
      </c>
      <c r="C495" s="33" t="s">
        <v>5420</v>
      </c>
      <c r="D495" s="34" t="str">
        <f>_xlfn.XLOOKUP($B495,[1]Redo!$A:$A,[1]Redo!$AD:$AD)</f>
        <v>SGN,S11,WGX,I3-10,</v>
      </c>
      <c r="E495" s="35">
        <v>1326</v>
      </c>
      <c r="F495" s="36">
        <f>_xlfn.XLOOKUP($B495,'[1]DOT Signs Costs (2)'!$A:$A,'[1]DOT Signs Costs (2)'!$Y:$Y)</f>
        <v>0.33468750000000008</v>
      </c>
      <c r="G495" s="37">
        <f t="shared" si="93"/>
        <v>20.081250000000004</v>
      </c>
      <c r="H495" s="36">
        <f>_xlfn.XLOOKUP($B495,'[1]DOT Signs Costs (2)'!$A:$A,'[1]DOT Signs Costs (2)'!$W:$W)</f>
        <v>56.650000000000006</v>
      </c>
      <c r="I495" s="36">
        <f t="shared" si="92"/>
        <v>15.526153125000004</v>
      </c>
      <c r="J495" s="36">
        <f t="shared" si="94"/>
        <v>0.22424062500000008</v>
      </c>
      <c r="K495" s="36">
        <f t="shared" si="95"/>
        <v>15.526153125000004</v>
      </c>
      <c r="L495" s="36">
        <f t="shared" si="96"/>
        <v>72.400393750000006</v>
      </c>
      <c r="M495" s="36">
        <f t="shared" si="97"/>
        <v>5.6617107912500009</v>
      </c>
      <c r="N495" s="36">
        <f t="shared" si="98"/>
        <v>78.062104541250008</v>
      </c>
      <c r="O495" s="36">
        <f t="shared" si="99"/>
        <v>14.224975522735164</v>
      </c>
      <c r="P495" s="36">
        <f t="shared" si="100"/>
        <v>92.287080063985172</v>
      </c>
      <c r="Q495" s="38" t="e">
        <v>#N/A</v>
      </c>
      <c r="R495" s="39" t="str">
        <f t="shared" si="101"/>
        <v xml:space="preserve"> </v>
      </c>
      <c r="S495" s="40"/>
      <c r="T495" s="41" t="str">
        <f t="shared" si="102"/>
        <v/>
      </c>
      <c r="U495" s="41" t="str">
        <f t="shared" si="103"/>
        <v/>
      </c>
      <c r="V495" s="41" t="e">
        <f t="shared" si="91"/>
        <v>#N/A</v>
      </c>
      <c r="W495" s="18" t="e">
        <f>_xlfn.XLOOKUP($B495,'[1]Query2 w Prices'!$B:$B,'[1]Query2 w Prices'!$L:$L)</f>
        <v>#N/A</v>
      </c>
    </row>
    <row r="496" spans="2:23" ht="16.5" customHeight="1" x14ac:dyDescent="0.25">
      <c r="B496" s="42" t="s">
        <v>1155</v>
      </c>
      <c r="C496" s="33" t="s">
        <v>5421</v>
      </c>
      <c r="D496" s="34" t="str">
        <f>_xlfn.XLOOKUP($B496,[1]Redo!$A:$A,[1]Redo!$AD:$AD)</f>
        <v>SGN,S11,WGX,I3-10P,</v>
      </c>
      <c r="E496" s="35">
        <v>1326</v>
      </c>
      <c r="F496" s="36">
        <f>_xlfn.XLOOKUP($B496,'[1]DOT Signs Costs (2)'!$A:$A,'[1]DOT Signs Costs (2)'!$Y:$Y)</f>
        <v>0.12470000000000001</v>
      </c>
      <c r="G496" s="37">
        <f t="shared" si="93"/>
        <v>7.4820000000000002</v>
      </c>
      <c r="H496" s="36">
        <f>_xlfn.XLOOKUP($B496,'[1]DOT Signs Costs (2)'!$A:$A,'[1]DOT Signs Costs (2)'!$W:$W)</f>
        <v>18.128</v>
      </c>
      <c r="I496" s="36">
        <f t="shared" si="92"/>
        <v>5.7848329999999999</v>
      </c>
      <c r="J496" s="36">
        <f t="shared" si="94"/>
        <v>8.3549000000000012E-2</v>
      </c>
      <c r="K496" s="36">
        <f t="shared" si="95"/>
        <v>5.7848329999999999</v>
      </c>
      <c r="L496" s="36">
        <f t="shared" si="96"/>
        <v>23.996382000000001</v>
      </c>
      <c r="M496" s="36">
        <f t="shared" si="97"/>
        <v>1.8765170724000002</v>
      </c>
      <c r="N496" s="36">
        <f t="shared" si="98"/>
        <v>25.872899072399999</v>
      </c>
      <c r="O496" s="36">
        <f t="shared" si="99"/>
        <v>4.7147250022269755</v>
      </c>
      <c r="P496" s="36">
        <f t="shared" si="100"/>
        <v>30.587624074626973</v>
      </c>
      <c r="Q496" s="38" t="e">
        <v>#N/A</v>
      </c>
      <c r="R496" s="39" t="str">
        <f t="shared" si="101"/>
        <v xml:space="preserve"> </v>
      </c>
      <c r="S496" s="40"/>
      <c r="T496" s="41" t="str">
        <f t="shared" si="102"/>
        <v/>
      </c>
      <c r="U496" s="41" t="str">
        <f t="shared" si="103"/>
        <v/>
      </c>
      <c r="V496" s="41" t="e">
        <f t="shared" si="91"/>
        <v>#N/A</v>
      </c>
      <c r="W496" s="18" t="e">
        <f>_xlfn.XLOOKUP($B496,'[1]Query2 w Prices'!$B:$B,'[1]Query2 w Prices'!$L:$L)</f>
        <v>#N/A</v>
      </c>
    </row>
    <row r="497" spans="2:23" ht="16.5" customHeight="1" x14ac:dyDescent="0.25">
      <c r="B497" s="32" t="s">
        <v>1156</v>
      </c>
      <c r="C497" s="33" t="s">
        <v>5422</v>
      </c>
      <c r="D497" s="34" t="str">
        <f>_xlfn.XLOOKUP($B497,[1]Redo!$A:$A,[1]Redo!$AD:$AD)</f>
        <v>SGN,S11,WGX,I3-10P,</v>
      </c>
      <c r="E497" s="35">
        <v>1326</v>
      </c>
      <c r="F497" s="36">
        <f>_xlfn.XLOOKUP($B497,'[1]DOT Signs Costs (2)'!$A:$A,'[1]DOT Signs Costs (2)'!$Y:$Y)</f>
        <v>0.20881249999999998</v>
      </c>
      <c r="G497" s="37">
        <f t="shared" si="93"/>
        <v>12.528749999999999</v>
      </c>
      <c r="H497" s="36">
        <f>_xlfn.XLOOKUP($B497,'[1]DOT Signs Costs (2)'!$A:$A,'[1]DOT Signs Costs (2)'!$W:$W)</f>
        <v>33.99</v>
      </c>
      <c r="I497" s="36">
        <f t="shared" si="92"/>
        <v>9.6868118750000001</v>
      </c>
      <c r="J497" s="36">
        <f t="shared" si="94"/>
        <v>0.139904375</v>
      </c>
      <c r="K497" s="36">
        <f t="shared" si="95"/>
        <v>9.6868118750000001</v>
      </c>
      <c r="L497" s="36">
        <f t="shared" si="96"/>
        <v>43.816716249999999</v>
      </c>
      <c r="M497" s="36">
        <f t="shared" si="97"/>
        <v>3.4264672107500003</v>
      </c>
      <c r="N497" s="36">
        <f t="shared" si="98"/>
        <v>47.243183460749997</v>
      </c>
      <c r="O497" s="36">
        <f t="shared" si="99"/>
        <v>8.6089547840736991</v>
      </c>
      <c r="P497" s="36">
        <f t="shared" si="100"/>
        <v>55.852138244823692</v>
      </c>
      <c r="Q497" s="38" t="e">
        <v>#N/A</v>
      </c>
      <c r="R497" s="39" t="str">
        <f t="shared" si="101"/>
        <v xml:space="preserve"> </v>
      </c>
      <c r="S497" s="40"/>
      <c r="T497" s="41" t="str">
        <f t="shared" si="102"/>
        <v/>
      </c>
      <c r="U497" s="41" t="str">
        <f t="shared" si="103"/>
        <v/>
      </c>
      <c r="V497" s="41" t="e">
        <f t="shared" si="91"/>
        <v>#N/A</v>
      </c>
      <c r="W497" s="18" t="e">
        <f>_xlfn.XLOOKUP($B497,'[1]Query2 w Prices'!$B:$B,'[1]Query2 w Prices'!$L:$L)</f>
        <v>#N/A</v>
      </c>
    </row>
    <row r="498" spans="2:23" ht="16.5" customHeight="1" x14ac:dyDescent="0.25">
      <c r="B498" s="42" t="s">
        <v>1157</v>
      </c>
      <c r="C498" s="33" t="s">
        <v>5423</v>
      </c>
      <c r="D498" s="34" t="str">
        <f>_xlfn.XLOOKUP($B498,[1]Redo!$A:$A,[1]Redo!$AD:$AD)</f>
        <v>SGN,S11,WGX,I3-5,</v>
      </c>
      <c r="E498" s="35">
        <v>1326</v>
      </c>
      <c r="F498" s="36">
        <f>_xlfn.XLOOKUP($B498,'[1]DOT Signs Costs (2)'!$A:$A,'[1]DOT Signs Costs (2)'!$Y:$Y)</f>
        <v>0.22939999999999999</v>
      </c>
      <c r="G498" s="37">
        <f t="shared" si="93"/>
        <v>13.763999999999999</v>
      </c>
      <c r="H498" s="36">
        <f>_xlfn.XLOOKUP($B498,'[1]DOT Signs Costs (2)'!$A:$A,'[1]DOT Signs Costs (2)'!$W:$W)</f>
        <v>36.256</v>
      </c>
      <c r="I498" s="36">
        <f t="shared" si="92"/>
        <v>10.641866</v>
      </c>
      <c r="J498" s="36">
        <f t="shared" si="94"/>
        <v>0.153698</v>
      </c>
      <c r="K498" s="36">
        <f t="shared" si="95"/>
        <v>10.641866</v>
      </c>
      <c r="L498" s="36">
        <f t="shared" si="96"/>
        <v>47.051563999999999</v>
      </c>
      <c r="M498" s="36">
        <f t="shared" si="97"/>
        <v>3.6794323048000002</v>
      </c>
      <c r="N498" s="36">
        <f t="shared" si="98"/>
        <v>50.730996304800001</v>
      </c>
      <c r="O498" s="36">
        <f t="shared" si="99"/>
        <v>9.2445263283724479</v>
      </c>
      <c r="P498" s="36">
        <f t="shared" si="100"/>
        <v>59.975522633172446</v>
      </c>
      <c r="Q498" s="38" t="e">
        <v>#N/A</v>
      </c>
      <c r="R498" s="39" t="str">
        <f t="shared" si="101"/>
        <v xml:space="preserve"> </v>
      </c>
      <c r="S498" s="40"/>
      <c r="T498" s="41" t="str">
        <f t="shared" si="102"/>
        <v/>
      </c>
      <c r="U498" s="41" t="str">
        <f t="shared" si="103"/>
        <v/>
      </c>
      <c r="V498" s="41" t="e">
        <f t="shared" si="91"/>
        <v>#N/A</v>
      </c>
      <c r="W498" s="18" t="e">
        <f>_xlfn.XLOOKUP($B498,'[1]Query2 w Prices'!$B:$B,'[1]Query2 w Prices'!$L:$L)</f>
        <v>#N/A</v>
      </c>
    </row>
    <row r="499" spans="2:23" ht="16.5" customHeight="1" x14ac:dyDescent="0.25">
      <c r="B499" s="32" t="s">
        <v>1158</v>
      </c>
      <c r="C499" s="33" t="s">
        <v>5424</v>
      </c>
      <c r="D499" s="34" t="str">
        <f>_xlfn.XLOOKUP($B499,[1]Redo!$A:$A,[1]Redo!$AD:$AD)</f>
        <v>SGN,S11,WGX,I3-5,</v>
      </c>
      <c r="E499" s="35">
        <v>1326</v>
      </c>
      <c r="F499" s="36">
        <f>_xlfn.XLOOKUP($B499,'[1]DOT Signs Costs (2)'!$A:$A,'[1]DOT Signs Costs (2)'!$Y:$Y)</f>
        <v>0.33468750000000008</v>
      </c>
      <c r="G499" s="37">
        <f t="shared" si="93"/>
        <v>20.081250000000004</v>
      </c>
      <c r="H499" s="36">
        <f>_xlfn.XLOOKUP($B499,'[1]DOT Signs Costs (2)'!$A:$A,'[1]DOT Signs Costs (2)'!$W:$W)</f>
        <v>56.650000000000006</v>
      </c>
      <c r="I499" s="36">
        <f t="shared" si="92"/>
        <v>15.526153125000004</v>
      </c>
      <c r="J499" s="36">
        <f t="shared" si="94"/>
        <v>0.22424062500000008</v>
      </c>
      <c r="K499" s="36">
        <f t="shared" si="95"/>
        <v>15.526153125000004</v>
      </c>
      <c r="L499" s="36">
        <f t="shared" si="96"/>
        <v>72.400393750000006</v>
      </c>
      <c r="M499" s="36">
        <f t="shared" si="97"/>
        <v>5.6617107912500009</v>
      </c>
      <c r="N499" s="36">
        <f t="shared" si="98"/>
        <v>78.062104541250008</v>
      </c>
      <c r="O499" s="36">
        <f t="shared" si="99"/>
        <v>14.224975522735164</v>
      </c>
      <c r="P499" s="36">
        <f t="shared" si="100"/>
        <v>92.287080063985172</v>
      </c>
      <c r="Q499" s="38" t="e">
        <v>#N/A</v>
      </c>
      <c r="R499" s="39" t="str">
        <f t="shared" si="101"/>
        <v xml:space="preserve"> </v>
      </c>
      <c r="S499" s="40"/>
      <c r="T499" s="41" t="str">
        <f t="shared" si="102"/>
        <v/>
      </c>
      <c r="U499" s="41" t="str">
        <f t="shared" si="103"/>
        <v/>
      </c>
      <c r="V499" s="41" t="e">
        <f t="shared" si="91"/>
        <v>#N/A</v>
      </c>
      <c r="W499" s="18" t="e">
        <f>_xlfn.XLOOKUP($B499,'[1]Query2 w Prices'!$B:$B,'[1]Query2 w Prices'!$L:$L)</f>
        <v>#N/A</v>
      </c>
    </row>
    <row r="500" spans="2:23" ht="16.5" customHeight="1" x14ac:dyDescent="0.25">
      <c r="B500" s="42" t="s">
        <v>1159</v>
      </c>
      <c r="C500" s="33" t="s">
        <v>5425</v>
      </c>
      <c r="D500" s="34" t="str">
        <f>_xlfn.XLOOKUP($B500,[1]Redo!$A:$A,[1]Redo!$AD:$AD)</f>
        <v>SGN,S11,WGX,I3-6,</v>
      </c>
      <c r="E500" s="35">
        <v>1326</v>
      </c>
      <c r="F500" s="36">
        <f>_xlfn.XLOOKUP($B500,'[1]DOT Signs Costs (2)'!$A:$A,'[1]DOT Signs Costs (2)'!$Y:$Y)</f>
        <v>0.22939999999999999</v>
      </c>
      <c r="G500" s="37">
        <f t="shared" si="93"/>
        <v>13.763999999999999</v>
      </c>
      <c r="H500" s="36">
        <f>_xlfn.XLOOKUP($B500,'[1]DOT Signs Costs (2)'!$A:$A,'[1]DOT Signs Costs (2)'!$W:$W)</f>
        <v>36.256</v>
      </c>
      <c r="I500" s="36">
        <f t="shared" si="92"/>
        <v>10.641866</v>
      </c>
      <c r="J500" s="36">
        <f t="shared" si="94"/>
        <v>0.153698</v>
      </c>
      <c r="K500" s="36">
        <f t="shared" si="95"/>
        <v>10.641866</v>
      </c>
      <c r="L500" s="36">
        <f t="shared" si="96"/>
        <v>47.051563999999999</v>
      </c>
      <c r="M500" s="36">
        <f t="shared" si="97"/>
        <v>3.6794323048000002</v>
      </c>
      <c r="N500" s="36">
        <f t="shared" si="98"/>
        <v>50.730996304800001</v>
      </c>
      <c r="O500" s="36">
        <f t="shared" si="99"/>
        <v>9.2445263283724479</v>
      </c>
      <c r="P500" s="36">
        <f t="shared" si="100"/>
        <v>59.975522633172446</v>
      </c>
      <c r="Q500" s="38" t="e">
        <v>#N/A</v>
      </c>
      <c r="R500" s="39" t="str">
        <f t="shared" si="101"/>
        <v xml:space="preserve"> </v>
      </c>
      <c r="S500" s="40"/>
      <c r="T500" s="41" t="str">
        <f t="shared" si="102"/>
        <v/>
      </c>
      <c r="U500" s="41" t="str">
        <f t="shared" si="103"/>
        <v/>
      </c>
      <c r="V500" s="41" t="e">
        <f t="shared" si="91"/>
        <v>#N/A</v>
      </c>
      <c r="W500" s="18" t="e">
        <f>_xlfn.XLOOKUP($B500,'[1]Query2 w Prices'!$B:$B,'[1]Query2 w Prices'!$L:$L)</f>
        <v>#N/A</v>
      </c>
    </row>
    <row r="501" spans="2:23" ht="16.5" customHeight="1" x14ac:dyDescent="0.25">
      <c r="B501" s="32" t="s">
        <v>1160</v>
      </c>
      <c r="C501" s="33" t="s">
        <v>5426</v>
      </c>
      <c r="D501" s="34" t="str">
        <f>_xlfn.XLOOKUP($B501,[1]Redo!$A:$A,[1]Redo!$AD:$AD)</f>
        <v>SGN,S11,WGX,I3-6,</v>
      </c>
      <c r="E501" s="35">
        <v>1326</v>
      </c>
      <c r="F501" s="36">
        <f>_xlfn.XLOOKUP($B501,'[1]DOT Signs Costs (2)'!$A:$A,'[1]DOT Signs Costs (2)'!$Y:$Y)</f>
        <v>0.33468750000000008</v>
      </c>
      <c r="G501" s="37">
        <f t="shared" si="93"/>
        <v>20.081250000000004</v>
      </c>
      <c r="H501" s="36">
        <f>_xlfn.XLOOKUP($B501,'[1]DOT Signs Costs (2)'!$A:$A,'[1]DOT Signs Costs (2)'!$W:$W)</f>
        <v>56.650000000000006</v>
      </c>
      <c r="I501" s="36">
        <f t="shared" si="92"/>
        <v>15.526153125000004</v>
      </c>
      <c r="J501" s="36">
        <f t="shared" si="94"/>
        <v>0.22424062500000008</v>
      </c>
      <c r="K501" s="36">
        <f t="shared" si="95"/>
        <v>15.526153125000004</v>
      </c>
      <c r="L501" s="36">
        <f t="shared" si="96"/>
        <v>72.400393750000006</v>
      </c>
      <c r="M501" s="36">
        <f t="shared" si="97"/>
        <v>5.6617107912500009</v>
      </c>
      <c r="N501" s="36">
        <f t="shared" si="98"/>
        <v>78.062104541250008</v>
      </c>
      <c r="O501" s="36">
        <f t="shared" si="99"/>
        <v>14.224975522735164</v>
      </c>
      <c r="P501" s="36">
        <f t="shared" si="100"/>
        <v>92.287080063985172</v>
      </c>
      <c r="Q501" s="38" t="e">
        <v>#N/A</v>
      </c>
      <c r="R501" s="39" t="str">
        <f t="shared" si="101"/>
        <v xml:space="preserve"> </v>
      </c>
      <c r="S501" s="40"/>
      <c r="T501" s="41" t="str">
        <f t="shared" si="102"/>
        <v/>
      </c>
      <c r="U501" s="41" t="str">
        <f t="shared" si="103"/>
        <v/>
      </c>
      <c r="V501" s="41" t="e">
        <f t="shared" si="91"/>
        <v>#N/A</v>
      </c>
      <c r="W501" s="18" t="e">
        <f>_xlfn.XLOOKUP($B501,'[1]Query2 w Prices'!$B:$B,'[1]Query2 w Prices'!$L:$L)</f>
        <v>#N/A</v>
      </c>
    </row>
    <row r="502" spans="2:23" ht="16.5" customHeight="1" x14ac:dyDescent="0.25">
      <c r="B502" s="42" t="s">
        <v>1161</v>
      </c>
      <c r="C502" s="33" t="s">
        <v>5427</v>
      </c>
      <c r="D502" s="34" t="str">
        <f>_xlfn.XLOOKUP($B502,[1]Redo!$A:$A,[1]Redo!$AD:$AD)</f>
        <v>SGN,S11,WGX,I3-7,</v>
      </c>
      <c r="E502" s="35">
        <v>1326</v>
      </c>
      <c r="F502" s="36">
        <f>_xlfn.XLOOKUP($B502,'[1]DOT Signs Costs (2)'!$A:$A,'[1]DOT Signs Costs (2)'!$Y:$Y)</f>
        <v>0.22939999999999999</v>
      </c>
      <c r="G502" s="37">
        <f t="shared" si="93"/>
        <v>13.763999999999999</v>
      </c>
      <c r="H502" s="36">
        <f>_xlfn.XLOOKUP($B502,'[1]DOT Signs Costs (2)'!$A:$A,'[1]DOT Signs Costs (2)'!$W:$W)</f>
        <v>36.256</v>
      </c>
      <c r="I502" s="36">
        <f t="shared" si="92"/>
        <v>10.641866</v>
      </c>
      <c r="J502" s="36">
        <f t="shared" si="94"/>
        <v>0.153698</v>
      </c>
      <c r="K502" s="36">
        <f t="shared" si="95"/>
        <v>10.641866</v>
      </c>
      <c r="L502" s="36">
        <f t="shared" si="96"/>
        <v>47.051563999999999</v>
      </c>
      <c r="M502" s="36">
        <f t="shared" si="97"/>
        <v>3.6794323048000002</v>
      </c>
      <c r="N502" s="36">
        <f t="shared" si="98"/>
        <v>50.730996304800001</v>
      </c>
      <c r="O502" s="36">
        <f t="shared" si="99"/>
        <v>9.2445263283724479</v>
      </c>
      <c r="P502" s="36">
        <f t="shared" si="100"/>
        <v>59.975522633172446</v>
      </c>
      <c r="Q502" s="38" t="e">
        <v>#N/A</v>
      </c>
      <c r="R502" s="39" t="str">
        <f t="shared" si="101"/>
        <v xml:space="preserve"> </v>
      </c>
      <c r="S502" s="40"/>
      <c r="T502" s="41" t="str">
        <f t="shared" si="102"/>
        <v/>
      </c>
      <c r="U502" s="41" t="str">
        <f t="shared" si="103"/>
        <v/>
      </c>
      <c r="V502" s="41" t="e">
        <f t="shared" si="91"/>
        <v>#N/A</v>
      </c>
      <c r="W502" s="18" t="e">
        <f>_xlfn.XLOOKUP($B502,'[1]Query2 w Prices'!$B:$B,'[1]Query2 w Prices'!$L:$L)</f>
        <v>#N/A</v>
      </c>
    </row>
    <row r="503" spans="2:23" ht="16.5" customHeight="1" x14ac:dyDescent="0.25">
      <c r="B503" s="32" t="s">
        <v>1162</v>
      </c>
      <c r="C503" s="33" t="s">
        <v>5428</v>
      </c>
      <c r="D503" s="34" t="str">
        <f>_xlfn.XLOOKUP($B503,[1]Redo!$A:$A,[1]Redo!$AD:$AD)</f>
        <v>SGN,S11,WGX,I3-7,</v>
      </c>
      <c r="E503" s="35">
        <v>1326</v>
      </c>
      <c r="F503" s="36">
        <f>_xlfn.XLOOKUP($B503,'[1]DOT Signs Costs (2)'!$A:$A,'[1]DOT Signs Costs (2)'!$Y:$Y)</f>
        <v>0.33468750000000008</v>
      </c>
      <c r="G503" s="37">
        <f t="shared" si="93"/>
        <v>20.081250000000004</v>
      </c>
      <c r="H503" s="36">
        <f>_xlfn.XLOOKUP($B503,'[1]DOT Signs Costs (2)'!$A:$A,'[1]DOT Signs Costs (2)'!$W:$W)</f>
        <v>56.650000000000006</v>
      </c>
      <c r="I503" s="36">
        <f t="shared" si="92"/>
        <v>15.526153125000004</v>
      </c>
      <c r="J503" s="36">
        <f t="shared" si="94"/>
        <v>0.22424062500000008</v>
      </c>
      <c r="K503" s="36">
        <f t="shared" si="95"/>
        <v>15.526153125000004</v>
      </c>
      <c r="L503" s="36">
        <f t="shared" si="96"/>
        <v>72.400393750000006</v>
      </c>
      <c r="M503" s="36">
        <f t="shared" si="97"/>
        <v>5.6617107912500009</v>
      </c>
      <c r="N503" s="36">
        <f t="shared" si="98"/>
        <v>78.062104541250008</v>
      </c>
      <c r="O503" s="36">
        <f t="shared" si="99"/>
        <v>14.224975522735164</v>
      </c>
      <c r="P503" s="36">
        <f t="shared" si="100"/>
        <v>92.287080063985172</v>
      </c>
      <c r="Q503" s="38" t="e">
        <v>#N/A</v>
      </c>
      <c r="R503" s="39" t="str">
        <f t="shared" si="101"/>
        <v xml:space="preserve"> </v>
      </c>
      <c r="S503" s="40"/>
      <c r="T503" s="41" t="str">
        <f t="shared" si="102"/>
        <v/>
      </c>
      <c r="U503" s="41" t="str">
        <f t="shared" si="103"/>
        <v/>
      </c>
      <c r="V503" s="41" t="e">
        <f t="shared" si="91"/>
        <v>#N/A</v>
      </c>
      <c r="W503" s="18" t="e">
        <f>_xlfn.XLOOKUP($B503,'[1]Query2 w Prices'!$B:$B,'[1]Query2 w Prices'!$L:$L)</f>
        <v>#N/A</v>
      </c>
    </row>
    <row r="504" spans="2:23" ht="16.5" customHeight="1" x14ac:dyDescent="0.25">
      <c r="B504" s="42" t="s">
        <v>1163</v>
      </c>
      <c r="C504" s="33" t="s">
        <v>5429</v>
      </c>
      <c r="D504" s="34" t="str">
        <f>_xlfn.XLOOKUP($B504,[1]Redo!$A:$A,[1]Redo!$AD:$AD)</f>
        <v>SGN,S11,WGX,I3-8,</v>
      </c>
      <c r="E504" s="35">
        <v>1326</v>
      </c>
      <c r="F504" s="36">
        <f>_xlfn.XLOOKUP($B504,'[1]DOT Signs Costs (2)'!$A:$A,'[1]DOT Signs Costs (2)'!$Y:$Y)</f>
        <v>0.22939999999999999</v>
      </c>
      <c r="G504" s="37">
        <f t="shared" si="93"/>
        <v>13.763999999999999</v>
      </c>
      <c r="H504" s="36">
        <f>_xlfn.XLOOKUP($B504,'[1]DOT Signs Costs (2)'!$A:$A,'[1]DOT Signs Costs (2)'!$W:$W)</f>
        <v>36.256</v>
      </c>
      <c r="I504" s="36">
        <f t="shared" si="92"/>
        <v>10.641866</v>
      </c>
      <c r="J504" s="36">
        <f t="shared" si="94"/>
        <v>0.153698</v>
      </c>
      <c r="K504" s="36">
        <f t="shared" si="95"/>
        <v>10.641866</v>
      </c>
      <c r="L504" s="36">
        <f t="shared" si="96"/>
        <v>47.051563999999999</v>
      </c>
      <c r="M504" s="36">
        <f t="shared" si="97"/>
        <v>3.6794323048000002</v>
      </c>
      <c r="N504" s="36">
        <f t="shared" si="98"/>
        <v>50.730996304800001</v>
      </c>
      <c r="O504" s="36">
        <f t="shared" si="99"/>
        <v>9.2445263283724479</v>
      </c>
      <c r="P504" s="36">
        <f t="shared" si="100"/>
        <v>59.975522633172446</v>
      </c>
      <c r="Q504" s="38" t="e">
        <v>#N/A</v>
      </c>
      <c r="R504" s="39" t="str">
        <f t="shared" si="101"/>
        <v xml:space="preserve"> </v>
      </c>
      <c r="S504" s="40"/>
      <c r="T504" s="41" t="str">
        <f t="shared" si="102"/>
        <v/>
      </c>
      <c r="U504" s="41" t="str">
        <f t="shared" si="103"/>
        <v/>
      </c>
      <c r="V504" s="41" t="e">
        <f t="shared" si="91"/>
        <v>#N/A</v>
      </c>
      <c r="W504" s="18" t="e">
        <f>_xlfn.XLOOKUP($B504,'[1]Query2 w Prices'!$B:$B,'[1]Query2 w Prices'!$L:$L)</f>
        <v>#N/A</v>
      </c>
    </row>
    <row r="505" spans="2:23" ht="16.5" customHeight="1" x14ac:dyDescent="0.25">
      <c r="B505" s="32" t="s">
        <v>1164</v>
      </c>
      <c r="C505" s="33" t="s">
        <v>5430</v>
      </c>
      <c r="D505" s="34" t="str">
        <f>_xlfn.XLOOKUP($B505,[1]Redo!$A:$A,[1]Redo!$AD:$AD)</f>
        <v>SGN,S11,WGX,I3-9,</v>
      </c>
      <c r="E505" s="35">
        <v>1326</v>
      </c>
      <c r="F505" s="36">
        <f>_xlfn.XLOOKUP($B505,'[1]DOT Signs Costs (2)'!$A:$A,'[1]DOT Signs Costs (2)'!$Y:$Y)</f>
        <v>0.22939999999999999</v>
      </c>
      <c r="G505" s="37">
        <f t="shared" si="93"/>
        <v>13.763999999999999</v>
      </c>
      <c r="H505" s="36">
        <f>_xlfn.XLOOKUP($B505,'[1]DOT Signs Costs (2)'!$A:$A,'[1]DOT Signs Costs (2)'!$W:$W)</f>
        <v>36.256</v>
      </c>
      <c r="I505" s="36">
        <f t="shared" si="92"/>
        <v>10.641866</v>
      </c>
      <c r="J505" s="36">
        <f t="shared" si="94"/>
        <v>0.153698</v>
      </c>
      <c r="K505" s="36">
        <f t="shared" si="95"/>
        <v>10.641866</v>
      </c>
      <c r="L505" s="36">
        <f t="shared" si="96"/>
        <v>47.051563999999999</v>
      </c>
      <c r="M505" s="36">
        <f t="shared" si="97"/>
        <v>3.6794323048000002</v>
      </c>
      <c r="N505" s="36">
        <f t="shared" si="98"/>
        <v>50.730996304800001</v>
      </c>
      <c r="O505" s="36">
        <f t="shared" si="99"/>
        <v>9.2445263283724479</v>
      </c>
      <c r="P505" s="36">
        <f t="shared" si="100"/>
        <v>59.975522633172446</v>
      </c>
      <c r="Q505" s="38" t="e">
        <v>#N/A</v>
      </c>
      <c r="R505" s="39" t="str">
        <f t="shared" si="101"/>
        <v xml:space="preserve"> </v>
      </c>
      <c r="S505" s="40"/>
      <c r="T505" s="41" t="str">
        <f t="shared" si="102"/>
        <v/>
      </c>
      <c r="U505" s="41" t="str">
        <f t="shared" si="103"/>
        <v/>
      </c>
      <c r="V505" s="41" t="e">
        <f t="shared" si="91"/>
        <v>#N/A</v>
      </c>
      <c r="W505" s="18" t="e">
        <f>_xlfn.XLOOKUP($B505,'[1]Query2 w Prices'!$B:$B,'[1]Query2 w Prices'!$L:$L)</f>
        <v>#N/A</v>
      </c>
    </row>
    <row r="506" spans="2:23" ht="16.5" customHeight="1" x14ac:dyDescent="0.25">
      <c r="B506" s="42" t="s">
        <v>1165</v>
      </c>
      <c r="C506" s="33" t="s">
        <v>5431</v>
      </c>
      <c r="D506" s="34" t="str">
        <f>_xlfn.XLOOKUP($B506,[1]Redo!$A:$A,[1]Redo!$AD:$AD)</f>
        <v>SGN,S11,WGX,I3-9,</v>
      </c>
      <c r="E506" s="35">
        <v>1326</v>
      </c>
      <c r="F506" s="36">
        <f>_xlfn.XLOOKUP($B506,'[1]DOT Signs Costs (2)'!$A:$A,'[1]DOT Signs Costs (2)'!$Y:$Y)</f>
        <v>0.33468750000000008</v>
      </c>
      <c r="G506" s="37">
        <f t="shared" si="93"/>
        <v>20.081250000000004</v>
      </c>
      <c r="H506" s="36">
        <f>_xlfn.XLOOKUP($B506,'[1]DOT Signs Costs (2)'!$A:$A,'[1]DOT Signs Costs (2)'!$W:$W)</f>
        <v>56.650000000000006</v>
      </c>
      <c r="I506" s="36">
        <f t="shared" si="92"/>
        <v>15.526153125000004</v>
      </c>
      <c r="J506" s="36">
        <f t="shared" si="94"/>
        <v>0.22424062500000008</v>
      </c>
      <c r="K506" s="36">
        <f t="shared" si="95"/>
        <v>15.526153125000004</v>
      </c>
      <c r="L506" s="36">
        <f t="shared" si="96"/>
        <v>72.400393750000006</v>
      </c>
      <c r="M506" s="36">
        <f t="shared" si="97"/>
        <v>5.6617107912500009</v>
      </c>
      <c r="N506" s="36">
        <f t="shared" si="98"/>
        <v>78.062104541250008</v>
      </c>
      <c r="O506" s="36">
        <f t="shared" si="99"/>
        <v>14.224975522735164</v>
      </c>
      <c r="P506" s="36">
        <f t="shared" si="100"/>
        <v>92.287080063985172</v>
      </c>
      <c r="Q506" s="38" t="e">
        <v>#N/A</v>
      </c>
      <c r="R506" s="39" t="str">
        <f t="shared" si="101"/>
        <v xml:space="preserve"> </v>
      </c>
      <c r="S506" s="40"/>
      <c r="T506" s="41" t="str">
        <f t="shared" si="102"/>
        <v/>
      </c>
      <c r="U506" s="41" t="str">
        <f t="shared" si="103"/>
        <v/>
      </c>
      <c r="V506" s="41" t="e">
        <f t="shared" si="91"/>
        <v>#N/A</v>
      </c>
      <c r="W506" s="18" t="e">
        <f>_xlfn.XLOOKUP($B506,'[1]Query2 w Prices'!$B:$B,'[1]Query2 w Prices'!$L:$L)</f>
        <v>#N/A</v>
      </c>
    </row>
    <row r="507" spans="2:23" ht="16.5" customHeight="1" x14ac:dyDescent="0.25">
      <c r="B507" s="32" t="s">
        <v>1166</v>
      </c>
      <c r="C507" s="33" t="s">
        <v>5432</v>
      </c>
      <c r="D507" s="34" t="str">
        <f>_xlfn.XLOOKUP($B507,[1]Redo!$A:$A,[1]Redo!$AD:$AD)</f>
        <v>SGN,S11,WGX,I4-1,</v>
      </c>
      <c r="E507" s="35">
        <v>1326</v>
      </c>
      <c r="F507" s="36">
        <f>_xlfn.XLOOKUP($B507,'[1]DOT Signs Costs (2)'!$A:$A,'[1]DOT Signs Costs (2)'!$Y:$Y)</f>
        <v>0.22939999999999999</v>
      </c>
      <c r="G507" s="37">
        <f t="shared" si="93"/>
        <v>13.763999999999999</v>
      </c>
      <c r="H507" s="36">
        <f>_xlfn.XLOOKUP($B507,'[1]DOT Signs Costs (2)'!$A:$A,'[1]DOT Signs Costs (2)'!$W:$W)</f>
        <v>36.256</v>
      </c>
      <c r="I507" s="36">
        <f t="shared" si="92"/>
        <v>10.641866</v>
      </c>
      <c r="J507" s="36">
        <f t="shared" si="94"/>
        <v>0.153698</v>
      </c>
      <c r="K507" s="36">
        <f t="shared" si="95"/>
        <v>10.641866</v>
      </c>
      <c r="L507" s="36">
        <f t="shared" si="96"/>
        <v>47.051563999999999</v>
      </c>
      <c r="M507" s="36">
        <f t="shared" si="97"/>
        <v>3.6794323048000002</v>
      </c>
      <c r="N507" s="36">
        <f t="shared" si="98"/>
        <v>50.730996304800001</v>
      </c>
      <c r="O507" s="36">
        <f t="shared" si="99"/>
        <v>9.2445263283724479</v>
      </c>
      <c r="P507" s="36">
        <f t="shared" si="100"/>
        <v>59.975522633172446</v>
      </c>
      <c r="Q507" s="38" t="e">
        <v>#N/A</v>
      </c>
      <c r="R507" s="39" t="str">
        <f t="shared" si="101"/>
        <v xml:space="preserve"> </v>
      </c>
      <c r="S507" s="40"/>
      <c r="T507" s="41" t="str">
        <f t="shared" si="102"/>
        <v/>
      </c>
      <c r="U507" s="41" t="str">
        <f t="shared" si="103"/>
        <v/>
      </c>
      <c r="V507" s="41" t="e">
        <f t="shared" si="91"/>
        <v>#N/A</v>
      </c>
      <c r="W507" s="18" t="e">
        <f>_xlfn.XLOOKUP($B507,'[1]Query2 w Prices'!$B:$B,'[1]Query2 w Prices'!$L:$L)</f>
        <v>#N/A</v>
      </c>
    </row>
    <row r="508" spans="2:23" ht="16.5" customHeight="1" x14ac:dyDescent="0.25">
      <c r="B508" s="42" t="s">
        <v>1167</v>
      </c>
      <c r="C508" s="33" t="s">
        <v>5433</v>
      </c>
      <c r="D508" s="34" t="str">
        <f>_xlfn.XLOOKUP($B508,[1]Redo!$A:$A,[1]Redo!$AD:$AD)</f>
        <v>SGN,S11,WGX,I4-2,</v>
      </c>
      <c r="E508" s="35">
        <v>1326</v>
      </c>
      <c r="F508" s="36">
        <f>_xlfn.XLOOKUP($B508,'[1]DOT Signs Costs (2)'!$A:$A,'[1]DOT Signs Costs (2)'!$Y:$Y)</f>
        <v>0.39762499999999995</v>
      </c>
      <c r="G508" s="37">
        <f t="shared" si="93"/>
        <v>23.857499999999998</v>
      </c>
      <c r="H508" s="36">
        <f>_xlfn.XLOOKUP($B508,'[1]DOT Signs Costs (2)'!$A:$A,'[1]DOT Signs Costs (2)'!$W:$W)</f>
        <v>67.98</v>
      </c>
      <c r="I508" s="36">
        <f t="shared" si="92"/>
        <v>18.445823749999999</v>
      </c>
      <c r="J508" s="36">
        <f t="shared" si="94"/>
        <v>0.26640874999999997</v>
      </c>
      <c r="K508" s="36">
        <f t="shared" si="95"/>
        <v>18.445823749999999</v>
      </c>
      <c r="L508" s="36">
        <f t="shared" si="96"/>
        <v>86.692232500000003</v>
      </c>
      <c r="M508" s="36">
        <f t="shared" si="97"/>
        <v>6.7793325815000003</v>
      </c>
      <c r="N508" s="36">
        <f t="shared" si="98"/>
        <v>93.471565081500003</v>
      </c>
      <c r="O508" s="36">
        <f t="shared" si="99"/>
        <v>17.032985892065895</v>
      </c>
      <c r="P508" s="36">
        <f t="shared" si="100"/>
        <v>110.5045509735659</v>
      </c>
      <c r="Q508" s="38" t="e">
        <v>#N/A</v>
      </c>
      <c r="R508" s="39" t="str">
        <f t="shared" si="101"/>
        <v xml:space="preserve"> </v>
      </c>
      <c r="S508" s="40"/>
      <c r="T508" s="41" t="str">
        <f t="shared" si="102"/>
        <v/>
      </c>
      <c r="U508" s="41" t="str">
        <f t="shared" si="103"/>
        <v/>
      </c>
      <c r="V508" s="41" t="e">
        <f t="shared" si="91"/>
        <v>#N/A</v>
      </c>
      <c r="W508" s="18" t="e">
        <f>_xlfn.XLOOKUP($B508,'[1]Query2 w Prices'!$B:$B,'[1]Query2 w Prices'!$L:$L)</f>
        <v>#N/A</v>
      </c>
    </row>
    <row r="509" spans="2:23" ht="16.5" customHeight="1" x14ac:dyDescent="0.25">
      <c r="B509" s="32" t="s">
        <v>1168</v>
      </c>
      <c r="C509" s="33" t="s">
        <v>5434</v>
      </c>
      <c r="D509" s="34" t="str">
        <f>_xlfn.XLOOKUP($B509,[1]Redo!$A:$A,[1]Redo!$AD:$AD)</f>
        <v>SGN,S8,RBW,M10-1,</v>
      </c>
      <c r="E509" s="35">
        <v>1326</v>
      </c>
      <c r="F509" s="36">
        <f>_xlfn.XLOOKUP($B509,'[1]DOT Signs Costs (2)'!$A:$A,'[1]DOT Signs Costs (2)'!$Y:$Y)</f>
        <v>0.22939999999999999</v>
      </c>
      <c r="G509" s="37">
        <f t="shared" si="93"/>
        <v>13.763999999999999</v>
      </c>
      <c r="H509" s="36">
        <f>_xlfn.XLOOKUP($B509,'[1]DOT Signs Costs (2)'!$A:$A,'[1]DOT Signs Costs (2)'!$W:$W)</f>
        <v>36.256</v>
      </c>
      <c r="I509" s="36">
        <f t="shared" si="92"/>
        <v>10.641866</v>
      </c>
      <c r="J509" s="36">
        <f t="shared" si="94"/>
        <v>0.153698</v>
      </c>
      <c r="K509" s="36">
        <f t="shared" si="95"/>
        <v>10.641866</v>
      </c>
      <c r="L509" s="36">
        <f t="shared" si="96"/>
        <v>47.051563999999999</v>
      </c>
      <c r="M509" s="36">
        <f t="shared" si="97"/>
        <v>3.6794323048000002</v>
      </c>
      <c r="N509" s="36">
        <f t="shared" si="98"/>
        <v>50.730996304800001</v>
      </c>
      <c r="O509" s="36">
        <f t="shared" si="99"/>
        <v>9.2445263283724479</v>
      </c>
      <c r="P509" s="36">
        <f t="shared" si="100"/>
        <v>59.975522633172446</v>
      </c>
      <c r="Q509" s="38" t="e">
        <v>#N/A</v>
      </c>
      <c r="R509" s="39" t="str">
        <f t="shared" si="101"/>
        <v xml:space="preserve"> </v>
      </c>
      <c r="S509" s="40"/>
      <c r="T509" s="41" t="str">
        <f t="shared" si="102"/>
        <v/>
      </c>
      <c r="U509" s="41" t="str">
        <f t="shared" si="103"/>
        <v/>
      </c>
      <c r="V509" s="41" t="e">
        <f t="shared" si="91"/>
        <v>#N/A</v>
      </c>
      <c r="W509" s="18" t="e">
        <f>_xlfn.XLOOKUP($B509,'[1]Query2 w Prices'!$B:$B,'[1]Query2 w Prices'!$L:$L)</f>
        <v>#N/A</v>
      </c>
    </row>
    <row r="510" spans="2:23" ht="16.5" customHeight="1" x14ac:dyDescent="0.25">
      <c r="B510" s="42" t="s">
        <v>1170</v>
      </c>
      <c r="C510" s="33" t="s">
        <v>5435</v>
      </c>
      <c r="D510" s="34" t="str">
        <f>_xlfn.XLOOKUP($B510,[1]Redo!$A:$A,[1]Redo!$AD:$AD)</f>
        <v>SGN,S8,RBW,M10-1aP,</v>
      </c>
      <c r="E510" s="35">
        <v>1326</v>
      </c>
      <c r="F510" s="36">
        <f>_xlfn.XLOOKUP($B510,'[1]DOT Signs Costs (2)'!$A:$A,'[1]DOT Signs Costs (2)'!$Y:$Y)</f>
        <v>0.12470000000000001</v>
      </c>
      <c r="G510" s="37">
        <f t="shared" si="93"/>
        <v>7.4820000000000002</v>
      </c>
      <c r="H510" s="36">
        <f>_xlfn.XLOOKUP($B510,'[1]DOT Signs Costs (2)'!$A:$A,'[1]DOT Signs Costs (2)'!$W:$W)</f>
        <v>18.128</v>
      </c>
      <c r="I510" s="36">
        <f t="shared" si="92"/>
        <v>5.7848329999999999</v>
      </c>
      <c r="J510" s="36">
        <f t="shared" si="94"/>
        <v>8.3549000000000012E-2</v>
      </c>
      <c r="K510" s="36">
        <f t="shared" si="95"/>
        <v>5.7848329999999999</v>
      </c>
      <c r="L510" s="36">
        <f t="shared" si="96"/>
        <v>23.996382000000001</v>
      </c>
      <c r="M510" s="36">
        <f t="shared" si="97"/>
        <v>1.8765170724000002</v>
      </c>
      <c r="N510" s="36">
        <f t="shared" si="98"/>
        <v>25.872899072399999</v>
      </c>
      <c r="O510" s="36">
        <f t="shared" si="99"/>
        <v>4.7147250022269755</v>
      </c>
      <c r="P510" s="36">
        <f t="shared" si="100"/>
        <v>30.587624074626973</v>
      </c>
      <c r="Q510" s="38" t="e">
        <v>#N/A</v>
      </c>
      <c r="R510" s="39" t="str">
        <f t="shared" si="101"/>
        <v xml:space="preserve"> </v>
      </c>
      <c r="S510" s="40"/>
      <c r="T510" s="41" t="str">
        <f t="shared" si="102"/>
        <v/>
      </c>
      <c r="U510" s="41" t="str">
        <f t="shared" si="103"/>
        <v/>
      </c>
      <c r="V510" s="41" t="e">
        <f t="shared" si="91"/>
        <v>#N/A</v>
      </c>
      <c r="W510" s="18" t="e">
        <f>_xlfn.XLOOKUP($B510,'[1]Query2 w Prices'!$B:$B,'[1]Query2 w Prices'!$L:$L)</f>
        <v>#N/A</v>
      </c>
    </row>
    <row r="511" spans="2:23" ht="16.5" customHeight="1" x14ac:dyDescent="0.25">
      <c r="B511" s="32" t="s">
        <v>1171</v>
      </c>
      <c r="C511" s="33" t="s">
        <v>5436</v>
      </c>
      <c r="D511" s="34" t="str">
        <f>_xlfn.XLOOKUP($B511,[1]Redo!$A:$A,[1]Redo!$AD:$AD)</f>
        <v>SGN,S11,RBW,M10-2,</v>
      </c>
      <c r="E511" s="35">
        <v>1326</v>
      </c>
      <c r="F511" s="36">
        <f>_xlfn.XLOOKUP($B511,'[1]DOT Signs Costs (2)'!$A:$A,'[1]DOT Signs Costs (2)'!$Y:$Y)</f>
        <v>0.22939999999999999</v>
      </c>
      <c r="G511" s="37">
        <f t="shared" si="93"/>
        <v>13.763999999999999</v>
      </c>
      <c r="H511" s="36">
        <f>_xlfn.XLOOKUP($B511,'[1]DOT Signs Costs (2)'!$A:$A,'[1]DOT Signs Costs (2)'!$W:$W)</f>
        <v>36.256</v>
      </c>
      <c r="I511" s="36">
        <f t="shared" si="92"/>
        <v>10.641866</v>
      </c>
      <c r="J511" s="36">
        <f t="shared" si="94"/>
        <v>0.153698</v>
      </c>
      <c r="K511" s="36">
        <f t="shared" si="95"/>
        <v>10.641866</v>
      </c>
      <c r="L511" s="36">
        <f t="shared" si="96"/>
        <v>47.051563999999999</v>
      </c>
      <c r="M511" s="36">
        <f t="shared" si="97"/>
        <v>3.6794323048000002</v>
      </c>
      <c r="N511" s="36">
        <f t="shared" si="98"/>
        <v>50.730996304800001</v>
      </c>
      <c r="O511" s="36">
        <f t="shared" si="99"/>
        <v>9.2445263283724479</v>
      </c>
      <c r="P511" s="36">
        <f t="shared" si="100"/>
        <v>59.975522633172446</v>
      </c>
      <c r="Q511" s="38" t="e">
        <v>#N/A</v>
      </c>
      <c r="R511" s="39" t="str">
        <f t="shared" si="101"/>
        <v xml:space="preserve"> </v>
      </c>
      <c r="S511" s="40"/>
      <c r="T511" s="41" t="str">
        <f t="shared" si="102"/>
        <v/>
      </c>
      <c r="U511" s="41" t="str">
        <f t="shared" si="103"/>
        <v/>
      </c>
      <c r="V511" s="41" t="e">
        <f t="shared" si="91"/>
        <v>#N/A</v>
      </c>
      <c r="W511" s="18" t="e">
        <f>_xlfn.XLOOKUP($B511,'[1]Query2 w Prices'!$B:$B,'[1]Query2 w Prices'!$L:$L)</f>
        <v>#N/A</v>
      </c>
    </row>
    <row r="512" spans="2:23" ht="16.5" customHeight="1" x14ac:dyDescent="0.25">
      <c r="B512" s="42" t="s">
        <v>1172</v>
      </c>
      <c r="C512" s="33" t="s">
        <v>5437</v>
      </c>
      <c r="D512" s="34" t="str">
        <f>_xlfn.XLOOKUP($B512,[1]Redo!$A:$A,[1]Redo!$AD:$AD)</f>
        <v>SGN,S11,RBW,M10-2aP,</v>
      </c>
      <c r="E512" s="35">
        <v>1326</v>
      </c>
      <c r="F512" s="36">
        <f>_xlfn.XLOOKUP($B512,'[1]DOT Signs Costs (2)'!$A:$A,'[1]DOT Signs Costs (2)'!$Y:$Y)</f>
        <v>0.12470000000000001</v>
      </c>
      <c r="G512" s="37">
        <f t="shared" si="93"/>
        <v>7.4820000000000002</v>
      </c>
      <c r="H512" s="36">
        <f>_xlfn.XLOOKUP($B512,'[1]DOT Signs Costs (2)'!$A:$A,'[1]DOT Signs Costs (2)'!$W:$W)</f>
        <v>18.128</v>
      </c>
      <c r="I512" s="36">
        <f t="shared" si="92"/>
        <v>5.7848329999999999</v>
      </c>
      <c r="J512" s="36">
        <f t="shared" si="94"/>
        <v>8.3549000000000012E-2</v>
      </c>
      <c r="K512" s="36">
        <f t="shared" si="95"/>
        <v>5.7848329999999999</v>
      </c>
      <c r="L512" s="36">
        <f t="shared" si="96"/>
        <v>23.996382000000001</v>
      </c>
      <c r="M512" s="36">
        <f t="shared" si="97"/>
        <v>1.8765170724000002</v>
      </c>
      <c r="N512" s="36">
        <f t="shared" si="98"/>
        <v>25.872899072399999</v>
      </c>
      <c r="O512" s="36">
        <f t="shared" si="99"/>
        <v>4.7147250022269755</v>
      </c>
      <c r="P512" s="36">
        <f t="shared" si="100"/>
        <v>30.587624074626973</v>
      </c>
      <c r="Q512" s="38" t="e">
        <v>#N/A</v>
      </c>
      <c r="R512" s="39" t="str">
        <f t="shared" si="101"/>
        <v xml:space="preserve"> </v>
      </c>
      <c r="S512" s="40"/>
      <c r="T512" s="41" t="str">
        <f t="shared" si="102"/>
        <v/>
      </c>
      <c r="U512" s="41" t="str">
        <f t="shared" si="103"/>
        <v/>
      </c>
      <c r="V512" s="41" t="e">
        <f t="shared" si="91"/>
        <v>#N/A</v>
      </c>
      <c r="W512" s="18" t="e">
        <f>_xlfn.XLOOKUP($B512,'[1]Query2 w Prices'!$B:$B,'[1]Query2 w Prices'!$L:$L)</f>
        <v>#N/A</v>
      </c>
    </row>
    <row r="513" spans="2:23" ht="16.5" customHeight="1" x14ac:dyDescent="0.25">
      <c r="B513" s="32" t="s">
        <v>1173</v>
      </c>
      <c r="C513" s="33" t="s">
        <v>5438</v>
      </c>
      <c r="D513" s="34" t="str">
        <f>_xlfn.XLOOKUP($B513,[1]Redo!$A:$A,[1]Redo!$AD:$AD)</f>
        <v>SGN,S11,RBW,M10-3,</v>
      </c>
      <c r="E513" s="35">
        <v>1326</v>
      </c>
      <c r="F513" s="36">
        <f>_xlfn.XLOOKUP($B513,'[1]DOT Signs Costs (2)'!$A:$A,'[1]DOT Signs Costs (2)'!$Y:$Y)</f>
        <v>0.22939999999999999</v>
      </c>
      <c r="G513" s="37">
        <f t="shared" si="93"/>
        <v>13.763999999999999</v>
      </c>
      <c r="H513" s="36">
        <f>_xlfn.XLOOKUP($B513,'[1]DOT Signs Costs (2)'!$A:$A,'[1]DOT Signs Costs (2)'!$W:$W)</f>
        <v>36.256</v>
      </c>
      <c r="I513" s="36">
        <f t="shared" si="92"/>
        <v>10.641866</v>
      </c>
      <c r="J513" s="36">
        <f t="shared" si="94"/>
        <v>0.153698</v>
      </c>
      <c r="K513" s="36">
        <f t="shared" si="95"/>
        <v>10.641866</v>
      </c>
      <c r="L513" s="36">
        <f t="shared" si="96"/>
        <v>47.051563999999999</v>
      </c>
      <c r="M513" s="36">
        <f t="shared" si="97"/>
        <v>3.6794323048000002</v>
      </c>
      <c r="N513" s="36">
        <f t="shared" si="98"/>
        <v>50.730996304800001</v>
      </c>
      <c r="O513" s="36">
        <f t="shared" si="99"/>
        <v>9.2445263283724479</v>
      </c>
      <c r="P513" s="36">
        <f t="shared" si="100"/>
        <v>59.975522633172446</v>
      </c>
      <c r="Q513" s="38" t="e">
        <v>#N/A</v>
      </c>
      <c r="R513" s="39" t="str">
        <f t="shared" si="101"/>
        <v xml:space="preserve"> </v>
      </c>
      <c r="S513" s="40"/>
      <c r="T513" s="41" t="str">
        <f t="shared" si="102"/>
        <v/>
      </c>
      <c r="U513" s="41" t="str">
        <f t="shared" si="103"/>
        <v/>
      </c>
      <c r="V513" s="41" t="e">
        <f t="shared" si="91"/>
        <v>#N/A</v>
      </c>
      <c r="W513" s="18" t="e">
        <f>_xlfn.XLOOKUP($B513,'[1]Query2 w Prices'!$B:$B,'[1]Query2 w Prices'!$L:$L)</f>
        <v>#N/A</v>
      </c>
    </row>
    <row r="514" spans="2:23" ht="16.5" customHeight="1" x14ac:dyDescent="0.25">
      <c r="B514" s="42" t="s">
        <v>1174</v>
      </c>
      <c r="C514" s="33" t="s">
        <v>5439</v>
      </c>
      <c r="D514" s="34" t="str">
        <f>_xlfn.XLOOKUP($B514,[1]Redo!$A:$A,[1]Redo!$AD:$AD)</f>
        <v>SGN,S11,RBW,M10-3a,</v>
      </c>
      <c r="E514" s="35">
        <v>1326</v>
      </c>
      <c r="F514" s="36">
        <f>_xlfn.XLOOKUP($B514,'[1]DOT Signs Costs (2)'!$A:$A,'[1]DOT Signs Costs (2)'!$Y:$Y)</f>
        <v>0.22939999999999999</v>
      </c>
      <c r="G514" s="37">
        <f t="shared" si="93"/>
        <v>13.763999999999999</v>
      </c>
      <c r="H514" s="36">
        <f>_xlfn.XLOOKUP($B514,'[1]DOT Signs Costs (2)'!$A:$A,'[1]DOT Signs Costs (2)'!$W:$W)</f>
        <v>36.256</v>
      </c>
      <c r="I514" s="36">
        <f t="shared" si="92"/>
        <v>10.641866</v>
      </c>
      <c r="J514" s="36">
        <f t="shared" si="94"/>
        <v>0.153698</v>
      </c>
      <c r="K514" s="36">
        <f t="shared" si="95"/>
        <v>10.641866</v>
      </c>
      <c r="L514" s="36">
        <f t="shared" si="96"/>
        <v>47.051563999999999</v>
      </c>
      <c r="M514" s="36">
        <f t="shared" si="97"/>
        <v>3.6794323048000002</v>
      </c>
      <c r="N514" s="36">
        <f t="shared" si="98"/>
        <v>50.730996304800001</v>
      </c>
      <c r="O514" s="36">
        <f t="shared" si="99"/>
        <v>9.2445263283724479</v>
      </c>
      <c r="P514" s="36">
        <f t="shared" si="100"/>
        <v>59.975522633172446</v>
      </c>
      <c r="Q514" s="38" t="e">
        <v>#N/A</v>
      </c>
      <c r="R514" s="39" t="str">
        <f t="shared" si="101"/>
        <v xml:space="preserve"> </v>
      </c>
      <c r="S514" s="40"/>
      <c r="T514" s="41" t="str">
        <f t="shared" si="102"/>
        <v/>
      </c>
      <c r="U514" s="41" t="str">
        <f t="shared" si="103"/>
        <v/>
      </c>
      <c r="V514" s="41" t="e">
        <f t="shared" si="91"/>
        <v>#N/A</v>
      </c>
      <c r="W514" s="18" t="e">
        <f>_xlfn.XLOOKUP($B514,'[1]Query2 w Prices'!$B:$B,'[1]Query2 w Prices'!$L:$L)</f>
        <v>#N/A</v>
      </c>
    </row>
    <row r="515" spans="2:23" ht="16.5" customHeight="1" x14ac:dyDescent="0.25">
      <c r="B515" s="32" t="s">
        <v>1175</v>
      </c>
      <c r="C515" s="33" t="s">
        <v>5440</v>
      </c>
      <c r="D515" s="34" t="str">
        <f>_xlfn.XLOOKUP($B515,[1]Redo!$A:$A,[1]Redo!$AD:$AD)</f>
        <v>SGN,S11,RBW,M10-3bP,</v>
      </c>
      <c r="E515" s="35">
        <v>1326</v>
      </c>
      <c r="F515" s="36">
        <f>_xlfn.XLOOKUP($B515,'[1]DOT Signs Costs (2)'!$A:$A,'[1]DOT Signs Costs (2)'!$Y:$Y)</f>
        <v>0.12470000000000001</v>
      </c>
      <c r="G515" s="37">
        <f t="shared" si="93"/>
        <v>7.4820000000000002</v>
      </c>
      <c r="H515" s="36">
        <f>_xlfn.XLOOKUP($B515,'[1]DOT Signs Costs (2)'!$A:$A,'[1]DOT Signs Costs (2)'!$W:$W)</f>
        <v>18.128</v>
      </c>
      <c r="I515" s="36">
        <f t="shared" si="92"/>
        <v>5.7848329999999999</v>
      </c>
      <c r="J515" s="36">
        <f t="shared" si="94"/>
        <v>8.3549000000000012E-2</v>
      </c>
      <c r="K515" s="36">
        <f t="shared" si="95"/>
        <v>5.7848329999999999</v>
      </c>
      <c r="L515" s="36">
        <f t="shared" si="96"/>
        <v>23.996382000000001</v>
      </c>
      <c r="M515" s="36">
        <f t="shared" si="97"/>
        <v>1.8765170724000002</v>
      </c>
      <c r="N515" s="36">
        <f t="shared" si="98"/>
        <v>25.872899072399999</v>
      </c>
      <c r="O515" s="36">
        <f t="shared" si="99"/>
        <v>4.7147250022269755</v>
      </c>
      <c r="P515" s="36">
        <f t="shared" si="100"/>
        <v>30.587624074626973</v>
      </c>
      <c r="Q515" s="38" t="e">
        <v>#N/A</v>
      </c>
      <c r="R515" s="39" t="str">
        <f t="shared" si="101"/>
        <v xml:space="preserve"> </v>
      </c>
      <c r="S515" s="40"/>
      <c r="T515" s="41" t="str">
        <f t="shared" si="102"/>
        <v/>
      </c>
      <c r="U515" s="41" t="str">
        <f t="shared" si="103"/>
        <v/>
      </c>
      <c r="V515" s="41" t="e">
        <f t="shared" si="91"/>
        <v>#N/A</v>
      </c>
      <c r="W515" s="18" t="e">
        <f>_xlfn.XLOOKUP($B515,'[1]Query2 w Prices'!$B:$B,'[1]Query2 w Prices'!$L:$L)</f>
        <v>#N/A</v>
      </c>
    </row>
    <row r="516" spans="2:23" ht="16.5" customHeight="1" x14ac:dyDescent="0.25">
      <c r="B516" s="42" t="s">
        <v>1181</v>
      </c>
      <c r="C516" s="33" t="s">
        <v>5441</v>
      </c>
      <c r="D516" s="34" t="str">
        <f>_xlfn.XLOOKUP($B516,[1]Redo!$A:$A,[1]Redo!$AD:$AD)</f>
        <v>SGN,S11,RBW,M11-1,</v>
      </c>
      <c r="E516" s="35">
        <v>1326</v>
      </c>
      <c r="F516" s="36">
        <f>_xlfn.XLOOKUP($B516,'[1]DOT Signs Costs (2)'!$A:$A,'[1]DOT Signs Costs (2)'!$Y:$Y)</f>
        <v>0.22939999999999999</v>
      </c>
      <c r="G516" s="37">
        <f t="shared" si="93"/>
        <v>13.763999999999999</v>
      </c>
      <c r="H516" s="36">
        <f>_xlfn.XLOOKUP($B516,'[1]DOT Signs Costs (2)'!$A:$A,'[1]DOT Signs Costs (2)'!$W:$W)</f>
        <v>36.256</v>
      </c>
      <c r="I516" s="36">
        <f t="shared" si="92"/>
        <v>10.641866</v>
      </c>
      <c r="J516" s="36">
        <f t="shared" si="94"/>
        <v>0.153698</v>
      </c>
      <c r="K516" s="36">
        <f t="shared" si="95"/>
        <v>10.641866</v>
      </c>
      <c r="L516" s="36">
        <f t="shared" si="96"/>
        <v>47.051563999999999</v>
      </c>
      <c r="M516" s="36">
        <f t="shared" si="97"/>
        <v>3.6794323048000002</v>
      </c>
      <c r="N516" s="36">
        <f t="shared" si="98"/>
        <v>50.730996304800001</v>
      </c>
      <c r="O516" s="36">
        <f t="shared" si="99"/>
        <v>9.2445263283724479</v>
      </c>
      <c r="P516" s="36">
        <f t="shared" si="100"/>
        <v>59.975522633172446</v>
      </c>
      <c r="Q516" s="38" t="e">
        <v>#N/A</v>
      </c>
      <c r="R516" s="39" t="str">
        <f t="shared" si="101"/>
        <v xml:space="preserve"> </v>
      </c>
      <c r="S516" s="40"/>
      <c r="T516" s="41" t="str">
        <f t="shared" si="102"/>
        <v/>
      </c>
      <c r="U516" s="41" t="str">
        <f t="shared" si="103"/>
        <v/>
      </c>
      <c r="V516" s="41" t="e">
        <f t="shared" si="91"/>
        <v>#N/A</v>
      </c>
      <c r="W516" s="18" t="e">
        <f>_xlfn.XLOOKUP($B516,'[1]Query2 w Prices'!$B:$B,'[1]Query2 w Prices'!$L:$L)</f>
        <v>#N/A</v>
      </c>
    </row>
    <row r="517" spans="2:23" ht="16.5" customHeight="1" x14ac:dyDescent="0.25">
      <c r="B517" s="32" t="s">
        <v>1182</v>
      </c>
      <c r="C517" s="33" t="s">
        <v>5442</v>
      </c>
      <c r="D517" s="34" t="str">
        <f>_xlfn.XLOOKUP($B517,[1]Redo!$A:$A,[1]Redo!$AD:$AD)</f>
        <v>SGN,S11,RBW,M11-1aP,</v>
      </c>
      <c r="E517" s="35">
        <v>1326</v>
      </c>
      <c r="F517" s="36">
        <f>_xlfn.XLOOKUP($B517,'[1]DOT Signs Costs (2)'!$A:$A,'[1]DOT Signs Costs (2)'!$Y:$Y)</f>
        <v>0.12470000000000001</v>
      </c>
      <c r="G517" s="37">
        <f t="shared" si="93"/>
        <v>7.4820000000000002</v>
      </c>
      <c r="H517" s="36">
        <f>_xlfn.XLOOKUP($B517,'[1]DOT Signs Costs (2)'!$A:$A,'[1]DOT Signs Costs (2)'!$W:$W)</f>
        <v>18.128</v>
      </c>
      <c r="I517" s="36">
        <f t="shared" si="92"/>
        <v>5.7848329999999999</v>
      </c>
      <c r="J517" s="36">
        <f t="shared" si="94"/>
        <v>8.3549000000000012E-2</v>
      </c>
      <c r="K517" s="36">
        <f t="shared" si="95"/>
        <v>5.7848329999999999</v>
      </c>
      <c r="L517" s="36">
        <f t="shared" si="96"/>
        <v>23.996382000000001</v>
      </c>
      <c r="M517" s="36">
        <f t="shared" si="97"/>
        <v>1.8765170724000002</v>
      </c>
      <c r="N517" s="36">
        <f t="shared" si="98"/>
        <v>25.872899072399999</v>
      </c>
      <c r="O517" s="36">
        <f t="shared" si="99"/>
        <v>4.7147250022269755</v>
      </c>
      <c r="P517" s="36">
        <f t="shared" si="100"/>
        <v>30.587624074626973</v>
      </c>
      <c r="Q517" s="38" t="e">
        <v>#N/A</v>
      </c>
      <c r="R517" s="39" t="str">
        <f t="shared" si="101"/>
        <v xml:space="preserve"> </v>
      </c>
      <c r="S517" s="40"/>
      <c r="T517" s="41" t="str">
        <f t="shared" si="102"/>
        <v/>
      </c>
      <c r="U517" s="41" t="str">
        <f t="shared" si="103"/>
        <v/>
      </c>
      <c r="V517" s="41" t="e">
        <f t="shared" si="91"/>
        <v>#N/A</v>
      </c>
      <c r="W517" s="18" t="e">
        <f>_xlfn.XLOOKUP($B517,'[1]Query2 w Prices'!$B:$B,'[1]Query2 w Prices'!$L:$L)</f>
        <v>#N/A</v>
      </c>
    </row>
    <row r="518" spans="2:23" ht="16.5" customHeight="1" x14ac:dyDescent="0.25">
      <c r="B518" s="42" t="s">
        <v>1183</v>
      </c>
      <c r="C518" s="33" t="s">
        <v>5443</v>
      </c>
      <c r="D518" s="34" t="str">
        <f>_xlfn.XLOOKUP($B518,[1]Redo!$A:$A,[1]Redo!$AD:$AD)</f>
        <v>SGN,S11,RBW,M11-1bP,</v>
      </c>
      <c r="E518" s="35">
        <v>1326</v>
      </c>
      <c r="F518" s="36">
        <f>_xlfn.XLOOKUP($B518,'[1]DOT Signs Costs (2)'!$A:$A,'[1]DOT Signs Costs (2)'!$Y:$Y)</f>
        <v>0.12470000000000001</v>
      </c>
      <c r="G518" s="37">
        <f t="shared" si="93"/>
        <v>7.4820000000000002</v>
      </c>
      <c r="H518" s="36">
        <f>_xlfn.XLOOKUP($B518,'[1]DOT Signs Costs (2)'!$A:$A,'[1]DOT Signs Costs (2)'!$W:$W)</f>
        <v>18.128</v>
      </c>
      <c r="I518" s="36">
        <f t="shared" si="92"/>
        <v>5.7848329999999999</v>
      </c>
      <c r="J518" s="36">
        <f t="shared" si="94"/>
        <v>8.3549000000000012E-2</v>
      </c>
      <c r="K518" s="36">
        <f t="shared" si="95"/>
        <v>5.7848329999999999</v>
      </c>
      <c r="L518" s="36">
        <f t="shared" si="96"/>
        <v>23.996382000000001</v>
      </c>
      <c r="M518" s="36">
        <f t="shared" si="97"/>
        <v>1.8765170724000002</v>
      </c>
      <c r="N518" s="36">
        <f t="shared" si="98"/>
        <v>25.872899072399999</v>
      </c>
      <c r="O518" s="36">
        <f t="shared" si="99"/>
        <v>4.7147250022269755</v>
      </c>
      <c r="P518" s="36">
        <f t="shared" si="100"/>
        <v>30.587624074626973</v>
      </c>
      <c r="Q518" s="38" t="e">
        <v>#N/A</v>
      </c>
      <c r="R518" s="39" t="str">
        <f t="shared" si="101"/>
        <v xml:space="preserve"> </v>
      </c>
      <c r="S518" s="40"/>
      <c r="T518" s="41" t="str">
        <f t="shared" si="102"/>
        <v/>
      </c>
      <c r="U518" s="41" t="str">
        <f t="shared" si="103"/>
        <v/>
      </c>
      <c r="V518" s="41" t="e">
        <f t="shared" ref="V518:V581" si="104">ROUND($W518+7.75%,2)</f>
        <v>#N/A</v>
      </c>
      <c r="W518" s="18" t="e">
        <f>_xlfn.XLOOKUP($B518,'[1]Query2 w Prices'!$B:$B,'[1]Query2 w Prices'!$L:$L)</f>
        <v>#N/A</v>
      </c>
    </row>
    <row r="519" spans="2:23" ht="16.5" customHeight="1" x14ac:dyDescent="0.25">
      <c r="B519" s="32" t="s">
        <v>1184</v>
      </c>
      <c r="C519" s="33" t="s">
        <v>5444</v>
      </c>
      <c r="D519" s="34" t="str">
        <f>_xlfn.XLOOKUP($B519,[1]Redo!$A:$A,[1]Redo!$AD:$AD)</f>
        <v>SGN,S11,RBW,M11-1cP,</v>
      </c>
      <c r="E519" s="35">
        <v>1326</v>
      </c>
      <c r="F519" s="36">
        <f>_xlfn.XLOOKUP($B519,'[1]DOT Signs Costs (2)'!$A:$A,'[1]DOT Signs Costs (2)'!$Y:$Y)</f>
        <v>0.12470000000000001</v>
      </c>
      <c r="G519" s="37">
        <f t="shared" si="93"/>
        <v>7.4820000000000002</v>
      </c>
      <c r="H519" s="36">
        <f>_xlfn.XLOOKUP($B519,'[1]DOT Signs Costs (2)'!$A:$A,'[1]DOT Signs Costs (2)'!$W:$W)</f>
        <v>18.128</v>
      </c>
      <c r="I519" s="36">
        <f t="shared" ref="I519:I582" si="105">F519*$K$4</f>
        <v>5.7848329999999999</v>
      </c>
      <c r="J519" s="36">
        <f t="shared" si="94"/>
        <v>8.3549000000000012E-2</v>
      </c>
      <c r="K519" s="36">
        <f t="shared" si="95"/>
        <v>5.7848329999999999</v>
      </c>
      <c r="L519" s="36">
        <f t="shared" si="96"/>
        <v>23.996382000000001</v>
      </c>
      <c r="M519" s="36">
        <f t="shared" si="97"/>
        <v>1.8765170724000002</v>
      </c>
      <c r="N519" s="36">
        <f t="shared" si="98"/>
        <v>25.872899072399999</v>
      </c>
      <c r="O519" s="36">
        <f t="shared" si="99"/>
        <v>4.7147250022269755</v>
      </c>
      <c r="P519" s="36">
        <f t="shared" si="100"/>
        <v>30.587624074626973</v>
      </c>
      <c r="Q519" s="38" t="e">
        <v>#N/A</v>
      </c>
      <c r="R519" s="39" t="str">
        <f t="shared" si="101"/>
        <v xml:space="preserve"> </v>
      </c>
      <c r="S519" s="40"/>
      <c r="T519" s="41" t="str">
        <f t="shared" si="102"/>
        <v/>
      </c>
      <c r="U519" s="41" t="str">
        <f t="shared" si="103"/>
        <v/>
      </c>
      <c r="V519" s="41" t="e">
        <f t="shared" si="104"/>
        <v>#N/A</v>
      </c>
      <c r="W519" s="18" t="e">
        <f>_xlfn.XLOOKUP($B519,'[1]Query2 w Prices'!$B:$B,'[1]Query2 w Prices'!$L:$L)</f>
        <v>#N/A</v>
      </c>
    </row>
    <row r="520" spans="2:23" ht="16.5" customHeight="1" x14ac:dyDescent="0.25">
      <c r="B520" s="42" t="s">
        <v>1185</v>
      </c>
      <c r="C520" s="33" t="s">
        <v>5445</v>
      </c>
      <c r="D520" s="34" t="str">
        <f>_xlfn.XLOOKUP($B520,[1]Redo!$A:$A,[1]Redo!$AD:$AD)</f>
        <v>SGN,S11,RBW,M11-1dP,</v>
      </c>
      <c r="E520" s="35">
        <v>1326</v>
      </c>
      <c r="F520" s="36">
        <f>_xlfn.XLOOKUP($B520,'[1]DOT Signs Costs (2)'!$A:$A,'[1]DOT Signs Costs (2)'!$Y:$Y)</f>
        <v>0.12470000000000001</v>
      </c>
      <c r="G520" s="37">
        <f t="shared" si="93"/>
        <v>7.4820000000000002</v>
      </c>
      <c r="H520" s="36">
        <f>_xlfn.XLOOKUP($B520,'[1]DOT Signs Costs (2)'!$A:$A,'[1]DOT Signs Costs (2)'!$W:$W)</f>
        <v>18.128</v>
      </c>
      <c r="I520" s="36">
        <f t="shared" si="105"/>
        <v>5.7848329999999999</v>
      </c>
      <c r="J520" s="36">
        <f t="shared" si="94"/>
        <v>8.3549000000000012E-2</v>
      </c>
      <c r="K520" s="36">
        <f t="shared" si="95"/>
        <v>5.7848329999999999</v>
      </c>
      <c r="L520" s="36">
        <f t="shared" si="96"/>
        <v>23.996382000000001</v>
      </c>
      <c r="M520" s="36">
        <f t="shared" si="97"/>
        <v>1.8765170724000002</v>
      </c>
      <c r="N520" s="36">
        <f t="shared" si="98"/>
        <v>25.872899072399999</v>
      </c>
      <c r="O520" s="36">
        <f t="shared" si="99"/>
        <v>4.7147250022269755</v>
      </c>
      <c r="P520" s="36">
        <f t="shared" si="100"/>
        <v>30.587624074626973</v>
      </c>
      <c r="Q520" s="38" t="e">
        <v>#N/A</v>
      </c>
      <c r="R520" s="39" t="str">
        <f t="shared" si="101"/>
        <v xml:space="preserve"> </v>
      </c>
      <c r="S520" s="40"/>
      <c r="T520" s="41" t="str">
        <f t="shared" si="102"/>
        <v/>
      </c>
      <c r="U520" s="41" t="str">
        <f t="shared" si="103"/>
        <v/>
      </c>
      <c r="V520" s="41" t="e">
        <f t="shared" si="104"/>
        <v>#N/A</v>
      </c>
      <c r="W520" s="18" t="e">
        <f>_xlfn.XLOOKUP($B520,'[1]Query2 w Prices'!$B:$B,'[1]Query2 w Prices'!$L:$L)</f>
        <v>#N/A</v>
      </c>
    </row>
    <row r="521" spans="2:23" ht="16.5" customHeight="1" x14ac:dyDescent="0.25">
      <c r="B521" s="32" t="s">
        <v>1176</v>
      </c>
      <c r="C521" s="33" t="s">
        <v>5446</v>
      </c>
      <c r="D521" s="34" t="str">
        <f>_xlfn.XLOOKUP($B521,[1]Redo!$A:$A,[1]Redo!$AD:$AD)</f>
        <v>SGN,S11,WRE,M1-1,</v>
      </c>
      <c r="E521" s="35">
        <v>1326</v>
      </c>
      <c r="F521" s="36">
        <f>_xlfn.XLOOKUP($B521,'[1]DOT Signs Costs (2)'!$A:$A,'[1]DOT Signs Costs (2)'!$Y:$Y)</f>
        <v>0.22939999999999999</v>
      </c>
      <c r="G521" s="37">
        <f t="shared" si="93"/>
        <v>13.763999999999999</v>
      </c>
      <c r="H521" s="36">
        <f>_xlfn.XLOOKUP($B521,'[1]DOT Signs Costs (2)'!$A:$A,'[1]DOT Signs Costs (2)'!$W:$W)</f>
        <v>36.256</v>
      </c>
      <c r="I521" s="36">
        <f t="shared" si="105"/>
        <v>10.641866</v>
      </c>
      <c r="J521" s="36">
        <f t="shared" si="94"/>
        <v>0.153698</v>
      </c>
      <c r="K521" s="36">
        <f t="shared" si="95"/>
        <v>10.641866</v>
      </c>
      <c r="L521" s="36">
        <f t="shared" si="96"/>
        <v>47.051563999999999</v>
      </c>
      <c r="M521" s="36">
        <f t="shared" si="97"/>
        <v>3.6794323048000002</v>
      </c>
      <c r="N521" s="36">
        <f t="shared" si="98"/>
        <v>50.730996304800001</v>
      </c>
      <c r="O521" s="36">
        <f t="shared" si="99"/>
        <v>9.2445263283724479</v>
      </c>
      <c r="P521" s="36">
        <f t="shared" si="100"/>
        <v>59.975522633172446</v>
      </c>
      <c r="Q521" s="38" t="e">
        <v>#N/A</v>
      </c>
      <c r="R521" s="39" t="str">
        <f t="shared" si="101"/>
        <v xml:space="preserve"> </v>
      </c>
      <c r="S521" s="40"/>
      <c r="T521" s="41" t="str">
        <f t="shared" si="102"/>
        <v/>
      </c>
      <c r="U521" s="41" t="str">
        <f t="shared" si="103"/>
        <v/>
      </c>
      <c r="V521" s="41" t="e">
        <f t="shared" si="104"/>
        <v>#N/A</v>
      </c>
      <c r="W521" s="18" t="e">
        <f>_xlfn.XLOOKUP($B521,'[1]Query2 w Prices'!$B:$B,'[1]Query2 w Prices'!$L:$L)</f>
        <v>#N/A</v>
      </c>
    </row>
    <row r="522" spans="2:23" ht="16.5" customHeight="1" x14ac:dyDescent="0.25">
      <c r="B522" s="42" t="s">
        <v>1177</v>
      </c>
      <c r="C522" s="33" t="s">
        <v>5447</v>
      </c>
      <c r="D522" s="34" t="str">
        <f>_xlfn.XLOOKUP($B522,[1]Redo!$A:$A,[1]Redo!$AD:$AD)</f>
        <v>SGN,S11,WRE,M1-1,</v>
      </c>
      <c r="E522" s="35">
        <v>1326</v>
      </c>
      <c r="F522" s="36">
        <f>_xlfn.XLOOKUP($B522,'[1]DOT Signs Costs (2)'!$A:$A,'[1]DOT Signs Costs (2)'!$Y:$Y)</f>
        <v>0.46115</v>
      </c>
      <c r="G522" s="37">
        <f t="shared" ref="G522:G585" si="106">IFERROR(SUM(F522*60), " ")</f>
        <v>27.669</v>
      </c>
      <c r="H522" s="36">
        <f>_xlfn.XLOOKUP($B522,'[1]DOT Signs Costs (2)'!$A:$A,'[1]DOT Signs Costs (2)'!$W:$W)</f>
        <v>81.576000000000008</v>
      </c>
      <c r="I522" s="36">
        <f t="shared" si="105"/>
        <v>21.3927485</v>
      </c>
      <c r="J522" s="36">
        <f t="shared" ref="J522:J585" si="107">IFERROR(SUM($J$4*F522), " " )</f>
        <v>0.30897050000000004</v>
      </c>
      <c r="K522" s="36">
        <f t="shared" ref="K522:K585" si="108">IFERROR(SUM($K$4*F522), " ")</f>
        <v>21.3927485</v>
      </c>
      <c r="L522" s="36">
        <f t="shared" ref="L522:L585" si="109">IFERROR(SUM(H522+J522+K522), " ")</f>
        <v>103.277719</v>
      </c>
      <c r="M522" s="36">
        <f t="shared" ref="M522:M585" si="110">IFERROR(SUM(L522*$M$4), " ")</f>
        <v>8.0763176258000016</v>
      </c>
      <c r="N522" s="36">
        <f t="shared" ref="N522:N585" si="111">IFERROR(SUM(L522+M522), " ")</f>
        <v>111.35403662580001</v>
      </c>
      <c r="O522" s="36">
        <f t="shared" ref="O522:O585" si="112">IFERROR(SUM(N522*$O$4), " ")</f>
        <v>20.291644129613871</v>
      </c>
      <c r="P522" s="36">
        <f t="shared" ref="P522:P585" si="113">IFERROR(SUM(O522+N522),"")</f>
        <v>131.64568075541388</v>
      </c>
      <c r="Q522" s="38" t="e">
        <v>#N/A</v>
      </c>
      <c r="R522" s="39" t="str">
        <f t="shared" ref="R522:R585" si="114">IFERROR(SUM(Q522-P522)/(P522)," ")</f>
        <v xml:space="preserve"> </v>
      </c>
      <c r="S522" s="40"/>
      <c r="T522" s="41" t="str">
        <f t="shared" ref="T522:T585" si="115">IF(S522=0,"",Q522*S522)</f>
        <v/>
      </c>
      <c r="U522" s="41" t="str">
        <f t="shared" ref="U522:U585" si="116">IFERROR(T522-(P522*S522),"")</f>
        <v/>
      </c>
      <c r="V522" s="41" t="e">
        <f t="shared" si="104"/>
        <v>#N/A</v>
      </c>
      <c r="W522" s="18" t="e">
        <f>_xlfn.XLOOKUP($B522,'[1]Query2 w Prices'!$B:$B,'[1]Query2 w Prices'!$L:$L)</f>
        <v>#N/A</v>
      </c>
    </row>
    <row r="523" spans="2:23" ht="16.5" customHeight="1" x14ac:dyDescent="0.25">
      <c r="B523" s="32" t="s">
        <v>1178</v>
      </c>
      <c r="C523" s="33" t="s">
        <v>5448</v>
      </c>
      <c r="D523" s="34" t="str">
        <f>_xlfn.XLOOKUP($B523,[1]Redo!$A:$A,[1]Redo!$AD:$AD)</f>
        <v>SGN,S11,WRE,M1-1,</v>
      </c>
      <c r="E523" s="35">
        <v>1326</v>
      </c>
      <c r="F523" s="36">
        <f>_xlfn.XLOOKUP($B523,'[1]DOT Signs Costs (2)'!$A:$A,'[1]DOT Signs Costs (2)'!$Y:$Y)</f>
        <v>0.27174999999999999</v>
      </c>
      <c r="G523" s="37">
        <f t="shared" si="106"/>
        <v>16.305</v>
      </c>
      <c r="H523" s="36">
        <f>_xlfn.XLOOKUP($B523,'[1]DOT Signs Costs (2)'!$A:$A,'[1]DOT Signs Costs (2)'!$W:$W)</f>
        <v>45.32</v>
      </c>
      <c r="I523" s="36">
        <f t="shared" si="105"/>
        <v>12.6064825</v>
      </c>
      <c r="J523" s="36">
        <f t="shared" si="107"/>
        <v>0.1820725</v>
      </c>
      <c r="K523" s="36">
        <f t="shared" si="108"/>
        <v>12.6064825</v>
      </c>
      <c r="L523" s="36">
        <f t="shared" si="109"/>
        <v>58.108554999999996</v>
      </c>
      <c r="M523" s="36">
        <f t="shared" si="110"/>
        <v>4.5440890009999997</v>
      </c>
      <c r="N523" s="36">
        <f t="shared" si="111"/>
        <v>62.652644000999999</v>
      </c>
      <c r="O523" s="36">
        <f t="shared" si="112"/>
        <v>11.41696515340443</v>
      </c>
      <c r="P523" s="36">
        <f t="shared" si="113"/>
        <v>74.069609154404432</v>
      </c>
      <c r="Q523" s="38" t="e">
        <v>#N/A</v>
      </c>
      <c r="R523" s="39" t="str">
        <f t="shared" si="114"/>
        <v xml:space="preserve"> </v>
      </c>
      <c r="S523" s="40"/>
      <c r="T523" s="41" t="str">
        <f t="shared" si="115"/>
        <v/>
      </c>
      <c r="U523" s="41" t="str">
        <f t="shared" si="116"/>
        <v/>
      </c>
      <c r="V523" s="41" t="e">
        <f t="shared" si="104"/>
        <v>#N/A</v>
      </c>
      <c r="W523" s="18" t="e">
        <f>_xlfn.XLOOKUP($B523,'[1]Query2 w Prices'!$B:$B,'[1]Query2 w Prices'!$L:$L)</f>
        <v>#N/A</v>
      </c>
    </row>
    <row r="524" spans="2:23" ht="16.5" customHeight="1" x14ac:dyDescent="0.25">
      <c r="B524" s="42" t="s">
        <v>1179</v>
      </c>
      <c r="C524" s="33" t="s">
        <v>5449</v>
      </c>
      <c r="D524" s="34" t="str">
        <f>_xlfn.XLOOKUP($B524,[1]Redo!$A:$A,[1]Redo!$AD:$AD)</f>
        <v>SGN,S11,WRE,M1-1,</v>
      </c>
      <c r="E524" s="35">
        <v>1326</v>
      </c>
      <c r="F524" s="36">
        <f>_xlfn.XLOOKUP($B524,'[1]DOT Signs Costs (2)'!$A:$A,'[1]DOT Signs Costs (2)'!$Y:$Y)</f>
        <v>0.55643750000000014</v>
      </c>
      <c r="G524" s="37">
        <f t="shared" si="106"/>
        <v>33.386250000000011</v>
      </c>
      <c r="H524" s="36">
        <f>_xlfn.XLOOKUP($B524,'[1]DOT Signs Costs (2)'!$A:$A,'[1]DOT Signs Costs (2)'!$W:$W)</f>
        <v>101.97</v>
      </c>
      <c r="I524" s="36">
        <f t="shared" si="105"/>
        <v>25.813135625000008</v>
      </c>
      <c r="J524" s="36">
        <f t="shared" si="107"/>
        <v>0.37281312500000013</v>
      </c>
      <c r="K524" s="36">
        <f t="shared" si="108"/>
        <v>25.813135625000008</v>
      </c>
      <c r="L524" s="36">
        <f t="shared" si="109"/>
        <v>128.15594874999999</v>
      </c>
      <c r="M524" s="36">
        <f t="shared" si="110"/>
        <v>10.02179519225</v>
      </c>
      <c r="N524" s="36">
        <f t="shared" si="111"/>
        <v>138.17774394225</v>
      </c>
      <c r="O524" s="36">
        <f t="shared" si="112"/>
        <v>25.179631485935836</v>
      </c>
      <c r="P524" s="36">
        <f t="shared" si="113"/>
        <v>163.35737542818583</v>
      </c>
      <c r="Q524" s="38" t="e">
        <v>#N/A</v>
      </c>
      <c r="R524" s="39" t="str">
        <f t="shared" si="114"/>
        <v xml:space="preserve"> </v>
      </c>
      <c r="S524" s="40"/>
      <c r="T524" s="41" t="str">
        <f t="shared" si="115"/>
        <v/>
      </c>
      <c r="U524" s="41" t="str">
        <f t="shared" si="116"/>
        <v/>
      </c>
      <c r="V524" s="41" t="e">
        <f t="shared" si="104"/>
        <v>#N/A</v>
      </c>
      <c r="W524" s="18" t="e">
        <f>_xlfn.XLOOKUP($B524,'[1]Query2 w Prices'!$B:$B,'[1]Query2 w Prices'!$L:$L)</f>
        <v>#N/A</v>
      </c>
    </row>
    <row r="525" spans="2:23" ht="16.5" customHeight="1" x14ac:dyDescent="0.25">
      <c r="B525" s="32" t="s">
        <v>1180</v>
      </c>
      <c r="C525" s="33" t="s">
        <v>5450</v>
      </c>
      <c r="D525" s="34" t="str">
        <f>_xlfn.XLOOKUP($B525,[1]Redo!$A:$A,[1]Redo!$AD:$AD)</f>
        <v>SGN,S11,WEX,M1-10,</v>
      </c>
      <c r="E525" s="35">
        <v>1326</v>
      </c>
      <c r="F525" s="36">
        <f>_xlfn.XLOOKUP($B525,'[1]DOT Signs Costs (2)'!$A:$A,'[1]DOT Signs Costs (2)'!$Y:$Y)</f>
        <v>0.46115</v>
      </c>
      <c r="G525" s="37">
        <f t="shared" si="106"/>
        <v>27.669</v>
      </c>
      <c r="H525" s="36">
        <f>_xlfn.XLOOKUP($B525,'[1]DOT Signs Costs (2)'!$A:$A,'[1]DOT Signs Costs (2)'!$W:$W)</f>
        <v>81.576000000000008</v>
      </c>
      <c r="I525" s="36">
        <f t="shared" si="105"/>
        <v>21.3927485</v>
      </c>
      <c r="J525" s="36">
        <f t="shared" si="107"/>
        <v>0.30897050000000004</v>
      </c>
      <c r="K525" s="36">
        <f t="shared" si="108"/>
        <v>21.3927485</v>
      </c>
      <c r="L525" s="36">
        <f t="shared" si="109"/>
        <v>103.277719</v>
      </c>
      <c r="M525" s="36">
        <f t="shared" si="110"/>
        <v>8.0763176258000016</v>
      </c>
      <c r="N525" s="36">
        <f t="shared" si="111"/>
        <v>111.35403662580001</v>
      </c>
      <c r="O525" s="36">
        <f t="shared" si="112"/>
        <v>20.291644129613871</v>
      </c>
      <c r="P525" s="36">
        <f t="shared" si="113"/>
        <v>131.64568075541388</v>
      </c>
      <c r="Q525" s="38" t="e">
        <v>#N/A</v>
      </c>
      <c r="R525" s="39" t="str">
        <f t="shared" si="114"/>
        <v xml:space="preserve"> </v>
      </c>
      <c r="S525" s="40"/>
      <c r="T525" s="41" t="str">
        <f t="shared" si="115"/>
        <v/>
      </c>
      <c r="U525" s="41" t="str">
        <f t="shared" si="116"/>
        <v/>
      </c>
      <c r="V525" s="41" t="e">
        <f t="shared" si="104"/>
        <v>#N/A</v>
      </c>
      <c r="W525" s="18" t="e">
        <f>_xlfn.XLOOKUP($B525,'[1]Query2 w Prices'!$B:$B,'[1]Query2 w Prices'!$L:$L)</f>
        <v>#N/A</v>
      </c>
    </row>
    <row r="526" spans="2:23" ht="16.5" customHeight="1" x14ac:dyDescent="0.25">
      <c r="B526" s="42" t="s">
        <v>1186</v>
      </c>
      <c r="C526" s="33" t="s">
        <v>7729</v>
      </c>
      <c r="D526" s="34" t="str">
        <f>_xlfn.XLOOKUP($B526,[1]Redo!$A:$A,[1]Redo!$AD:$AD)</f>
        <v>SGN,S11,WRE,M1-1a,</v>
      </c>
      <c r="E526" s="35">
        <v>1326</v>
      </c>
      <c r="F526" s="36">
        <f>_xlfn.XLOOKUP($B526,'[1]DOT Signs Costs (2)'!$A:$A,'[1]DOT Signs Costs (2)'!$Y:$Y)</f>
        <v>0.22939999999999999</v>
      </c>
      <c r="G526" s="37">
        <f t="shared" si="106"/>
        <v>13.763999999999999</v>
      </c>
      <c r="H526" s="36">
        <f>_xlfn.XLOOKUP($B526,'[1]DOT Signs Costs (2)'!$A:$A,'[1]DOT Signs Costs (2)'!$W:$W)</f>
        <v>36.256</v>
      </c>
      <c r="I526" s="36">
        <f t="shared" si="105"/>
        <v>10.641866</v>
      </c>
      <c r="J526" s="36">
        <f t="shared" si="107"/>
        <v>0.153698</v>
      </c>
      <c r="K526" s="36">
        <f t="shared" si="108"/>
        <v>10.641866</v>
      </c>
      <c r="L526" s="36">
        <f t="shared" si="109"/>
        <v>47.051563999999999</v>
      </c>
      <c r="M526" s="36">
        <f t="shared" si="110"/>
        <v>3.6794323048000002</v>
      </c>
      <c r="N526" s="36">
        <f t="shared" si="111"/>
        <v>50.730996304800001</v>
      </c>
      <c r="O526" s="36">
        <f t="shared" si="112"/>
        <v>9.2445263283724479</v>
      </c>
      <c r="P526" s="36">
        <f t="shared" si="113"/>
        <v>59.975522633172446</v>
      </c>
      <c r="Q526" s="38" t="e">
        <v>#N/A</v>
      </c>
      <c r="R526" s="39" t="str">
        <f t="shared" si="114"/>
        <v xml:space="preserve"> </v>
      </c>
      <c r="S526" s="40"/>
      <c r="T526" s="41" t="str">
        <f t="shared" si="115"/>
        <v/>
      </c>
      <c r="U526" s="41" t="str">
        <f t="shared" si="116"/>
        <v/>
      </c>
      <c r="V526" s="41" t="e">
        <f t="shared" si="104"/>
        <v>#N/A</v>
      </c>
      <c r="W526" s="18" t="e">
        <f>_xlfn.XLOOKUP($B526,'[1]Query2 w Prices'!$B:$B,'[1]Query2 w Prices'!$L:$L)</f>
        <v>#N/A</v>
      </c>
    </row>
    <row r="527" spans="2:23" ht="16.5" customHeight="1" x14ac:dyDescent="0.25">
      <c r="B527" s="32" t="s">
        <v>1187</v>
      </c>
      <c r="C527" s="33" t="s">
        <v>7730</v>
      </c>
      <c r="D527" s="34" t="str">
        <f>_xlfn.XLOOKUP($B527,[1]Redo!$A:$A,[1]Redo!$AD:$AD)</f>
        <v>SGN,S11,WRE,M1-1a,</v>
      </c>
      <c r="E527" s="35">
        <v>1326</v>
      </c>
      <c r="F527" s="36">
        <f>_xlfn.XLOOKUP($B527,'[1]DOT Signs Costs (2)'!$A:$A,'[1]DOT Signs Costs (2)'!$Y:$Y)</f>
        <v>0.46115</v>
      </c>
      <c r="G527" s="37">
        <f t="shared" si="106"/>
        <v>27.669</v>
      </c>
      <c r="H527" s="36">
        <f>_xlfn.XLOOKUP($B527,'[1]DOT Signs Costs (2)'!$A:$A,'[1]DOT Signs Costs (2)'!$W:$W)</f>
        <v>81.576000000000008</v>
      </c>
      <c r="I527" s="36">
        <f t="shared" si="105"/>
        <v>21.3927485</v>
      </c>
      <c r="J527" s="36">
        <f t="shared" si="107"/>
        <v>0.30897050000000004</v>
      </c>
      <c r="K527" s="36">
        <f t="shared" si="108"/>
        <v>21.3927485</v>
      </c>
      <c r="L527" s="36">
        <f t="shared" si="109"/>
        <v>103.277719</v>
      </c>
      <c r="M527" s="36">
        <f t="shared" si="110"/>
        <v>8.0763176258000016</v>
      </c>
      <c r="N527" s="36">
        <f t="shared" si="111"/>
        <v>111.35403662580001</v>
      </c>
      <c r="O527" s="36">
        <f t="shared" si="112"/>
        <v>20.291644129613871</v>
      </c>
      <c r="P527" s="36">
        <f t="shared" si="113"/>
        <v>131.64568075541388</v>
      </c>
      <c r="Q527" s="38" t="e">
        <v>#N/A</v>
      </c>
      <c r="R527" s="39" t="str">
        <f t="shared" si="114"/>
        <v xml:space="preserve"> </v>
      </c>
      <c r="S527" s="40"/>
      <c r="T527" s="41" t="str">
        <f t="shared" si="115"/>
        <v/>
      </c>
      <c r="U527" s="41" t="str">
        <f t="shared" si="116"/>
        <v/>
      </c>
      <c r="V527" s="41" t="e">
        <f t="shared" si="104"/>
        <v>#N/A</v>
      </c>
      <c r="W527" s="18" t="e">
        <f>_xlfn.XLOOKUP($B527,'[1]Query2 w Prices'!$B:$B,'[1]Query2 w Prices'!$L:$L)</f>
        <v>#N/A</v>
      </c>
    </row>
    <row r="528" spans="2:23" ht="16.5" customHeight="1" x14ac:dyDescent="0.25">
      <c r="B528" s="42" t="s">
        <v>1188</v>
      </c>
      <c r="C528" s="33" t="s">
        <v>7731</v>
      </c>
      <c r="D528" s="34" t="str">
        <f>_xlfn.XLOOKUP($B528,[1]Redo!$A:$A,[1]Redo!$AD:$AD)</f>
        <v>SGN,S11,WRE,M1-1a,</v>
      </c>
      <c r="E528" s="35">
        <v>1326</v>
      </c>
      <c r="F528" s="36">
        <f>_xlfn.XLOOKUP($B528,'[1]DOT Signs Costs (2)'!$A:$A,'[1]DOT Signs Costs (2)'!$Y:$Y)</f>
        <v>0.27174999999999999</v>
      </c>
      <c r="G528" s="37">
        <f t="shared" si="106"/>
        <v>16.305</v>
      </c>
      <c r="H528" s="36">
        <f>_xlfn.XLOOKUP($B528,'[1]DOT Signs Costs (2)'!$A:$A,'[1]DOT Signs Costs (2)'!$W:$W)</f>
        <v>45.32</v>
      </c>
      <c r="I528" s="36">
        <f t="shared" si="105"/>
        <v>12.6064825</v>
      </c>
      <c r="J528" s="36">
        <f t="shared" si="107"/>
        <v>0.1820725</v>
      </c>
      <c r="K528" s="36">
        <f t="shared" si="108"/>
        <v>12.6064825</v>
      </c>
      <c r="L528" s="36">
        <f t="shared" si="109"/>
        <v>58.108554999999996</v>
      </c>
      <c r="M528" s="36">
        <f t="shared" si="110"/>
        <v>4.5440890009999997</v>
      </c>
      <c r="N528" s="36">
        <f t="shared" si="111"/>
        <v>62.652644000999999</v>
      </c>
      <c r="O528" s="36">
        <f t="shared" si="112"/>
        <v>11.41696515340443</v>
      </c>
      <c r="P528" s="36">
        <f t="shared" si="113"/>
        <v>74.069609154404432</v>
      </c>
      <c r="Q528" s="38" t="e">
        <v>#N/A</v>
      </c>
      <c r="R528" s="39" t="str">
        <f t="shared" si="114"/>
        <v xml:space="preserve"> </v>
      </c>
      <c r="S528" s="40"/>
      <c r="T528" s="41" t="str">
        <f t="shared" si="115"/>
        <v/>
      </c>
      <c r="U528" s="41" t="str">
        <f t="shared" si="116"/>
        <v/>
      </c>
      <c r="V528" s="41" t="e">
        <f t="shared" si="104"/>
        <v>#N/A</v>
      </c>
      <c r="W528" s="18" t="e">
        <f>_xlfn.XLOOKUP($B528,'[1]Query2 w Prices'!$B:$B,'[1]Query2 w Prices'!$L:$L)</f>
        <v>#N/A</v>
      </c>
    </row>
    <row r="529" spans="2:23" ht="16.5" customHeight="1" x14ac:dyDescent="0.25">
      <c r="B529" s="32" t="s">
        <v>1189</v>
      </c>
      <c r="C529" s="33" t="s">
        <v>7732</v>
      </c>
      <c r="D529" s="34" t="str">
        <f>_xlfn.XLOOKUP($B529,[1]Redo!$A:$A,[1]Redo!$AD:$AD)</f>
        <v>SGN,S11,WRE,M1-1a,</v>
      </c>
      <c r="E529" s="35">
        <v>1326</v>
      </c>
      <c r="F529" s="36">
        <f>_xlfn.XLOOKUP($B529,'[1]DOT Signs Costs (2)'!$A:$A,'[1]DOT Signs Costs (2)'!$Y:$Y)</f>
        <v>0.55643750000000014</v>
      </c>
      <c r="G529" s="37">
        <f t="shared" si="106"/>
        <v>33.386250000000011</v>
      </c>
      <c r="H529" s="36">
        <f>_xlfn.XLOOKUP($B529,'[1]DOT Signs Costs (2)'!$A:$A,'[1]DOT Signs Costs (2)'!$W:$W)</f>
        <v>101.97</v>
      </c>
      <c r="I529" s="36">
        <f t="shared" si="105"/>
        <v>25.813135625000008</v>
      </c>
      <c r="J529" s="36">
        <f t="shared" si="107"/>
        <v>0.37281312500000013</v>
      </c>
      <c r="K529" s="36">
        <f t="shared" si="108"/>
        <v>25.813135625000008</v>
      </c>
      <c r="L529" s="36">
        <f t="shared" si="109"/>
        <v>128.15594874999999</v>
      </c>
      <c r="M529" s="36">
        <f t="shared" si="110"/>
        <v>10.02179519225</v>
      </c>
      <c r="N529" s="36">
        <f t="shared" si="111"/>
        <v>138.17774394225</v>
      </c>
      <c r="O529" s="36">
        <f t="shared" si="112"/>
        <v>25.179631485935836</v>
      </c>
      <c r="P529" s="36">
        <f t="shared" si="113"/>
        <v>163.35737542818583</v>
      </c>
      <c r="Q529" s="38" t="e">
        <v>#N/A</v>
      </c>
      <c r="R529" s="39" t="str">
        <f t="shared" si="114"/>
        <v xml:space="preserve"> </v>
      </c>
      <c r="S529" s="40"/>
      <c r="T529" s="41" t="str">
        <f t="shared" si="115"/>
        <v/>
      </c>
      <c r="U529" s="41" t="str">
        <f t="shared" si="116"/>
        <v/>
      </c>
      <c r="V529" s="41" t="e">
        <f t="shared" si="104"/>
        <v>#N/A</v>
      </c>
      <c r="W529" s="18" t="e">
        <f>_xlfn.XLOOKUP($B529,'[1]Query2 w Prices'!$B:$B,'[1]Query2 w Prices'!$L:$L)</f>
        <v>#N/A</v>
      </c>
    </row>
    <row r="530" spans="2:23" ht="16.5" customHeight="1" x14ac:dyDescent="0.25">
      <c r="B530" s="42" t="s">
        <v>1190</v>
      </c>
      <c r="C530" s="33" t="s">
        <v>5451</v>
      </c>
      <c r="D530" s="34" t="str">
        <f>_xlfn.XLOOKUP($B530,[1]Redo!$A:$A,[1]Redo!$AD:$AD)</f>
        <v>SGN,S11,WGX,M1-2,</v>
      </c>
      <c r="E530" s="35">
        <v>1326</v>
      </c>
      <c r="F530" s="36">
        <f>_xlfn.XLOOKUP($B530,'[1]DOT Signs Costs (2)'!$A:$A,'[1]DOT Signs Costs (2)'!$Y:$Y)</f>
        <v>0.22939999999999999</v>
      </c>
      <c r="G530" s="37">
        <f t="shared" si="106"/>
        <v>13.763999999999999</v>
      </c>
      <c r="H530" s="36">
        <f>_xlfn.XLOOKUP($B530,'[1]DOT Signs Costs (2)'!$A:$A,'[1]DOT Signs Costs (2)'!$W:$W)</f>
        <v>36.256</v>
      </c>
      <c r="I530" s="36">
        <f t="shared" si="105"/>
        <v>10.641866</v>
      </c>
      <c r="J530" s="36">
        <f t="shared" si="107"/>
        <v>0.153698</v>
      </c>
      <c r="K530" s="36">
        <f t="shared" si="108"/>
        <v>10.641866</v>
      </c>
      <c r="L530" s="36">
        <f t="shared" si="109"/>
        <v>47.051563999999999</v>
      </c>
      <c r="M530" s="36">
        <f t="shared" si="110"/>
        <v>3.6794323048000002</v>
      </c>
      <c r="N530" s="36">
        <f t="shared" si="111"/>
        <v>50.730996304800001</v>
      </c>
      <c r="O530" s="36">
        <f t="shared" si="112"/>
        <v>9.2445263283724479</v>
      </c>
      <c r="P530" s="36">
        <f t="shared" si="113"/>
        <v>59.975522633172446</v>
      </c>
      <c r="Q530" s="38" t="e">
        <v>#N/A</v>
      </c>
      <c r="R530" s="39" t="str">
        <f t="shared" si="114"/>
        <v xml:space="preserve"> </v>
      </c>
      <c r="S530" s="40"/>
      <c r="T530" s="41" t="str">
        <f t="shared" si="115"/>
        <v/>
      </c>
      <c r="U530" s="41" t="str">
        <f t="shared" si="116"/>
        <v/>
      </c>
      <c r="V530" s="41" t="e">
        <f t="shared" si="104"/>
        <v>#N/A</v>
      </c>
      <c r="W530" s="18" t="e">
        <f>_xlfn.XLOOKUP($B530,'[1]Query2 w Prices'!$B:$B,'[1]Query2 w Prices'!$L:$L)</f>
        <v>#N/A</v>
      </c>
    </row>
    <row r="531" spans="2:23" ht="16.5" customHeight="1" x14ac:dyDescent="0.25">
      <c r="B531" s="32" t="s">
        <v>1191</v>
      </c>
      <c r="C531" s="33" t="s">
        <v>5452</v>
      </c>
      <c r="D531" s="34" t="str">
        <f>_xlfn.XLOOKUP($B531,[1]Redo!$A:$A,[1]Redo!$AD:$AD)</f>
        <v>SGN,S11,WGX,M1-2,</v>
      </c>
      <c r="E531" s="35">
        <v>1326</v>
      </c>
      <c r="F531" s="36">
        <f>_xlfn.XLOOKUP($B531,'[1]DOT Signs Costs (2)'!$A:$A,'[1]DOT Signs Costs (2)'!$Y:$Y)</f>
        <v>0.46115</v>
      </c>
      <c r="G531" s="37">
        <f t="shared" si="106"/>
        <v>27.669</v>
      </c>
      <c r="H531" s="36">
        <f>_xlfn.XLOOKUP($B531,'[1]DOT Signs Costs (2)'!$A:$A,'[1]DOT Signs Costs (2)'!$W:$W)</f>
        <v>81.576000000000008</v>
      </c>
      <c r="I531" s="36">
        <f t="shared" si="105"/>
        <v>21.3927485</v>
      </c>
      <c r="J531" s="36">
        <f t="shared" si="107"/>
        <v>0.30897050000000004</v>
      </c>
      <c r="K531" s="36">
        <f t="shared" si="108"/>
        <v>21.3927485</v>
      </c>
      <c r="L531" s="36">
        <f t="shared" si="109"/>
        <v>103.277719</v>
      </c>
      <c r="M531" s="36">
        <f t="shared" si="110"/>
        <v>8.0763176258000016</v>
      </c>
      <c r="N531" s="36">
        <f t="shared" si="111"/>
        <v>111.35403662580001</v>
      </c>
      <c r="O531" s="36">
        <f t="shared" si="112"/>
        <v>20.291644129613871</v>
      </c>
      <c r="P531" s="36">
        <f t="shared" si="113"/>
        <v>131.64568075541388</v>
      </c>
      <c r="Q531" s="38" t="e">
        <v>#N/A</v>
      </c>
      <c r="R531" s="39" t="str">
        <f t="shared" si="114"/>
        <v xml:space="preserve"> </v>
      </c>
      <c r="S531" s="40"/>
      <c r="T531" s="41" t="str">
        <f t="shared" si="115"/>
        <v/>
      </c>
      <c r="U531" s="41" t="str">
        <f t="shared" si="116"/>
        <v/>
      </c>
      <c r="V531" s="41" t="e">
        <f t="shared" si="104"/>
        <v>#N/A</v>
      </c>
      <c r="W531" s="18" t="e">
        <f>_xlfn.XLOOKUP($B531,'[1]Query2 w Prices'!$B:$B,'[1]Query2 w Prices'!$L:$L)</f>
        <v>#N/A</v>
      </c>
    </row>
    <row r="532" spans="2:23" ht="16.5" customHeight="1" x14ac:dyDescent="0.25">
      <c r="B532" s="42" t="s">
        <v>1192</v>
      </c>
      <c r="C532" s="33" t="s">
        <v>5453</v>
      </c>
      <c r="D532" s="34" t="str">
        <f>_xlfn.XLOOKUP($B532,[1]Redo!$A:$A,[1]Redo!$AD:$AD)</f>
        <v>SGN,S11,WGX,M1-2,</v>
      </c>
      <c r="E532" s="35">
        <v>1326</v>
      </c>
      <c r="F532" s="36">
        <f>_xlfn.XLOOKUP($B532,'[1]DOT Signs Costs (2)'!$A:$A,'[1]DOT Signs Costs (2)'!$Y:$Y)</f>
        <v>0.27174999999999999</v>
      </c>
      <c r="G532" s="37">
        <f t="shared" si="106"/>
        <v>16.305</v>
      </c>
      <c r="H532" s="36">
        <f>_xlfn.XLOOKUP($B532,'[1]DOT Signs Costs (2)'!$A:$A,'[1]DOT Signs Costs (2)'!$W:$W)</f>
        <v>45.32</v>
      </c>
      <c r="I532" s="36">
        <f t="shared" si="105"/>
        <v>12.6064825</v>
      </c>
      <c r="J532" s="36">
        <f t="shared" si="107"/>
        <v>0.1820725</v>
      </c>
      <c r="K532" s="36">
        <f t="shared" si="108"/>
        <v>12.6064825</v>
      </c>
      <c r="L532" s="36">
        <f t="shared" si="109"/>
        <v>58.108554999999996</v>
      </c>
      <c r="M532" s="36">
        <f t="shared" si="110"/>
        <v>4.5440890009999997</v>
      </c>
      <c r="N532" s="36">
        <f t="shared" si="111"/>
        <v>62.652644000999999</v>
      </c>
      <c r="O532" s="36">
        <f t="shared" si="112"/>
        <v>11.41696515340443</v>
      </c>
      <c r="P532" s="36">
        <f t="shared" si="113"/>
        <v>74.069609154404432</v>
      </c>
      <c r="Q532" s="38" t="e">
        <v>#N/A</v>
      </c>
      <c r="R532" s="39" t="str">
        <f t="shared" si="114"/>
        <v xml:space="preserve"> </v>
      </c>
      <c r="S532" s="40"/>
      <c r="T532" s="41" t="str">
        <f t="shared" si="115"/>
        <v/>
      </c>
      <c r="U532" s="41" t="str">
        <f t="shared" si="116"/>
        <v/>
      </c>
      <c r="V532" s="41" t="e">
        <f t="shared" si="104"/>
        <v>#N/A</v>
      </c>
      <c r="W532" s="18" t="e">
        <f>_xlfn.XLOOKUP($B532,'[1]Query2 w Prices'!$B:$B,'[1]Query2 w Prices'!$L:$L)</f>
        <v>#N/A</v>
      </c>
    </row>
    <row r="533" spans="2:23" ht="16.5" customHeight="1" x14ac:dyDescent="0.25">
      <c r="B533" s="32" t="s">
        <v>1193</v>
      </c>
      <c r="C533" s="33" t="s">
        <v>5454</v>
      </c>
      <c r="D533" s="34" t="str">
        <f>_xlfn.XLOOKUP($B533,[1]Redo!$A:$A,[1]Redo!$AD:$AD)</f>
        <v>SGN,S11,WGX,M1-2,</v>
      </c>
      <c r="E533" s="35">
        <v>1326</v>
      </c>
      <c r="F533" s="36">
        <f>_xlfn.XLOOKUP($B533,'[1]DOT Signs Costs (2)'!$A:$A,'[1]DOT Signs Costs (2)'!$Y:$Y)</f>
        <v>0.55643750000000014</v>
      </c>
      <c r="G533" s="37">
        <f t="shared" si="106"/>
        <v>33.386250000000011</v>
      </c>
      <c r="H533" s="36">
        <f>_xlfn.XLOOKUP($B533,'[1]DOT Signs Costs (2)'!$A:$A,'[1]DOT Signs Costs (2)'!$W:$W)</f>
        <v>101.97</v>
      </c>
      <c r="I533" s="36">
        <f t="shared" si="105"/>
        <v>25.813135625000008</v>
      </c>
      <c r="J533" s="36">
        <f t="shared" si="107"/>
        <v>0.37281312500000013</v>
      </c>
      <c r="K533" s="36">
        <f t="shared" si="108"/>
        <v>25.813135625000008</v>
      </c>
      <c r="L533" s="36">
        <f t="shared" si="109"/>
        <v>128.15594874999999</v>
      </c>
      <c r="M533" s="36">
        <f t="shared" si="110"/>
        <v>10.02179519225</v>
      </c>
      <c r="N533" s="36">
        <f t="shared" si="111"/>
        <v>138.17774394225</v>
      </c>
      <c r="O533" s="36">
        <f t="shared" si="112"/>
        <v>25.179631485935836</v>
      </c>
      <c r="P533" s="36">
        <f t="shared" si="113"/>
        <v>163.35737542818583</v>
      </c>
      <c r="Q533" s="38" t="e">
        <v>#N/A</v>
      </c>
      <c r="R533" s="39" t="str">
        <f t="shared" si="114"/>
        <v xml:space="preserve"> </v>
      </c>
      <c r="S533" s="40"/>
      <c r="T533" s="41" t="str">
        <f t="shared" si="115"/>
        <v/>
      </c>
      <c r="U533" s="41" t="str">
        <f t="shared" si="116"/>
        <v/>
      </c>
      <c r="V533" s="41" t="e">
        <f t="shared" si="104"/>
        <v>#N/A</v>
      </c>
      <c r="W533" s="18" t="e">
        <f>_xlfn.XLOOKUP($B533,'[1]Query2 w Prices'!$B:$B,'[1]Query2 w Prices'!$L:$L)</f>
        <v>#N/A</v>
      </c>
    </row>
    <row r="534" spans="2:23" ht="16.5" customHeight="1" x14ac:dyDescent="0.25">
      <c r="B534" s="42" t="s">
        <v>1194</v>
      </c>
      <c r="C534" s="33" t="s">
        <v>5455</v>
      </c>
      <c r="D534" s="34" t="str">
        <f>_xlfn.XLOOKUP($B534,[1]Redo!$A:$A,[1]Redo!$AD:$AD)</f>
        <v>SGN,S11,WGX,M1-3,</v>
      </c>
      <c r="E534" s="35">
        <v>1326</v>
      </c>
      <c r="F534" s="36">
        <f>_xlfn.XLOOKUP($B534,'[1]DOT Signs Costs (2)'!$A:$A,'[1]DOT Signs Costs (2)'!$Y:$Y)</f>
        <v>0.22939999999999999</v>
      </c>
      <c r="G534" s="37">
        <f t="shared" si="106"/>
        <v>13.763999999999999</v>
      </c>
      <c r="H534" s="36">
        <f>_xlfn.XLOOKUP($B534,'[1]DOT Signs Costs (2)'!$A:$A,'[1]DOT Signs Costs (2)'!$W:$W)</f>
        <v>36.256</v>
      </c>
      <c r="I534" s="36">
        <f t="shared" si="105"/>
        <v>10.641866</v>
      </c>
      <c r="J534" s="36">
        <f t="shared" si="107"/>
        <v>0.153698</v>
      </c>
      <c r="K534" s="36">
        <f t="shared" si="108"/>
        <v>10.641866</v>
      </c>
      <c r="L534" s="36">
        <f t="shared" si="109"/>
        <v>47.051563999999999</v>
      </c>
      <c r="M534" s="36">
        <f t="shared" si="110"/>
        <v>3.6794323048000002</v>
      </c>
      <c r="N534" s="36">
        <f t="shared" si="111"/>
        <v>50.730996304800001</v>
      </c>
      <c r="O534" s="36">
        <f t="shared" si="112"/>
        <v>9.2445263283724479</v>
      </c>
      <c r="P534" s="36">
        <f t="shared" si="113"/>
        <v>59.975522633172446</v>
      </c>
      <c r="Q534" s="38" t="e">
        <v>#N/A</v>
      </c>
      <c r="R534" s="39" t="str">
        <f t="shared" si="114"/>
        <v xml:space="preserve"> </v>
      </c>
      <c r="S534" s="40"/>
      <c r="T534" s="41" t="str">
        <f t="shared" si="115"/>
        <v/>
      </c>
      <c r="U534" s="41" t="str">
        <f t="shared" si="116"/>
        <v/>
      </c>
      <c r="V534" s="41" t="e">
        <f t="shared" si="104"/>
        <v>#N/A</v>
      </c>
      <c r="W534" s="18" t="e">
        <f>_xlfn.XLOOKUP($B534,'[1]Query2 w Prices'!$B:$B,'[1]Query2 w Prices'!$L:$L)</f>
        <v>#N/A</v>
      </c>
    </row>
    <row r="535" spans="2:23" ht="16.5" customHeight="1" x14ac:dyDescent="0.25">
      <c r="B535" s="32" t="s">
        <v>1195</v>
      </c>
      <c r="C535" s="33" t="s">
        <v>5456</v>
      </c>
      <c r="D535" s="34" t="str">
        <f>_xlfn.XLOOKUP($B535,[1]Redo!$A:$A,[1]Redo!$AD:$AD)</f>
        <v>SGN,S11,WGX,M1-3,</v>
      </c>
      <c r="E535" s="35">
        <v>1326</v>
      </c>
      <c r="F535" s="36">
        <f>_xlfn.XLOOKUP($B535,'[1]DOT Signs Costs (2)'!$A:$A,'[1]DOT Signs Costs (2)'!$Y:$Y)</f>
        <v>0.46115</v>
      </c>
      <c r="G535" s="37">
        <f t="shared" si="106"/>
        <v>27.669</v>
      </c>
      <c r="H535" s="36">
        <f>_xlfn.XLOOKUP($B535,'[1]DOT Signs Costs (2)'!$A:$A,'[1]DOT Signs Costs (2)'!$W:$W)</f>
        <v>81.576000000000008</v>
      </c>
      <c r="I535" s="36">
        <f t="shared" si="105"/>
        <v>21.3927485</v>
      </c>
      <c r="J535" s="36">
        <f t="shared" si="107"/>
        <v>0.30897050000000004</v>
      </c>
      <c r="K535" s="36">
        <f t="shared" si="108"/>
        <v>21.3927485</v>
      </c>
      <c r="L535" s="36">
        <f t="shared" si="109"/>
        <v>103.277719</v>
      </c>
      <c r="M535" s="36">
        <f t="shared" si="110"/>
        <v>8.0763176258000016</v>
      </c>
      <c r="N535" s="36">
        <f t="shared" si="111"/>
        <v>111.35403662580001</v>
      </c>
      <c r="O535" s="36">
        <f t="shared" si="112"/>
        <v>20.291644129613871</v>
      </c>
      <c r="P535" s="36">
        <f t="shared" si="113"/>
        <v>131.64568075541388</v>
      </c>
      <c r="Q535" s="38" t="e">
        <v>#N/A</v>
      </c>
      <c r="R535" s="39" t="str">
        <f t="shared" si="114"/>
        <v xml:space="preserve"> </v>
      </c>
      <c r="S535" s="40"/>
      <c r="T535" s="41" t="str">
        <f t="shared" si="115"/>
        <v/>
      </c>
      <c r="U535" s="41" t="str">
        <f t="shared" si="116"/>
        <v/>
      </c>
      <c r="V535" s="41" t="e">
        <f t="shared" si="104"/>
        <v>#N/A</v>
      </c>
      <c r="W535" s="18" t="e">
        <f>_xlfn.XLOOKUP($B535,'[1]Query2 w Prices'!$B:$B,'[1]Query2 w Prices'!$L:$L)</f>
        <v>#N/A</v>
      </c>
    </row>
    <row r="536" spans="2:23" ht="16.5" customHeight="1" x14ac:dyDescent="0.25">
      <c r="B536" s="42" t="s">
        <v>1196</v>
      </c>
      <c r="C536" s="33" t="s">
        <v>5457</v>
      </c>
      <c r="D536" s="34" t="str">
        <f>_xlfn.XLOOKUP($B536,[1]Redo!$A:$A,[1]Redo!$AD:$AD)</f>
        <v>SGN,S11,WGX,M1-3,</v>
      </c>
      <c r="E536" s="35">
        <v>1326</v>
      </c>
      <c r="F536" s="36">
        <f>_xlfn.XLOOKUP($B536,'[1]DOT Signs Costs (2)'!$A:$A,'[1]DOT Signs Costs (2)'!$Y:$Y)</f>
        <v>0.27174999999999999</v>
      </c>
      <c r="G536" s="37">
        <f t="shared" si="106"/>
        <v>16.305</v>
      </c>
      <c r="H536" s="36">
        <f>_xlfn.XLOOKUP($B536,'[1]DOT Signs Costs (2)'!$A:$A,'[1]DOT Signs Costs (2)'!$W:$W)</f>
        <v>45.32</v>
      </c>
      <c r="I536" s="36">
        <f t="shared" si="105"/>
        <v>12.6064825</v>
      </c>
      <c r="J536" s="36">
        <f t="shared" si="107"/>
        <v>0.1820725</v>
      </c>
      <c r="K536" s="36">
        <f t="shared" si="108"/>
        <v>12.6064825</v>
      </c>
      <c r="L536" s="36">
        <f t="shared" si="109"/>
        <v>58.108554999999996</v>
      </c>
      <c r="M536" s="36">
        <f t="shared" si="110"/>
        <v>4.5440890009999997</v>
      </c>
      <c r="N536" s="36">
        <f t="shared" si="111"/>
        <v>62.652644000999999</v>
      </c>
      <c r="O536" s="36">
        <f t="shared" si="112"/>
        <v>11.41696515340443</v>
      </c>
      <c r="P536" s="36">
        <f t="shared" si="113"/>
        <v>74.069609154404432</v>
      </c>
      <c r="Q536" s="38" t="e">
        <v>#N/A</v>
      </c>
      <c r="R536" s="39" t="str">
        <f t="shared" si="114"/>
        <v xml:space="preserve"> </v>
      </c>
      <c r="S536" s="40"/>
      <c r="T536" s="41" t="str">
        <f t="shared" si="115"/>
        <v/>
      </c>
      <c r="U536" s="41" t="str">
        <f t="shared" si="116"/>
        <v/>
      </c>
      <c r="V536" s="41" t="e">
        <f t="shared" si="104"/>
        <v>#N/A</v>
      </c>
      <c r="W536" s="18" t="e">
        <f>_xlfn.XLOOKUP($B536,'[1]Query2 w Prices'!$B:$B,'[1]Query2 w Prices'!$L:$L)</f>
        <v>#N/A</v>
      </c>
    </row>
    <row r="537" spans="2:23" ht="16.5" customHeight="1" x14ac:dyDescent="0.25">
      <c r="B537" s="32" t="s">
        <v>1197</v>
      </c>
      <c r="C537" s="33" t="s">
        <v>5458</v>
      </c>
      <c r="D537" s="34" t="str">
        <f>_xlfn.XLOOKUP($B537,[1]Redo!$A:$A,[1]Redo!$AD:$AD)</f>
        <v>SGN,S11,WGX,M1-3,</v>
      </c>
      <c r="E537" s="35">
        <v>1326</v>
      </c>
      <c r="F537" s="36">
        <f>_xlfn.XLOOKUP($B537,'[1]DOT Signs Costs (2)'!$A:$A,'[1]DOT Signs Costs (2)'!$Y:$Y)</f>
        <v>0.55643750000000014</v>
      </c>
      <c r="G537" s="37">
        <f t="shared" si="106"/>
        <v>33.386250000000011</v>
      </c>
      <c r="H537" s="36">
        <f>_xlfn.XLOOKUP($B537,'[1]DOT Signs Costs (2)'!$A:$A,'[1]DOT Signs Costs (2)'!$W:$W)</f>
        <v>101.97</v>
      </c>
      <c r="I537" s="36">
        <f t="shared" si="105"/>
        <v>25.813135625000008</v>
      </c>
      <c r="J537" s="36">
        <f t="shared" si="107"/>
        <v>0.37281312500000013</v>
      </c>
      <c r="K537" s="36">
        <f t="shared" si="108"/>
        <v>25.813135625000008</v>
      </c>
      <c r="L537" s="36">
        <f t="shared" si="109"/>
        <v>128.15594874999999</v>
      </c>
      <c r="M537" s="36">
        <f t="shared" si="110"/>
        <v>10.02179519225</v>
      </c>
      <c r="N537" s="36">
        <f t="shared" si="111"/>
        <v>138.17774394225</v>
      </c>
      <c r="O537" s="36">
        <f t="shared" si="112"/>
        <v>25.179631485935836</v>
      </c>
      <c r="P537" s="36">
        <f t="shared" si="113"/>
        <v>163.35737542818583</v>
      </c>
      <c r="Q537" s="38" t="e">
        <v>#N/A</v>
      </c>
      <c r="R537" s="39" t="str">
        <f t="shared" si="114"/>
        <v xml:space="preserve"> </v>
      </c>
      <c r="S537" s="40"/>
      <c r="T537" s="41" t="str">
        <f t="shared" si="115"/>
        <v/>
      </c>
      <c r="U537" s="41" t="str">
        <f t="shared" si="116"/>
        <v/>
      </c>
      <c r="V537" s="41" t="e">
        <f t="shared" si="104"/>
        <v>#N/A</v>
      </c>
      <c r="W537" s="18" t="e">
        <f>_xlfn.XLOOKUP($B537,'[1]Query2 w Prices'!$B:$B,'[1]Query2 w Prices'!$L:$L)</f>
        <v>#N/A</v>
      </c>
    </row>
    <row r="538" spans="2:23" ht="16.5" customHeight="1" x14ac:dyDescent="0.25">
      <c r="B538" s="42" t="s">
        <v>1198</v>
      </c>
      <c r="C538" s="33" t="s">
        <v>5459</v>
      </c>
      <c r="D538" s="34" t="str">
        <f>_xlfn.XLOOKUP($B538,[1]Redo!$A:$A,[1]Redo!$AD:$AD)</f>
        <v>SGN,S11,BWX,M1-4,</v>
      </c>
      <c r="E538" s="35">
        <v>1326</v>
      </c>
      <c r="F538" s="36">
        <f>_xlfn.XLOOKUP($B538,'[1]DOT Signs Costs (2)'!$A:$A,'[1]DOT Signs Costs (2)'!$Y:$Y)</f>
        <v>0.22939999999999999</v>
      </c>
      <c r="G538" s="37">
        <f t="shared" si="106"/>
        <v>13.763999999999999</v>
      </c>
      <c r="H538" s="36">
        <f>_xlfn.XLOOKUP($B538,'[1]DOT Signs Costs (2)'!$A:$A,'[1]DOT Signs Costs (2)'!$W:$W)</f>
        <v>36.256</v>
      </c>
      <c r="I538" s="36">
        <f t="shared" si="105"/>
        <v>10.641866</v>
      </c>
      <c r="J538" s="36">
        <f t="shared" si="107"/>
        <v>0.153698</v>
      </c>
      <c r="K538" s="36">
        <f t="shared" si="108"/>
        <v>10.641866</v>
      </c>
      <c r="L538" s="36">
        <f t="shared" si="109"/>
        <v>47.051563999999999</v>
      </c>
      <c r="M538" s="36">
        <f t="shared" si="110"/>
        <v>3.6794323048000002</v>
      </c>
      <c r="N538" s="36">
        <f t="shared" si="111"/>
        <v>50.730996304800001</v>
      </c>
      <c r="O538" s="36">
        <f t="shared" si="112"/>
        <v>9.2445263283724479</v>
      </c>
      <c r="P538" s="36">
        <f t="shared" si="113"/>
        <v>59.975522633172446</v>
      </c>
      <c r="Q538" s="38" t="e">
        <v>#N/A</v>
      </c>
      <c r="R538" s="39" t="str">
        <f t="shared" si="114"/>
        <v xml:space="preserve"> </v>
      </c>
      <c r="S538" s="40"/>
      <c r="T538" s="41" t="str">
        <f t="shared" si="115"/>
        <v/>
      </c>
      <c r="U538" s="41" t="str">
        <f t="shared" si="116"/>
        <v/>
      </c>
      <c r="V538" s="41" t="e">
        <f t="shared" si="104"/>
        <v>#N/A</v>
      </c>
      <c r="W538" s="18" t="e">
        <f>_xlfn.XLOOKUP($B538,'[1]Query2 w Prices'!$B:$B,'[1]Query2 w Prices'!$L:$L)</f>
        <v>#N/A</v>
      </c>
    </row>
    <row r="539" spans="2:23" ht="16.5" customHeight="1" x14ac:dyDescent="0.25">
      <c r="B539" s="32" t="s">
        <v>1199</v>
      </c>
      <c r="C539" s="33" t="s">
        <v>5460</v>
      </c>
      <c r="D539" s="34" t="str">
        <f>_xlfn.XLOOKUP($B539,[1]Redo!$A:$A,[1]Redo!$AD:$AD)</f>
        <v>SGN,S11,BWX,M1-4,</v>
      </c>
      <c r="E539" s="35">
        <v>1326</v>
      </c>
      <c r="F539" s="36">
        <f>_xlfn.XLOOKUP($B539,'[1]DOT Signs Costs (2)'!$A:$A,'[1]DOT Signs Costs (2)'!$Y:$Y)</f>
        <v>0.46115</v>
      </c>
      <c r="G539" s="37">
        <f t="shared" si="106"/>
        <v>27.669</v>
      </c>
      <c r="H539" s="36">
        <f>_xlfn.XLOOKUP($B539,'[1]DOT Signs Costs (2)'!$A:$A,'[1]DOT Signs Costs (2)'!$W:$W)</f>
        <v>81.576000000000008</v>
      </c>
      <c r="I539" s="36">
        <f t="shared" si="105"/>
        <v>21.3927485</v>
      </c>
      <c r="J539" s="36">
        <f t="shared" si="107"/>
        <v>0.30897050000000004</v>
      </c>
      <c r="K539" s="36">
        <f t="shared" si="108"/>
        <v>21.3927485</v>
      </c>
      <c r="L539" s="36">
        <f t="shared" si="109"/>
        <v>103.277719</v>
      </c>
      <c r="M539" s="36">
        <f t="shared" si="110"/>
        <v>8.0763176258000016</v>
      </c>
      <c r="N539" s="36">
        <f t="shared" si="111"/>
        <v>111.35403662580001</v>
      </c>
      <c r="O539" s="36">
        <f t="shared" si="112"/>
        <v>20.291644129613871</v>
      </c>
      <c r="P539" s="36">
        <f t="shared" si="113"/>
        <v>131.64568075541388</v>
      </c>
      <c r="Q539" s="38" t="e">
        <v>#N/A</v>
      </c>
      <c r="R539" s="39" t="str">
        <f t="shared" si="114"/>
        <v xml:space="preserve"> </v>
      </c>
      <c r="S539" s="40"/>
      <c r="T539" s="41" t="str">
        <f t="shared" si="115"/>
        <v/>
      </c>
      <c r="U539" s="41" t="str">
        <f t="shared" si="116"/>
        <v/>
      </c>
      <c r="V539" s="41" t="e">
        <f t="shared" si="104"/>
        <v>#N/A</v>
      </c>
      <c r="W539" s="18" t="e">
        <f>_xlfn.XLOOKUP($B539,'[1]Query2 w Prices'!$B:$B,'[1]Query2 w Prices'!$L:$L)</f>
        <v>#N/A</v>
      </c>
    </row>
    <row r="540" spans="2:23" ht="16.5" customHeight="1" x14ac:dyDescent="0.25">
      <c r="B540" s="42" t="s">
        <v>1200</v>
      </c>
      <c r="C540" s="33" t="s">
        <v>5461</v>
      </c>
      <c r="D540" s="34" t="str">
        <f>_xlfn.XLOOKUP($B540,[1]Redo!$A:$A,[1]Redo!$AD:$AD)</f>
        <v>SGN,S11,BWX,M1-4,</v>
      </c>
      <c r="E540" s="35">
        <v>1326</v>
      </c>
      <c r="F540" s="36">
        <f>_xlfn.XLOOKUP($B540,'[1]DOT Signs Costs (2)'!$A:$A,'[1]DOT Signs Costs (2)'!$Y:$Y)</f>
        <v>0.27174999999999999</v>
      </c>
      <c r="G540" s="37">
        <f t="shared" si="106"/>
        <v>16.305</v>
      </c>
      <c r="H540" s="36">
        <f>_xlfn.XLOOKUP($B540,'[1]DOT Signs Costs (2)'!$A:$A,'[1]DOT Signs Costs (2)'!$W:$W)</f>
        <v>45.32</v>
      </c>
      <c r="I540" s="36">
        <f t="shared" si="105"/>
        <v>12.6064825</v>
      </c>
      <c r="J540" s="36">
        <f t="shared" si="107"/>
        <v>0.1820725</v>
      </c>
      <c r="K540" s="36">
        <f t="shared" si="108"/>
        <v>12.6064825</v>
      </c>
      <c r="L540" s="36">
        <f t="shared" si="109"/>
        <v>58.108554999999996</v>
      </c>
      <c r="M540" s="36">
        <f t="shared" si="110"/>
        <v>4.5440890009999997</v>
      </c>
      <c r="N540" s="36">
        <f t="shared" si="111"/>
        <v>62.652644000999999</v>
      </c>
      <c r="O540" s="36">
        <f t="shared" si="112"/>
        <v>11.41696515340443</v>
      </c>
      <c r="P540" s="36">
        <f t="shared" si="113"/>
        <v>74.069609154404432</v>
      </c>
      <c r="Q540" s="38" t="e">
        <v>#N/A</v>
      </c>
      <c r="R540" s="39" t="str">
        <f t="shared" si="114"/>
        <v xml:space="preserve"> </v>
      </c>
      <c r="S540" s="40"/>
      <c r="T540" s="41" t="str">
        <f t="shared" si="115"/>
        <v/>
      </c>
      <c r="U540" s="41" t="str">
        <f t="shared" si="116"/>
        <v/>
      </c>
      <c r="V540" s="41" t="e">
        <f t="shared" si="104"/>
        <v>#N/A</v>
      </c>
      <c r="W540" s="18" t="e">
        <f>_xlfn.XLOOKUP($B540,'[1]Query2 w Prices'!$B:$B,'[1]Query2 w Prices'!$L:$L)</f>
        <v>#N/A</v>
      </c>
    </row>
    <row r="541" spans="2:23" ht="16.5" customHeight="1" x14ac:dyDescent="0.25">
      <c r="B541" s="32" t="s">
        <v>1201</v>
      </c>
      <c r="C541" s="33" t="s">
        <v>5462</v>
      </c>
      <c r="D541" s="34" t="str">
        <f>_xlfn.XLOOKUP($B541,[1]Redo!$A:$A,[1]Redo!$AD:$AD)</f>
        <v>SGN,S11,BWX,M1-4,</v>
      </c>
      <c r="E541" s="35">
        <v>1326</v>
      </c>
      <c r="F541" s="36">
        <f>_xlfn.XLOOKUP($B541,'[1]DOT Signs Costs (2)'!$A:$A,'[1]DOT Signs Costs (2)'!$Y:$Y)</f>
        <v>0.55643750000000014</v>
      </c>
      <c r="G541" s="37">
        <f t="shared" si="106"/>
        <v>33.386250000000011</v>
      </c>
      <c r="H541" s="36">
        <f>_xlfn.XLOOKUP($B541,'[1]DOT Signs Costs (2)'!$A:$A,'[1]DOT Signs Costs (2)'!$W:$W)</f>
        <v>101.97</v>
      </c>
      <c r="I541" s="36">
        <f t="shared" si="105"/>
        <v>25.813135625000008</v>
      </c>
      <c r="J541" s="36">
        <f t="shared" si="107"/>
        <v>0.37281312500000013</v>
      </c>
      <c r="K541" s="36">
        <f t="shared" si="108"/>
        <v>25.813135625000008</v>
      </c>
      <c r="L541" s="36">
        <f t="shared" si="109"/>
        <v>128.15594874999999</v>
      </c>
      <c r="M541" s="36">
        <f t="shared" si="110"/>
        <v>10.02179519225</v>
      </c>
      <c r="N541" s="36">
        <f t="shared" si="111"/>
        <v>138.17774394225</v>
      </c>
      <c r="O541" s="36">
        <f t="shared" si="112"/>
        <v>25.179631485935836</v>
      </c>
      <c r="P541" s="36">
        <f t="shared" si="113"/>
        <v>163.35737542818583</v>
      </c>
      <c r="Q541" s="38" t="e">
        <v>#N/A</v>
      </c>
      <c r="R541" s="39" t="str">
        <f t="shared" si="114"/>
        <v xml:space="preserve"> </v>
      </c>
      <c r="S541" s="40"/>
      <c r="T541" s="41" t="str">
        <f t="shared" si="115"/>
        <v/>
      </c>
      <c r="U541" s="41" t="str">
        <f t="shared" si="116"/>
        <v/>
      </c>
      <c r="V541" s="41" t="e">
        <f t="shared" si="104"/>
        <v>#N/A</v>
      </c>
      <c r="W541" s="18" t="e">
        <f>_xlfn.XLOOKUP($B541,'[1]Query2 w Prices'!$B:$B,'[1]Query2 w Prices'!$L:$L)</f>
        <v>#N/A</v>
      </c>
    </row>
    <row r="542" spans="2:23" ht="16.5" customHeight="1" x14ac:dyDescent="0.25">
      <c r="B542" s="42" t="s">
        <v>1202</v>
      </c>
      <c r="C542" s="33" t="s">
        <v>5463</v>
      </c>
      <c r="D542" s="34" t="str">
        <f>_xlfn.XLOOKUP($B542,[1]Redo!$A:$A,[1]Redo!$AD:$AD)</f>
        <v>SGN,S11,YEX,M1-6,</v>
      </c>
      <c r="E542" s="35">
        <v>1326</v>
      </c>
      <c r="F542" s="36">
        <f>_xlfn.XLOOKUP($B542,'[1]DOT Signs Costs (2)'!$A:$A,'[1]DOT Signs Costs (2)'!$Y:$Y)</f>
        <v>0.22939999999999999</v>
      </c>
      <c r="G542" s="37">
        <f t="shared" si="106"/>
        <v>13.763999999999999</v>
      </c>
      <c r="H542" s="36">
        <f>_xlfn.XLOOKUP($B542,'[1]DOT Signs Costs (2)'!$A:$A,'[1]DOT Signs Costs (2)'!$W:$W)</f>
        <v>36.256</v>
      </c>
      <c r="I542" s="36">
        <f t="shared" si="105"/>
        <v>10.641866</v>
      </c>
      <c r="J542" s="36">
        <f t="shared" si="107"/>
        <v>0.153698</v>
      </c>
      <c r="K542" s="36">
        <f t="shared" si="108"/>
        <v>10.641866</v>
      </c>
      <c r="L542" s="36">
        <f t="shared" si="109"/>
        <v>47.051563999999999</v>
      </c>
      <c r="M542" s="36">
        <f t="shared" si="110"/>
        <v>3.6794323048000002</v>
      </c>
      <c r="N542" s="36">
        <f t="shared" si="111"/>
        <v>50.730996304800001</v>
      </c>
      <c r="O542" s="36">
        <f t="shared" si="112"/>
        <v>9.2445263283724479</v>
      </c>
      <c r="P542" s="36">
        <f t="shared" si="113"/>
        <v>59.975522633172446</v>
      </c>
      <c r="Q542" s="38" t="e">
        <v>#N/A</v>
      </c>
      <c r="R542" s="39" t="str">
        <f t="shared" si="114"/>
        <v xml:space="preserve"> </v>
      </c>
      <c r="S542" s="40"/>
      <c r="T542" s="41" t="str">
        <f t="shared" si="115"/>
        <v/>
      </c>
      <c r="U542" s="41" t="str">
        <f t="shared" si="116"/>
        <v/>
      </c>
      <c r="V542" s="41" t="e">
        <f t="shared" si="104"/>
        <v>#N/A</v>
      </c>
      <c r="W542" s="18" t="e">
        <f>_xlfn.XLOOKUP($B542,'[1]Query2 w Prices'!$B:$B,'[1]Query2 w Prices'!$L:$L)</f>
        <v>#N/A</v>
      </c>
    </row>
    <row r="543" spans="2:23" ht="16.5" customHeight="1" x14ac:dyDescent="0.25">
      <c r="B543" s="32" t="s">
        <v>1203</v>
      </c>
      <c r="C543" s="33" t="s">
        <v>5464</v>
      </c>
      <c r="D543" s="34" t="str">
        <f>_xlfn.XLOOKUP($B543,[1]Redo!$A:$A,[1]Redo!$AD:$AD)</f>
        <v>SGN,S11,YEX,M1-6,</v>
      </c>
      <c r="E543" s="35">
        <v>1326</v>
      </c>
      <c r="F543" s="36">
        <f>_xlfn.XLOOKUP($B543,'[1]DOT Signs Costs (2)'!$A:$A,'[1]DOT Signs Costs (2)'!$Y:$Y)</f>
        <v>0.46115</v>
      </c>
      <c r="G543" s="37">
        <f t="shared" si="106"/>
        <v>27.669</v>
      </c>
      <c r="H543" s="36">
        <f>_xlfn.XLOOKUP($B543,'[1]DOT Signs Costs (2)'!$A:$A,'[1]DOT Signs Costs (2)'!$W:$W)</f>
        <v>81.576000000000008</v>
      </c>
      <c r="I543" s="36">
        <f t="shared" si="105"/>
        <v>21.3927485</v>
      </c>
      <c r="J543" s="36">
        <f t="shared" si="107"/>
        <v>0.30897050000000004</v>
      </c>
      <c r="K543" s="36">
        <f t="shared" si="108"/>
        <v>21.3927485</v>
      </c>
      <c r="L543" s="36">
        <f t="shared" si="109"/>
        <v>103.277719</v>
      </c>
      <c r="M543" s="36">
        <f t="shared" si="110"/>
        <v>8.0763176258000016</v>
      </c>
      <c r="N543" s="36">
        <f t="shared" si="111"/>
        <v>111.35403662580001</v>
      </c>
      <c r="O543" s="36">
        <f t="shared" si="112"/>
        <v>20.291644129613871</v>
      </c>
      <c r="P543" s="36">
        <f t="shared" si="113"/>
        <v>131.64568075541388</v>
      </c>
      <c r="Q543" s="38" t="e">
        <v>#N/A</v>
      </c>
      <c r="R543" s="39" t="str">
        <f t="shared" si="114"/>
        <v xml:space="preserve"> </v>
      </c>
      <c r="S543" s="40"/>
      <c r="T543" s="41" t="str">
        <f t="shared" si="115"/>
        <v/>
      </c>
      <c r="U543" s="41" t="str">
        <f t="shared" si="116"/>
        <v/>
      </c>
      <c r="V543" s="41" t="e">
        <f t="shared" si="104"/>
        <v>#N/A</v>
      </c>
      <c r="W543" s="18" t="e">
        <f>_xlfn.XLOOKUP($B543,'[1]Query2 w Prices'!$B:$B,'[1]Query2 w Prices'!$L:$L)</f>
        <v>#N/A</v>
      </c>
    </row>
    <row r="544" spans="2:23" ht="16.5" customHeight="1" x14ac:dyDescent="0.25">
      <c r="B544" s="42" t="s">
        <v>1204</v>
      </c>
      <c r="C544" s="33" t="s">
        <v>5465</v>
      </c>
      <c r="D544" s="34" t="str">
        <f>_xlfn.XLOOKUP($B544,[1]Redo!$A:$A,[1]Redo!$AD:$AD)</f>
        <v>SGN,S11,WNX,M1-7,</v>
      </c>
      <c r="E544" s="35">
        <v>1326</v>
      </c>
      <c r="F544" s="36">
        <f>_xlfn.XLOOKUP($B544,'[1]DOT Signs Costs (2)'!$A:$A,'[1]DOT Signs Costs (2)'!$Y:$Y)</f>
        <v>0.14528749999999999</v>
      </c>
      <c r="G544" s="37">
        <f t="shared" si="106"/>
        <v>8.7172499999999999</v>
      </c>
      <c r="H544" s="36">
        <f>_xlfn.XLOOKUP($B544,'[1]DOT Signs Costs (2)'!$A:$A,'[1]DOT Signs Costs (2)'!$W:$W)</f>
        <v>20.394000000000002</v>
      </c>
      <c r="I544" s="36">
        <f t="shared" si="105"/>
        <v>6.7398871249999992</v>
      </c>
      <c r="J544" s="36">
        <f t="shared" si="107"/>
        <v>9.7342625000000002E-2</v>
      </c>
      <c r="K544" s="36">
        <f t="shared" si="108"/>
        <v>6.7398871249999992</v>
      </c>
      <c r="L544" s="36">
        <f t="shared" si="109"/>
        <v>27.231229750000001</v>
      </c>
      <c r="M544" s="36">
        <f t="shared" si="110"/>
        <v>2.1294821664500003</v>
      </c>
      <c r="N544" s="36">
        <f t="shared" si="111"/>
        <v>29.360711916450001</v>
      </c>
      <c r="O544" s="36">
        <f t="shared" si="112"/>
        <v>5.3502965465257235</v>
      </c>
      <c r="P544" s="36">
        <f t="shared" si="113"/>
        <v>34.711008462975727</v>
      </c>
      <c r="Q544" s="38" t="e">
        <v>#N/A</v>
      </c>
      <c r="R544" s="39" t="str">
        <f t="shared" si="114"/>
        <v xml:space="preserve"> </v>
      </c>
      <c r="S544" s="40"/>
      <c r="T544" s="41" t="str">
        <f t="shared" si="115"/>
        <v/>
      </c>
      <c r="U544" s="41" t="str">
        <f t="shared" si="116"/>
        <v/>
      </c>
      <c r="V544" s="41" t="e">
        <f t="shared" si="104"/>
        <v>#N/A</v>
      </c>
      <c r="W544" s="18" t="e">
        <f>_xlfn.XLOOKUP($B544,'[1]Query2 w Prices'!$B:$B,'[1]Query2 w Prices'!$L:$L)</f>
        <v>#N/A</v>
      </c>
    </row>
    <row r="545" spans="2:23" ht="16.5" customHeight="1" x14ac:dyDescent="0.25">
      <c r="B545" s="32" t="s">
        <v>1205</v>
      </c>
      <c r="C545" s="33" t="s">
        <v>5466</v>
      </c>
      <c r="D545" s="34" t="str">
        <f>_xlfn.XLOOKUP($B545,[1]Redo!$A:$A,[1]Redo!$AD:$AD)</f>
        <v>SGN,S11,WNX,M1-7,</v>
      </c>
      <c r="E545" s="35">
        <v>1326</v>
      </c>
      <c r="F545" s="36">
        <f>_xlfn.XLOOKUP($B545,'[1]DOT Signs Costs (2)'!$A:$A,'[1]DOT Signs Costs (2)'!$Y:$Y)</f>
        <v>0.22939999999999999</v>
      </c>
      <c r="G545" s="37">
        <f t="shared" si="106"/>
        <v>13.763999999999999</v>
      </c>
      <c r="H545" s="36">
        <f>_xlfn.XLOOKUP($B545,'[1]DOT Signs Costs (2)'!$A:$A,'[1]DOT Signs Costs (2)'!$W:$W)</f>
        <v>36.256</v>
      </c>
      <c r="I545" s="36">
        <f t="shared" si="105"/>
        <v>10.641866</v>
      </c>
      <c r="J545" s="36">
        <f t="shared" si="107"/>
        <v>0.153698</v>
      </c>
      <c r="K545" s="36">
        <f t="shared" si="108"/>
        <v>10.641866</v>
      </c>
      <c r="L545" s="36">
        <f t="shared" si="109"/>
        <v>47.051563999999999</v>
      </c>
      <c r="M545" s="36">
        <f t="shared" si="110"/>
        <v>3.6794323048000002</v>
      </c>
      <c r="N545" s="36">
        <f t="shared" si="111"/>
        <v>50.730996304800001</v>
      </c>
      <c r="O545" s="36">
        <f t="shared" si="112"/>
        <v>9.2445263283724479</v>
      </c>
      <c r="P545" s="36">
        <f t="shared" si="113"/>
        <v>59.975522633172446</v>
      </c>
      <c r="Q545" s="38" t="e">
        <v>#N/A</v>
      </c>
      <c r="R545" s="39" t="str">
        <f t="shared" si="114"/>
        <v xml:space="preserve"> </v>
      </c>
      <c r="S545" s="40"/>
      <c r="T545" s="41" t="str">
        <f t="shared" si="115"/>
        <v/>
      </c>
      <c r="U545" s="41" t="str">
        <f t="shared" si="116"/>
        <v/>
      </c>
      <c r="V545" s="41" t="e">
        <f t="shared" si="104"/>
        <v>#N/A</v>
      </c>
      <c r="W545" s="18" t="e">
        <f>_xlfn.XLOOKUP($B545,'[1]Query2 w Prices'!$B:$B,'[1]Query2 w Prices'!$L:$L)</f>
        <v>#N/A</v>
      </c>
    </row>
    <row r="546" spans="2:23" ht="16.5" customHeight="1" x14ac:dyDescent="0.25">
      <c r="B546" s="42" t="s">
        <v>1206</v>
      </c>
      <c r="C546" s="33" t="s">
        <v>5467</v>
      </c>
      <c r="D546" s="34" t="str">
        <f>_xlfn.XLOOKUP($B546,[1]Redo!$A:$A,[1]Redo!$AD:$AD)</f>
        <v>SGN,S11,WNX,M1-7,</v>
      </c>
      <c r="E546" s="35">
        <v>1326</v>
      </c>
      <c r="F546" s="36">
        <f>_xlfn.XLOOKUP($B546,'[1]DOT Signs Costs (2)'!$A:$A,'[1]DOT Signs Costs (2)'!$Y:$Y)</f>
        <v>0.46115</v>
      </c>
      <c r="G546" s="37">
        <f t="shared" si="106"/>
        <v>27.669</v>
      </c>
      <c r="H546" s="36">
        <f>_xlfn.XLOOKUP($B546,'[1]DOT Signs Costs (2)'!$A:$A,'[1]DOT Signs Costs (2)'!$W:$W)</f>
        <v>81.576000000000008</v>
      </c>
      <c r="I546" s="36">
        <f t="shared" si="105"/>
        <v>21.3927485</v>
      </c>
      <c r="J546" s="36">
        <f t="shared" si="107"/>
        <v>0.30897050000000004</v>
      </c>
      <c r="K546" s="36">
        <f t="shared" si="108"/>
        <v>21.3927485</v>
      </c>
      <c r="L546" s="36">
        <f t="shared" si="109"/>
        <v>103.277719</v>
      </c>
      <c r="M546" s="36">
        <f t="shared" si="110"/>
        <v>8.0763176258000016</v>
      </c>
      <c r="N546" s="36">
        <f t="shared" si="111"/>
        <v>111.35403662580001</v>
      </c>
      <c r="O546" s="36">
        <f t="shared" si="112"/>
        <v>20.291644129613871</v>
      </c>
      <c r="P546" s="36">
        <f t="shared" si="113"/>
        <v>131.64568075541388</v>
      </c>
      <c r="Q546" s="38" t="e">
        <v>#N/A</v>
      </c>
      <c r="R546" s="39" t="str">
        <f t="shared" si="114"/>
        <v xml:space="preserve"> </v>
      </c>
      <c r="S546" s="40"/>
      <c r="T546" s="41" t="str">
        <f t="shared" si="115"/>
        <v/>
      </c>
      <c r="U546" s="41" t="str">
        <f t="shared" si="116"/>
        <v/>
      </c>
      <c r="V546" s="41" t="e">
        <f t="shared" si="104"/>
        <v>#N/A</v>
      </c>
      <c r="W546" s="18" t="e">
        <f>_xlfn.XLOOKUP($B546,'[1]Query2 w Prices'!$B:$B,'[1]Query2 w Prices'!$L:$L)</f>
        <v>#N/A</v>
      </c>
    </row>
    <row r="547" spans="2:23" ht="16.5" customHeight="1" x14ac:dyDescent="0.25">
      <c r="B547" s="32" t="s">
        <v>1207</v>
      </c>
      <c r="C547" s="33" t="s">
        <v>5468</v>
      </c>
      <c r="D547" s="34" t="str">
        <f>_xlfn.XLOOKUP($B547,[1]Redo!$A:$A,[1]Redo!$AD:$AD)</f>
        <v>SGN,S8,GWX,M1-8,</v>
      </c>
      <c r="E547" s="35">
        <v>1326</v>
      </c>
      <c r="F547" s="36">
        <f>_xlfn.XLOOKUP($B547,'[1]DOT Signs Costs (2)'!$A:$A,'[1]DOT Signs Costs (2)'!$Y:$Y)</f>
        <v>0.18705000000000002</v>
      </c>
      <c r="G547" s="37">
        <f t="shared" si="106"/>
        <v>11.223000000000001</v>
      </c>
      <c r="H547" s="36">
        <f>_xlfn.XLOOKUP($B547,'[1]DOT Signs Costs (2)'!$A:$A,'[1]DOT Signs Costs (2)'!$W:$W)</f>
        <v>27.192</v>
      </c>
      <c r="I547" s="36">
        <f t="shared" si="105"/>
        <v>8.6772495000000003</v>
      </c>
      <c r="J547" s="36">
        <f t="shared" si="107"/>
        <v>0.12532350000000003</v>
      </c>
      <c r="K547" s="36">
        <f t="shared" si="108"/>
        <v>8.6772495000000003</v>
      </c>
      <c r="L547" s="36">
        <f t="shared" si="109"/>
        <v>35.994573000000003</v>
      </c>
      <c r="M547" s="36">
        <f t="shared" si="110"/>
        <v>2.8147756086000002</v>
      </c>
      <c r="N547" s="36">
        <f t="shared" si="111"/>
        <v>38.809348608600004</v>
      </c>
      <c r="O547" s="36">
        <f t="shared" si="112"/>
        <v>7.0720875033404642</v>
      </c>
      <c r="P547" s="36">
        <f t="shared" si="113"/>
        <v>45.881436111940467</v>
      </c>
      <c r="Q547" s="38" t="e">
        <v>#N/A</v>
      </c>
      <c r="R547" s="39" t="str">
        <f t="shared" si="114"/>
        <v xml:space="preserve"> </v>
      </c>
      <c r="S547" s="40"/>
      <c r="T547" s="41" t="str">
        <f t="shared" si="115"/>
        <v/>
      </c>
      <c r="U547" s="41" t="str">
        <f t="shared" si="116"/>
        <v/>
      </c>
      <c r="V547" s="41" t="e">
        <f t="shared" si="104"/>
        <v>#N/A</v>
      </c>
      <c r="W547" s="18" t="e">
        <f>_xlfn.XLOOKUP($B547,'[1]Query2 w Prices'!$B:$B,'[1]Query2 w Prices'!$L:$L)</f>
        <v>#N/A</v>
      </c>
    </row>
    <row r="548" spans="2:23" ht="16.5" customHeight="1" x14ac:dyDescent="0.25">
      <c r="B548" s="42" t="s">
        <v>1209</v>
      </c>
      <c r="C548" s="33" t="s">
        <v>5469</v>
      </c>
      <c r="D548" s="34" t="str">
        <f>_xlfn.XLOOKUP($B548,[1]Redo!$A:$A,[1]Redo!$AD:$AD)</f>
        <v>SGN,S8,GWX,M1-8,</v>
      </c>
      <c r="E548" s="35">
        <v>1326</v>
      </c>
      <c r="F548" s="36">
        <f>_xlfn.XLOOKUP($B548,'[1]DOT Signs Costs (2)'!$A:$A,'[1]DOT Signs Costs (2)'!$Y:$Y)</f>
        <v>0.11352500000000001</v>
      </c>
      <c r="G548" s="37">
        <f t="shared" si="106"/>
        <v>6.8115000000000006</v>
      </c>
      <c r="H548" s="36">
        <f>_xlfn.XLOOKUP($B548,'[1]DOT Signs Costs (2)'!$A:$A,'[1]DOT Signs Costs (2)'!$W:$W)</f>
        <v>13.596</v>
      </c>
      <c r="I548" s="36">
        <f t="shared" si="105"/>
        <v>5.2664247500000005</v>
      </c>
      <c r="J548" s="36">
        <f t="shared" si="107"/>
        <v>7.6061750000000011E-2</v>
      </c>
      <c r="K548" s="36">
        <f t="shared" si="108"/>
        <v>5.2664247500000005</v>
      </c>
      <c r="L548" s="36">
        <f t="shared" si="109"/>
        <v>18.9384865</v>
      </c>
      <c r="M548" s="36">
        <f t="shared" si="110"/>
        <v>1.4809896443000001</v>
      </c>
      <c r="N548" s="36">
        <f t="shared" si="111"/>
        <v>20.419476144299999</v>
      </c>
      <c r="O548" s="36">
        <f t="shared" si="112"/>
        <v>3.7209674277517353</v>
      </c>
      <c r="P548" s="36">
        <f t="shared" si="113"/>
        <v>24.140443572051733</v>
      </c>
      <c r="Q548" s="38" t="e">
        <v>#N/A</v>
      </c>
      <c r="R548" s="39" t="str">
        <f t="shared" si="114"/>
        <v xml:space="preserve"> </v>
      </c>
      <c r="S548" s="40"/>
      <c r="T548" s="41" t="str">
        <f t="shared" si="115"/>
        <v/>
      </c>
      <c r="U548" s="41" t="str">
        <f t="shared" si="116"/>
        <v/>
      </c>
      <c r="V548" s="41" t="e">
        <f t="shared" si="104"/>
        <v>#N/A</v>
      </c>
      <c r="W548" s="18" t="e">
        <f>_xlfn.XLOOKUP($B548,'[1]Query2 w Prices'!$B:$B,'[1]Query2 w Prices'!$L:$L)</f>
        <v>#N/A</v>
      </c>
    </row>
    <row r="549" spans="2:23" ht="16.5" customHeight="1" x14ac:dyDescent="0.25">
      <c r="B549" s="32" t="s">
        <v>1210</v>
      </c>
      <c r="C549" s="33" t="s">
        <v>7733</v>
      </c>
      <c r="D549" s="34" t="str">
        <f>_xlfn.XLOOKUP($B549,[1]Redo!$A:$A,[1]Redo!$AD:$AD)</f>
        <v>SGN,S8,GWX,M1-8a,</v>
      </c>
      <c r="E549" s="35">
        <v>1326</v>
      </c>
      <c r="F549" s="36">
        <f>_xlfn.XLOOKUP($B549,'[1]DOT Signs Costs (2)'!$A:$A,'[1]DOT Signs Costs (2)'!$Y:$Y)</f>
        <v>0.11352500000000001</v>
      </c>
      <c r="G549" s="37">
        <f t="shared" si="106"/>
        <v>6.8115000000000006</v>
      </c>
      <c r="H549" s="36">
        <f>_xlfn.XLOOKUP($B549,'[1]DOT Signs Costs (2)'!$A:$A,'[1]DOT Signs Costs (2)'!$W:$W)</f>
        <v>13.596</v>
      </c>
      <c r="I549" s="36">
        <f t="shared" si="105"/>
        <v>5.2664247500000005</v>
      </c>
      <c r="J549" s="36">
        <f t="shared" si="107"/>
        <v>7.6061750000000011E-2</v>
      </c>
      <c r="K549" s="36">
        <f t="shared" si="108"/>
        <v>5.2664247500000005</v>
      </c>
      <c r="L549" s="36">
        <f t="shared" si="109"/>
        <v>18.9384865</v>
      </c>
      <c r="M549" s="36">
        <f t="shared" si="110"/>
        <v>1.4809896443000001</v>
      </c>
      <c r="N549" s="36">
        <f t="shared" si="111"/>
        <v>20.419476144299999</v>
      </c>
      <c r="O549" s="36">
        <f t="shared" si="112"/>
        <v>3.7209674277517353</v>
      </c>
      <c r="P549" s="36">
        <f t="shared" si="113"/>
        <v>24.140443572051733</v>
      </c>
      <c r="Q549" s="38" t="e">
        <v>#N/A</v>
      </c>
      <c r="R549" s="39" t="str">
        <f t="shared" si="114"/>
        <v xml:space="preserve"> </v>
      </c>
      <c r="S549" s="40"/>
      <c r="T549" s="41" t="str">
        <f t="shared" si="115"/>
        <v/>
      </c>
      <c r="U549" s="41" t="str">
        <f t="shared" si="116"/>
        <v/>
      </c>
      <c r="V549" s="41" t="e">
        <f t="shared" si="104"/>
        <v>#N/A</v>
      </c>
      <c r="W549" s="18" t="e">
        <f>_xlfn.XLOOKUP($B549,'[1]Query2 w Prices'!$B:$B,'[1]Query2 w Prices'!$L:$L)</f>
        <v>#N/A</v>
      </c>
    </row>
    <row r="550" spans="2:23" ht="16.5" customHeight="1" x14ac:dyDescent="0.25">
      <c r="B550" s="42" t="s">
        <v>1211</v>
      </c>
      <c r="C550" s="33" t="s">
        <v>7734</v>
      </c>
      <c r="D550" s="34" t="str">
        <f>_xlfn.XLOOKUP($B550,[1]Redo!$A:$A,[1]Redo!$AD:$AD)</f>
        <v>SGN,S8,GWX,M1-8a,</v>
      </c>
      <c r="E550" s="35">
        <v>1326</v>
      </c>
      <c r="F550" s="36">
        <f>_xlfn.XLOOKUP($B550,'[1]DOT Signs Costs (2)'!$A:$A,'[1]DOT Signs Costs (2)'!$Y:$Y)</f>
        <v>0.18705000000000002</v>
      </c>
      <c r="G550" s="37">
        <f t="shared" si="106"/>
        <v>11.223000000000001</v>
      </c>
      <c r="H550" s="36">
        <f>_xlfn.XLOOKUP($B550,'[1]DOT Signs Costs (2)'!$A:$A,'[1]DOT Signs Costs (2)'!$W:$W)</f>
        <v>27.192</v>
      </c>
      <c r="I550" s="36">
        <f t="shared" si="105"/>
        <v>8.6772495000000003</v>
      </c>
      <c r="J550" s="36">
        <f t="shared" si="107"/>
        <v>0.12532350000000003</v>
      </c>
      <c r="K550" s="36">
        <f t="shared" si="108"/>
        <v>8.6772495000000003</v>
      </c>
      <c r="L550" s="36">
        <f t="shared" si="109"/>
        <v>35.994573000000003</v>
      </c>
      <c r="M550" s="36">
        <f t="shared" si="110"/>
        <v>2.8147756086000002</v>
      </c>
      <c r="N550" s="36">
        <f t="shared" si="111"/>
        <v>38.809348608600004</v>
      </c>
      <c r="O550" s="36">
        <f t="shared" si="112"/>
        <v>7.0720875033404642</v>
      </c>
      <c r="P550" s="36">
        <f t="shared" si="113"/>
        <v>45.881436111940467</v>
      </c>
      <c r="Q550" s="38" t="e">
        <v>#N/A</v>
      </c>
      <c r="R550" s="39" t="str">
        <f t="shared" si="114"/>
        <v xml:space="preserve"> </v>
      </c>
      <c r="S550" s="40"/>
      <c r="T550" s="41" t="str">
        <f t="shared" si="115"/>
        <v/>
      </c>
      <c r="U550" s="41" t="str">
        <f t="shared" si="116"/>
        <v/>
      </c>
      <c r="V550" s="41" t="e">
        <f t="shared" si="104"/>
        <v>#N/A</v>
      </c>
      <c r="W550" s="18" t="e">
        <f>_xlfn.XLOOKUP($B550,'[1]Query2 w Prices'!$B:$B,'[1]Query2 w Prices'!$L:$L)</f>
        <v>#N/A</v>
      </c>
    </row>
    <row r="551" spans="2:23" ht="16.5" customHeight="1" x14ac:dyDescent="0.25">
      <c r="B551" s="32" t="s">
        <v>1212</v>
      </c>
      <c r="C551" s="33" t="s">
        <v>7735</v>
      </c>
      <c r="D551" s="34" t="str">
        <f>_xlfn.XLOOKUP($B551,[1]Redo!$A:$A,[1]Redo!$AD:$AD)</f>
        <v>SGN,S11,WGX,M1-8b,</v>
      </c>
      <c r="E551" s="35">
        <v>1326</v>
      </c>
      <c r="F551" s="36">
        <f>_xlfn.XLOOKUP($B551,'[1]DOT Signs Costs (2)'!$A:$A,'[1]DOT Signs Costs (2)'!$Y:$Y)</f>
        <v>8.2350000000000007E-2</v>
      </c>
      <c r="G551" s="37">
        <f t="shared" si="106"/>
        <v>4.9410000000000007</v>
      </c>
      <c r="H551" s="36">
        <f>_xlfn.XLOOKUP($B551,'[1]DOT Signs Costs (2)'!$A:$A,'[1]DOT Signs Costs (2)'!$W:$W)</f>
        <v>9.0640000000000001</v>
      </c>
      <c r="I551" s="36">
        <f t="shared" si="105"/>
        <v>3.8202165000000003</v>
      </c>
      <c r="J551" s="36">
        <f t="shared" si="107"/>
        <v>5.5174500000000008E-2</v>
      </c>
      <c r="K551" s="36">
        <f t="shared" si="108"/>
        <v>3.8202165000000003</v>
      </c>
      <c r="L551" s="36">
        <f t="shared" si="109"/>
        <v>12.939391000000001</v>
      </c>
      <c r="M551" s="36">
        <f t="shared" si="110"/>
        <v>1.0118603762</v>
      </c>
      <c r="N551" s="36">
        <f t="shared" si="111"/>
        <v>13.9512513762</v>
      </c>
      <c r="O551" s="36">
        <f t="shared" si="112"/>
        <v>2.5422861771949914</v>
      </c>
      <c r="P551" s="36">
        <f t="shared" si="113"/>
        <v>16.49353755339499</v>
      </c>
      <c r="Q551" s="38" t="e">
        <v>#N/A</v>
      </c>
      <c r="R551" s="39" t="str">
        <f t="shared" si="114"/>
        <v xml:space="preserve"> </v>
      </c>
      <c r="S551" s="40"/>
      <c r="T551" s="41" t="str">
        <f t="shared" si="115"/>
        <v/>
      </c>
      <c r="U551" s="41" t="str">
        <f t="shared" si="116"/>
        <v/>
      </c>
      <c r="V551" s="41" t="e">
        <f t="shared" si="104"/>
        <v>#N/A</v>
      </c>
      <c r="W551" s="18" t="e">
        <f>_xlfn.XLOOKUP($B551,'[1]Query2 w Prices'!$B:$B,'[1]Query2 w Prices'!$L:$L)</f>
        <v>#N/A</v>
      </c>
    </row>
    <row r="552" spans="2:23" ht="16.5" customHeight="1" x14ac:dyDescent="0.25">
      <c r="B552" s="42" t="s">
        <v>1214</v>
      </c>
      <c r="C552" s="33" t="s">
        <v>7736</v>
      </c>
      <c r="D552" s="34" t="str">
        <f>_xlfn.XLOOKUP($B552,[1]Redo!$A:$A,[1]Redo!$AD:$AD)</f>
        <v>SGN,S11,WGX,M1-8b,</v>
      </c>
      <c r="E552" s="35">
        <v>1326</v>
      </c>
      <c r="F552" s="36">
        <f>_xlfn.XLOOKUP($B552,'[1]DOT Signs Costs (2)'!$A:$A,'[1]DOT Signs Costs (2)'!$Y:$Y)</f>
        <v>0.14528749999999999</v>
      </c>
      <c r="G552" s="37">
        <f t="shared" si="106"/>
        <v>8.7172499999999999</v>
      </c>
      <c r="H552" s="36">
        <f>_xlfn.XLOOKUP($B552,'[1]DOT Signs Costs (2)'!$A:$A,'[1]DOT Signs Costs (2)'!$W:$W)</f>
        <v>20.394000000000002</v>
      </c>
      <c r="I552" s="36">
        <f t="shared" si="105"/>
        <v>6.7398871249999992</v>
      </c>
      <c r="J552" s="36">
        <f t="shared" si="107"/>
        <v>9.7342625000000002E-2</v>
      </c>
      <c r="K552" s="36">
        <f t="shared" si="108"/>
        <v>6.7398871249999992</v>
      </c>
      <c r="L552" s="36">
        <f t="shared" si="109"/>
        <v>27.231229750000001</v>
      </c>
      <c r="M552" s="36">
        <f t="shared" si="110"/>
        <v>2.1294821664500003</v>
      </c>
      <c r="N552" s="36">
        <f t="shared" si="111"/>
        <v>29.360711916450001</v>
      </c>
      <c r="O552" s="36">
        <f t="shared" si="112"/>
        <v>5.3502965465257235</v>
      </c>
      <c r="P552" s="36">
        <f t="shared" si="113"/>
        <v>34.711008462975727</v>
      </c>
      <c r="Q552" s="38" t="e">
        <v>#N/A</v>
      </c>
      <c r="R552" s="39" t="str">
        <f t="shared" si="114"/>
        <v xml:space="preserve"> </v>
      </c>
      <c r="S552" s="40"/>
      <c r="T552" s="41" t="str">
        <f t="shared" si="115"/>
        <v/>
      </c>
      <c r="U552" s="41" t="str">
        <f t="shared" si="116"/>
        <v/>
      </c>
      <c r="V552" s="41" t="e">
        <f t="shared" si="104"/>
        <v>#N/A</v>
      </c>
      <c r="W552" s="18" t="e">
        <f>_xlfn.XLOOKUP($B552,'[1]Query2 w Prices'!$B:$B,'[1]Query2 w Prices'!$L:$L)</f>
        <v>#N/A</v>
      </c>
    </row>
    <row r="553" spans="2:23" ht="16.5" customHeight="1" x14ac:dyDescent="0.25">
      <c r="B553" s="32" t="s">
        <v>1215</v>
      </c>
      <c r="C553" s="33" t="s">
        <v>7737</v>
      </c>
      <c r="D553" s="34" t="str">
        <f>_xlfn.XLOOKUP($B553,[1]Redo!$A:$A,[1]Redo!$AD:$AD)</f>
        <v>SGN,S11,WGX,M1-8c,</v>
      </c>
      <c r="E553" s="35">
        <v>1326</v>
      </c>
      <c r="F553" s="36">
        <f>_xlfn.XLOOKUP($B553,'[1]DOT Signs Costs (2)'!$A:$A,'[1]DOT Signs Costs (2)'!$Y:$Y)</f>
        <v>8.2350000000000007E-2</v>
      </c>
      <c r="G553" s="37">
        <f t="shared" si="106"/>
        <v>4.9410000000000007</v>
      </c>
      <c r="H553" s="36">
        <f>_xlfn.XLOOKUP($B553,'[1]DOT Signs Costs (2)'!$A:$A,'[1]DOT Signs Costs (2)'!$W:$W)</f>
        <v>9.0640000000000001</v>
      </c>
      <c r="I553" s="36">
        <f t="shared" si="105"/>
        <v>3.8202165000000003</v>
      </c>
      <c r="J553" s="36">
        <f t="shared" si="107"/>
        <v>5.5174500000000008E-2</v>
      </c>
      <c r="K553" s="36">
        <f t="shared" si="108"/>
        <v>3.8202165000000003</v>
      </c>
      <c r="L553" s="36">
        <f t="shared" si="109"/>
        <v>12.939391000000001</v>
      </c>
      <c r="M553" s="36">
        <f t="shared" si="110"/>
        <v>1.0118603762</v>
      </c>
      <c r="N553" s="36">
        <f t="shared" si="111"/>
        <v>13.9512513762</v>
      </c>
      <c r="O553" s="36">
        <f t="shared" si="112"/>
        <v>2.5422861771949914</v>
      </c>
      <c r="P553" s="36">
        <f t="shared" si="113"/>
        <v>16.49353755339499</v>
      </c>
      <c r="Q553" s="38" t="e">
        <v>#N/A</v>
      </c>
      <c r="R553" s="39" t="str">
        <f t="shared" si="114"/>
        <v xml:space="preserve"> </v>
      </c>
      <c r="S553" s="40"/>
      <c r="T553" s="41" t="str">
        <f t="shared" si="115"/>
        <v/>
      </c>
      <c r="U553" s="41" t="str">
        <f t="shared" si="116"/>
        <v/>
      </c>
      <c r="V553" s="41" t="e">
        <f t="shared" si="104"/>
        <v>#N/A</v>
      </c>
      <c r="W553" s="18" t="e">
        <f>_xlfn.XLOOKUP($B553,'[1]Query2 w Prices'!$B:$B,'[1]Query2 w Prices'!$L:$L)</f>
        <v>#N/A</v>
      </c>
    </row>
    <row r="554" spans="2:23" ht="16.5" customHeight="1" x14ac:dyDescent="0.25">
      <c r="B554" s="42" t="s">
        <v>1216</v>
      </c>
      <c r="C554" s="33" t="s">
        <v>7738</v>
      </c>
      <c r="D554" s="34" t="str">
        <f>_xlfn.XLOOKUP($B554,[1]Redo!$A:$A,[1]Redo!$AD:$AD)</f>
        <v>SGN,S11,WGX,M1-8c,</v>
      </c>
      <c r="E554" s="35">
        <v>1326</v>
      </c>
      <c r="F554" s="36">
        <f>_xlfn.XLOOKUP($B554,'[1]DOT Signs Costs (2)'!$A:$A,'[1]DOT Signs Costs (2)'!$Y:$Y)</f>
        <v>0.14528749999999999</v>
      </c>
      <c r="G554" s="37">
        <f t="shared" si="106"/>
        <v>8.7172499999999999</v>
      </c>
      <c r="H554" s="36">
        <f>_xlfn.XLOOKUP($B554,'[1]DOT Signs Costs (2)'!$A:$A,'[1]DOT Signs Costs (2)'!$W:$W)</f>
        <v>20.394000000000002</v>
      </c>
      <c r="I554" s="36">
        <f t="shared" si="105"/>
        <v>6.7398871249999992</v>
      </c>
      <c r="J554" s="36">
        <f t="shared" si="107"/>
        <v>9.7342625000000002E-2</v>
      </c>
      <c r="K554" s="36">
        <f t="shared" si="108"/>
        <v>6.7398871249999992</v>
      </c>
      <c r="L554" s="36">
        <f t="shared" si="109"/>
        <v>27.231229750000001</v>
      </c>
      <c r="M554" s="36">
        <f t="shared" si="110"/>
        <v>2.1294821664500003</v>
      </c>
      <c r="N554" s="36">
        <f t="shared" si="111"/>
        <v>29.360711916450001</v>
      </c>
      <c r="O554" s="36">
        <f t="shared" si="112"/>
        <v>5.3502965465257235</v>
      </c>
      <c r="P554" s="36">
        <f t="shared" si="113"/>
        <v>34.711008462975727</v>
      </c>
      <c r="Q554" s="38" t="e">
        <v>#N/A</v>
      </c>
      <c r="R554" s="39" t="str">
        <f t="shared" si="114"/>
        <v xml:space="preserve"> </v>
      </c>
      <c r="S554" s="40"/>
      <c r="T554" s="41" t="str">
        <f t="shared" si="115"/>
        <v/>
      </c>
      <c r="U554" s="41" t="str">
        <f t="shared" si="116"/>
        <v/>
      </c>
      <c r="V554" s="41" t="e">
        <f t="shared" si="104"/>
        <v>#N/A</v>
      </c>
      <c r="W554" s="18" t="e">
        <f>_xlfn.XLOOKUP($B554,'[1]Query2 w Prices'!$B:$B,'[1]Query2 w Prices'!$L:$L)</f>
        <v>#N/A</v>
      </c>
    </row>
    <row r="555" spans="2:23" ht="16.5" customHeight="1" x14ac:dyDescent="0.25">
      <c r="B555" s="32" t="s">
        <v>1217</v>
      </c>
      <c r="C555" s="33" t="s">
        <v>5470</v>
      </c>
      <c r="D555" s="34" t="str">
        <f>_xlfn.XLOOKUP($B555,[1]Redo!$A:$A,[1]Redo!$AD:$AD)</f>
        <v>SGN,S11,WGX,M1-9,</v>
      </c>
      <c r="E555" s="35">
        <v>1326</v>
      </c>
      <c r="F555" s="36">
        <f>_xlfn.XLOOKUP($B555,'[1]DOT Signs Costs (2)'!$A:$A,'[1]DOT Signs Costs (2)'!$Y:$Y)</f>
        <v>0.11352500000000001</v>
      </c>
      <c r="G555" s="37">
        <f t="shared" si="106"/>
        <v>6.8115000000000006</v>
      </c>
      <c r="H555" s="36">
        <f>_xlfn.XLOOKUP($B555,'[1]DOT Signs Costs (2)'!$A:$A,'[1]DOT Signs Costs (2)'!$W:$W)</f>
        <v>13.596</v>
      </c>
      <c r="I555" s="36">
        <f t="shared" si="105"/>
        <v>5.2664247500000005</v>
      </c>
      <c r="J555" s="36">
        <f t="shared" si="107"/>
        <v>7.6061750000000011E-2</v>
      </c>
      <c r="K555" s="36">
        <f t="shared" si="108"/>
        <v>5.2664247500000005</v>
      </c>
      <c r="L555" s="36">
        <f t="shared" si="109"/>
        <v>18.9384865</v>
      </c>
      <c r="M555" s="36">
        <f t="shared" si="110"/>
        <v>1.4809896443000001</v>
      </c>
      <c r="N555" s="36">
        <f t="shared" si="111"/>
        <v>20.419476144299999</v>
      </c>
      <c r="O555" s="36">
        <f t="shared" si="112"/>
        <v>3.7209674277517353</v>
      </c>
      <c r="P555" s="36">
        <f t="shared" si="113"/>
        <v>24.140443572051733</v>
      </c>
      <c r="Q555" s="38">
        <v>14.82</v>
      </c>
      <c r="R555" s="39">
        <f t="shared" si="114"/>
        <v>-0.38609247357999454</v>
      </c>
      <c r="S555" s="40"/>
      <c r="T555" s="41" t="str">
        <f t="shared" si="115"/>
        <v/>
      </c>
      <c r="U555" s="41" t="str">
        <f t="shared" si="116"/>
        <v/>
      </c>
      <c r="V555" s="41">
        <f t="shared" si="104"/>
        <v>14.82</v>
      </c>
      <c r="W555" s="18">
        <f>_xlfn.XLOOKUP($B555,'[1]Query2 w Prices'!$B:$B,'[1]Query2 w Prices'!$L:$L)</f>
        <v>14.7379</v>
      </c>
    </row>
    <row r="556" spans="2:23" ht="16.5" customHeight="1" x14ac:dyDescent="0.25">
      <c r="B556" s="42" t="s">
        <v>1220</v>
      </c>
      <c r="C556" s="33" t="s">
        <v>5471</v>
      </c>
      <c r="D556" s="34" t="str">
        <f>_xlfn.XLOOKUP($B556,[1]Redo!$A:$A,[1]Redo!$AD:$AD)</f>
        <v>SGN,S11,WGX,M1-9,</v>
      </c>
      <c r="E556" s="35">
        <v>1326</v>
      </c>
      <c r="F556" s="36">
        <f>_xlfn.XLOOKUP($B556,'[1]DOT Signs Costs (2)'!$A:$A,'[1]DOT Signs Costs (2)'!$Y:$Y)</f>
        <v>0.18705000000000002</v>
      </c>
      <c r="G556" s="37">
        <f t="shared" si="106"/>
        <v>11.223000000000001</v>
      </c>
      <c r="H556" s="36">
        <f>_xlfn.XLOOKUP($B556,'[1]DOT Signs Costs (2)'!$A:$A,'[1]DOT Signs Costs (2)'!$W:$W)</f>
        <v>27.192</v>
      </c>
      <c r="I556" s="36">
        <f t="shared" si="105"/>
        <v>8.6772495000000003</v>
      </c>
      <c r="J556" s="36">
        <f t="shared" si="107"/>
        <v>0.12532350000000003</v>
      </c>
      <c r="K556" s="36">
        <f t="shared" si="108"/>
        <v>8.6772495000000003</v>
      </c>
      <c r="L556" s="36">
        <f t="shared" si="109"/>
        <v>35.994573000000003</v>
      </c>
      <c r="M556" s="36">
        <f t="shared" si="110"/>
        <v>2.8147756086000002</v>
      </c>
      <c r="N556" s="36">
        <f t="shared" si="111"/>
        <v>38.809348608600004</v>
      </c>
      <c r="O556" s="36">
        <f t="shared" si="112"/>
        <v>7.0720875033404642</v>
      </c>
      <c r="P556" s="36">
        <f t="shared" si="113"/>
        <v>45.881436111940467</v>
      </c>
      <c r="Q556" s="38">
        <v>29.55</v>
      </c>
      <c r="R556" s="39">
        <f t="shared" si="114"/>
        <v>-0.35594866891470889</v>
      </c>
      <c r="S556" s="40"/>
      <c r="T556" s="41" t="str">
        <f t="shared" si="115"/>
        <v/>
      </c>
      <c r="U556" s="41" t="str">
        <f t="shared" si="116"/>
        <v/>
      </c>
      <c r="V556" s="41">
        <f t="shared" si="104"/>
        <v>29.55</v>
      </c>
      <c r="W556" s="18">
        <f>_xlfn.XLOOKUP($B556,'[1]Query2 w Prices'!$B:$B,'[1]Query2 w Prices'!$L:$L)</f>
        <v>29.4758</v>
      </c>
    </row>
    <row r="557" spans="2:23" ht="16.5" customHeight="1" x14ac:dyDescent="0.25">
      <c r="B557" s="32" t="s">
        <v>1221</v>
      </c>
      <c r="C557" s="33" t="s">
        <v>5472</v>
      </c>
      <c r="D557" s="34" t="str">
        <f>_xlfn.XLOOKUP($B557,[1]Redo!$A:$A,[1]Redo!$AD:$AD)</f>
        <v>SGN,S8,BWX,M2-1P,</v>
      </c>
      <c r="E557" s="35">
        <v>1326</v>
      </c>
      <c r="F557" s="36">
        <f>_xlfn.XLOOKUP($B557,'[1]DOT Signs Costs (2)'!$A:$A,'[1]DOT Signs Costs (2)'!$Y:$Y)</f>
        <v>0.13764062499999999</v>
      </c>
      <c r="G557" s="37">
        <f t="shared" si="106"/>
        <v>8.2584374999999994</v>
      </c>
      <c r="H557" s="36">
        <f>_xlfn.XLOOKUP($B557,'[1]DOT Signs Costs (2)'!$A:$A,'[1]DOT Signs Costs (2)'!$W:$W)</f>
        <v>19.827500000000001</v>
      </c>
      <c r="I557" s="36">
        <f t="shared" si="105"/>
        <v>6.3851485937499994</v>
      </c>
      <c r="J557" s="36">
        <f t="shared" si="107"/>
        <v>9.2219218749999998E-2</v>
      </c>
      <c r="K557" s="36">
        <f t="shared" si="108"/>
        <v>6.3851485937499994</v>
      </c>
      <c r="L557" s="36">
        <f t="shared" si="109"/>
        <v>26.3048678125</v>
      </c>
      <c r="M557" s="36">
        <f t="shared" si="110"/>
        <v>2.0570406629375002</v>
      </c>
      <c r="N557" s="36">
        <f t="shared" si="111"/>
        <v>28.361908475437499</v>
      </c>
      <c r="O557" s="36">
        <f t="shared" si="112"/>
        <v>5.1682882009408484</v>
      </c>
      <c r="P557" s="36">
        <f t="shared" si="113"/>
        <v>33.530196676378345</v>
      </c>
      <c r="Q557" s="38">
        <v>21.62</v>
      </c>
      <c r="R557" s="39">
        <f t="shared" si="114"/>
        <v>-0.35520807680704558</v>
      </c>
      <c r="S557" s="40"/>
      <c r="T557" s="41" t="str">
        <f t="shared" si="115"/>
        <v/>
      </c>
      <c r="U557" s="41" t="str">
        <f t="shared" si="116"/>
        <v/>
      </c>
      <c r="V557" s="41">
        <f t="shared" si="104"/>
        <v>21.62</v>
      </c>
      <c r="W557" s="18">
        <f>_xlfn.XLOOKUP($B557,'[1]Query2 w Prices'!$B:$B,'[1]Query2 w Prices'!$L:$L)</f>
        <v>21.5428</v>
      </c>
    </row>
    <row r="558" spans="2:23" ht="16.5" customHeight="1" x14ac:dyDescent="0.25">
      <c r="B558" s="42" t="s">
        <v>1225</v>
      </c>
      <c r="C558" s="33" t="s">
        <v>5473</v>
      </c>
      <c r="D558" s="34" t="str">
        <f>_xlfn.XLOOKUP($B558,[1]Redo!$A:$A,[1]Redo!$AD:$AD)</f>
        <v>SGN,S8,BWX,M2-1P,</v>
      </c>
      <c r="E558" s="35">
        <v>1326</v>
      </c>
      <c r="F558" s="36">
        <f>_xlfn.XLOOKUP($B558,'[1]DOT Signs Costs (2)'!$A:$A,'[1]DOT Signs Costs (2)'!$Y:$Y)</f>
        <v>0.24028124999999995</v>
      </c>
      <c r="G558" s="37">
        <f t="shared" si="106"/>
        <v>14.416874999999997</v>
      </c>
      <c r="H558" s="36">
        <f>_xlfn.XLOOKUP($B558,'[1]DOT Signs Costs (2)'!$A:$A,'[1]DOT Signs Costs (2)'!$W:$W)</f>
        <v>39.655000000000001</v>
      </c>
      <c r="I558" s="36">
        <f t="shared" si="105"/>
        <v>11.146647187499998</v>
      </c>
      <c r="J558" s="36">
        <f t="shared" si="107"/>
        <v>0.16098843749999997</v>
      </c>
      <c r="K558" s="36">
        <f t="shared" si="108"/>
        <v>11.146647187499998</v>
      </c>
      <c r="L558" s="36">
        <f t="shared" si="109"/>
        <v>50.962635625000004</v>
      </c>
      <c r="M558" s="36">
        <f t="shared" si="110"/>
        <v>3.9852781058750004</v>
      </c>
      <c r="N558" s="36">
        <f t="shared" si="111"/>
        <v>54.947913730875001</v>
      </c>
      <c r="O558" s="36">
        <f t="shared" si="112"/>
        <v>10.012959968739064</v>
      </c>
      <c r="P558" s="36">
        <f t="shared" si="113"/>
        <v>64.960873699614069</v>
      </c>
      <c r="Q558" s="38">
        <v>42.88</v>
      </c>
      <c r="R558" s="39">
        <f t="shared" si="114"/>
        <v>-0.3399103559123659</v>
      </c>
      <c r="S558" s="40"/>
      <c r="T558" s="41" t="str">
        <f t="shared" si="115"/>
        <v/>
      </c>
      <c r="U558" s="41" t="str">
        <f t="shared" si="116"/>
        <v/>
      </c>
      <c r="V558" s="41">
        <f t="shared" si="104"/>
        <v>42.88</v>
      </c>
      <c r="W558" s="18">
        <f>_xlfn.XLOOKUP($B558,'[1]Query2 w Prices'!$B:$B,'[1]Query2 w Prices'!$L:$L)</f>
        <v>42.800199999999997</v>
      </c>
    </row>
    <row r="559" spans="2:23" ht="16.5" customHeight="1" x14ac:dyDescent="0.25">
      <c r="B559" s="32" t="s">
        <v>1227</v>
      </c>
      <c r="C559" s="33" t="s">
        <v>5474</v>
      </c>
      <c r="D559" s="34" t="str">
        <f>_xlfn.XLOOKUP($B559,[1]Redo!$A:$A,[1]Redo!$AD:$AD)</f>
        <v>SGN,S11,WGX,M2-1P,</v>
      </c>
      <c r="E559" s="35">
        <v>1326</v>
      </c>
      <c r="F559" s="36">
        <f>_xlfn.XLOOKUP($B559,'[1]DOT Signs Costs (2)'!$A:$A,'[1]DOT Signs Costs (2)'!$Y:$Y)</f>
        <v>5.1175000000000012E-2</v>
      </c>
      <c r="G559" s="37">
        <f t="shared" si="106"/>
        <v>3.0705000000000009</v>
      </c>
      <c r="H559" s="36">
        <f>_xlfn.XLOOKUP($B559,'[1]DOT Signs Costs (2)'!$A:$A,'[1]DOT Signs Costs (2)'!$W:$W)</f>
        <v>4.532</v>
      </c>
      <c r="I559" s="36">
        <f t="shared" si="105"/>
        <v>2.3740082500000006</v>
      </c>
      <c r="J559" s="36">
        <f t="shared" si="107"/>
        <v>3.4287250000000012E-2</v>
      </c>
      <c r="K559" s="36">
        <f t="shared" si="108"/>
        <v>2.3740082500000006</v>
      </c>
      <c r="L559" s="36">
        <f t="shared" si="109"/>
        <v>6.9402955000000013</v>
      </c>
      <c r="M559" s="36">
        <f t="shared" si="110"/>
        <v>0.54273110810000014</v>
      </c>
      <c r="N559" s="36">
        <f t="shared" si="111"/>
        <v>7.4830266081000012</v>
      </c>
      <c r="O559" s="36">
        <f t="shared" si="112"/>
        <v>1.3636049266382479</v>
      </c>
      <c r="P559" s="36">
        <f t="shared" si="113"/>
        <v>8.8466315347382487</v>
      </c>
      <c r="Q559" s="38" t="e">
        <v>#N/A</v>
      </c>
      <c r="R559" s="39" t="str">
        <f t="shared" si="114"/>
        <v xml:space="preserve"> </v>
      </c>
      <c r="S559" s="40"/>
      <c r="T559" s="41" t="str">
        <f t="shared" si="115"/>
        <v/>
      </c>
      <c r="U559" s="41" t="str">
        <f t="shared" si="116"/>
        <v/>
      </c>
      <c r="V559" s="41" t="e">
        <f t="shared" si="104"/>
        <v>#N/A</v>
      </c>
      <c r="W559" s="18" t="e">
        <f>_xlfn.XLOOKUP($B559,'[1]Query2 w Prices'!$B:$B,'[1]Query2 w Prices'!$L:$L)</f>
        <v>#N/A</v>
      </c>
    </row>
    <row r="560" spans="2:23" ht="16.5" customHeight="1" x14ac:dyDescent="0.25">
      <c r="B560" s="42" t="s">
        <v>1229</v>
      </c>
      <c r="C560" s="33" t="s">
        <v>5475</v>
      </c>
      <c r="D560" s="34" t="str">
        <f>_xlfn.XLOOKUP($B560,[1]Redo!$A:$A,[1]Redo!$AD:$AD)</f>
        <v>SGN,S11,WGX,M2-1P,</v>
      </c>
      <c r="E560" s="35">
        <v>1326</v>
      </c>
      <c r="F560" s="36">
        <f>_xlfn.XLOOKUP($B560,'[1]DOT Signs Costs (2)'!$A:$A,'[1]DOT Signs Costs (2)'!$Y:$Y)</f>
        <v>0.24028124999999995</v>
      </c>
      <c r="G560" s="37">
        <f t="shared" si="106"/>
        <v>14.416874999999997</v>
      </c>
      <c r="H560" s="36">
        <f>_xlfn.XLOOKUP($B560,'[1]DOT Signs Costs (2)'!$A:$A,'[1]DOT Signs Costs (2)'!$W:$W)</f>
        <v>39.655000000000001</v>
      </c>
      <c r="I560" s="36">
        <f t="shared" si="105"/>
        <v>11.146647187499998</v>
      </c>
      <c r="J560" s="36">
        <f t="shared" si="107"/>
        <v>0.16098843749999997</v>
      </c>
      <c r="K560" s="36">
        <f t="shared" si="108"/>
        <v>11.146647187499998</v>
      </c>
      <c r="L560" s="36">
        <f t="shared" si="109"/>
        <v>50.962635625000004</v>
      </c>
      <c r="M560" s="36">
        <f t="shared" si="110"/>
        <v>3.9852781058750004</v>
      </c>
      <c r="N560" s="36">
        <f t="shared" si="111"/>
        <v>54.947913730875001</v>
      </c>
      <c r="O560" s="36">
        <f t="shared" si="112"/>
        <v>10.012959968739064</v>
      </c>
      <c r="P560" s="36">
        <f t="shared" si="113"/>
        <v>64.960873699614069</v>
      </c>
      <c r="Q560" s="38" t="e">
        <v>#N/A</v>
      </c>
      <c r="R560" s="39" t="str">
        <f t="shared" si="114"/>
        <v xml:space="preserve"> </v>
      </c>
      <c r="S560" s="40"/>
      <c r="T560" s="41" t="str">
        <f t="shared" si="115"/>
        <v/>
      </c>
      <c r="U560" s="41" t="str">
        <f t="shared" si="116"/>
        <v/>
      </c>
      <c r="V560" s="41" t="e">
        <f t="shared" si="104"/>
        <v>#N/A</v>
      </c>
      <c r="W560" s="18" t="e">
        <f>_xlfn.XLOOKUP($B560,'[1]Query2 w Prices'!$B:$B,'[1]Query2 w Prices'!$L:$L)</f>
        <v>#N/A</v>
      </c>
    </row>
    <row r="561" spans="2:23" ht="16.5" customHeight="1" x14ac:dyDescent="0.25">
      <c r="B561" s="32" t="s">
        <v>1230</v>
      </c>
      <c r="C561" s="33" t="s">
        <v>5476</v>
      </c>
      <c r="D561" s="34" t="str">
        <f>_xlfn.XLOOKUP($B561,[1]Redo!$A:$A,[1]Redo!$AD:$AD)</f>
        <v>SGN,S11,WGX,M2-1P,</v>
      </c>
      <c r="E561" s="35">
        <v>1326</v>
      </c>
      <c r="F561" s="36">
        <f>_xlfn.XLOOKUP($B561,'[1]DOT Signs Costs (2)'!$A:$A,'[1]DOT Signs Costs (2)'!$Y:$Y)</f>
        <v>0.13764062499999999</v>
      </c>
      <c r="G561" s="37">
        <f t="shared" si="106"/>
        <v>8.2584374999999994</v>
      </c>
      <c r="H561" s="36">
        <f>_xlfn.XLOOKUP($B561,'[1]DOT Signs Costs (2)'!$A:$A,'[1]DOT Signs Costs (2)'!$W:$W)</f>
        <v>19.827500000000001</v>
      </c>
      <c r="I561" s="36">
        <f t="shared" si="105"/>
        <v>6.3851485937499994</v>
      </c>
      <c r="J561" s="36">
        <f t="shared" si="107"/>
        <v>9.2219218749999998E-2</v>
      </c>
      <c r="K561" s="36">
        <f t="shared" si="108"/>
        <v>6.3851485937499994</v>
      </c>
      <c r="L561" s="36">
        <f t="shared" si="109"/>
        <v>26.3048678125</v>
      </c>
      <c r="M561" s="36">
        <f t="shared" si="110"/>
        <v>2.0570406629375002</v>
      </c>
      <c r="N561" s="36">
        <f t="shared" si="111"/>
        <v>28.361908475437499</v>
      </c>
      <c r="O561" s="36">
        <f t="shared" si="112"/>
        <v>5.1682882009408484</v>
      </c>
      <c r="P561" s="36">
        <f t="shared" si="113"/>
        <v>33.530196676378345</v>
      </c>
      <c r="Q561" s="38" t="e">
        <v>#N/A</v>
      </c>
      <c r="R561" s="39" t="str">
        <f t="shared" si="114"/>
        <v xml:space="preserve"> </v>
      </c>
      <c r="S561" s="40"/>
      <c r="T561" s="41" t="str">
        <f t="shared" si="115"/>
        <v/>
      </c>
      <c r="U561" s="41" t="str">
        <f t="shared" si="116"/>
        <v/>
      </c>
      <c r="V561" s="41" t="e">
        <f t="shared" si="104"/>
        <v>#N/A</v>
      </c>
      <c r="W561" s="18" t="e">
        <f>_xlfn.XLOOKUP($B561,'[1]Query2 w Prices'!$B:$B,'[1]Query2 w Prices'!$L:$L)</f>
        <v>#N/A</v>
      </c>
    </row>
    <row r="562" spans="2:23" ht="16.5" customHeight="1" x14ac:dyDescent="0.25">
      <c r="B562" s="42" t="s">
        <v>1231</v>
      </c>
      <c r="C562" s="33" t="s">
        <v>5477</v>
      </c>
      <c r="D562" s="34" t="str">
        <f>_xlfn.XLOOKUP($B562,[1]Redo!$A:$A,[1]Redo!$AD:$AD)</f>
        <v>SGN,S11,WEX,M2-1P,</v>
      </c>
      <c r="E562" s="35">
        <v>1326</v>
      </c>
      <c r="F562" s="36">
        <f>_xlfn.XLOOKUP($B562,'[1]DOT Signs Costs (2)'!$A:$A,'[1]DOT Signs Costs (2)'!$Y:$Y)</f>
        <v>0.13764062499999999</v>
      </c>
      <c r="G562" s="37">
        <f t="shared" si="106"/>
        <v>8.2584374999999994</v>
      </c>
      <c r="H562" s="36">
        <f>_xlfn.XLOOKUP($B562,'[1]DOT Signs Costs (2)'!$A:$A,'[1]DOT Signs Costs (2)'!$W:$W)</f>
        <v>19.827500000000001</v>
      </c>
      <c r="I562" s="36">
        <f t="shared" si="105"/>
        <v>6.3851485937499994</v>
      </c>
      <c r="J562" s="36">
        <f t="shared" si="107"/>
        <v>9.2219218749999998E-2</v>
      </c>
      <c r="K562" s="36">
        <f t="shared" si="108"/>
        <v>6.3851485937499994</v>
      </c>
      <c r="L562" s="36">
        <f t="shared" si="109"/>
        <v>26.3048678125</v>
      </c>
      <c r="M562" s="36">
        <f t="shared" si="110"/>
        <v>2.0570406629375002</v>
      </c>
      <c r="N562" s="36">
        <f t="shared" si="111"/>
        <v>28.361908475437499</v>
      </c>
      <c r="O562" s="36">
        <f t="shared" si="112"/>
        <v>5.1682882009408484</v>
      </c>
      <c r="P562" s="36">
        <f t="shared" si="113"/>
        <v>33.530196676378345</v>
      </c>
      <c r="Q562" s="38">
        <v>22.75</v>
      </c>
      <c r="R562" s="39">
        <f t="shared" si="114"/>
        <v>-0.32150711134876447</v>
      </c>
      <c r="S562" s="40"/>
      <c r="T562" s="41" t="str">
        <f t="shared" si="115"/>
        <v/>
      </c>
      <c r="U562" s="41" t="str">
        <f t="shared" si="116"/>
        <v/>
      </c>
      <c r="V562" s="41">
        <f t="shared" si="104"/>
        <v>22.75</v>
      </c>
      <c r="W562" s="18">
        <f>_xlfn.XLOOKUP($B562,'[1]Query2 w Prices'!$B:$B,'[1]Query2 w Prices'!$L:$L)</f>
        <v>22.6737</v>
      </c>
    </row>
    <row r="563" spans="2:23" ht="16.5" customHeight="1" x14ac:dyDescent="0.25">
      <c r="B563" s="32" t="s">
        <v>1232</v>
      </c>
      <c r="C563" s="33" t="s">
        <v>5478</v>
      </c>
      <c r="D563" s="34" t="str">
        <f>_xlfn.XLOOKUP($B563,[1]Redo!$A:$A,[1]Redo!$AD:$AD)</f>
        <v>SGN,S11,WEX,M2-1P,</v>
      </c>
      <c r="E563" s="35">
        <v>1326</v>
      </c>
      <c r="F563" s="36">
        <f>_xlfn.XLOOKUP($B563,'[1]DOT Signs Costs (2)'!$A:$A,'[1]DOT Signs Costs (2)'!$Y:$Y)</f>
        <v>0.24028124999999995</v>
      </c>
      <c r="G563" s="37">
        <f t="shared" si="106"/>
        <v>14.416874999999997</v>
      </c>
      <c r="H563" s="36">
        <f>_xlfn.XLOOKUP($B563,'[1]DOT Signs Costs (2)'!$A:$A,'[1]DOT Signs Costs (2)'!$W:$W)</f>
        <v>39.655000000000001</v>
      </c>
      <c r="I563" s="36">
        <f t="shared" si="105"/>
        <v>11.146647187499998</v>
      </c>
      <c r="J563" s="36">
        <f t="shared" si="107"/>
        <v>0.16098843749999997</v>
      </c>
      <c r="K563" s="36">
        <f t="shared" si="108"/>
        <v>11.146647187499998</v>
      </c>
      <c r="L563" s="36">
        <f t="shared" si="109"/>
        <v>50.962635625000004</v>
      </c>
      <c r="M563" s="36">
        <f t="shared" si="110"/>
        <v>3.9852781058750004</v>
      </c>
      <c r="N563" s="36">
        <f t="shared" si="111"/>
        <v>54.947913730875001</v>
      </c>
      <c r="O563" s="36">
        <f t="shared" si="112"/>
        <v>10.012959968739064</v>
      </c>
      <c r="P563" s="36">
        <f t="shared" si="113"/>
        <v>64.960873699614069</v>
      </c>
      <c r="Q563" s="38">
        <v>38.619999999999997</v>
      </c>
      <c r="R563" s="39">
        <f t="shared" si="114"/>
        <v>-0.40548829163562439</v>
      </c>
      <c r="S563" s="40"/>
      <c r="T563" s="41" t="str">
        <f t="shared" si="115"/>
        <v/>
      </c>
      <c r="U563" s="41" t="str">
        <f t="shared" si="116"/>
        <v/>
      </c>
      <c r="V563" s="41">
        <f t="shared" si="104"/>
        <v>38.619999999999997</v>
      </c>
      <c r="W563" s="18">
        <f>_xlfn.XLOOKUP($B563,'[1]Query2 w Prices'!$B:$B,'[1]Query2 w Prices'!$L:$L)</f>
        <v>38.545299999999997</v>
      </c>
    </row>
    <row r="564" spans="2:23" ht="16.5" customHeight="1" x14ac:dyDescent="0.25">
      <c r="B564" s="42" t="s">
        <v>1233</v>
      </c>
      <c r="C564" s="33" t="s">
        <v>5479</v>
      </c>
      <c r="D564" s="34" t="str">
        <f>_xlfn.XLOOKUP($B564,[1]Redo!$A:$A,[1]Redo!$AD:$AD)</f>
        <v>SGN,S11,WNX,M2-1P,</v>
      </c>
      <c r="E564" s="35">
        <v>1326</v>
      </c>
      <c r="F564" s="36">
        <f>_xlfn.XLOOKUP($B564,'[1]DOT Signs Costs (2)'!$A:$A,'[1]DOT Signs Costs (2)'!$Y:$Y)</f>
        <v>0.13764062499999999</v>
      </c>
      <c r="G564" s="37">
        <f t="shared" si="106"/>
        <v>8.2584374999999994</v>
      </c>
      <c r="H564" s="36">
        <f>_xlfn.XLOOKUP($B564,'[1]DOT Signs Costs (2)'!$A:$A,'[1]DOT Signs Costs (2)'!$W:$W)</f>
        <v>19.827500000000001</v>
      </c>
      <c r="I564" s="36">
        <f t="shared" si="105"/>
        <v>6.3851485937499994</v>
      </c>
      <c r="J564" s="36">
        <f t="shared" si="107"/>
        <v>9.2219218749999998E-2</v>
      </c>
      <c r="K564" s="36">
        <f t="shared" si="108"/>
        <v>6.3851485937499994</v>
      </c>
      <c r="L564" s="36">
        <f t="shared" si="109"/>
        <v>26.3048678125</v>
      </c>
      <c r="M564" s="36">
        <f t="shared" si="110"/>
        <v>2.0570406629375002</v>
      </c>
      <c r="N564" s="36">
        <f t="shared" si="111"/>
        <v>28.361908475437499</v>
      </c>
      <c r="O564" s="36">
        <f t="shared" si="112"/>
        <v>5.1682882009408484</v>
      </c>
      <c r="P564" s="36">
        <f t="shared" si="113"/>
        <v>33.530196676378345</v>
      </c>
      <c r="Q564" s="38">
        <v>22.18</v>
      </c>
      <c r="R564" s="39">
        <f t="shared" si="114"/>
        <v>-0.33850671339409216</v>
      </c>
      <c r="S564" s="40"/>
      <c r="T564" s="41" t="str">
        <f t="shared" si="115"/>
        <v/>
      </c>
      <c r="U564" s="41" t="str">
        <f t="shared" si="116"/>
        <v/>
      </c>
      <c r="V564" s="41">
        <f t="shared" si="104"/>
        <v>22.18</v>
      </c>
      <c r="W564" s="18">
        <f>_xlfn.XLOOKUP($B564,'[1]Query2 w Prices'!$B:$B,'[1]Query2 w Prices'!$L:$L)</f>
        <v>22.1069</v>
      </c>
    </row>
    <row r="565" spans="2:23" ht="16.5" customHeight="1" x14ac:dyDescent="0.25">
      <c r="B565" s="32" t="s">
        <v>1234</v>
      </c>
      <c r="C565" s="33" t="s">
        <v>5480</v>
      </c>
      <c r="D565" s="34" t="str">
        <f>_xlfn.XLOOKUP($B565,[1]Redo!$A:$A,[1]Redo!$AD:$AD)</f>
        <v>SGN,S11,WNX,M2-1P,</v>
      </c>
      <c r="E565" s="35">
        <v>1326</v>
      </c>
      <c r="F565" s="36">
        <f>_xlfn.XLOOKUP($B565,'[1]DOT Signs Costs (2)'!$A:$A,'[1]DOT Signs Costs (2)'!$Y:$Y)</f>
        <v>0.24028124999999995</v>
      </c>
      <c r="G565" s="37">
        <f t="shared" si="106"/>
        <v>14.416874999999997</v>
      </c>
      <c r="H565" s="36">
        <f>_xlfn.XLOOKUP($B565,'[1]DOT Signs Costs (2)'!$A:$A,'[1]DOT Signs Costs (2)'!$W:$W)</f>
        <v>39.655000000000001</v>
      </c>
      <c r="I565" s="36">
        <f t="shared" si="105"/>
        <v>11.146647187499998</v>
      </c>
      <c r="J565" s="36">
        <f t="shared" si="107"/>
        <v>0.16098843749999997</v>
      </c>
      <c r="K565" s="36">
        <f t="shared" si="108"/>
        <v>11.146647187499998</v>
      </c>
      <c r="L565" s="36">
        <f t="shared" si="109"/>
        <v>50.962635625000004</v>
      </c>
      <c r="M565" s="36">
        <f t="shared" si="110"/>
        <v>3.9852781058750004</v>
      </c>
      <c r="N565" s="36">
        <f t="shared" si="111"/>
        <v>54.947913730875001</v>
      </c>
      <c r="O565" s="36">
        <f t="shared" si="112"/>
        <v>10.012959968739064</v>
      </c>
      <c r="P565" s="36">
        <f t="shared" si="113"/>
        <v>64.960873699614069</v>
      </c>
      <c r="Q565" s="38">
        <v>38.619999999999997</v>
      </c>
      <c r="R565" s="39">
        <f t="shared" si="114"/>
        <v>-0.40548829163562439</v>
      </c>
      <c r="S565" s="40"/>
      <c r="T565" s="41" t="str">
        <f t="shared" si="115"/>
        <v/>
      </c>
      <c r="U565" s="41" t="str">
        <f t="shared" si="116"/>
        <v/>
      </c>
      <c r="V565" s="41">
        <f t="shared" si="104"/>
        <v>38.619999999999997</v>
      </c>
      <c r="W565" s="18">
        <f>_xlfn.XLOOKUP($B565,'[1]Query2 w Prices'!$B:$B,'[1]Query2 w Prices'!$L:$L)</f>
        <v>38.545299999999997</v>
      </c>
    </row>
    <row r="566" spans="2:23" ht="16.5" customHeight="1" x14ac:dyDescent="0.25">
      <c r="B566" s="42" t="s">
        <v>1237</v>
      </c>
      <c r="C566" s="33" t="s">
        <v>5481</v>
      </c>
      <c r="D566" s="34" t="str">
        <f>_xlfn.XLOOKUP($B566,[1]Redo!$A:$A,[1]Redo!$AD:$AD)</f>
        <v>SGN,S11,WGX,M2-2,</v>
      </c>
      <c r="E566" s="35">
        <v>1326</v>
      </c>
      <c r="F566" s="36">
        <f>_xlfn.XLOOKUP($B566,'[1]DOT Signs Costs (2)'!$A:$A,'[1]DOT Signs Costs (2)'!$Y:$Y)</f>
        <v>0.94700000000000017</v>
      </c>
      <c r="G566" s="37">
        <f t="shared" si="106"/>
        <v>56.820000000000007</v>
      </c>
      <c r="H566" s="36">
        <f>_xlfn.XLOOKUP($B566,'[1]DOT Signs Costs (2)'!$A:$A,'[1]DOT Signs Costs (2)'!$W:$W)</f>
        <v>181.28</v>
      </c>
      <c r="I566" s="36">
        <f t="shared" si="105"/>
        <v>43.93133000000001</v>
      </c>
      <c r="J566" s="36">
        <f t="shared" si="107"/>
        <v>0.63449000000000011</v>
      </c>
      <c r="K566" s="36">
        <f t="shared" si="108"/>
        <v>43.93133000000001</v>
      </c>
      <c r="L566" s="36">
        <f t="shared" si="109"/>
        <v>225.84582</v>
      </c>
      <c r="M566" s="36">
        <f t="shared" si="110"/>
        <v>17.661143124000002</v>
      </c>
      <c r="N566" s="36">
        <f t="shared" si="111"/>
        <v>243.50696312400001</v>
      </c>
      <c r="O566" s="36">
        <f t="shared" si="112"/>
        <v>44.373394881047197</v>
      </c>
      <c r="P566" s="36">
        <f t="shared" si="113"/>
        <v>287.88035800504719</v>
      </c>
      <c r="Q566" s="38" t="e">
        <v>#N/A</v>
      </c>
      <c r="R566" s="39" t="str">
        <f t="shared" si="114"/>
        <v xml:space="preserve"> </v>
      </c>
      <c r="S566" s="40"/>
      <c r="T566" s="41" t="str">
        <f t="shared" si="115"/>
        <v/>
      </c>
      <c r="U566" s="41" t="str">
        <f t="shared" si="116"/>
        <v/>
      </c>
      <c r="V566" s="41" t="e">
        <f t="shared" si="104"/>
        <v>#N/A</v>
      </c>
      <c r="W566" s="18" t="e">
        <f>_xlfn.XLOOKUP($B566,'[1]Query2 w Prices'!$B:$B,'[1]Query2 w Prices'!$L:$L)</f>
        <v>#N/A</v>
      </c>
    </row>
    <row r="567" spans="2:23" ht="16.5" customHeight="1" x14ac:dyDescent="0.25">
      <c r="B567" s="32" t="s">
        <v>1235</v>
      </c>
      <c r="C567" s="33" t="s">
        <v>5482</v>
      </c>
      <c r="D567" s="34" t="str">
        <f>_xlfn.XLOOKUP($B567,[1]Redo!$A:$A,[1]Redo!$AD:$AD)</f>
        <v>SGN,S11,BFY,M2-1P,</v>
      </c>
      <c r="E567" s="35">
        <v>1326</v>
      </c>
      <c r="F567" s="36">
        <f>_xlfn.XLOOKUP($B567,'[1]DOT Signs Costs (2)'!$A:$A,'[1]DOT Signs Costs (2)'!$Y:$Y)</f>
        <v>0.13764062499999999</v>
      </c>
      <c r="G567" s="37">
        <f t="shared" si="106"/>
        <v>8.2584374999999994</v>
      </c>
      <c r="H567" s="36">
        <f>_xlfn.XLOOKUP($B567,'[1]DOT Signs Costs (2)'!$A:$A,'[1]DOT Signs Costs (2)'!$W:$W)</f>
        <v>19.827500000000001</v>
      </c>
      <c r="I567" s="36">
        <f t="shared" si="105"/>
        <v>6.3851485937499994</v>
      </c>
      <c r="J567" s="36">
        <f t="shared" si="107"/>
        <v>9.2219218749999998E-2</v>
      </c>
      <c r="K567" s="36">
        <f t="shared" si="108"/>
        <v>6.3851485937499994</v>
      </c>
      <c r="L567" s="36">
        <f t="shared" si="109"/>
        <v>26.3048678125</v>
      </c>
      <c r="M567" s="36">
        <f t="shared" si="110"/>
        <v>2.0570406629375002</v>
      </c>
      <c r="N567" s="36">
        <f t="shared" si="111"/>
        <v>28.361908475437499</v>
      </c>
      <c r="O567" s="36">
        <f t="shared" si="112"/>
        <v>5.1682882009408484</v>
      </c>
      <c r="P567" s="36">
        <f t="shared" si="113"/>
        <v>33.530196676378345</v>
      </c>
      <c r="Q567" s="38">
        <v>22.75</v>
      </c>
      <c r="R567" s="39">
        <f t="shared" si="114"/>
        <v>-0.32150711134876447</v>
      </c>
      <c r="S567" s="40"/>
      <c r="T567" s="41" t="str">
        <f t="shared" si="115"/>
        <v/>
      </c>
      <c r="U567" s="41" t="str">
        <f t="shared" si="116"/>
        <v/>
      </c>
      <c r="V567" s="41">
        <f t="shared" si="104"/>
        <v>22.75</v>
      </c>
      <c r="W567" s="18">
        <f>_xlfn.XLOOKUP($B567,'[1]Query2 w Prices'!$B:$B,'[1]Query2 w Prices'!$L:$L)</f>
        <v>22.6737</v>
      </c>
    </row>
    <row r="568" spans="2:23" ht="16.5" customHeight="1" x14ac:dyDescent="0.25">
      <c r="B568" s="42" t="s">
        <v>1236</v>
      </c>
      <c r="C568" s="33" t="s">
        <v>5483</v>
      </c>
      <c r="D568" s="34" t="str">
        <f>_xlfn.XLOOKUP($B568,[1]Redo!$A:$A,[1]Redo!$AD:$AD)</f>
        <v>SGN,S11,BFY,M2-1P,</v>
      </c>
      <c r="E568" s="35">
        <v>1326</v>
      </c>
      <c r="F568" s="36">
        <f>_xlfn.XLOOKUP($B568,'[1]DOT Signs Costs (2)'!$A:$A,'[1]DOT Signs Costs (2)'!$Y:$Y)</f>
        <v>0.24028124999999995</v>
      </c>
      <c r="G568" s="37">
        <f t="shared" si="106"/>
        <v>14.416874999999997</v>
      </c>
      <c r="H568" s="36">
        <f>_xlfn.XLOOKUP($B568,'[1]DOT Signs Costs (2)'!$A:$A,'[1]DOT Signs Costs (2)'!$W:$W)</f>
        <v>39.655000000000001</v>
      </c>
      <c r="I568" s="36">
        <f t="shared" si="105"/>
        <v>11.146647187499998</v>
      </c>
      <c r="J568" s="36">
        <f t="shared" si="107"/>
        <v>0.16098843749999997</v>
      </c>
      <c r="K568" s="36">
        <f t="shared" si="108"/>
        <v>11.146647187499998</v>
      </c>
      <c r="L568" s="36">
        <f t="shared" si="109"/>
        <v>50.962635625000004</v>
      </c>
      <c r="M568" s="36">
        <f t="shared" si="110"/>
        <v>3.9852781058750004</v>
      </c>
      <c r="N568" s="36">
        <f t="shared" si="111"/>
        <v>54.947913730875001</v>
      </c>
      <c r="O568" s="36">
        <f t="shared" si="112"/>
        <v>10.012959968739064</v>
      </c>
      <c r="P568" s="36">
        <f t="shared" si="113"/>
        <v>64.960873699614069</v>
      </c>
      <c r="Q568" s="38">
        <v>39.76</v>
      </c>
      <c r="R568" s="39">
        <f t="shared" si="114"/>
        <v>-0.38793926658292144</v>
      </c>
      <c r="S568" s="40"/>
      <c r="T568" s="41" t="str">
        <f t="shared" si="115"/>
        <v/>
      </c>
      <c r="U568" s="41" t="str">
        <f t="shared" si="116"/>
        <v/>
      </c>
      <c r="V568" s="41">
        <f t="shared" si="104"/>
        <v>39.76</v>
      </c>
      <c r="W568" s="18">
        <f>_xlfn.XLOOKUP($B568,'[1]Query2 w Prices'!$B:$B,'[1]Query2 w Prices'!$L:$L)</f>
        <v>39.679000000000002</v>
      </c>
    </row>
    <row r="569" spans="2:23" ht="16.5" customHeight="1" x14ac:dyDescent="0.25">
      <c r="B569" s="32" t="s">
        <v>955</v>
      </c>
      <c r="C569" s="33" t="s">
        <v>7655</v>
      </c>
      <c r="D569" s="34" t="str">
        <f>_xlfn.XLOOKUP($B569,[1]Redo!$A:$A,[1]Redo!$AD:$AD)</f>
        <v>SGN,S8,BWX,EM3 Series all,</v>
      </c>
      <c r="E569" s="35">
        <v>1326</v>
      </c>
      <c r="F569" s="36">
        <f>_xlfn.XLOOKUP($B569,'[1]DOT Signs Costs (2)'!$A:$A,'[1]DOT Signs Costs (2)'!$Y:$Y)</f>
        <v>0.27174999999999999</v>
      </c>
      <c r="G569" s="37">
        <f t="shared" si="106"/>
        <v>16.305</v>
      </c>
      <c r="H569" s="36">
        <f>_xlfn.XLOOKUP($B569,'[1]DOT Signs Costs (2)'!$A:$A,'[1]DOT Signs Costs (2)'!$W:$W)</f>
        <v>45.32</v>
      </c>
      <c r="I569" s="36">
        <f t="shared" si="105"/>
        <v>12.6064825</v>
      </c>
      <c r="J569" s="36">
        <f t="shared" si="107"/>
        <v>0.1820725</v>
      </c>
      <c r="K569" s="36">
        <f t="shared" si="108"/>
        <v>12.6064825</v>
      </c>
      <c r="L569" s="36">
        <f t="shared" si="109"/>
        <v>58.108554999999996</v>
      </c>
      <c r="M569" s="36">
        <f t="shared" si="110"/>
        <v>4.5440890009999997</v>
      </c>
      <c r="N569" s="36">
        <f t="shared" si="111"/>
        <v>62.652644000999999</v>
      </c>
      <c r="O569" s="36">
        <f t="shared" si="112"/>
        <v>11.41696515340443</v>
      </c>
      <c r="P569" s="36">
        <f t="shared" si="113"/>
        <v>74.069609154404432</v>
      </c>
      <c r="Q569" s="38">
        <v>42.87</v>
      </c>
      <c r="R569" s="39">
        <f t="shared" si="114"/>
        <v>-0.42122011322303837</v>
      </c>
      <c r="S569" s="40"/>
      <c r="T569" s="41" t="str">
        <f t="shared" si="115"/>
        <v/>
      </c>
      <c r="U569" s="41" t="str">
        <f t="shared" si="116"/>
        <v/>
      </c>
      <c r="V569" s="41">
        <f t="shared" si="104"/>
        <v>42.87</v>
      </c>
      <c r="W569" s="18">
        <f>_xlfn.XLOOKUP($B569,'[1]Query2 w Prices'!$B:$B,'[1]Query2 w Prices'!$L:$L)</f>
        <v>42.796700000000001</v>
      </c>
    </row>
    <row r="570" spans="2:23" ht="16.5" customHeight="1" x14ac:dyDescent="0.25">
      <c r="B570" s="42" t="s">
        <v>1248</v>
      </c>
      <c r="C570" s="33" t="s">
        <v>5484</v>
      </c>
      <c r="D570" s="34" t="str">
        <f>_xlfn.XLOOKUP($B570,[1]Redo!$A:$A,[1]Redo!$AD:$AD)</f>
        <v>SGN,S11,BFY,M3-1P,</v>
      </c>
      <c r="E570" s="35">
        <v>1326</v>
      </c>
      <c r="F570" s="36">
        <f>_xlfn.XLOOKUP($B570,'[1]DOT Signs Costs (2)'!$A:$A,'[1]DOT Signs Costs (2)'!$Y:$Y)</f>
        <v>0.12470000000000001</v>
      </c>
      <c r="G570" s="37">
        <f t="shared" si="106"/>
        <v>7.4820000000000002</v>
      </c>
      <c r="H570" s="36">
        <f>_xlfn.XLOOKUP($B570,'[1]DOT Signs Costs (2)'!$A:$A,'[1]DOT Signs Costs (2)'!$W:$W)</f>
        <v>18.128</v>
      </c>
      <c r="I570" s="36">
        <f t="shared" si="105"/>
        <v>5.7848329999999999</v>
      </c>
      <c r="J570" s="36">
        <f t="shared" si="107"/>
        <v>8.3549000000000012E-2</v>
      </c>
      <c r="K570" s="36">
        <f t="shared" si="108"/>
        <v>5.7848329999999999</v>
      </c>
      <c r="L570" s="36">
        <f t="shared" si="109"/>
        <v>23.996382000000001</v>
      </c>
      <c r="M570" s="36">
        <f t="shared" si="110"/>
        <v>1.8765170724000002</v>
      </c>
      <c r="N570" s="36">
        <f t="shared" si="111"/>
        <v>25.872899072399999</v>
      </c>
      <c r="O570" s="36">
        <f t="shared" si="112"/>
        <v>4.7147250022269755</v>
      </c>
      <c r="P570" s="36">
        <f t="shared" si="113"/>
        <v>30.587624074626973</v>
      </c>
      <c r="Q570" s="38">
        <v>19.920000000000002</v>
      </c>
      <c r="R570" s="39">
        <f t="shared" si="114"/>
        <v>-0.34875621750157354</v>
      </c>
      <c r="S570" s="40"/>
      <c r="T570" s="41" t="str">
        <f t="shared" si="115"/>
        <v/>
      </c>
      <c r="U570" s="41" t="str">
        <f t="shared" si="116"/>
        <v/>
      </c>
      <c r="V570" s="41">
        <f t="shared" si="104"/>
        <v>19.920000000000002</v>
      </c>
      <c r="W570" s="18">
        <f>_xlfn.XLOOKUP($B570,'[1]Query2 w Prices'!$B:$B,'[1]Query2 w Prices'!$L:$L)</f>
        <v>19.839500000000001</v>
      </c>
    </row>
    <row r="571" spans="2:23" ht="16.5" customHeight="1" x14ac:dyDescent="0.25">
      <c r="B571" s="32" t="s">
        <v>1249</v>
      </c>
      <c r="C571" s="33" t="s">
        <v>5485</v>
      </c>
      <c r="D571" s="34" t="str">
        <f>_xlfn.XLOOKUP($B571,[1]Redo!$A:$A,[1]Redo!$AD:$AD)</f>
        <v>SGN,S11,BFY,M3-1P,</v>
      </c>
      <c r="E571" s="35">
        <v>1326</v>
      </c>
      <c r="F571" s="36">
        <f>_xlfn.XLOOKUP($B571,'[1]DOT Signs Costs (2)'!$A:$A,'[1]DOT Signs Costs (2)'!$Y:$Y)</f>
        <v>0.24057500000000001</v>
      </c>
      <c r="G571" s="37">
        <f t="shared" si="106"/>
        <v>14.4345</v>
      </c>
      <c r="H571" s="36">
        <f>_xlfn.XLOOKUP($B571,'[1]DOT Signs Costs (2)'!$A:$A,'[1]DOT Signs Costs (2)'!$W:$W)</f>
        <v>40.788000000000004</v>
      </c>
      <c r="I571" s="36">
        <f t="shared" si="105"/>
        <v>11.160274250000001</v>
      </c>
      <c r="J571" s="36">
        <f t="shared" si="107"/>
        <v>0.16118525000000003</v>
      </c>
      <c r="K571" s="36">
        <f t="shared" si="108"/>
        <v>11.160274250000001</v>
      </c>
      <c r="L571" s="36">
        <f t="shared" si="109"/>
        <v>52.109459500000007</v>
      </c>
      <c r="M571" s="36">
        <f t="shared" si="110"/>
        <v>4.0749597329000009</v>
      </c>
      <c r="N571" s="36">
        <f t="shared" si="111"/>
        <v>56.184419232900005</v>
      </c>
      <c r="O571" s="36">
        <f t="shared" si="112"/>
        <v>10.238283902847687</v>
      </c>
      <c r="P571" s="36">
        <f t="shared" si="113"/>
        <v>66.422703135747696</v>
      </c>
      <c r="Q571" s="38">
        <v>39.76</v>
      </c>
      <c r="R571" s="39">
        <f t="shared" si="114"/>
        <v>-0.40140948617007177</v>
      </c>
      <c r="S571" s="40"/>
      <c r="T571" s="41" t="str">
        <f t="shared" si="115"/>
        <v/>
      </c>
      <c r="U571" s="41" t="str">
        <f t="shared" si="116"/>
        <v/>
      </c>
      <c r="V571" s="41">
        <f t="shared" si="104"/>
        <v>39.76</v>
      </c>
      <c r="W571" s="18">
        <f>_xlfn.XLOOKUP($B571,'[1]Query2 w Prices'!$B:$B,'[1]Query2 w Prices'!$L:$L)</f>
        <v>39.679000000000002</v>
      </c>
    </row>
    <row r="572" spans="2:23" ht="16.5" customHeight="1" x14ac:dyDescent="0.25">
      <c r="B572" s="42" t="s">
        <v>1238</v>
      </c>
      <c r="C572" s="33" t="s">
        <v>5486</v>
      </c>
      <c r="D572" s="34" t="str">
        <f>_xlfn.XLOOKUP($B572,[1]Redo!$A:$A,[1]Redo!$AD:$AD)</f>
        <v>SGN,S8,BWX,M3-1P,</v>
      </c>
      <c r="E572" s="35">
        <v>1326</v>
      </c>
      <c r="F572" s="36">
        <f>_xlfn.XLOOKUP($B572,'[1]DOT Signs Costs (2)'!$A:$A,'[1]DOT Signs Costs (2)'!$Y:$Y)</f>
        <v>0.24057500000000001</v>
      </c>
      <c r="G572" s="37">
        <f t="shared" si="106"/>
        <v>14.4345</v>
      </c>
      <c r="H572" s="36">
        <f>_xlfn.XLOOKUP($B572,'[1]DOT Signs Costs (2)'!$A:$A,'[1]DOT Signs Costs (2)'!$W:$W)</f>
        <v>40.788000000000004</v>
      </c>
      <c r="I572" s="36">
        <f t="shared" si="105"/>
        <v>11.160274250000001</v>
      </c>
      <c r="J572" s="36">
        <f t="shared" si="107"/>
        <v>0.16118525000000003</v>
      </c>
      <c r="K572" s="36">
        <f t="shared" si="108"/>
        <v>11.160274250000001</v>
      </c>
      <c r="L572" s="36">
        <f t="shared" si="109"/>
        <v>52.109459500000007</v>
      </c>
      <c r="M572" s="36">
        <f t="shared" si="110"/>
        <v>4.0749597329000009</v>
      </c>
      <c r="N572" s="36">
        <f t="shared" si="111"/>
        <v>56.184419232900005</v>
      </c>
      <c r="O572" s="36">
        <f t="shared" si="112"/>
        <v>10.238283902847687</v>
      </c>
      <c r="P572" s="36">
        <f t="shared" si="113"/>
        <v>66.422703135747696</v>
      </c>
      <c r="Q572" s="38">
        <v>38.630000000000003</v>
      </c>
      <c r="R572" s="39">
        <f t="shared" si="114"/>
        <v>-0.4184217417190611</v>
      </c>
      <c r="S572" s="40"/>
      <c r="T572" s="41" t="str">
        <f t="shared" si="115"/>
        <v/>
      </c>
      <c r="U572" s="41" t="str">
        <f t="shared" si="116"/>
        <v/>
      </c>
      <c r="V572" s="41">
        <f t="shared" si="104"/>
        <v>38.630000000000003</v>
      </c>
      <c r="W572" s="18">
        <f>_xlfn.XLOOKUP($B572,'[1]Query2 w Prices'!$B:$B,'[1]Query2 w Prices'!$L:$L)</f>
        <v>38.550899999999999</v>
      </c>
    </row>
    <row r="573" spans="2:23" ht="16.5" customHeight="1" x14ac:dyDescent="0.25">
      <c r="B573" s="32" t="s">
        <v>1241</v>
      </c>
      <c r="C573" s="33" t="s">
        <v>5487</v>
      </c>
      <c r="D573" s="34" t="str">
        <f>_xlfn.XLOOKUP($B573,[1]Redo!$A:$A,[1]Redo!$AD:$AD)</f>
        <v>SGN,S8,BWX,M3-1P,</v>
      </c>
      <c r="E573" s="35">
        <v>1326</v>
      </c>
      <c r="F573" s="36">
        <f>_xlfn.XLOOKUP($B573,'[1]DOT Signs Costs (2)'!$A:$A,'[1]DOT Signs Costs (2)'!$Y:$Y)</f>
        <v>0.12470000000000001</v>
      </c>
      <c r="G573" s="37">
        <f t="shared" si="106"/>
        <v>7.4820000000000002</v>
      </c>
      <c r="H573" s="36">
        <f>_xlfn.XLOOKUP($B573,'[1]DOT Signs Costs (2)'!$A:$A,'[1]DOT Signs Costs (2)'!$W:$W)</f>
        <v>18.128</v>
      </c>
      <c r="I573" s="36">
        <f t="shared" si="105"/>
        <v>5.7848329999999999</v>
      </c>
      <c r="J573" s="36">
        <f t="shared" si="107"/>
        <v>8.3549000000000012E-2</v>
      </c>
      <c r="K573" s="36">
        <f t="shared" si="108"/>
        <v>5.7848329999999999</v>
      </c>
      <c r="L573" s="36">
        <f t="shared" si="109"/>
        <v>23.996382000000001</v>
      </c>
      <c r="M573" s="36">
        <f t="shared" si="110"/>
        <v>1.8765170724000002</v>
      </c>
      <c r="N573" s="36">
        <f t="shared" si="111"/>
        <v>25.872899072399999</v>
      </c>
      <c r="O573" s="36">
        <f t="shared" si="112"/>
        <v>4.7147250022269755</v>
      </c>
      <c r="P573" s="36">
        <f t="shared" si="113"/>
        <v>30.587624074626973</v>
      </c>
      <c r="Q573" s="38">
        <v>20.48</v>
      </c>
      <c r="R573" s="39">
        <f t="shared" si="114"/>
        <v>-0.33044815935904753</v>
      </c>
      <c r="S573" s="40"/>
      <c r="T573" s="41" t="str">
        <f t="shared" si="115"/>
        <v/>
      </c>
      <c r="U573" s="41" t="str">
        <f t="shared" si="116"/>
        <v/>
      </c>
      <c r="V573" s="41">
        <f t="shared" si="104"/>
        <v>20.48</v>
      </c>
      <c r="W573" s="18">
        <f>_xlfn.XLOOKUP($B573,'[1]Query2 w Prices'!$B:$B,'[1]Query2 w Prices'!$L:$L)</f>
        <v>20.406400000000001</v>
      </c>
    </row>
    <row r="574" spans="2:23" ht="16.5" customHeight="1" x14ac:dyDescent="0.25">
      <c r="B574" s="42" t="s">
        <v>1242</v>
      </c>
      <c r="C574" s="33" t="s">
        <v>5488</v>
      </c>
      <c r="D574" s="34" t="str">
        <f>_xlfn.XLOOKUP($B574,[1]Redo!$A:$A,[1]Redo!$AD:$AD)</f>
        <v>SGN,S11,WGX,M3-1P,</v>
      </c>
      <c r="E574" s="35">
        <v>1326</v>
      </c>
      <c r="F574" s="36">
        <f>_xlfn.XLOOKUP($B574,'[1]DOT Signs Costs (2)'!$A:$A,'[1]DOT Signs Costs (2)'!$Y:$Y)</f>
        <v>0.24057500000000001</v>
      </c>
      <c r="G574" s="37">
        <f t="shared" si="106"/>
        <v>14.4345</v>
      </c>
      <c r="H574" s="36">
        <f>_xlfn.XLOOKUP($B574,'[1]DOT Signs Costs (2)'!$A:$A,'[1]DOT Signs Costs (2)'!$W:$W)</f>
        <v>40.788000000000004</v>
      </c>
      <c r="I574" s="36">
        <f t="shared" si="105"/>
        <v>11.160274250000001</v>
      </c>
      <c r="J574" s="36">
        <f t="shared" si="107"/>
        <v>0.16118525000000003</v>
      </c>
      <c r="K574" s="36">
        <f t="shared" si="108"/>
        <v>11.160274250000001</v>
      </c>
      <c r="L574" s="36">
        <f t="shared" si="109"/>
        <v>52.109459500000007</v>
      </c>
      <c r="M574" s="36">
        <f t="shared" si="110"/>
        <v>4.0749597329000009</v>
      </c>
      <c r="N574" s="36">
        <f t="shared" si="111"/>
        <v>56.184419232900005</v>
      </c>
      <c r="O574" s="36">
        <f t="shared" si="112"/>
        <v>10.238283902847687</v>
      </c>
      <c r="P574" s="36">
        <f t="shared" si="113"/>
        <v>66.422703135747696</v>
      </c>
      <c r="Q574" s="38" t="e">
        <v>#N/A</v>
      </c>
      <c r="R574" s="39" t="str">
        <f t="shared" si="114"/>
        <v xml:space="preserve"> </v>
      </c>
      <c r="S574" s="40"/>
      <c r="T574" s="41" t="str">
        <f t="shared" si="115"/>
        <v/>
      </c>
      <c r="U574" s="41" t="str">
        <f t="shared" si="116"/>
        <v/>
      </c>
      <c r="V574" s="41" t="e">
        <f t="shared" si="104"/>
        <v>#N/A</v>
      </c>
      <c r="W574" s="18" t="e">
        <f>_xlfn.XLOOKUP($B574,'[1]Query2 w Prices'!$B:$B,'[1]Query2 w Prices'!$L:$L)</f>
        <v>#N/A</v>
      </c>
    </row>
    <row r="575" spans="2:23" ht="16.5" customHeight="1" x14ac:dyDescent="0.25">
      <c r="B575" s="32" t="s">
        <v>1243</v>
      </c>
      <c r="C575" s="33" t="s">
        <v>5489</v>
      </c>
      <c r="D575" s="34" t="str">
        <f>_xlfn.XLOOKUP($B575,[1]Redo!$A:$A,[1]Redo!$AD:$AD)</f>
        <v>SGN,S11,WGX,M3-1P,</v>
      </c>
      <c r="E575" s="35">
        <v>1326</v>
      </c>
      <c r="F575" s="36">
        <f>_xlfn.XLOOKUP($B575,'[1]DOT Signs Costs (2)'!$A:$A,'[1]DOT Signs Costs (2)'!$Y:$Y)</f>
        <v>0.12470000000000001</v>
      </c>
      <c r="G575" s="37">
        <f t="shared" si="106"/>
        <v>7.4820000000000002</v>
      </c>
      <c r="H575" s="36">
        <f>_xlfn.XLOOKUP($B575,'[1]DOT Signs Costs (2)'!$A:$A,'[1]DOT Signs Costs (2)'!$W:$W)</f>
        <v>18.128</v>
      </c>
      <c r="I575" s="36">
        <f t="shared" si="105"/>
        <v>5.7848329999999999</v>
      </c>
      <c r="J575" s="36">
        <f t="shared" si="107"/>
        <v>8.3549000000000012E-2</v>
      </c>
      <c r="K575" s="36">
        <f t="shared" si="108"/>
        <v>5.7848329999999999</v>
      </c>
      <c r="L575" s="36">
        <f t="shared" si="109"/>
        <v>23.996382000000001</v>
      </c>
      <c r="M575" s="36">
        <f t="shared" si="110"/>
        <v>1.8765170724000002</v>
      </c>
      <c r="N575" s="36">
        <f t="shared" si="111"/>
        <v>25.872899072399999</v>
      </c>
      <c r="O575" s="36">
        <f t="shared" si="112"/>
        <v>4.7147250022269755</v>
      </c>
      <c r="P575" s="36">
        <f t="shared" si="113"/>
        <v>30.587624074626973</v>
      </c>
      <c r="Q575" s="38" t="e">
        <v>#N/A</v>
      </c>
      <c r="R575" s="39" t="str">
        <f t="shared" si="114"/>
        <v xml:space="preserve"> </v>
      </c>
      <c r="S575" s="40"/>
      <c r="T575" s="41" t="str">
        <f t="shared" si="115"/>
        <v/>
      </c>
      <c r="U575" s="41" t="str">
        <f t="shared" si="116"/>
        <v/>
      </c>
      <c r="V575" s="41" t="e">
        <f t="shared" si="104"/>
        <v>#N/A</v>
      </c>
      <c r="W575" s="18" t="e">
        <f>_xlfn.XLOOKUP($B575,'[1]Query2 w Prices'!$B:$B,'[1]Query2 w Prices'!$L:$L)</f>
        <v>#N/A</v>
      </c>
    </row>
    <row r="576" spans="2:23" ht="16.5" customHeight="1" x14ac:dyDescent="0.25">
      <c r="B576" s="42" t="s">
        <v>1244</v>
      </c>
      <c r="C576" s="33" t="s">
        <v>5490</v>
      </c>
      <c r="D576" s="34" t="str">
        <f>_xlfn.XLOOKUP($B576,[1]Redo!$A:$A,[1]Redo!$AD:$AD)</f>
        <v>SGN,S11,WEX,M3-1P,</v>
      </c>
      <c r="E576" s="35">
        <v>1326</v>
      </c>
      <c r="F576" s="36">
        <f>_xlfn.XLOOKUP($B576,'[1]DOT Signs Costs (2)'!$A:$A,'[1]DOT Signs Costs (2)'!$Y:$Y)</f>
        <v>0.12470000000000001</v>
      </c>
      <c r="G576" s="37">
        <f t="shared" si="106"/>
        <v>7.4820000000000002</v>
      </c>
      <c r="H576" s="36">
        <f>_xlfn.XLOOKUP($B576,'[1]DOT Signs Costs (2)'!$A:$A,'[1]DOT Signs Costs (2)'!$W:$W)</f>
        <v>18.128</v>
      </c>
      <c r="I576" s="36">
        <f t="shared" si="105"/>
        <v>5.7848329999999999</v>
      </c>
      <c r="J576" s="36">
        <f t="shared" si="107"/>
        <v>8.3549000000000012E-2</v>
      </c>
      <c r="K576" s="36">
        <f t="shared" si="108"/>
        <v>5.7848329999999999</v>
      </c>
      <c r="L576" s="36">
        <f t="shared" si="109"/>
        <v>23.996382000000001</v>
      </c>
      <c r="M576" s="36">
        <f t="shared" si="110"/>
        <v>1.8765170724000002</v>
      </c>
      <c r="N576" s="36">
        <f t="shared" si="111"/>
        <v>25.872899072399999</v>
      </c>
      <c r="O576" s="36">
        <f t="shared" si="112"/>
        <v>4.7147250022269755</v>
      </c>
      <c r="P576" s="36">
        <f t="shared" si="113"/>
        <v>30.587624074626973</v>
      </c>
      <c r="Q576" s="38" t="e">
        <v>#N/A</v>
      </c>
      <c r="R576" s="39" t="str">
        <f t="shared" si="114"/>
        <v xml:space="preserve"> </v>
      </c>
      <c r="S576" s="40"/>
      <c r="T576" s="41" t="str">
        <f t="shared" si="115"/>
        <v/>
      </c>
      <c r="U576" s="41" t="str">
        <f t="shared" si="116"/>
        <v/>
      </c>
      <c r="V576" s="41" t="e">
        <f t="shared" si="104"/>
        <v>#N/A</v>
      </c>
      <c r="W576" s="18" t="e">
        <f>_xlfn.XLOOKUP($B576,'[1]Query2 w Prices'!$B:$B,'[1]Query2 w Prices'!$L:$L)</f>
        <v>#N/A</v>
      </c>
    </row>
    <row r="577" spans="2:23" ht="16.5" customHeight="1" x14ac:dyDescent="0.25">
      <c r="B577" s="32" t="s">
        <v>1245</v>
      </c>
      <c r="C577" s="33" t="s">
        <v>5491</v>
      </c>
      <c r="D577" s="34" t="str">
        <f>_xlfn.XLOOKUP($B577,[1]Redo!$A:$A,[1]Redo!$AD:$AD)</f>
        <v>SGN,S11,WEX,M3-1P,</v>
      </c>
      <c r="E577" s="35">
        <v>1326</v>
      </c>
      <c r="F577" s="36">
        <f>_xlfn.XLOOKUP($B577,'[1]DOT Signs Costs (2)'!$A:$A,'[1]DOT Signs Costs (2)'!$Y:$Y)</f>
        <v>0.24057500000000001</v>
      </c>
      <c r="G577" s="37">
        <f t="shared" si="106"/>
        <v>14.4345</v>
      </c>
      <c r="H577" s="36">
        <f>_xlfn.XLOOKUP($B577,'[1]DOT Signs Costs (2)'!$A:$A,'[1]DOT Signs Costs (2)'!$W:$W)</f>
        <v>40.788000000000004</v>
      </c>
      <c r="I577" s="36">
        <f t="shared" si="105"/>
        <v>11.160274250000001</v>
      </c>
      <c r="J577" s="36">
        <f t="shared" si="107"/>
        <v>0.16118525000000003</v>
      </c>
      <c r="K577" s="36">
        <f t="shared" si="108"/>
        <v>11.160274250000001</v>
      </c>
      <c r="L577" s="36">
        <f t="shared" si="109"/>
        <v>52.109459500000007</v>
      </c>
      <c r="M577" s="36">
        <f t="shared" si="110"/>
        <v>4.0749597329000009</v>
      </c>
      <c r="N577" s="36">
        <f t="shared" si="111"/>
        <v>56.184419232900005</v>
      </c>
      <c r="O577" s="36">
        <f t="shared" si="112"/>
        <v>10.238283902847687</v>
      </c>
      <c r="P577" s="36">
        <f t="shared" si="113"/>
        <v>66.422703135747696</v>
      </c>
      <c r="Q577" s="38">
        <v>39.76</v>
      </c>
      <c r="R577" s="39">
        <f t="shared" si="114"/>
        <v>-0.40140948617007177</v>
      </c>
      <c r="S577" s="40"/>
      <c r="T577" s="41" t="str">
        <f t="shared" si="115"/>
        <v/>
      </c>
      <c r="U577" s="41" t="str">
        <f t="shared" si="116"/>
        <v/>
      </c>
      <c r="V577" s="41">
        <f t="shared" si="104"/>
        <v>39.76</v>
      </c>
      <c r="W577" s="18">
        <f>_xlfn.XLOOKUP($B577,'[1]Query2 w Prices'!$B:$B,'[1]Query2 w Prices'!$L:$L)</f>
        <v>39.679000000000002</v>
      </c>
    </row>
    <row r="578" spans="2:23" ht="16.5" customHeight="1" x14ac:dyDescent="0.25">
      <c r="B578" s="42" t="s">
        <v>1246</v>
      </c>
      <c r="C578" s="33" t="s">
        <v>5492</v>
      </c>
      <c r="D578" s="34" t="str">
        <f>_xlfn.XLOOKUP($B578,[1]Redo!$A:$A,[1]Redo!$AD:$AD)</f>
        <v>SGN,S11,WNX,M3-1P,</v>
      </c>
      <c r="E578" s="35">
        <v>1326</v>
      </c>
      <c r="F578" s="36">
        <f>_xlfn.XLOOKUP($B578,'[1]DOT Signs Costs (2)'!$A:$A,'[1]DOT Signs Costs (2)'!$Y:$Y)</f>
        <v>0.12470000000000001</v>
      </c>
      <c r="G578" s="37">
        <f t="shared" si="106"/>
        <v>7.4820000000000002</v>
      </c>
      <c r="H578" s="36">
        <f>_xlfn.XLOOKUP($B578,'[1]DOT Signs Costs (2)'!$A:$A,'[1]DOT Signs Costs (2)'!$W:$W)</f>
        <v>18.128</v>
      </c>
      <c r="I578" s="36">
        <f t="shared" si="105"/>
        <v>5.7848329999999999</v>
      </c>
      <c r="J578" s="36">
        <f t="shared" si="107"/>
        <v>8.3549000000000012E-2</v>
      </c>
      <c r="K578" s="36">
        <f t="shared" si="108"/>
        <v>5.7848329999999999</v>
      </c>
      <c r="L578" s="36">
        <f t="shared" si="109"/>
        <v>23.996382000000001</v>
      </c>
      <c r="M578" s="36">
        <f t="shared" si="110"/>
        <v>1.8765170724000002</v>
      </c>
      <c r="N578" s="36">
        <f t="shared" si="111"/>
        <v>25.872899072399999</v>
      </c>
      <c r="O578" s="36">
        <f t="shared" si="112"/>
        <v>4.7147250022269755</v>
      </c>
      <c r="P578" s="36">
        <f t="shared" si="113"/>
        <v>30.587624074626973</v>
      </c>
      <c r="Q578" s="38">
        <v>19.920000000000002</v>
      </c>
      <c r="R578" s="39">
        <f t="shared" si="114"/>
        <v>-0.34875621750157354</v>
      </c>
      <c r="S578" s="40"/>
      <c r="T578" s="41" t="str">
        <f t="shared" si="115"/>
        <v/>
      </c>
      <c r="U578" s="41" t="str">
        <f t="shared" si="116"/>
        <v/>
      </c>
      <c r="V578" s="41">
        <f t="shared" si="104"/>
        <v>19.920000000000002</v>
      </c>
      <c r="W578" s="18">
        <f>_xlfn.XLOOKUP($B578,'[1]Query2 w Prices'!$B:$B,'[1]Query2 w Prices'!$L:$L)</f>
        <v>19.839500000000001</v>
      </c>
    </row>
    <row r="579" spans="2:23" ht="16.5" customHeight="1" x14ac:dyDescent="0.25">
      <c r="B579" s="32" t="s">
        <v>1247</v>
      </c>
      <c r="C579" s="33" t="s">
        <v>5493</v>
      </c>
      <c r="D579" s="34" t="str">
        <f>_xlfn.XLOOKUP($B579,[1]Redo!$A:$A,[1]Redo!$AD:$AD)</f>
        <v>SGN,S11,WNX,M3-1P,</v>
      </c>
      <c r="E579" s="35">
        <v>1326</v>
      </c>
      <c r="F579" s="36">
        <f>_xlfn.XLOOKUP($B579,'[1]DOT Signs Costs (2)'!$A:$A,'[1]DOT Signs Costs (2)'!$Y:$Y)</f>
        <v>0.24057500000000001</v>
      </c>
      <c r="G579" s="37">
        <f t="shared" si="106"/>
        <v>14.4345</v>
      </c>
      <c r="H579" s="36">
        <f>_xlfn.XLOOKUP($B579,'[1]DOT Signs Costs (2)'!$A:$A,'[1]DOT Signs Costs (2)'!$W:$W)</f>
        <v>40.788000000000004</v>
      </c>
      <c r="I579" s="36">
        <f t="shared" si="105"/>
        <v>11.160274250000001</v>
      </c>
      <c r="J579" s="36">
        <f t="shared" si="107"/>
        <v>0.16118525000000003</v>
      </c>
      <c r="K579" s="36">
        <f t="shared" si="108"/>
        <v>11.160274250000001</v>
      </c>
      <c r="L579" s="36">
        <f t="shared" si="109"/>
        <v>52.109459500000007</v>
      </c>
      <c r="M579" s="36">
        <f t="shared" si="110"/>
        <v>4.0749597329000009</v>
      </c>
      <c r="N579" s="36">
        <f t="shared" si="111"/>
        <v>56.184419232900005</v>
      </c>
      <c r="O579" s="36">
        <f t="shared" si="112"/>
        <v>10.238283902847687</v>
      </c>
      <c r="P579" s="36">
        <f t="shared" si="113"/>
        <v>66.422703135747696</v>
      </c>
      <c r="Q579" s="38">
        <v>39.76</v>
      </c>
      <c r="R579" s="39">
        <f t="shared" si="114"/>
        <v>-0.40140948617007177</v>
      </c>
      <c r="S579" s="40"/>
      <c r="T579" s="41" t="str">
        <f t="shared" si="115"/>
        <v/>
      </c>
      <c r="U579" s="41" t="str">
        <f t="shared" si="116"/>
        <v/>
      </c>
      <c r="V579" s="41">
        <f t="shared" si="104"/>
        <v>39.76</v>
      </c>
      <c r="W579" s="18">
        <f>_xlfn.XLOOKUP($B579,'[1]Query2 w Prices'!$B:$B,'[1]Query2 w Prices'!$L:$L)</f>
        <v>39.679000000000002</v>
      </c>
    </row>
    <row r="580" spans="2:23" ht="16.5" customHeight="1" x14ac:dyDescent="0.25">
      <c r="B580" s="42" t="s">
        <v>1250</v>
      </c>
      <c r="C580" s="33" t="s">
        <v>5494</v>
      </c>
      <c r="D580" s="34" t="str">
        <f>_xlfn.XLOOKUP($B580,[1]Redo!$A:$A,[1]Redo!$AD:$AD)</f>
        <v>SGN,S11,WGX,M3-1P,</v>
      </c>
      <c r="E580" s="35">
        <v>1326</v>
      </c>
      <c r="F580" s="36">
        <f>_xlfn.XLOOKUP($B580,'[1]DOT Signs Costs (2)'!$A:$A,'[1]DOT Signs Costs (2)'!$Y:$Y)</f>
        <v>5.1175000000000012E-2</v>
      </c>
      <c r="G580" s="37">
        <f t="shared" si="106"/>
        <v>3.0705000000000009</v>
      </c>
      <c r="H580" s="36">
        <f>_xlfn.XLOOKUP($B580,'[1]DOT Signs Costs (2)'!$A:$A,'[1]DOT Signs Costs (2)'!$W:$W)</f>
        <v>4.532</v>
      </c>
      <c r="I580" s="36">
        <f t="shared" si="105"/>
        <v>2.3740082500000006</v>
      </c>
      <c r="J580" s="36">
        <f t="shared" si="107"/>
        <v>3.4287250000000012E-2</v>
      </c>
      <c r="K580" s="36">
        <f t="shared" si="108"/>
        <v>2.3740082500000006</v>
      </c>
      <c r="L580" s="36">
        <f t="shared" si="109"/>
        <v>6.9402955000000013</v>
      </c>
      <c r="M580" s="36">
        <f t="shared" si="110"/>
        <v>0.54273110810000014</v>
      </c>
      <c r="N580" s="36">
        <f t="shared" si="111"/>
        <v>7.4830266081000012</v>
      </c>
      <c r="O580" s="36">
        <f t="shared" si="112"/>
        <v>1.3636049266382479</v>
      </c>
      <c r="P580" s="36">
        <f t="shared" si="113"/>
        <v>8.8466315347382487</v>
      </c>
      <c r="Q580" s="38">
        <v>9.15</v>
      </c>
      <c r="R580" s="39">
        <f t="shared" si="114"/>
        <v>3.4291974755646652E-2</v>
      </c>
      <c r="S580" s="40"/>
      <c r="T580" s="41" t="str">
        <f t="shared" si="115"/>
        <v/>
      </c>
      <c r="U580" s="41" t="str">
        <f t="shared" si="116"/>
        <v/>
      </c>
      <c r="V580" s="41">
        <f t="shared" si="104"/>
        <v>9.15</v>
      </c>
      <c r="W580" s="18">
        <f>_xlfn.XLOOKUP($B580,'[1]Query2 w Prices'!$B:$B,'[1]Query2 w Prices'!$L:$L)</f>
        <v>9.0694999999999997</v>
      </c>
    </row>
    <row r="581" spans="2:23" ht="16.5" customHeight="1" x14ac:dyDescent="0.25">
      <c r="B581" s="32" t="s">
        <v>1262</v>
      </c>
      <c r="C581" s="33" t="s">
        <v>5495</v>
      </c>
      <c r="D581" s="34" t="str">
        <f>_xlfn.XLOOKUP($B581,[1]Redo!$A:$A,[1]Redo!$AD:$AD)</f>
        <v>SGN,S11,BFY,M3-2P,</v>
      </c>
      <c r="E581" s="35">
        <v>1326</v>
      </c>
      <c r="F581" s="36">
        <f>_xlfn.XLOOKUP($B581,'[1]DOT Signs Costs (2)'!$A:$A,'[1]DOT Signs Costs (2)'!$Y:$Y)</f>
        <v>0.12470000000000001</v>
      </c>
      <c r="G581" s="37">
        <f t="shared" si="106"/>
        <v>7.4820000000000002</v>
      </c>
      <c r="H581" s="36">
        <f>_xlfn.XLOOKUP($B581,'[1]DOT Signs Costs (2)'!$A:$A,'[1]DOT Signs Costs (2)'!$W:$W)</f>
        <v>18.128</v>
      </c>
      <c r="I581" s="36">
        <f t="shared" si="105"/>
        <v>5.7848329999999999</v>
      </c>
      <c r="J581" s="36">
        <f t="shared" si="107"/>
        <v>8.3549000000000012E-2</v>
      </c>
      <c r="K581" s="36">
        <f t="shared" si="108"/>
        <v>5.7848329999999999</v>
      </c>
      <c r="L581" s="36">
        <f t="shared" si="109"/>
        <v>23.996382000000001</v>
      </c>
      <c r="M581" s="36">
        <f t="shared" si="110"/>
        <v>1.8765170724000002</v>
      </c>
      <c r="N581" s="36">
        <f t="shared" si="111"/>
        <v>25.872899072399999</v>
      </c>
      <c r="O581" s="36">
        <f t="shared" si="112"/>
        <v>4.7147250022269755</v>
      </c>
      <c r="P581" s="36">
        <f t="shared" si="113"/>
        <v>30.587624074626973</v>
      </c>
      <c r="Q581" s="38">
        <v>19.920000000000002</v>
      </c>
      <c r="R581" s="39">
        <f t="shared" si="114"/>
        <v>-0.34875621750157354</v>
      </c>
      <c r="S581" s="40"/>
      <c r="T581" s="41" t="str">
        <f t="shared" si="115"/>
        <v/>
      </c>
      <c r="U581" s="41" t="str">
        <f t="shared" si="116"/>
        <v/>
      </c>
      <c r="V581" s="41">
        <f t="shared" si="104"/>
        <v>19.920000000000002</v>
      </c>
      <c r="W581" s="18">
        <f>_xlfn.XLOOKUP($B581,'[1]Query2 w Prices'!$B:$B,'[1]Query2 w Prices'!$L:$L)</f>
        <v>19.839500000000001</v>
      </c>
    </row>
    <row r="582" spans="2:23" ht="16.5" customHeight="1" x14ac:dyDescent="0.25">
      <c r="B582" s="42" t="s">
        <v>1263</v>
      </c>
      <c r="C582" s="33" t="s">
        <v>5496</v>
      </c>
      <c r="D582" s="34" t="str">
        <f>_xlfn.XLOOKUP($B582,[1]Redo!$A:$A,[1]Redo!$AD:$AD)</f>
        <v>SGN,S11,BFY,M3-2P,</v>
      </c>
      <c r="E582" s="35">
        <v>1326</v>
      </c>
      <c r="F582" s="36">
        <f>_xlfn.XLOOKUP($B582,'[1]DOT Signs Costs (2)'!$A:$A,'[1]DOT Signs Costs (2)'!$Y:$Y)</f>
        <v>0.24057500000000001</v>
      </c>
      <c r="G582" s="37">
        <f t="shared" si="106"/>
        <v>14.4345</v>
      </c>
      <c r="H582" s="36">
        <f>_xlfn.XLOOKUP($B582,'[1]DOT Signs Costs (2)'!$A:$A,'[1]DOT Signs Costs (2)'!$W:$W)</f>
        <v>40.788000000000004</v>
      </c>
      <c r="I582" s="36">
        <f t="shared" si="105"/>
        <v>11.160274250000001</v>
      </c>
      <c r="J582" s="36">
        <f t="shared" si="107"/>
        <v>0.16118525000000003</v>
      </c>
      <c r="K582" s="36">
        <f t="shared" si="108"/>
        <v>11.160274250000001</v>
      </c>
      <c r="L582" s="36">
        <f t="shared" si="109"/>
        <v>52.109459500000007</v>
      </c>
      <c r="M582" s="36">
        <f t="shared" si="110"/>
        <v>4.0749597329000009</v>
      </c>
      <c r="N582" s="36">
        <f t="shared" si="111"/>
        <v>56.184419232900005</v>
      </c>
      <c r="O582" s="36">
        <f t="shared" si="112"/>
        <v>10.238283902847687</v>
      </c>
      <c r="P582" s="36">
        <f t="shared" si="113"/>
        <v>66.422703135747696</v>
      </c>
      <c r="Q582" s="38">
        <v>39.76</v>
      </c>
      <c r="R582" s="39">
        <f t="shared" si="114"/>
        <v>-0.40140948617007177</v>
      </c>
      <c r="S582" s="40"/>
      <c r="T582" s="41" t="str">
        <f t="shared" si="115"/>
        <v/>
      </c>
      <c r="U582" s="41" t="str">
        <f t="shared" si="116"/>
        <v/>
      </c>
      <c r="V582" s="41">
        <f t="shared" ref="V582:V645" si="117">ROUND($W582+7.75%,2)</f>
        <v>39.76</v>
      </c>
      <c r="W582" s="18">
        <f>_xlfn.XLOOKUP($B582,'[1]Query2 w Prices'!$B:$B,'[1]Query2 w Prices'!$L:$L)</f>
        <v>39.679000000000002</v>
      </c>
    </row>
    <row r="583" spans="2:23" ht="16.5" customHeight="1" x14ac:dyDescent="0.25">
      <c r="B583" s="32" t="s">
        <v>1251</v>
      </c>
      <c r="C583" s="33" t="s">
        <v>5497</v>
      </c>
      <c r="D583" s="34" t="str">
        <f>_xlfn.XLOOKUP($B583,[1]Redo!$A:$A,[1]Redo!$AD:$AD)</f>
        <v>SGN,S8,BWX,M3-2P,</v>
      </c>
      <c r="E583" s="35">
        <v>1326</v>
      </c>
      <c r="F583" s="36">
        <f>_xlfn.XLOOKUP($B583,'[1]DOT Signs Costs (2)'!$A:$A,'[1]DOT Signs Costs (2)'!$Y:$Y)</f>
        <v>0.12470000000000001</v>
      </c>
      <c r="G583" s="37">
        <f t="shared" si="106"/>
        <v>7.4820000000000002</v>
      </c>
      <c r="H583" s="36">
        <f>_xlfn.XLOOKUP($B583,'[1]DOT Signs Costs (2)'!$A:$A,'[1]DOT Signs Costs (2)'!$W:$W)</f>
        <v>18.128</v>
      </c>
      <c r="I583" s="36">
        <f t="shared" ref="I583:I646" si="118">F583*$K$4</f>
        <v>5.7848329999999999</v>
      </c>
      <c r="J583" s="36">
        <f t="shared" si="107"/>
        <v>8.3549000000000012E-2</v>
      </c>
      <c r="K583" s="36">
        <f t="shared" si="108"/>
        <v>5.7848329999999999</v>
      </c>
      <c r="L583" s="36">
        <f t="shared" si="109"/>
        <v>23.996382000000001</v>
      </c>
      <c r="M583" s="36">
        <f t="shared" si="110"/>
        <v>1.8765170724000002</v>
      </c>
      <c r="N583" s="36">
        <f t="shared" si="111"/>
        <v>25.872899072399999</v>
      </c>
      <c r="O583" s="36">
        <f t="shared" si="112"/>
        <v>4.7147250022269755</v>
      </c>
      <c r="P583" s="36">
        <f t="shared" si="113"/>
        <v>30.587624074626973</v>
      </c>
      <c r="Q583" s="38">
        <v>19.350000000000001</v>
      </c>
      <c r="R583" s="39">
        <f t="shared" si="114"/>
        <v>-0.36739120525378755</v>
      </c>
      <c r="S583" s="40"/>
      <c r="T583" s="41" t="str">
        <f t="shared" si="115"/>
        <v/>
      </c>
      <c r="U583" s="41" t="str">
        <f t="shared" si="116"/>
        <v/>
      </c>
      <c r="V583" s="41">
        <f t="shared" si="117"/>
        <v>19.350000000000001</v>
      </c>
      <c r="W583" s="18">
        <f>_xlfn.XLOOKUP($B583,'[1]Query2 w Prices'!$B:$B,'[1]Query2 w Prices'!$L:$L)</f>
        <v>19.2727</v>
      </c>
    </row>
    <row r="584" spans="2:23" ht="16.5" customHeight="1" x14ac:dyDescent="0.25">
      <c r="B584" s="42" t="s">
        <v>1254</v>
      </c>
      <c r="C584" s="33" t="s">
        <v>5498</v>
      </c>
      <c r="D584" s="34" t="str">
        <f>_xlfn.XLOOKUP($B584,[1]Redo!$A:$A,[1]Redo!$AD:$AD)</f>
        <v>SGN,S8,BWX,M3-2P,</v>
      </c>
      <c r="E584" s="35">
        <v>1326</v>
      </c>
      <c r="F584" s="36">
        <f>_xlfn.XLOOKUP($B584,'[1]DOT Signs Costs (2)'!$A:$A,'[1]DOT Signs Costs (2)'!$Y:$Y)</f>
        <v>0.24057500000000001</v>
      </c>
      <c r="G584" s="37">
        <f t="shared" si="106"/>
        <v>14.4345</v>
      </c>
      <c r="H584" s="36">
        <f>_xlfn.XLOOKUP($B584,'[1]DOT Signs Costs (2)'!$A:$A,'[1]DOT Signs Costs (2)'!$W:$W)</f>
        <v>40.788000000000004</v>
      </c>
      <c r="I584" s="36">
        <f t="shared" si="118"/>
        <v>11.160274250000001</v>
      </c>
      <c r="J584" s="36">
        <f t="shared" si="107"/>
        <v>0.16118525000000003</v>
      </c>
      <c r="K584" s="36">
        <f t="shared" si="108"/>
        <v>11.160274250000001</v>
      </c>
      <c r="L584" s="36">
        <f t="shared" si="109"/>
        <v>52.109459500000007</v>
      </c>
      <c r="M584" s="36">
        <f t="shared" si="110"/>
        <v>4.0749597329000009</v>
      </c>
      <c r="N584" s="36">
        <f t="shared" si="111"/>
        <v>56.184419232900005</v>
      </c>
      <c r="O584" s="36">
        <f t="shared" si="112"/>
        <v>10.238283902847687</v>
      </c>
      <c r="P584" s="36">
        <f t="shared" si="113"/>
        <v>66.422703135747696</v>
      </c>
      <c r="Q584" s="38">
        <v>38.619999999999997</v>
      </c>
      <c r="R584" s="39">
        <f t="shared" si="114"/>
        <v>-0.41857229265312307</v>
      </c>
      <c r="S584" s="40"/>
      <c r="T584" s="41" t="str">
        <f t="shared" si="115"/>
        <v/>
      </c>
      <c r="U584" s="41" t="str">
        <f t="shared" si="116"/>
        <v/>
      </c>
      <c r="V584" s="41">
        <f t="shared" si="117"/>
        <v>38.619999999999997</v>
      </c>
      <c r="W584" s="18">
        <f>_xlfn.XLOOKUP($B584,'[1]Query2 w Prices'!$B:$B,'[1]Query2 w Prices'!$L:$L)</f>
        <v>38.545299999999997</v>
      </c>
    </row>
    <row r="585" spans="2:23" ht="16.5" customHeight="1" x14ac:dyDescent="0.25">
      <c r="B585" s="32" t="s">
        <v>1255</v>
      </c>
      <c r="C585" s="33" t="s">
        <v>5499</v>
      </c>
      <c r="D585" s="34" t="str">
        <f>_xlfn.XLOOKUP($B585,[1]Redo!$A:$A,[1]Redo!$AD:$AD)</f>
        <v>SGN,S11,WGX,M3-2P,</v>
      </c>
      <c r="E585" s="35">
        <v>1326</v>
      </c>
      <c r="F585" s="36">
        <f>_xlfn.XLOOKUP($B585,'[1]DOT Signs Costs (2)'!$A:$A,'[1]DOT Signs Costs (2)'!$Y:$Y)</f>
        <v>5.1175000000000012E-2</v>
      </c>
      <c r="G585" s="37">
        <f t="shared" si="106"/>
        <v>3.0705000000000009</v>
      </c>
      <c r="H585" s="36">
        <f>_xlfn.XLOOKUP($B585,'[1]DOT Signs Costs (2)'!$A:$A,'[1]DOT Signs Costs (2)'!$W:$W)</f>
        <v>4.532</v>
      </c>
      <c r="I585" s="36">
        <f t="shared" si="118"/>
        <v>2.3740082500000006</v>
      </c>
      <c r="J585" s="36">
        <f t="shared" si="107"/>
        <v>3.4287250000000012E-2</v>
      </c>
      <c r="K585" s="36">
        <f t="shared" si="108"/>
        <v>2.3740082500000006</v>
      </c>
      <c r="L585" s="36">
        <f t="shared" si="109"/>
        <v>6.9402955000000013</v>
      </c>
      <c r="M585" s="36">
        <f t="shared" si="110"/>
        <v>0.54273110810000014</v>
      </c>
      <c r="N585" s="36">
        <f t="shared" si="111"/>
        <v>7.4830266081000012</v>
      </c>
      <c r="O585" s="36">
        <f t="shared" si="112"/>
        <v>1.3636049266382479</v>
      </c>
      <c r="P585" s="36">
        <f t="shared" si="113"/>
        <v>8.8466315347382487</v>
      </c>
      <c r="Q585" s="38" t="e">
        <v>#N/A</v>
      </c>
      <c r="R585" s="39" t="str">
        <f t="shared" si="114"/>
        <v xml:space="preserve"> </v>
      </c>
      <c r="S585" s="40"/>
      <c r="T585" s="41" t="str">
        <f t="shared" si="115"/>
        <v/>
      </c>
      <c r="U585" s="41" t="str">
        <f t="shared" si="116"/>
        <v/>
      </c>
      <c r="V585" s="41" t="e">
        <f t="shared" si="117"/>
        <v>#N/A</v>
      </c>
      <c r="W585" s="18" t="e">
        <f>_xlfn.XLOOKUP($B585,'[1]Query2 w Prices'!$B:$B,'[1]Query2 w Prices'!$L:$L)</f>
        <v>#N/A</v>
      </c>
    </row>
    <row r="586" spans="2:23" ht="16.5" customHeight="1" x14ac:dyDescent="0.25">
      <c r="B586" s="42" t="s">
        <v>1256</v>
      </c>
      <c r="C586" s="33" t="s">
        <v>5500</v>
      </c>
      <c r="D586" s="34" t="str">
        <f>_xlfn.XLOOKUP($B586,[1]Redo!$A:$A,[1]Redo!$AD:$AD)</f>
        <v>SGN,S11,WGX,M3-2P,</v>
      </c>
      <c r="E586" s="35">
        <v>1326</v>
      </c>
      <c r="F586" s="36">
        <f>_xlfn.XLOOKUP($B586,'[1]DOT Signs Costs (2)'!$A:$A,'[1]DOT Signs Costs (2)'!$Y:$Y)</f>
        <v>0.24057500000000001</v>
      </c>
      <c r="G586" s="37">
        <f t="shared" ref="G586:G649" si="119">IFERROR(SUM(F586*60), " ")</f>
        <v>14.4345</v>
      </c>
      <c r="H586" s="36">
        <f>_xlfn.XLOOKUP($B586,'[1]DOT Signs Costs (2)'!$A:$A,'[1]DOT Signs Costs (2)'!$W:$W)</f>
        <v>40.788000000000004</v>
      </c>
      <c r="I586" s="36">
        <f t="shared" si="118"/>
        <v>11.160274250000001</v>
      </c>
      <c r="J586" s="36">
        <f t="shared" ref="J586:J649" si="120">IFERROR(SUM($J$4*F586), " " )</f>
        <v>0.16118525000000003</v>
      </c>
      <c r="K586" s="36">
        <f t="shared" ref="K586:K649" si="121">IFERROR(SUM($K$4*F586), " ")</f>
        <v>11.160274250000001</v>
      </c>
      <c r="L586" s="36">
        <f t="shared" ref="L586:L649" si="122">IFERROR(SUM(H586+J586+K586), " ")</f>
        <v>52.109459500000007</v>
      </c>
      <c r="M586" s="36">
        <f t="shared" ref="M586:M649" si="123">IFERROR(SUM(L586*$M$4), " ")</f>
        <v>4.0749597329000009</v>
      </c>
      <c r="N586" s="36">
        <f t="shared" ref="N586:N649" si="124">IFERROR(SUM(L586+M586), " ")</f>
        <v>56.184419232900005</v>
      </c>
      <c r="O586" s="36">
        <f t="shared" ref="O586:O649" si="125">IFERROR(SUM(N586*$O$4), " ")</f>
        <v>10.238283902847687</v>
      </c>
      <c r="P586" s="36">
        <f t="shared" ref="P586:P649" si="126">IFERROR(SUM(O586+N586),"")</f>
        <v>66.422703135747696</v>
      </c>
      <c r="Q586" s="38" t="e">
        <v>#N/A</v>
      </c>
      <c r="R586" s="39" t="str">
        <f t="shared" ref="R586:R649" si="127">IFERROR(SUM(Q586-P586)/(P586)," ")</f>
        <v xml:space="preserve"> </v>
      </c>
      <c r="S586" s="40"/>
      <c r="T586" s="41" t="str">
        <f t="shared" ref="T586:T649" si="128">IF(S586=0,"",Q586*S586)</f>
        <v/>
      </c>
      <c r="U586" s="41" t="str">
        <f t="shared" ref="U586:U649" si="129">IFERROR(T586-(P586*S586),"")</f>
        <v/>
      </c>
      <c r="V586" s="41" t="e">
        <f t="shared" si="117"/>
        <v>#N/A</v>
      </c>
      <c r="W586" s="18" t="e">
        <f>_xlfn.XLOOKUP($B586,'[1]Query2 w Prices'!$B:$B,'[1]Query2 w Prices'!$L:$L)</f>
        <v>#N/A</v>
      </c>
    </row>
    <row r="587" spans="2:23" ht="16.5" customHeight="1" x14ac:dyDescent="0.25">
      <c r="B587" s="32" t="s">
        <v>1257</v>
      </c>
      <c r="C587" s="33" t="s">
        <v>5501</v>
      </c>
      <c r="D587" s="34" t="str">
        <f>_xlfn.XLOOKUP($B587,[1]Redo!$A:$A,[1]Redo!$AD:$AD)</f>
        <v>SGN,S11,WGX,M3-2P,</v>
      </c>
      <c r="E587" s="35">
        <v>1326</v>
      </c>
      <c r="F587" s="36">
        <f>_xlfn.XLOOKUP($B587,'[1]DOT Signs Costs (2)'!$A:$A,'[1]DOT Signs Costs (2)'!$Y:$Y)</f>
        <v>0.12470000000000001</v>
      </c>
      <c r="G587" s="37">
        <f t="shared" si="119"/>
        <v>7.4820000000000002</v>
      </c>
      <c r="H587" s="36">
        <f>_xlfn.XLOOKUP($B587,'[1]DOT Signs Costs (2)'!$A:$A,'[1]DOT Signs Costs (2)'!$W:$W)</f>
        <v>18.128</v>
      </c>
      <c r="I587" s="36">
        <f t="shared" si="118"/>
        <v>5.7848329999999999</v>
      </c>
      <c r="J587" s="36">
        <f t="shared" si="120"/>
        <v>8.3549000000000012E-2</v>
      </c>
      <c r="K587" s="36">
        <f t="shared" si="121"/>
        <v>5.7848329999999999</v>
      </c>
      <c r="L587" s="36">
        <f t="shared" si="122"/>
        <v>23.996382000000001</v>
      </c>
      <c r="M587" s="36">
        <f t="shared" si="123"/>
        <v>1.8765170724000002</v>
      </c>
      <c r="N587" s="36">
        <f t="shared" si="124"/>
        <v>25.872899072399999</v>
      </c>
      <c r="O587" s="36">
        <f t="shared" si="125"/>
        <v>4.7147250022269755</v>
      </c>
      <c r="P587" s="36">
        <f t="shared" si="126"/>
        <v>30.587624074626973</v>
      </c>
      <c r="Q587" s="38" t="e">
        <v>#N/A</v>
      </c>
      <c r="R587" s="39" t="str">
        <f t="shared" si="127"/>
        <v xml:space="preserve"> </v>
      </c>
      <c r="S587" s="40"/>
      <c r="T587" s="41" t="str">
        <f t="shared" si="128"/>
        <v/>
      </c>
      <c r="U587" s="41" t="str">
        <f t="shared" si="129"/>
        <v/>
      </c>
      <c r="V587" s="41" t="e">
        <f t="shared" si="117"/>
        <v>#N/A</v>
      </c>
      <c r="W587" s="18" t="e">
        <f>_xlfn.XLOOKUP($B587,'[1]Query2 w Prices'!$B:$B,'[1]Query2 w Prices'!$L:$L)</f>
        <v>#N/A</v>
      </c>
    </row>
    <row r="588" spans="2:23" ht="16.5" customHeight="1" x14ac:dyDescent="0.25">
      <c r="B588" s="42" t="s">
        <v>1258</v>
      </c>
      <c r="C588" s="33" t="s">
        <v>5502</v>
      </c>
      <c r="D588" s="34" t="str">
        <f>_xlfn.XLOOKUP($B588,[1]Redo!$A:$A,[1]Redo!$AD:$AD)</f>
        <v>SGN,S11,WEX,M3-2P,</v>
      </c>
      <c r="E588" s="35">
        <v>1326</v>
      </c>
      <c r="F588" s="36">
        <f>_xlfn.XLOOKUP($B588,'[1]DOT Signs Costs (2)'!$A:$A,'[1]DOT Signs Costs (2)'!$Y:$Y)</f>
        <v>0.12470000000000001</v>
      </c>
      <c r="G588" s="37">
        <f t="shared" si="119"/>
        <v>7.4820000000000002</v>
      </c>
      <c r="H588" s="36">
        <f>_xlfn.XLOOKUP($B588,'[1]DOT Signs Costs (2)'!$A:$A,'[1]DOT Signs Costs (2)'!$W:$W)</f>
        <v>18.128</v>
      </c>
      <c r="I588" s="36">
        <f t="shared" si="118"/>
        <v>5.7848329999999999</v>
      </c>
      <c r="J588" s="36">
        <f t="shared" si="120"/>
        <v>8.3549000000000012E-2</v>
      </c>
      <c r="K588" s="36">
        <f t="shared" si="121"/>
        <v>5.7848329999999999</v>
      </c>
      <c r="L588" s="36">
        <f t="shared" si="122"/>
        <v>23.996382000000001</v>
      </c>
      <c r="M588" s="36">
        <f t="shared" si="123"/>
        <v>1.8765170724000002</v>
      </c>
      <c r="N588" s="36">
        <f t="shared" si="124"/>
        <v>25.872899072399999</v>
      </c>
      <c r="O588" s="36">
        <f t="shared" si="125"/>
        <v>4.7147250022269755</v>
      </c>
      <c r="P588" s="36">
        <f t="shared" si="126"/>
        <v>30.587624074626973</v>
      </c>
      <c r="Q588" s="38" t="e">
        <v>#N/A</v>
      </c>
      <c r="R588" s="39" t="str">
        <f t="shared" si="127"/>
        <v xml:space="preserve"> </v>
      </c>
      <c r="S588" s="40"/>
      <c r="T588" s="41" t="str">
        <f t="shared" si="128"/>
        <v/>
      </c>
      <c r="U588" s="41" t="str">
        <f t="shared" si="129"/>
        <v/>
      </c>
      <c r="V588" s="41" t="e">
        <f t="shared" si="117"/>
        <v>#N/A</v>
      </c>
      <c r="W588" s="18" t="e">
        <f>_xlfn.XLOOKUP($B588,'[1]Query2 w Prices'!$B:$B,'[1]Query2 w Prices'!$L:$L)</f>
        <v>#N/A</v>
      </c>
    </row>
    <row r="589" spans="2:23" ht="16.5" customHeight="1" x14ac:dyDescent="0.25">
      <c r="B589" s="32" t="s">
        <v>1259</v>
      </c>
      <c r="C589" s="33" t="s">
        <v>5503</v>
      </c>
      <c r="D589" s="34" t="str">
        <f>_xlfn.XLOOKUP($B589,[1]Redo!$A:$A,[1]Redo!$AD:$AD)</f>
        <v>SGN,S11,WEX,M3-2P,</v>
      </c>
      <c r="E589" s="35">
        <v>1326</v>
      </c>
      <c r="F589" s="36">
        <f>_xlfn.XLOOKUP($B589,'[1]DOT Signs Costs (2)'!$A:$A,'[1]DOT Signs Costs (2)'!$Y:$Y)</f>
        <v>0.24057500000000001</v>
      </c>
      <c r="G589" s="37">
        <f t="shared" si="119"/>
        <v>14.4345</v>
      </c>
      <c r="H589" s="36">
        <f>_xlfn.XLOOKUP($B589,'[1]DOT Signs Costs (2)'!$A:$A,'[1]DOT Signs Costs (2)'!$W:$W)</f>
        <v>40.788000000000004</v>
      </c>
      <c r="I589" s="36">
        <f t="shared" si="118"/>
        <v>11.160274250000001</v>
      </c>
      <c r="J589" s="36">
        <f t="shared" si="120"/>
        <v>0.16118525000000003</v>
      </c>
      <c r="K589" s="36">
        <f t="shared" si="121"/>
        <v>11.160274250000001</v>
      </c>
      <c r="L589" s="36">
        <f t="shared" si="122"/>
        <v>52.109459500000007</v>
      </c>
      <c r="M589" s="36">
        <f t="shared" si="123"/>
        <v>4.0749597329000009</v>
      </c>
      <c r="N589" s="36">
        <f t="shared" si="124"/>
        <v>56.184419232900005</v>
      </c>
      <c r="O589" s="36">
        <f t="shared" si="125"/>
        <v>10.238283902847687</v>
      </c>
      <c r="P589" s="36">
        <f t="shared" si="126"/>
        <v>66.422703135747696</v>
      </c>
      <c r="Q589" s="38">
        <v>39.76</v>
      </c>
      <c r="R589" s="39">
        <f t="shared" si="127"/>
        <v>-0.40140948617007177</v>
      </c>
      <c r="S589" s="40"/>
      <c r="T589" s="41" t="str">
        <f t="shared" si="128"/>
        <v/>
      </c>
      <c r="U589" s="41" t="str">
        <f t="shared" si="129"/>
        <v/>
      </c>
      <c r="V589" s="41">
        <f t="shared" si="117"/>
        <v>39.76</v>
      </c>
      <c r="W589" s="18">
        <f>_xlfn.XLOOKUP($B589,'[1]Query2 w Prices'!$B:$B,'[1]Query2 w Prices'!$L:$L)</f>
        <v>39.679000000000002</v>
      </c>
    </row>
    <row r="590" spans="2:23" ht="16.5" customHeight="1" x14ac:dyDescent="0.25">
      <c r="B590" s="42" t="s">
        <v>1260</v>
      </c>
      <c r="C590" s="33" t="s">
        <v>5504</v>
      </c>
      <c r="D590" s="34" t="str">
        <f>_xlfn.XLOOKUP($B590,[1]Redo!$A:$A,[1]Redo!$AD:$AD)</f>
        <v>SGN,S11,WNX,M3-2P,</v>
      </c>
      <c r="E590" s="35">
        <v>1326</v>
      </c>
      <c r="F590" s="36">
        <f>_xlfn.XLOOKUP($B590,'[1]DOT Signs Costs (2)'!$A:$A,'[1]DOT Signs Costs (2)'!$Y:$Y)</f>
        <v>0.12470000000000001</v>
      </c>
      <c r="G590" s="37">
        <f t="shared" si="119"/>
        <v>7.4820000000000002</v>
      </c>
      <c r="H590" s="36">
        <f>_xlfn.XLOOKUP($B590,'[1]DOT Signs Costs (2)'!$A:$A,'[1]DOT Signs Costs (2)'!$W:$W)</f>
        <v>18.128</v>
      </c>
      <c r="I590" s="36">
        <f t="shared" si="118"/>
        <v>5.7848329999999999</v>
      </c>
      <c r="J590" s="36">
        <f t="shared" si="120"/>
        <v>8.3549000000000012E-2</v>
      </c>
      <c r="K590" s="36">
        <f t="shared" si="121"/>
        <v>5.7848329999999999</v>
      </c>
      <c r="L590" s="36">
        <f t="shared" si="122"/>
        <v>23.996382000000001</v>
      </c>
      <c r="M590" s="36">
        <f t="shared" si="123"/>
        <v>1.8765170724000002</v>
      </c>
      <c r="N590" s="36">
        <f t="shared" si="124"/>
        <v>25.872899072399999</v>
      </c>
      <c r="O590" s="36">
        <f t="shared" si="125"/>
        <v>4.7147250022269755</v>
      </c>
      <c r="P590" s="36">
        <f t="shared" si="126"/>
        <v>30.587624074626973</v>
      </c>
      <c r="Q590" s="38">
        <v>19.920000000000002</v>
      </c>
      <c r="R590" s="39">
        <f t="shared" si="127"/>
        <v>-0.34875621750157354</v>
      </c>
      <c r="S590" s="40"/>
      <c r="T590" s="41" t="str">
        <f t="shared" si="128"/>
        <v/>
      </c>
      <c r="U590" s="41" t="str">
        <f t="shared" si="129"/>
        <v/>
      </c>
      <c r="V590" s="41">
        <f t="shared" si="117"/>
        <v>19.920000000000002</v>
      </c>
      <c r="W590" s="18">
        <f>_xlfn.XLOOKUP($B590,'[1]Query2 w Prices'!$B:$B,'[1]Query2 w Prices'!$L:$L)</f>
        <v>19.839500000000001</v>
      </c>
    </row>
    <row r="591" spans="2:23" ht="16.5" customHeight="1" x14ac:dyDescent="0.25">
      <c r="B591" s="32" t="s">
        <v>1261</v>
      </c>
      <c r="C591" s="33" t="s">
        <v>5505</v>
      </c>
      <c r="D591" s="34" t="str">
        <f>_xlfn.XLOOKUP($B591,[1]Redo!$A:$A,[1]Redo!$AD:$AD)</f>
        <v>SGN,S11,WNX,M3-2P,</v>
      </c>
      <c r="E591" s="35">
        <v>1326</v>
      </c>
      <c r="F591" s="36">
        <f>_xlfn.XLOOKUP($B591,'[1]DOT Signs Costs (2)'!$A:$A,'[1]DOT Signs Costs (2)'!$Y:$Y)</f>
        <v>0.24057500000000001</v>
      </c>
      <c r="G591" s="37">
        <f t="shared" si="119"/>
        <v>14.4345</v>
      </c>
      <c r="H591" s="36">
        <f>_xlfn.XLOOKUP($B591,'[1]DOT Signs Costs (2)'!$A:$A,'[1]DOT Signs Costs (2)'!$W:$W)</f>
        <v>40.788000000000004</v>
      </c>
      <c r="I591" s="36">
        <f t="shared" si="118"/>
        <v>11.160274250000001</v>
      </c>
      <c r="J591" s="36">
        <f t="shared" si="120"/>
        <v>0.16118525000000003</v>
      </c>
      <c r="K591" s="36">
        <f t="shared" si="121"/>
        <v>11.160274250000001</v>
      </c>
      <c r="L591" s="36">
        <f t="shared" si="122"/>
        <v>52.109459500000007</v>
      </c>
      <c r="M591" s="36">
        <f t="shared" si="123"/>
        <v>4.0749597329000009</v>
      </c>
      <c r="N591" s="36">
        <f t="shared" si="124"/>
        <v>56.184419232900005</v>
      </c>
      <c r="O591" s="36">
        <f t="shared" si="125"/>
        <v>10.238283902847687</v>
      </c>
      <c r="P591" s="36">
        <f t="shared" si="126"/>
        <v>66.422703135747696</v>
      </c>
      <c r="Q591" s="38">
        <v>39.76</v>
      </c>
      <c r="R591" s="39">
        <f t="shared" si="127"/>
        <v>-0.40140948617007177</v>
      </c>
      <c r="S591" s="40"/>
      <c r="T591" s="41" t="str">
        <f t="shared" si="128"/>
        <v/>
      </c>
      <c r="U591" s="41" t="str">
        <f t="shared" si="129"/>
        <v/>
      </c>
      <c r="V591" s="41">
        <f t="shared" si="117"/>
        <v>39.76</v>
      </c>
      <c r="W591" s="18">
        <f>_xlfn.XLOOKUP($B591,'[1]Query2 w Prices'!$B:$B,'[1]Query2 w Prices'!$L:$L)</f>
        <v>39.679000000000002</v>
      </c>
    </row>
    <row r="592" spans="2:23" ht="16.5" customHeight="1" x14ac:dyDescent="0.25">
      <c r="B592" s="42" t="s">
        <v>1274</v>
      </c>
      <c r="C592" s="33" t="s">
        <v>5506</v>
      </c>
      <c r="D592" s="34" t="str">
        <f>_xlfn.XLOOKUP($B592,[1]Redo!$A:$A,[1]Redo!$AD:$AD)</f>
        <v>SGN,S11,BFY,M3-3P,</v>
      </c>
      <c r="E592" s="35">
        <v>1326</v>
      </c>
      <c r="F592" s="36">
        <f>_xlfn.XLOOKUP($B592,'[1]DOT Signs Costs (2)'!$A:$A,'[1]DOT Signs Costs (2)'!$Y:$Y)</f>
        <v>0.12470000000000001</v>
      </c>
      <c r="G592" s="37">
        <f t="shared" si="119"/>
        <v>7.4820000000000002</v>
      </c>
      <c r="H592" s="36">
        <f>_xlfn.XLOOKUP($B592,'[1]DOT Signs Costs (2)'!$A:$A,'[1]DOT Signs Costs (2)'!$W:$W)</f>
        <v>18.128</v>
      </c>
      <c r="I592" s="36">
        <f t="shared" si="118"/>
        <v>5.7848329999999999</v>
      </c>
      <c r="J592" s="36">
        <f t="shared" si="120"/>
        <v>8.3549000000000012E-2</v>
      </c>
      <c r="K592" s="36">
        <f t="shared" si="121"/>
        <v>5.7848329999999999</v>
      </c>
      <c r="L592" s="36">
        <f t="shared" si="122"/>
        <v>23.996382000000001</v>
      </c>
      <c r="M592" s="36">
        <f t="shared" si="123"/>
        <v>1.8765170724000002</v>
      </c>
      <c r="N592" s="36">
        <f t="shared" si="124"/>
        <v>25.872899072399999</v>
      </c>
      <c r="O592" s="36">
        <f t="shared" si="125"/>
        <v>4.7147250022269755</v>
      </c>
      <c r="P592" s="36">
        <f t="shared" si="126"/>
        <v>30.587624074626973</v>
      </c>
      <c r="Q592" s="38">
        <v>19.920000000000002</v>
      </c>
      <c r="R592" s="39">
        <f t="shared" si="127"/>
        <v>-0.34875621750157354</v>
      </c>
      <c r="S592" s="40"/>
      <c r="T592" s="41" t="str">
        <f t="shared" si="128"/>
        <v/>
      </c>
      <c r="U592" s="41" t="str">
        <f t="shared" si="129"/>
        <v/>
      </c>
      <c r="V592" s="41">
        <f t="shared" si="117"/>
        <v>19.920000000000002</v>
      </c>
      <c r="W592" s="18">
        <f>_xlfn.XLOOKUP($B592,'[1]Query2 w Prices'!$B:$B,'[1]Query2 w Prices'!$L:$L)</f>
        <v>19.839500000000001</v>
      </c>
    </row>
    <row r="593" spans="2:23" ht="16.5" customHeight="1" x14ac:dyDescent="0.25">
      <c r="B593" s="32" t="s">
        <v>1275</v>
      </c>
      <c r="C593" s="33" t="s">
        <v>5507</v>
      </c>
      <c r="D593" s="34" t="str">
        <f>_xlfn.XLOOKUP($B593,[1]Redo!$A:$A,[1]Redo!$AD:$AD)</f>
        <v>SGN,S11,BFY,M3-3P,</v>
      </c>
      <c r="E593" s="35">
        <v>1326</v>
      </c>
      <c r="F593" s="36">
        <f>_xlfn.XLOOKUP($B593,'[1]DOT Signs Costs (2)'!$A:$A,'[1]DOT Signs Costs (2)'!$Y:$Y)</f>
        <v>0.24057500000000001</v>
      </c>
      <c r="G593" s="37">
        <f t="shared" si="119"/>
        <v>14.4345</v>
      </c>
      <c r="H593" s="36">
        <f>_xlfn.XLOOKUP($B593,'[1]DOT Signs Costs (2)'!$A:$A,'[1]DOT Signs Costs (2)'!$W:$W)</f>
        <v>40.788000000000004</v>
      </c>
      <c r="I593" s="36">
        <f t="shared" si="118"/>
        <v>11.160274250000001</v>
      </c>
      <c r="J593" s="36">
        <f t="shared" si="120"/>
        <v>0.16118525000000003</v>
      </c>
      <c r="K593" s="36">
        <f t="shared" si="121"/>
        <v>11.160274250000001</v>
      </c>
      <c r="L593" s="36">
        <f t="shared" si="122"/>
        <v>52.109459500000007</v>
      </c>
      <c r="M593" s="36">
        <f t="shared" si="123"/>
        <v>4.0749597329000009</v>
      </c>
      <c r="N593" s="36">
        <f t="shared" si="124"/>
        <v>56.184419232900005</v>
      </c>
      <c r="O593" s="36">
        <f t="shared" si="125"/>
        <v>10.238283902847687</v>
      </c>
      <c r="P593" s="36">
        <f t="shared" si="126"/>
        <v>66.422703135747696</v>
      </c>
      <c r="Q593" s="38">
        <v>39.76</v>
      </c>
      <c r="R593" s="39">
        <f t="shared" si="127"/>
        <v>-0.40140948617007177</v>
      </c>
      <c r="S593" s="40"/>
      <c r="T593" s="41" t="str">
        <f t="shared" si="128"/>
        <v/>
      </c>
      <c r="U593" s="41" t="str">
        <f t="shared" si="129"/>
        <v/>
      </c>
      <c r="V593" s="41">
        <f t="shared" si="117"/>
        <v>39.76</v>
      </c>
      <c r="W593" s="18">
        <f>_xlfn.XLOOKUP($B593,'[1]Query2 w Prices'!$B:$B,'[1]Query2 w Prices'!$L:$L)</f>
        <v>39.679000000000002</v>
      </c>
    </row>
    <row r="594" spans="2:23" ht="16.5" customHeight="1" x14ac:dyDescent="0.25">
      <c r="B594" s="42" t="s">
        <v>1264</v>
      </c>
      <c r="C594" s="33" t="s">
        <v>5508</v>
      </c>
      <c r="D594" s="34" t="str">
        <f>_xlfn.XLOOKUP($B594,[1]Redo!$A:$A,[1]Redo!$AD:$AD)</f>
        <v>SGN,S8,BWX,M3-3P,</v>
      </c>
      <c r="E594" s="35">
        <v>1326</v>
      </c>
      <c r="F594" s="36">
        <f>_xlfn.XLOOKUP($B594,'[1]DOT Signs Costs (2)'!$A:$A,'[1]DOT Signs Costs (2)'!$Y:$Y)</f>
        <v>0.24057500000000001</v>
      </c>
      <c r="G594" s="37">
        <f t="shared" si="119"/>
        <v>14.4345</v>
      </c>
      <c r="H594" s="36">
        <f>_xlfn.XLOOKUP($B594,'[1]DOT Signs Costs (2)'!$A:$A,'[1]DOT Signs Costs (2)'!$W:$W)</f>
        <v>40.788000000000004</v>
      </c>
      <c r="I594" s="36">
        <f t="shared" si="118"/>
        <v>11.160274250000001</v>
      </c>
      <c r="J594" s="36">
        <f t="shared" si="120"/>
        <v>0.16118525000000003</v>
      </c>
      <c r="K594" s="36">
        <f t="shared" si="121"/>
        <v>11.160274250000001</v>
      </c>
      <c r="L594" s="36">
        <f t="shared" si="122"/>
        <v>52.109459500000007</v>
      </c>
      <c r="M594" s="36">
        <f t="shared" si="123"/>
        <v>4.0749597329000009</v>
      </c>
      <c r="N594" s="36">
        <f t="shared" si="124"/>
        <v>56.184419232900005</v>
      </c>
      <c r="O594" s="36">
        <f t="shared" si="125"/>
        <v>10.238283902847687</v>
      </c>
      <c r="P594" s="36">
        <f t="shared" si="126"/>
        <v>66.422703135747696</v>
      </c>
      <c r="Q594" s="38">
        <v>38.630000000000003</v>
      </c>
      <c r="R594" s="39">
        <f t="shared" si="127"/>
        <v>-0.4184217417190611</v>
      </c>
      <c r="S594" s="40"/>
      <c r="T594" s="41" t="str">
        <f t="shared" si="128"/>
        <v/>
      </c>
      <c r="U594" s="41" t="str">
        <f t="shared" si="129"/>
        <v/>
      </c>
      <c r="V594" s="41">
        <f t="shared" si="117"/>
        <v>38.630000000000003</v>
      </c>
      <c r="W594" s="18">
        <f>_xlfn.XLOOKUP($B594,'[1]Query2 w Prices'!$B:$B,'[1]Query2 w Prices'!$L:$L)</f>
        <v>38.550899999999999</v>
      </c>
    </row>
    <row r="595" spans="2:23" ht="16.5" customHeight="1" x14ac:dyDescent="0.25">
      <c r="B595" s="32" t="s">
        <v>1267</v>
      </c>
      <c r="C595" s="33" t="s">
        <v>5509</v>
      </c>
      <c r="D595" s="34" t="str">
        <f>_xlfn.XLOOKUP($B595,[1]Redo!$A:$A,[1]Redo!$AD:$AD)</f>
        <v>SGN,S8,BWX,M3-3P,</v>
      </c>
      <c r="E595" s="35">
        <v>1326</v>
      </c>
      <c r="F595" s="36">
        <f>_xlfn.XLOOKUP($B595,'[1]DOT Signs Costs (2)'!$A:$A,'[1]DOT Signs Costs (2)'!$Y:$Y)</f>
        <v>0.12470000000000001</v>
      </c>
      <c r="G595" s="37">
        <f t="shared" si="119"/>
        <v>7.4820000000000002</v>
      </c>
      <c r="H595" s="36">
        <f>_xlfn.XLOOKUP($B595,'[1]DOT Signs Costs (2)'!$A:$A,'[1]DOT Signs Costs (2)'!$W:$W)</f>
        <v>18.128</v>
      </c>
      <c r="I595" s="36">
        <f t="shared" si="118"/>
        <v>5.7848329999999999</v>
      </c>
      <c r="J595" s="36">
        <f t="shared" si="120"/>
        <v>8.3549000000000012E-2</v>
      </c>
      <c r="K595" s="36">
        <f t="shared" si="121"/>
        <v>5.7848329999999999</v>
      </c>
      <c r="L595" s="36">
        <f t="shared" si="122"/>
        <v>23.996382000000001</v>
      </c>
      <c r="M595" s="36">
        <f t="shared" si="123"/>
        <v>1.8765170724000002</v>
      </c>
      <c r="N595" s="36">
        <f t="shared" si="124"/>
        <v>25.872899072399999</v>
      </c>
      <c r="O595" s="36">
        <f t="shared" si="125"/>
        <v>4.7147250022269755</v>
      </c>
      <c r="P595" s="36">
        <f t="shared" si="126"/>
        <v>30.587624074626973</v>
      </c>
      <c r="Q595" s="38">
        <v>19.350000000000001</v>
      </c>
      <c r="R595" s="39">
        <f t="shared" si="127"/>
        <v>-0.36739120525378755</v>
      </c>
      <c r="S595" s="40"/>
      <c r="T595" s="41" t="str">
        <f t="shared" si="128"/>
        <v/>
      </c>
      <c r="U595" s="41" t="str">
        <f t="shared" si="129"/>
        <v/>
      </c>
      <c r="V595" s="41">
        <f t="shared" si="117"/>
        <v>19.350000000000001</v>
      </c>
      <c r="W595" s="18">
        <f>_xlfn.XLOOKUP($B595,'[1]Query2 w Prices'!$B:$B,'[1]Query2 w Prices'!$L:$L)</f>
        <v>19.2727</v>
      </c>
    </row>
    <row r="596" spans="2:23" ht="16.5" customHeight="1" x14ac:dyDescent="0.25">
      <c r="B596" s="42" t="s">
        <v>1268</v>
      </c>
      <c r="C596" s="33" t="s">
        <v>5510</v>
      </c>
      <c r="D596" s="34" t="str">
        <f>_xlfn.XLOOKUP($B596,[1]Redo!$A:$A,[1]Redo!$AD:$AD)</f>
        <v>SGN,S11,WGX,M3-3P,</v>
      </c>
      <c r="E596" s="35">
        <v>1326</v>
      </c>
      <c r="F596" s="36">
        <f>_xlfn.XLOOKUP($B596,'[1]DOT Signs Costs (2)'!$A:$A,'[1]DOT Signs Costs (2)'!$Y:$Y)</f>
        <v>0.24057500000000001</v>
      </c>
      <c r="G596" s="37">
        <f t="shared" si="119"/>
        <v>14.4345</v>
      </c>
      <c r="H596" s="36">
        <f>_xlfn.XLOOKUP($B596,'[1]DOT Signs Costs (2)'!$A:$A,'[1]DOT Signs Costs (2)'!$W:$W)</f>
        <v>40.788000000000004</v>
      </c>
      <c r="I596" s="36">
        <f t="shared" si="118"/>
        <v>11.160274250000001</v>
      </c>
      <c r="J596" s="36">
        <f t="shared" si="120"/>
        <v>0.16118525000000003</v>
      </c>
      <c r="K596" s="36">
        <f t="shared" si="121"/>
        <v>11.160274250000001</v>
      </c>
      <c r="L596" s="36">
        <f t="shared" si="122"/>
        <v>52.109459500000007</v>
      </c>
      <c r="M596" s="36">
        <f t="shared" si="123"/>
        <v>4.0749597329000009</v>
      </c>
      <c r="N596" s="36">
        <f t="shared" si="124"/>
        <v>56.184419232900005</v>
      </c>
      <c r="O596" s="36">
        <f t="shared" si="125"/>
        <v>10.238283902847687</v>
      </c>
      <c r="P596" s="36">
        <f t="shared" si="126"/>
        <v>66.422703135747696</v>
      </c>
      <c r="Q596" s="38" t="e">
        <v>#N/A</v>
      </c>
      <c r="R596" s="39" t="str">
        <f t="shared" si="127"/>
        <v xml:space="preserve"> </v>
      </c>
      <c r="S596" s="40"/>
      <c r="T596" s="41" t="str">
        <f t="shared" si="128"/>
        <v/>
      </c>
      <c r="U596" s="41" t="str">
        <f t="shared" si="129"/>
        <v/>
      </c>
      <c r="V596" s="41" t="e">
        <f t="shared" si="117"/>
        <v>#N/A</v>
      </c>
      <c r="W596" s="18" t="e">
        <f>_xlfn.XLOOKUP($B596,'[1]Query2 w Prices'!$B:$B,'[1]Query2 w Prices'!$L:$L)</f>
        <v>#N/A</v>
      </c>
    </row>
    <row r="597" spans="2:23" ht="16.5" customHeight="1" x14ac:dyDescent="0.25">
      <c r="B597" s="32" t="s">
        <v>1269</v>
      </c>
      <c r="C597" s="33" t="s">
        <v>5511</v>
      </c>
      <c r="D597" s="34" t="str">
        <f>_xlfn.XLOOKUP($B597,[1]Redo!$A:$A,[1]Redo!$AD:$AD)</f>
        <v>SGN,S11,WGX,M3-3P,</v>
      </c>
      <c r="E597" s="35">
        <v>1326</v>
      </c>
      <c r="F597" s="36">
        <f>_xlfn.XLOOKUP($B597,'[1]DOT Signs Costs (2)'!$A:$A,'[1]DOT Signs Costs (2)'!$Y:$Y)</f>
        <v>0.12470000000000001</v>
      </c>
      <c r="G597" s="37">
        <f t="shared" si="119"/>
        <v>7.4820000000000002</v>
      </c>
      <c r="H597" s="36">
        <f>_xlfn.XLOOKUP($B597,'[1]DOT Signs Costs (2)'!$A:$A,'[1]DOT Signs Costs (2)'!$W:$W)</f>
        <v>18.128</v>
      </c>
      <c r="I597" s="36">
        <f t="shared" si="118"/>
        <v>5.7848329999999999</v>
      </c>
      <c r="J597" s="36">
        <f t="shared" si="120"/>
        <v>8.3549000000000012E-2</v>
      </c>
      <c r="K597" s="36">
        <f t="shared" si="121"/>
        <v>5.7848329999999999</v>
      </c>
      <c r="L597" s="36">
        <f t="shared" si="122"/>
        <v>23.996382000000001</v>
      </c>
      <c r="M597" s="36">
        <f t="shared" si="123"/>
        <v>1.8765170724000002</v>
      </c>
      <c r="N597" s="36">
        <f t="shared" si="124"/>
        <v>25.872899072399999</v>
      </c>
      <c r="O597" s="36">
        <f t="shared" si="125"/>
        <v>4.7147250022269755</v>
      </c>
      <c r="P597" s="36">
        <f t="shared" si="126"/>
        <v>30.587624074626973</v>
      </c>
      <c r="Q597" s="38" t="e">
        <v>#N/A</v>
      </c>
      <c r="R597" s="39" t="str">
        <f t="shared" si="127"/>
        <v xml:space="preserve"> </v>
      </c>
      <c r="S597" s="40"/>
      <c r="T597" s="41" t="str">
        <f t="shared" si="128"/>
        <v/>
      </c>
      <c r="U597" s="41" t="str">
        <f t="shared" si="129"/>
        <v/>
      </c>
      <c r="V597" s="41" t="e">
        <f t="shared" si="117"/>
        <v>#N/A</v>
      </c>
      <c r="W597" s="18" t="e">
        <f>_xlfn.XLOOKUP($B597,'[1]Query2 w Prices'!$B:$B,'[1]Query2 w Prices'!$L:$L)</f>
        <v>#N/A</v>
      </c>
    </row>
    <row r="598" spans="2:23" ht="16.5" customHeight="1" x14ac:dyDescent="0.25">
      <c r="B598" s="42" t="s">
        <v>1270</v>
      </c>
      <c r="C598" s="33" t="s">
        <v>5512</v>
      </c>
      <c r="D598" s="34" t="str">
        <f>_xlfn.XLOOKUP($B598,[1]Redo!$A:$A,[1]Redo!$AD:$AD)</f>
        <v>SGN,S11,WEX,M3-3P,</v>
      </c>
      <c r="E598" s="35">
        <v>1326</v>
      </c>
      <c r="F598" s="36">
        <f>_xlfn.XLOOKUP($B598,'[1]DOT Signs Costs (2)'!$A:$A,'[1]DOT Signs Costs (2)'!$Y:$Y)</f>
        <v>0.12470000000000001</v>
      </c>
      <c r="G598" s="37">
        <f t="shared" si="119"/>
        <v>7.4820000000000002</v>
      </c>
      <c r="H598" s="36">
        <f>_xlfn.XLOOKUP($B598,'[1]DOT Signs Costs (2)'!$A:$A,'[1]DOT Signs Costs (2)'!$W:$W)</f>
        <v>18.128</v>
      </c>
      <c r="I598" s="36">
        <f t="shared" si="118"/>
        <v>5.7848329999999999</v>
      </c>
      <c r="J598" s="36">
        <f t="shared" si="120"/>
        <v>8.3549000000000012E-2</v>
      </c>
      <c r="K598" s="36">
        <f t="shared" si="121"/>
        <v>5.7848329999999999</v>
      </c>
      <c r="L598" s="36">
        <f t="shared" si="122"/>
        <v>23.996382000000001</v>
      </c>
      <c r="M598" s="36">
        <f t="shared" si="123"/>
        <v>1.8765170724000002</v>
      </c>
      <c r="N598" s="36">
        <f t="shared" si="124"/>
        <v>25.872899072399999</v>
      </c>
      <c r="O598" s="36">
        <f t="shared" si="125"/>
        <v>4.7147250022269755</v>
      </c>
      <c r="P598" s="36">
        <f t="shared" si="126"/>
        <v>30.587624074626973</v>
      </c>
      <c r="Q598" s="38" t="e">
        <v>#N/A</v>
      </c>
      <c r="R598" s="39" t="str">
        <f t="shared" si="127"/>
        <v xml:space="preserve"> </v>
      </c>
      <c r="S598" s="40"/>
      <c r="T598" s="41" t="str">
        <f t="shared" si="128"/>
        <v/>
      </c>
      <c r="U598" s="41" t="str">
        <f t="shared" si="129"/>
        <v/>
      </c>
      <c r="V598" s="41" t="e">
        <f t="shared" si="117"/>
        <v>#N/A</v>
      </c>
      <c r="W598" s="18" t="e">
        <f>_xlfn.XLOOKUP($B598,'[1]Query2 w Prices'!$B:$B,'[1]Query2 w Prices'!$L:$L)</f>
        <v>#N/A</v>
      </c>
    </row>
    <row r="599" spans="2:23" ht="16.5" customHeight="1" x14ac:dyDescent="0.25">
      <c r="B599" s="32" t="s">
        <v>1271</v>
      </c>
      <c r="C599" s="33" t="s">
        <v>5513</v>
      </c>
      <c r="D599" s="34" t="str">
        <f>_xlfn.XLOOKUP($B599,[1]Redo!$A:$A,[1]Redo!$AD:$AD)</f>
        <v>SGN,S11,WEX,M3-3P,</v>
      </c>
      <c r="E599" s="35">
        <v>1326</v>
      </c>
      <c r="F599" s="36">
        <f>_xlfn.XLOOKUP($B599,'[1]DOT Signs Costs (2)'!$A:$A,'[1]DOT Signs Costs (2)'!$Y:$Y)</f>
        <v>0.24057500000000001</v>
      </c>
      <c r="G599" s="37">
        <f t="shared" si="119"/>
        <v>14.4345</v>
      </c>
      <c r="H599" s="36">
        <f>_xlfn.XLOOKUP($B599,'[1]DOT Signs Costs (2)'!$A:$A,'[1]DOT Signs Costs (2)'!$W:$W)</f>
        <v>40.788000000000004</v>
      </c>
      <c r="I599" s="36">
        <f t="shared" si="118"/>
        <v>11.160274250000001</v>
      </c>
      <c r="J599" s="36">
        <f t="shared" si="120"/>
        <v>0.16118525000000003</v>
      </c>
      <c r="K599" s="36">
        <f t="shared" si="121"/>
        <v>11.160274250000001</v>
      </c>
      <c r="L599" s="36">
        <f t="shared" si="122"/>
        <v>52.109459500000007</v>
      </c>
      <c r="M599" s="36">
        <f t="shared" si="123"/>
        <v>4.0749597329000009</v>
      </c>
      <c r="N599" s="36">
        <f t="shared" si="124"/>
        <v>56.184419232900005</v>
      </c>
      <c r="O599" s="36">
        <f t="shared" si="125"/>
        <v>10.238283902847687</v>
      </c>
      <c r="P599" s="36">
        <f t="shared" si="126"/>
        <v>66.422703135747696</v>
      </c>
      <c r="Q599" s="38">
        <v>39.76</v>
      </c>
      <c r="R599" s="39">
        <f t="shared" si="127"/>
        <v>-0.40140948617007177</v>
      </c>
      <c r="S599" s="40"/>
      <c r="T599" s="41" t="str">
        <f t="shared" si="128"/>
        <v/>
      </c>
      <c r="U599" s="41" t="str">
        <f t="shared" si="129"/>
        <v/>
      </c>
      <c r="V599" s="41">
        <f t="shared" si="117"/>
        <v>39.76</v>
      </c>
      <c r="W599" s="18">
        <f>_xlfn.XLOOKUP($B599,'[1]Query2 w Prices'!$B:$B,'[1]Query2 w Prices'!$L:$L)</f>
        <v>39.679000000000002</v>
      </c>
    </row>
    <row r="600" spans="2:23" ht="16.5" customHeight="1" x14ac:dyDescent="0.25">
      <c r="B600" s="42" t="s">
        <v>1272</v>
      </c>
      <c r="C600" s="33" t="s">
        <v>5514</v>
      </c>
      <c r="D600" s="34" t="str">
        <f>_xlfn.XLOOKUP($B600,[1]Redo!$A:$A,[1]Redo!$AD:$AD)</f>
        <v>SGN,S11,WNX,M3-3P,</v>
      </c>
      <c r="E600" s="35">
        <v>1326</v>
      </c>
      <c r="F600" s="36">
        <f>_xlfn.XLOOKUP($B600,'[1]DOT Signs Costs (2)'!$A:$A,'[1]DOT Signs Costs (2)'!$Y:$Y)</f>
        <v>0.12470000000000001</v>
      </c>
      <c r="G600" s="37">
        <f t="shared" si="119"/>
        <v>7.4820000000000002</v>
      </c>
      <c r="H600" s="36">
        <f>_xlfn.XLOOKUP($B600,'[1]DOT Signs Costs (2)'!$A:$A,'[1]DOT Signs Costs (2)'!$W:$W)</f>
        <v>18.128</v>
      </c>
      <c r="I600" s="36">
        <f t="shared" si="118"/>
        <v>5.7848329999999999</v>
      </c>
      <c r="J600" s="36">
        <f t="shared" si="120"/>
        <v>8.3549000000000012E-2</v>
      </c>
      <c r="K600" s="36">
        <f t="shared" si="121"/>
        <v>5.7848329999999999</v>
      </c>
      <c r="L600" s="36">
        <f t="shared" si="122"/>
        <v>23.996382000000001</v>
      </c>
      <c r="M600" s="36">
        <f t="shared" si="123"/>
        <v>1.8765170724000002</v>
      </c>
      <c r="N600" s="36">
        <f t="shared" si="124"/>
        <v>25.872899072399999</v>
      </c>
      <c r="O600" s="36">
        <f t="shared" si="125"/>
        <v>4.7147250022269755</v>
      </c>
      <c r="P600" s="36">
        <f t="shared" si="126"/>
        <v>30.587624074626973</v>
      </c>
      <c r="Q600" s="38">
        <v>19.920000000000002</v>
      </c>
      <c r="R600" s="39">
        <f t="shared" si="127"/>
        <v>-0.34875621750157354</v>
      </c>
      <c r="S600" s="40"/>
      <c r="T600" s="41" t="str">
        <f t="shared" si="128"/>
        <v/>
      </c>
      <c r="U600" s="41" t="str">
        <f t="shared" si="129"/>
        <v/>
      </c>
      <c r="V600" s="41">
        <f t="shared" si="117"/>
        <v>19.920000000000002</v>
      </c>
      <c r="W600" s="18">
        <f>_xlfn.XLOOKUP($B600,'[1]Query2 w Prices'!$B:$B,'[1]Query2 w Prices'!$L:$L)</f>
        <v>19.839500000000001</v>
      </c>
    </row>
    <row r="601" spans="2:23" ht="16.5" customHeight="1" x14ac:dyDescent="0.25">
      <c r="B601" s="32" t="s">
        <v>1273</v>
      </c>
      <c r="C601" s="33" t="s">
        <v>5515</v>
      </c>
      <c r="D601" s="34" t="str">
        <f>_xlfn.XLOOKUP($B601,[1]Redo!$A:$A,[1]Redo!$AD:$AD)</f>
        <v>SGN,S11,WNX,M3-3P,</v>
      </c>
      <c r="E601" s="35">
        <v>1326</v>
      </c>
      <c r="F601" s="36">
        <f>_xlfn.XLOOKUP($B601,'[1]DOT Signs Costs (2)'!$A:$A,'[1]DOT Signs Costs (2)'!$Y:$Y)</f>
        <v>0.24057500000000001</v>
      </c>
      <c r="G601" s="37">
        <f t="shared" si="119"/>
        <v>14.4345</v>
      </c>
      <c r="H601" s="36">
        <f>_xlfn.XLOOKUP($B601,'[1]DOT Signs Costs (2)'!$A:$A,'[1]DOT Signs Costs (2)'!$W:$W)</f>
        <v>40.788000000000004</v>
      </c>
      <c r="I601" s="36">
        <f t="shared" si="118"/>
        <v>11.160274250000001</v>
      </c>
      <c r="J601" s="36">
        <f t="shared" si="120"/>
        <v>0.16118525000000003</v>
      </c>
      <c r="K601" s="36">
        <f t="shared" si="121"/>
        <v>11.160274250000001</v>
      </c>
      <c r="L601" s="36">
        <f t="shared" si="122"/>
        <v>52.109459500000007</v>
      </c>
      <c r="M601" s="36">
        <f t="shared" si="123"/>
        <v>4.0749597329000009</v>
      </c>
      <c r="N601" s="36">
        <f t="shared" si="124"/>
        <v>56.184419232900005</v>
      </c>
      <c r="O601" s="36">
        <f t="shared" si="125"/>
        <v>10.238283902847687</v>
      </c>
      <c r="P601" s="36">
        <f t="shared" si="126"/>
        <v>66.422703135747696</v>
      </c>
      <c r="Q601" s="38">
        <v>39.76</v>
      </c>
      <c r="R601" s="39">
        <f t="shared" si="127"/>
        <v>-0.40140948617007177</v>
      </c>
      <c r="S601" s="40"/>
      <c r="T601" s="41" t="str">
        <f t="shared" si="128"/>
        <v/>
      </c>
      <c r="U601" s="41" t="str">
        <f t="shared" si="129"/>
        <v/>
      </c>
      <c r="V601" s="41">
        <f t="shared" si="117"/>
        <v>39.76</v>
      </c>
      <c r="W601" s="18">
        <f>_xlfn.XLOOKUP($B601,'[1]Query2 w Prices'!$B:$B,'[1]Query2 w Prices'!$L:$L)</f>
        <v>39.679000000000002</v>
      </c>
    </row>
    <row r="602" spans="2:23" ht="16.5" customHeight="1" x14ac:dyDescent="0.25">
      <c r="B602" s="42" t="s">
        <v>1276</v>
      </c>
      <c r="C602" s="33" t="s">
        <v>5516</v>
      </c>
      <c r="D602" s="34" t="str">
        <f>_xlfn.XLOOKUP($B602,[1]Redo!$A:$A,[1]Redo!$AD:$AD)</f>
        <v>SGN,S11,WGX,M3-3P,</v>
      </c>
      <c r="E602" s="35">
        <v>1326</v>
      </c>
      <c r="F602" s="36">
        <f>_xlfn.XLOOKUP($B602,'[1]DOT Signs Costs (2)'!$A:$A,'[1]DOT Signs Costs (2)'!$Y:$Y)</f>
        <v>5.1175000000000012E-2</v>
      </c>
      <c r="G602" s="37">
        <f t="shared" si="119"/>
        <v>3.0705000000000009</v>
      </c>
      <c r="H602" s="36">
        <f>_xlfn.XLOOKUP($B602,'[1]DOT Signs Costs (2)'!$A:$A,'[1]DOT Signs Costs (2)'!$W:$W)</f>
        <v>4.532</v>
      </c>
      <c r="I602" s="36">
        <f t="shared" si="118"/>
        <v>2.3740082500000006</v>
      </c>
      <c r="J602" s="36">
        <f t="shared" si="120"/>
        <v>3.4287250000000012E-2</v>
      </c>
      <c r="K602" s="36">
        <f t="shared" si="121"/>
        <v>2.3740082500000006</v>
      </c>
      <c r="L602" s="36">
        <f t="shared" si="122"/>
        <v>6.9402955000000013</v>
      </c>
      <c r="M602" s="36">
        <f t="shared" si="123"/>
        <v>0.54273110810000014</v>
      </c>
      <c r="N602" s="36">
        <f t="shared" si="124"/>
        <v>7.4830266081000012</v>
      </c>
      <c r="O602" s="36">
        <f t="shared" si="125"/>
        <v>1.3636049266382479</v>
      </c>
      <c r="P602" s="36">
        <f t="shared" si="126"/>
        <v>8.8466315347382487</v>
      </c>
      <c r="Q602" s="38">
        <v>9.15</v>
      </c>
      <c r="R602" s="39">
        <f t="shared" si="127"/>
        <v>3.4291974755646652E-2</v>
      </c>
      <c r="S602" s="40"/>
      <c r="T602" s="41" t="str">
        <f t="shared" si="128"/>
        <v/>
      </c>
      <c r="U602" s="41" t="str">
        <f t="shared" si="129"/>
        <v/>
      </c>
      <c r="V602" s="41">
        <f t="shared" si="117"/>
        <v>9.15</v>
      </c>
      <c r="W602" s="18">
        <f>_xlfn.XLOOKUP($B602,'[1]Query2 w Prices'!$B:$B,'[1]Query2 w Prices'!$L:$L)</f>
        <v>9.0694999999999997</v>
      </c>
    </row>
    <row r="603" spans="2:23" ht="16.5" customHeight="1" x14ac:dyDescent="0.25">
      <c r="B603" s="32" t="s">
        <v>1287</v>
      </c>
      <c r="C603" s="33" t="s">
        <v>5517</v>
      </c>
      <c r="D603" s="34" t="str">
        <f>_xlfn.XLOOKUP($B603,[1]Redo!$A:$A,[1]Redo!$AD:$AD)</f>
        <v>SGN,S11,BFY,M3-4P,</v>
      </c>
      <c r="E603" s="35">
        <v>1326</v>
      </c>
      <c r="F603" s="36">
        <f>_xlfn.XLOOKUP($B603,'[1]DOT Signs Costs (2)'!$A:$A,'[1]DOT Signs Costs (2)'!$Y:$Y)</f>
        <v>0.12470000000000001</v>
      </c>
      <c r="G603" s="37">
        <f t="shared" si="119"/>
        <v>7.4820000000000002</v>
      </c>
      <c r="H603" s="36">
        <f>_xlfn.XLOOKUP($B603,'[1]DOT Signs Costs (2)'!$A:$A,'[1]DOT Signs Costs (2)'!$W:$W)</f>
        <v>18.128</v>
      </c>
      <c r="I603" s="36">
        <f t="shared" si="118"/>
        <v>5.7848329999999999</v>
      </c>
      <c r="J603" s="36">
        <f t="shared" si="120"/>
        <v>8.3549000000000012E-2</v>
      </c>
      <c r="K603" s="36">
        <f t="shared" si="121"/>
        <v>5.7848329999999999</v>
      </c>
      <c r="L603" s="36">
        <f t="shared" si="122"/>
        <v>23.996382000000001</v>
      </c>
      <c r="M603" s="36">
        <f t="shared" si="123"/>
        <v>1.8765170724000002</v>
      </c>
      <c r="N603" s="36">
        <f t="shared" si="124"/>
        <v>25.872899072399999</v>
      </c>
      <c r="O603" s="36">
        <f t="shared" si="125"/>
        <v>4.7147250022269755</v>
      </c>
      <c r="P603" s="36">
        <f t="shared" si="126"/>
        <v>30.587624074626973</v>
      </c>
      <c r="Q603" s="38">
        <v>19.920000000000002</v>
      </c>
      <c r="R603" s="39">
        <f t="shared" si="127"/>
        <v>-0.34875621750157354</v>
      </c>
      <c r="S603" s="40"/>
      <c r="T603" s="41" t="str">
        <f t="shared" si="128"/>
        <v/>
      </c>
      <c r="U603" s="41" t="str">
        <f t="shared" si="129"/>
        <v/>
      </c>
      <c r="V603" s="41">
        <f t="shared" si="117"/>
        <v>19.920000000000002</v>
      </c>
      <c r="W603" s="18">
        <f>_xlfn.XLOOKUP($B603,'[1]Query2 w Prices'!$B:$B,'[1]Query2 w Prices'!$L:$L)</f>
        <v>19.839500000000001</v>
      </c>
    </row>
    <row r="604" spans="2:23" ht="16.5" customHeight="1" x14ac:dyDescent="0.25">
      <c r="B604" s="42" t="s">
        <v>1288</v>
      </c>
      <c r="C604" s="33" t="s">
        <v>5518</v>
      </c>
      <c r="D604" s="34" t="str">
        <f>_xlfn.XLOOKUP($B604,[1]Redo!$A:$A,[1]Redo!$AD:$AD)</f>
        <v>SGN,S11,BFY,M3-4P,</v>
      </c>
      <c r="E604" s="35">
        <v>1326</v>
      </c>
      <c r="F604" s="36">
        <f>_xlfn.XLOOKUP($B604,'[1]DOT Signs Costs (2)'!$A:$A,'[1]DOT Signs Costs (2)'!$Y:$Y)</f>
        <v>0.24057500000000001</v>
      </c>
      <c r="G604" s="37">
        <f t="shared" si="119"/>
        <v>14.4345</v>
      </c>
      <c r="H604" s="36">
        <f>_xlfn.XLOOKUP($B604,'[1]DOT Signs Costs (2)'!$A:$A,'[1]DOT Signs Costs (2)'!$W:$W)</f>
        <v>40.788000000000004</v>
      </c>
      <c r="I604" s="36">
        <f t="shared" si="118"/>
        <v>11.160274250000001</v>
      </c>
      <c r="J604" s="36">
        <f t="shared" si="120"/>
        <v>0.16118525000000003</v>
      </c>
      <c r="K604" s="36">
        <f t="shared" si="121"/>
        <v>11.160274250000001</v>
      </c>
      <c r="L604" s="36">
        <f t="shared" si="122"/>
        <v>52.109459500000007</v>
      </c>
      <c r="M604" s="36">
        <f t="shared" si="123"/>
        <v>4.0749597329000009</v>
      </c>
      <c r="N604" s="36">
        <f t="shared" si="124"/>
        <v>56.184419232900005</v>
      </c>
      <c r="O604" s="36">
        <f t="shared" si="125"/>
        <v>10.238283902847687</v>
      </c>
      <c r="P604" s="36">
        <f t="shared" si="126"/>
        <v>66.422703135747696</v>
      </c>
      <c r="Q604" s="38">
        <v>39.76</v>
      </c>
      <c r="R604" s="39">
        <f t="shared" si="127"/>
        <v>-0.40140948617007177</v>
      </c>
      <c r="S604" s="40"/>
      <c r="T604" s="41" t="str">
        <f t="shared" si="128"/>
        <v/>
      </c>
      <c r="U604" s="41" t="str">
        <f t="shared" si="129"/>
        <v/>
      </c>
      <c r="V604" s="41">
        <f t="shared" si="117"/>
        <v>39.76</v>
      </c>
      <c r="W604" s="18">
        <f>_xlfn.XLOOKUP($B604,'[1]Query2 w Prices'!$B:$B,'[1]Query2 w Prices'!$L:$L)</f>
        <v>39.679000000000002</v>
      </c>
    </row>
    <row r="605" spans="2:23" ht="16.5" customHeight="1" x14ac:dyDescent="0.25">
      <c r="B605" s="32" t="s">
        <v>1277</v>
      </c>
      <c r="C605" s="33" t="s">
        <v>5519</v>
      </c>
      <c r="D605" s="34" t="str">
        <f>_xlfn.XLOOKUP($B605,[1]Redo!$A:$A,[1]Redo!$AD:$AD)</f>
        <v>SGN,S8,BWX,M3-4P,</v>
      </c>
      <c r="E605" s="35">
        <v>1326</v>
      </c>
      <c r="F605" s="36">
        <f>_xlfn.XLOOKUP($B605,'[1]DOT Signs Costs (2)'!$A:$A,'[1]DOT Signs Costs (2)'!$Y:$Y)</f>
        <v>0.24057500000000001</v>
      </c>
      <c r="G605" s="37">
        <f t="shared" si="119"/>
        <v>14.4345</v>
      </c>
      <c r="H605" s="36">
        <f>_xlfn.XLOOKUP($B605,'[1]DOT Signs Costs (2)'!$A:$A,'[1]DOT Signs Costs (2)'!$W:$W)</f>
        <v>40.788000000000004</v>
      </c>
      <c r="I605" s="36">
        <f t="shared" si="118"/>
        <v>11.160274250000001</v>
      </c>
      <c r="J605" s="36">
        <f t="shared" si="120"/>
        <v>0.16118525000000003</v>
      </c>
      <c r="K605" s="36">
        <f t="shared" si="121"/>
        <v>11.160274250000001</v>
      </c>
      <c r="L605" s="36">
        <f t="shared" si="122"/>
        <v>52.109459500000007</v>
      </c>
      <c r="M605" s="36">
        <f t="shared" si="123"/>
        <v>4.0749597329000009</v>
      </c>
      <c r="N605" s="36">
        <f t="shared" si="124"/>
        <v>56.184419232900005</v>
      </c>
      <c r="O605" s="36">
        <f t="shared" si="125"/>
        <v>10.238283902847687</v>
      </c>
      <c r="P605" s="36">
        <f t="shared" si="126"/>
        <v>66.422703135747696</v>
      </c>
      <c r="Q605" s="38">
        <v>38.630000000000003</v>
      </c>
      <c r="R605" s="39">
        <f t="shared" si="127"/>
        <v>-0.4184217417190611</v>
      </c>
      <c r="S605" s="40"/>
      <c r="T605" s="41" t="str">
        <f t="shared" si="128"/>
        <v/>
      </c>
      <c r="U605" s="41" t="str">
        <f t="shared" si="129"/>
        <v/>
      </c>
      <c r="V605" s="41">
        <f t="shared" si="117"/>
        <v>38.630000000000003</v>
      </c>
      <c r="W605" s="18">
        <f>_xlfn.XLOOKUP($B605,'[1]Query2 w Prices'!$B:$B,'[1]Query2 w Prices'!$L:$L)</f>
        <v>38.550899999999999</v>
      </c>
    </row>
    <row r="606" spans="2:23" ht="16.5" customHeight="1" x14ac:dyDescent="0.25">
      <c r="B606" s="42" t="s">
        <v>1280</v>
      </c>
      <c r="C606" s="33" t="s">
        <v>5520</v>
      </c>
      <c r="D606" s="34" t="str">
        <f>_xlfn.XLOOKUP($B606,[1]Redo!$A:$A,[1]Redo!$AD:$AD)</f>
        <v>SGN,S8,BWX,M3-4P,</v>
      </c>
      <c r="E606" s="35">
        <v>1326</v>
      </c>
      <c r="F606" s="36">
        <f>_xlfn.XLOOKUP($B606,'[1]DOT Signs Costs (2)'!$A:$A,'[1]DOT Signs Costs (2)'!$Y:$Y)</f>
        <v>0.12470000000000001</v>
      </c>
      <c r="G606" s="37">
        <f t="shared" si="119"/>
        <v>7.4820000000000002</v>
      </c>
      <c r="H606" s="36">
        <f>_xlfn.XLOOKUP($B606,'[1]DOT Signs Costs (2)'!$A:$A,'[1]DOT Signs Costs (2)'!$W:$W)</f>
        <v>18.128</v>
      </c>
      <c r="I606" s="36">
        <f t="shared" si="118"/>
        <v>5.7848329999999999</v>
      </c>
      <c r="J606" s="36">
        <f t="shared" si="120"/>
        <v>8.3549000000000012E-2</v>
      </c>
      <c r="K606" s="36">
        <f t="shared" si="121"/>
        <v>5.7848329999999999</v>
      </c>
      <c r="L606" s="36">
        <f t="shared" si="122"/>
        <v>23.996382000000001</v>
      </c>
      <c r="M606" s="36">
        <f t="shared" si="123"/>
        <v>1.8765170724000002</v>
      </c>
      <c r="N606" s="36">
        <f t="shared" si="124"/>
        <v>25.872899072399999</v>
      </c>
      <c r="O606" s="36">
        <f t="shared" si="125"/>
        <v>4.7147250022269755</v>
      </c>
      <c r="P606" s="36">
        <f t="shared" si="126"/>
        <v>30.587624074626973</v>
      </c>
      <c r="Q606" s="38">
        <v>20.48</v>
      </c>
      <c r="R606" s="39">
        <f t="shared" si="127"/>
        <v>-0.33044815935904753</v>
      </c>
      <c r="S606" s="40"/>
      <c r="T606" s="41" t="str">
        <f t="shared" si="128"/>
        <v/>
      </c>
      <c r="U606" s="41" t="str">
        <f t="shared" si="129"/>
        <v/>
      </c>
      <c r="V606" s="41">
        <f t="shared" si="117"/>
        <v>20.48</v>
      </c>
      <c r="W606" s="18">
        <f>_xlfn.XLOOKUP($B606,'[1]Query2 w Prices'!$B:$B,'[1]Query2 w Prices'!$L:$L)</f>
        <v>20.406400000000001</v>
      </c>
    </row>
    <row r="607" spans="2:23" ht="16.5" customHeight="1" x14ac:dyDescent="0.25">
      <c r="B607" s="32" t="s">
        <v>1281</v>
      </c>
      <c r="C607" s="33" t="s">
        <v>5521</v>
      </c>
      <c r="D607" s="34" t="str">
        <f>_xlfn.XLOOKUP($B607,[1]Redo!$A:$A,[1]Redo!$AD:$AD)</f>
        <v>SGN,S11,WGX,M3-4P,</v>
      </c>
      <c r="E607" s="35">
        <v>1326</v>
      </c>
      <c r="F607" s="36">
        <f>_xlfn.XLOOKUP($B607,'[1]DOT Signs Costs (2)'!$A:$A,'[1]DOT Signs Costs (2)'!$Y:$Y)</f>
        <v>0.24057500000000001</v>
      </c>
      <c r="G607" s="37">
        <f t="shared" si="119"/>
        <v>14.4345</v>
      </c>
      <c r="H607" s="36">
        <f>_xlfn.XLOOKUP($B607,'[1]DOT Signs Costs (2)'!$A:$A,'[1]DOT Signs Costs (2)'!$W:$W)</f>
        <v>40.788000000000004</v>
      </c>
      <c r="I607" s="36">
        <f t="shared" si="118"/>
        <v>11.160274250000001</v>
      </c>
      <c r="J607" s="36">
        <f t="shared" si="120"/>
        <v>0.16118525000000003</v>
      </c>
      <c r="K607" s="36">
        <f t="shared" si="121"/>
        <v>11.160274250000001</v>
      </c>
      <c r="L607" s="36">
        <f t="shared" si="122"/>
        <v>52.109459500000007</v>
      </c>
      <c r="M607" s="36">
        <f t="shared" si="123"/>
        <v>4.0749597329000009</v>
      </c>
      <c r="N607" s="36">
        <f t="shared" si="124"/>
        <v>56.184419232900005</v>
      </c>
      <c r="O607" s="36">
        <f t="shared" si="125"/>
        <v>10.238283902847687</v>
      </c>
      <c r="P607" s="36">
        <f t="shared" si="126"/>
        <v>66.422703135747696</v>
      </c>
      <c r="Q607" s="38" t="e">
        <v>#N/A</v>
      </c>
      <c r="R607" s="39" t="str">
        <f t="shared" si="127"/>
        <v xml:space="preserve"> </v>
      </c>
      <c r="S607" s="40"/>
      <c r="T607" s="41" t="str">
        <f t="shared" si="128"/>
        <v/>
      </c>
      <c r="U607" s="41" t="str">
        <f t="shared" si="129"/>
        <v/>
      </c>
      <c r="V607" s="41" t="e">
        <f t="shared" si="117"/>
        <v>#N/A</v>
      </c>
      <c r="W607" s="18" t="e">
        <f>_xlfn.XLOOKUP($B607,'[1]Query2 w Prices'!$B:$B,'[1]Query2 w Prices'!$L:$L)</f>
        <v>#N/A</v>
      </c>
    </row>
    <row r="608" spans="2:23" ht="16.5" customHeight="1" x14ac:dyDescent="0.25">
      <c r="B608" s="42" t="s">
        <v>1282</v>
      </c>
      <c r="C608" s="33" t="s">
        <v>5522</v>
      </c>
      <c r="D608" s="34" t="str">
        <f>_xlfn.XLOOKUP($B608,[1]Redo!$A:$A,[1]Redo!$AD:$AD)</f>
        <v>SGN,S11,WGX,M3-4P,</v>
      </c>
      <c r="E608" s="35">
        <v>1326</v>
      </c>
      <c r="F608" s="36">
        <f>_xlfn.XLOOKUP($B608,'[1]DOT Signs Costs (2)'!$A:$A,'[1]DOT Signs Costs (2)'!$Y:$Y)</f>
        <v>0.12470000000000001</v>
      </c>
      <c r="G608" s="37">
        <f t="shared" si="119"/>
        <v>7.4820000000000002</v>
      </c>
      <c r="H608" s="36">
        <f>_xlfn.XLOOKUP($B608,'[1]DOT Signs Costs (2)'!$A:$A,'[1]DOT Signs Costs (2)'!$W:$W)</f>
        <v>18.128</v>
      </c>
      <c r="I608" s="36">
        <f t="shared" si="118"/>
        <v>5.7848329999999999</v>
      </c>
      <c r="J608" s="36">
        <f t="shared" si="120"/>
        <v>8.3549000000000012E-2</v>
      </c>
      <c r="K608" s="36">
        <f t="shared" si="121"/>
        <v>5.7848329999999999</v>
      </c>
      <c r="L608" s="36">
        <f t="shared" si="122"/>
        <v>23.996382000000001</v>
      </c>
      <c r="M608" s="36">
        <f t="shared" si="123"/>
        <v>1.8765170724000002</v>
      </c>
      <c r="N608" s="36">
        <f t="shared" si="124"/>
        <v>25.872899072399999</v>
      </c>
      <c r="O608" s="36">
        <f t="shared" si="125"/>
        <v>4.7147250022269755</v>
      </c>
      <c r="P608" s="36">
        <f t="shared" si="126"/>
        <v>30.587624074626973</v>
      </c>
      <c r="Q608" s="38" t="e">
        <v>#N/A</v>
      </c>
      <c r="R608" s="39" t="str">
        <f t="shared" si="127"/>
        <v xml:space="preserve"> </v>
      </c>
      <c r="S608" s="40"/>
      <c r="T608" s="41" t="str">
        <f t="shared" si="128"/>
        <v/>
      </c>
      <c r="U608" s="41" t="str">
        <f t="shared" si="129"/>
        <v/>
      </c>
      <c r="V608" s="41" t="e">
        <f t="shared" si="117"/>
        <v>#N/A</v>
      </c>
      <c r="W608" s="18" t="e">
        <f>_xlfn.XLOOKUP($B608,'[1]Query2 w Prices'!$B:$B,'[1]Query2 w Prices'!$L:$L)</f>
        <v>#N/A</v>
      </c>
    </row>
    <row r="609" spans="2:23" ht="16.5" customHeight="1" x14ac:dyDescent="0.25">
      <c r="B609" s="32" t="s">
        <v>1283</v>
      </c>
      <c r="C609" s="33" t="s">
        <v>5523</v>
      </c>
      <c r="D609" s="34" t="str">
        <f>_xlfn.XLOOKUP($B609,[1]Redo!$A:$A,[1]Redo!$AD:$AD)</f>
        <v>SGN,S11,WEX,M3-4P,</v>
      </c>
      <c r="E609" s="35">
        <v>1326</v>
      </c>
      <c r="F609" s="36">
        <f>_xlfn.XLOOKUP($B609,'[1]DOT Signs Costs (2)'!$A:$A,'[1]DOT Signs Costs (2)'!$Y:$Y)</f>
        <v>0.12470000000000001</v>
      </c>
      <c r="G609" s="37">
        <f t="shared" si="119"/>
        <v>7.4820000000000002</v>
      </c>
      <c r="H609" s="36">
        <f>_xlfn.XLOOKUP($B609,'[1]DOT Signs Costs (2)'!$A:$A,'[1]DOT Signs Costs (2)'!$W:$W)</f>
        <v>18.128</v>
      </c>
      <c r="I609" s="36">
        <f t="shared" si="118"/>
        <v>5.7848329999999999</v>
      </c>
      <c r="J609" s="36">
        <f t="shared" si="120"/>
        <v>8.3549000000000012E-2</v>
      </c>
      <c r="K609" s="36">
        <f t="shared" si="121"/>
        <v>5.7848329999999999</v>
      </c>
      <c r="L609" s="36">
        <f t="shared" si="122"/>
        <v>23.996382000000001</v>
      </c>
      <c r="M609" s="36">
        <f t="shared" si="123"/>
        <v>1.8765170724000002</v>
      </c>
      <c r="N609" s="36">
        <f t="shared" si="124"/>
        <v>25.872899072399999</v>
      </c>
      <c r="O609" s="36">
        <f t="shared" si="125"/>
        <v>4.7147250022269755</v>
      </c>
      <c r="P609" s="36">
        <f t="shared" si="126"/>
        <v>30.587624074626973</v>
      </c>
      <c r="Q609" s="38" t="e">
        <v>#N/A</v>
      </c>
      <c r="R609" s="39" t="str">
        <f t="shared" si="127"/>
        <v xml:space="preserve"> </v>
      </c>
      <c r="S609" s="40"/>
      <c r="T609" s="41" t="str">
        <f t="shared" si="128"/>
        <v/>
      </c>
      <c r="U609" s="41" t="str">
        <f t="shared" si="129"/>
        <v/>
      </c>
      <c r="V609" s="41" t="e">
        <f t="shared" si="117"/>
        <v>#N/A</v>
      </c>
      <c r="W609" s="18" t="e">
        <f>_xlfn.XLOOKUP($B609,'[1]Query2 w Prices'!$B:$B,'[1]Query2 w Prices'!$L:$L)</f>
        <v>#N/A</v>
      </c>
    </row>
    <row r="610" spans="2:23" ht="16.5" customHeight="1" x14ac:dyDescent="0.25">
      <c r="B610" s="42" t="s">
        <v>1284</v>
      </c>
      <c r="C610" s="33" t="s">
        <v>5524</v>
      </c>
      <c r="D610" s="34" t="str">
        <f>_xlfn.XLOOKUP($B610,[1]Redo!$A:$A,[1]Redo!$AD:$AD)</f>
        <v>SGN,S11,WEX,M3-4P,</v>
      </c>
      <c r="E610" s="35">
        <v>1326</v>
      </c>
      <c r="F610" s="36">
        <f>_xlfn.XLOOKUP($B610,'[1]DOT Signs Costs (2)'!$A:$A,'[1]DOT Signs Costs (2)'!$Y:$Y)</f>
        <v>0.24057500000000001</v>
      </c>
      <c r="G610" s="37">
        <f t="shared" si="119"/>
        <v>14.4345</v>
      </c>
      <c r="H610" s="36">
        <f>_xlfn.XLOOKUP($B610,'[1]DOT Signs Costs (2)'!$A:$A,'[1]DOT Signs Costs (2)'!$W:$W)</f>
        <v>40.788000000000004</v>
      </c>
      <c r="I610" s="36">
        <f t="shared" si="118"/>
        <v>11.160274250000001</v>
      </c>
      <c r="J610" s="36">
        <f t="shared" si="120"/>
        <v>0.16118525000000003</v>
      </c>
      <c r="K610" s="36">
        <f t="shared" si="121"/>
        <v>11.160274250000001</v>
      </c>
      <c r="L610" s="36">
        <f t="shared" si="122"/>
        <v>52.109459500000007</v>
      </c>
      <c r="M610" s="36">
        <f t="shared" si="123"/>
        <v>4.0749597329000009</v>
      </c>
      <c r="N610" s="36">
        <f t="shared" si="124"/>
        <v>56.184419232900005</v>
      </c>
      <c r="O610" s="36">
        <f t="shared" si="125"/>
        <v>10.238283902847687</v>
      </c>
      <c r="P610" s="36">
        <f t="shared" si="126"/>
        <v>66.422703135747696</v>
      </c>
      <c r="Q610" s="38">
        <v>39.76</v>
      </c>
      <c r="R610" s="39">
        <f t="shared" si="127"/>
        <v>-0.40140948617007177</v>
      </c>
      <c r="S610" s="40"/>
      <c r="T610" s="41" t="str">
        <f t="shared" si="128"/>
        <v/>
      </c>
      <c r="U610" s="41" t="str">
        <f t="shared" si="129"/>
        <v/>
      </c>
      <c r="V610" s="41">
        <f t="shared" si="117"/>
        <v>39.76</v>
      </c>
      <c r="W610" s="18">
        <f>_xlfn.XLOOKUP($B610,'[1]Query2 w Prices'!$B:$B,'[1]Query2 w Prices'!$L:$L)</f>
        <v>39.679000000000002</v>
      </c>
    </row>
    <row r="611" spans="2:23" ht="16.5" customHeight="1" x14ac:dyDescent="0.25">
      <c r="B611" s="32" t="s">
        <v>1285</v>
      </c>
      <c r="C611" s="33" t="s">
        <v>5525</v>
      </c>
      <c r="D611" s="34" t="str">
        <f>_xlfn.XLOOKUP($B611,[1]Redo!$A:$A,[1]Redo!$AD:$AD)</f>
        <v>SGN,S11,WNX,M3-4P,</v>
      </c>
      <c r="E611" s="35">
        <v>1326</v>
      </c>
      <c r="F611" s="36">
        <f>_xlfn.XLOOKUP($B611,'[1]DOT Signs Costs (2)'!$A:$A,'[1]DOT Signs Costs (2)'!$Y:$Y)</f>
        <v>0.12470000000000001</v>
      </c>
      <c r="G611" s="37">
        <f t="shared" si="119"/>
        <v>7.4820000000000002</v>
      </c>
      <c r="H611" s="36">
        <f>_xlfn.XLOOKUP($B611,'[1]DOT Signs Costs (2)'!$A:$A,'[1]DOT Signs Costs (2)'!$W:$W)</f>
        <v>18.128</v>
      </c>
      <c r="I611" s="36">
        <f t="shared" si="118"/>
        <v>5.7848329999999999</v>
      </c>
      <c r="J611" s="36">
        <f t="shared" si="120"/>
        <v>8.3549000000000012E-2</v>
      </c>
      <c r="K611" s="36">
        <f t="shared" si="121"/>
        <v>5.7848329999999999</v>
      </c>
      <c r="L611" s="36">
        <f t="shared" si="122"/>
        <v>23.996382000000001</v>
      </c>
      <c r="M611" s="36">
        <f t="shared" si="123"/>
        <v>1.8765170724000002</v>
      </c>
      <c r="N611" s="36">
        <f t="shared" si="124"/>
        <v>25.872899072399999</v>
      </c>
      <c r="O611" s="36">
        <f t="shared" si="125"/>
        <v>4.7147250022269755</v>
      </c>
      <c r="P611" s="36">
        <f t="shared" si="126"/>
        <v>30.587624074626973</v>
      </c>
      <c r="Q611" s="38">
        <v>19.920000000000002</v>
      </c>
      <c r="R611" s="39">
        <f t="shared" si="127"/>
        <v>-0.34875621750157354</v>
      </c>
      <c r="S611" s="40"/>
      <c r="T611" s="41" t="str">
        <f t="shared" si="128"/>
        <v/>
      </c>
      <c r="U611" s="41" t="str">
        <f t="shared" si="129"/>
        <v/>
      </c>
      <c r="V611" s="41">
        <f t="shared" si="117"/>
        <v>19.920000000000002</v>
      </c>
      <c r="W611" s="18">
        <f>_xlfn.XLOOKUP($B611,'[1]Query2 w Prices'!$B:$B,'[1]Query2 w Prices'!$L:$L)</f>
        <v>19.839500000000001</v>
      </c>
    </row>
    <row r="612" spans="2:23" ht="16.5" customHeight="1" x14ac:dyDescent="0.25">
      <c r="B612" s="42" t="s">
        <v>1286</v>
      </c>
      <c r="C612" s="33" t="s">
        <v>5526</v>
      </c>
      <c r="D612" s="34" t="str">
        <f>_xlfn.XLOOKUP($B612,[1]Redo!$A:$A,[1]Redo!$AD:$AD)</f>
        <v>SGN,S11,WNX,M3-4P,</v>
      </c>
      <c r="E612" s="35">
        <v>1326</v>
      </c>
      <c r="F612" s="36">
        <f>_xlfn.XLOOKUP($B612,'[1]DOT Signs Costs (2)'!$A:$A,'[1]DOT Signs Costs (2)'!$Y:$Y)</f>
        <v>0.24057500000000001</v>
      </c>
      <c r="G612" s="37">
        <f t="shared" si="119"/>
        <v>14.4345</v>
      </c>
      <c r="H612" s="36">
        <f>_xlfn.XLOOKUP($B612,'[1]DOT Signs Costs (2)'!$A:$A,'[1]DOT Signs Costs (2)'!$W:$W)</f>
        <v>40.788000000000004</v>
      </c>
      <c r="I612" s="36">
        <f t="shared" si="118"/>
        <v>11.160274250000001</v>
      </c>
      <c r="J612" s="36">
        <f t="shared" si="120"/>
        <v>0.16118525000000003</v>
      </c>
      <c r="K612" s="36">
        <f t="shared" si="121"/>
        <v>11.160274250000001</v>
      </c>
      <c r="L612" s="36">
        <f t="shared" si="122"/>
        <v>52.109459500000007</v>
      </c>
      <c r="M612" s="36">
        <f t="shared" si="123"/>
        <v>4.0749597329000009</v>
      </c>
      <c r="N612" s="36">
        <f t="shared" si="124"/>
        <v>56.184419232900005</v>
      </c>
      <c r="O612" s="36">
        <f t="shared" si="125"/>
        <v>10.238283902847687</v>
      </c>
      <c r="P612" s="36">
        <f t="shared" si="126"/>
        <v>66.422703135747696</v>
      </c>
      <c r="Q612" s="38">
        <v>39.76</v>
      </c>
      <c r="R612" s="39">
        <f t="shared" si="127"/>
        <v>-0.40140948617007177</v>
      </c>
      <c r="S612" s="40"/>
      <c r="T612" s="41" t="str">
        <f t="shared" si="128"/>
        <v/>
      </c>
      <c r="U612" s="41" t="str">
        <f t="shared" si="129"/>
        <v/>
      </c>
      <c r="V612" s="41">
        <f t="shared" si="117"/>
        <v>39.76</v>
      </c>
      <c r="W612" s="18">
        <f>_xlfn.XLOOKUP($B612,'[1]Query2 w Prices'!$B:$B,'[1]Query2 w Prices'!$L:$L)</f>
        <v>39.679000000000002</v>
      </c>
    </row>
    <row r="613" spans="2:23" ht="16.5" customHeight="1" x14ac:dyDescent="0.25">
      <c r="B613" s="32" t="s">
        <v>1289</v>
      </c>
      <c r="C613" s="33" t="s">
        <v>5527</v>
      </c>
      <c r="D613" s="34" t="str">
        <f>_xlfn.XLOOKUP($B613,[1]Redo!$A:$A,[1]Redo!$AD:$AD)</f>
        <v>SGN,S11,WGX,M3-4P,</v>
      </c>
      <c r="E613" s="35">
        <v>1326</v>
      </c>
      <c r="F613" s="36">
        <f>_xlfn.XLOOKUP($B613,'[1]DOT Signs Costs (2)'!$A:$A,'[1]DOT Signs Costs (2)'!$Y:$Y)</f>
        <v>5.1175000000000012E-2</v>
      </c>
      <c r="G613" s="37">
        <f t="shared" si="119"/>
        <v>3.0705000000000009</v>
      </c>
      <c r="H613" s="36">
        <f>_xlfn.XLOOKUP($B613,'[1]DOT Signs Costs (2)'!$A:$A,'[1]DOT Signs Costs (2)'!$W:$W)</f>
        <v>4.532</v>
      </c>
      <c r="I613" s="36">
        <f t="shared" si="118"/>
        <v>2.3740082500000006</v>
      </c>
      <c r="J613" s="36">
        <f t="shared" si="120"/>
        <v>3.4287250000000012E-2</v>
      </c>
      <c r="K613" s="36">
        <f t="shared" si="121"/>
        <v>2.3740082500000006</v>
      </c>
      <c r="L613" s="36">
        <f t="shared" si="122"/>
        <v>6.9402955000000013</v>
      </c>
      <c r="M613" s="36">
        <f t="shared" si="123"/>
        <v>0.54273110810000014</v>
      </c>
      <c r="N613" s="36">
        <f t="shared" si="124"/>
        <v>7.4830266081000012</v>
      </c>
      <c r="O613" s="36">
        <f t="shared" si="125"/>
        <v>1.3636049266382479</v>
      </c>
      <c r="P613" s="36">
        <f t="shared" si="126"/>
        <v>8.8466315347382487</v>
      </c>
      <c r="Q613" s="38">
        <v>9.15</v>
      </c>
      <c r="R613" s="39">
        <f t="shared" si="127"/>
        <v>3.4291974755646652E-2</v>
      </c>
      <c r="S613" s="40"/>
      <c r="T613" s="41" t="str">
        <f t="shared" si="128"/>
        <v/>
      </c>
      <c r="U613" s="41" t="str">
        <f t="shared" si="129"/>
        <v/>
      </c>
      <c r="V613" s="41">
        <f t="shared" si="117"/>
        <v>9.15</v>
      </c>
      <c r="W613" s="18">
        <f>_xlfn.XLOOKUP($B613,'[1]Query2 w Prices'!$B:$B,'[1]Query2 w Prices'!$L:$L)</f>
        <v>9.0694999999999997</v>
      </c>
    </row>
    <row r="614" spans="2:23" ht="16.5" customHeight="1" x14ac:dyDescent="0.25">
      <c r="B614" s="42" t="s">
        <v>1290</v>
      </c>
      <c r="C614" s="33" t="s">
        <v>5528</v>
      </c>
      <c r="D614" s="34" t="str">
        <f>_xlfn.XLOOKUP($B614,[1]Redo!$A:$A,[1]Redo!$AD:$AD)</f>
        <v>SGN,S11,WGX,M4-11,</v>
      </c>
      <c r="E614" s="35">
        <v>1326</v>
      </c>
      <c r="F614" s="36">
        <f>_xlfn.XLOOKUP($B614,'[1]DOT Signs Costs (2)'!$A:$A,'[1]DOT Signs Costs (2)'!$Y:$Y)</f>
        <v>0.33468750000000008</v>
      </c>
      <c r="G614" s="37">
        <f t="shared" si="119"/>
        <v>20.081250000000004</v>
      </c>
      <c r="H614" s="36">
        <f>_xlfn.XLOOKUP($B614,'[1]DOT Signs Costs (2)'!$A:$A,'[1]DOT Signs Costs (2)'!$W:$W)</f>
        <v>56.650000000000006</v>
      </c>
      <c r="I614" s="36">
        <f t="shared" si="118"/>
        <v>15.526153125000004</v>
      </c>
      <c r="J614" s="36">
        <f t="shared" si="120"/>
        <v>0.22424062500000008</v>
      </c>
      <c r="K614" s="36">
        <f t="shared" si="121"/>
        <v>15.526153125000004</v>
      </c>
      <c r="L614" s="36">
        <f t="shared" si="122"/>
        <v>72.400393750000006</v>
      </c>
      <c r="M614" s="36">
        <f t="shared" si="123"/>
        <v>5.6617107912500009</v>
      </c>
      <c r="N614" s="36">
        <f t="shared" si="124"/>
        <v>78.062104541250008</v>
      </c>
      <c r="O614" s="36">
        <f t="shared" si="125"/>
        <v>14.224975522735164</v>
      </c>
      <c r="P614" s="36">
        <f t="shared" si="126"/>
        <v>92.287080063985172</v>
      </c>
      <c r="Q614" s="38" t="e">
        <v>#N/A</v>
      </c>
      <c r="R614" s="39" t="str">
        <f t="shared" si="127"/>
        <v xml:space="preserve"> </v>
      </c>
      <c r="S614" s="40"/>
      <c r="T614" s="41" t="str">
        <f t="shared" si="128"/>
        <v/>
      </c>
      <c r="U614" s="41" t="str">
        <f t="shared" si="129"/>
        <v/>
      </c>
      <c r="V614" s="41" t="e">
        <f t="shared" si="117"/>
        <v>#N/A</v>
      </c>
      <c r="W614" s="18" t="e">
        <f>_xlfn.XLOOKUP($B614,'[1]Query2 w Prices'!$B:$B,'[1]Query2 w Prices'!$L:$L)</f>
        <v>#N/A</v>
      </c>
    </row>
    <row r="615" spans="2:23" ht="16.5" customHeight="1" x14ac:dyDescent="0.25">
      <c r="B615" s="32" t="s">
        <v>1291</v>
      </c>
      <c r="C615" s="33" t="s">
        <v>5529</v>
      </c>
      <c r="D615" s="34" t="str">
        <f>_xlfn.XLOOKUP($B615,[1]Redo!$A:$A,[1]Redo!$AD:$AD)</f>
        <v>SGN,S11,MUL,M4-11a,</v>
      </c>
      <c r="E615" s="35">
        <v>1326</v>
      </c>
      <c r="F615" s="36">
        <f>_xlfn.XLOOKUP($B615,'[1]DOT Signs Costs (2)'!$A:$A,'[1]DOT Signs Costs (2)'!$Y:$Y)</f>
        <v>0.33468750000000008</v>
      </c>
      <c r="G615" s="37">
        <f t="shared" si="119"/>
        <v>20.081250000000004</v>
      </c>
      <c r="H615" s="36">
        <f>_xlfn.XLOOKUP($B615,'[1]DOT Signs Costs (2)'!$A:$A,'[1]DOT Signs Costs (2)'!$W:$W)</f>
        <v>56.650000000000006</v>
      </c>
      <c r="I615" s="36">
        <f t="shared" si="118"/>
        <v>15.526153125000004</v>
      </c>
      <c r="J615" s="36">
        <f t="shared" si="120"/>
        <v>0.22424062500000008</v>
      </c>
      <c r="K615" s="36">
        <f t="shared" si="121"/>
        <v>15.526153125000004</v>
      </c>
      <c r="L615" s="36">
        <f t="shared" si="122"/>
        <v>72.400393750000006</v>
      </c>
      <c r="M615" s="36">
        <f t="shared" si="123"/>
        <v>5.6617107912500009</v>
      </c>
      <c r="N615" s="36">
        <f t="shared" si="124"/>
        <v>78.062104541250008</v>
      </c>
      <c r="O615" s="36">
        <f t="shared" si="125"/>
        <v>14.224975522735164</v>
      </c>
      <c r="P615" s="36">
        <f t="shared" si="126"/>
        <v>92.287080063985172</v>
      </c>
      <c r="Q615" s="38" t="e">
        <v>#N/A</v>
      </c>
      <c r="R615" s="39" t="str">
        <f t="shared" si="127"/>
        <v xml:space="preserve"> </v>
      </c>
      <c r="S615" s="40"/>
      <c r="T615" s="41" t="str">
        <f t="shared" si="128"/>
        <v/>
      </c>
      <c r="U615" s="41" t="str">
        <f t="shared" si="129"/>
        <v/>
      </c>
      <c r="V615" s="41" t="e">
        <f t="shared" si="117"/>
        <v>#N/A</v>
      </c>
      <c r="W615" s="18" t="e">
        <f>_xlfn.XLOOKUP($B615,'[1]Query2 w Prices'!$B:$B,'[1]Query2 w Prices'!$L:$L)</f>
        <v>#N/A</v>
      </c>
    </row>
    <row r="616" spans="2:23" ht="16.5" customHeight="1" x14ac:dyDescent="0.25">
      <c r="B616" s="42" t="s">
        <v>1292</v>
      </c>
      <c r="C616" s="33" t="s">
        <v>5530</v>
      </c>
      <c r="D616" s="34" t="str">
        <f>_xlfn.XLOOKUP($B616,[1]Redo!$A:$A,[1]Redo!$AD:$AD)</f>
        <v>SGN,S11,WGX,M4-11bP,</v>
      </c>
      <c r="E616" s="35">
        <v>1326</v>
      </c>
      <c r="F616" s="36">
        <f>_xlfn.XLOOKUP($B616,'[1]DOT Signs Costs (2)'!$A:$A,'[1]DOT Signs Costs (2)'!$Y:$Y)</f>
        <v>0.20881249999999998</v>
      </c>
      <c r="G616" s="37">
        <f t="shared" si="119"/>
        <v>12.528749999999999</v>
      </c>
      <c r="H616" s="36">
        <f>_xlfn.XLOOKUP($B616,'[1]DOT Signs Costs (2)'!$A:$A,'[1]DOT Signs Costs (2)'!$W:$W)</f>
        <v>33.99</v>
      </c>
      <c r="I616" s="36">
        <f t="shared" si="118"/>
        <v>9.6868118750000001</v>
      </c>
      <c r="J616" s="36">
        <f t="shared" si="120"/>
        <v>0.139904375</v>
      </c>
      <c r="K616" s="36">
        <f t="shared" si="121"/>
        <v>9.6868118750000001</v>
      </c>
      <c r="L616" s="36">
        <f t="shared" si="122"/>
        <v>43.816716249999999</v>
      </c>
      <c r="M616" s="36">
        <f t="shared" si="123"/>
        <v>3.4264672107500003</v>
      </c>
      <c r="N616" s="36">
        <f t="shared" si="124"/>
        <v>47.243183460749997</v>
      </c>
      <c r="O616" s="36">
        <f t="shared" si="125"/>
        <v>8.6089547840736991</v>
      </c>
      <c r="P616" s="36">
        <f t="shared" si="126"/>
        <v>55.852138244823692</v>
      </c>
      <c r="Q616" s="38" t="e">
        <v>#N/A</v>
      </c>
      <c r="R616" s="39" t="str">
        <f t="shared" si="127"/>
        <v xml:space="preserve"> </v>
      </c>
      <c r="S616" s="40"/>
      <c r="T616" s="41" t="str">
        <f t="shared" si="128"/>
        <v/>
      </c>
      <c r="U616" s="41" t="str">
        <f t="shared" si="129"/>
        <v/>
      </c>
      <c r="V616" s="41" t="e">
        <f t="shared" si="117"/>
        <v>#N/A</v>
      </c>
      <c r="W616" s="18" t="e">
        <f>_xlfn.XLOOKUP($B616,'[1]Query2 w Prices'!$B:$B,'[1]Query2 w Prices'!$L:$L)</f>
        <v>#N/A</v>
      </c>
    </row>
    <row r="617" spans="2:23" ht="16.5" customHeight="1" x14ac:dyDescent="0.25">
      <c r="B617" s="32" t="s">
        <v>1293</v>
      </c>
      <c r="C617" s="33" t="s">
        <v>5531</v>
      </c>
      <c r="D617" s="34" t="str">
        <f>_xlfn.XLOOKUP($B617,[1]Redo!$A:$A,[1]Redo!$AD:$AD)</f>
        <v>SGN,S11,BFY,M4-11cP,</v>
      </c>
      <c r="E617" s="35">
        <v>1326</v>
      </c>
      <c r="F617" s="36">
        <f>_xlfn.XLOOKUP($B617,'[1]DOT Signs Costs (2)'!$A:$A,'[1]DOT Signs Costs (2)'!$Y:$Y)</f>
        <v>0.20881249999999998</v>
      </c>
      <c r="G617" s="37">
        <f t="shared" si="119"/>
        <v>12.528749999999999</v>
      </c>
      <c r="H617" s="36">
        <f>_xlfn.XLOOKUP($B617,'[1]DOT Signs Costs (2)'!$A:$A,'[1]DOT Signs Costs (2)'!$W:$W)</f>
        <v>33.99</v>
      </c>
      <c r="I617" s="36">
        <f t="shared" si="118"/>
        <v>9.6868118750000001</v>
      </c>
      <c r="J617" s="36">
        <f t="shared" si="120"/>
        <v>0.139904375</v>
      </c>
      <c r="K617" s="36">
        <f t="shared" si="121"/>
        <v>9.6868118750000001</v>
      </c>
      <c r="L617" s="36">
        <f t="shared" si="122"/>
        <v>43.816716249999999</v>
      </c>
      <c r="M617" s="36">
        <f t="shared" si="123"/>
        <v>3.4264672107500003</v>
      </c>
      <c r="N617" s="36">
        <f t="shared" si="124"/>
        <v>47.243183460749997</v>
      </c>
      <c r="O617" s="36">
        <f t="shared" si="125"/>
        <v>8.6089547840736991</v>
      </c>
      <c r="P617" s="36">
        <f t="shared" si="126"/>
        <v>55.852138244823692</v>
      </c>
      <c r="Q617" s="38" t="e">
        <v>#N/A</v>
      </c>
      <c r="R617" s="39" t="str">
        <f t="shared" si="127"/>
        <v xml:space="preserve"> </v>
      </c>
      <c r="S617" s="40"/>
      <c r="T617" s="41" t="str">
        <f t="shared" si="128"/>
        <v/>
      </c>
      <c r="U617" s="41" t="str">
        <f t="shared" si="129"/>
        <v/>
      </c>
      <c r="V617" s="41" t="e">
        <f t="shared" si="117"/>
        <v>#N/A</v>
      </c>
      <c r="W617" s="18" t="e">
        <f>_xlfn.XLOOKUP($B617,'[1]Query2 w Prices'!$B:$B,'[1]Query2 w Prices'!$L:$L)</f>
        <v>#N/A</v>
      </c>
    </row>
    <row r="618" spans="2:23" ht="16.5" customHeight="1" x14ac:dyDescent="0.25">
      <c r="B618" s="42" t="s">
        <v>1294</v>
      </c>
      <c r="C618" s="33" t="s">
        <v>5532</v>
      </c>
      <c r="D618" s="34" t="str">
        <f>_xlfn.XLOOKUP($B618,[1]Redo!$A:$A,[1]Redo!$AD:$AD)</f>
        <v>SGN,S11,WGX,M4-12,</v>
      </c>
      <c r="E618" s="35">
        <v>1326</v>
      </c>
      <c r="F618" s="36">
        <f>_xlfn.XLOOKUP($B618,'[1]DOT Signs Costs (2)'!$A:$A,'[1]DOT Signs Costs (2)'!$Y:$Y)</f>
        <v>0.17705000000000001</v>
      </c>
      <c r="G618" s="37">
        <f t="shared" si="119"/>
        <v>10.623000000000001</v>
      </c>
      <c r="H618" s="36">
        <f>_xlfn.XLOOKUP($B618,'[1]DOT Signs Costs (2)'!$A:$A,'[1]DOT Signs Costs (2)'!$W:$W)</f>
        <v>27.192</v>
      </c>
      <c r="I618" s="36">
        <f t="shared" si="118"/>
        <v>8.2133495000000014</v>
      </c>
      <c r="J618" s="36">
        <f t="shared" si="120"/>
        <v>0.11862350000000002</v>
      </c>
      <c r="K618" s="36">
        <f t="shared" si="121"/>
        <v>8.2133495000000014</v>
      </c>
      <c r="L618" s="36">
        <f t="shared" si="122"/>
        <v>35.523973000000005</v>
      </c>
      <c r="M618" s="36">
        <f t="shared" si="123"/>
        <v>2.7779746886000005</v>
      </c>
      <c r="N618" s="36">
        <f t="shared" si="124"/>
        <v>38.301947688600009</v>
      </c>
      <c r="O618" s="36">
        <f t="shared" si="125"/>
        <v>6.9796256652997126</v>
      </c>
      <c r="P618" s="36">
        <f t="shared" si="126"/>
        <v>45.281573353899724</v>
      </c>
      <c r="Q618" s="38" t="e">
        <v>#N/A</v>
      </c>
      <c r="R618" s="39" t="str">
        <f t="shared" si="127"/>
        <v xml:space="preserve"> </v>
      </c>
      <c r="S618" s="40"/>
      <c r="T618" s="41" t="str">
        <f t="shared" si="128"/>
        <v/>
      </c>
      <c r="U618" s="41" t="str">
        <f t="shared" si="129"/>
        <v/>
      </c>
      <c r="V618" s="41" t="e">
        <f t="shared" si="117"/>
        <v>#N/A</v>
      </c>
      <c r="W618" s="18" t="e">
        <f>_xlfn.XLOOKUP($B618,'[1]Query2 w Prices'!$B:$B,'[1]Query2 w Prices'!$L:$L)</f>
        <v>#N/A</v>
      </c>
    </row>
    <row r="619" spans="2:23" ht="16.5" customHeight="1" x14ac:dyDescent="0.25">
      <c r="B619" s="32" t="s">
        <v>1306</v>
      </c>
      <c r="C619" s="33" t="s">
        <v>5533</v>
      </c>
      <c r="D619" s="34" t="str">
        <f>_xlfn.XLOOKUP($B619,[1]Redo!$A:$A,[1]Redo!$AD:$AD)</f>
        <v>SGN,S11,BFY,M4-14P,</v>
      </c>
      <c r="E619" s="35">
        <v>1326</v>
      </c>
      <c r="F619" s="36">
        <f>_xlfn.XLOOKUP($B619,'[1]DOT Signs Costs (2)'!$A:$A,'[1]DOT Signs Costs (2)'!$Y:$Y)</f>
        <v>0.12470000000000001</v>
      </c>
      <c r="G619" s="37">
        <f t="shared" si="119"/>
        <v>7.4820000000000002</v>
      </c>
      <c r="H619" s="36">
        <f>_xlfn.XLOOKUP($B619,'[1]DOT Signs Costs (2)'!$A:$A,'[1]DOT Signs Costs (2)'!$W:$W)</f>
        <v>18.128</v>
      </c>
      <c r="I619" s="36">
        <f t="shared" si="118"/>
        <v>5.7848329999999999</v>
      </c>
      <c r="J619" s="36">
        <f t="shared" si="120"/>
        <v>8.3549000000000012E-2</v>
      </c>
      <c r="K619" s="36">
        <f t="shared" si="121"/>
        <v>5.7848329999999999</v>
      </c>
      <c r="L619" s="36">
        <f t="shared" si="122"/>
        <v>23.996382000000001</v>
      </c>
      <c r="M619" s="36">
        <f t="shared" si="123"/>
        <v>1.8765170724000002</v>
      </c>
      <c r="N619" s="36">
        <f t="shared" si="124"/>
        <v>25.872899072399999</v>
      </c>
      <c r="O619" s="36">
        <f t="shared" si="125"/>
        <v>4.7147250022269755</v>
      </c>
      <c r="P619" s="36">
        <f t="shared" si="126"/>
        <v>30.587624074626973</v>
      </c>
      <c r="Q619" s="38">
        <v>19.920000000000002</v>
      </c>
      <c r="R619" s="39">
        <f t="shared" si="127"/>
        <v>-0.34875621750157354</v>
      </c>
      <c r="S619" s="40"/>
      <c r="T619" s="41" t="str">
        <f t="shared" si="128"/>
        <v/>
      </c>
      <c r="U619" s="41" t="str">
        <f t="shared" si="129"/>
        <v/>
      </c>
      <c r="V619" s="41">
        <f t="shared" si="117"/>
        <v>19.920000000000002</v>
      </c>
      <c r="W619" s="18">
        <f>_xlfn.XLOOKUP($B619,'[1]Query2 w Prices'!$B:$B,'[1]Query2 w Prices'!$L:$L)</f>
        <v>19.839500000000001</v>
      </c>
    </row>
    <row r="620" spans="2:23" ht="16.5" customHeight="1" x14ac:dyDescent="0.25">
      <c r="B620" s="42" t="s">
        <v>1307</v>
      </c>
      <c r="C620" s="33" t="s">
        <v>5534</v>
      </c>
      <c r="D620" s="34" t="str">
        <f>_xlfn.XLOOKUP($B620,[1]Redo!$A:$A,[1]Redo!$AD:$AD)</f>
        <v>SGN,S11,BFY,M4-14P,</v>
      </c>
      <c r="E620" s="35">
        <v>1326</v>
      </c>
      <c r="F620" s="36">
        <f>_xlfn.XLOOKUP($B620,'[1]DOT Signs Costs (2)'!$A:$A,'[1]DOT Signs Costs (2)'!$Y:$Y)</f>
        <v>0.24057500000000001</v>
      </c>
      <c r="G620" s="37">
        <f t="shared" si="119"/>
        <v>14.4345</v>
      </c>
      <c r="H620" s="36">
        <f>_xlfn.XLOOKUP($B620,'[1]DOT Signs Costs (2)'!$A:$A,'[1]DOT Signs Costs (2)'!$W:$W)</f>
        <v>40.788000000000004</v>
      </c>
      <c r="I620" s="36">
        <f t="shared" si="118"/>
        <v>11.160274250000001</v>
      </c>
      <c r="J620" s="36">
        <f t="shared" si="120"/>
        <v>0.16118525000000003</v>
      </c>
      <c r="K620" s="36">
        <f t="shared" si="121"/>
        <v>11.160274250000001</v>
      </c>
      <c r="L620" s="36">
        <f t="shared" si="122"/>
        <v>52.109459500000007</v>
      </c>
      <c r="M620" s="36">
        <f t="shared" si="123"/>
        <v>4.0749597329000009</v>
      </c>
      <c r="N620" s="36">
        <f t="shared" si="124"/>
        <v>56.184419232900005</v>
      </c>
      <c r="O620" s="36">
        <f t="shared" si="125"/>
        <v>10.238283902847687</v>
      </c>
      <c r="P620" s="36">
        <f t="shared" si="126"/>
        <v>66.422703135747696</v>
      </c>
      <c r="Q620" s="38">
        <v>39.76</v>
      </c>
      <c r="R620" s="39">
        <f t="shared" si="127"/>
        <v>-0.40140948617007177</v>
      </c>
      <c r="S620" s="40"/>
      <c r="T620" s="41" t="str">
        <f t="shared" si="128"/>
        <v/>
      </c>
      <c r="U620" s="41" t="str">
        <f t="shared" si="129"/>
        <v/>
      </c>
      <c r="V620" s="41">
        <f t="shared" si="117"/>
        <v>39.76</v>
      </c>
      <c r="W620" s="18">
        <f>_xlfn.XLOOKUP($B620,'[1]Query2 w Prices'!$B:$B,'[1]Query2 w Prices'!$L:$L)</f>
        <v>39.679000000000002</v>
      </c>
    </row>
    <row r="621" spans="2:23" ht="16.5" customHeight="1" x14ac:dyDescent="0.25">
      <c r="B621" s="32" t="s">
        <v>1295</v>
      </c>
      <c r="C621" s="33" t="s">
        <v>5535</v>
      </c>
      <c r="D621" s="34" t="str">
        <f>_xlfn.XLOOKUP($B621,[1]Redo!$A:$A,[1]Redo!$AD:$AD)</f>
        <v>SGN,S8,BWX,M4-14P,</v>
      </c>
      <c r="E621" s="35">
        <v>1326</v>
      </c>
      <c r="F621" s="36">
        <f>_xlfn.XLOOKUP($B621,'[1]DOT Signs Costs (2)'!$A:$A,'[1]DOT Signs Costs (2)'!$Y:$Y)</f>
        <v>0.12470000000000001</v>
      </c>
      <c r="G621" s="37">
        <f t="shared" si="119"/>
        <v>7.4820000000000002</v>
      </c>
      <c r="H621" s="36">
        <f>_xlfn.XLOOKUP($B621,'[1]DOT Signs Costs (2)'!$A:$A,'[1]DOT Signs Costs (2)'!$W:$W)</f>
        <v>18.128</v>
      </c>
      <c r="I621" s="36">
        <f t="shared" si="118"/>
        <v>5.7848329999999999</v>
      </c>
      <c r="J621" s="36">
        <f t="shared" si="120"/>
        <v>8.3549000000000012E-2</v>
      </c>
      <c r="K621" s="36">
        <f t="shared" si="121"/>
        <v>5.7848329999999999</v>
      </c>
      <c r="L621" s="36">
        <f t="shared" si="122"/>
        <v>23.996382000000001</v>
      </c>
      <c r="M621" s="36">
        <f t="shared" si="123"/>
        <v>1.8765170724000002</v>
      </c>
      <c r="N621" s="36">
        <f t="shared" si="124"/>
        <v>25.872899072399999</v>
      </c>
      <c r="O621" s="36">
        <f t="shared" si="125"/>
        <v>4.7147250022269755</v>
      </c>
      <c r="P621" s="36">
        <f t="shared" si="126"/>
        <v>30.587624074626973</v>
      </c>
      <c r="Q621" s="38">
        <v>19.63</v>
      </c>
      <c r="R621" s="39">
        <f t="shared" si="127"/>
        <v>-0.3582371761825246</v>
      </c>
      <c r="S621" s="40"/>
      <c r="T621" s="41" t="str">
        <f t="shared" si="128"/>
        <v/>
      </c>
      <c r="U621" s="41" t="str">
        <f t="shared" si="129"/>
        <v/>
      </c>
      <c r="V621" s="41">
        <f t="shared" si="117"/>
        <v>19.63</v>
      </c>
      <c r="W621" s="18">
        <f>_xlfn.XLOOKUP($B621,'[1]Query2 w Prices'!$B:$B,'[1]Query2 w Prices'!$L:$L)</f>
        <v>19.555399999999999</v>
      </c>
    </row>
    <row r="622" spans="2:23" ht="16.5" customHeight="1" x14ac:dyDescent="0.25">
      <c r="B622" s="42" t="s">
        <v>1298</v>
      </c>
      <c r="C622" s="33" t="s">
        <v>5536</v>
      </c>
      <c r="D622" s="34" t="str">
        <f>_xlfn.XLOOKUP($B622,[1]Redo!$A:$A,[1]Redo!$AD:$AD)</f>
        <v>SGN,S8,BWX,M4-14P,</v>
      </c>
      <c r="E622" s="35">
        <v>1326</v>
      </c>
      <c r="F622" s="36">
        <f>_xlfn.XLOOKUP($B622,'[1]DOT Signs Costs (2)'!$A:$A,'[1]DOT Signs Costs (2)'!$Y:$Y)</f>
        <v>0.24057500000000001</v>
      </c>
      <c r="G622" s="37">
        <f t="shared" si="119"/>
        <v>14.4345</v>
      </c>
      <c r="H622" s="36">
        <f>_xlfn.XLOOKUP($B622,'[1]DOT Signs Costs (2)'!$A:$A,'[1]DOT Signs Costs (2)'!$W:$W)</f>
        <v>40.788000000000004</v>
      </c>
      <c r="I622" s="36">
        <f t="shared" si="118"/>
        <v>11.160274250000001</v>
      </c>
      <c r="J622" s="36">
        <f t="shared" si="120"/>
        <v>0.16118525000000003</v>
      </c>
      <c r="K622" s="36">
        <f t="shared" si="121"/>
        <v>11.160274250000001</v>
      </c>
      <c r="L622" s="36">
        <f t="shared" si="122"/>
        <v>52.109459500000007</v>
      </c>
      <c r="M622" s="36">
        <f t="shared" si="123"/>
        <v>4.0749597329000009</v>
      </c>
      <c r="N622" s="36">
        <f t="shared" si="124"/>
        <v>56.184419232900005</v>
      </c>
      <c r="O622" s="36">
        <f t="shared" si="125"/>
        <v>10.238283902847687</v>
      </c>
      <c r="P622" s="36">
        <f t="shared" si="126"/>
        <v>66.422703135747696</v>
      </c>
      <c r="Q622" s="38">
        <v>38.630000000000003</v>
      </c>
      <c r="R622" s="39">
        <f t="shared" si="127"/>
        <v>-0.4184217417190611</v>
      </c>
      <c r="S622" s="40"/>
      <c r="T622" s="41" t="str">
        <f t="shared" si="128"/>
        <v/>
      </c>
      <c r="U622" s="41" t="str">
        <f t="shared" si="129"/>
        <v/>
      </c>
      <c r="V622" s="41">
        <f t="shared" si="117"/>
        <v>38.630000000000003</v>
      </c>
      <c r="W622" s="18">
        <f>_xlfn.XLOOKUP($B622,'[1]Query2 w Prices'!$B:$B,'[1]Query2 w Prices'!$L:$L)</f>
        <v>38.550899999999999</v>
      </c>
    </row>
    <row r="623" spans="2:23" ht="16.5" customHeight="1" x14ac:dyDescent="0.25">
      <c r="B623" s="32" t="s">
        <v>1299</v>
      </c>
      <c r="C623" s="33" t="s">
        <v>5537</v>
      </c>
      <c r="D623" s="34" t="str">
        <f>_xlfn.XLOOKUP($B623,[1]Redo!$A:$A,[1]Redo!$AD:$AD)</f>
        <v>SGN,S11,WGX,M4-14P,</v>
      </c>
      <c r="E623" s="35">
        <v>1326</v>
      </c>
      <c r="F623" s="36">
        <f>_xlfn.XLOOKUP($B623,'[1]DOT Signs Costs (2)'!$A:$A,'[1]DOT Signs Costs (2)'!$Y:$Y)</f>
        <v>7.2350000000000012E-2</v>
      </c>
      <c r="G623" s="37">
        <f t="shared" si="119"/>
        <v>4.3410000000000011</v>
      </c>
      <c r="H623" s="36">
        <f>_xlfn.XLOOKUP($B623,'[1]DOT Signs Costs (2)'!$A:$A,'[1]DOT Signs Costs (2)'!$W:$W)</f>
        <v>9.0640000000000001</v>
      </c>
      <c r="I623" s="36">
        <f t="shared" si="118"/>
        <v>3.3563165000000006</v>
      </c>
      <c r="J623" s="36">
        <f t="shared" si="120"/>
        <v>4.8474500000000011E-2</v>
      </c>
      <c r="K623" s="36">
        <f t="shared" si="121"/>
        <v>3.3563165000000006</v>
      </c>
      <c r="L623" s="36">
        <f t="shared" si="122"/>
        <v>12.468791</v>
      </c>
      <c r="M623" s="36">
        <f t="shared" si="123"/>
        <v>0.97505945620000001</v>
      </c>
      <c r="N623" s="36">
        <f t="shared" si="124"/>
        <v>13.4438504562</v>
      </c>
      <c r="O623" s="36">
        <f t="shared" si="125"/>
        <v>2.4498243391542398</v>
      </c>
      <c r="P623" s="36">
        <f t="shared" si="126"/>
        <v>15.89367479535424</v>
      </c>
      <c r="Q623" s="38" t="e">
        <v>#N/A</v>
      </c>
      <c r="R623" s="39" t="str">
        <f t="shared" si="127"/>
        <v xml:space="preserve"> </v>
      </c>
      <c r="S623" s="40"/>
      <c r="T623" s="41" t="str">
        <f t="shared" si="128"/>
        <v/>
      </c>
      <c r="U623" s="41" t="str">
        <f t="shared" si="129"/>
        <v/>
      </c>
      <c r="V623" s="41" t="e">
        <f t="shared" si="117"/>
        <v>#N/A</v>
      </c>
      <c r="W623" s="18" t="e">
        <f>_xlfn.XLOOKUP($B623,'[1]Query2 w Prices'!$B:$B,'[1]Query2 w Prices'!$L:$L)</f>
        <v>#N/A</v>
      </c>
    </row>
    <row r="624" spans="2:23" ht="16.5" customHeight="1" x14ac:dyDescent="0.25">
      <c r="B624" s="42" t="s">
        <v>1300</v>
      </c>
      <c r="C624" s="33" t="s">
        <v>5538</v>
      </c>
      <c r="D624" s="34" t="str">
        <f>_xlfn.XLOOKUP($B624,[1]Redo!$A:$A,[1]Redo!$AD:$AD)</f>
        <v>SGN,S11,WGX,M4-14P,</v>
      </c>
      <c r="E624" s="35">
        <v>1326</v>
      </c>
      <c r="F624" s="36">
        <f>_xlfn.XLOOKUP($B624,'[1]DOT Signs Costs (2)'!$A:$A,'[1]DOT Signs Costs (2)'!$Y:$Y)</f>
        <v>0.24057500000000001</v>
      </c>
      <c r="G624" s="37">
        <f t="shared" si="119"/>
        <v>14.4345</v>
      </c>
      <c r="H624" s="36">
        <f>_xlfn.XLOOKUP($B624,'[1]DOT Signs Costs (2)'!$A:$A,'[1]DOT Signs Costs (2)'!$W:$W)</f>
        <v>40.788000000000004</v>
      </c>
      <c r="I624" s="36">
        <f t="shared" si="118"/>
        <v>11.160274250000001</v>
      </c>
      <c r="J624" s="36">
        <f t="shared" si="120"/>
        <v>0.16118525000000003</v>
      </c>
      <c r="K624" s="36">
        <f t="shared" si="121"/>
        <v>11.160274250000001</v>
      </c>
      <c r="L624" s="36">
        <f t="shared" si="122"/>
        <v>52.109459500000007</v>
      </c>
      <c r="M624" s="36">
        <f t="shared" si="123"/>
        <v>4.0749597329000009</v>
      </c>
      <c r="N624" s="36">
        <f t="shared" si="124"/>
        <v>56.184419232900005</v>
      </c>
      <c r="O624" s="36">
        <f t="shared" si="125"/>
        <v>10.238283902847687</v>
      </c>
      <c r="P624" s="36">
        <f t="shared" si="126"/>
        <v>66.422703135747696</v>
      </c>
      <c r="Q624" s="38" t="e">
        <v>#N/A</v>
      </c>
      <c r="R624" s="39" t="str">
        <f t="shared" si="127"/>
        <v xml:space="preserve"> </v>
      </c>
      <c r="S624" s="40"/>
      <c r="T624" s="41" t="str">
        <f t="shared" si="128"/>
        <v/>
      </c>
      <c r="U624" s="41" t="str">
        <f t="shared" si="129"/>
        <v/>
      </c>
      <c r="V624" s="41" t="e">
        <f t="shared" si="117"/>
        <v>#N/A</v>
      </c>
      <c r="W624" s="18" t="e">
        <f>_xlfn.XLOOKUP($B624,'[1]Query2 w Prices'!$B:$B,'[1]Query2 w Prices'!$L:$L)</f>
        <v>#N/A</v>
      </c>
    </row>
    <row r="625" spans="2:23" ht="16.5" customHeight="1" x14ac:dyDescent="0.25">
      <c r="B625" s="32" t="s">
        <v>1301</v>
      </c>
      <c r="C625" s="33" t="s">
        <v>5539</v>
      </c>
      <c r="D625" s="34" t="str">
        <f>_xlfn.XLOOKUP($B625,[1]Redo!$A:$A,[1]Redo!$AD:$AD)</f>
        <v>SGN,S11,WGX,M4-14P,</v>
      </c>
      <c r="E625" s="35">
        <v>1326</v>
      </c>
      <c r="F625" s="36">
        <f>_xlfn.XLOOKUP($B625,'[1]DOT Signs Costs (2)'!$A:$A,'[1]DOT Signs Costs (2)'!$Y:$Y)</f>
        <v>0.12470000000000001</v>
      </c>
      <c r="G625" s="37">
        <f t="shared" si="119"/>
        <v>7.4820000000000002</v>
      </c>
      <c r="H625" s="36">
        <f>_xlfn.XLOOKUP($B625,'[1]DOT Signs Costs (2)'!$A:$A,'[1]DOT Signs Costs (2)'!$W:$W)</f>
        <v>18.128</v>
      </c>
      <c r="I625" s="36">
        <f t="shared" si="118"/>
        <v>5.7848329999999999</v>
      </c>
      <c r="J625" s="36">
        <f t="shared" si="120"/>
        <v>8.3549000000000012E-2</v>
      </c>
      <c r="K625" s="36">
        <f t="shared" si="121"/>
        <v>5.7848329999999999</v>
      </c>
      <c r="L625" s="36">
        <f t="shared" si="122"/>
        <v>23.996382000000001</v>
      </c>
      <c r="M625" s="36">
        <f t="shared" si="123"/>
        <v>1.8765170724000002</v>
      </c>
      <c r="N625" s="36">
        <f t="shared" si="124"/>
        <v>25.872899072399999</v>
      </c>
      <c r="O625" s="36">
        <f t="shared" si="125"/>
        <v>4.7147250022269755</v>
      </c>
      <c r="P625" s="36">
        <f t="shared" si="126"/>
        <v>30.587624074626973</v>
      </c>
      <c r="Q625" s="38" t="e">
        <v>#N/A</v>
      </c>
      <c r="R625" s="39" t="str">
        <f t="shared" si="127"/>
        <v xml:space="preserve"> </v>
      </c>
      <c r="S625" s="40"/>
      <c r="T625" s="41" t="str">
        <f t="shared" si="128"/>
        <v/>
      </c>
      <c r="U625" s="41" t="str">
        <f t="shared" si="129"/>
        <v/>
      </c>
      <c r="V625" s="41" t="e">
        <f t="shared" si="117"/>
        <v>#N/A</v>
      </c>
      <c r="W625" s="18" t="e">
        <f>_xlfn.XLOOKUP($B625,'[1]Query2 w Prices'!$B:$B,'[1]Query2 w Prices'!$L:$L)</f>
        <v>#N/A</v>
      </c>
    </row>
    <row r="626" spans="2:23" ht="16.5" customHeight="1" x14ac:dyDescent="0.25">
      <c r="B626" s="42" t="s">
        <v>1302</v>
      </c>
      <c r="C626" s="33" t="s">
        <v>5540</v>
      </c>
      <c r="D626" s="34" t="str">
        <f>_xlfn.XLOOKUP($B626,[1]Redo!$A:$A,[1]Redo!$AD:$AD)</f>
        <v>SGN,S11,WEX,M4-14P,</v>
      </c>
      <c r="E626" s="35">
        <v>1326</v>
      </c>
      <c r="F626" s="36">
        <f>_xlfn.XLOOKUP($B626,'[1]DOT Signs Costs (2)'!$A:$A,'[1]DOT Signs Costs (2)'!$Y:$Y)</f>
        <v>0.12470000000000001</v>
      </c>
      <c r="G626" s="37">
        <f t="shared" si="119"/>
        <v>7.4820000000000002</v>
      </c>
      <c r="H626" s="36">
        <f>_xlfn.XLOOKUP($B626,'[1]DOT Signs Costs (2)'!$A:$A,'[1]DOT Signs Costs (2)'!$W:$W)</f>
        <v>18.128</v>
      </c>
      <c r="I626" s="36">
        <f t="shared" si="118"/>
        <v>5.7848329999999999</v>
      </c>
      <c r="J626" s="36">
        <f t="shared" si="120"/>
        <v>8.3549000000000012E-2</v>
      </c>
      <c r="K626" s="36">
        <f t="shared" si="121"/>
        <v>5.7848329999999999</v>
      </c>
      <c r="L626" s="36">
        <f t="shared" si="122"/>
        <v>23.996382000000001</v>
      </c>
      <c r="M626" s="36">
        <f t="shared" si="123"/>
        <v>1.8765170724000002</v>
      </c>
      <c r="N626" s="36">
        <f t="shared" si="124"/>
        <v>25.872899072399999</v>
      </c>
      <c r="O626" s="36">
        <f t="shared" si="125"/>
        <v>4.7147250022269755</v>
      </c>
      <c r="P626" s="36">
        <f t="shared" si="126"/>
        <v>30.587624074626973</v>
      </c>
      <c r="Q626" s="38">
        <v>20.48</v>
      </c>
      <c r="R626" s="39">
        <f t="shared" si="127"/>
        <v>-0.33044815935904753</v>
      </c>
      <c r="S626" s="40"/>
      <c r="T626" s="41" t="str">
        <f t="shared" si="128"/>
        <v/>
      </c>
      <c r="U626" s="41" t="str">
        <f t="shared" si="129"/>
        <v/>
      </c>
      <c r="V626" s="41">
        <f t="shared" si="117"/>
        <v>20.48</v>
      </c>
      <c r="W626" s="18">
        <f>_xlfn.XLOOKUP($B626,'[1]Query2 w Prices'!$B:$B,'[1]Query2 w Prices'!$L:$L)</f>
        <v>20.406400000000001</v>
      </c>
    </row>
    <row r="627" spans="2:23" ht="16.5" customHeight="1" x14ac:dyDescent="0.25">
      <c r="B627" s="32" t="s">
        <v>1303</v>
      </c>
      <c r="C627" s="33" t="s">
        <v>5541</v>
      </c>
      <c r="D627" s="34" t="str">
        <f>_xlfn.XLOOKUP($B627,[1]Redo!$A:$A,[1]Redo!$AD:$AD)</f>
        <v>SGN,S11,WEX,M4-14P,</v>
      </c>
      <c r="E627" s="35">
        <v>1326</v>
      </c>
      <c r="F627" s="36">
        <f>_xlfn.XLOOKUP($B627,'[1]DOT Signs Costs (2)'!$A:$A,'[1]DOT Signs Costs (2)'!$Y:$Y)</f>
        <v>0.24057500000000001</v>
      </c>
      <c r="G627" s="37">
        <f t="shared" si="119"/>
        <v>14.4345</v>
      </c>
      <c r="H627" s="36">
        <f>_xlfn.XLOOKUP($B627,'[1]DOT Signs Costs (2)'!$A:$A,'[1]DOT Signs Costs (2)'!$W:$W)</f>
        <v>40.788000000000004</v>
      </c>
      <c r="I627" s="36">
        <f t="shared" si="118"/>
        <v>11.160274250000001</v>
      </c>
      <c r="J627" s="36">
        <f t="shared" si="120"/>
        <v>0.16118525000000003</v>
      </c>
      <c r="K627" s="36">
        <f t="shared" si="121"/>
        <v>11.160274250000001</v>
      </c>
      <c r="L627" s="36">
        <f t="shared" si="122"/>
        <v>52.109459500000007</v>
      </c>
      <c r="M627" s="36">
        <f t="shared" si="123"/>
        <v>4.0749597329000009</v>
      </c>
      <c r="N627" s="36">
        <f t="shared" si="124"/>
        <v>56.184419232900005</v>
      </c>
      <c r="O627" s="36">
        <f t="shared" si="125"/>
        <v>10.238283902847687</v>
      </c>
      <c r="P627" s="36">
        <f t="shared" si="126"/>
        <v>66.422703135747696</v>
      </c>
      <c r="Q627" s="38">
        <v>40.04</v>
      </c>
      <c r="R627" s="39">
        <f t="shared" si="127"/>
        <v>-0.39719406001633989</v>
      </c>
      <c r="S627" s="40"/>
      <c r="T627" s="41" t="str">
        <f t="shared" si="128"/>
        <v/>
      </c>
      <c r="U627" s="41" t="str">
        <f t="shared" si="129"/>
        <v/>
      </c>
      <c r="V627" s="41">
        <f t="shared" si="117"/>
        <v>40.04</v>
      </c>
      <c r="W627" s="18">
        <f>_xlfn.XLOOKUP($B627,'[1]Query2 w Prices'!$B:$B,'[1]Query2 w Prices'!$L:$L)</f>
        <v>39.962400000000002</v>
      </c>
    </row>
    <row r="628" spans="2:23" ht="16.5" customHeight="1" x14ac:dyDescent="0.25">
      <c r="B628" s="42" t="s">
        <v>1304</v>
      </c>
      <c r="C628" s="33" t="s">
        <v>5542</v>
      </c>
      <c r="D628" s="34" t="str">
        <f>_xlfn.XLOOKUP($B628,[1]Redo!$A:$A,[1]Redo!$AD:$AD)</f>
        <v>SGN,S11,WNX,M4-14P,</v>
      </c>
      <c r="E628" s="35">
        <v>1326</v>
      </c>
      <c r="F628" s="36">
        <f>_xlfn.XLOOKUP($B628,'[1]DOT Signs Costs (2)'!$A:$A,'[1]DOT Signs Costs (2)'!$Y:$Y)</f>
        <v>0.12470000000000001</v>
      </c>
      <c r="G628" s="37">
        <f t="shared" si="119"/>
        <v>7.4820000000000002</v>
      </c>
      <c r="H628" s="36">
        <f>_xlfn.XLOOKUP($B628,'[1]DOT Signs Costs (2)'!$A:$A,'[1]DOT Signs Costs (2)'!$W:$W)</f>
        <v>18.128</v>
      </c>
      <c r="I628" s="36">
        <f t="shared" si="118"/>
        <v>5.7848329999999999</v>
      </c>
      <c r="J628" s="36">
        <f t="shared" si="120"/>
        <v>8.3549000000000012E-2</v>
      </c>
      <c r="K628" s="36">
        <f t="shared" si="121"/>
        <v>5.7848329999999999</v>
      </c>
      <c r="L628" s="36">
        <f t="shared" si="122"/>
        <v>23.996382000000001</v>
      </c>
      <c r="M628" s="36">
        <f t="shared" si="123"/>
        <v>1.8765170724000002</v>
      </c>
      <c r="N628" s="36">
        <f t="shared" si="124"/>
        <v>25.872899072399999</v>
      </c>
      <c r="O628" s="36">
        <f t="shared" si="125"/>
        <v>4.7147250022269755</v>
      </c>
      <c r="P628" s="36">
        <f t="shared" si="126"/>
        <v>30.587624074626973</v>
      </c>
      <c r="Q628" s="38">
        <v>20.48</v>
      </c>
      <c r="R628" s="39">
        <f t="shared" si="127"/>
        <v>-0.33044815935904753</v>
      </c>
      <c r="S628" s="40"/>
      <c r="T628" s="41" t="str">
        <f t="shared" si="128"/>
        <v/>
      </c>
      <c r="U628" s="41" t="str">
        <f t="shared" si="129"/>
        <v/>
      </c>
      <c r="V628" s="41">
        <f t="shared" si="117"/>
        <v>20.48</v>
      </c>
      <c r="W628" s="18">
        <f>_xlfn.XLOOKUP($B628,'[1]Query2 w Prices'!$B:$B,'[1]Query2 w Prices'!$L:$L)</f>
        <v>20.406400000000001</v>
      </c>
    </row>
    <row r="629" spans="2:23" ht="16.5" customHeight="1" x14ac:dyDescent="0.25">
      <c r="B629" s="32" t="s">
        <v>1305</v>
      </c>
      <c r="C629" s="33" t="s">
        <v>5543</v>
      </c>
      <c r="D629" s="34" t="str">
        <f>_xlfn.XLOOKUP($B629,[1]Redo!$A:$A,[1]Redo!$AD:$AD)</f>
        <v>SGN,S11,WNX,M4-14P,</v>
      </c>
      <c r="E629" s="35">
        <v>1326</v>
      </c>
      <c r="F629" s="36">
        <f>_xlfn.XLOOKUP($B629,'[1]DOT Signs Costs (2)'!$A:$A,'[1]DOT Signs Costs (2)'!$Y:$Y)</f>
        <v>0.24057500000000001</v>
      </c>
      <c r="G629" s="37">
        <f t="shared" si="119"/>
        <v>14.4345</v>
      </c>
      <c r="H629" s="36">
        <f>_xlfn.XLOOKUP($B629,'[1]DOT Signs Costs (2)'!$A:$A,'[1]DOT Signs Costs (2)'!$W:$W)</f>
        <v>40.788000000000004</v>
      </c>
      <c r="I629" s="36">
        <f t="shared" si="118"/>
        <v>11.160274250000001</v>
      </c>
      <c r="J629" s="36">
        <f t="shared" si="120"/>
        <v>0.16118525000000003</v>
      </c>
      <c r="K629" s="36">
        <f t="shared" si="121"/>
        <v>11.160274250000001</v>
      </c>
      <c r="L629" s="36">
        <f t="shared" si="122"/>
        <v>52.109459500000007</v>
      </c>
      <c r="M629" s="36">
        <f t="shared" si="123"/>
        <v>4.0749597329000009</v>
      </c>
      <c r="N629" s="36">
        <f t="shared" si="124"/>
        <v>56.184419232900005</v>
      </c>
      <c r="O629" s="36">
        <f t="shared" si="125"/>
        <v>10.238283902847687</v>
      </c>
      <c r="P629" s="36">
        <f t="shared" si="126"/>
        <v>66.422703135747696</v>
      </c>
      <c r="Q629" s="38">
        <v>39.76</v>
      </c>
      <c r="R629" s="39">
        <f t="shared" si="127"/>
        <v>-0.40140948617007177</v>
      </c>
      <c r="S629" s="40"/>
      <c r="T629" s="41" t="str">
        <f t="shared" si="128"/>
        <v/>
      </c>
      <c r="U629" s="41" t="str">
        <f t="shared" si="129"/>
        <v/>
      </c>
      <c r="V629" s="41">
        <f t="shared" si="117"/>
        <v>39.76</v>
      </c>
      <c r="W629" s="18">
        <f>_xlfn.XLOOKUP($B629,'[1]Query2 w Prices'!$B:$B,'[1]Query2 w Prices'!$L:$L)</f>
        <v>39.679000000000002</v>
      </c>
    </row>
    <row r="630" spans="2:23" ht="16.5" customHeight="1" x14ac:dyDescent="0.25">
      <c r="B630" s="42" t="s">
        <v>1308</v>
      </c>
      <c r="C630" s="33" t="s">
        <v>5544</v>
      </c>
      <c r="D630" s="34" t="str">
        <f>_xlfn.XLOOKUP($B630,[1]Redo!$A:$A,[1]Redo!$AD:$AD)</f>
        <v>SGN,S8,BWX,M4-17,</v>
      </c>
      <c r="E630" s="35">
        <v>1326</v>
      </c>
      <c r="F630" s="36">
        <f>_xlfn.XLOOKUP($B630,'[1]DOT Signs Costs (2)'!$A:$A,'[1]DOT Signs Costs (2)'!$Y:$Y)</f>
        <v>0.77759999999999996</v>
      </c>
      <c r="G630" s="37">
        <f t="shared" si="119"/>
        <v>46.655999999999999</v>
      </c>
      <c r="H630" s="36">
        <f>_xlfn.XLOOKUP($B630,'[1]DOT Signs Costs (2)'!$A:$A,'[1]DOT Signs Costs (2)'!$W:$W)</f>
        <v>145.024</v>
      </c>
      <c r="I630" s="36">
        <f t="shared" si="118"/>
        <v>36.072863999999996</v>
      </c>
      <c r="J630" s="36">
        <f t="shared" si="120"/>
        <v>0.52099200000000001</v>
      </c>
      <c r="K630" s="36">
        <f t="shared" si="121"/>
        <v>36.072863999999996</v>
      </c>
      <c r="L630" s="36">
        <f t="shared" si="122"/>
        <v>181.61785600000002</v>
      </c>
      <c r="M630" s="36">
        <f t="shared" si="123"/>
        <v>14.202516339200002</v>
      </c>
      <c r="N630" s="36">
        <f t="shared" si="124"/>
        <v>195.82037233920002</v>
      </c>
      <c r="O630" s="36">
        <f t="shared" si="125"/>
        <v>35.683639580919262</v>
      </c>
      <c r="P630" s="36">
        <f t="shared" si="126"/>
        <v>231.5040119201193</v>
      </c>
      <c r="Q630" s="38" t="e">
        <v>#N/A</v>
      </c>
      <c r="R630" s="39" t="str">
        <f t="shared" si="127"/>
        <v xml:space="preserve"> </v>
      </c>
      <c r="S630" s="40"/>
      <c r="T630" s="41" t="str">
        <f t="shared" si="128"/>
        <v/>
      </c>
      <c r="U630" s="41" t="str">
        <f t="shared" si="129"/>
        <v/>
      </c>
      <c r="V630" s="41" t="e">
        <f t="shared" si="117"/>
        <v>#N/A</v>
      </c>
      <c r="W630" s="18" t="e">
        <f>_xlfn.XLOOKUP($B630,'[1]Query2 w Prices'!$B:$B,'[1]Query2 w Prices'!$L:$L)</f>
        <v>#N/A</v>
      </c>
    </row>
    <row r="631" spans="2:23" ht="16.5" customHeight="1" x14ac:dyDescent="0.25">
      <c r="B631" s="32" t="s">
        <v>1309</v>
      </c>
      <c r="C631" s="33" t="s">
        <v>5545</v>
      </c>
      <c r="D631" s="34" t="str">
        <f>_xlfn.XLOOKUP($B631,[1]Redo!$A:$A,[1]Redo!$AD:$AD)</f>
        <v>SGN,S8,BWX,M4-18,</v>
      </c>
      <c r="E631" s="35">
        <v>1326</v>
      </c>
      <c r="F631" s="36">
        <f>_xlfn.XLOOKUP($B631,'[1]DOT Signs Costs (2)'!$A:$A,'[1]DOT Signs Costs (2)'!$Y:$Y)</f>
        <v>0.77759999999999996</v>
      </c>
      <c r="G631" s="37">
        <f t="shared" si="119"/>
        <v>46.655999999999999</v>
      </c>
      <c r="H631" s="36">
        <f>_xlfn.XLOOKUP($B631,'[1]DOT Signs Costs (2)'!$A:$A,'[1]DOT Signs Costs (2)'!$W:$W)</f>
        <v>145.024</v>
      </c>
      <c r="I631" s="36">
        <f t="shared" si="118"/>
        <v>36.072863999999996</v>
      </c>
      <c r="J631" s="36">
        <f t="shared" si="120"/>
        <v>0.52099200000000001</v>
      </c>
      <c r="K631" s="36">
        <f t="shared" si="121"/>
        <v>36.072863999999996</v>
      </c>
      <c r="L631" s="36">
        <f t="shared" si="122"/>
        <v>181.61785600000002</v>
      </c>
      <c r="M631" s="36">
        <f t="shared" si="123"/>
        <v>14.202516339200002</v>
      </c>
      <c r="N631" s="36">
        <f t="shared" si="124"/>
        <v>195.82037233920002</v>
      </c>
      <c r="O631" s="36">
        <f t="shared" si="125"/>
        <v>35.683639580919262</v>
      </c>
      <c r="P631" s="36">
        <f t="shared" si="126"/>
        <v>231.5040119201193</v>
      </c>
      <c r="Q631" s="38" t="e">
        <v>#N/A</v>
      </c>
      <c r="R631" s="39" t="str">
        <f t="shared" si="127"/>
        <v xml:space="preserve"> </v>
      </c>
      <c r="S631" s="40"/>
      <c r="T631" s="41" t="str">
        <f t="shared" si="128"/>
        <v/>
      </c>
      <c r="U631" s="41" t="str">
        <f t="shared" si="129"/>
        <v/>
      </c>
      <c r="V631" s="41" t="e">
        <f t="shared" si="117"/>
        <v>#N/A</v>
      </c>
      <c r="W631" s="18" t="e">
        <f>_xlfn.XLOOKUP($B631,'[1]Query2 w Prices'!$B:$B,'[1]Query2 w Prices'!$L:$L)</f>
        <v>#N/A</v>
      </c>
    </row>
    <row r="632" spans="2:23" ht="16.5" customHeight="1" x14ac:dyDescent="0.25">
      <c r="B632" s="42" t="s">
        <v>1317</v>
      </c>
      <c r="C632" s="33" t="s">
        <v>7739</v>
      </c>
      <c r="D632" s="34" t="str">
        <f>_xlfn.XLOOKUP($B632,[1]Redo!$A:$A,[1]Redo!$AD:$AD)</f>
        <v>SGN,S11,BFY,M4-1aP,</v>
      </c>
      <c r="E632" s="35">
        <v>1326</v>
      </c>
      <c r="F632" s="36">
        <f>_xlfn.XLOOKUP($B632,'[1]DOT Signs Costs (2)'!$A:$A,'[1]DOT Signs Costs (2)'!$Y:$Y)</f>
        <v>0.12470000000000001</v>
      </c>
      <c r="G632" s="37">
        <f t="shared" si="119"/>
        <v>7.4820000000000002</v>
      </c>
      <c r="H632" s="36">
        <f>_xlfn.XLOOKUP($B632,'[1]DOT Signs Costs (2)'!$A:$A,'[1]DOT Signs Costs (2)'!$W:$W)</f>
        <v>18.128</v>
      </c>
      <c r="I632" s="36">
        <f t="shared" si="118"/>
        <v>5.7848329999999999</v>
      </c>
      <c r="J632" s="36">
        <f t="shared" si="120"/>
        <v>8.3549000000000012E-2</v>
      </c>
      <c r="K632" s="36">
        <f t="shared" si="121"/>
        <v>5.7848329999999999</v>
      </c>
      <c r="L632" s="36">
        <f t="shared" si="122"/>
        <v>23.996382000000001</v>
      </c>
      <c r="M632" s="36">
        <f t="shared" si="123"/>
        <v>1.8765170724000002</v>
      </c>
      <c r="N632" s="36">
        <f t="shared" si="124"/>
        <v>25.872899072399999</v>
      </c>
      <c r="O632" s="36">
        <f t="shared" si="125"/>
        <v>4.7147250022269755</v>
      </c>
      <c r="P632" s="36">
        <f t="shared" si="126"/>
        <v>30.587624074626973</v>
      </c>
      <c r="Q632" s="38">
        <v>19.920000000000002</v>
      </c>
      <c r="R632" s="39">
        <f t="shared" si="127"/>
        <v>-0.34875621750157354</v>
      </c>
      <c r="S632" s="40"/>
      <c r="T632" s="41" t="str">
        <f t="shared" si="128"/>
        <v/>
      </c>
      <c r="U632" s="41" t="str">
        <f t="shared" si="129"/>
        <v/>
      </c>
      <c r="V632" s="41">
        <f t="shared" si="117"/>
        <v>19.920000000000002</v>
      </c>
      <c r="W632" s="18">
        <f>_xlfn.XLOOKUP($B632,'[1]Query2 w Prices'!$B:$B,'[1]Query2 w Prices'!$L:$L)</f>
        <v>19.839500000000001</v>
      </c>
    </row>
    <row r="633" spans="2:23" ht="16.5" customHeight="1" x14ac:dyDescent="0.25">
      <c r="B633" s="32" t="s">
        <v>1318</v>
      </c>
      <c r="C633" s="33" t="s">
        <v>7740</v>
      </c>
      <c r="D633" s="34" t="str">
        <f>_xlfn.XLOOKUP($B633,[1]Redo!$A:$A,[1]Redo!$AD:$AD)</f>
        <v>SGN,S11,BFY,M4-1aP,</v>
      </c>
      <c r="E633" s="35">
        <v>1326</v>
      </c>
      <c r="F633" s="36">
        <f>_xlfn.XLOOKUP($B633,'[1]DOT Signs Costs (2)'!$A:$A,'[1]DOT Signs Costs (2)'!$Y:$Y)</f>
        <v>0.24057500000000001</v>
      </c>
      <c r="G633" s="37">
        <f t="shared" si="119"/>
        <v>14.4345</v>
      </c>
      <c r="H633" s="36">
        <f>_xlfn.XLOOKUP($B633,'[1]DOT Signs Costs (2)'!$A:$A,'[1]DOT Signs Costs (2)'!$W:$W)</f>
        <v>40.788000000000004</v>
      </c>
      <c r="I633" s="36">
        <f t="shared" si="118"/>
        <v>11.160274250000001</v>
      </c>
      <c r="J633" s="36">
        <f t="shared" si="120"/>
        <v>0.16118525000000003</v>
      </c>
      <c r="K633" s="36">
        <f t="shared" si="121"/>
        <v>11.160274250000001</v>
      </c>
      <c r="L633" s="36">
        <f t="shared" si="122"/>
        <v>52.109459500000007</v>
      </c>
      <c r="M633" s="36">
        <f t="shared" si="123"/>
        <v>4.0749597329000009</v>
      </c>
      <c r="N633" s="36">
        <f t="shared" si="124"/>
        <v>56.184419232900005</v>
      </c>
      <c r="O633" s="36">
        <f t="shared" si="125"/>
        <v>10.238283902847687</v>
      </c>
      <c r="P633" s="36">
        <f t="shared" si="126"/>
        <v>66.422703135747696</v>
      </c>
      <c r="Q633" s="38">
        <v>39.76</v>
      </c>
      <c r="R633" s="39">
        <f t="shared" si="127"/>
        <v>-0.40140948617007177</v>
      </c>
      <c r="S633" s="40"/>
      <c r="T633" s="41" t="str">
        <f t="shared" si="128"/>
        <v/>
      </c>
      <c r="U633" s="41" t="str">
        <f t="shared" si="129"/>
        <v/>
      </c>
      <c r="V633" s="41">
        <f t="shared" si="117"/>
        <v>39.76</v>
      </c>
      <c r="W633" s="18">
        <f>_xlfn.XLOOKUP($B633,'[1]Query2 w Prices'!$B:$B,'[1]Query2 w Prices'!$L:$L)</f>
        <v>39.679000000000002</v>
      </c>
    </row>
    <row r="634" spans="2:23" ht="16.5" customHeight="1" x14ac:dyDescent="0.25">
      <c r="B634" s="42" t="s">
        <v>1310</v>
      </c>
      <c r="C634" s="33" t="s">
        <v>7741</v>
      </c>
      <c r="D634" s="34" t="str">
        <f>_xlfn.XLOOKUP($B634,[1]Redo!$A:$A,[1]Redo!$AD:$AD)</f>
        <v>SGN,S8,BWX,M4-1aP,</v>
      </c>
      <c r="E634" s="35">
        <v>1326</v>
      </c>
      <c r="F634" s="36">
        <f>_xlfn.XLOOKUP($B634,'[1]DOT Signs Costs (2)'!$A:$A,'[1]DOT Signs Costs (2)'!$Y:$Y)</f>
        <v>0.24057500000000001</v>
      </c>
      <c r="G634" s="37">
        <f t="shared" si="119"/>
        <v>14.4345</v>
      </c>
      <c r="H634" s="36">
        <f>_xlfn.XLOOKUP($B634,'[1]DOT Signs Costs (2)'!$A:$A,'[1]DOT Signs Costs (2)'!$W:$W)</f>
        <v>40.788000000000004</v>
      </c>
      <c r="I634" s="36">
        <f t="shared" si="118"/>
        <v>11.160274250000001</v>
      </c>
      <c r="J634" s="36">
        <f t="shared" si="120"/>
        <v>0.16118525000000003</v>
      </c>
      <c r="K634" s="36">
        <f t="shared" si="121"/>
        <v>11.160274250000001</v>
      </c>
      <c r="L634" s="36">
        <f t="shared" si="122"/>
        <v>52.109459500000007</v>
      </c>
      <c r="M634" s="36">
        <f t="shared" si="123"/>
        <v>4.0749597329000009</v>
      </c>
      <c r="N634" s="36">
        <f t="shared" si="124"/>
        <v>56.184419232900005</v>
      </c>
      <c r="O634" s="36">
        <f t="shared" si="125"/>
        <v>10.238283902847687</v>
      </c>
      <c r="P634" s="36">
        <f t="shared" si="126"/>
        <v>66.422703135747696</v>
      </c>
      <c r="Q634" s="38">
        <v>38.630000000000003</v>
      </c>
      <c r="R634" s="39">
        <f t="shared" si="127"/>
        <v>-0.4184217417190611</v>
      </c>
      <c r="S634" s="40"/>
      <c r="T634" s="41" t="str">
        <f t="shared" si="128"/>
        <v/>
      </c>
      <c r="U634" s="41" t="str">
        <f t="shared" si="129"/>
        <v/>
      </c>
      <c r="V634" s="41">
        <f t="shared" si="117"/>
        <v>38.630000000000003</v>
      </c>
      <c r="W634" s="18">
        <f>_xlfn.XLOOKUP($B634,'[1]Query2 w Prices'!$B:$B,'[1]Query2 w Prices'!$L:$L)</f>
        <v>38.550899999999999</v>
      </c>
    </row>
    <row r="635" spans="2:23" ht="16.5" customHeight="1" x14ac:dyDescent="0.25">
      <c r="B635" s="32" t="s">
        <v>1313</v>
      </c>
      <c r="C635" s="33" t="s">
        <v>7742</v>
      </c>
      <c r="D635" s="34" t="str">
        <f>_xlfn.XLOOKUP($B635,[1]Redo!$A:$A,[1]Redo!$AD:$AD)</f>
        <v>SGN,S8,BWX,M4-1aP,</v>
      </c>
      <c r="E635" s="35">
        <v>1326</v>
      </c>
      <c r="F635" s="36">
        <f>_xlfn.XLOOKUP($B635,'[1]DOT Signs Costs (2)'!$A:$A,'[1]DOT Signs Costs (2)'!$Y:$Y)</f>
        <v>0.12470000000000001</v>
      </c>
      <c r="G635" s="37">
        <f t="shared" si="119"/>
        <v>7.4820000000000002</v>
      </c>
      <c r="H635" s="36">
        <f>_xlfn.XLOOKUP($B635,'[1]DOT Signs Costs (2)'!$A:$A,'[1]DOT Signs Costs (2)'!$W:$W)</f>
        <v>18.128</v>
      </c>
      <c r="I635" s="36">
        <f t="shared" si="118"/>
        <v>5.7848329999999999</v>
      </c>
      <c r="J635" s="36">
        <f t="shared" si="120"/>
        <v>8.3549000000000012E-2</v>
      </c>
      <c r="K635" s="36">
        <f t="shared" si="121"/>
        <v>5.7848329999999999</v>
      </c>
      <c r="L635" s="36">
        <f t="shared" si="122"/>
        <v>23.996382000000001</v>
      </c>
      <c r="M635" s="36">
        <f t="shared" si="123"/>
        <v>1.8765170724000002</v>
      </c>
      <c r="N635" s="36">
        <f t="shared" si="124"/>
        <v>25.872899072399999</v>
      </c>
      <c r="O635" s="36">
        <f t="shared" si="125"/>
        <v>4.7147250022269755</v>
      </c>
      <c r="P635" s="36">
        <f t="shared" si="126"/>
        <v>30.587624074626973</v>
      </c>
      <c r="Q635" s="38">
        <v>19.920000000000002</v>
      </c>
      <c r="R635" s="39">
        <f t="shared" si="127"/>
        <v>-0.34875621750157354</v>
      </c>
      <c r="S635" s="40"/>
      <c r="T635" s="41" t="str">
        <f t="shared" si="128"/>
        <v/>
      </c>
      <c r="U635" s="41" t="str">
        <f t="shared" si="129"/>
        <v/>
      </c>
      <c r="V635" s="41">
        <f t="shared" si="117"/>
        <v>19.920000000000002</v>
      </c>
      <c r="W635" s="18">
        <f>_xlfn.XLOOKUP($B635,'[1]Query2 w Prices'!$B:$B,'[1]Query2 w Prices'!$L:$L)</f>
        <v>19.839500000000001</v>
      </c>
    </row>
    <row r="636" spans="2:23" ht="16.5" customHeight="1" x14ac:dyDescent="0.25">
      <c r="B636" s="42" t="s">
        <v>1314</v>
      </c>
      <c r="C636" s="33" t="s">
        <v>7743</v>
      </c>
      <c r="D636" s="34" t="str">
        <f>_xlfn.XLOOKUP($B636,[1]Redo!$A:$A,[1]Redo!$AD:$AD)</f>
        <v>SGN,S11,WGX,M4-1aP,</v>
      </c>
      <c r="E636" s="35">
        <v>1326</v>
      </c>
      <c r="F636" s="36">
        <f>_xlfn.XLOOKUP($B636,'[1]DOT Signs Costs (2)'!$A:$A,'[1]DOT Signs Costs (2)'!$Y:$Y)</f>
        <v>7.2350000000000012E-2</v>
      </c>
      <c r="G636" s="37">
        <f t="shared" si="119"/>
        <v>4.3410000000000011</v>
      </c>
      <c r="H636" s="36">
        <f>_xlfn.XLOOKUP($B636,'[1]DOT Signs Costs (2)'!$A:$A,'[1]DOT Signs Costs (2)'!$W:$W)</f>
        <v>9.0640000000000001</v>
      </c>
      <c r="I636" s="36">
        <f t="shared" si="118"/>
        <v>3.3563165000000006</v>
      </c>
      <c r="J636" s="36">
        <f t="shared" si="120"/>
        <v>4.8474500000000011E-2</v>
      </c>
      <c r="K636" s="36">
        <f t="shared" si="121"/>
        <v>3.3563165000000006</v>
      </c>
      <c r="L636" s="36">
        <f t="shared" si="122"/>
        <v>12.468791</v>
      </c>
      <c r="M636" s="36">
        <f t="shared" si="123"/>
        <v>0.97505945620000001</v>
      </c>
      <c r="N636" s="36">
        <f t="shared" si="124"/>
        <v>13.4438504562</v>
      </c>
      <c r="O636" s="36">
        <f t="shared" si="125"/>
        <v>2.4498243391542398</v>
      </c>
      <c r="P636" s="36">
        <f t="shared" si="126"/>
        <v>15.89367479535424</v>
      </c>
      <c r="Q636" s="38" t="e">
        <v>#N/A</v>
      </c>
      <c r="R636" s="39" t="str">
        <f t="shared" si="127"/>
        <v xml:space="preserve"> </v>
      </c>
      <c r="S636" s="40"/>
      <c r="T636" s="41" t="str">
        <f t="shared" si="128"/>
        <v/>
      </c>
      <c r="U636" s="41" t="str">
        <f t="shared" si="129"/>
        <v/>
      </c>
      <c r="V636" s="41" t="e">
        <f t="shared" si="117"/>
        <v>#N/A</v>
      </c>
      <c r="W636" s="18" t="e">
        <f>_xlfn.XLOOKUP($B636,'[1]Query2 w Prices'!$B:$B,'[1]Query2 w Prices'!$L:$L)</f>
        <v>#N/A</v>
      </c>
    </row>
    <row r="637" spans="2:23" ht="16.5" customHeight="1" x14ac:dyDescent="0.25">
      <c r="B637" s="32" t="s">
        <v>1315</v>
      </c>
      <c r="C637" s="33" t="s">
        <v>7744</v>
      </c>
      <c r="D637" s="34" t="str">
        <f>_xlfn.XLOOKUP($B637,[1]Redo!$A:$A,[1]Redo!$AD:$AD)</f>
        <v>SGN,S11,WGX,M4-1aP,</v>
      </c>
      <c r="E637" s="35">
        <v>1326</v>
      </c>
      <c r="F637" s="36">
        <f>_xlfn.XLOOKUP($B637,'[1]DOT Signs Costs (2)'!$A:$A,'[1]DOT Signs Costs (2)'!$Y:$Y)</f>
        <v>0.24057500000000001</v>
      </c>
      <c r="G637" s="37">
        <f t="shared" si="119"/>
        <v>14.4345</v>
      </c>
      <c r="H637" s="36">
        <f>_xlfn.XLOOKUP($B637,'[1]DOT Signs Costs (2)'!$A:$A,'[1]DOT Signs Costs (2)'!$W:$W)</f>
        <v>40.788000000000004</v>
      </c>
      <c r="I637" s="36">
        <f t="shared" si="118"/>
        <v>11.160274250000001</v>
      </c>
      <c r="J637" s="36">
        <f t="shared" si="120"/>
        <v>0.16118525000000003</v>
      </c>
      <c r="K637" s="36">
        <f t="shared" si="121"/>
        <v>11.160274250000001</v>
      </c>
      <c r="L637" s="36">
        <f t="shared" si="122"/>
        <v>52.109459500000007</v>
      </c>
      <c r="M637" s="36">
        <f t="shared" si="123"/>
        <v>4.0749597329000009</v>
      </c>
      <c r="N637" s="36">
        <f t="shared" si="124"/>
        <v>56.184419232900005</v>
      </c>
      <c r="O637" s="36">
        <f t="shared" si="125"/>
        <v>10.238283902847687</v>
      </c>
      <c r="P637" s="36">
        <f t="shared" si="126"/>
        <v>66.422703135747696</v>
      </c>
      <c r="Q637" s="38" t="e">
        <v>#N/A</v>
      </c>
      <c r="R637" s="39" t="str">
        <f t="shared" si="127"/>
        <v xml:space="preserve"> </v>
      </c>
      <c r="S637" s="40"/>
      <c r="T637" s="41" t="str">
        <f t="shared" si="128"/>
        <v/>
      </c>
      <c r="U637" s="41" t="str">
        <f t="shared" si="129"/>
        <v/>
      </c>
      <c r="V637" s="41" t="e">
        <f t="shared" si="117"/>
        <v>#N/A</v>
      </c>
      <c r="W637" s="18" t="e">
        <f>_xlfn.XLOOKUP($B637,'[1]Query2 w Prices'!$B:$B,'[1]Query2 w Prices'!$L:$L)</f>
        <v>#N/A</v>
      </c>
    </row>
    <row r="638" spans="2:23" ht="16.5" customHeight="1" x14ac:dyDescent="0.25">
      <c r="B638" s="42" t="s">
        <v>1316</v>
      </c>
      <c r="C638" s="33" t="s">
        <v>7745</v>
      </c>
      <c r="D638" s="34" t="str">
        <f>_xlfn.XLOOKUP($B638,[1]Redo!$A:$A,[1]Redo!$AD:$AD)</f>
        <v>SGN,S11,WGX,M4-1aP,</v>
      </c>
      <c r="E638" s="35">
        <v>1326</v>
      </c>
      <c r="F638" s="36">
        <f>_xlfn.XLOOKUP($B638,'[1]DOT Signs Costs (2)'!$A:$A,'[1]DOT Signs Costs (2)'!$Y:$Y)</f>
        <v>0.12470000000000001</v>
      </c>
      <c r="G638" s="37">
        <f t="shared" si="119"/>
        <v>7.4820000000000002</v>
      </c>
      <c r="H638" s="36">
        <f>_xlfn.XLOOKUP($B638,'[1]DOT Signs Costs (2)'!$A:$A,'[1]DOT Signs Costs (2)'!$W:$W)</f>
        <v>18.128</v>
      </c>
      <c r="I638" s="36">
        <f t="shared" si="118"/>
        <v>5.7848329999999999</v>
      </c>
      <c r="J638" s="36">
        <f t="shared" si="120"/>
        <v>8.3549000000000012E-2</v>
      </c>
      <c r="K638" s="36">
        <f t="shared" si="121"/>
        <v>5.7848329999999999</v>
      </c>
      <c r="L638" s="36">
        <f t="shared" si="122"/>
        <v>23.996382000000001</v>
      </c>
      <c r="M638" s="36">
        <f t="shared" si="123"/>
        <v>1.8765170724000002</v>
      </c>
      <c r="N638" s="36">
        <f t="shared" si="124"/>
        <v>25.872899072399999</v>
      </c>
      <c r="O638" s="36">
        <f t="shared" si="125"/>
        <v>4.7147250022269755</v>
      </c>
      <c r="P638" s="36">
        <f t="shared" si="126"/>
        <v>30.587624074626973</v>
      </c>
      <c r="Q638" s="38" t="e">
        <v>#N/A</v>
      </c>
      <c r="R638" s="39" t="str">
        <f t="shared" si="127"/>
        <v xml:space="preserve"> </v>
      </c>
      <c r="S638" s="40"/>
      <c r="T638" s="41" t="str">
        <f t="shared" si="128"/>
        <v/>
      </c>
      <c r="U638" s="41" t="str">
        <f t="shared" si="129"/>
        <v/>
      </c>
      <c r="V638" s="41" t="e">
        <f t="shared" si="117"/>
        <v>#N/A</v>
      </c>
      <c r="W638" s="18" t="e">
        <f>_xlfn.XLOOKUP($B638,'[1]Query2 w Prices'!$B:$B,'[1]Query2 w Prices'!$L:$L)</f>
        <v>#N/A</v>
      </c>
    </row>
    <row r="639" spans="2:23" ht="16.5" customHeight="1" x14ac:dyDescent="0.25">
      <c r="B639" s="32" t="s">
        <v>1329</v>
      </c>
      <c r="C639" s="33" t="s">
        <v>5546</v>
      </c>
      <c r="D639" s="34" t="str">
        <f>_xlfn.XLOOKUP($B639,[1]Redo!$A:$A,[1]Redo!$AD:$AD)</f>
        <v>SGN,S11,BFY,M4-1P,</v>
      </c>
      <c r="E639" s="35">
        <v>1326</v>
      </c>
      <c r="F639" s="36">
        <f>_xlfn.XLOOKUP($B639,'[1]DOT Signs Costs (2)'!$A:$A,'[1]DOT Signs Costs (2)'!$Y:$Y)</f>
        <v>0.12470000000000001</v>
      </c>
      <c r="G639" s="37">
        <f t="shared" si="119"/>
        <v>7.4820000000000002</v>
      </c>
      <c r="H639" s="36">
        <f>_xlfn.XLOOKUP($B639,'[1]DOT Signs Costs (2)'!$A:$A,'[1]DOT Signs Costs (2)'!$W:$W)</f>
        <v>18.128</v>
      </c>
      <c r="I639" s="36">
        <f t="shared" si="118"/>
        <v>5.7848329999999999</v>
      </c>
      <c r="J639" s="36">
        <f t="shared" si="120"/>
        <v>8.3549000000000012E-2</v>
      </c>
      <c r="K639" s="36">
        <f t="shared" si="121"/>
        <v>5.7848329999999999</v>
      </c>
      <c r="L639" s="36">
        <f t="shared" si="122"/>
        <v>23.996382000000001</v>
      </c>
      <c r="M639" s="36">
        <f t="shared" si="123"/>
        <v>1.8765170724000002</v>
      </c>
      <c r="N639" s="36">
        <f t="shared" si="124"/>
        <v>25.872899072399999</v>
      </c>
      <c r="O639" s="36">
        <f t="shared" si="125"/>
        <v>4.7147250022269755</v>
      </c>
      <c r="P639" s="36">
        <f t="shared" si="126"/>
        <v>30.587624074626973</v>
      </c>
      <c r="Q639" s="38">
        <v>19.920000000000002</v>
      </c>
      <c r="R639" s="39">
        <f t="shared" si="127"/>
        <v>-0.34875621750157354</v>
      </c>
      <c r="S639" s="40"/>
      <c r="T639" s="41" t="str">
        <f t="shared" si="128"/>
        <v/>
      </c>
      <c r="U639" s="41" t="str">
        <f t="shared" si="129"/>
        <v/>
      </c>
      <c r="V639" s="41">
        <f t="shared" si="117"/>
        <v>19.920000000000002</v>
      </c>
      <c r="W639" s="18">
        <f>_xlfn.XLOOKUP($B639,'[1]Query2 w Prices'!$B:$B,'[1]Query2 w Prices'!$L:$L)</f>
        <v>19.839500000000001</v>
      </c>
    </row>
    <row r="640" spans="2:23" ht="16.5" customHeight="1" x14ac:dyDescent="0.25">
      <c r="B640" s="42" t="s">
        <v>1330</v>
      </c>
      <c r="C640" s="33" t="s">
        <v>5547</v>
      </c>
      <c r="D640" s="34" t="str">
        <f>_xlfn.XLOOKUP($B640,[1]Redo!$A:$A,[1]Redo!$AD:$AD)</f>
        <v>SGN,S11,BFY,M4-1P,</v>
      </c>
      <c r="E640" s="35">
        <v>1326</v>
      </c>
      <c r="F640" s="36">
        <f>_xlfn.XLOOKUP($B640,'[1]DOT Signs Costs (2)'!$A:$A,'[1]DOT Signs Costs (2)'!$Y:$Y)</f>
        <v>0.24057500000000001</v>
      </c>
      <c r="G640" s="37">
        <f t="shared" si="119"/>
        <v>14.4345</v>
      </c>
      <c r="H640" s="36">
        <f>_xlfn.XLOOKUP($B640,'[1]DOT Signs Costs (2)'!$A:$A,'[1]DOT Signs Costs (2)'!$W:$W)</f>
        <v>40.788000000000004</v>
      </c>
      <c r="I640" s="36">
        <f t="shared" si="118"/>
        <v>11.160274250000001</v>
      </c>
      <c r="J640" s="36">
        <f t="shared" si="120"/>
        <v>0.16118525000000003</v>
      </c>
      <c r="K640" s="36">
        <f t="shared" si="121"/>
        <v>11.160274250000001</v>
      </c>
      <c r="L640" s="36">
        <f t="shared" si="122"/>
        <v>52.109459500000007</v>
      </c>
      <c r="M640" s="36">
        <f t="shared" si="123"/>
        <v>4.0749597329000009</v>
      </c>
      <c r="N640" s="36">
        <f t="shared" si="124"/>
        <v>56.184419232900005</v>
      </c>
      <c r="O640" s="36">
        <f t="shared" si="125"/>
        <v>10.238283902847687</v>
      </c>
      <c r="P640" s="36">
        <f t="shared" si="126"/>
        <v>66.422703135747696</v>
      </c>
      <c r="Q640" s="38">
        <v>39.76</v>
      </c>
      <c r="R640" s="39">
        <f t="shared" si="127"/>
        <v>-0.40140948617007177</v>
      </c>
      <c r="S640" s="40"/>
      <c r="T640" s="41" t="str">
        <f t="shared" si="128"/>
        <v/>
      </c>
      <c r="U640" s="41" t="str">
        <f t="shared" si="129"/>
        <v/>
      </c>
      <c r="V640" s="41">
        <f t="shared" si="117"/>
        <v>39.76</v>
      </c>
      <c r="W640" s="18">
        <f>_xlfn.XLOOKUP($B640,'[1]Query2 w Prices'!$B:$B,'[1]Query2 w Prices'!$L:$L)</f>
        <v>39.679000000000002</v>
      </c>
    </row>
    <row r="641" spans="2:23" ht="16.5" customHeight="1" x14ac:dyDescent="0.25">
      <c r="B641" s="32" t="s">
        <v>1319</v>
      </c>
      <c r="C641" s="33" t="s">
        <v>5548</v>
      </c>
      <c r="D641" s="34" t="str">
        <f>_xlfn.XLOOKUP($B641,[1]Redo!$A:$A,[1]Redo!$AD:$AD)</f>
        <v>SGN,S8,BWX,M4-1P,</v>
      </c>
      <c r="E641" s="35">
        <v>1326</v>
      </c>
      <c r="F641" s="36">
        <f>_xlfn.XLOOKUP($B641,'[1]DOT Signs Costs (2)'!$A:$A,'[1]DOT Signs Costs (2)'!$Y:$Y)</f>
        <v>0.24057500000000001</v>
      </c>
      <c r="G641" s="37">
        <f t="shared" si="119"/>
        <v>14.4345</v>
      </c>
      <c r="H641" s="36">
        <f>_xlfn.XLOOKUP($B641,'[1]DOT Signs Costs (2)'!$A:$A,'[1]DOT Signs Costs (2)'!$W:$W)</f>
        <v>40.788000000000004</v>
      </c>
      <c r="I641" s="36">
        <f t="shared" si="118"/>
        <v>11.160274250000001</v>
      </c>
      <c r="J641" s="36">
        <f t="shared" si="120"/>
        <v>0.16118525000000003</v>
      </c>
      <c r="K641" s="36">
        <f t="shared" si="121"/>
        <v>11.160274250000001</v>
      </c>
      <c r="L641" s="36">
        <f t="shared" si="122"/>
        <v>52.109459500000007</v>
      </c>
      <c r="M641" s="36">
        <f t="shared" si="123"/>
        <v>4.0749597329000009</v>
      </c>
      <c r="N641" s="36">
        <f t="shared" si="124"/>
        <v>56.184419232900005</v>
      </c>
      <c r="O641" s="36">
        <f t="shared" si="125"/>
        <v>10.238283902847687</v>
      </c>
      <c r="P641" s="36">
        <f t="shared" si="126"/>
        <v>66.422703135747696</v>
      </c>
      <c r="Q641" s="38">
        <v>38.630000000000003</v>
      </c>
      <c r="R641" s="39">
        <f t="shared" si="127"/>
        <v>-0.4184217417190611</v>
      </c>
      <c r="S641" s="40"/>
      <c r="T641" s="41" t="str">
        <f t="shared" si="128"/>
        <v/>
      </c>
      <c r="U641" s="41" t="str">
        <f t="shared" si="129"/>
        <v/>
      </c>
      <c r="V641" s="41">
        <f t="shared" si="117"/>
        <v>38.630000000000003</v>
      </c>
      <c r="W641" s="18">
        <f>_xlfn.XLOOKUP($B641,'[1]Query2 w Prices'!$B:$B,'[1]Query2 w Prices'!$L:$L)</f>
        <v>38.550899999999999</v>
      </c>
    </row>
    <row r="642" spans="2:23" ht="16.5" customHeight="1" x14ac:dyDescent="0.25">
      <c r="B642" s="42" t="s">
        <v>1321</v>
      </c>
      <c r="C642" s="33" t="s">
        <v>5549</v>
      </c>
      <c r="D642" s="34" t="str">
        <f>_xlfn.XLOOKUP($B642,[1]Redo!$A:$A,[1]Redo!$AD:$AD)</f>
        <v>SGN,S8,BWX,M4-1P,</v>
      </c>
      <c r="E642" s="35">
        <v>1326</v>
      </c>
      <c r="F642" s="36">
        <f>_xlfn.XLOOKUP($B642,'[1]DOT Signs Costs (2)'!$A:$A,'[1]DOT Signs Costs (2)'!$Y:$Y)</f>
        <v>0.12470000000000001</v>
      </c>
      <c r="G642" s="37">
        <f t="shared" si="119"/>
        <v>7.4820000000000002</v>
      </c>
      <c r="H642" s="36">
        <f>_xlfn.XLOOKUP($B642,'[1]DOT Signs Costs (2)'!$A:$A,'[1]DOT Signs Costs (2)'!$W:$W)</f>
        <v>18.128</v>
      </c>
      <c r="I642" s="36">
        <f t="shared" si="118"/>
        <v>5.7848329999999999</v>
      </c>
      <c r="J642" s="36">
        <f t="shared" si="120"/>
        <v>8.3549000000000012E-2</v>
      </c>
      <c r="K642" s="36">
        <f t="shared" si="121"/>
        <v>5.7848329999999999</v>
      </c>
      <c r="L642" s="36">
        <f t="shared" si="122"/>
        <v>23.996382000000001</v>
      </c>
      <c r="M642" s="36">
        <f t="shared" si="123"/>
        <v>1.8765170724000002</v>
      </c>
      <c r="N642" s="36">
        <f t="shared" si="124"/>
        <v>25.872899072399999</v>
      </c>
      <c r="O642" s="36">
        <f t="shared" si="125"/>
        <v>4.7147250022269755</v>
      </c>
      <c r="P642" s="36">
        <f t="shared" si="126"/>
        <v>30.587624074626973</v>
      </c>
      <c r="Q642" s="38">
        <v>19.920000000000002</v>
      </c>
      <c r="R642" s="39">
        <f t="shared" si="127"/>
        <v>-0.34875621750157354</v>
      </c>
      <c r="S642" s="40"/>
      <c r="T642" s="41" t="str">
        <f t="shared" si="128"/>
        <v/>
      </c>
      <c r="U642" s="41" t="str">
        <f t="shared" si="129"/>
        <v/>
      </c>
      <c r="V642" s="41">
        <f t="shared" si="117"/>
        <v>19.920000000000002</v>
      </c>
      <c r="W642" s="18">
        <f>_xlfn.XLOOKUP($B642,'[1]Query2 w Prices'!$B:$B,'[1]Query2 w Prices'!$L:$L)</f>
        <v>19.839500000000001</v>
      </c>
    </row>
    <row r="643" spans="2:23" ht="16.5" customHeight="1" x14ac:dyDescent="0.25">
      <c r="B643" s="32" t="s">
        <v>1322</v>
      </c>
      <c r="C643" s="33" t="s">
        <v>5550</v>
      </c>
      <c r="D643" s="34" t="str">
        <f>_xlfn.XLOOKUP($B643,[1]Redo!$A:$A,[1]Redo!$AD:$AD)</f>
        <v>SGN,S11,WGX,M4-1P,</v>
      </c>
      <c r="E643" s="35">
        <v>1326</v>
      </c>
      <c r="F643" s="36">
        <f>_xlfn.XLOOKUP($B643,'[1]DOT Signs Costs (2)'!$A:$A,'[1]DOT Signs Costs (2)'!$Y:$Y)</f>
        <v>7.2350000000000012E-2</v>
      </c>
      <c r="G643" s="37">
        <f t="shared" si="119"/>
        <v>4.3410000000000011</v>
      </c>
      <c r="H643" s="36">
        <f>_xlfn.XLOOKUP($B643,'[1]DOT Signs Costs (2)'!$A:$A,'[1]DOT Signs Costs (2)'!$W:$W)</f>
        <v>9.0640000000000001</v>
      </c>
      <c r="I643" s="36">
        <f t="shared" si="118"/>
        <v>3.3563165000000006</v>
      </c>
      <c r="J643" s="36">
        <f t="shared" si="120"/>
        <v>4.8474500000000011E-2</v>
      </c>
      <c r="K643" s="36">
        <f t="shared" si="121"/>
        <v>3.3563165000000006</v>
      </c>
      <c r="L643" s="36">
        <f t="shared" si="122"/>
        <v>12.468791</v>
      </c>
      <c r="M643" s="36">
        <f t="shared" si="123"/>
        <v>0.97505945620000001</v>
      </c>
      <c r="N643" s="36">
        <f t="shared" si="124"/>
        <v>13.4438504562</v>
      </c>
      <c r="O643" s="36">
        <f t="shared" si="125"/>
        <v>2.4498243391542398</v>
      </c>
      <c r="P643" s="36">
        <f t="shared" si="126"/>
        <v>15.89367479535424</v>
      </c>
      <c r="Q643" s="38" t="e">
        <v>#N/A</v>
      </c>
      <c r="R643" s="39" t="str">
        <f t="shared" si="127"/>
        <v xml:space="preserve"> </v>
      </c>
      <c r="S643" s="40"/>
      <c r="T643" s="41" t="str">
        <f t="shared" si="128"/>
        <v/>
      </c>
      <c r="U643" s="41" t="str">
        <f t="shared" si="129"/>
        <v/>
      </c>
      <c r="V643" s="41" t="e">
        <f t="shared" si="117"/>
        <v>#N/A</v>
      </c>
      <c r="W643" s="18" t="e">
        <f>_xlfn.XLOOKUP($B643,'[1]Query2 w Prices'!$B:$B,'[1]Query2 w Prices'!$L:$L)</f>
        <v>#N/A</v>
      </c>
    </row>
    <row r="644" spans="2:23" ht="16.5" customHeight="1" x14ac:dyDescent="0.25">
      <c r="B644" s="42" t="s">
        <v>1323</v>
      </c>
      <c r="C644" s="33" t="s">
        <v>5551</v>
      </c>
      <c r="D644" s="34" t="str">
        <f>_xlfn.XLOOKUP($B644,[1]Redo!$A:$A,[1]Redo!$AD:$AD)</f>
        <v>SGN,S11,WGX,M4-1P,</v>
      </c>
      <c r="E644" s="35">
        <v>1326</v>
      </c>
      <c r="F644" s="36">
        <f>_xlfn.XLOOKUP($B644,'[1]DOT Signs Costs (2)'!$A:$A,'[1]DOT Signs Costs (2)'!$Y:$Y)</f>
        <v>0.24057500000000001</v>
      </c>
      <c r="G644" s="37">
        <f t="shared" si="119"/>
        <v>14.4345</v>
      </c>
      <c r="H644" s="36">
        <f>_xlfn.XLOOKUP($B644,'[1]DOT Signs Costs (2)'!$A:$A,'[1]DOT Signs Costs (2)'!$W:$W)</f>
        <v>40.788000000000004</v>
      </c>
      <c r="I644" s="36">
        <f t="shared" si="118"/>
        <v>11.160274250000001</v>
      </c>
      <c r="J644" s="36">
        <f t="shared" si="120"/>
        <v>0.16118525000000003</v>
      </c>
      <c r="K644" s="36">
        <f t="shared" si="121"/>
        <v>11.160274250000001</v>
      </c>
      <c r="L644" s="36">
        <f t="shared" si="122"/>
        <v>52.109459500000007</v>
      </c>
      <c r="M644" s="36">
        <f t="shared" si="123"/>
        <v>4.0749597329000009</v>
      </c>
      <c r="N644" s="36">
        <f t="shared" si="124"/>
        <v>56.184419232900005</v>
      </c>
      <c r="O644" s="36">
        <f t="shared" si="125"/>
        <v>10.238283902847687</v>
      </c>
      <c r="P644" s="36">
        <f t="shared" si="126"/>
        <v>66.422703135747696</v>
      </c>
      <c r="Q644" s="38" t="e">
        <v>#N/A</v>
      </c>
      <c r="R644" s="39" t="str">
        <f t="shared" si="127"/>
        <v xml:space="preserve"> </v>
      </c>
      <c r="S644" s="40"/>
      <c r="T644" s="41" t="str">
        <f t="shared" si="128"/>
        <v/>
      </c>
      <c r="U644" s="41" t="str">
        <f t="shared" si="129"/>
        <v/>
      </c>
      <c r="V644" s="41" t="e">
        <f t="shared" si="117"/>
        <v>#N/A</v>
      </c>
      <c r="W644" s="18" t="e">
        <f>_xlfn.XLOOKUP($B644,'[1]Query2 w Prices'!$B:$B,'[1]Query2 w Prices'!$L:$L)</f>
        <v>#N/A</v>
      </c>
    </row>
    <row r="645" spans="2:23" ht="16.5" customHeight="1" x14ac:dyDescent="0.25">
      <c r="B645" s="32" t="s">
        <v>1324</v>
      </c>
      <c r="C645" s="33" t="s">
        <v>5552</v>
      </c>
      <c r="D645" s="34" t="str">
        <f>_xlfn.XLOOKUP($B645,[1]Redo!$A:$A,[1]Redo!$AD:$AD)</f>
        <v>SGN,S11,WGX,M4-1P,</v>
      </c>
      <c r="E645" s="35">
        <v>1326</v>
      </c>
      <c r="F645" s="36">
        <f>_xlfn.XLOOKUP($B645,'[1]DOT Signs Costs (2)'!$A:$A,'[1]DOT Signs Costs (2)'!$Y:$Y)</f>
        <v>0.12470000000000001</v>
      </c>
      <c r="G645" s="37">
        <f t="shared" si="119"/>
        <v>7.4820000000000002</v>
      </c>
      <c r="H645" s="36">
        <f>_xlfn.XLOOKUP($B645,'[1]DOT Signs Costs (2)'!$A:$A,'[1]DOT Signs Costs (2)'!$W:$W)</f>
        <v>18.128</v>
      </c>
      <c r="I645" s="36">
        <f t="shared" si="118"/>
        <v>5.7848329999999999</v>
      </c>
      <c r="J645" s="36">
        <f t="shared" si="120"/>
        <v>8.3549000000000012E-2</v>
      </c>
      <c r="K645" s="36">
        <f t="shared" si="121"/>
        <v>5.7848329999999999</v>
      </c>
      <c r="L645" s="36">
        <f t="shared" si="122"/>
        <v>23.996382000000001</v>
      </c>
      <c r="M645" s="36">
        <f t="shared" si="123"/>
        <v>1.8765170724000002</v>
      </c>
      <c r="N645" s="36">
        <f t="shared" si="124"/>
        <v>25.872899072399999</v>
      </c>
      <c r="O645" s="36">
        <f t="shared" si="125"/>
        <v>4.7147250022269755</v>
      </c>
      <c r="P645" s="36">
        <f t="shared" si="126"/>
        <v>30.587624074626973</v>
      </c>
      <c r="Q645" s="38" t="e">
        <v>#N/A</v>
      </c>
      <c r="R645" s="39" t="str">
        <f t="shared" si="127"/>
        <v xml:space="preserve"> </v>
      </c>
      <c r="S645" s="40"/>
      <c r="T645" s="41" t="str">
        <f t="shared" si="128"/>
        <v/>
      </c>
      <c r="U645" s="41" t="str">
        <f t="shared" si="129"/>
        <v/>
      </c>
      <c r="V645" s="41" t="e">
        <f t="shared" si="117"/>
        <v>#N/A</v>
      </c>
      <c r="W645" s="18" t="e">
        <f>_xlfn.XLOOKUP($B645,'[1]Query2 w Prices'!$B:$B,'[1]Query2 w Prices'!$L:$L)</f>
        <v>#N/A</v>
      </c>
    </row>
    <row r="646" spans="2:23" ht="16.5" customHeight="1" x14ac:dyDescent="0.25">
      <c r="B646" s="42" t="s">
        <v>1325</v>
      </c>
      <c r="C646" s="33" t="s">
        <v>5553</v>
      </c>
      <c r="D646" s="34" t="str">
        <f>_xlfn.XLOOKUP($B646,[1]Redo!$A:$A,[1]Redo!$AD:$AD)</f>
        <v>SGN,S11,WEX,M4-1P,</v>
      </c>
      <c r="E646" s="35">
        <v>1326</v>
      </c>
      <c r="F646" s="36">
        <f>_xlfn.XLOOKUP($B646,'[1]DOT Signs Costs (2)'!$A:$A,'[1]DOT Signs Costs (2)'!$Y:$Y)</f>
        <v>0.12470000000000001</v>
      </c>
      <c r="G646" s="37">
        <f t="shared" si="119"/>
        <v>7.4820000000000002</v>
      </c>
      <c r="H646" s="36">
        <f>_xlfn.XLOOKUP($B646,'[1]DOT Signs Costs (2)'!$A:$A,'[1]DOT Signs Costs (2)'!$W:$W)</f>
        <v>18.128</v>
      </c>
      <c r="I646" s="36">
        <f t="shared" si="118"/>
        <v>5.7848329999999999</v>
      </c>
      <c r="J646" s="36">
        <f t="shared" si="120"/>
        <v>8.3549000000000012E-2</v>
      </c>
      <c r="K646" s="36">
        <f t="shared" si="121"/>
        <v>5.7848329999999999</v>
      </c>
      <c r="L646" s="36">
        <f t="shared" si="122"/>
        <v>23.996382000000001</v>
      </c>
      <c r="M646" s="36">
        <f t="shared" si="123"/>
        <v>1.8765170724000002</v>
      </c>
      <c r="N646" s="36">
        <f t="shared" si="124"/>
        <v>25.872899072399999</v>
      </c>
      <c r="O646" s="36">
        <f t="shared" si="125"/>
        <v>4.7147250022269755</v>
      </c>
      <c r="P646" s="36">
        <f t="shared" si="126"/>
        <v>30.587624074626973</v>
      </c>
      <c r="Q646" s="38">
        <v>20.48</v>
      </c>
      <c r="R646" s="39">
        <f t="shared" si="127"/>
        <v>-0.33044815935904753</v>
      </c>
      <c r="S646" s="40"/>
      <c r="T646" s="41" t="str">
        <f t="shared" si="128"/>
        <v/>
      </c>
      <c r="U646" s="41" t="str">
        <f t="shared" si="129"/>
        <v/>
      </c>
      <c r="V646" s="41">
        <f t="shared" ref="V646:V709" si="130">ROUND($W646+7.75%,2)</f>
        <v>20.48</v>
      </c>
      <c r="W646" s="18">
        <f>_xlfn.XLOOKUP($B646,'[1]Query2 w Prices'!$B:$B,'[1]Query2 w Prices'!$L:$L)</f>
        <v>20.406400000000001</v>
      </c>
    </row>
    <row r="647" spans="2:23" ht="16.5" customHeight="1" x14ac:dyDescent="0.25">
      <c r="B647" s="32" t="s">
        <v>1326</v>
      </c>
      <c r="C647" s="33" t="s">
        <v>5554</v>
      </c>
      <c r="D647" s="34" t="str">
        <f>_xlfn.XLOOKUP($B647,[1]Redo!$A:$A,[1]Redo!$AD:$AD)</f>
        <v>SGN,S11,WEX,M4-1P,</v>
      </c>
      <c r="E647" s="35">
        <v>1326</v>
      </c>
      <c r="F647" s="36">
        <f>_xlfn.XLOOKUP($B647,'[1]DOT Signs Costs (2)'!$A:$A,'[1]DOT Signs Costs (2)'!$Y:$Y)</f>
        <v>0.24057500000000001</v>
      </c>
      <c r="G647" s="37">
        <f t="shared" si="119"/>
        <v>14.4345</v>
      </c>
      <c r="H647" s="36">
        <f>_xlfn.XLOOKUP($B647,'[1]DOT Signs Costs (2)'!$A:$A,'[1]DOT Signs Costs (2)'!$W:$W)</f>
        <v>40.788000000000004</v>
      </c>
      <c r="I647" s="36">
        <f t="shared" ref="I647:I710" si="131">F647*$K$4</f>
        <v>11.160274250000001</v>
      </c>
      <c r="J647" s="36">
        <f t="shared" si="120"/>
        <v>0.16118525000000003</v>
      </c>
      <c r="K647" s="36">
        <f t="shared" si="121"/>
        <v>11.160274250000001</v>
      </c>
      <c r="L647" s="36">
        <f t="shared" si="122"/>
        <v>52.109459500000007</v>
      </c>
      <c r="M647" s="36">
        <f t="shared" si="123"/>
        <v>4.0749597329000009</v>
      </c>
      <c r="N647" s="36">
        <f t="shared" si="124"/>
        <v>56.184419232900005</v>
      </c>
      <c r="O647" s="36">
        <f t="shared" si="125"/>
        <v>10.238283902847687</v>
      </c>
      <c r="P647" s="36">
        <f t="shared" si="126"/>
        <v>66.422703135747696</v>
      </c>
      <c r="Q647" s="38">
        <v>40.04</v>
      </c>
      <c r="R647" s="39">
        <f t="shared" si="127"/>
        <v>-0.39719406001633989</v>
      </c>
      <c r="S647" s="40"/>
      <c r="T647" s="41" t="str">
        <f t="shared" si="128"/>
        <v/>
      </c>
      <c r="U647" s="41" t="str">
        <f t="shared" si="129"/>
        <v/>
      </c>
      <c r="V647" s="41">
        <f t="shared" si="130"/>
        <v>40.04</v>
      </c>
      <c r="W647" s="18">
        <f>_xlfn.XLOOKUP($B647,'[1]Query2 w Prices'!$B:$B,'[1]Query2 w Prices'!$L:$L)</f>
        <v>39.962400000000002</v>
      </c>
    </row>
    <row r="648" spans="2:23" ht="16.5" customHeight="1" x14ac:dyDescent="0.25">
      <c r="B648" s="42" t="s">
        <v>1327</v>
      </c>
      <c r="C648" s="33" t="s">
        <v>5555</v>
      </c>
      <c r="D648" s="34" t="str">
        <f>_xlfn.XLOOKUP($B648,[1]Redo!$A:$A,[1]Redo!$AD:$AD)</f>
        <v>SGN,S11,WNX,M4-1P,</v>
      </c>
      <c r="E648" s="35">
        <v>1326</v>
      </c>
      <c r="F648" s="36">
        <f>_xlfn.XLOOKUP($B648,'[1]DOT Signs Costs (2)'!$A:$A,'[1]DOT Signs Costs (2)'!$Y:$Y)</f>
        <v>0.12470000000000001</v>
      </c>
      <c r="G648" s="37">
        <f t="shared" si="119"/>
        <v>7.4820000000000002</v>
      </c>
      <c r="H648" s="36">
        <f>_xlfn.XLOOKUP($B648,'[1]DOT Signs Costs (2)'!$A:$A,'[1]DOT Signs Costs (2)'!$W:$W)</f>
        <v>18.128</v>
      </c>
      <c r="I648" s="36">
        <f t="shared" si="131"/>
        <v>5.7848329999999999</v>
      </c>
      <c r="J648" s="36">
        <f t="shared" si="120"/>
        <v>8.3549000000000012E-2</v>
      </c>
      <c r="K648" s="36">
        <f t="shared" si="121"/>
        <v>5.7848329999999999</v>
      </c>
      <c r="L648" s="36">
        <f t="shared" si="122"/>
        <v>23.996382000000001</v>
      </c>
      <c r="M648" s="36">
        <f t="shared" si="123"/>
        <v>1.8765170724000002</v>
      </c>
      <c r="N648" s="36">
        <f t="shared" si="124"/>
        <v>25.872899072399999</v>
      </c>
      <c r="O648" s="36">
        <f t="shared" si="125"/>
        <v>4.7147250022269755</v>
      </c>
      <c r="P648" s="36">
        <f t="shared" si="126"/>
        <v>30.587624074626973</v>
      </c>
      <c r="Q648" s="38">
        <v>20.48</v>
      </c>
      <c r="R648" s="39">
        <f t="shared" si="127"/>
        <v>-0.33044815935904753</v>
      </c>
      <c r="S648" s="40"/>
      <c r="T648" s="41" t="str">
        <f t="shared" si="128"/>
        <v/>
      </c>
      <c r="U648" s="41" t="str">
        <f t="shared" si="129"/>
        <v/>
      </c>
      <c r="V648" s="41">
        <f t="shared" si="130"/>
        <v>20.48</v>
      </c>
      <c r="W648" s="18">
        <f>_xlfn.XLOOKUP($B648,'[1]Query2 w Prices'!$B:$B,'[1]Query2 w Prices'!$L:$L)</f>
        <v>20.406400000000001</v>
      </c>
    </row>
    <row r="649" spans="2:23" ht="16.5" customHeight="1" x14ac:dyDescent="0.25">
      <c r="B649" s="32" t="s">
        <v>1328</v>
      </c>
      <c r="C649" s="33" t="s">
        <v>5556</v>
      </c>
      <c r="D649" s="34" t="str">
        <f>_xlfn.XLOOKUP($B649,[1]Redo!$A:$A,[1]Redo!$AD:$AD)</f>
        <v>SGN,S11,WNX,M4-1P,</v>
      </c>
      <c r="E649" s="35">
        <v>1326</v>
      </c>
      <c r="F649" s="36">
        <f>_xlfn.XLOOKUP($B649,'[1]DOT Signs Costs (2)'!$A:$A,'[1]DOT Signs Costs (2)'!$Y:$Y)</f>
        <v>0.24057500000000001</v>
      </c>
      <c r="G649" s="37">
        <f t="shared" si="119"/>
        <v>14.4345</v>
      </c>
      <c r="H649" s="36">
        <f>_xlfn.XLOOKUP($B649,'[1]DOT Signs Costs (2)'!$A:$A,'[1]DOT Signs Costs (2)'!$W:$W)</f>
        <v>40.788000000000004</v>
      </c>
      <c r="I649" s="36">
        <f t="shared" si="131"/>
        <v>11.160274250000001</v>
      </c>
      <c r="J649" s="36">
        <f t="shared" si="120"/>
        <v>0.16118525000000003</v>
      </c>
      <c r="K649" s="36">
        <f t="shared" si="121"/>
        <v>11.160274250000001</v>
      </c>
      <c r="L649" s="36">
        <f t="shared" si="122"/>
        <v>52.109459500000007</v>
      </c>
      <c r="M649" s="36">
        <f t="shared" si="123"/>
        <v>4.0749597329000009</v>
      </c>
      <c r="N649" s="36">
        <f t="shared" si="124"/>
        <v>56.184419232900005</v>
      </c>
      <c r="O649" s="36">
        <f t="shared" si="125"/>
        <v>10.238283902847687</v>
      </c>
      <c r="P649" s="36">
        <f t="shared" si="126"/>
        <v>66.422703135747696</v>
      </c>
      <c r="Q649" s="38">
        <v>39.76</v>
      </c>
      <c r="R649" s="39">
        <f t="shared" si="127"/>
        <v>-0.40140948617007177</v>
      </c>
      <c r="S649" s="40"/>
      <c r="T649" s="41" t="str">
        <f t="shared" si="128"/>
        <v/>
      </c>
      <c r="U649" s="41" t="str">
        <f t="shared" si="129"/>
        <v/>
      </c>
      <c r="V649" s="41">
        <f t="shared" si="130"/>
        <v>39.76</v>
      </c>
      <c r="W649" s="18">
        <f>_xlfn.XLOOKUP($B649,'[1]Query2 w Prices'!$B:$B,'[1]Query2 w Prices'!$L:$L)</f>
        <v>39.679000000000002</v>
      </c>
    </row>
    <row r="650" spans="2:23" ht="16.5" customHeight="1" x14ac:dyDescent="0.25">
      <c r="B650" s="42" t="s">
        <v>1341</v>
      </c>
      <c r="C650" s="33" t="s">
        <v>5557</v>
      </c>
      <c r="D650" s="34" t="str">
        <f>_xlfn.XLOOKUP($B650,[1]Redo!$A:$A,[1]Redo!$AD:$AD)</f>
        <v>SGN,S11,BFY,M4-2P,</v>
      </c>
      <c r="E650" s="35">
        <v>1326</v>
      </c>
      <c r="F650" s="36">
        <f>_xlfn.XLOOKUP($B650,'[1]DOT Signs Costs (2)'!$A:$A,'[1]DOT Signs Costs (2)'!$Y:$Y)</f>
        <v>0.12470000000000001</v>
      </c>
      <c r="G650" s="37">
        <f t="shared" ref="G650:G713" si="132">IFERROR(SUM(F650*60), " ")</f>
        <v>7.4820000000000002</v>
      </c>
      <c r="H650" s="36">
        <f>_xlfn.XLOOKUP($B650,'[1]DOT Signs Costs (2)'!$A:$A,'[1]DOT Signs Costs (2)'!$W:$W)</f>
        <v>18.128</v>
      </c>
      <c r="I650" s="36">
        <f t="shared" si="131"/>
        <v>5.7848329999999999</v>
      </c>
      <c r="J650" s="36">
        <f t="shared" ref="J650:J713" si="133">IFERROR(SUM($J$4*F650), " " )</f>
        <v>8.3549000000000012E-2</v>
      </c>
      <c r="K650" s="36">
        <f t="shared" ref="K650:K713" si="134">IFERROR(SUM($K$4*F650), " ")</f>
        <v>5.7848329999999999</v>
      </c>
      <c r="L650" s="36">
        <f t="shared" ref="L650:L713" si="135">IFERROR(SUM(H650+J650+K650), " ")</f>
        <v>23.996382000000001</v>
      </c>
      <c r="M650" s="36">
        <f t="shared" ref="M650:M713" si="136">IFERROR(SUM(L650*$M$4), " ")</f>
        <v>1.8765170724000002</v>
      </c>
      <c r="N650" s="36">
        <f t="shared" ref="N650:N713" si="137">IFERROR(SUM(L650+M650), " ")</f>
        <v>25.872899072399999</v>
      </c>
      <c r="O650" s="36">
        <f t="shared" ref="O650:O713" si="138">IFERROR(SUM(N650*$O$4), " ")</f>
        <v>4.7147250022269755</v>
      </c>
      <c r="P650" s="36">
        <f t="shared" ref="P650:P713" si="139">IFERROR(SUM(O650+N650),"")</f>
        <v>30.587624074626973</v>
      </c>
      <c r="Q650" s="38">
        <v>19.920000000000002</v>
      </c>
      <c r="R650" s="39">
        <f t="shared" ref="R650:R713" si="140">IFERROR(SUM(Q650-P650)/(P650)," ")</f>
        <v>-0.34875621750157354</v>
      </c>
      <c r="S650" s="40"/>
      <c r="T650" s="41" t="str">
        <f t="shared" ref="T650:T713" si="141">IF(S650=0,"",Q650*S650)</f>
        <v/>
      </c>
      <c r="U650" s="41" t="str">
        <f t="shared" ref="U650:U713" si="142">IFERROR(T650-(P650*S650),"")</f>
        <v/>
      </c>
      <c r="V650" s="41">
        <f t="shared" si="130"/>
        <v>19.920000000000002</v>
      </c>
      <c r="W650" s="18">
        <f>_xlfn.XLOOKUP($B650,'[1]Query2 w Prices'!$B:$B,'[1]Query2 w Prices'!$L:$L)</f>
        <v>19.839500000000001</v>
      </c>
    </row>
    <row r="651" spans="2:23" ht="16.5" customHeight="1" x14ac:dyDescent="0.25">
      <c r="B651" s="32" t="s">
        <v>1342</v>
      </c>
      <c r="C651" s="33" t="s">
        <v>5558</v>
      </c>
      <c r="D651" s="34" t="str">
        <f>_xlfn.XLOOKUP($B651,[1]Redo!$A:$A,[1]Redo!$AD:$AD)</f>
        <v>SGN,S11,BFY,M4-2P,</v>
      </c>
      <c r="E651" s="35">
        <v>1326</v>
      </c>
      <c r="F651" s="36">
        <f>_xlfn.XLOOKUP($B651,'[1]DOT Signs Costs (2)'!$A:$A,'[1]DOT Signs Costs (2)'!$Y:$Y)</f>
        <v>0.24057500000000001</v>
      </c>
      <c r="G651" s="37">
        <f t="shared" si="132"/>
        <v>14.4345</v>
      </c>
      <c r="H651" s="36">
        <f>_xlfn.XLOOKUP($B651,'[1]DOT Signs Costs (2)'!$A:$A,'[1]DOT Signs Costs (2)'!$W:$W)</f>
        <v>40.788000000000004</v>
      </c>
      <c r="I651" s="36">
        <f t="shared" si="131"/>
        <v>11.160274250000001</v>
      </c>
      <c r="J651" s="36">
        <f t="shared" si="133"/>
        <v>0.16118525000000003</v>
      </c>
      <c r="K651" s="36">
        <f t="shared" si="134"/>
        <v>11.160274250000001</v>
      </c>
      <c r="L651" s="36">
        <f t="shared" si="135"/>
        <v>52.109459500000007</v>
      </c>
      <c r="M651" s="36">
        <f t="shared" si="136"/>
        <v>4.0749597329000009</v>
      </c>
      <c r="N651" s="36">
        <f t="shared" si="137"/>
        <v>56.184419232900005</v>
      </c>
      <c r="O651" s="36">
        <f t="shared" si="138"/>
        <v>10.238283902847687</v>
      </c>
      <c r="P651" s="36">
        <f t="shared" si="139"/>
        <v>66.422703135747696</v>
      </c>
      <c r="Q651" s="38">
        <v>39.76</v>
      </c>
      <c r="R651" s="39">
        <f t="shared" si="140"/>
        <v>-0.40140948617007177</v>
      </c>
      <c r="S651" s="40"/>
      <c r="T651" s="41" t="str">
        <f t="shared" si="141"/>
        <v/>
      </c>
      <c r="U651" s="41" t="str">
        <f t="shared" si="142"/>
        <v/>
      </c>
      <c r="V651" s="41">
        <f t="shared" si="130"/>
        <v>39.76</v>
      </c>
      <c r="W651" s="18">
        <f>_xlfn.XLOOKUP($B651,'[1]Query2 w Prices'!$B:$B,'[1]Query2 w Prices'!$L:$L)</f>
        <v>39.679000000000002</v>
      </c>
    </row>
    <row r="652" spans="2:23" ht="16.5" customHeight="1" x14ac:dyDescent="0.25">
      <c r="B652" s="42" t="s">
        <v>1331</v>
      </c>
      <c r="C652" s="33" t="s">
        <v>5559</v>
      </c>
      <c r="D652" s="34" t="str">
        <f>_xlfn.XLOOKUP($B652,[1]Redo!$A:$A,[1]Redo!$AD:$AD)</f>
        <v>SGN,S8,BWX,M4-2P,</v>
      </c>
      <c r="E652" s="35">
        <v>1326</v>
      </c>
      <c r="F652" s="36">
        <f>_xlfn.XLOOKUP($B652,'[1]DOT Signs Costs (2)'!$A:$A,'[1]DOT Signs Costs (2)'!$Y:$Y)</f>
        <v>0.24057500000000001</v>
      </c>
      <c r="G652" s="37">
        <f t="shared" si="132"/>
        <v>14.4345</v>
      </c>
      <c r="H652" s="36">
        <f>_xlfn.XLOOKUP($B652,'[1]DOT Signs Costs (2)'!$A:$A,'[1]DOT Signs Costs (2)'!$W:$W)</f>
        <v>40.788000000000004</v>
      </c>
      <c r="I652" s="36">
        <f t="shared" si="131"/>
        <v>11.160274250000001</v>
      </c>
      <c r="J652" s="36">
        <f t="shared" si="133"/>
        <v>0.16118525000000003</v>
      </c>
      <c r="K652" s="36">
        <f t="shared" si="134"/>
        <v>11.160274250000001</v>
      </c>
      <c r="L652" s="36">
        <f t="shared" si="135"/>
        <v>52.109459500000007</v>
      </c>
      <c r="M652" s="36">
        <f t="shared" si="136"/>
        <v>4.0749597329000009</v>
      </c>
      <c r="N652" s="36">
        <f t="shared" si="137"/>
        <v>56.184419232900005</v>
      </c>
      <c r="O652" s="36">
        <f t="shared" si="138"/>
        <v>10.238283902847687</v>
      </c>
      <c r="P652" s="36">
        <f t="shared" si="139"/>
        <v>66.422703135747696</v>
      </c>
      <c r="Q652" s="38">
        <v>38.630000000000003</v>
      </c>
      <c r="R652" s="39">
        <f t="shared" si="140"/>
        <v>-0.4184217417190611</v>
      </c>
      <c r="S652" s="40"/>
      <c r="T652" s="41" t="str">
        <f t="shared" si="141"/>
        <v/>
      </c>
      <c r="U652" s="41" t="str">
        <f t="shared" si="142"/>
        <v/>
      </c>
      <c r="V652" s="41">
        <f t="shared" si="130"/>
        <v>38.630000000000003</v>
      </c>
      <c r="W652" s="18">
        <f>_xlfn.XLOOKUP($B652,'[1]Query2 w Prices'!$B:$B,'[1]Query2 w Prices'!$L:$L)</f>
        <v>38.550899999999999</v>
      </c>
    </row>
    <row r="653" spans="2:23" ht="16.5" customHeight="1" x14ac:dyDescent="0.25">
      <c r="B653" s="32" t="s">
        <v>1334</v>
      </c>
      <c r="C653" s="33" t="s">
        <v>5560</v>
      </c>
      <c r="D653" s="34" t="str">
        <f>_xlfn.XLOOKUP($B653,[1]Redo!$A:$A,[1]Redo!$AD:$AD)</f>
        <v>SGN,S8,BWX,M4-2P,</v>
      </c>
      <c r="E653" s="35">
        <v>1326</v>
      </c>
      <c r="F653" s="36">
        <f>_xlfn.XLOOKUP($B653,'[1]DOT Signs Costs (2)'!$A:$A,'[1]DOT Signs Costs (2)'!$Y:$Y)</f>
        <v>0.12470000000000001</v>
      </c>
      <c r="G653" s="37">
        <f t="shared" si="132"/>
        <v>7.4820000000000002</v>
      </c>
      <c r="H653" s="36">
        <f>_xlfn.XLOOKUP($B653,'[1]DOT Signs Costs (2)'!$A:$A,'[1]DOT Signs Costs (2)'!$W:$W)</f>
        <v>18.128</v>
      </c>
      <c r="I653" s="36">
        <f t="shared" si="131"/>
        <v>5.7848329999999999</v>
      </c>
      <c r="J653" s="36">
        <f t="shared" si="133"/>
        <v>8.3549000000000012E-2</v>
      </c>
      <c r="K653" s="36">
        <f t="shared" si="134"/>
        <v>5.7848329999999999</v>
      </c>
      <c r="L653" s="36">
        <f t="shared" si="135"/>
        <v>23.996382000000001</v>
      </c>
      <c r="M653" s="36">
        <f t="shared" si="136"/>
        <v>1.8765170724000002</v>
      </c>
      <c r="N653" s="36">
        <f t="shared" si="137"/>
        <v>25.872899072399999</v>
      </c>
      <c r="O653" s="36">
        <f t="shared" si="138"/>
        <v>4.7147250022269755</v>
      </c>
      <c r="P653" s="36">
        <f t="shared" si="139"/>
        <v>30.587624074626973</v>
      </c>
      <c r="Q653" s="38">
        <v>19.920000000000002</v>
      </c>
      <c r="R653" s="39">
        <f t="shared" si="140"/>
        <v>-0.34875621750157354</v>
      </c>
      <c r="S653" s="40"/>
      <c r="T653" s="41" t="str">
        <f t="shared" si="141"/>
        <v/>
      </c>
      <c r="U653" s="41" t="str">
        <f t="shared" si="142"/>
        <v/>
      </c>
      <c r="V653" s="41">
        <f t="shared" si="130"/>
        <v>19.920000000000002</v>
      </c>
      <c r="W653" s="18">
        <f>_xlfn.XLOOKUP($B653,'[1]Query2 w Prices'!$B:$B,'[1]Query2 w Prices'!$L:$L)</f>
        <v>19.839500000000001</v>
      </c>
    </row>
    <row r="654" spans="2:23" ht="16.5" customHeight="1" x14ac:dyDescent="0.25">
      <c r="B654" s="42" t="s">
        <v>1335</v>
      </c>
      <c r="C654" s="33" t="s">
        <v>5561</v>
      </c>
      <c r="D654" s="34" t="str">
        <f>_xlfn.XLOOKUP($B654,[1]Redo!$A:$A,[1]Redo!$AD:$AD)</f>
        <v>SGN,S11,WGX,M4-2P,</v>
      </c>
      <c r="E654" s="35">
        <v>1326</v>
      </c>
      <c r="F654" s="36">
        <f>_xlfn.XLOOKUP($B654,'[1]DOT Signs Costs (2)'!$A:$A,'[1]DOT Signs Costs (2)'!$Y:$Y)</f>
        <v>7.2350000000000012E-2</v>
      </c>
      <c r="G654" s="37">
        <f t="shared" si="132"/>
        <v>4.3410000000000011</v>
      </c>
      <c r="H654" s="36">
        <f>_xlfn.XLOOKUP($B654,'[1]DOT Signs Costs (2)'!$A:$A,'[1]DOT Signs Costs (2)'!$W:$W)</f>
        <v>9.0640000000000001</v>
      </c>
      <c r="I654" s="36">
        <f t="shared" si="131"/>
        <v>3.3563165000000006</v>
      </c>
      <c r="J654" s="36">
        <f t="shared" si="133"/>
        <v>4.8474500000000011E-2</v>
      </c>
      <c r="K654" s="36">
        <f t="shared" si="134"/>
        <v>3.3563165000000006</v>
      </c>
      <c r="L654" s="36">
        <f t="shared" si="135"/>
        <v>12.468791</v>
      </c>
      <c r="M654" s="36">
        <f t="shared" si="136"/>
        <v>0.97505945620000001</v>
      </c>
      <c r="N654" s="36">
        <f t="shared" si="137"/>
        <v>13.4438504562</v>
      </c>
      <c r="O654" s="36">
        <f t="shared" si="138"/>
        <v>2.4498243391542398</v>
      </c>
      <c r="P654" s="36">
        <f t="shared" si="139"/>
        <v>15.89367479535424</v>
      </c>
      <c r="Q654" s="38" t="e">
        <v>#N/A</v>
      </c>
      <c r="R654" s="39" t="str">
        <f t="shared" si="140"/>
        <v xml:space="preserve"> </v>
      </c>
      <c r="S654" s="40"/>
      <c r="T654" s="41" t="str">
        <f t="shared" si="141"/>
        <v/>
      </c>
      <c r="U654" s="41" t="str">
        <f t="shared" si="142"/>
        <v/>
      </c>
      <c r="V654" s="41" t="e">
        <f t="shared" si="130"/>
        <v>#N/A</v>
      </c>
      <c r="W654" s="18" t="e">
        <f>_xlfn.XLOOKUP($B654,'[1]Query2 w Prices'!$B:$B,'[1]Query2 w Prices'!$L:$L)</f>
        <v>#N/A</v>
      </c>
    </row>
    <row r="655" spans="2:23" ht="16.5" customHeight="1" x14ac:dyDescent="0.25">
      <c r="B655" s="32" t="s">
        <v>1336</v>
      </c>
      <c r="C655" s="33" t="s">
        <v>5562</v>
      </c>
      <c r="D655" s="34" t="str">
        <f>_xlfn.XLOOKUP($B655,[1]Redo!$A:$A,[1]Redo!$AD:$AD)</f>
        <v>SGN,S11,WGX,M4-2P,</v>
      </c>
      <c r="E655" s="35">
        <v>1326</v>
      </c>
      <c r="F655" s="36">
        <f>_xlfn.XLOOKUP($B655,'[1]DOT Signs Costs (2)'!$A:$A,'[1]DOT Signs Costs (2)'!$Y:$Y)</f>
        <v>0.24057500000000001</v>
      </c>
      <c r="G655" s="37">
        <f t="shared" si="132"/>
        <v>14.4345</v>
      </c>
      <c r="H655" s="36">
        <f>_xlfn.XLOOKUP($B655,'[1]DOT Signs Costs (2)'!$A:$A,'[1]DOT Signs Costs (2)'!$W:$W)</f>
        <v>40.788000000000004</v>
      </c>
      <c r="I655" s="36">
        <f t="shared" si="131"/>
        <v>11.160274250000001</v>
      </c>
      <c r="J655" s="36">
        <f t="shared" si="133"/>
        <v>0.16118525000000003</v>
      </c>
      <c r="K655" s="36">
        <f t="shared" si="134"/>
        <v>11.160274250000001</v>
      </c>
      <c r="L655" s="36">
        <f t="shared" si="135"/>
        <v>52.109459500000007</v>
      </c>
      <c r="M655" s="36">
        <f t="shared" si="136"/>
        <v>4.0749597329000009</v>
      </c>
      <c r="N655" s="36">
        <f t="shared" si="137"/>
        <v>56.184419232900005</v>
      </c>
      <c r="O655" s="36">
        <f t="shared" si="138"/>
        <v>10.238283902847687</v>
      </c>
      <c r="P655" s="36">
        <f t="shared" si="139"/>
        <v>66.422703135747696</v>
      </c>
      <c r="Q655" s="38" t="e">
        <v>#N/A</v>
      </c>
      <c r="R655" s="39" t="str">
        <f t="shared" si="140"/>
        <v xml:space="preserve"> </v>
      </c>
      <c r="S655" s="40"/>
      <c r="T655" s="41" t="str">
        <f t="shared" si="141"/>
        <v/>
      </c>
      <c r="U655" s="41" t="str">
        <f t="shared" si="142"/>
        <v/>
      </c>
      <c r="V655" s="41" t="e">
        <f t="shared" si="130"/>
        <v>#N/A</v>
      </c>
      <c r="W655" s="18" t="e">
        <f>_xlfn.XLOOKUP($B655,'[1]Query2 w Prices'!$B:$B,'[1]Query2 w Prices'!$L:$L)</f>
        <v>#N/A</v>
      </c>
    </row>
    <row r="656" spans="2:23" ht="16.5" customHeight="1" x14ac:dyDescent="0.25">
      <c r="B656" s="42" t="s">
        <v>1337</v>
      </c>
      <c r="C656" s="33" t="s">
        <v>5563</v>
      </c>
      <c r="D656" s="34" t="str">
        <f>_xlfn.XLOOKUP($B656,[1]Redo!$A:$A,[1]Redo!$AD:$AD)</f>
        <v>SGN,S11,WGX,M4-2P,</v>
      </c>
      <c r="E656" s="35">
        <v>1326</v>
      </c>
      <c r="F656" s="36">
        <f>_xlfn.XLOOKUP($B656,'[1]DOT Signs Costs (2)'!$A:$A,'[1]DOT Signs Costs (2)'!$Y:$Y)</f>
        <v>0.12470000000000001</v>
      </c>
      <c r="G656" s="37">
        <f t="shared" si="132"/>
        <v>7.4820000000000002</v>
      </c>
      <c r="H656" s="36">
        <f>_xlfn.XLOOKUP($B656,'[1]DOT Signs Costs (2)'!$A:$A,'[1]DOT Signs Costs (2)'!$W:$W)</f>
        <v>18.128</v>
      </c>
      <c r="I656" s="36">
        <f t="shared" si="131"/>
        <v>5.7848329999999999</v>
      </c>
      <c r="J656" s="36">
        <f t="shared" si="133"/>
        <v>8.3549000000000012E-2</v>
      </c>
      <c r="K656" s="36">
        <f t="shared" si="134"/>
        <v>5.7848329999999999</v>
      </c>
      <c r="L656" s="36">
        <f t="shared" si="135"/>
        <v>23.996382000000001</v>
      </c>
      <c r="M656" s="36">
        <f t="shared" si="136"/>
        <v>1.8765170724000002</v>
      </c>
      <c r="N656" s="36">
        <f t="shared" si="137"/>
        <v>25.872899072399999</v>
      </c>
      <c r="O656" s="36">
        <f t="shared" si="138"/>
        <v>4.7147250022269755</v>
      </c>
      <c r="P656" s="36">
        <f t="shared" si="139"/>
        <v>30.587624074626973</v>
      </c>
      <c r="Q656" s="38" t="e">
        <v>#N/A</v>
      </c>
      <c r="R656" s="39" t="str">
        <f t="shared" si="140"/>
        <v xml:space="preserve"> </v>
      </c>
      <c r="S656" s="40"/>
      <c r="T656" s="41" t="str">
        <f t="shared" si="141"/>
        <v/>
      </c>
      <c r="U656" s="41" t="str">
        <f t="shared" si="142"/>
        <v/>
      </c>
      <c r="V656" s="41" t="e">
        <f t="shared" si="130"/>
        <v>#N/A</v>
      </c>
      <c r="W656" s="18" t="e">
        <f>_xlfn.XLOOKUP($B656,'[1]Query2 w Prices'!$B:$B,'[1]Query2 w Prices'!$L:$L)</f>
        <v>#N/A</v>
      </c>
    </row>
    <row r="657" spans="2:23" ht="16.5" customHeight="1" x14ac:dyDescent="0.25">
      <c r="B657" s="32" t="s">
        <v>1338</v>
      </c>
      <c r="C657" s="33" t="s">
        <v>5564</v>
      </c>
      <c r="D657" s="34" t="str">
        <f>_xlfn.XLOOKUP($B657,[1]Redo!$A:$A,[1]Redo!$AD:$AD)</f>
        <v>SGN,S11,WEX,M4-2P,</v>
      </c>
      <c r="E657" s="35">
        <v>1326</v>
      </c>
      <c r="F657" s="36">
        <f>_xlfn.XLOOKUP($B657,'[1]DOT Signs Costs (2)'!$A:$A,'[1]DOT Signs Costs (2)'!$Y:$Y)</f>
        <v>0.12470000000000001</v>
      </c>
      <c r="G657" s="37">
        <f t="shared" si="132"/>
        <v>7.4820000000000002</v>
      </c>
      <c r="H657" s="36">
        <f>_xlfn.XLOOKUP($B657,'[1]DOT Signs Costs (2)'!$A:$A,'[1]DOT Signs Costs (2)'!$W:$W)</f>
        <v>18.128</v>
      </c>
      <c r="I657" s="36">
        <f t="shared" si="131"/>
        <v>5.7848329999999999</v>
      </c>
      <c r="J657" s="36">
        <f t="shared" si="133"/>
        <v>8.3549000000000012E-2</v>
      </c>
      <c r="K657" s="36">
        <f t="shared" si="134"/>
        <v>5.7848329999999999</v>
      </c>
      <c r="L657" s="36">
        <f t="shared" si="135"/>
        <v>23.996382000000001</v>
      </c>
      <c r="M657" s="36">
        <f t="shared" si="136"/>
        <v>1.8765170724000002</v>
      </c>
      <c r="N657" s="36">
        <f t="shared" si="137"/>
        <v>25.872899072399999</v>
      </c>
      <c r="O657" s="36">
        <f t="shared" si="138"/>
        <v>4.7147250022269755</v>
      </c>
      <c r="P657" s="36">
        <f t="shared" si="139"/>
        <v>30.587624074626973</v>
      </c>
      <c r="Q657" s="38">
        <v>20.48</v>
      </c>
      <c r="R657" s="39">
        <f t="shared" si="140"/>
        <v>-0.33044815935904753</v>
      </c>
      <c r="S657" s="40"/>
      <c r="T657" s="41" t="str">
        <f t="shared" si="141"/>
        <v/>
      </c>
      <c r="U657" s="41" t="str">
        <f t="shared" si="142"/>
        <v/>
      </c>
      <c r="V657" s="41">
        <f t="shared" si="130"/>
        <v>20.48</v>
      </c>
      <c r="W657" s="18">
        <f>_xlfn.XLOOKUP($B657,'[1]Query2 w Prices'!$B:$B,'[1]Query2 w Prices'!$L:$L)</f>
        <v>20.406400000000001</v>
      </c>
    </row>
    <row r="658" spans="2:23" ht="16.5" customHeight="1" x14ac:dyDescent="0.25">
      <c r="B658" s="42" t="s">
        <v>1339</v>
      </c>
      <c r="C658" s="33" t="s">
        <v>5565</v>
      </c>
      <c r="D658" s="34" t="str">
        <f>_xlfn.XLOOKUP($B658,[1]Redo!$A:$A,[1]Redo!$AD:$AD)</f>
        <v>SGN,S11,WNX,M4-2P,</v>
      </c>
      <c r="E658" s="35">
        <v>1326</v>
      </c>
      <c r="F658" s="36">
        <f>_xlfn.XLOOKUP($B658,'[1]DOT Signs Costs (2)'!$A:$A,'[1]DOT Signs Costs (2)'!$Y:$Y)</f>
        <v>0.12470000000000001</v>
      </c>
      <c r="G658" s="37">
        <f t="shared" si="132"/>
        <v>7.4820000000000002</v>
      </c>
      <c r="H658" s="36">
        <f>_xlfn.XLOOKUP($B658,'[1]DOT Signs Costs (2)'!$A:$A,'[1]DOT Signs Costs (2)'!$W:$W)</f>
        <v>18.128</v>
      </c>
      <c r="I658" s="36">
        <f t="shared" si="131"/>
        <v>5.7848329999999999</v>
      </c>
      <c r="J658" s="36">
        <f t="shared" si="133"/>
        <v>8.3549000000000012E-2</v>
      </c>
      <c r="K658" s="36">
        <f t="shared" si="134"/>
        <v>5.7848329999999999</v>
      </c>
      <c r="L658" s="36">
        <f t="shared" si="135"/>
        <v>23.996382000000001</v>
      </c>
      <c r="M658" s="36">
        <f t="shared" si="136"/>
        <v>1.8765170724000002</v>
      </c>
      <c r="N658" s="36">
        <f t="shared" si="137"/>
        <v>25.872899072399999</v>
      </c>
      <c r="O658" s="36">
        <f t="shared" si="138"/>
        <v>4.7147250022269755</v>
      </c>
      <c r="P658" s="36">
        <f t="shared" si="139"/>
        <v>30.587624074626973</v>
      </c>
      <c r="Q658" s="38">
        <v>20.48</v>
      </c>
      <c r="R658" s="39">
        <f t="shared" si="140"/>
        <v>-0.33044815935904753</v>
      </c>
      <c r="S658" s="40"/>
      <c r="T658" s="41" t="str">
        <f t="shared" si="141"/>
        <v/>
      </c>
      <c r="U658" s="41" t="str">
        <f t="shared" si="142"/>
        <v/>
      </c>
      <c r="V658" s="41">
        <f t="shared" si="130"/>
        <v>20.48</v>
      </c>
      <c r="W658" s="18">
        <f>_xlfn.XLOOKUP($B658,'[1]Query2 w Prices'!$B:$B,'[1]Query2 w Prices'!$L:$L)</f>
        <v>20.406400000000001</v>
      </c>
    </row>
    <row r="659" spans="2:23" ht="16.5" customHeight="1" x14ac:dyDescent="0.25">
      <c r="B659" s="32" t="s">
        <v>1340</v>
      </c>
      <c r="C659" s="33" t="s">
        <v>5566</v>
      </c>
      <c r="D659" s="34" t="str">
        <f>_xlfn.XLOOKUP($B659,[1]Redo!$A:$A,[1]Redo!$AD:$AD)</f>
        <v>SGN,S11,WNX,M4-2P,</v>
      </c>
      <c r="E659" s="35">
        <v>1326</v>
      </c>
      <c r="F659" s="36">
        <f>_xlfn.XLOOKUP($B659,'[1]DOT Signs Costs (2)'!$A:$A,'[1]DOT Signs Costs (2)'!$Y:$Y)</f>
        <v>0.24057500000000001</v>
      </c>
      <c r="G659" s="37">
        <f t="shared" si="132"/>
        <v>14.4345</v>
      </c>
      <c r="H659" s="36">
        <f>_xlfn.XLOOKUP($B659,'[1]DOT Signs Costs (2)'!$A:$A,'[1]DOT Signs Costs (2)'!$W:$W)</f>
        <v>40.788000000000004</v>
      </c>
      <c r="I659" s="36">
        <f t="shared" si="131"/>
        <v>11.160274250000001</v>
      </c>
      <c r="J659" s="36">
        <f t="shared" si="133"/>
        <v>0.16118525000000003</v>
      </c>
      <c r="K659" s="36">
        <f t="shared" si="134"/>
        <v>11.160274250000001</v>
      </c>
      <c r="L659" s="36">
        <f t="shared" si="135"/>
        <v>52.109459500000007</v>
      </c>
      <c r="M659" s="36">
        <f t="shared" si="136"/>
        <v>4.0749597329000009</v>
      </c>
      <c r="N659" s="36">
        <f t="shared" si="137"/>
        <v>56.184419232900005</v>
      </c>
      <c r="O659" s="36">
        <f t="shared" si="138"/>
        <v>10.238283902847687</v>
      </c>
      <c r="P659" s="36">
        <f t="shared" si="139"/>
        <v>66.422703135747696</v>
      </c>
      <c r="Q659" s="38">
        <v>39.76</v>
      </c>
      <c r="R659" s="39">
        <f t="shared" si="140"/>
        <v>-0.40140948617007177</v>
      </c>
      <c r="S659" s="40"/>
      <c r="T659" s="41" t="str">
        <f t="shared" si="141"/>
        <v/>
      </c>
      <c r="U659" s="41" t="str">
        <f t="shared" si="142"/>
        <v/>
      </c>
      <c r="V659" s="41">
        <f t="shared" si="130"/>
        <v>39.76</v>
      </c>
      <c r="W659" s="18">
        <f>_xlfn.XLOOKUP($B659,'[1]Query2 w Prices'!$B:$B,'[1]Query2 w Prices'!$L:$L)</f>
        <v>39.679000000000002</v>
      </c>
    </row>
    <row r="660" spans="2:23" ht="16.5" customHeight="1" x14ac:dyDescent="0.25">
      <c r="B660" s="42" t="s">
        <v>1354</v>
      </c>
      <c r="C660" s="33" t="s">
        <v>5567</v>
      </c>
      <c r="D660" s="34" t="str">
        <f>_xlfn.XLOOKUP($B660,[1]Redo!$A:$A,[1]Redo!$AD:$AD)</f>
        <v>SGN,S11,BFY,M4-3P,</v>
      </c>
      <c r="E660" s="35">
        <v>1326</v>
      </c>
      <c r="F660" s="36">
        <f>_xlfn.XLOOKUP($B660,'[1]DOT Signs Costs (2)'!$A:$A,'[1]DOT Signs Costs (2)'!$Y:$Y)</f>
        <v>0.12470000000000001</v>
      </c>
      <c r="G660" s="37">
        <f t="shared" si="132"/>
        <v>7.4820000000000002</v>
      </c>
      <c r="H660" s="36">
        <f>_xlfn.XLOOKUP($B660,'[1]DOT Signs Costs (2)'!$A:$A,'[1]DOT Signs Costs (2)'!$W:$W)</f>
        <v>18.128</v>
      </c>
      <c r="I660" s="36">
        <f t="shared" si="131"/>
        <v>5.7848329999999999</v>
      </c>
      <c r="J660" s="36">
        <f t="shared" si="133"/>
        <v>8.3549000000000012E-2</v>
      </c>
      <c r="K660" s="36">
        <f t="shared" si="134"/>
        <v>5.7848329999999999</v>
      </c>
      <c r="L660" s="36">
        <f t="shared" si="135"/>
        <v>23.996382000000001</v>
      </c>
      <c r="M660" s="36">
        <f t="shared" si="136"/>
        <v>1.8765170724000002</v>
      </c>
      <c r="N660" s="36">
        <f t="shared" si="137"/>
        <v>25.872899072399999</v>
      </c>
      <c r="O660" s="36">
        <f t="shared" si="138"/>
        <v>4.7147250022269755</v>
      </c>
      <c r="P660" s="36">
        <f t="shared" si="139"/>
        <v>30.587624074626973</v>
      </c>
      <c r="Q660" s="38">
        <v>19.920000000000002</v>
      </c>
      <c r="R660" s="39">
        <f t="shared" si="140"/>
        <v>-0.34875621750157354</v>
      </c>
      <c r="S660" s="40"/>
      <c r="T660" s="41" t="str">
        <f t="shared" si="141"/>
        <v/>
      </c>
      <c r="U660" s="41" t="str">
        <f t="shared" si="142"/>
        <v/>
      </c>
      <c r="V660" s="41">
        <f t="shared" si="130"/>
        <v>19.920000000000002</v>
      </c>
      <c r="W660" s="18">
        <f>_xlfn.XLOOKUP($B660,'[1]Query2 w Prices'!$B:$B,'[1]Query2 w Prices'!$L:$L)</f>
        <v>19.839500000000001</v>
      </c>
    </row>
    <row r="661" spans="2:23" ht="16.5" customHeight="1" x14ac:dyDescent="0.25">
      <c r="B661" s="32" t="s">
        <v>1355</v>
      </c>
      <c r="C661" s="33" t="s">
        <v>5568</v>
      </c>
      <c r="D661" s="34" t="str">
        <f>_xlfn.XLOOKUP($B661,[1]Redo!$A:$A,[1]Redo!$AD:$AD)</f>
        <v>SGN,S11,BFY,M4-3P,</v>
      </c>
      <c r="E661" s="35">
        <v>1326</v>
      </c>
      <c r="F661" s="36">
        <f>_xlfn.XLOOKUP($B661,'[1]DOT Signs Costs (2)'!$A:$A,'[1]DOT Signs Costs (2)'!$Y:$Y)</f>
        <v>0.24057500000000001</v>
      </c>
      <c r="G661" s="37">
        <f t="shared" si="132"/>
        <v>14.4345</v>
      </c>
      <c r="H661" s="36">
        <f>_xlfn.XLOOKUP($B661,'[1]DOT Signs Costs (2)'!$A:$A,'[1]DOT Signs Costs (2)'!$W:$W)</f>
        <v>40.788000000000004</v>
      </c>
      <c r="I661" s="36">
        <f t="shared" si="131"/>
        <v>11.160274250000001</v>
      </c>
      <c r="J661" s="36">
        <f t="shared" si="133"/>
        <v>0.16118525000000003</v>
      </c>
      <c r="K661" s="36">
        <f t="shared" si="134"/>
        <v>11.160274250000001</v>
      </c>
      <c r="L661" s="36">
        <f t="shared" si="135"/>
        <v>52.109459500000007</v>
      </c>
      <c r="M661" s="36">
        <f t="shared" si="136"/>
        <v>4.0749597329000009</v>
      </c>
      <c r="N661" s="36">
        <f t="shared" si="137"/>
        <v>56.184419232900005</v>
      </c>
      <c r="O661" s="36">
        <f t="shared" si="138"/>
        <v>10.238283902847687</v>
      </c>
      <c r="P661" s="36">
        <f t="shared" si="139"/>
        <v>66.422703135747696</v>
      </c>
      <c r="Q661" s="38">
        <v>39.76</v>
      </c>
      <c r="R661" s="39">
        <f t="shared" si="140"/>
        <v>-0.40140948617007177</v>
      </c>
      <c r="S661" s="40"/>
      <c r="T661" s="41" t="str">
        <f t="shared" si="141"/>
        <v/>
      </c>
      <c r="U661" s="41" t="str">
        <f t="shared" si="142"/>
        <v/>
      </c>
      <c r="V661" s="41">
        <f t="shared" si="130"/>
        <v>39.76</v>
      </c>
      <c r="W661" s="18">
        <f>_xlfn.XLOOKUP($B661,'[1]Query2 w Prices'!$B:$B,'[1]Query2 w Prices'!$L:$L)</f>
        <v>39.679000000000002</v>
      </c>
    </row>
    <row r="662" spans="2:23" ht="16.5" customHeight="1" x14ac:dyDescent="0.25">
      <c r="B662" s="42" t="s">
        <v>1343</v>
      </c>
      <c r="C662" s="33" t="s">
        <v>5569</v>
      </c>
      <c r="D662" s="34" t="str">
        <f>_xlfn.XLOOKUP($B662,[1]Redo!$A:$A,[1]Redo!$AD:$AD)</f>
        <v>SGN,S8,BWX,M4-3P,</v>
      </c>
      <c r="E662" s="35">
        <v>1326</v>
      </c>
      <c r="F662" s="36">
        <f>_xlfn.XLOOKUP($B662,'[1]DOT Signs Costs (2)'!$A:$A,'[1]DOT Signs Costs (2)'!$Y:$Y)</f>
        <v>0.12470000000000001</v>
      </c>
      <c r="G662" s="37">
        <f t="shared" si="132"/>
        <v>7.4820000000000002</v>
      </c>
      <c r="H662" s="36">
        <f>_xlfn.XLOOKUP($B662,'[1]DOT Signs Costs (2)'!$A:$A,'[1]DOT Signs Costs (2)'!$W:$W)</f>
        <v>18.128</v>
      </c>
      <c r="I662" s="36">
        <f t="shared" si="131"/>
        <v>5.7848329999999999</v>
      </c>
      <c r="J662" s="36">
        <f t="shared" si="133"/>
        <v>8.3549000000000012E-2</v>
      </c>
      <c r="K662" s="36">
        <f t="shared" si="134"/>
        <v>5.7848329999999999</v>
      </c>
      <c r="L662" s="36">
        <f t="shared" si="135"/>
        <v>23.996382000000001</v>
      </c>
      <c r="M662" s="36">
        <f t="shared" si="136"/>
        <v>1.8765170724000002</v>
      </c>
      <c r="N662" s="36">
        <f t="shared" si="137"/>
        <v>25.872899072399999</v>
      </c>
      <c r="O662" s="36">
        <f t="shared" si="138"/>
        <v>4.7147250022269755</v>
      </c>
      <c r="P662" s="36">
        <f t="shared" si="139"/>
        <v>30.587624074626973</v>
      </c>
      <c r="Q662" s="38">
        <v>19.63</v>
      </c>
      <c r="R662" s="39">
        <f t="shared" si="140"/>
        <v>-0.3582371761825246</v>
      </c>
      <c r="S662" s="40"/>
      <c r="T662" s="41" t="str">
        <f t="shared" si="141"/>
        <v/>
      </c>
      <c r="U662" s="41" t="str">
        <f t="shared" si="142"/>
        <v/>
      </c>
      <c r="V662" s="41">
        <f t="shared" si="130"/>
        <v>19.63</v>
      </c>
      <c r="W662" s="18">
        <f>_xlfn.XLOOKUP($B662,'[1]Query2 w Prices'!$B:$B,'[1]Query2 w Prices'!$L:$L)</f>
        <v>19.555399999999999</v>
      </c>
    </row>
    <row r="663" spans="2:23" ht="16.5" customHeight="1" x14ac:dyDescent="0.25">
      <c r="B663" s="32" t="s">
        <v>1346</v>
      </c>
      <c r="C663" s="33" t="s">
        <v>5570</v>
      </c>
      <c r="D663" s="34" t="str">
        <f>_xlfn.XLOOKUP($B663,[1]Redo!$A:$A,[1]Redo!$AD:$AD)</f>
        <v>SGN,S8,BWX,M4-3P,</v>
      </c>
      <c r="E663" s="35">
        <v>1326</v>
      </c>
      <c r="F663" s="36">
        <f>_xlfn.XLOOKUP($B663,'[1]DOT Signs Costs (2)'!$A:$A,'[1]DOT Signs Costs (2)'!$Y:$Y)</f>
        <v>0.24057500000000001</v>
      </c>
      <c r="G663" s="37">
        <f t="shared" si="132"/>
        <v>14.4345</v>
      </c>
      <c r="H663" s="36">
        <f>_xlfn.XLOOKUP($B663,'[1]DOT Signs Costs (2)'!$A:$A,'[1]DOT Signs Costs (2)'!$W:$W)</f>
        <v>40.788000000000004</v>
      </c>
      <c r="I663" s="36">
        <f t="shared" si="131"/>
        <v>11.160274250000001</v>
      </c>
      <c r="J663" s="36">
        <f t="shared" si="133"/>
        <v>0.16118525000000003</v>
      </c>
      <c r="K663" s="36">
        <f t="shared" si="134"/>
        <v>11.160274250000001</v>
      </c>
      <c r="L663" s="36">
        <f t="shared" si="135"/>
        <v>52.109459500000007</v>
      </c>
      <c r="M663" s="36">
        <f t="shared" si="136"/>
        <v>4.0749597329000009</v>
      </c>
      <c r="N663" s="36">
        <f t="shared" si="137"/>
        <v>56.184419232900005</v>
      </c>
      <c r="O663" s="36">
        <f t="shared" si="138"/>
        <v>10.238283902847687</v>
      </c>
      <c r="P663" s="36">
        <f t="shared" si="139"/>
        <v>66.422703135747696</v>
      </c>
      <c r="Q663" s="38">
        <v>38.630000000000003</v>
      </c>
      <c r="R663" s="39">
        <f t="shared" si="140"/>
        <v>-0.4184217417190611</v>
      </c>
      <c r="S663" s="40"/>
      <c r="T663" s="41" t="str">
        <f t="shared" si="141"/>
        <v/>
      </c>
      <c r="U663" s="41" t="str">
        <f t="shared" si="142"/>
        <v/>
      </c>
      <c r="V663" s="41">
        <f t="shared" si="130"/>
        <v>38.630000000000003</v>
      </c>
      <c r="W663" s="18">
        <f>_xlfn.XLOOKUP($B663,'[1]Query2 w Prices'!$B:$B,'[1]Query2 w Prices'!$L:$L)</f>
        <v>38.550899999999999</v>
      </c>
    </row>
    <row r="664" spans="2:23" ht="16.5" customHeight="1" x14ac:dyDescent="0.25">
      <c r="B664" s="42" t="s">
        <v>1347</v>
      </c>
      <c r="C664" s="33" t="s">
        <v>5571</v>
      </c>
      <c r="D664" s="34" t="str">
        <f>_xlfn.XLOOKUP($B664,[1]Redo!$A:$A,[1]Redo!$AD:$AD)</f>
        <v>SGN,S11,WGX,M4-3P,</v>
      </c>
      <c r="E664" s="35">
        <v>1326</v>
      </c>
      <c r="F664" s="36">
        <f>_xlfn.XLOOKUP($B664,'[1]DOT Signs Costs (2)'!$A:$A,'[1]DOT Signs Costs (2)'!$Y:$Y)</f>
        <v>7.2350000000000012E-2</v>
      </c>
      <c r="G664" s="37">
        <f t="shared" si="132"/>
        <v>4.3410000000000011</v>
      </c>
      <c r="H664" s="36">
        <f>_xlfn.XLOOKUP($B664,'[1]DOT Signs Costs (2)'!$A:$A,'[1]DOT Signs Costs (2)'!$W:$W)</f>
        <v>9.0640000000000001</v>
      </c>
      <c r="I664" s="36">
        <f t="shared" si="131"/>
        <v>3.3563165000000006</v>
      </c>
      <c r="J664" s="36">
        <f t="shared" si="133"/>
        <v>4.8474500000000011E-2</v>
      </c>
      <c r="K664" s="36">
        <f t="shared" si="134"/>
        <v>3.3563165000000006</v>
      </c>
      <c r="L664" s="36">
        <f t="shared" si="135"/>
        <v>12.468791</v>
      </c>
      <c r="M664" s="36">
        <f t="shared" si="136"/>
        <v>0.97505945620000001</v>
      </c>
      <c r="N664" s="36">
        <f t="shared" si="137"/>
        <v>13.4438504562</v>
      </c>
      <c r="O664" s="36">
        <f t="shared" si="138"/>
        <v>2.4498243391542398</v>
      </c>
      <c r="P664" s="36">
        <f t="shared" si="139"/>
        <v>15.89367479535424</v>
      </c>
      <c r="Q664" s="38" t="e">
        <v>#N/A</v>
      </c>
      <c r="R664" s="39" t="str">
        <f t="shared" si="140"/>
        <v xml:space="preserve"> </v>
      </c>
      <c r="S664" s="40"/>
      <c r="T664" s="41" t="str">
        <f t="shared" si="141"/>
        <v/>
      </c>
      <c r="U664" s="41" t="str">
        <f t="shared" si="142"/>
        <v/>
      </c>
      <c r="V664" s="41" t="e">
        <f t="shared" si="130"/>
        <v>#N/A</v>
      </c>
      <c r="W664" s="18" t="e">
        <f>_xlfn.XLOOKUP($B664,'[1]Query2 w Prices'!$B:$B,'[1]Query2 w Prices'!$L:$L)</f>
        <v>#N/A</v>
      </c>
    </row>
    <row r="665" spans="2:23" ht="16.5" customHeight="1" x14ac:dyDescent="0.25">
      <c r="B665" s="32" t="s">
        <v>1348</v>
      </c>
      <c r="C665" s="33" t="s">
        <v>5572</v>
      </c>
      <c r="D665" s="34" t="str">
        <f>_xlfn.XLOOKUP($B665,[1]Redo!$A:$A,[1]Redo!$AD:$AD)</f>
        <v>SGN,S11,WGX,M4-3P,</v>
      </c>
      <c r="E665" s="35">
        <v>1326</v>
      </c>
      <c r="F665" s="36">
        <f>_xlfn.XLOOKUP($B665,'[1]DOT Signs Costs (2)'!$A:$A,'[1]DOT Signs Costs (2)'!$Y:$Y)</f>
        <v>0.24057500000000001</v>
      </c>
      <c r="G665" s="37">
        <f t="shared" si="132"/>
        <v>14.4345</v>
      </c>
      <c r="H665" s="36">
        <f>_xlfn.XLOOKUP($B665,'[1]DOT Signs Costs (2)'!$A:$A,'[1]DOT Signs Costs (2)'!$W:$W)</f>
        <v>40.788000000000004</v>
      </c>
      <c r="I665" s="36">
        <f t="shared" si="131"/>
        <v>11.160274250000001</v>
      </c>
      <c r="J665" s="36">
        <f t="shared" si="133"/>
        <v>0.16118525000000003</v>
      </c>
      <c r="K665" s="36">
        <f t="shared" si="134"/>
        <v>11.160274250000001</v>
      </c>
      <c r="L665" s="36">
        <f t="shared" si="135"/>
        <v>52.109459500000007</v>
      </c>
      <c r="M665" s="36">
        <f t="shared" si="136"/>
        <v>4.0749597329000009</v>
      </c>
      <c r="N665" s="36">
        <f t="shared" si="137"/>
        <v>56.184419232900005</v>
      </c>
      <c r="O665" s="36">
        <f t="shared" si="138"/>
        <v>10.238283902847687</v>
      </c>
      <c r="P665" s="36">
        <f t="shared" si="139"/>
        <v>66.422703135747696</v>
      </c>
      <c r="Q665" s="38" t="e">
        <v>#N/A</v>
      </c>
      <c r="R665" s="39" t="str">
        <f t="shared" si="140"/>
        <v xml:space="preserve"> </v>
      </c>
      <c r="S665" s="40"/>
      <c r="T665" s="41" t="str">
        <f t="shared" si="141"/>
        <v/>
      </c>
      <c r="U665" s="41" t="str">
        <f t="shared" si="142"/>
        <v/>
      </c>
      <c r="V665" s="41" t="e">
        <f t="shared" si="130"/>
        <v>#N/A</v>
      </c>
      <c r="W665" s="18" t="e">
        <f>_xlfn.XLOOKUP($B665,'[1]Query2 w Prices'!$B:$B,'[1]Query2 w Prices'!$L:$L)</f>
        <v>#N/A</v>
      </c>
    </row>
    <row r="666" spans="2:23" ht="16.5" customHeight="1" x14ac:dyDescent="0.25">
      <c r="B666" s="42" t="s">
        <v>1349</v>
      </c>
      <c r="C666" s="33" t="s">
        <v>5573</v>
      </c>
      <c r="D666" s="34" t="str">
        <f>_xlfn.XLOOKUP($B666,[1]Redo!$A:$A,[1]Redo!$AD:$AD)</f>
        <v>SGN,S11,WGX,M4-3P,</v>
      </c>
      <c r="E666" s="35">
        <v>1326</v>
      </c>
      <c r="F666" s="36">
        <f>_xlfn.XLOOKUP($B666,'[1]DOT Signs Costs (2)'!$A:$A,'[1]DOT Signs Costs (2)'!$Y:$Y)</f>
        <v>0.12470000000000001</v>
      </c>
      <c r="G666" s="37">
        <f t="shared" si="132"/>
        <v>7.4820000000000002</v>
      </c>
      <c r="H666" s="36">
        <f>_xlfn.XLOOKUP($B666,'[1]DOT Signs Costs (2)'!$A:$A,'[1]DOT Signs Costs (2)'!$W:$W)</f>
        <v>18.128</v>
      </c>
      <c r="I666" s="36">
        <f t="shared" si="131"/>
        <v>5.7848329999999999</v>
      </c>
      <c r="J666" s="36">
        <f t="shared" si="133"/>
        <v>8.3549000000000012E-2</v>
      </c>
      <c r="K666" s="36">
        <f t="shared" si="134"/>
        <v>5.7848329999999999</v>
      </c>
      <c r="L666" s="36">
        <f t="shared" si="135"/>
        <v>23.996382000000001</v>
      </c>
      <c r="M666" s="36">
        <f t="shared" si="136"/>
        <v>1.8765170724000002</v>
      </c>
      <c r="N666" s="36">
        <f t="shared" si="137"/>
        <v>25.872899072399999</v>
      </c>
      <c r="O666" s="36">
        <f t="shared" si="138"/>
        <v>4.7147250022269755</v>
      </c>
      <c r="P666" s="36">
        <f t="shared" si="139"/>
        <v>30.587624074626973</v>
      </c>
      <c r="Q666" s="38" t="e">
        <v>#N/A</v>
      </c>
      <c r="R666" s="39" t="str">
        <f t="shared" si="140"/>
        <v xml:space="preserve"> </v>
      </c>
      <c r="S666" s="40"/>
      <c r="T666" s="41" t="str">
        <f t="shared" si="141"/>
        <v/>
      </c>
      <c r="U666" s="41" t="str">
        <f t="shared" si="142"/>
        <v/>
      </c>
      <c r="V666" s="41" t="e">
        <f t="shared" si="130"/>
        <v>#N/A</v>
      </c>
      <c r="W666" s="18" t="e">
        <f>_xlfn.XLOOKUP($B666,'[1]Query2 w Prices'!$B:$B,'[1]Query2 w Prices'!$L:$L)</f>
        <v>#N/A</v>
      </c>
    </row>
    <row r="667" spans="2:23" ht="16.5" customHeight="1" x14ac:dyDescent="0.25">
      <c r="B667" s="32" t="s">
        <v>1350</v>
      </c>
      <c r="C667" s="33" t="s">
        <v>5574</v>
      </c>
      <c r="D667" s="34" t="str">
        <f>_xlfn.XLOOKUP($B667,[1]Redo!$A:$A,[1]Redo!$AD:$AD)</f>
        <v>SGN,S11,WEX,M4-3P,</v>
      </c>
      <c r="E667" s="35">
        <v>1326</v>
      </c>
      <c r="F667" s="36">
        <f>_xlfn.XLOOKUP($B667,'[1]DOT Signs Costs (2)'!$A:$A,'[1]DOT Signs Costs (2)'!$Y:$Y)</f>
        <v>0.12470000000000001</v>
      </c>
      <c r="G667" s="37">
        <f t="shared" si="132"/>
        <v>7.4820000000000002</v>
      </c>
      <c r="H667" s="36">
        <f>_xlfn.XLOOKUP($B667,'[1]DOT Signs Costs (2)'!$A:$A,'[1]DOT Signs Costs (2)'!$W:$W)</f>
        <v>18.128</v>
      </c>
      <c r="I667" s="36">
        <f t="shared" si="131"/>
        <v>5.7848329999999999</v>
      </c>
      <c r="J667" s="36">
        <f t="shared" si="133"/>
        <v>8.3549000000000012E-2</v>
      </c>
      <c r="K667" s="36">
        <f t="shared" si="134"/>
        <v>5.7848329999999999</v>
      </c>
      <c r="L667" s="36">
        <f t="shared" si="135"/>
        <v>23.996382000000001</v>
      </c>
      <c r="M667" s="36">
        <f t="shared" si="136"/>
        <v>1.8765170724000002</v>
      </c>
      <c r="N667" s="36">
        <f t="shared" si="137"/>
        <v>25.872899072399999</v>
      </c>
      <c r="O667" s="36">
        <f t="shared" si="138"/>
        <v>4.7147250022269755</v>
      </c>
      <c r="P667" s="36">
        <f t="shared" si="139"/>
        <v>30.587624074626973</v>
      </c>
      <c r="Q667" s="38">
        <v>20.48</v>
      </c>
      <c r="R667" s="39">
        <f t="shared" si="140"/>
        <v>-0.33044815935904753</v>
      </c>
      <c r="S667" s="40"/>
      <c r="T667" s="41" t="str">
        <f t="shared" si="141"/>
        <v/>
      </c>
      <c r="U667" s="41" t="str">
        <f t="shared" si="142"/>
        <v/>
      </c>
      <c r="V667" s="41">
        <f t="shared" si="130"/>
        <v>20.48</v>
      </c>
      <c r="W667" s="18">
        <f>_xlfn.XLOOKUP($B667,'[1]Query2 w Prices'!$B:$B,'[1]Query2 w Prices'!$L:$L)</f>
        <v>20.406400000000001</v>
      </c>
    </row>
    <row r="668" spans="2:23" ht="16.5" customHeight="1" x14ac:dyDescent="0.25">
      <c r="B668" s="42" t="s">
        <v>1351</v>
      </c>
      <c r="C668" s="33" t="s">
        <v>5575</v>
      </c>
      <c r="D668" s="34" t="str">
        <f>_xlfn.XLOOKUP($B668,[1]Redo!$A:$A,[1]Redo!$AD:$AD)</f>
        <v>SGN,S11,WEX,M4-3P,</v>
      </c>
      <c r="E668" s="35">
        <v>1326</v>
      </c>
      <c r="F668" s="36">
        <f>_xlfn.XLOOKUP($B668,'[1]DOT Signs Costs (2)'!$A:$A,'[1]DOT Signs Costs (2)'!$Y:$Y)</f>
        <v>0.24057500000000001</v>
      </c>
      <c r="G668" s="37">
        <f t="shared" si="132"/>
        <v>14.4345</v>
      </c>
      <c r="H668" s="36">
        <f>_xlfn.XLOOKUP($B668,'[1]DOT Signs Costs (2)'!$A:$A,'[1]DOT Signs Costs (2)'!$W:$W)</f>
        <v>40.788000000000004</v>
      </c>
      <c r="I668" s="36">
        <f t="shared" si="131"/>
        <v>11.160274250000001</v>
      </c>
      <c r="J668" s="36">
        <f t="shared" si="133"/>
        <v>0.16118525000000003</v>
      </c>
      <c r="K668" s="36">
        <f t="shared" si="134"/>
        <v>11.160274250000001</v>
      </c>
      <c r="L668" s="36">
        <f t="shared" si="135"/>
        <v>52.109459500000007</v>
      </c>
      <c r="M668" s="36">
        <f t="shared" si="136"/>
        <v>4.0749597329000009</v>
      </c>
      <c r="N668" s="36">
        <f t="shared" si="137"/>
        <v>56.184419232900005</v>
      </c>
      <c r="O668" s="36">
        <f t="shared" si="138"/>
        <v>10.238283902847687</v>
      </c>
      <c r="P668" s="36">
        <f t="shared" si="139"/>
        <v>66.422703135747696</v>
      </c>
      <c r="Q668" s="38">
        <v>40.04</v>
      </c>
      <c r="R668" s="39">
        <f t="shared" si="140"/>
        <v>-0.39719406001633989</v>
      </c>
      <c r="S668" s="40"/>
      <c r="T668" s="41" t="str">
        <f t="shared" si="141"/>
        <v/>
      </c>
      <c r="U668" s="41" t="str">
        <f t="shared" si="142"/>
        <v/>
      </c>
      <c r="V668" s="41">
        <f t="shared" si="130"/>
        <v>40.04</v>
      </c>
      <c r="W668" s="18">
        <f>_xlfn.XLOOKUP($B668,'[1]Query2 w Prices'!$B:$B,'[1]Query2 w Prices'!$L:$L)</f>
        <v>39.962400000000002</v>
      </c>
    </row>
    <row r="669" spans="2:23" ht="16.5" customHeight="1" x14ac:dyDescent="0.25">
      <c r="B669" s="32" t="s">
        <v>1352</v>
      </c>
      <c r="C669" s="33" t="s">
        <v>5576</v>
      </c>
      <c r="D669" s="34" t="str">
        <f>_xlfn.XLOOKUP($B669,[1]Redo!$A:$A,[1]Redo!$AD:$AD)</f>
        <v>SGN,S11,WNX,M4-3P,</v>
      </c>
      <c r="E669" s="35">
        <v>1326</v>
      </c>
      <c r="F669" s="36">
        <f>_xlfn.XLOOKUP($B669,'[1]DOT Signs Costs (2)'!$A:$A,'[1]DOT Signs Costs (2)'!$Y:$Y)</f>
        <v>0.12470000000000001</v>
      </c>
      <c r="G669" s="37">
        <f t="shared" si="132"/>
        <v>7.4820000000000002</v>
      </c>
      <c r="H669" s="36">
        <f>_xlfn.XLOOKUP($B669,'[1]DOT Signs Costs (2)'!$A:$A,'[1]DOT Signs Costs (2)'!$W:$W)</f>
        <v>18.128</v>
      </c>
      <c r="I669" s="36">
        <f t="shared" si="131"/>
        <v>5.7848329999999999</v>
      </c>
      <c r="J669" s="36">
        <f t="shared" si="133"/>
        <v>8.3549000000000012E-2</v>
      </c>
      <c r="K669" s="36">
        <f t="shared" si="134"/>
        <v>5.7848329999999999</v>
      </c>
      <c r="L669" s="36">
        <f t="shared" si="135"/>
        <v>23.996382000000001</v>
      </c>
      <c r="M669" s="36">
        <f t="shared" si="136"/>
        <v>1.8765170724000002</v>
      </c>
      <c r="N669" s="36">
        <f t="shared" si="137"/>
        <v>25.872899072399999</v>
      </c>
      <c r="O669" s="36">
        <f t="shared" si="138"/>
        <v>4.7147250022269755</v>
      </c>
      <c r="P669" s="36">
        <f t="shared" si="139"/>
        <v>30.587624074626973</v>
      </c>
      <c r="Q669" s="38">
        <v>20.48</v>
      </c>
      <c r="R669" s="39">
        <f t="shared" si="140"/>
        <v>-0.33044815935904753</v>
      </c>
      <c r="S669" s="40"/>
      <c r="T669" s="41" t="str">
        <f t="shared" si="141"/>
        <v/>
      </c>
      <c r="U669" s="41" t="str">
        <f t="shared" si="142"/>
        <v/>
      </c>
      <c r="V669" s="41">
        <f t="shared" si="130"/>
        <v>20.48</v>
      </c>
      <c r="W669" s="18">
        <f>_xlfn.XLOOKUP($B669,'[1]Query2 w Prices'!$B:$B,'[1]Query2 w Prices'!$L:$L)</f>
        <v>20.406400000000001</v>
      </c>
    </row>
    <row r="670" spans="2:23" ht="16.5" customHeight="1" x14ac:dyDescent="0.25">
      <c r="B670" s="42" t="s">
        <v>1353</v>
      </c>
      <c r="C670" s="33" t="s">
        <v>5577</v>
      </c>
      <c r="D670" s="34" t="str">
        <f>_xlfn.XLOOKUP($B670,[1]Redo!$A:$A,[1]Redo!$AD:$AD)</f>
        <v>SGN,S11,WNX,M4-3P,</v>
      </c>
      <c r="E670" s="35">
        <v>1326</v>
      </c>
      <c r="F670" s="36">
        <f>_xlfn.XLOOKUP($B670,'[1]DOT Signs Costs (2)'!$A:$A,'[1]DOT Signs Costs (2)'!$Y:$Y)</f>
        <v>0.24057500000000001</v>
      </c>
      <c r="G670" s="37">
        <f t="shared" si="132"/>
        <v>14.4345</v>
      </c>
      <c r="H670" s="36">
        <f>_xlfn.XLOOKUP($B670,'[1]DOT Signs Costs (2)'!$A:$A,'[1]DOT Signs Costs (2)'!$W:$W)</f>
        <v>40.788000000000004</v>
      </c>
      <c r="I670" s="36">
        <f t="shared" si="131"/>
        <v>11.160274250000001</v>
      </c>
      <c r="J670" s="36">
        <f t="shared" si="133"/>
        <v>0.16118525000000003</v>
      </c>
      <c r="K670" s="36">
        <f t="shared" si="134"/>
        <v>11.160274250000001</v>
      </c>
      <c r="L670" s="36">
        <f t="shared" si="135"/>
        <v>52.109459500000007</v>
      </c>
      <c r="M670" s="36">
        <f t="shared" si="136"/>
        <v>4.0749597329000009</v>
      </c>
      <c r="N670" s="36">
        <f t="shared" si="137"/>
        <v>56.184419232900005</v>
      </c>
      <c r="O670" s="36">
        <f t="shared" si="138"/>
        <v>10.238283902847687</v>
      </c>
      <c r="P670" s="36">
        <f t="shared" si="139"/>
        <v>66.422703135747696</v>
      </c>
      <c r="Q670" s="38">
        <v>39.76</v>
      </c>
      <c r="R670" s="39">
        <f t="shared" si="140"/>
        <v>-0.40140948617007177</v>
      </c>
      <c r="S670" s="40"/>
      <c r="T670" s="41" t="str">
        <f t="shared" si="141"/>
        <v/>
      </c>
      <c r="U670" s="41" t="str">
        <f t="shared" si="142"/>
        <v/>
      </c>
      <c r="V670" s="41">
        <f t="shared" si="130"/>
        <v>39.76</v>
      </c>
      <c r="W670" s="18">
        <f>_xlfn.XLOOKUP($B670,'[1]Query2 w Prices'!$B:$B,'[1]Query2 w Prices'!$L:$L)</f>
        <v>39.679000000000002</v>
      </c>
    </row>
    <row r="671" spans="2:23" ht="16.5" customHeight="1" x14ac:dyDescent="0.25">
      <c r="B671" s="32" t="s">
        <v>1366</v>
      </c>
      <c r="C671" s="33" t="s">
        <v>5578</v>
      </c>
      <c r="D671" s="34" t="str">
        <f>_xlfn.XLOOKUP($B671,[1]Redo!$A:$A,[1]Redo!$AD:$AD)</f>
        <v>SGN,S11,BFY,M4-4P,</v>
      </c>
      <c r="E671" s="35">
        <v>1326</v>
      </c>
      <c r="F671" s="36">
        <f>_xlfn.XLOOKUP($B671,'[1]DOT Signs Costs (2)'!$A:$A,'[1]DOT Signs Costs (2)'!$Y:$Y)</f>
        <v>0.12470000000000001</v>
      </c>
      <c r="G671" s="37">
        <f t="shared" si="132"/>
        <v>7.4820000000000002</v>
      </c>
      <c r="H671" s="36">
        <f>_xlfn.XLOOKUP($B671,'[1]DOT Signs Costs (2)'!$A:$A,'[1]DOT Signs Costs (2)'!$W:$W)</f>
        <v>18.128</v>
      </c>
      <c r="I671" s="36">
        <f t="shared" si="131"/>
        <v>5.7848329999999999</v>
      </c>
      <c r="J671" s="36">
        <f t="shared" si="133"/>
        <v>8.3549000000000012E-2</v>
      </c>
      <c r="K671" s="36">
        <f t="shared" si="134"/>
        <v>5.7848329999999999</v>
      </c>
      <c r="L671" s="36">
        <f t="shared" si="135"/>
        <v>23.996382000000001</v>
      </c>
      <c r="M671" s="36">
        <f t="shared" si="136"/>
        <v>1.8765170724000002</v>
      </c>
      <c r="N671" s="36">
        <f t="shared" si="137"/>
        <v>25.872899072399999</v>
      </c>
      <c r="O671" s="36">
        <f t="shared" si="138"/>
        <v>4.7147250022269755</v>
      </c>
      <c r="P671" s="36">
        <f t="shared" si="139"/>
        <v>30.587624074626973</v>
      </c>
      <c r="Q671" s="38">
        <v>19.920000000000002</v>
      </c>
      <c r="R671" s="39">
        <f t="shared" si="140"/>
        <v>-0.34875621750157354</v>
      </c>
      <c r="S671" s="40"/>
      <c r="T671" s="41" t="str">
        <f t="shared" si="141"/>
        <v/>
      </c>
      <c r="U671" s="41" t="str">
        <f t="shared" si="142"/>
        <v/>
      </c>
      <c r="V671" s="41">
        <f t="shared" si="130"/>
        <v>19.920000000000002</v>
      </c>
      <c r="W671" s="18">
        <f>_xlfn.XLOOKUP($B671,'[1]Query2 w Prices'!$B:$B,'[1]Query2 w Prices'!$L:$L)</f>
        <v>19.839500000000001</v>
      </c>
    </row>
    <row r="672" spans="2:23" ht="16.5" customHeight="1" x14ac:dyDescent="0.25">
      <c r="B672" s="42" t="s">
        <v>1367</v>
      </c>
      <c r="C672" s="33" t="s">
        <v>5579</v>
      </c>
      <c r="D672" s="34" t="str">
        <f>_xlfn.XLOOKUP($B672,[1]Redo!$A:$A,[1]Redo!$AD:$AD)</f>
        <v>SGN,S11,BFY,M4-4P,</v>
      </c>
      <c r="E672" s="35">
        <v>1326</v>
      </c>
      <c r="F672" s="36">
        <f>_xlfn.XLOOKUP($B672,'[1]DOT Signs Costs (2)'!$A:$A,'[1]DOT Signs Costs (2)'!$Y:$Y)</f>
        <v>0.24057500000000001</v>
      </c>
      <c r="G672" s="37">
        <f t="shared" si="132"/>
        <v>14.4345</v>
      </c>
      <c r="H672" s="36">
        <f>_xlfn.XLOOKUP($B672,'[1]DOT Signs Costs (2)'!$A:$A,'[1]DOT Signs Costs (2)'!$W:$W)</f>
        <v>40.788000000000004</v>
      </c>
      <c r="I672" s="36">
        <f t="shared" si="131"/>
        <v>11.160274250000001</v>
      </c>
      <c r="J672" s="36">
        <f t="shared" si="133"/>
        <v>0.16118525000000003</v>
      </c>
      <c r="K672" s="36">
        <f t="shared" si="134"/>
        <v>11.160274250000001</v>
      </c>
      <c r="L672" s="36">
        <f t="shared" si="135"/>
        <v>52.109459500000007</v>
      </c>
      <c r="M672" s="36">
        <f t="shared" si="136"/>
        <v>4.0749597329000009</v>
      </c>
      <c r="N672" s="36">
        <f t="shared" si="137"/>
        <v>56.184419232900005</v>
      </c>
      <c r="O672" s="36">
        <f t="shared" si="138"/>
        <v>10.238283902847687</v>
      </c>
      <c r="P672" s="36">
        <f t="shared" si="139"/>
        <v>66.422703135747696</v>
      </c>
      <c r="Q672" s="38">
        <v>39.76</v>
      </c>
      <c r="R672" s="39">
        <f t="shared" si="140"/>
        <v>-0.40140948617007177</v>
      </c>
      <c r="S672" s="40"/>
      <c r="T672" s="41" t="str">
        <f t="shared" si="141"/>
        <v/>
      </c>
      <c r="U672" s="41" t="str">
        <f t="shared" si="142"/>
        <v/>
      </c>
      <c r="V672" s="41">
        <f t="shared" si="130"/>
        <v>39.76</v>
      </c>
      <c r="W672" s="18">
        <f>_xlfn.XLOOKUP($B672,'[1]Query2 w Prices'!$B:$B,'[1]Query2 w Prices'!$L:$L)</f>
        <v>39.679000000000002</v>
      </c>
    </row>
    <row r="673" spans="2:23" ht="16.5" customHeight="1" x14ac:dyDescent="0.25">
      <c r="B673" s="32" t="s">
        <v>1356</v>
      </c>
      <c r="C673" s="33" t="s">
        <v>5580</v>
      </c>
      <c r="D673" s="34" t="str">
        <f>_xlfn.XLOOKUP($B673,[1]Redo!$A:$A,[1]Redo!$AD:$AD)</f>
        <v>SGN,S8,BWX,M4-4P,</v>
      </c>
      <c r="E673" s="35">
        <v>1326</v>
      </c>
      <c r="F673" s="36">
        <f>_xlfn.XLOOKUP($B673,'[1]DOT Signs Costs (2)'!$A:$A,'[1]DOT Signs Costs (2)'!$Y:$Y)</f>
        <v>0.12470000000000001</v>
      </c>
      <c r="G673" s="37">
        <f t="shared" si="132"/>
        <v>7.4820000000000002</v>
      </c>
      <c r="H673" s="36">
        <f>_xlfn.XLOOKUP($B673,'[1]DOT Signs Costs (2)'!$A:$A,'[1]DOT Signs Costs (2)'!$W:$W)</f>
        <v>18.128</v>
      </c>
      <c r="I673" s="36">
        <f t="shared" si="131"/>
        <v>5.7848329999999999</v>
      </c>
      <c r="J673" s="36">
        <f t="shared" si="133"/>
        <v>8.3549000000000012E-2</v>
      </c>
      <c r="K673" s="36">
        <f t="shared" si="134"/>
        <v>5.7848329999999999</v>
      </c>
      <c r="L673" s="36">
        <f t="shared" si="135"/>
        <v>23.996382000000001</v>
      </c>
      <c r="M673" s="36">
        <f t="shared" si="136"/>
        <v>1.8765170724000002</v>
      </c>
      <c r="N673" s="36">
        <f t="shared" si="137"/>
        <v>25.872899072399999</v>
      </c>
      <c r="O673" s="36">
        <f t="shared" si="138"/>
        <v>4.7147250022269755</v>
      </c>
      <c r="P673" s="36">
        <f t="shared" si="139"/>
        <v>30.587624074626973</v>
      </c>
      <c r="Q673" s="38">
        <v>19.63</v>
      </c>
      <c r="R673" s="39">
        <f t="shared" si="140"/>
        <v>-0.3582371761825246</v>
      </c>
      <c r="S673" s="40"/>
      <c r="T673" s="41" t="str">
        <f t="shared" si="141"/>
        <v/>
      </c>
      <c r="U673" s="41" t="str">
        <f t="shared" si="142"/>
        <v/>
      </c>
      <c r="V673" s="41">
        <f t="shared" si="130"/>
        <v>19.63</v>
      </c>
      <c r="W673" s="18">
        <f>_xlfn.XLOOKUP($B673,'[1]Query2 w Prices'!$B:$B,'[1]Query2 w Prices'!$L:$L)</f>
        <v>19.555399999999999</v>
      </c>
    </row>
    <row r="674" spans="2:23" ht="16.5" customHeight="1" x14ac:dyDescent="0.25">
      <c r="B674" s="42" t="s">
        <v>1359</v>
      </c>
      <c r="C674" s="33" t="s">
        <v>5581</v>
      </c>
      <c r="D674" s="34" t="str">
        <f>_xlfn.XLOOKUP($B674,[1]Redo!$A:$A,[1]Redo!$AD:$AD)</f>
        <v>SGN,S8,BWX,M4-4P,</v>
      </c>
      <c r="E674" s="35">
        <v>1326</v>
      </c>
      <c r="F674" s="36">
        <f>_xlfn.XLOOKUP($B674,'[1]DOT Signs Costs (2)'!$A:$A,'[1]DOT Signs Costs (2)'!$Y:$Y)</f>
        <v>0.24057500000000001</v>
      </c>
      <c r="G674" s="37">
        <f t="shared" si="132"/>
        <v>14.4345</v>
      </c>
      <c r="H674" s="36">
        <f>_xlfn.XLOOKUP($B674,'[1]DOT Signs Costs (2)'!$A:$A,'[1]DOT Signs Costs (2)'!$W:$W)</f>
        <v>40.788000000000004</v>
      </c>
      <c r="I674" s="36">
        <f t="shared" si="131"/>
        <v>11.160274250000001</v>
      </c>
      <c r="J674" s="36">
        <f t="shared" si="133"/>
        <v>0.16118525000000003</v>
      </c>
      <c r="K674" s="36">
        <f t="shared" si="134"/>
        <v>11.160274250000001</v>
      </c>
      <c r="L674" s="36">
        <f t="shared" si="135"/>
        <v>52.109459500000007</v>
      </c>
      <c r="M674" s="36">
        <f t="shared" si="136"/>
        <v>4.0749597329000009</v>
      </c>
      <c r="N674" s="36">
        <f t="shared" si="137"/>
        <v>56.184419232900005</v>
      </c>
      <c r="O674" s="36">
        <f t="shared" si="138"/>
        <v>10.238283902847687</v>
      </c>
      <c r="P674" s="36">
        <f t="shared" si="139"/>
        <v>66.422703135747696</v>
      </c>
      <c r="Q674" s="38">
        <v>38.630000000000003</v>
      </c>
      <c r="R674" s="39">
        <f t="shared" si="140"/>
        <v>-0.4184217417190611</v>
      </c>
      <c r="S674" s="40"/>
      <c r="T674" s="41" t="str">
        <f t="shared" si="141"/>
        <v/>
      </c>
      <c r="U674" s="41" t="str">
        <f t="shared" si="142"/>
        <v/>
      </c>
      <c r="V674" s="41">
        <f t="shared" si="130"/>
        <v>38.630000000000003</v>
      </c>
      <c r="W674" s="18">
        <f>_xlfn.XLOOKUP($B674,'[1]Query2 w Prices'!$B:$B,'[1]Query2 w Prices'!$L:$L)</f>
        <v>38.550899999999999</v>
      </c>
    </row>
    <row r="675" spans="2:23" ht="16.5" customHeight="1" x14ac:dyDescent="0.25">
      <c r="B675" s="32" t="s">
        <v>1360</v>
      </c>
      <c r="C675" s="33" t="s">
        <v>5582</v>
      </c>
      <c r="D675" s="34" t="str">
        <f>_xlfn.XLOOKUP($B675,[1]Redo!$A:$A,[1]Redo!$AD:$AD)</f>
        <v>SGN,S11,WGX,M4-4P,</v>
      </c>
      <c r="E675" s="35">
        <v>1326</v>
      </c>
      <c r="F675" s="36">
        <f>_xlfn.XLOOKUP($B675,'[1]DOT Signs Costs (2)'!$A:$A,'[1]DOT Signs Costs (2)'!$Y:$Y)</f>
        <v>0.24057500000000001</v>
      </c>
      <c r="G675" s="37">
        <f t="shared" si="132"/>
        <v>14.4345</v>
      </c>
      <c r="H675" s="36">
        <f>_xlfn.XLOOKUP($B675,'[1]DOT Signs Costs (2)'!$A:$A,'[1]DOT Signs Costs (2)'!$W:$W)</f>
        <v>40.788000000000004</v>
      </c>
      <c r="I675" s="36">
        <f t="shared" si="131"/>
        <v>11.160274250000001</v>
      </c>
      <c r="J675" s="36">
        <f t="shared" si="133"/>
        <v>0.16118525000000003</v>
      </c>
      <c r="K675" s="36">
        <f t="shared" si="134"/>
        <v>11.160274250000001</v>
      </c>
      <c r="L675" s="36">
        <f t="shared" si="135"/>
        <v>52.109459500000007</v>
      </c>
      <c r="M675" s="36">
        <f t="shared" si="136"/>
        <v>4.0749597329000009</v>
      </c>
      <c r="N675" s="36">
        <f t="shared" si="137"/>
        <v>56.184419232900005</v>
      </c>
      <c r="O675" s="36">
        <f t="shared" si="138"/>
        <v>10.238283902847687</v>
      </c>
      <c r="P675" s="36">
        <f t="shared" si="139"/>
        <v>66.422703135747696</v>
      </c>
      <c r="Q675" s="38" t="e">
        <v>#N/A</v>
      </c>
      <c r="R675" s="39" t="str">
        <f t="shared" si="140"/>
        <v xml:space="preserve"> </v>
      </c>
      <c r="S675" s="40"/>
      <c r="T675" s="41" t="str">
        <f t="shared" si="141"/>
        <v/>
      </c>
      <c r="U675" s="41" t="str">
        <f t="shared" si="142"/>
        <v/>
      </c>
      <c r="V675" s="41" t="e">
        <f t="shared" si="130"/>
        <v>#N/A</v>
      </c>
      <c r="W675" s="18" t="e">
        <f>_xlfn.XLOOKUP($B675,'[1]Query2 w Prices'!$B:$B,'[1]Query2 w Prices'!$L:$L)</f>
        <v>#N/A</v>
      </c>
    </row>
    <row r="676" spans="2:23" ht="16.5" customHeight="1" x14ac:dyDescent="0.25">
      <c r="B676" s="42" t="s">
        <v>1361</v>
      </c>
      <c r="C676" s="33" t="s">
        <v>5583</v>
      </c>
      <c r="D676" s="34" t="str">
        <f>_xlfn.XLOOKUP($B676,[1]Redo!$A:$A,[1]Redo!$AD:$AD)</f>
        <v>SGN,S11,WGX,M4-4P,</v>
      </c>
      <c r="E676" s="35">
        <v>1326</v>
      </c>
      <c r="F676" s="36">
        <f>_xlfn.XLOOKUP($B676,'[1]DOT Signs Costs (2)'!$A:$A,'[1]DOT Signs Costs (2)'!$Y:$Y)</f>
        <v>0.12470000000000001</v>
      </c>
      <c r="G676" s="37">
        <f t="shared" si="132"/>
        <v>7.4820000000000002</v>
      </c>
      <c r="H676" s="36">
        <f>_xlfn.XLOOKUP($B676,'[1]DOT Signs Costs (2)'!$A:$A,'[1]DOT Signs Costs (2)'!$W:$W)</f>
        <v>18.128</v>
      </c>
      <c r="I676" s="36">
        <f t="shared" si="131"/>
        <v>5.7848329999999999</v>
      </c>
      <c r="J676" s="36">
        <f t="shared" si="133"/>
        <v>8.3549000000000012E-2</v>
      </c>
      <c r="K676" s="36">
        <f t="shared" si="134"/>
        <v>5.7848329999999999</v>
      </c>
      <c r="L676" s="36">
        <f t="shared" si="135"/>
        <v>23.996382000000001</v>
      </c>
      <c r="M676" s="36">
        <f t="shared" si="136"/>
        <v>1.8765170724000002</v>
      </c>
      <c r="N676" s="36">
        <f t="shared" si="137"/>
        <v>25.872899072399999</v>
      </c>
      <c r="O676" s="36">
        <f t="shared" si="138"/>
        <v>4.7147250022269755</v>
      </c>
      <c r="P676" s="36">
        <f t="shared" si="139"/>
        <v>30.587624074626973</v>
      </c>
      <c r="Q676" s="38" t="e">
        <v>#N/A</v>
      </c>
      <c r="R676" s="39" t="str">
        <f t="shared" si="140"/>
        <v xml:space="preserve"> </v>
      </c>
      <c r="S676" s="40"/>
      <c r="T676" s="41" t="str">
        <f t="shared" si="141"/>
        <v/>
      </c>
      <c r="U676" s="41" t="str">
        <f t="shared" si="142"/>
        <v/>
      </c>
      <c r="V676" s="41" t="e">
        <f t="shared" si="130"/>
        <v>#N/A</v>
      </c>
      <c r="W676" s="18" t="e">
        <f>_xlfn.XLOOKUP($B676,'[1]Query2 w Prices'!$B:$B,'[1]Query2 w Prices'!$L:$L)</f>
        <v>#N/A</v>
      </c>
    </row>
    <row r="677" spans="2:23" ht="16.5" customHeight="1" x14ac:dyDescent="0.25">
      <c r="B677" s="32" t="s">
        <v>1362</v>
      </c>
      <c r="C677" s="33" t="s">
        <v>5584</v>
      </c>
      <c r="D677" s="34" t="str">
        <f>_xlfn.XLOOKUP($B677,[1]Redo!$A:$A,[1]Redo!$AD:$AD)</f>
        <v>SGN,S11,WEX,M4-4P,</v>
      </c>
      <c r="E677" s="35">
        <v>1326</v>
      </c>
      <c r="F677" s="36">
        <f>_xlfn.XLOOKUP($B677,'[1]DOT Signs Costs (2)'!$A:$A,'[1]DOT Signs Costs (2)'!$Y:$Y)</f>
        <v>0.12470000000000001</v>
      </c>
      <c r="G677" s="37">
        <f t="shared" si="132"/>
        <v>7.4820000000000002</v>
      </c>
      <c r="H677" s="36">
        <f>_xlfn.XLOOKUP($B677,'[1]DOT Signs Costs (2)'!$A:$A,'[1]DOT Signs Costs (2)'!$W:$W)</f>
        <v>18.128</v>
      </c>
      <c r="I677" s="36">
        <f t="shared" si="131"/>
        <v>5.7848329999999999</v>
      </c>
      <c r="J677" s="36">
        <f t="shared" si="133"/>
        <v>8.3549000000000012E-2</v>
      </c>
      <c r="K677" s="36">
        <f t="shared" si="134"/>
        <v>5.7848329999999999</v>
      </c>
      <c r="L677" s="36">
        <f t="shared" si="135"/>
        <v>23.996382000000001</v>
      </c>
      <c r="M677" s="36">
        <f t="shared" si="136"/>
        <v>1.8765170724000002</v>
      </c>
      <c r="N677" s="36">
        <f t="shared" si="137"/>
        <v>25.872899072399999</v>
      </c>
      <c r="O677" s="36">
        <f t="shared" si="138"/>
        <v>4.7147250022269755</v>
      </c>
      <c r="P677" s="36">
        <f t="shared" si="139"/>
        <v>30.587624074626973</v>
      </c>
      <c r="Q677" s="38">
        <v>20.48</v>
      </c>
      <c r="R677" s="39">
        <f t="shared" si="140"/>
        <v>-0.33044815935904753</v>
      </c>
      <c r="S677" s="40"/>
      <c r="T677" s="41" t="str">
        <f t="shared" si="141"/>
        <v/>
      </c>
      <c r="U677" s="41" t="str">
        <f t="shared" si="142"/>
        <v/>
      </c>
      <c r="V677" s="41">
        <f t="shared" si="130"/>
        <v>20.48</v>
      </c>
      <c r="W677" s="18">
        <f>_xlfn.XLOOKUP($B677,'[1]Query2 w Prices'!$B:$B,'[1]Query2 w Prices'!$L:$L)</f>
        <v>20.406400000000001</v>
      </c>
    </row>
    <row r="678" spans="2:23" ht="16.5" customHeight="1" x14ac:dyDescent="0.25">
      <c r="B678" s="42" t="s">
        <v>1363</v>
      </c>
      <c r="C678" s="33" t="s">
        <v>5585</v>
      </c>
      <c r="D678" s="34" t="str">
        <f>_xlfn.XLOOKUP($B678,[1]Redo!$A:$A,[1]Redo!$AD:$AD)</f>
        <v>SGN,S11,WEX,M4-4P,</v>
      </c>
      <c r="E678" s="35">
        <v>1326</v>
      </c>
      <c r="F678" s="36">
        <f>_xlfn.XLOOKUP($B678,'[1]DOT Signs Costs (2)'!$A:$A,'[1]DOT Signs Costs (2)'!$Y:$Y)</f>
        <v>0.24057500000000001</v>
      </c>
      <c r="G678" s="37">
        <f t="shared" si="132"/>
        <v>14.4345</v>
      </c>
      <c r="H678" s="36">
        <f>_xlfn.XLOOKUP($B678,'[1]DOT Signs Costs (2)'!$A:$A,'[1]DOT Signs Costs (2)'!$W:$W)</f>
        <v>40.788000000000004</v>
      </c>
      <c r="I678" s="36">
        <f t="shared" si="131"/>
        <v>11.160274250000001</v>
      </c>
      <c r="J678" s="36">
        <f t="shared" si="133"/>
        <v>0.16118525000000003</v>
      </c>
      <c r="K678" s="36">
        <f t="shared" si="134"/>
        <v>11.160274250000001</v>
      </c>
      <c r="L678" s="36">
        <f t="shared" si="135"/>
        <v>52.109459500000007</v>
      </c>
      <c r="M678" s="36">
        <f t="shared" si="136"/>
        <v>4.0749597329000009</v>
      </c>
      <c r="N678" s="36">
        <f t="shared" si="137"/>
        <v>56.184419232900005</v>
      </c>
      <c r="O678" s="36">
        <f t="shared" si="138"/>
        <v>10.238283902847687</v>
      </c>
      <c r="P678" s="36">
        <f t="shared" si="139"/>
        <v>66.422703135747696</v>
      </c>
      <c r="Q678" s="38">
        <v>40.04</v>
      </c>
      <c r="R678" s="39">
        <f t="shared" si="140"/>
        <v>-0.39719406001633989</v>
      </c>
      <c r="S678" s="40"/>
      <c r="T678" s="41" t="str">
        <f t="shared" si="141"/>
        <v/>
      </c>
      <c r="U678" s="41" t="str">
        <f t="shared" si="142"/>
        <v/>
      </c>
      <c r="V678" s="41">
        <f t="shared" si="130"/>
        <v>40.04</v>
      </c>
      <c r="W678" s="18">
        <f>_xlfn.XLOOKUP($B678,'[1]Query2 w Prices'!$B:$B,'[1]Query2 w Prices'!$L:$L)</f>
        <v>39.962400000000002</v>
      </c>
    </row>
    <row r="679" spans="2:23" ht="16.5" customHeight="1" x14ac:dyDescent="0.25">
      <c r="B679" s="32" t="s">
        <v>1364</v>
      </c>
      <c r="C679" s="33" t="s">
        <v>5586</v>
      </c>
      <c r="D679" s="34" t="str">
        <f>_xlfn.XLOOKUP($B679,[1]Redo!$A:$A,[1]Redo!$AD:$AD)</f>
        <v>SGN,S11,WNX,M4-4P,</v>
      </c>
      <c r="E679" s="35">
        <v>1326</v>
      </c>
      <c r="F679" s="36">
        <f>_xlfn.XLOOKUP($B679,'[1]DOT Signs Costs (2)'!$A:$A,'[1]DOT Signs Costs (2)'!$Y:$Y)</f>
        <v>0.12470000000000001</v>
      </c>
      <c r="G679" s="37">
        <f t="shared" si="132"/>
        <v>7.4820000000000002</v>
      </c>
      <c r="H679" s="36">
        <f>_xlfn.XLOOKUP($B679,'[1]DOT Signs Costs (2)'!$A:$A,'[1]DOT Signs Costs (2)'!$W:$W)</f>
        <v>18.128</v>
      </c>
      <c r="I679" s="36">
        <f t="shared" si="131"/>
        <v>5.7848329999999999</v>
      </c>
      <c r="J679" s="36">
        <f t="shared" si="133"/>
        <v>8.3549000000000012E-2</v>
      </c>
      <c r="K679" s="36">
        <f t="shared" si="134"/>
        <v>5.7848329999999999</v>
      </c>
      <c r="L679" s="36">
        <f t="shared" si="135"/>
        <v>23.996382000000001</v>
      </c>
      <c r="M679" s="36">
        <f t="shared" si="136"/>
        <v>1.8765170724000002</v>
      </c>
      <c r="N679" s="36">
        <f t="shared" si="137"/>
        <v>25.872899072399999</v>
      </c>
      <c r="O679" s="36">
        <f t="shared" si="138"/>
        <v>4.7147250022269755</v>
      </c>
      <c r="P679" s="36">
        <f t="shared" si="139"/>
        <v>30.587624074626973</v>
      </c>
      <c r="Q679" s="38">
        <v>20.48</v>
      </c>
      <c r="R679" s="39">
        <f t="shared" si="140"/>
        <v>-0.33044815935904753</v>
      </c>
      <c r="S679" s="40"/>
      <c r="T679" s="41" t="str">
        <f t="shared" si="141"/>
        <v/>
      </c>
      <c r="U679" s="41" t="str">
        <f t="shared" si="142"/>
        <v/>
      </c>
      <c r="V679" s="41">
        <f t="shared" si="130"/>
        <v>20.48</v>
      </c>
      <c r="W679" s="18">
        <f>_xlfn.XLOOKUP($B679,'[1]Query2 w Prices'!$B:$B,'[1]Query2 w Prices'!$L:$L)</f>
        <v>20.406400000000001</v>
      </c>
    </row>
    <row r="680" spans="2:23" ht="16.5" customHeight="1" x14ac:dyDescent="0.25">
      <c r="B680" s="42" t="s">
        <v>1365</v>
      </c>
      <c r="C680" s="33" t="s">
        <v>5587</v>
      </c>
      <c r="D680" s="34" t="str">
        <f>_xlfn.XLOOKUP($B680,[1]Redo!$A:$A,[1]Redo!$AD:$AD)</f>
        <v>SGN,S11,WNX,M4-4P,</v>
      </c>
      <c r="E680" s="35">
        <v>1326</v>
      </c>
      <c r="F680" s="36">
        <f>_xlfn.XLOOKUP($B680,'[1]DOT Signs Costs (2)'!$A:$A,'[1]DOT Signs Costs (2)'!$Y:$Y)</f>
        <v>0.24057500000000001</v>
      </c>
      <c r="G680" s="37">
        <f t="shared" si="132"/>
        <v>14.4345</v>
      </c>
      <c r="H680" s="36">
        <f>_xlfn.XLOOKUP($B680,'[1]DOT Signs Costs (2)'!$A:$A,'[1]DOT Signs Costs (2)'!$W:$W)</f>
        <v>40.788000000000004</v>
      </c>
      <c r="I680" s="36">
        <f t="shared" si="131"/>
        <v>11.160274250000001</v>
      </c>
      <c r="J680" s="36">
        <f t="shared" si="133"/>
        <v>0.16118525000000003</v>
      </c>
      <c r="K680" s="36">
        <f t="shared" si="134"/>
        <v>11.160274250000001</v>
      </c>
      <c r="L680" s="36">
        <f t="shared" si="135"/>
        <v>52.109459500000007</v>
      </c>
      <c r="M680" s="36">
        <f t="shared" si="136"/>
        <v>4.0749597329000009</v>
      </c>
      <c r="N680" s="36">
        <f t="shared" si="137"/>
        <v>56.184419232900005</v>
      </c>
      <c r="O680" s="36">
        <f t="shared" si="138"/>
        <v>10.238283902847687</v>
      </c>
      <c r="P680" s="36">
        <f t="shared" si="139"/>
        <v>66.422703135747696</v>
      </c>
      <c r="Q680" s="38">
        <v>39.76</v>
      </c>
      <c r="R680" s="39">
        <f t="shared" si="140"/>
        <v>-0.40140948617007177</v>
      </c>
      <c r="S680" s="40"/>
      <c r="T680" s="41" t="str">
        <f t="shared" si="141"/>
        <v/>
      </c>
      <c r="U680" s="41" t="str">
        <f t="shared" si="142"/>
        <v/>
      </c>
      <c r="V680" s="41">
        <f t="shared" si="130"/>
        <v>39.76</v>
      </c>
      <c r="W680" s="18">
        <f>_xlfn.XLOOKUP($B680,'[1]Query2 w Prices'!$B:$B,'[1]Query2 w Prices'!$L:$L)</f>
        <v>39.679000000000002</v>
      </c>
    </row>
    <row r="681" spans="2:23" ht="16.5" customHeight="1" x14ac:dyDescent="0.25">
      <c r="B681" s="32" t="s">
        <v>1378</v>
      </c>
      <c r="C681" s="33" t="s">
        <v>5588</v>
      </c>
      <c r="D681" s="34" t="str">
        <f>_xlfn.XLOOKUP($B681,[1]Redo!$A:$A,[1]Redo!$AD:$AD)</f>
        <v>SGN,S11,BFY,M4-5P,</v>
      </c>
      <c r="E681" s="35">
        <v>1326</v>
      </c>
      <c r="F681" s="36">
        <f>_xlfn.XLOOKUP($B681,'[1]DOT Signs Costs (2)'!$A:$A,'[1]DOT Signs Costs (2)'!$Y:$Y)</f>
        <v>0.12470000000000001</v>
      </c>
      <c r="G681" s="37">
        <f t="shared" si="132"/>
        <v>7.4820000000000002</v>
      </c>
      <c r="H681" s="36">
        <f>_xlfn.XLOOKUP($B681,'[1]DOT Signs Costs (2)'!$A:$A,'[1]DOT Signs Costs (2)'!$W:$W)</f>
        <v>18.128</v>
      </c>
      <c r="I681" s="36">
        <f t="shared" si="131"/>
        <v>5.7848329999999999</v>
      </c>
      <c r="J681" s="36">
        <f t="shared" si="133"/>
        <v>8.3549000000000012E-2</v>
      </c>
      <c r="K681" s="36">
        <f t="shared" si="134"/>
        <v>5.7848329999999999</v>
      </c>
      <c r="L681" s="36">
        <f t="shared" si="135"/>
        <v>23.996382000000001</v>
      </c>
      <c r="M681" s="36">
        <f t="shared" si="136"/>
        <v>1.8765170724000002</v>
      </c>
      <c r="N681" s="36">
        <f t="shared" si="137"/>
        <v>25.872899072399999</v>
      </c>
      <c r="O681" s="36">
        <f t="shared" si="138"/>
        <v>4.7147250022269755</v>
      </c>
      <c r="P681" s="36">
        <f t="shared" si="139"/>
        <v>30.587624074626973</v>
      </c>
      <c r="Q681" s="38">
        <v>19.920000000000002</v>
      </c>
      <c r="R681" s="39">
        <f t="shared" si="140"/>
        <v>-0.34875621750157354</v>
      </c>
      <c r="S681" s="40"/>
      <c r="T681" s="41" t="str">
        <f t="shared" si="141"/>
        <v/>
      </c>
      <c r="U681" s="41" t="str">
        <f t="shared" si="142"/>
        <v/>
      </c>
      <c r="V681" s="41">
        <f t="shared" si="130"/>
        <v>19.920000000000002</v>
      </c>
      <c r="W681" s="18">
        <f>_xlfn.XLOOKUP($B681,'[1]Query2 w Prices'!$B:$B,'[1]Query2 w Prices'!$L:$L)</f>
        <v>19.839500000000001</v>
      </c>
    </row>
    <row r="682" spans="2:23" ht="16.5" customHeight="1" x14ac:dyDescent="0.25">
      <c r="B682" s="42" t="s">
        <v>1379</v>
      </c>
      <c r="C682" s="33" t="s">
        <v>5589</v>
      </c>
      <c r="D682" s="34" t="str">
        <f>_xlfn.XLOOKUP($B682,[1]Redo!$A:$A,[1]Redo!$AD:$AD)</f>
        <v>SGN,S11,BFY,M4-5P,</v>
      </c>
      <c r="E682" s="35">
        <v>1326</v>
      </c>
      <c r="F682" s="36">
        <f>_xlfn.XLOOKUP($B682,'[1]DOT Signs Costs (2)'!$A:$A,'[1]DOT Signs Costs (2)'!$Y:$Y)</f>
        <v>0.24057500000000001</v>
      </c>
      <c r="G682" s="37">
        <f t="shared" si="132"/>
        <v>14.4345</v>
      </c>
      <c r="H682" s="36">
        <f>_xlfn.XLOOKUP($B682,'[1]DOT Signs Costs (2)'!$A:$A,'[1]DOT Signs Costs (2)'!$W:$W)</f>
        <v>40.788000000000004</v>
      </c>
      <c r="I682" s="36">
        <f t="shared" si="131"/>
        <v>11.160274250000001</v>
      </c>
      <c r="J682" s="36">
        <f t="shared" si="133"/>
        <v>0.16118525000000003</v>
      </c>
      <c r="K682" s="36">
        <f t="shared" si="134"/>
        <v>11.160274250000001</v>
      </c>
      <c r="L682" s="36">
        <f t="shared" si="135"/>
        <v>52.109459500000007</v>
      </c>
      <c r="M682" s="36">
        <f t="shared" si="136"/>
        <v>4.0749597329000009</v>
      </c>
      <c r="N682" s="36">
        <f t="shared" si="137"/>
        <v>56.184419232900005</v>
      </c>
      <c r="O682" s="36">
        <f t="shared" si="138"/>
        <v>10.238283902847687</v>
      </c>
      <c r="P682" s="36">
        <f t="shared" si="139"/>
        <v>66.422703135747696</v>
      </c>
      <c r="Q682" s="38">
        <v>39.76</v>
      </c>
      <c r="R682" s="39">
        <f t="shared" si="140"/>
        <v>-0.40140948617007177</v>
      </c>
      <c r="S682" s="40"/>
      <c r="T682" s="41" t="str">
        <f t="shared" si="141"/>
        <v/>
      </c>
      <c r="U682" s="41" t="str">
        <f t="shared" si="142"/>
        <v/>
      </c>
      <c r="V682" s="41">
        <f t="shared" si="130"/>
        <v>39.76</v>
      </c>
      <c r="W682" s="18">
        <f>_xlfn.XLOOKUP($B682,'[1]Query2 w Prices'!$B:$B,'[1]Query2 w Prices'!$L:$L)</f>
        <v>39.679000000000002</v>
      </c>
    </row>
    <row r="683" spans="2:23" ht="16.5" customHeight="1" x14ac:dyDescent="0.25">
      <c r="B683" s="32" t="s">
        <v>1368</v>
      </c>
      <c r="C683" s="33" t="s">
        <v>5590</v>
      </c>
      <c r="D683" s="34" t="str">
        <f>_xlfn.XLOOKUP($B683,[1]Redo!$A:$A,[1]Redo!$AD:$AD)</f>
        <v>SGN,S8,BWX,M4-5P,</v>
      </c>
      <c r="E683" s="35">
        <v>1326</v>
      </c>
      <c r="F683" s="36">
        <f>_xlfn.XLOOKUP($B683,'[1]DOT Signs Costs (2)'!$A:$A,'[1]DOT Signs Costs (2)'!$Y:$Y)</f>
        <v>0.24057500000000001</v>
      </c>
      <c r="G683" s="37">
        <f t="shared" si="132"/>
        <v>14.4345</v>
      </c>
      <c r="H683" s="36">
        <f>_xlfn.XLOOKUP($B683,'[1]DOT Signs Costs (2)'!$A:$A,'[1]DOT Signs Costs (2)'!$W:$W)</f>
        <v>40.788000000000004</v>
      </c>
      <c r="I683" s="36">
        <f t="shared" si="131"/>
        <v>11.160274250000001</v>
      </c>
      <c r="J683" s="36">
        <f t="shared" si="133"/>
        <v>0.16118525000000003</v>
      </c>
      <c r="K683" s="36">
        <f t="shared" si="134"/>
        <v>11.160274250000001</v>
      </c>
      <c r="L683" s="36">
        <f t="shared" si="135"/>
        <v>52.109459500000007</v>
      </c>
      <c r="M683" s="36">
        <f t="shared" si="136"/>
        <v>4.0749597329000009</v>
      </c>
      <c r="N683" s="36">
        <f t="shared" si="137"/>
        <v>56.184419232900005</v>
      </c>
      <c r="O683" s="36">
        <f t="shared" si="138"/>
        <v>10.238283902847687</v>
      </c>
      <c r="P683" s="36">
        <f t="shared" si="139"/>
        <v>66.422703135747696</v>
      </c>
      <c r="Q683" s="38">
        <v>38.630000000000003</v>
      </c>
      <c r="R683" s="39">
        <f t="shared" si="140"/>
        <v>-0.4184217417190611</v>
      </c>
      <c r="S683" s="40"/>
      <c r="T683" s="41" t="str">
        <f t="shared" si="141"/>
        <v/>
      </c>
      <c r="U683" s="41" t="str">
        <f t="shared" si="142"/>
        <v/>
      </c>
      <c r="V683" s="41">
        <f t="shared" si="130"/>
        <v>38.630000000000003</v>
      </c>
      <c r="W683" s="18">
        <f>_xlfn.XLOOKUP($B683,'[1]Query2 w Prices'!$B:$B,'[1]Query2 w Prices'!$L:$L)</f>
        <v>38.550899999999999</v>
      </c>
    </row>
    <row r="684" spans="2:23" ht="16.5" customHeight="1" x14ac:dyDescent="0.25">
      <c r="B684" s="42" t="s">
        <v>1371</v>
      </c>
      <c r="C684" s="33" t="s">
        <v>5591</v>
      </c>
      <c r="D684" s="34" t="str">
        <f>_xlfn.XLOOKUP($B684,[1]Redo!$A:$A,[1]Redo!$AD:$AD)</f>
        <v>SGN,S8,BWX,M4-5P,</v>
      </c>
      <c r="E684" s="35">
        <v>1326</v>
      </c>
      <c r="F684" s="36">
        <f>_xlfn.XLOOKUP($B684,'[1]DOT Signs Costs (2)'!$A:$A,'[1]DOT Signs Costs (2)'!$Y:$Y)</f>
        <v>0.12470000000000001</v>
      </c>
      <c r="G684" s="37">
        <f t="shared" si="132"/>
        <v>7.4820000000000002</v>
      </c>
      <c r="H684" s="36">
        <f>_xlfn.XLOOKUP($B684,'[1]DOT Signs Costs (2)'!$A:$A,'[1]DOT Signs Costs (2)'!$W:$W)</f>
        <v>18.128</v>
      </c>
      <c r="I684" s="36">
        <f t="shared" si="131"/>
        <v>5.7848329999999999</v>
      </c>
      <c r="J684" s="36">
        <f t="shared" si="133"/>
        <v>8.3549000000000012E-2</v>
      </c>
      <c r="K684" s="36">
        <f t="shared" si="134"/>
        <v>5.7848329999999999</v>
      </c>
      <c r="L684" s="36">
        <f t="shared" si="135"/>
        <v>23.996382000000001</v>
      </c>
      <c r="M684" s="36">
        <f t="shared" si="136"/>
        <v>1.8765170724000002</v>
      </c>
      <c r="N684" s="36">
        <f t="shared" si="137"/>
        <v>25.872899072399999</v>
      </c>
      <c r="O684" s="36">
        <f t="shared" si="138"/>
        <v>4.7147250022269755</v>
      </c>
      <c r="P684" s="36">
        <f t="shared" si="139"/>
        <v>30.587624074626973</v>
      </c>
      <c r="Q684" s="38">
        <v>19.920000000000002</v>
      </c>
      <c r="R684" s="39">
        <f t="shared" si="140"/>
        <v>-0.34875621750157354</v>
      </c>
      <c r="S684" s="40"/>
      <c r="T684" s="41" t="str">
        <f t="shared" si="141"/>
        <v/>
      </c>
      <c r="U684" s="41" t="str">
        <f t="shared" si="142"/>
        <v/>
      </c>
      <c r="V684" s="41">
        <f t="shared" si="130"/>
        <v>19.920000000000002</v>
      </c>
      <c r="W684" s="18">
        <f>_xlfn.XLOOKUP($B684,'[1]Query2 w Prices'!$B:$B,'[1]Query2 w Prices'!$L:$L)</f>
        <v>19.839500000000001</v>
      </c>
    </row>
    <row r="685" spans="2:23" ht="16.5" customHeight="1" x14ac:dyDescent="0.25">
      <c r="B685" s="32" t="s">
        <v>1372</v>
      </c>
      <c r="C685" s="33" t="s">
        <v>5592</v>
      </c>
      <c r="D685" s="34" t="str">
        <f>_xlfn.XLOOKUP($B685,[1]Redo!$A:$A,[1]Redo!$AD:$AD)</f>
        <v>SGN,S11,WGX,M4-5P,</v>
      </c>
      <c r="E685" s="35">
        <v>1326</v>
      </c>
      <c r="F685" s="36">
        <f>_xlfn.XLOOKUP($B685,'[1]DOT Signs Costs (2)'!$A:$A,'[1]DOT Signs Costs (2)'!$Y:$Y)</f>
        <v>7.2350000000000012E-2</v>
      </c>
      <c r="G685" s="37">
        <f t="shared" si="132"/>
        <v>4.3410000000000011</v>
      </c>
      <c r="H685" s="36">
        <f>_xlfn.XLOOKUP($B685,'[1]DOT Signs Costs (2)'!$A:$A,'[1]DOT Signs Costs (2)'!$W:$W)</f>
        <v>9.0640000000000001</v>
      </c>
      <c r="I685" s="36">
        <f t="shared" si="131"/>
        <v>3.3563165000000006</v>
      </c>
      <c r="J685" s="36">
        <f t="shared" si="133"/>
        <v>4.8474500000000011E-2</v>
      </c>
      <c r="K685" s="36">
        <f t="shared" si="134"/>
        <v>3.3563165000000006</v>
      </c>
      <c r="L685" s="36">
        <f t="shared" si="135"/>
        <v>12.468791</v>
      </c>
      <c r="M685" s="36">
        <f t="shared" si="136"/>
        <v>0.97505945620000001</v>
      </c>
      <c r="N685" s="36">
        <f t="shared" si="137"/>
        <v>13.4438504562</v>
      </c>
      <c r="O685" s="36">
        <f t="shared" si="138"/>
        <v>2.4498243391542398</v>
      </c>
      <c r="P685" s="36">
        <f t="shared" si="139"/>
        <v>15.89367479535424</v>
      </c>
      <c r="Q685" s="38" t="e">
        <v>#N/A</v>
      </c>
      <c r="R685" s="39" t="str">
        <f t="shared" si="140"/>
        <v xml:space="preserve"> </v>
      </c>
      <c r="S685" s="40"/>
      <c r="T685" s="41" t="str">
        <f t="shared" si="141"/>
        <v/>
      </c>
      <c r="U685" s="41" t="str">
        <f t="shared" si="142"/>
        <v/>
      </c>
      <c r="V685" s="41" t="e">
        <f t="shared" si="130"/>
        <v>#N/A</v>
      </c>
      <c r="W685" s="18" t="e">
        <f>_xlfn.XLOOKUP($B685,'[1]Query2 w Prices'!$B:$B,'[1]Query2 w Prices'!$L:$L)</f>
        <v>#N/A</v>
      </c>
    </row>
    <row r="686" spans="2:23" ht="16.5" customHeight="1" x14ac:dyDescent="0.25">
      <c r="B686" s="42" t="s">
        <v>1373</v>
      </c>
      <c r="C686" s="33" t="s">
        <v>5593</v>
      </c>
      <c r="D686" s="34" t="str">
        <f>_xlfn.XLOOKUP($B686,[1]Redo!$A:$A,[1]Redo!$AD:$AD)</f>
        <v>SGN,S11,WGX,M4-5P,</v>
      </c>
      <c r="E686" s="35">
        <v>1326</v>
      </c>
      <c r="F686" s="36">
        <f>_xlfn.XLOOKUP($B686,'[1]DOT Signs Costs (2)'!$A:$A,'[1]DOT Signs Costs (2)'!$Y:$Y)</f>
        <v>0.24057500000000001</v>
      </c>
      <c r="G686" s="37">
        <f t="shared" si="132"/>
        <v>14.4345</v>
      </c>
      <c r="H686" s="36">
        <f>_xlfn.XLOOKUP($B686,'[1]DOT Signs Costs (2)'!$A:$A,'[1]DOT Signs Costs (2)'!$W:$W)</f>
        <v>40.788000000000004</v>
      </c>
      <c r="I686" s="36">
        <f t="shared" si="131"/>
        <v>11.160274250000001</v>
      </c>
      <c r="J686" s="36">
        <f t="shared" si="133"/>
        <v>0.16118525000000003</v>
      </c>
      <c r="K686" s="36">
        <f t="shared" si="134"/>
        <v>11.160274250000001</v>
      </c>
      <c r="L686" s="36">
        <f t="shared" si="135"/>
        <v>52.109459500000007</v>
      </c>
      <c r="M686" s="36">
        <f t="shared" si="136"/>
        <v>4.0749597329000009</v>
      </c>
      <c r="N686" s="36">
        <f t="shared" si="137"/>
        <v>56.184419232900005</v>
      </c>
      <c r="O686" s="36">
        <f t="shared" si="138"/>
        <v>10.238283902847687</v>
      </c>
      <c r="P686" s="36">
        <f t="shared" si="139"/>
        <v>66.422703135747696</v>
      </c>
      <c r="Q686" s="38" t="e">
        <v>#N/A</v>
      </c>
      <c r="R686" s="39" t="str">
        <f t="shared" si="140"/>
        <v xml:space="preserve"> </v>
      </c>
      <c r="S686" s="40"/>
      <c r="T686" s="41" t="str">
        <f t="shared" si="141"/>
        <v/>
      </c>
      <c r="U686" s="41" t="str">
        <f t="shared" si="142"/>
        <v/>
      </c>
      <c r="V686" s="41" t="e">
        <f t="shared" si="130"/>
        <v>#N/A</v>
      </c>
      <c r="W686" s="18" t="e">
        <f>_xlfn.XLOOKUP($B686,'[1]Query2 w Prices'!$B:$B,'[1]Query2 w Prices'!$L:$L)</f>
        <v>#N/A</v>
      </c>
    </row>
    <row r="687" spans="2:23" ht="16.5" customHeight="1" x14ac:dyDescent="0.25">
      <c r="B687" s="32" t="s">
        <v>1374</v>
      </c>
      <c r="C687" s="33" t="s">
        <v>5594</v>
      </c>
      <c r="D687" s="34" t="str">
        <f>_xlfn.XLOOKUP($B687,[1]Redo!$A:$A,[1]Redo!$AD:$AD)</f>
        <v>SGN,S11,WGX,M4-5P,</v>
      </c>
      <c r="E687" s="35">
        <v>1326</v>
      </c>
      <c r="F687" s="36">
        <f>_xlfn.XLOOKUP($B687,'[1]DOT Signs Costs (2)'!$A:$A,'[1]DOT Signs Costs (2)'!$Y:$Y)</f>
        <v>0.12470000000000001</v>
      </c>
      <c r="G687" s="37">
        <f t="shared" si="132"/>
        <v>7.4820000000000002</v>
      </c>
      <c r="H687" s="36">
        <f>_xlfn.XLOOKUP($B687,'[1]DOT Signs Costs (2)'!$A:$A,'[1]DOT Signs Costs (2)'!$W:$W)</f>
        <v>18.128</v>
      </c>
      <c r="I687" s="36">
        <f t="shared" si="131"/>
        <v>5.7848329999999999</v>
      </c>
      <c r="J687" s="36">
        <f t="shared" si="133"/>
        <v>8.3549000000000012E-2</v>
      </c>
      <c r="K687" s="36">
        <f t="shared" si="134"/>
        <v>5.7848329999999999</v>
      </c>
      <c r="L687" s="36">
        <f t="shared" si="135"/>
        <v>23.996382000000001</v>
      </c>
      <c r="M687" s="36">
        <f t="shared" si="136"/>
        <v>1.8765170724000002</v>
      </c>
      <c r="N687" s="36">
        <f t="shared" si="137"/>
        <v>25.872899072399999</v>
      </c>
      <c r="O687" s="36">
        <f t="shared" si="138"/>
        <v>4.7147250022269755</v>
      </c>
      <c r="P687" s="36">
        <f t="shared" si="139"/>
        <v>30.587624074626973</v>
      </c>
      <c r="Q687" s="38" t="e">
        <v>#N/A</v>
      </c>
      <c r="R687" s="39" t="str">
        <f t="shared" si="140"/>
        <v xml:space="preserve"> </v>
      </c>
      <c r="S687" s="40"/>
      <c r="T687" s="41" t="str">
        <f t="shared" si="141"/>
        <v/>
      </c>
      <c r="U687" s="41" t="str">
        <f t="shared" si="142"/>
        <v/>
      </c>
      <c r="V687" s="41" t="e">
        <f t="shared" si="130"/>
        <v>#N/A</v>
      </c>
      <c r="W687" s="18" t="e">
        <f>_xlfn.XLOOKUP($B687,'[1]Query2 w Prices'!$B:$B,'[1]Query2 w Prices'!$L:$L)</f>
        <v>#N/A</v>
      </c>
    </row>
    <row r="688" spans="2:23" ht="16.5" customHeight="1" x14ac:dyDescent="0.25">
      <c r="B688" s="42" t="s">
        <v>1375</v>
      </c>
      <c r="C688" s="33" t="s">
        <v>5595</v>
      </c>
      <c r="D688" s="34" t="str">
        <f>_xlfn.XLOOKUP($B688,[1]Redo!$A:$A,[1]Redo!$AD:$AD)</f>
        <v>SGN,S11,WEX,M4-5P,</v>
      </c>
      <c r="E688" s="35">
        <v>1326</v>
      </c>
      <c r="F688" s="36">
        <f>_xlfn.XLOOKUP($B688,'[1]DOT Signs Costs (2)'!$A:$A,'[1]DOT Signs Costs (2)'!$Y:$Y)</f>
        <v>0.24057500000000001</v>
      </c>
      <c r="G688" s="37">
        <f t="shared" si="132"/>
        <v>14.4345</v>
      </c>
      <c r="H688" s="36">
        <f>_xlfn.XLOOKUP($B688,'[1]DOT Signs Costs (2)'!$A:$A,'[1]DOT Signs Costs (2)'!$W:$W)</f>
        <v>40.788000000000004</v>
      </c>
      <c r="I688" s="36">
        <f t="shared" si="131"/>
        <v>11.160274250000001</v>
      </c>
      <c r="J688" s="36">
        <f t="shared" si="133"/>
        <v>0.16118525000000003</v>
      </c>
      <c r="K688" s="36">
        <f t="shared" si="134"/>
        <v>11.160274250000001</v>
      </c>
      <c r="L688" s="36">
        <f t="shared" si="135"/>
        <v>52.109459500000007</v>
      </c>
      <c r="M688" s="36">
        <f t="shared" si="136"/>
        <v>4.0749597329000009</v>
      </c>
      <c r="N688" s="36">
        <f t="shared" si="137"/>
        <v>56.184419232900005</v>
      </c>
      <c r="O688" s="36">
        <f t="shared" si="138"/>
        <v>10.238283902847687</v>
      </c>
      <c r="P688" s="36">
        <f t="shared" si="139"/>
        <v>66.422703135747696</v>
      </c>
      <c r="Q688" s="38">
        <v>40.04</v>
      </c>
      <c r="R688" s="39">
        <f t="shared" si="140"/>
        <v>-0.39719406001633989</v>
      </c>
      <c r="S688" s="40"/>
      <c r="T688" s="41" t="str">
        <f t="shared" si="141"/>
        <v/>
      </c>
      <c r="U688" s="41" t="str">
        <f t="shared" si="142"/>
        <v/>
      </c>
      <c r="V688" s="41">
        <f t="shared" si="130"/>
        <v>40.04</v>
      </c>
      <c r="W688" s="18">
        <f>_xlfn.XLOOKUP($B688,'[1]Query2 w Prices'!$B:$B,'[1]Query2 w Prices'!$L:$L)</f>
        <v>39.962400000000002</v>
      </c>
    </row>
    <row r="689" spans="2:23" ht="16.5" customHeight="1" x14ac:dyDescent="0.25">
      <c r="B689" s="32" t="s">
        <v>1376</v>
      </c>
      <c r="C689" s="33" t="s">
        <v>5596</v>
      </c>
      <c r="D689" s="34" t="str">
        <f>_xlfn.XLOOKUP($B689,[1]Redo!$A:$A,[1]Redo!$AD:$AD)</f>
        <v>SGN,S11,WNX,M4-5P,</v>
      </c>
      <c r="E689" s="35">
        <v>1326</v>
      </c>
      <c r="F689" s="36">
        <f>_xlfn.XLOOKUP($B689,'[1]DOT Signs Costs (2)'!$A:$A,'[1]DOT Signs Costs (2)'!$Y:$Y)</f>
        <v>0.12470000000000001</v>
      </c>
      <c r="G689" s="37">
        <f t="shared" si="132"/>
        <v>7.4820000000000002</v>
      </c>
      <c r="H689" s="36">
        <f>_xlfn.XLOOKUP($B689,'[1]DOT Signs Costs (2)'!$A:$A,'[1]DOT Signs Costs (2)'!$W:$W)</f>
        <v>18.128</v>
      </c>
      <c r="I689" s="36">
        <f t="shared" si="131"/>
        <v>5.7848329999999999</v>
      </c>
      <c r="J689" s="36">
        <f t="shared" si="133"/>
        <v>8.3549000000000012E-2</v>
      </c>
      <c r="K689" s="36">
        <f t="shared" si="134"/>
        <v>5.7848329999999999</v>
      </c>
      <c r="L689" s="36">
        <f t="shared" si="135"/>
        <v>23.996382000000001</v>
      </c>
      <c r="M689" s="36">
        <f t="shared" si="136"/>
        <v>1.8765170724000002</v>
      </c>
      <c r="N689" s="36">
        <f t="shared" si="137"/>
        <v>25.872899072399999</v>
      </c>
      <c r="O689" s="36">
        <f t="shared" si="138"/>
        <v>4.7147250022269755</v>
      </c>
      <c r="P689" s="36">
        <f t="shared" si="139"/>
        <v>30.587624074626973</v>
      </c>
      <c r="Q689" s="38">
        <v>20.48</v>
      </c>
      <c r="R689" s="39">
        <f t="shared" si="140"/>
        <v>-0.33044815935904753</v>
      </c>
      <c r="S689" s="40"/>
      <c r="T689" s="41" t="str">
        <f t="shared" si="141"/>
        <v/>
      </c>
      <c r="U689" s="41" t="str">
        <f t="shared" si="142"/>
        <v/>
      </c>
      <c r="V689" s="41">
        <f t="shared" si="130"/>
        <v>20.48</v>
      </c>
      <c r="W689" s="18">
        <f>_xlfn.XLOOKUP($B689,'[1]Query2 w Prices'!$B:$B,'[1]Query2 w Prices'!$L:$L)</f>
        <v>20.406400000000001</v>
      </c>
    </row>
    <row r="690" spans="2:23" ht="16.5" customHeight="1" x14ac:dyDescent="0.25">
      <c r="B690" s="42" t="s">
        <v>1377</v>
      </c>
      <c r="C690" s="33" t="s">
        <v>5597</v>
      </c>
      <c r="D690" s="34" t="str">
        <f>_xlfn.XLOOKUP($B690,[1]Redo!$A:$A,[1]Redo!$AD:$AD)</f>
        <v>SGN,S11,WNX,M4-5P,</v>
      </c>
      <c r="E690" s="35">
        <v>1326</v>
      </c>
      <c r="F690" s="36">
        <f>_xlfn.XLOOKUP($B690,'[1]DOT Signs Costs (2)'!$A:$A,'[1]DOT Signs Costs (2)'!$Y:$Y)</f>
        <v>0.24057500000000001</v>
      </c>
      <c r="G690" s="37">
        <f t="shared" si="132"/>
        <v>14.4345</v>
      </c>
      <c r="H690" s="36">
        <f>_xlfn.XLOOKUP($B690,'[1]DOT Signs Costs (2)'!$A:$A,'[1]DOT Signs Costs (2)'!$W:$W)</f>
        <v>40.788000000000004</v>
      </c>
      <c r="I690" s="36">
        <f t="shared" si="131"/>
        <v>11.160274250000001</v>
      </c>
      <c r="J690" s="36">
        <f t="shared" si="133"/>
        <v>0.16118525000000003</v>
      </c>
      <c r="K690" s="36">
        <f t="shared" si="134"/>
        <v>11.160274250000001</v>
      </c>
      <c r="L690" s="36">
        <f t="shared" si="135"/>
        <v>52.109459500000007</v>
      </c>
      <c r="M690" s="36">
        <f t="shared" si="136"/>
        <v>4.0749597329000009</v>
      </c>
      <c r="N690" s="36">
        <f t="shared" si="137"/>
        <v>56.184419232900005</v>
      </c>
      <c r="O690" s="36">
        <f t="shared" si="138"/>
        <v>10.238283902847687</v>
      </c>
      <c r="P690" s="36">
        <f t="shared" si="139"/>
        <v>66.422703135747696</v>
      </c>
      <c r="Q690" s="38">
        <v>39.76</v>
      </c>
      <c r="R690" s="39">
        <f t="shared" si="140"/>
        <v>-0.40140948617007177</v>
      </c>
      <c r="S690" s="40"/>
      <c r="T690" s="41" t="str">
        <f t="shared" si="141"/>
        <v/>
      </c>
      <c r="U690" s="41" t="str">
        <f t="shared" si="142"/>
        <v/>
      </c>
      <c r="V690" s="41">
        <f t="shared" si="130"/>
        <v>39.76</v>
      </c>
      <c r="W690" s="18">
        <f>_xlfn.XLOOKUP($B690,'[1]Query2 w Prices'!$B:$B,'[1]Query2 w Prices'!$L:$L)</f>
        <v>39.679000000000002</v>
      </c>
    </row>
    <row r="691" spans="2:23" ht="16.5" customHeight="1" x14ac:dyDescent="0.25">
      <c r="B691" s="32" t="s">
        <v>1380</v>
      </c>
      <c r="C691" s="33" t="s">
        <v>5598</v>
      </c>
      <c r="D691" s="34" t="str">
        <f>_xlfn.XLOOKUP($B691,[1]Redo!$A:$A,[1]Redo!$AD:$AD)</f>
        <v>SGN,S11,WGX,M4-5P,</v>
      </c>
      <c r="E691" s="35">
        <v>1326</v>
      </c>
      <c r="F691" s="36">
        <f>_xlfn.XLOOKUP($B691,'[1]DOT Signs Costs (2)'!$A:$A,'[1]DOT Signs Costs (2)'!$Y:$Y)</f>
        <v>5.1175000000000012E-2</v>
      </c>
      <c r="G691" s="37">
        <f t="shared" si="132"/>
        <v>3.0705000000000009</v>
      </c>
      <c r="H691" s="36">
        <f>_xlfn.XLOOKUP($B691,'[1]DOT Signs Costs (2)'!$A:$A,'[1]DOT Signs Costs (2)'!$W:$W)</f>
        <v>4.532</v>
      </c>
      <c r="I691" s="36">
        <f t="shared" si="131"/>
        <v>2.3740082500000006</v>
      </c>
      <c r="J691" s="36">
        <f t="shared" si="133"/>
        <v>3.4287250000000012E-2</v>
      </c>
      <c r="K691" s="36">
        <f t="shared" si="134"/>
        <v>2.3740082500000006</v>
      </c>
      <c r="L691" s="36">
        <f t="shared" si="135"/>
        <v>6.9402955000000013</v>
      </c>
      <c r="M691" s="36">
        <f t="shared" si="136"/>
        <v>0.54273110810000014</v>
      </c>
      <c r="N691" s="36">
        <f t="shared" si="137"/>
        <v>7.4830266081000012</v>
      </c>
      <c r="O691" s="36">
        <f t="shared" si="138"/>
        <v>1.3636049266382479</v>
      </c>
      <c r="P691" s="36">
        <f t="shared" si="139"/>
        <v>8.8466315347382487</v>
      </c>
      <c r="Q691" s="38">
        <v>9.15</v>
      </c>
      <c r="R691" s="39">
        <f t="shared" si="140"/>
        <v>3.4291974755646652E-2</v>
      </c>
      <c r="S691" s="40"/>
      <c r="T691" s="41" t="str">
        <f t="shared" si="141"/>
        <v/>
      </c>
      <c r="U691" s="41" t="str">
        <f t="shared" si="142"/>
        <v/>
      </c>
      <c r="V691" s="41">
        <f t="shared" si="130"/>
        <v>9.15</v>
      </c>
      <c r="W691" s="18">
        <f>_xlfn.XLOOKUP($B691,'[1]Query2 w Prices'!$B:$B,'[1]Query2 w Prices'!$L:$L)</f>
        <v>9.0694999999999997</v>
      </c>
    </row>
    <row r="692" spans="2:23" ht="16.5" customHeight="1" x14ac:dyDescent="0.25">
      <c r="B692" s="42" t="s">
        <v>1392</v>
      </c>
      <c r="C692" s="33" t="s">
        <v>5599</v>
      </c>
      <c r="D692" s="34" t="str">
        <f>_xlfn.XLOOKUP($B692,[1]Redo!$A:$A,[1]Redo!$AD:$AD)</f>
        <v>SGN,S11,BFY,M4-6P,</v>
      </c>
      <c r="E692" s="35">
        <v>1326</v>
      </c>
      <c r="F692" s="36">
        <f>_xlfn.XLOOKUP($B692,'[1]DOT Signs Costs (2)'!$A:$A,'[1]DOT Signs Costs (2)'!$Y:$Y)</f>
        <v>0.12470000000000001</v>
      </c>
      <c r="G692" s="37">
        <f t="shared" si="132"/>
        <v>7.4820000000000002</v>
      </c>
      <c r="H692" s="36">
        <f>_xlfn.XLOOKUP($B692,'[1]DOT Signs Costs (2)'!$A:$A,'[1]DOT Signs Costs (2)'!$W:$W)</f>
        <v>18.128</v>
      </c>
      <c r="I692" s="36">
        <f t="shared" si="131"/>
        <v>5.7848329999999999</v>
      </c>
      <c r="J692" s="36">
        <f t="shared" si="133"/>
        <v>8.3549000000000012E-2</v>
      </c>
      <c r="K692" s="36">
        <f t="shared" si="134"/>
        <v>5.7848329999999999</v>
      </c>
      <c r="L692" s="36">
        <f t="shared" si="135"/>
        <v>23.996382000000001</v>
      </c>
      <c r="M692" s="36">
        <f t="shared" si="136"/>
        <v>1.8765170724000002</v>
      </c>
      <c r="N692" s="36">
        <f t="shared" si="137"/>
        <v>25.872899072399999</v>
      </c>
      <c r="O692" s="36">
        <f t="shared" si="138"/>
        <v>4.7147250022269755</v>
      </c>
      <c r="P692" s="36">
        <f t="shared" si="139"/>
        <v>30.587624074626973</v>
      </c>
      <c r="Q692" s="38">
        <v>19.920000000000002</v>
      </c>
      <c r="R692" s="39">
        <f t="shared" si="140"/>
        <v>-0.34875621750157354</v>
      </c>
      <c r="S692" s="40"/>
      <c r="T692" s="41" t="str">
        <f t="shared" si="141"/>
        <v/>
      </c>
      <c r="U692" s="41" t="str">
        <f t="shared" si="142"/>
        <v/>
      </c>
      <c r="V692" s="41">
        <f t="shared" si="130"/>
        <v>19.920000000000002</v>
      </c>
      <c r="W692" s="18">
        <f>_xlfn.XLOOKUP($B692,'[1]Query2 w Prices'!$B:$B,'[1]Query2 w Prices'!$L:$L)</f>
        <v>19.839500000000001</v>
      </c>
    </row>
    <row r="693" spans="2:23" ht="16.5" customHeight="1" x14ac:dyDescent="0.25">
      <c r="B693" s="32" t="s">
        <v>1393</v>
      </c>
      <c r="C693" s="33" t="s">
        <v>5600</v>
      </c>
      <c r="D693" s="34" t="str">
        <f>_xlfn.XLOOKUP($B693,[1]Redo!$A:$A,[1]Redo!$AD:$AD)</f>
        <v>SGN,S11,BFY,M4-6P,</v>
      </c>
      <c r="E693" s="35">
        <v>1326</v>
      </c>
      <c r="F693" s="36">
        <f>_xlfn.XLOOKUP($B693,'[1]DOT Signs Costs (2)'!$A:$A,'[1]DOT Signs Costs (2)'!$Y:$Y)</f>
        <v>0.24057500000000001</v>
      </c>
      <c r="G693" s="37">
        <f t="shared" si="132"/>
        <v>14.4345</v>
      </c>
      <c r="H693" s="36">
        <f>_xlfn.XLOOKUP($B693,'[1]DOT Signs Costs (2)'!$A:$A,'[1]DOT Signs Costs (2)'!$W:$W)</f>
        <v>40.788000000000004</v>
      </c>
      <c r="I693" s="36">
        <f t="shared" si="131"/>
        <v>11.160274250000001</v>
      </c>
      <c r="J693" s="36">
        <f t="shared" si="133"/>
        <v>0.16118525000000003</v>
      </c>
      <c r="K693" s="36">
        <f t="shared" si="134"/>
        <v>11.160274250000001</v>
      </c>
      <c r="L693" s="36">
        <f t="shared" si="135"/>
        <v>52.109459500000007</v>
      </c>
      <c r="M693" s="36">
        <f t="shared" si="136"/>
        <v>4.0749597329000009</v>
      </c>
      <c r="N693" s="36">
        <f t="shared" si="137"/>
        <v>56.184419232900005</v>
      </c>
      <c r="O693" s="36">
        <f t="shared" si="138"/>
        <v>10.238283902847687</v>
      </c>
      <c r="P693" s="36">
        <f t="shared" si="139"/>
        <v>66.422703135747696</v>
      </c>
      <c r="Q693" s="38">
        <v>39.76</v>
      </c>
      <c r="R693" s="39">
        <f t="shared" si="140"/>
        <v>-0.40140948617007177</v>
      </c>
      <c r="S693" s="40"/>
      <c r="T693" s="41" t="str">
        <f t="shared" si="141"/>
        <v/>
      </c>
      <c r="U693" s="41" t="str">
        <f t="shared" si="142"/>
        <v/>
      </c>
      <c r="V693" s="41">
        <f t="shared" si="130"/>
        <v>39.76</v>
      </c>
      <c r="W693" s="18">
        <f>_xlfn.XLOOKUP($B693,'[1]Query2 w Prices'!$B:$B,'[1]Query2 w Prices'!$L:$L)</f>
        <v>39.679000000000002</v>
      </c>
    </row>
    <row r="694" spans="2:23" ht="16.5" customHeight="1" x14ac:dyDescent="0.25">
      <c r="B694" s="42" t="s">
        <v>1381</v>
      </c>
      <c r="C694" s="33" t="s">
        <v>5601</v>
      </c>
      <c r="D694" s="34" t="str">
        <f>_xlfn.XLOOKUP($B694,[1]Redo!$A:$A,[1]Redo!$AD:$AD)</f>
        <v>SGN,S8,BWX,M4-6P,</v>
      </c>
      <c r="E694" s="35">
        <v>1326</v>
      </c>
      <c r="F694" s="36">
        <f>_xlfn.XLOOKUP($B694,'[1]DOT Signs Costs (2)'!$A:$A,'[1]DOT Signs Costs (2)'!$Y:$Y)</f>
        <v>0.12470000000000001</v>
      </c>
      <c r="G694" s="37">
        <f t="shared" si="132"/>
        <v>7.4820000000000002</v>
      </c>
      <c r="H694" s="36">
        <f>_xlfn.XLOOKUP($B694,'[1]DOT Signs Costs (2)'!$A:$A,'[1]DOT Signs Costs (2)'!$W:$W)</f>
        <v>18.128</v>
      </c>
      <c r="I694" s="36">
        <f t="shared" si="131"/>
        <v>5.7848329999999999</v>
      </c>
      <c r="J694" s="36">
        <f t="shared" si="133"/>
        <v>8.3549000000000012E-2</v>
      </c>
      <c r="K694" s="36">
        <f t="shared" si="134"/>
        <v>5.7848329999999999</v>
      </c>
      <c r="L694" s="36">
        <f t="shared" si="135"/>
        <v>23.996382000000001</v>
      </c>
      <c r="M694" s="36">
        <f t="shared" si="136"/>
        <v>1.8765170724000002</v>
      </c>
      <c r="N694" s="36">
        <f t="shared" si="137"/>
        <v>25.872899072399999</v>
      </c>
      <c r="O694" s="36">
        <f t="shared" si="138"/>
        <v>4.7147250022269755</v>
      </c>
      <c r="P694" s="36">
        <f t="shared" si="139"/>
        <v>30.587624074626973</v>
      </c>
      <c r="Q694" s="38">
        <v>19.63</v>
      </c>
      <c r="R694" s="39">
        <f t="shared" si="140"/>
        <v>-0.3582371761825246</v>
      </c>
      <c r="S694" s="40"/>
      <c r="T694" s="41" t="str">
        <f t="shared" si="141"/>
        <v/>
      </c>
      <c r="U694" s="41" t="str">
        <f t="shared" si="142"/>
        <v/>
      </c>
      <c r="V694" s="41">
        <f t="shared" si="130"/>
        <v>19.63</v>
      </c>
      <c r="W694" s="18">
        <f>_xlfn.XLOOKUP($B694,'[1]Query2 w Prices'!$B:$B,'[1]Query2 w Prices'!$L:$L)</f>
        <v>19.555399999999999</v>
      </c>
    </row>
    <row r="695" spans="2:23" ht="16.5" customHeight="1" x14ac:dyDescent="0.25">
      <c r="B695" s="32" t="s">
        <v>1384</v>
      </c>
      <c r="C695" s="33" t="s">
        <v>5602</v>
      </c>
      <c r="D695" s="34" t="str">
        <f>_xlfn.XLOOKUP($B695,[1]Redo!$A:$A,[1]Redo!$AD:$AD)</f>
        <v>SGN,S8,BWX,M4-6P,</v>
      </c>
      <c r="E695" s="35">
        <v>1326</v>
      </c>
      <c r="F695" s="36">
        <f>_xlfn.XLOOKUP($B695,'[1]DOT Signs Costs (2)'!$A:$A,'[1]DOT Signs Costs (2)'!$Y:$Y)</f>
        <v>0.24057500000000001</v>
      </c>
      <c r="G695" s="37">
        <f t="shared" si="132"/>
        <v>14.4345</v>
      </c>
      <c r="H695" s="36">
        <f>_xlfn.XLOOKUP($B695,'[1]DOT Signs Costs (2)'!$A:$A,'[1]DOT Signs Costs (2)'!$W:$W)</f>
        <v>40.788000000000004</v>
      </c>
      <c r="I695" s="36">
        <f t="shared" si="131"/>
        <v>11.160274250000001</v>
      </c>
      <c r="J695" s="36">
        <f t="shared" si="133"/>
        <v>0.16118525000000003</v>
      </c>
      <c r="K695" s="36">
        <f t="shared" si="134"/>
        <v>11.160274250000001</v>
      </c>
      <c r="L695" s="36">
        <f t="shared" si="135"/>
        <v>52.109459500000007</v>
      </c>
      <c r="M695" s="36">
        <f t="shared" si="136"/>
        <v>4.0749597329000009</v>
      </c>
      <c r="N695" s="36">
        <f t="shared" si="137"/>
        <v>56.184419232900005</v>
      </c>
      <c r="O695" s="36">
        <f t="shared" si="138"/>
        <v>10.238283902847687</v>
      </c>
      <c r="P695" s="36">
        <f t="shared" si="139"/>
        <v>66.422703135747696</v>
      </c>
      <c r="Q695" s="38">
        <v>38.630000000000003</v>
      </c>
      <c r="R695" s="39">
        <f t="shared" si="140"/>
        <v>-0.4184217417190611</v>
      </c>
      <c r="S695" s="40"/>
      <c r="T695" s="41" t="str">
        <f t="shared" si="141"/>
        <v/>
      </c>
      <c r="U695" s="41" t="str">
        <f t="shared" si="142"/>
        <v/>
      </c>
      <c r="V695" s="41">
        <f t="shared" si="130"/>
        <v>38.630000000000003</v>
      </c>
      <c r="W695" s="18">
        <f>_xlfn.XLOOKUP($B695,'[1]Query2 w Prices'!$B:$B,'[1]Query2 w Prices'!$L:$L)</f>
        <v>38.550899999999999</v>
      </c>
    </row>
    <row r="696" spans="2:23" ht="16.5" customHeight="1" x14ac:dyDescent="0.25">
      <c r="B696" s="42" t="s">
        <v>1385</v>
      </c>
      <c r="C696" s="33" t="s">
        <v>5603</v>
      </c>
      <c r="D696" s="34" t="str">
        <f>_xlfn.XLOOKUP($B696,[1]Redo!$A:$A,[1]Redo!$AD:$AD)</f>
        <v>SGN,S11,WGX,M4-6P,</v>
      </c>
      <c r="E696" s="35">
        <v>1326</v>
      </c>
      <c r="F696" s="36">
        <f>_xlfn.XLOOKUP($B696,'[1]DOT Signs Costs (2)'!$A:$A,'[1]DOT Signs Costs (2)'!$Y:$Y)</f>
        <v>7.2350000000000012E-2</v>
      </c>
      <c r="G696" s="37">
        <f t="shared" si="132"/>
        <v>4.3410000000000011</v>
      </c>
      <c r="H696" s="36">
        <f>_xlfn.XLOOKUP($B696,'[1]DOT Signs Costs (2)'!$A:$A,'[1]DOT Signs Costs (2)'!$W:$W)</f>
        <v>9.0640000000000001</v>
      </c>
      <c r="I696" s="36">
        <f t="shared" si="131"/>
        <v>3.3563165000000006</v>
      </c>
      <c r="J696" s="36">
        <f t="shared" si="133"/>
        <v>4.8474500000000011E-2</v>
      </c>
      <c r="K696" s="36">
        <f t="shared" si="134"/>
        <v>3.3563165000000006</v>
      </c>
      <c r="L696" s="36">
        <f t="shared" si="135"/>
        <v>12.468791</v>
      </c>
      <c r="M696" s="36">
        <f t="shared" si="136"/>
        <v>0.97505945620000001</v>
      </c>
      <c r="N696" s="36">
        <f t="shared" si="137"/>
        <v>13.4438504562</v>
      </c>
      <c r="O696" s="36">
        <f t="shared" si="138"/>
        <v>2.4498243391542398</v>
      </c>
      <c r="P696" s="36">
        <f t="shared" si="139"/>
        <v>15.89367479535424</v>
      </c>
      <c r="Q696" s="38" t="e">
        <v>#N/A</v>
      </c>
      <c r="R696" s="39" t="str">
        <f t="shared" si="140"/>
        <v xml:space="preserve"> </v>
      </c>
      <c r="S696" s="40"/>
      <c r="T696" s="41" t="str">
        <f t="shared" si="141"/>
        <v/>
      </c>
      <c r="U696" s="41" t="str">
        <f t="shared" si="142"/>
        <v/>
      </c>
      <c r="V696" s="41" t="e">
        <f t="shared" si="130"/>
        <v>#N/A</v>
      </c>
      <c r="W696" s="18" t="e">
        <f>_xlfn.XLOOKUP($B696,'[1]Query2 w Prices'!$B:$B,'[1]Query2 w Prices'!$L:$L)</f>
        <v>#N/A</v>
      </c>
    </row>
    <row r="697" spans="2:23" ht="16.5" customHeight="1" x14ac:dyDescent="0.25">
      <c r="B697" s="32" t="s">
        <v>1386</v>
      </c>
      <c r="C697" s="33" t="s">
        <v>5604</v>
      </c>
      <c r="D697" s="34" t="str">
        <f>_xlfn.XLOOKUP($B697,[1]Redo!$A:$A,[1]Redo!$AD:$AD)</f>
        <v>SGN,S11,WGX,M4-6P,</v>
      </c>
      <c r="E697" s="35">
        <v>1326</v>
      </c>
      <c r="F697" s="36">
        <f>_xlfn.XLOOKUP($B697,'[1]DOT Signs Costs (2)'!$A:$A,'[1]DOT Signs Costs (2)'!$Y:$Y)</f>
        <v>0.24057500000000001</v>
      </c>
      <c r="G697" s="37">
        <f t="shared" si="132"/>
        <v>14.4345</v>
      </c>
      <c r="H697" s="36">
        <f>_xlfn.XLOOKUP($B697,'[1]DOT Signs Costs (2)'!$A:$A,'[1]DOT Signs Costs (2)'!$W:$W)</f>
        <v>40.788000000000004</v>
      </c>
      <c r="I697" s="36">
        <f t="shared" si="131"/>
        <v>11.160274250000001</v>
      </c>
      <c r="J697" s="36">
        <f t="shared" si="133"/>
        <v>0.16118525000000003</v>
      </c>
      <c r="K697" s="36">
        <f t="shared" si="134"/>
        <v>11.160274250000001</v>
      </c>
      <c r="L697" s="36">
        <f t="shared" si="135"/>
        <v>52.109459500000007</v>
      </c>
      <c r="M697" s="36">
        <f t="shared" si="136"/>
        <v>4.0749597329000009</v>
      </c>
      <c r="N697" s="36">
        <f t="shared" si="137"/>
        <v>56.184419232900005</v>
      </c>
      <c r="O697" s="36">
        <f t="shared" si="138"/>
        <v>10.238283902847687</v>
      </c>
      <c r="P697" s="36">
        <f t="shared" si="139"/>
        <v>66.422703135747696</v>
      </c>
      <c r="Q697" s="38" t="e">
        <v>#N/A</v>
      </c>
      <c r="R697" s="39" t="str">
        <f t="shared" si="140"/>
        <v xml:space="preserve"> </v>
      </c>
      <c r="S697" s="40"/>
      <c r="T697" s="41" t="str">
        <f t="shared" si="141"/>
        <v/>
      </c>
      <c r="U697" s="41" t="str">
        <f t="shared" si="142"/>
        <v/>
      </c>
      <c r="V697" s="41" t="e">
        <f t="shared" si="130"/>
        <v>#N/A</v>
      </c>
      <c r="W697" s="18" t="e">
        <f>_xlfn.XLOOKUP($B697,'[1]Query2 w Prices'!$B:$B,'[1]Query2 w Prices'!$L:$L)</f>
        <v>#N/A</v>
      </c>
    </row>
    <row r="698" spans="2:23" ht="16.5" customHeight="1" x14ac:dyDescent="0.25">
      <c r="B698" s="42" t="s">
        <v>1387</v>
      </c>
      <c r="C698" s="33" t="s">
        <v>5605</v>
      </c>
      <c r="D698" s="34" t="str">
        <f>_xlfn.XLOOKUP($B698,[1]Redo!$A:$A,[1]Redo!$AD:$AD)</f>
        <v>SGN,S11,GWX,M4-6P,</v>
      </c>
      <c r="E698" s="35">
        <v>1326</v>
      </c>
      <c r="F698" s="36">
        <f>_xlfn.XLOOKUP($B698,'[1]DOT Signs Costs (2)'!$A:$A,'[1]DOT Signs Costs (2)'!$Y:$Y)</f>
        <v>0.12470000000000001</v>
      </c>
      <c r="G698" s="37">
        <f t="shared" si="132"/>
        <v>7.4820000000000002</v>
      </c>
      <c r="H698" s="36">
        <f>_xlfn.XLOOKUP($B698,'[1]DOT Signs Costs (2)'!$A:$A,'[1]DOT Signs Costs (2)'!$W:$W)</f>
        <v>18.128</v>
      </c>
      <c r="I698" s="36">
        <f t="shared" si="131"/>
        <v>5.7848329999999999</v>
      </c>
      <c r="J698" s="36">
        <f t="shared" si="133"/>
        <v>8.3549000000000012E-2</v>
      </c>
      <c r="K698" s="36">
        <f t="shared" si="134"/>
        <v>5.7848329999999999</v>
      </c>
      <c r="L698" s="36">
        <f t="shared" si="135"/>
        <v>23.996382000000001</v>
      </c>
      <c r="M698" s="36">
        <f t="shared" si="136"/>
        <v>1.8765170724000002</v>
      </c>
      <c r="N698" s="36">
        <f t="shared" si="137"/>
        <v>25.872899072399999</v>
      </c>
      <c r="O698" s="36">
        <f t="shared" si="138"/>
        <v>4.7147250022269755</v>
      </c>
      <c r="P698" s="36">
        <f t="shared" si="139"/>
        <v>30.587624074626973</v>
      </c>
      <c r="Q698" s="38" t="e">
        <v>#N/A</v>
      </c>
      <c r="R698" s="39" t="str">
        <f t="shared" si="140"/>
        <v xml:space="preserve"> </v>
      </c>
      <c r="S698" s="40"/>
      <c r="T698" s="41" t="str">
        <f t="shared" si="141"/>
        <v/>
      </c>
      <c r="U698" s="41" t="str">
        <f t="shared" si="142"/>
        <v/>
      </c>
      <c r="V698" s="41" t="e">
        <f t="shared" si="130"/>
        <v>#N/A</v>
      </c>
      <c r="W698" s="18" t="e">
        <f>_xlfn.XLOOKUP($B698,'[1]Query2 w Prices'!$B:$B,'[1]Query2 w Prices'!$L:$L)</f>
        <v>#N/A</v>
      </c>
    </row>
    <row r="699" spans="2:23" ht="16.5" customHeight="1" x14ac:dyDescent="0.25">
      <c r="B699" s="32" t="s">
        <v>1388</v>
      </c>
      <c r="C699" s="33" t="s">
        <v>5606</v>
      </c>
      <c r="D699" s="34" t="str">
        <f>_xlfn.XLOOKUP($B699,[1]Redo!$A:$A,[1]Redo!$AD:$AD)</f>
        <v>SGN,S11,WEX,M4-6P,</v>
      </c>
      <c r="E699" s="35">
        <v>1326</v>
      </c>
      <c r="F699" s="36">
        <f>_xlfn.XLOOKUP($B699,'[1]DOT Signs Costs (2)'!$A:$A,'[1]DOT Signs Costs (2)'!$Y:$Y)</f>
        <v>0.12470000000000001</v>
      </c>
      <c r="G699" s="37">
        <f t="shared" si="132"/>
        <v>7.4820000000000002</v>
      </c>
      <c r="H699" s="36">
        <f>_xlfn.XLOOKUP($B699,'[1]DOT Signs Costs (2)'!$A:$A,'[1]DOT Signs Costs (2)'!$W:$W)</f>
        <v>18.128</v>
      </c>
      <c r="I699" s="36">
        <f t="shared" si="131"/>
        <v>5.7848329999999999</v>
      </c>
      <c r="J699" s="36">
        <f t="shared" si="133"/>
        <v>8.3549000000000012E-2</v>
      </c>
      <c r="K699" s="36">
        <f t="shared" si="134"/>
        <v>5.7848329999999999</v>
      </c>
      <c r="L699" s="36">
        <f t="shared" si="135"/>
        <v>23.996382000000001</v>
      </c>
      <c r="M699" s="36">
        <f t="shared" si="136"/>
        <v>1.8765170724000002</v>
      </c>
      <c r="N699" s="36">
        <f t="shared" si="137"/>
        <v>25.872899072399999</v>
      </c>
      <c r="O699" s="36">
        <f t="shared" si="138"/>
        <v>4.7147250022269755</v>
      </c>
      <c r="P699" s="36">
        <f t="shared" si="139"/>
        <v>30.587624074626973</v>
      </c>
      <c r="Q699" s="38" t="e">
        <v>#N/A</v>
      </c>
      <c r="R699" s="39" t="str">
        <f t="shared" si="140"/>
        <v xml:space="preserve"> </v>
      </c>
      <c r="S699" s="40"/>
      <c r="T699" s="41" t="str">
        <f t="shared" si="141"/>
        <v/>
      </c>
      <c r="U699" s="41" t="str">
        <f t="shared" si="142"/>
        <v/>
      </c>
      <c r="V699" s="41" t="e">
        <f t="shared" si="130"/>
        <v>#N/A</v>
      </c>
      <c r="W699" s="18" t="e">
        <f>_xlfn.XLOOKUP($B699,'[1]Query2 w Prices'!$B:$B,'[1]Query2 w Prices'!$L:$L)</f>
        <v>#N/A</v>
      </c>
    </row>
    <row r="700" spans="2:23" ht="16.5" customHeight="1" x14ac:dyDescent="0.25">
      <c r="B700" s="42" t="s">
        <v>1389</v>
      </c>
      <c r="C700" s="33" t="s">
        <v>5607</v>
      </c>
      <c r="D700" s="34" t="str">
        <f>_xlfn.XLOOKUP($B700,[1]Redo!$A:$A,[1]Redo!$AD:$AD)</f>
        <v>SGN,S11,WEX,M4-6P,</v>
      </c>
      <c r="E700" s="35">
        <v>1326</v>
      </c>
      <c r="F700" s="36">
        <f>_xlfn.XLOOKUP($B700,'[1]DOT Signs Costs (2)'!$A:$A,'[1]DOT Signs Costs (2)'!$Y:$Y)</f>
        <v>0.24057500000000001</v>
      </c>
      <c r="G700" s="37">
        <f t="shared" si="132"/>
        <v>14.4345</v>
      </c>
      <c r="H700" s="36">
        <f>_xlfn.XLOOKUP($B700,'[1]DOT Signs Costs (2)'!$A:$A,'[1]DOT Signs Costs (2)'!$W:$W)</f>
        <v>40.788000000000004</v>
      </c>
      <c r="I700" s="36">
        <f t="shared" si="131"/>
        <v>11.160274250000001</v>
      </c>
      <c r="J700" s="36">
        <f t="shared" si="133"/>
        <v>0.16118525000000003</v>
      </c>
      <c r="K700" s="36">
        <f t="shared" si="134"/>
        <v>11.160274250000001</v>
      </c>
      <c r="L700" s="36">
        <f t="shared" si="135"/>
        <v>52.109459500000007</v>
      </c>
      <c r="M700" s="36">
        <f t="shared" si="136"/>
        <v>4.0749597329000009</v>
      </c>
      <c r="N700" s="36">
        <f t="shared" si="137"/>
        <v>56.184419232900005</v>
      </c>
      <c r="O700" s="36">
        <f t="shared" si="138"/>
        <v>10.238283902847687</v>
      </c>
      <c r="P700" s="36">
        <f t="shared" si="139"/>
        <v>66.422703135747696</v>
      </c>
      <c r="Q700" s="38">
        <v>40.04</v>
      </c>
      <c r="R700" s="39">
        <f t="shared" si="140"/>
        <v>-0.39719406001633989</v>
      </c>
      <c r="S700" s="40"/>
      <c r="T700" s="41" t="str">
        <f t="shared" si="141"/>
        <v/>
      </c>
      <c r="U700" s="41" t="str">
        <f t="shared" si="142"/>
        <v/>
      </c>
      <c r="V700" s="41">
        <f t="shared" si="130"/>
        <v>40.04</v>
      </c>
      <c r="W700" s="18">
        <f>_xlfn.XLOOKUP($B700,'[1]Query2 w Prices'!$B:$B,'[1]Query2 w Prices'!$L:$L)</f>
        <v>39.962400000000002</v>
      </c>
    </row>
    <row r="701" spans="2:23" ht="16.5" customHeight="1" x14ac:dyDescent="0.25">
      <c r="B701" s="32" t="s">
        <v>1390</v>
      </c>
      <c r="C701" s="33" t="s">
        <v>5608</v>
      </c>
      <c r="D701" s="34" t="str">
        <f>_xlfn.XLOOKUP($B701,[1]Redo!$A:$A,[1]Redo!$AD:$AD)</f>
        <v>SGN,S11,WNX,M4-6P,</v>
      </c>
      <c r="E701" s="35">
        <v>1326</v>
      </c>
      <c r="F701" s="36">
        <f>_xlfn.XLOOKUP($B701,'[1]DOT Signs Costs (2)'!$A:$A,'[1]DOT Signs Costs (2)'!$Y:$Y)</f>
        <v>0.12470000000000001</v>
      </c>
      <c r="G701" s="37">
        <f t="shared" si="132"/>
        <v>7.4820000000000002</v>
      </c>
      <c r="H701" s="36">
        <f>_xlfn.XLOOKUP($B701,'[1]DOT Signs Costs (2)'!$A:$A,'[1]DOT Signs Costs (2)'!$W:$W)</f>
        <v>18.128</v>
      </c>
      <c r="I701" s="36">
        <f t="shared" si="131"/>
        <v>5.7848329999999999</v>
      </c>
      <c r="J701" s="36">
        <f t="shared" si="133"/>
        <v>8.3549000000000012E-2</v>
      </c>
      <c r="K701" s="36">
        <f t="shared" si="134"/>
        <v>5.7848329999999999</v>
      </c>
      <c r="L701" s="36">
        <f t="shared" si="135"/>
        <v>23.996382000000001</v>
      </c>
      <c r="M701" s="36">
        <f t="shared" si="136"/>
        <v>1.8765170724000002</v>
      </c>
      <c r="N701" s="36">
        <f t="shared" si="137"/>
        <v>25.872899072399999</v>
      </c>
      <c r="O701" s="36">
        <f t="shared" si="138"/>
        <v>4.7147250022269755</v>
      </c>
      <c r="P701" s="36">
        <f t="shared" si="139"/>
        <v>30.587624074626973</v>
      </c>
      <c r="Q701" s="38">
        <v>20.48</v>
      </c>
      <c r="R701" s="39">
        <f t="shared" si="140"/>
        <v>-0.33044815935904753</v>
      </c>
      <c r="S701" s="40"/>
      <c r="T701" s="41" t="str">
        <f t="shared" si="141"/>
        <v/>
      </c>
      <c r="U701" s="41" t="str">
        <f t="shared" si="142"/>
        <v/>
      </c>
      <c r="V701" s="41">
        <f t="shared" si="130"/>
        <v>20.48</v>
      </c>
      <c r="W701" s="18">
        <f>_xlfn.XLOOKUP($B701,'[1]Query2 w Prices'!$B:$B,'[1]Query2 w Prices'!$L:$L)</f>
        <v>20.406400000000001</v>
      </c>
    </row>
    <row r="702" spans="2:23" ht="16.5" customHeight="1" x14ac:dyDescent="0.25">
      <c r="B702" s="42" t="s">
        <v>1391</v>
      </c>
      <c r="C702" s="33" t="s">
        <v>5609</v>
      </c>
      <c r="D702" s="34" t="str">
        <f>_xlfn.XLOOKUP($B702,[1]Redo!$A:$A,[1]Redo!$AD:$AD)</f>
        <v>SGN,S11,WNX,M4-6P,</v>
      </c>
      <c r="E702" s="35">
        <v>1326</v>
      </c>
      <c r="F702" s="36">
        <f>_xlfn.XLOOKUP($B702,'[1]DOT Signs Costs (2)'!$A:$A,'[1]DOT Signs Costs (2)'!$Y:$Y)</f>
        <v>0.24057500000000001</v>
      </c>
      <c r="G702" s="37">
        <f t="shared" si="132"/>
        <v>14.4345</v>
      </c>
      <c r="H702" s="36">
        <f>_xlfn.XLOOKUP($B702,'[1]DOT Signs Costs (2)'!$A:$A,'[1]DOT Signs Costs (2)'!$W:$W)</f>
        <v>40.788000000000004</v>
      </c>
      <c r="I702" s="36">
        <f t="shared" si="131"/>
        <v>11.160274250000001</v>
      </c>
      <c r="J702" s="36">
        <f t="shared" si="133"/>
        <v>0.16118525000000003</v>
      </c>
      <c r="K702" s="36">
        <f t="shared" si="134"/>
        <v>11.160274250000001</v>
      </c>
      <c r="L702" s="36">
        <f t="shared" si="135"/>
        <v>52.109459500000007</v>
      </c>
      <c r="M702" s="36">
        <f t="shared" si="136"/>
        <v>4.0749597329000009</v>
      </c>
      <c r="N702" s="36">
        <f t="shared" si="137"/>
        <v>56.184419232900005</v>
      </c>
      <c r="O702" s="36">
        <f t="shared" si="138"/>
        <v>10.238283902847687</v>
      </c>
      <c r="P702" s="36">
        <f t="shared" si="139"/>
        <v>66.422703135747696</v>
      </c>
      <c r="Q702" s="38">
        <v>39.76</v>
      </c>
      <c r="R702" s="39">
        <f t="shared" si="140"/>
        <v>-0.40140948617007177</v>
      </c>
      <c r="S702" s="40"/>
      <c r="T702" s="41" t="str">
        <f t="shared" si="141"/>
        <v/>
      </c>
      <c r="U702" s="41" t="str">
        <f t="shared" si="142"/>
        <v/>
      </c>
      <c r="V702" s="41">
        <f t="shared" si="130"/>
        <v>39.76</v>
      </c>
      <c r="W702" s="18">
        <f>_xlfn.XLOOKUP($B702,'[1]Query2 w Prices'!$B:$B,'[1]Query2 w Prices'!$L:$L)</f>
        <v>39.679000000000002</v>
      </c>
    </row>
    <row r="703" spans="2:23" ht="16.5" customHeight="1" x14ac:dyDescent="0.25">
      <c r="B703" s="32" t="s">
        <v>1394</v>
      </c>
      <c r="C703" s="33" t="s">
        <v>5610</v>
      </c>
      <c r="D703" s="34" t="str">
        <f>_xlfn.XLOOKUP($B703,[1]Redo!$A:$A,[1]Redo!$AD:$AD)</f>
        <v>SGN,S11,GWX,M4-6P,</v>
      </c>
      <c r="E703" s="35">
        <v>1326</v>
      </c>
      <c r="F703" s="36">
        <f>_xlfn.XLOOKUP($B703,'[1]DOT Signs Costs (2)'!$A:$A,'[1]DOT Signs Costs (2)'!$Y:$Y)</f>
        <v>5.1175000000000012E-2</v>
      </c>
      <c r="G703" s="37">
        <f t="shared" si="132"/>
        <v>3.0705000000000009</v>
      </c>
      <c r="H703" s="36">
        <f>_xlfn.XLOOKUP($B703,'[1]DOT Signs Costs (2)'!$A:$A,'[1]DOT Signs Costs (2)'!$W:$W)</f>
        <v>4.532</v>
      </c>
      <c r="I703" s="36">
        <f t="shared" si="131"/>
        <v>2.3740082500000006</v>
      </c>
      <c r="J703" s="36">
        <f t="shared" si="133"/>
        <v>3.4287250000000012E-2</v>
      </c>
      <c r="K703" s="36">
        <f t="shared" si="134"/>
        <v>2.3740082500000006</v>
      </c>
      <c r="L703" s="36">
        <f t="shared" si="135"/>
        <v>6.9402955000000013</v>
      </c>
      <c r="M703" s="36">
        <f t="shared" si="136"/>
        <v>0.54273110810000014</v>
      </c>
      <c r="N703" s="36">
        <f t="shared" si="137"/>
        <v>7.4830266081000012</v>
      </c>
      <c r="O703" s="36">
        <f t="shared" si="138"/>
        <v>1.3636049266382479</v>
      </c>
      <c r="P703" s="36">
        <f t="shared" si="139"/>
        <v>8.8466315347382487</v>
      </c>
      <c r="Q703" s="38">
        <v>9.15</v>
      </c>
      <c r="R703" s="39">
        <f t="shared" si="140"/>
        <v>3.4291974755646652E-2</v>
      </c>
      <c r="S703" s="40"/>
      <c r="T703" s="41" t="str">
        <f t="shared" si="141"/>
        <v/>
      </c>
      <c r="U703" s="41" t="str">
        <f t="shared" si="142"/>
        <v/>
      </c>
      <c r="V703" s="41">
        <f t="shared" si="130"/>
        <v>9.15</v>
      </c>
      <c r="W703" s="18">
        <f>_xlfn.XLOOKUP($B703,'[1]Query2 w Prices'!$B:$B,'[1]Query2 w Prices'!$L:$L)</f>
        <v>9.0694999999999997</v>
      </c>
    </row>
    <row r="704" spans="2:23" ht="16.5" customHeight="1" x14ac:dyDescent="0.25">
      <c r="B704" s="42" t="s">
        <v>1405</v>
      </c>
      <c r="C704" s="33" t="s">
        <v>7746</v>
      </c>
      <c r="D704" s="34" t="str">
        <f>_xlfn.XLOOKUP($B704,[1]Redo!$A:$A,[1]Redo!$AD:$AD)</f>
        <v>SGN,S11,BFY,M4-7aP,</v>
      </c>
      <c r="E704" s="35">
        <v>1326</v>
      </c>
      <c r="F704" s="36">
        <f>_xlfn.XLOOKUP($B704,'[1]DOT Signs Costs (2)'!$A:$A,'[1]DOT Signs Costs (2)'!$Y:$Y)</f>
        <v>0.12470000000000001</v>
      </c>
      <c r="G704" s="37">
        <f t="shared" si="132"/>
        <v>7.4820000000000002</v>
      </c>
      <c r="H704" s="36">
        <f>_xlfn.XLOOKUP($B704,'[1]DOT Signs Costs (2)'!$A:$A,'[1]DOT Signs Costs (2)'!$W:$W)</f>
        <v>18.128</v>
      </c>
      <c r="I704" s="36">
        <f t="shared" si="131"/>
        <v>5.7848329999999999</v>
      </c>
      <c r="J704" s="36">
        <f t="shared" si="133"/>
        <v>8.3549000000000012E-2</v>
      </c>
      <c r="K704" s="36">
        <f t="shared" si="134"/>
        <v>5.7848329999999999</v>
      </c>
      <c r="L704" s="36">
        <f t="shared" si="135"/>
        <v>23.996382000000001</v>
      </c>
      <c r="M704" s="36">
        <f t="shared" si="136"/>
        <v>1.8765170724000002</v>
      </c>
      <c r="N704" s="36">
        <f t="shared" si="137"/>
        <v>25.872899072399999</v>
      </c>
      <c r="O704" s="36">
        <f t="shared" si="138"/>
        <v>4.7147250022269755</v>
      </c>
      <c r="P704" s="36">
        <f t="shared" si="139"/>
        <v>30.587624074626973</v>
      </c>
      <c r="Q704" s="38">
        <v>19.920000000000002</v>
      </c>
      <c r="R704" s="39">
        <f t="shared" si="140"/>
        <v>-0.34875621750157354</v>
      </c>
      <c r="S704" s="40"/>
      <c r="T704" s="41" t="str">
        <f t="shared" si="141"/>
        <v/>
      </c>
      <c r="U704" s="41" t="str">
        <f t="shared" si="142"/>
        <v/>
      </c>
      <c r="V704" s="41">
        <f t="shared" si="130"/>
        <v>19.920000000000002</v>
      </c>
      <c r="W704" s="18">
        <f>_xlfn.XLOOKUP($B704,'[1]Query2 w Prices'!$B:$B,'[1]Query2 w Prices'!$L:$L)</f>
        <v>19.839500000000001</v>
      </c>
    </row>
    <row r="705" spans="2:23" ht="16.5" customHeight="1" x14ac:dyDescent="0.25">
      <c r="B705" s="32" t="s">
        <v>1406</v>
      </c>
      <c r="C705" s="33" t="s">
        <v>7747</v>
      </c>
      <c r="D705" s="34" t="str">
        <f>_xlfn.XLOOKUP($B705,[1]Redo!$A:$A,[1]Redo!$AD:$AD)</f>
        <v>SGN,S11,BFY,M4-7aP,</v>
      </c>
      <c r="E705" s="35">
        <v>1326</v>
      </c>
      <c r="F705" s="36">
        <f>_xlfn.XLOOKUP($B705,'[1]DOT Signs Costs (2)'!$A:$A,'[1]DOT Signs Costs (2)'!$Y:$Y)</f>
        <v>0.24057500000000001</v>
      </c>
      <c r="G705" s="37">
        <f t="shared" si="132"/>
        <v>14.4345</v>
      </c>
      <c r="H705" s="36">
        <f>_xlfn.XLOOKUP($B705,'[1]DOT Signs Costs (2)'!$A:$A,'[1]DOT Signs Costs (2)'!$W:$W)</f>
        <v>40.788000000000004</v>
      </c>
      <c r="I705" s="36">
        <f t="shared" si="131"/>
        <v>11.160274250000001</v>
      </c>
      <c r="J705" s="36">
        <f t="shared" si="133"/>
        <v>0.16118525000000003</v>
      </c>
      <c r="K705" s="36">
        <f t="shared" si="134"/>
        <v>11.160274250000001</v>
      </c>
      <c r="L705" s="36">
        <f t="shared" si="135"/>
        <v>52.109459500000007</v>
      </c>
      <c r="M705" s="36">
        <f t="shared" si="136"/>
        <v>4.0749597329000009</v>
      </c>
      <c r="N705" s="36">
        <f t="shared" si="137"/>
        <v>56.184419232900005</v>
      </c>
      <c r="O705" s="36">
        <f t="shared" si="138"/>
        <v>10.238283902847687</v>
      </c>
      <c r="P705" s="36">
        <f t="shared" si="139"/>
        <v>66.422703135747696</v>
      </c>
      <c r="Q705" s="38">
        <v>39.76</v>
      </c>
      <c r="R705" s="39">
        <f t="shared" si="140"/>
        <v>-0.40140948617007177</v>
      </c>
      <c r="S705" s="40"/>
      <c r="T705" s="41" t="str">
        <f t="shared" si="141"/>
        <v/>
      </c>
      <c r="U705" s="41" t="str">
        <f t="shared" si="142"/>
        <v/>
      </c>
      <c r="V705" s="41">
        <f t="shared" si="130"/>
        <v>39.76</v>
      </c>
      <c r="W705" s="18">
        <f>_xlfn.XLOOKUP($B705,'[1]Query2 w Prices'!$B:$B,'[1]Query2 w Prices'!$L:$L)</f>
        <v>39.679000000000002</v>
      </c>
    </row>
    <row r="706" spans="2:23" ht="16.5" customHeight="1" x14ac:dyDescent="0.25">
      <c r="B706" s="42" t="s">
        <v>1397</v>
      </c>
      <c r="C706" s="33" t="s">
        <v>7748</v>
      </c>
      <c r="D706" s="34" t="str">
        <f>_xlfn.XLOOKUP($B706,[1]Redo!$A:$A,[1]Redo!$AD:$AD)</f>
        <v>SGN,S11,GWX,M4-7aP,</v>
      </c>
      <c r="E706" s="35">
        <v>1326</v>
      </c>
      <c r="F706" s="36">
        <f>_xlfn.XLOOKUP($B706,'[1]DOT Signs Costs (2)'!$A:$A,'[1]DOT Signs Costs (2)'!$Y:$Y)</f>
        <v>7.2350000000000012E-2</v>
      </c>
      <c r="G706" s="37">
        <f t="shared" si="132"/>
        <v>4.3410000000000011</v>
      </c>
      <c r="H706" s="36">
        <f>_xlfn.XLOOKUP($B706,'[1]DOT Signs Costs (2)'!$A:$A,'[1]DOT Signs Costs (2)'!$W:$W)</f>
        <v>9.0640000000000001</v>
      </c>
      <c r="I706" s="36">
        <f t="shared" si="131"/>
        <v>3.3563165000000006</v>
      </c>
      <c r="J706" s="36">
        <f t="shared" si="133"/>
        <v>4.8474500000000011E-2</v>
      </c>
      <c r="K706" s="36">
        <f t="shared" si="134"/>
        <v>3.3563165000000006</v>
      </c>
      <c r="L706" s="36">
        <f t="shared" si="135"/>
        <v>12.468791</v>
      </c>
      <c r="M706" s="36">
        <f t="shared" si="136"/>
        <v>0.97505945620000001</v>
      </c>
      <c r="N706" s="36">
        <f t="shared" si="137"/>
        <v>13.4438504562</v>
      </c>
      <c r="O706" s="36">
        <f t="shared" si="138"/>
        <v>2.4498243391542398</v>
      </c>
      <c r="P706" s="36">
        <f t="shared" si="139"/>
        <v>15.89367479535424</v>
      </c>
      <c r="Q706" s="38" t="e">
        <v>#N/A</v>
      </c>
      <c r="R706" s="39" t="str">
        <f t="shared" si="140"/>
        <v xml:space="preserve"> </v>
      </c>
      <c r="S706" s="40"/>
      <c r="T706" s="41" t="str">
        <f t="shared" si="141"/>
        <v/>
      </c>
      <c r="U706" s="41" t="str">
        <f t="shared" si="142"/>
        <v/>
      </c>
      <c r="V706" s="41" t="e">
        <f t="shared" si="130"/>
        <v>#N/A</v>
      </c>
      <c r="W706" s="18" t="e">
        <f>_xlfn.XLOOKUP($B706,'[1]Query2 w Prices'!$B:$B,'[1]Query2 w Prices'!$L:$L)</f>
        <v>#N/A</v>
      </c>
    </row>
    <row r="707" spans="2:23" ht="16.5" customHeight="1" x14ac:dyDescent="0.25">
      <c r="B707" s="32" t="s">
        <v>1398</v>
      </c>
      <c r="C707" s="33" t="s">
        <v>7749</v>
      </c>
      <c r="D707" s="34" t="str">
        <f>_xlfn.XLOOKUP($B707,[1]Redo!$A:$A,[1]Redo!$AD:$AD)</f>
        <v>SGN,S11,GWX,M4-7aP,</v>
      </c>
      <c r="E707" s="35">
        <v>1326</v>
      </c>
      <c r="F707" s="36">
        <f>_xlfn.XLOOKUP($B707,'[1]DOT Signs Costs (2)'!$A:$A,'[1]DOT Signs Costs (2)'!$Y:$Y)</f>
        <v>0.24057500000000001</v>
      </c>
      <c r="G707" s="37">
        <f t="shared" si="132"/>
        <v>14.4345</v>
      </c>
      <c r="H707" s="36">
        <f>_xlfn.XLOOKUP($B707,'[1]DOT Signs Costs (2)'!$A:$A,'[1]DOT Signs Costs (2)'!$W:$W)</f>
        <v>40.788000000000004</v>
      </c>
      <c r="I707" s="36">
        <f t="shared" si="131"/>
        <v>11.160274250000001</v>
      </c>
      <c r="J707" s="36">
        <f t="shared" si="133"/>
        <v>0.16118525000000003</v>
      </c>
      <c r="K707" s="36">
        <f t="shared" si="134"/>
        <v>11.160274250000001</v>
      </c>
      <c r="L707" s="36">
        <f t="shared" si="135"/>
        <v>52.109459500000007</v>
      </c>
      <c r="M707" s="36">
        <f t="shared" si="136"/>
        <v>4.0749597329000009</v>
      </c>
      <c r="N707" s="36">
        <f t="shared" si="137"/>
        <v>56.184419232900005</v>
      </c>
      <c r="O707" s="36">
        <f t="shared" si="138"/>
        <v>10.238283902847687</v>
      </c>
      <c r="P707" s="36">
        <f t="shared" si="139"/>
        <v>66.422703135747696</v>
      </c>
      <c r="Q707" s="38" t="e">
        <v>#N/A</v>
      </c>
      <c r="R707" s="39" t="str">
        <f t="shared" si="140"/>
        <v xml:space="preserve"> </v>
      </c>
      <c r="S707" s="40"/>
      <c r="T707" s="41" t="str">
        <f t="shared" si="141"/>
        <v/>
      </c>
      <c r="U707" s="41" t="str">
        <f t="shared" si="142"/>
        <v/>
      </c>
      <c r="V707" s="41" t="e">
        <f t="shared" si="130"/>
        <v>#N/A</v>
      </c>
      <c r="W707" s="18" t="e">
        <f>_xlfn.XLOOKUP($B707,'[1]Query2 w Prices'!$B:$B,'[1]Query2 w Prices'!$L:$L)</f>
        <v>#N/A</v>
      </c>
    </row>
    <row r="708" spans="2:23" ht="16.5" customHeight="1" x14ac:dyDescent="0.25">
      <c r="B708" s="42" t="s">
        <v>1399</v>
      </c>
      <c r="C708" s="33" t="s">
        <v>7750</v>
      </c>
      <c r="D708" s="34" t="str">
        <f>_xlfn.XLOOKUP($B708,[1]Redo!$A:$A,[1]Redo!$AD:$AD)</f>
        <v>SGN,S11,GWX,M4-7aP,</v>
      </c>
      <c r="E708" s="35">
        <v>1326</v>
      </c>
      <c r="F708" s="36">
        <f>_xlfn.XLOOKUP($B708,'[1]DOT Signs Costs (2)'!$A:$A,'[1]DOT Signs Costs (2)'!$Y:$Y)</f>
        <v>0.12470000000000001</v>
      </c>
      <c r="G708" s="37">
        <f t="shared" si="132"/>
        <v>7.4820000000000002</v>
      </c>
      <c r="H708" s="36">
        <f>_xlfn.XLOOKUP($B708,'[1]DOT Signs Costs (2)'!$A:$A,'[1]DOT Signs Costs (2)'!$W:$W)</f>
        <v>18.128</v>
      </c>
      <c r="I708" s="36">
        <f t="shared" si="131"/>
        <v>5.7848329999999999</v>
      </c>
      <c r="J708" s="36">
        <f t="shared" si="133"/>
        <v>8.3549000000000012E-2</v>
      </c>
      <c r="K708" s="36">
        <f t="shared" si="134"/>
        <v>5.7848329999999999</v>
      </c>
      <c r="L708" s="36">
        <f t="shared" si="135"/>
        <v>23.996382000000001</v>
      </c>
      <c r="M708" s="36">
        <f t="shared" si="136"/>
        <v>1.8765170724000002</v>
      </c>
      <c r="N708" s="36">
        <f t="shared" si="137"/>
        <v>25.872899072399999</v>
      </c>
      <c r="O708" s="36">
        <f t="shared" si="138"/>
        <v>4.7147250022269755</v>
      </c>
      <c r="P708" s="36">
        <f t="shared" si="139"/>
        <v>30.587624074626973</v>
      </c>
      <c r="Q708" s="38" t="e">
        <v>#N/A</v>
      </c>
      <c r="R708" s="39" t="str">
        <f t="shared" si="140"/>
        <v xml:space="preserve"> </v>
      </c>
      <c r="S708" s="40"/>
      <c r="T708" s="41" t="str">
        <f t="shared" si="141"/>
        <v/>
      </c>
      <c r="U708" s="41" t="str">
        <f t="shared" si="142"/>
        <v/>
      </c>
      <c r="V708" s="41" t="e">
        <f t="shared" si="130"/>
        <v>#N/A</v>
      </c>
      <c r="W708" s="18" t="e">
        <f>_xlfn.XLOOKUP($B708,'[1]Query2 w Prices'!$B:$B,'[1]Query2 w Prices'!$L:$L)</f>
        <v>#N/A</v>
      </c>
    </row>
    <row r="709" spans="2:23" ht="16.5" customHeight="1" x14ac:dyDescent="0.25">
      <c r="B709" s="32" t="s">
        <v>1400</v>
      </c>
      <c r="C709" s="33" t="s">
        <v>7751</v>
      </c>
      <c r="D709" s="34" t="str">
        <f>_xlfn.XLOOKUP($B709,[1]Redo!$A:$A,[1]Redo!$AD:$AD)</f>
        <v>SGN,S11,GWX,M4-7aP,</v>
      </c>
      <c r="E709" s="35">
        <v>1326</v>
      </c>
      <c r="F709" s="36">
        <f>_xlfn.XLOOKUP($B709,'[1]DOT Signs Costs (2)'!$A:$A,'[1]DOT Signs Costs (2)'!$Y:$Y)</f>
        <v>0.12470000000000001</v>
      </c>
      <c r="G709" s="37">
        <f t="shared" si="132"/>
        <v>7.4820000000000002</v>
      </c>
      <c r="H709" s="36">
        <f>_xlfn.XLOOKUP($B709,'[1]DOT Signs Costs (2)'!$A:$A,'[1]DOT Signs Costs (2)'!$W:$W)</f>
        <v>18.128</v>
      </c>
      <c r="I709" s="36">
        <f t="shared" si="131"/>
        <v>5.7848329999999999</v>
      </c>
      <c r="J709" s="36">
        <f t="shared" si="133"/>
        <v>8.3549000000000012E-2</v>
      </c>
      <c r="K709" s="36">
        <f t="shared" si="134"/>
        <v>5.7848329999999999</v>
      </c>
      <c r="L709" s="36">
        <f t="shared" si="135"/>
        <v>23.996382000000001</v>
      </c>
      <c r="M709" s="36">
        <f t="shared" si="136"/>
        <v>1.8765170724000002</v>
      </c>
      <c r="N709" s="36">
        <f t="shared" si="137"/>
        <v>25.872899072399999</v>
      </c>
      <c r="O709" s="36">
        <f t="shared" si="138"/>
        <v>4.7147250022269755</v>
      </c>
      <c r="P709" s="36">
        <f t="shared" si="139"/>
        <v>30.587624074626973</v>
      </c>
      <c r="Q709" s="38" t="e">
        <v>#N/A</v>
      </c>
      <c r="R709" s="39" t="str">
        <f t="shared" si="140"/>
        <v xml:space="preserve"> </v>
      </c>
      <c r="S709" s="40"/>
      <c r="T709" s="41" t="str">
        <f t="shared" si="141"/>
        <v/>
      </c>
      <c r="U709" s="41" t="str">
        <f t="shared" si="142"/>
        <v/>
      </c>
      <c r="V709" s="41" t="e">
        <f t="shared" si="130"/>
        <v>#N/A</v>
      </c>
      <c r="W709" s="18" t="e">
        <f>_xlfn.XLOOKUP($B709,'[1]Query2 w Prices'!$B:$B,'[1]Query2 w Prices'!$L:$L)</f>
        <v>#N/A</v>
      </c>
    </row>
    <row r="710" spans="2:23" ht="16.5" customHeight="1" x14ac:dyDescent="0.25">
      <c r="B710" s="42" t="s">
        <v>1401</v>
      </c>
      <c r="C710" s="33" t="s">
        <v>7752</v>
      </c>
      <c r="D710" s="34" t="str">
        <f>_xlfn.XLOOKUP($B710,[1]Redo!$A:$A,[1]Redo!$AD:$AD)</f>
        <v>SGN,S11,WEX,M4-7aP,</v>
      </c>
      <c r="E710" s="35">
        <v>1326</v>
      </c>
      <c r="F710" s="36">
        <f>_xlfn.XLOOKUP($B710,'[1]DOT Signs Costs (2)'!$A:$A,'[1]DOT Signs Costs (2)'!$Y:$Y)</f>
        <v>0.12470000000000001</v>
      </c>
      <c r="G710" s="37">
        <f t="shared" si="132"/>
        <v>7.4820000000000002</v>
      </c>
      <c r="H710" s="36">
        <f>_xlfn.XLOOKUP($B710,'[1]DOT Signs Costs (2)'!$A:$A,'[1]DOT Signs Costs (2)'!$W:$W)</f>
        <v>18.128</v>
      </c>
      <c r="I710" s="36">
        <f t="shared" si="131"/>
        <v>5.7848329999999999</v>
      </c>
      <c r="J710" s="36">
        <f t="shared" si="133"/>
        <v>8.3549000000000012E-2</v>
      </c>
      <c r="K710" s="36">
        <f t="shared" si="134"/>
        <v>5.7848329999999999</v>
      </c>
      <c r="L710" s="36">
        <f t="shared" si="135"/>
        <v>23.996382000000001</v>
      </c>
      <c r="M710" s="36">
        <f t="shared" si="136"/>
        <v>1.8765170724000002</v>
      </c>
      <c r="N710" s="36">
        <f t="shared" si="137"/>
        <v>25.872899072399999</v>
      </c>
      <c r="O710" s="36">
        <f t="shared" si="138"/>
        <v>4.7147250022269755</v>
      </c>
      <c r="P710" s="36">
        <f t="shared" si="139"/>
        <v>30.587624074626973</v>
      </c>
      <c r="Q710" s="38">
        <v>20.48</v>
      </c>
      <c r="R710" s="39">
        <f t="shared" si="140"/>
        <v>-0.33044815935904753</v>
      </c>
      <c r="S710" s="40"/>
      <c r="T710" s="41" t="str">
        <f t="shared" si="141"/>
        <v/>
      </c>
      <c r="U710" s="41" t="str">
        <f t="shared" si="142"/>
        <v/>
      </c>
      <c r="V710" s="41">
        <f t="shared" ref="V710:V773" si="143">ROUND($W710+7.75%,2)</f>
        <v>20.48</v>
      </c>
      <c r="W710" s="18">
        <f>_xlfn.XLOOKUP($B710,'[1]Query2 w Prices'!$B:$B,'[1]Query2 w Prices'!$L:$L)</f>
        <v>20.406400000000001</v>
      </c>
    </row>
    <row r="711" spans="2:23" ht="16.5" customHeight="1" x14ac:dyDescent="0.25">
      <c r="B711" s="32" t="s">
        <v>1402</v>
      </c>
      <c r="C711" s="33" t="s">
        <v>7753</v>
      </c>
      <c r="D711" s="34" t="str">
        <f>_xlfn.XLOOKUP($B711,[1]Redo!$A:$A,[1]Redo!$AD:$AD)</f>
        <v>SGN,S11,WEX,M4-7aP,</v>
      </c>
      <c r="E711" s="35">
        <v>1326</v>
      </c>
      <c r="F711" s="36">
        <f>_xlfn.XLOOKUP($B711,'[1]DOT Signs Costs (2)'!$A:$A,'[1]DOT Signs Costs (2)'!$Y:$Y)</f>
        <v>0.24057500000000001</v>
      </c>
      <c r="G711" s="37">
        <f t="shared" si="132"/>
        <v>14.4345</v>
      </c>
      <c r="H711" s="36">
        <f>_xlfn.XLOOKUP($B711,'[1]DOT Signs Costs (2)'!$A:$A,'[1]DOT Signs Costs (2)'!$W:$W)</f>
        <v>40.788000000000004</v>
      </c>
      <c r="I711" s="36">
        <f t="shared" ref="I711:I774" si="144">F711*$K$4</f>
        <v>11.160274250000001</v>
      </c>
      <c r="J711" s="36">
        <f t="shared" si="133"/>
        <v>0.16118525000000003</v>
      </c>
      <c r="K711" s="36">
        <f t="shared" si="134"/>
        <v>11.160274250000001</v>
      </c>
      <c r="L711" s="36">
        <f t="shared" si="135"/>
        <v>52.109459500000007</v>
      </c>
      <c r="M711" s="36">
        <f t="shared" si="136"/>
        <v>4.0749597329000009</v>
      </c>
      <c r="N711" s="36">
        <f t="shared" si="137"/>
        <v>56.184419232900005</v>
      </c>
      <c r="O711" s="36">
        <f t="shared" si="138"/>
        <v>10.238283902847687</v>
      </c>
      <c r="P711" s="36">
        <f t="shared" si="139"/>
        <v>66.422703135747696</v>
      </c>
      <c r="Q711" s="38">
        <v>40.04</v>
      </c>
      <c r="R711" s="39">
        <f t="shared" si="140"/>
        <v>-0.39719406001633989</v>
      </c>
      <c r="S711" s="40"/>
      <c r="T711" s="41" t="str">
        <f t="shared" si="141"/>
        <v/>
      </c>
      <c r="U711" s="41" t="str">
        <f t="shared" si="142"/>
        <v/>
      </c>
      <c r="V711" s="41">
        <f t="shared" si="143"/>
        <v>40.04</v>
      </c>
      <c r="W711" s="18">
        <f>_xlfn.XLOOKUP($B711,'[1]Query2 w Prices'!$B:$B,'[1]Query2 w Prices'!$L:$L)</f>
        <v>39.962400000000002</v>
      </c>
    </row>
    <row r="712" spans="2:23" ht="16.5" customHeight="1" x14ac:dyDescent="0.25">
      <c r="B712" s="42" t="s">
        <v>1403</v>
      </c>
      <c r="C712" s="33" t="s">
        <v>7754</v>
      </c>
      <c r="D712" s="34" t="str">
        <f>_xlfn.XLOOKUP($B712,[1]Redo!$A:$A,[1]Redo!$AD:$AD)</f>
        <v>SGN,S11,WNX,M4-7aP,</v>
      </c>
      <c r="E712" s="35">
        <v>1326</v>
      </c>
      <c r="F712" s="36">
        <f>_xlfn.XLOOKUP($B712,'[1]DOT Signs Costs (2)'!$A:$A,'[1]DOT Signs Costs (2)'!$Y:$Y)</f>
        <v>0.12470000000000001</v>
      </c>
      <c r="G712" s="37">
        <f t="shared" si="132"/>
        <v>7.4820000000000002</v>
      </c>
      <c r="H712" s="36">
        <f>_xlfn.XLOOKUP($B712,'[1]DOT Signs Costs (2)'!$A:$A,'[1]DOT Signs Costs (2)'!$W:$W)</f>
        <v>18.128</v>
      </c>
      <c r="I712" s="36">
        <f t="shared" si="144"/>
        <v>5.7848329999999999</v>
      </c>
      <c r="J712" s="36">
        <f t="shared" si="133"/>
        <v>8.3549000000000012E-2</v>
      </c>
      <c r="K712" s="36">
        <f t="shared" si="134"/>
        <v>5.7848329999999999</v>
      </c>
      <c r="L712" s="36">
        <f t="shared" si="135"/>
        <v>23.996382000000001</v>
      </c>
      <c r="M712" s="36">
        <f t="shared" si="136"/>
        <v>1.8765170724000002</v>
      </c>
      <c r="N712" s="36">
        <f t="shared" si="137"/>
        <v>25.872899072399999</v>
      </c>
      <c r="O712" s="36">
        <f t="shared" si="138"/>
        <v>4.7147250022269755</v>
      </c>
      <c r="P712" s="36">
        <f t="shared" si="139"/>
        <v>30.587624074626973</v>
      </c>
      <c r="Q712" s="38">
        <v>20.48</v>
      </c>
      <c r="R712" s="39">
        <f t="shared" si="140"/>
        <v>-0.33044815935904753</v>
      </c>
      <c r="S712" s="40"/>
      <c r="T712" s="41" t="str">
        <f t="shared" si="141"/>
        <v/>
      </c>
      <c r="U712" s="41" t="str">
        <f t="shared" si="142"/>
        <v/>
      </c>
      <c r="V712" s="41">
        <f t="shared" si="143"/>
        <v>20.48</v>
      </c>
      <c r="W712" s="18">
        <f>_xlfn.XLOOKUP($B712,'[1]Query2 w Prices'!$B:$B,'[1]Query2 w Prices'!$L:$L)</f>
        <v>20.406400000000001</v>
      </c>
    </row>
    <row r="713" spans="2:23" ht="16.5" customHeight="1" x14ac:dyDescent="0.25">
      <c r="B713" s="32" t="s">
        <v>1404</v>
      </c>
      <c r="C713" s="33" t="s">
        <v>7755</v>
      </c>
      <c r="D713" s="34" t="str">
        <f>_xlfn.XLOOKUP($B713,[1]Redo!$A:$A,[1]Redo!$AD:$AD)</f>
        <v>SGN,S11,WNX,M4-7aP,</v>
      </c>
      <c r="E713" s="35">
        <v>1326</v>
      </c>
      <c r="F713" s="36">
        <f>_xlfn.XLOOKUP($B713,'[1]DOT Signs Costs (2)'!$A:$A,'[1]DOT Signs Costs (2)'!$Y:$Y)</f>
        <v>0.24057500000000001</v>
      </c>
      <c r="G713" s="37">
        <f t="shared" si="132"/>
        <v>14.4345</v>
      </c>
      <c r="H713" s="36">
        <f>_xlfn.XLOOKUP($B713,'[1]DOT Signs Costs (2)'!$A:$A,'[1]DOT Signs Costs (2)'!$W:$W)</f>
        <v>40.788000000000004</v>
      </c>
      <c r="I713" s="36">
        <f t="shared" si="144"/>
        <v>11.160274250000001</v>
      </c>
      <c r="J713" s="36">
        <f t="shared" si="133"/>
        <v>0.16118525000000003</v>
      </c>
      <c r="K713" s="36">
        <f t="shared" si="134"/>
        <v>11.160274250000001</v>
      </c>
      <c r="L713" s="36">
        <f t="shared" si="135"/>
        <v>52.109459500000007</v>
      </c>
      <c r="M713" s="36">
        <f t="shared" si="136"/>
        <v>4.0749597329000009</v>
      </c>
      <c r="N713" s="36">
        <f t="shared" si="137"/>
        <v>56.184419232900005</v>
      </c>
      <c r="O713" s="36">
        <f t="shared" si="138"/>
        <v>10.238283902847687</v>
      </c>
      <c r="P713" s="36">
        <f t="shared" si="139"/>
        <v>66.422703135747696</v>
      </c>
      <c r="Q713" s="38">
        <v>39.76</v>
      </c>
      <c r="R713" s="39">
        <f t="shared" si="140"/>
        <v>-0.40140948617007177</v>
      </c>
      <c r="S713" s="40"/>
      <c r="T713" s="41" t="str">
        <f t="shared" si="141"/>
        <v/>
      </c>
      <c r="U713" s="41" t="str">
        <f t="shared" si="142"/>
        <v/>
      </c>
      <c r="V713" s="41">
        <f t="shared" si="143"/>
        <v>39.76</v>
      </c>
      <c r="W713" s="18">
        <f>_xlfn.XLOOKUP($B713,'[1]Query2 w Prices'!$B:$B,'[1]Query2 w Prices'!$L:$L)</f>
        <v>39.679000000000002</v>
      </c>
    </row>
    <row r="714" spans="2:23" ht="16.5" customHeight="1" x14ac:dyDescent="0.25">
      <c r="B714" s="42" t="s">
        <v>1407</v>
      </c>
      <c r="C714" s="33" t="s">
        <v>7756</v>
      </c>
      <c r="D714" s="34" t="str">
        <f>_xlfn.XLOOKUP($B714,[1]Redo!$A:$A,[1]Redo!$AD:$AD)</f>
        <v>SGN,S11,GWX,M4-7aP,</v>
      </c>
      <c r="E714" s="35">
        <v>1326</v>
      </c>
      <c r="F714" s="36">
        <f>_xlfn.XLOOKUP($B714,'[1]DOT Signs Costs (2)'!$A:$A,'[1]DOT Signs Costs (2)'!$Y:$Y)</f>
        <v>5.1175000000000012E-2</v>
      </c>
      <c r="G714" s="37">
        <f t="shared" ref="G714:G777" si="145">IFERROR(SUM(F714*60), " ")</f>
        <v>3.0705000000000009</v>
      </c>
      <c r="H714" s="36">
        <f>_xlfn.XLOOKUP($B714,'[1]DOT Signs Costs (2)'!$A:$A,'[1]DOT Signs Costs (2)'!$W:$W)</f>
        <v>4.532</v>
      </c>
      <c r="I714" s="36">
        <f t="shared" si="144"/>
        <v>2.3740082500000006</v>
      </c>
      <c r="J714" s="36">
        <f t="shared" ref="J714:J777" si="146">IFERROR(SUM($J$4*F714), " " )</f>
        <v>3.4287250000000012E-2</v>
      </c>
      <c r="K714" s="36">
        <f t="shared" ref="K714:K777" si="147">IFERROR(SUM($K$4*F714), " ")</f>
        <v>2.3740082500000006</v>
      </c>
      <c r="L714" s="36">
        <f t="shared" ref="L714:L777" si="148">IFERROR(SUM(H714+J714+K714), " ")</f>
        <v>6.9402955000000013</v>
      </c>
      <c r="M714" s="36">
        <f t="shared" ref="M714:M777" si="149">IFERROR(SUM(L714*$M$4), " ")</f>
        <v>0.54273110810000014</v>
      </c>
      <c r="N714" s="36">
        <f t="shared" ref="N714:N777" si="150">IFERROR(SUM(L714+M714), " ")</f>
        <v>7.4830266081000012</v>
      </c>
      <c r="O714" s="36">
        <f t="shared" ref="O714:O777" si="151">IFERROR(SUM(N714*$O$4), " ")</f>
        <v>1.3636049266382479</v>
      </c>
      <c r="P714" s="36">
        <f t="shared" ref="P714:P777" si="152">IFERROR(SUM(O714+N714),"")</f>
        <v>8.8466315347382487</v>
      </c>
      <c r="Q714" s="38">
        <v>9.15</v>
      </c>
      <c r="R714" s="39">
        <f t="shared" ref="R714:R777" si="153">IFERROR(SUM(Q714-P714)/(P714)," ")</f>
        <v>3.4291974755646652E-2</v>
      </c>
      <c r="S714" s="40"/>
      <c r="T714" s="41" t="str">
        <f t="shared" ref="T714:T777" si="154">IF(S714=0,"",Q714*S714)</f>
        <v/>
      </c>
      <c r="U714" s="41" t="str">
        <f t="shared" ref="U714:U777" si="155">IFERROR(T714-(P714*S714),"")</f>
        <v/>
      </c>
      <c r="V714" s="41">
        <f t="shared" si="143"/>
        <v>9.15</v>
      </c>
      <c r="W714" s="18">
        <f>_xlfn.XLOOKUP($B714,'[1]Query2 w Prices'!$B:$B,'[1]Query2 w Prices'!$L:$L)</f>
        <v>9.0694999999999997</v>
      </c>
    </row>
    <row r="715" spans="2:23" ht="16.5" customHeight="1" x14ac:dyDescent="0.25">
      <c r="B715" s="32" t="s">
        <v>1417</v>
      </c>
      <c r="C715" s="33" t="s">
        <v>5611</v>
      </c>
      <c r="D715" s="34" t="str">
        <f>_xlfn.XLOOKUP($B715,[1]Redo!$A:$A,[1]Redo!$AD:$AD)</f>
        <v>SGN,S11,BFY,M4-7P,</v>
      </c>
      <c r="E715" s="35">
        <v>1326</v>
      </c>
      <c r="F715" s="36">
        <f>_xlfn.XLOOKUP($B715,'[1]DOT Signs Costs (2)'!$A:$A,'[1]DOT Signs Costs (2)'!$Y:$Y)</f>
        <v>0.12470000000000001</v>
      </c>
      <c r="G715" s="37">
        <f t="shared" si="145"/>
        <v>7.4820000000000002</v>
      </c>
      <c r="H715" s="36">
        <f>_xlfn.XLOOKUP($B715,'[1]DOT Signs Costs (2)'!$A:$A,'[1]DOT Signs Costs (2)'!$W:$W)</f>
        <v>18.128</v>
      </c>
      <c r="I715" s="36">
        <f t="shared" si="144"/>
        <v>5.7848329999999999</v>
      </c>
      <c r="J715" s="36">
        <f t="shared" si="146"/>
        <v>8.3549000000000012E-2</v>
      </c>
      <c r="K715" s="36">
        <f t="shared" si="147"/>
        <v>5.7848329999999999</v>
      </c>
      <c r="L715" s="36">
        <f t="shared" si="148"/>
        <v>23.996382000000001</v>
      </c>
      <c r="M715" s="36">
        <f t="shared" si="149"/>
        <v>1.8765170724000002</v>
      </c>
      <c r="N715" s="36">
        <f t="shared" si="150"/>
        <v>25.872899072399999</v>
      </c>
      <c r="O715" s="36">
        <f t="shared" si="151"/>
        <v>4.7147250022269755</v>
      </c>
      <c r="P715" s="36">
        <f t="shared" si="152"/>
        <v>30.587624074626973</v>
      </c>
      <c r="Q715" s="38">
        <v>19.920000000000002</v>
      </c>
      <c r="R715" s="39">
        <f t="shared" si="153"/>
        <v>-0.34875621750157354</v>
      </c>
      <c r="S715" s="40"/>
      <c r="T715" s="41" t="str">
        <f t="shared" si="154"/>
        <v/>
      </c>
      <c r="U715" s="41" t="str">
        <f t="shared" si="155"/>
        <v/>
      </c>
      <c r="V715" s="41">
        <f t="shared" si="143"/>
        <v>19.920000000000002</v>
      </c>
      <c r="W715" s="18">
        <f>_xlfn.XLOOKUP($B715,'[1]Query2 w Prices'!$B:$B,'[1]Query2 w Prices'!$L:$L)</f>
        <v>19.839500000000001</v>
      </c>
    </row>
    <row r="716" spans="2:23" ht="16.5" customHeight="1" x14ac:dyDescent="0.25">
      <c r="B716" s="42" t="s">
        <v>1418</v>
      </c>
      <c r="C716" s="33" t="s">
        <v>5612</v>
      </c>
      <c r="D716" s="34" t="str">
        <f>_xlfn.XLOOKUP($B716,[1]Redo!$A:$A,[1]Redo!$AD:$AD)</f>
        <v>SGN,S11,BFY,M4-7P,</v>
      </c>
      <c r="E716" s="35">
        <v>1326</v>
      </c>
      <c r="F716" s="36">
        <f>_xlfn.XLOOKUP($B716,'[1]DOT Signs Costs (2)'!$A:$A,'[1]DOT Signs Costs (2)'!$Y:$Y)</f>
        <v>0.24057500000000001</v>
      </c>
      <c r="G716" s="37">
        <f t="shared" si="145"/>
        <v>14.4345</v>
      </c>
      <c r="H716" s="36">
        <f>_xlfn.XLOOKUP($B716,'[1]DOT Signs Costs (2)'!$A:$A,'[1]DOT Signs Costs (2)'!$W:$W)</f>
        <v>40.788000000000004</v>
      </c>
      <c r="I716" s="36">
        <f t="shared" si="144"/>
        <v>11.160274250000001</v>
      </c>
      <c r="J716" s="36">
        <f t="shared" si="146"/>
        <v>0.16118525000000003</v>
      </c>
      <c r="K716" s="36">
        <f t="shared" si="147"/>
        <v>11.160274250000001</v>
      </c>
      <c r="L716" s="36">
        <f t="shared" si="148"/>
        <v>52.109459500000007</v>
      </c>
      <c r="M716" s="36">
        <f t="shared" si="149"/>
        <v>4.0749597329000009</v>
      </c>
      <c r="N716" s="36">
        <f t="shared" si="150"/>
        <v>56.184419232900005</v>
      </c>
      <c r="O716" s="36">
        <f t="shared" si="151"/>
        <v>10.238283902847687</v>
      </c>
      <c r="P716" s="36">
        <f t="shared" si="152"/>
        <v>66.422703135747696</v>
      </c>
      <c r="Q716" s="38">
        <v>39.76</v>
      </c>
      <c r="R716" s="39">
        <f t="shared" si="153"/>
        <v>-0.40140948617007177</v>
      </c>
      <c r="S716" s="40"/>
      <c r="T716" s="41" t="str">
        <f t="shared" si="154"/>
        <v/>
      </c>
      <c r="U716" s="41" t="str">
        <f t="shared" si="155"/>
        <v/>
      </c>
      <c r="V716" s="41">
        <f t="shared" si="143"/>
        <v>39.76</v>
      </c>
      <c r="W716" s="18">
        <f>_xlfn.XLOOKUP($B716,'[1]Query2 w Prices'!$B:$B,'[1]Query2 w Prices'!$L:$L)</f>
        <v>39.679000000000002</v>
      </c>
    </row>
    <row r="717" spans="2:23" ht="16.5" customHeight="1" x14ac:dyDescent="0.25">
      <c r="B717" s="32" t="s">
        <v>1408</v>
      </c>
      <c r="C717" s="33" t="s">
        <v>5613</v>
      </c>
      <c r="D717" s="34" t="str">
        <f>_xlfn.XLOOKUP($B717,[1]Redo!$A:$A,[1]Redo!$AD:$AD)</f>
        <v>SGN,S8,BWX,M4-7P,</v>
      </c>
      <c r="E717" s="35">
        <v>1326</v>
      </c>
      <c r="F717" s="36">
        <f>_xlfn.XLOOKUP($B717,'[1]DOT Signs Costs (2)'!$A:$A,'[1]DOT Signs Costs (2)'!$Y:$Y)</f>
        <v>0.12470000000000001</v>
      </c>
      <c r="G717" s="37">
        <f t="shared" si="145"/>
        <v>7.4820000000000002</v>
      </c>
      <c r="H717" s="36">
        <f>_xlfn.XLOOKUP($B717,'[1]DOT Signs Costs (2)'!$A:$A,'[1]DOT Signs Costs (2)'!$W:$W)</f>
        <v>18.128</v>
      </c>
      <c r="I717" s="36">
        <f t="shared" si="144"/>
        <v>5.7848329999999999</v>
      </c>
      <c r="J717" s="36">
        <f t="shared" si="146"/>
        <v>8.3549000000000012E-2</v>
      </c>
      <c r="K717" s="36">
        <f t="shared" si="147"/>
        <v>5.7848329999999999</v>
      </c>
      <c r="L717" s="36">
        <f t="shared" si="148"/>
        <v>23.996382000000001</v>
      </c>
      <c r="M717" s="36">
        <f t="shared" si="149"/>
        <v>1.8765170724000002</v>
      </c>
      <c r="N717" s="36">
        <f t="shared" si="150"/>
        <v>25.872899072399999</v>
      </c>
      <c r="O717" s="36">
        <f t="shared" si="151"/>
        <v>4.7147250022269755</v>
      </c>
      <c r="P717" s="36">
        <f t="shared" si="152"/>
        <v>30.587624074626973</v>
      </c>
      <c r="Q717" s="38">
        <v>19.63</v>
      </c>
      <c r="R717" s="39">
        <f t="shared" si="153"/>
        <v>-0.3582371761825246</v>
      </c>
      <c r="S717" s="40"/>
      <c r="T717" s="41" t="str">
        <f t="shared" si="154"/>
        <v/>
      </c>
      <c r="U717" s="41" t="str">
        <f t="shared" si="155"/>
        <v/>
      </c>
      <c r="V717" s="41">
        <f t="shared" si="143"/>
        <v>19.63</v>
      </c>
      <c r="W717" s="18">
        <f>_xlfn.XLOOKUP($B717,'[1]Query2 w Prices'!$B:$B,'[1]Query2 w Prices'!$L:$L)</f>
        <v>19.555399999999999</v>
      </c>
    </row>
    <row r="718" spans="2:23" ht="16.5" customHeight="1" x14ac:dyDescent="0.25">
      <c r="B718" s="42" t="s">
        <v>1410</v>
      </c>
      <c r="C718" s="33" t="s">
        <v>5614</v>
      </c>
      <c r="D718" s="34" t="str">
        <f>_xlfn.XLOOKUP($B718,[1]Redo!$A:$A,[1]Redo!$AD:$AD)</f>
        <v>SGN,S8,BWX,M4-7P,</v>
      </c>
      <c r="E718" s="35">
        <v>1326</v>
      </c>
      <c r="F718" s="36">
        <f>_xlfn.XLOOKUP($B718,'[1]DOT Signs Costs (2)'!$A:$A,'[1]DOT Signs Costs (2)'!$Y:$Y)</f>
        <v>0.24057500000000001</v>
      </c>
      <c r="G718" s="37">
        <f t="shared" si="145"/>
        <v>14.4345</v>
      </c>
      <c r="H718" s="36">
        <f>_xlfn.XLOOKUP($B718,'[1]DOT Signs Costs (2)'!$A:$A,'[1]DOT Signs Costs (2)'!$W:$W)</f>
        <v>40.788000000000004</v>
      </c>
      <c r="I718" s="36">
        <f t="shared" si="144"/>
        <v>11.160274250000001</v>
      </c>
      <c r="J718" s="36">
        <f t="shared" si="146"/>
        <v>0.16118525000000003</v>
      </c>
      <c r="K718" s="36">
        <f t="shared" si="147"/>
        <v>11.160274250000001</v>
      </c>
      <c r="L718" s="36">
        <f t="shared" si="148"/>
        <v>52.109459500000007</v>
      </c>
      <c r="M718" s="36">
        <f t="shared" si="149"/>
        <v>4.0749597329000009</v>
      </c>
      <c r="N718" s="36">
        <f t="shared" si="150"/>
        <v>56.184419232900005</v>
      </c>
      <c r="O718" s="36">
        <f t="shared" si="151"/>
        <v>10.238283902847687</v>
      </c>
      <c r="P718" s="36">
        <f t="shared" si="152"/>
        <v>66.422703135747696</v>
      </c>
      <c r="Q718" s="38">
        <v>38.630000000000003</v>
      </c>
      <c r="R718" s="39">
        <f t="shared" si="153"/>
        <v>-0.4184217417190611</v>
      </c>
      <c r="S718" s="40"/>
      <c r="T718" s="41" t="str">
        <f t="shared" si="154"/>
        <v/>
      </c>
      <c r="U718" s="41" t="str">
        <f t="shared" si="155"/>
        <v/>
      </c>
      <c r="V718" s="41">
        <f t="shared" si="143"/>
        <v>38.630000000000003</v>
      </c>
      <c r="W718" s="18">
        <f>_xlfn.XLOOKUP($B718,'[1]Query2 w Prices'!$B:$B,'[1]Query2 w Prices'!$L:$L)</f>
        <v>38.550899999999999</v>
      </c>
    </row>
    <row r="719" spans="2:23" ht="16.5" customHeight="1" x14ac:dyDescent="0.25">
      <c r="B719" s="32" t="s">
        <v>1411</v>
      </c>
      <c r="C719" s="33" t="s">
        <v>5615</v>
      </c>
      <c r="D719" s="34" t="str">
        <f>_xlfn.XLOOKUP($B719,[1]Redo!$A:$A,[1]Redo!$AD:$AD)</f>
        <v>SGN,S11,GWX,M4-7P,</v>
      </c>
      <c r="E719" s="35">
        <v>1326</v>
      </c>
      <c r="F719" s="36">
        <f>_xlfn.XLOOKUP($B719,'[1]DOT Signs Costs (2)'!$A:$A,'[1]DOT Signs Costs (2)'!$Y:$Y)</f>
        <v>7.2350000000000012E-2</v>
      </c>
      <c r="G719" s="37">
        <f t="shared" si="145"/>
        <v>4.3410000000000011</v>
      </c>
      <c r="H719" s="36">
        <f>_xlfn.XLOOKUP($B719,'[1]DOT Signs Costs (2)'!$A:$A,'[1]DOT Signs Costs (2)'!$W:$W)</f>
        <v>9.0640000000000001</v>
      </c>
      <c r="I719" s="36">
        <f t="shared" si="144"/>
        <v>3.3563165000000006</v>
      </c>
      <c r="J719" s="36">
        <f t="shared" si="146"/>
        <v>4.8474500000000011E-2</v>
      </c>
      <c r="K719" s="36">
        <f t="shared" si="147"/>
        <v>3.3563165000000006</v>
      </c>
      <c r="L719" s="36">
        <f t="shared" si="148"/>
        <v>12.468791</v>
      </c>
      <c r="M719" s="36">
        <f t="shared" si="149"/>
        <v>0.97505945620000001</v>
      </c>
      <c r="N719" s="36">
        <f t="shared" si="150"/>
        <v>13.4438504562</v>
      </c>
      <c r="O719" s="36">
        <f t="shared" si="151"/>
        <v>2.4498243391542398</v>
      </c>
      <c r="P719" s="36">
        <f t="shared" si="152"/>
        <v>15.89367479535424</v>
      </c>
      <c r="Q719" s="38" t="e">
        <v>#N/A</v>
      </c>
      <c r="R719" s="39" t="str">
        <f t="shared" si="153"/>
        <v xml:space="preserve"> </v>
      </c>
      <c r="S719" s="40"/>
      <c r="T719" s="41" t="str">
        <f t="shared" si="154"/>
        <v/>
      </c>
      <c r="U719" s="41" t="str">
        <f t="shared" si="155"/>
        <v/>
      </c>
      <c r="V719" s="41" t="e">
        <f t="shared" si="143"/>
        <v>#N/A</v>
      </c>
      <c r="W719" s="18" t="e">
        <f>_xlfn.XLOOKUP($B719,'[1]Query2 w Prices'!$B:$B,'[1]Query2 w Prices'!$L:$L)</f>
        <v>#N/A</v>
      </c>
    </row>
    <row r="720" spans="2:23" ht="16.5" customHeight="1" x14ac:dyDescent="0.25">
      <c r="B720" s="42" t="s">
        <v>1412</v>
      </c>
      <c r="C720" s="33" t="s">
        <v>5616</v>
      </c>
      <c r="D720" s="34" t="str">
        <f>_xlfn.XLOOKUP($B720,[1]Redo!$A:$A,[1]Redo!$AD:$AD)</f>
        <v>SGN,S11,GWX,M4-7P,</v>
      </c>
      <c r="E720" s="35">
        <v>1326</v>
      </c>
      <c r="F720" s="36">
        <f>_xlfn.XLOOKUP($B720,'[1]DOT Signs Costs (2)'!$A:$A,'[1]DOT Signs Costs (2)'!$Y:$Y)</f>
        <v>0.24057500000000001</v>
      </c>
      <c r="G720" s="37">
        <f t="shared" si="145"/>
        <v>14.4345</v>
      </c>
      <c r="H720" s="36">
        <f>_xlfn.XLOOKUP($B720,'[1]DOT Signs Costs (2)'!$A:$A,'[1]DOT Signs Costs (2)'!$W:$W)</f>
        <v>40.788000000000004</v>
      </c>
      <c r="I720" s="36">
        <f t="shared" si="144"/>
        <v>11.160274250000001</v>
      </c>
      <c r="J720" s="36">
        <f t="shared" si="146"/>
        <v>0.16118525000000003</v>
      </c>
      <c r="K720" s="36">
        <f t="shared" si="147"/>
        <v>11.160274250000001</v>
      </c>
      <c r="L720" s="36">
        <f t="shared" si="148"/>
        <v>52.109459500000007</v>
      </c>
      <c r="M720" s="36">
        <f t="shared" si="149"/>
        <v>4.0749597329000009</v>
      </c>
      <c r="N720" s="36">
        <f t="shared" si="150"/>
        <v>56.184419232900005</v>
      </c>
      <c r="O720" s="36">
        <f t="shared" si="151"/>
        <v>10.238283902847687</v>
      </c>
      <c r="P720" s="36">
        <f t="shared" si="152"/>
        <v>66.422703135747696</v>
      </c>
      <c r="Q720" s="38" t="e">
        <v>#N/A</v>
      </c>
      <c r="R720" s="39" t="str">
        <f t="shared" si="153"/>
        <v xml:space="preserve"> </v>
      </c>
      <c r="S720" s="40"/>
      <c r="T720" s="41" t="str">
        <f t="shared" si="154"/>
        <v/>
      </c>
      <c r="U720" s="41" t="str">
        <f t="shared" si="155"/>
        <v/>
      </c>
      <c r="V720" s="41" t="e">
        <f t="shared" si="143"/>
        <v>#N/A</v>
      </c>
      <c r="W720" s="18" t="e">
        <f>_xlfn.XLOOKUP($B720,'[1]Query2 w Prices'!$B:$B,'[1]Query2 w Prices'!$L:$L)</f>
        <v>#N/A</v>
      </c>
    </row>
    <row r="721" spans="2:23" ht="16.5" customHeight="1" x14ac:dyDescent="0.25">
      <c r="B721" s="32" t="s">
        <v>1413</v>
      </c>
      <c r="C721" s="33" t="s">
        <v>5617</v>
      </c>
      <c r="D721" s="34" t="str">
        <f>_xlfn.XLOOKUP($B721,[1]Redo!$A:$A,[1]Redo!$AD:$AD)</f>
        <v>SGN,S11,WEX,M4-7P,</v>
      </c>
      <c r="E721" s="35">
        <v>1326</v>
      </c>
      <c r="F721" s="36">
        <f>_xlfn.XLOOKUP($B721,'[1]DOT Signs Costs (2)'!$A:$A,'[1]DOT Signs Costs (2)'!$Y:$Y)</f>
        <v>0.12470000000000001</v>
      </c>
      <c r="G721" s="37">
        <f t="shared" si="145"/>
        <v>7.4820000000000002</v>
      </c>
      <c r="H721" s="36">
        <f>_xlfn.XLOOKUP($B721,'[1]DOT Signs Costs (2)'!$A:$A,'[1]DOT Signs Costs (2)'!$W:$W)</f>
        <v>18.128</v>
      </c>
      <c r="I721" s="36">
        <f t="shared" si="144"/>
        <v>5.7848329999999999</v>
      </c>
      <c r="J721" s="36">
        <f t="shared" si="146"/>
        <v>8.3549000000000012E-2</v>
      </c>
      <c r="K721" s="36">
        <f t="shared" si="147"/>
        <v>5.7848329999999999</v>
      </c>
      <c r="L721" s="36">
        <f t="shared" si="148"/>
        <v>23.996382000000001</v>
      </c>
      <c r="M721" s="36">
        <f t="shared" si="149"/>
        <v>1.8765170724000002</v>
      </c>
      <c r="N721" s="36">
        <f t="shared" si="150"/>
        <v>25.872899072399999</v>
      </c>
      <c r="O721" s="36">
        <f t="shared" si="151"/>
        <v>4.7147250022269755</v>
      </c>
      <c r="P721" s="36">
        <f t="shared" si="152"/>
        <v>30.587624074626973</v>
      </c>
      <c r="Q721" s="38">
        <v>20.48</v>
      </c>
      <c r="R721" s="39">
        <f t="shared" si="153"/>
        <v>-0.33044815935904753</v>
      </c>
      <c r="S721" s="40"/>
      <c r="T721" s="41" t="str">
        <f t="shared" si="154"/>
        <v/>
      </c>
      <c r="U721" s="41" t="str">
        <f t="shared" si="155"/>
        <v/>
      </c>
      <c r="V721" s="41">
        <f t="shared" si="143"/>
        <v>20.48</v>
      </c>
      <c r="W721" s="18">
        <f>_xlfn.XLOOKUP($B721,'[1]Query2 w Prices'!$B:$B,'[1]Query2 w Prices'!$L:$L)</f>
        <v>20.406400000000001</v>
      </c>
    </row>
    <row r="722" spans="2:23" ht="16.5" customHeight="1" x14ac:dyDescent="0.25">
      <c r="B722" s="42" t="s">
        <v>1414</v>
      </c>
      <c r="C722" s="33" t="s">
        <v>5618</v>
      </c>
      <c r="D722" s="34" t="str">
        <f>_xlfn.XLOOKUP($B722,[1]Redo!$A:$A,[1]Redo!$AD:$AD)</f>
        <v>SGN,S11,WEX,M4-7P,</v>
      </c>
      <c r="E722" s="35">
        <v>1326</v>
      </c>
      <c r="F722" s="36">
        <f>_xlfn.XLOOKUP($B722,'[1]DOT Signs Costs (2)'!$A:$A,'[1]DOT Signs Costs (2)'!$Y:$Y)</f>
        <v>0.24057500000000001</v>
      </c>
      <c r="G722" s="37">
        <f t="shared" si="145"/>
        <v>14.4345</v>
      </c>
      <c r="H722" s="36">
        <f>_xlfn.XLOOKUP($B722,'[1]DOT Signs Costs (2)'!$A:$A,'[1]DOT Signs Costs (2)'!$W:$W)</f>
        <v>40.788000000000004</v>
      </c>
      <c r="I722" s="36">
        <f t="shared" si="144"/>
        <v>11.160274250000001</v>
      </c>
      <c r="J722" s="36">
        <f t="shared" si="146"/>
        <v>0.16118525000000003</v>
      </c>
      <c r="K722" s="36">
        <f t="shared" si="147"/>
        <v>11.160274250000001</v>
      </c>
      <c r="L722" s="36">
        <f t="shared" si="148"/>
        <v>52.109459500000007</v>
      </c>
      <c r="M722" s="36">
        <f t="shared" si="149"/>
        <v>4.0749597329000009</v>
      </c>
      <c r="N722" s="36">
        <f t="shared" si="150"/>
        <v>56.184419232900005</v>
      </c>
      <c r="O722" s="36">
        <f t="shared" si="151"/>
        <v>10.238283902847687</v>
      </c>
      <c r="P722" s="36">
        <f t="shared" si="152"/>
        <v>66.422703135747696</v>
      </c>
      <c r="Q722" s="38">
        <v>40.04</v>
      </c>
      <c r="R722" s="39">
        <f t="shared" si="153"/>
        <v>-0.39719406001633989</v>
      </c>
      <c r="S722" s="40"/>
      <c r="T722" s="41" t="str">
        <f t="shared" si="154"/>
        <v/>
      </c>
      <c r="U722" s="41" t="str">
        <f t="shared" si="155"/>
        <v/>
      </c>
      <c r="V722" s="41">
        <f t="shared" si="143"/>
        <v>40.04</v>
      </c>
      <c r="W722" s="18">
        <f>_xlfn.XLOOKUP($B722,'[1]Query2 w Prices'!$B:$B,'[1]Query2 w Prices'!$L:$L)</f>
        <v>39.962400000000002</v>
      </c>
    </row>
    <row r="723" spans="2:23" ht="16.5" customHeight="1" x14ac:dyDescent="0.25">
      <c r="B723" s="32" t="s">
        <v>1415</v>
      </c>
      <c r="C723" s="33" t="s">
        <v>5619</v>
      </c>
      <c r="D723" s="34" t="str">
        <f>_xlfn.XLOOKUP($B723,[1]Redo!$A:$A,[1]Redo!$AD:$AD)</f>
        <v>SGN,S11,WNX,M4-7P,</v>
      </c>
      <c r="E723" s="35">
        <v>1326</v>
      </c>
      <c r="F723" s="36">
        <f>_xlfn.XLOOKUP($B723,'[1]DOT Signs Costs (2)'!$A:$A,'[1]DOT Signs Costs (2)'!$Y:$Y)</f>
        <v>0.12470000000000001</v>
      </c>
      <c r="G723" s="37">
        <f t="shared" si="145"/>
        <v>7.4820000000000002</v>
      </c>
      <c r="H723" s="36">
        <f>_xlfn.XLOOKUP($B723,'[1]DOT Signs Costs (2)'!$A:$A,'[1]DOT Signs Costs (2)'!$W:$W)</f>
        <v>18.128</v>
      </c>
      <c r="I723" s="36">
        <f t="shared" si="144"/>
        <v>5.7848329999999999</v>
      </c>
      <c r="J723" s="36">
        <f t="shared" si="146"/>
        <v>8.3549000000000012E-2</v>
      </c>
      <c r="K723" s="36">
        <f t="shared" si="147"/>
        <v>5.7848329999999999</v>
      </c>
      <c r="L723" s="36">
        <f t="shared" si="148"/>
        <v>23.996382000000001</v>
      </c>
      <c r="M723" s="36">
        <f t="shared" si="149"/>
        <v>1.8765170724000002</v>
      </c>
      <c r="N723" s="36">
        <f t="shared" si="150"/>
        <v>25.872899072399999</v>
      </c>
      <c r="O723" s="36">
        <f t="shared" si="151"/>
        <v>4.7147250022269755</v>
      </c>
      <c r="P723" s="36">
        <f t="shared" si="152"/>
        <v>30.587624074626973</v>
      </c>
      <c r="Q723" s="38">
        <v>20.48</v>
      </c>
      <c r="R723" s="39">
        <f t="shared" si="153"/>
        <v>-0.33044815935904753</v>
      </c>
      <c r="S723" s="40"/>
      <c r="T723" s="41" t="str">
        <f t="shared" si="154"/>
        <v/>
      </c>
      <c r="U723" s="41" t="str">
        <f t="shared" si="155"/>
        <v/>
      </c>
      <c r="V723" s="41">
        <f t="shared" si="143"/>
        <v>20.48</v>
      </c>
      <c r="W723" s="18">
        <f>_xlfn.XLOOKUP($B723,'[1]Query2 w Prices'!$B:$B,'[1]Query2 w Prices'!$L:$L)</f>
        <v>20.406400000000001</v>
      </c>
    </row>
    <row r="724" spans="2:23" ht="16.5" customHeight="1" x14ac:dyDescent="0.25">
      <c r="B724" s="42" t="s">
        <v>1416</v>
      </c>
      <c r="C724" s="33" t="s">
        <v>5620</v>
      </c>
      <c r="D724" s="34" t="str">
        <f>_xlfn.XLOOKUP($B724,[1]Redo!$A:$A,[1]Redo!$AD:$AD)</f>
        <v>SGN,S11,WNX,M4-7P,</v>
      </c>
      <c r="E724" s="35">
        <v>1326</v>
      </c>
      <c r="F724" s="36">
        <f>_xlfn.XLOOKUP($B724,'[1]DOT Signs Costs (2)'!$A:$A,'[1]DOT Signs Costs (2)'!$Y:$Y)</f>
        <v>0.24057500000000001</v>
      </c>
      <c r="G724" s="37">
        <f t="shared" si="145"/>
        <v>14.4345</v>
      </c>
      <c r="H724" s="36">
        <f>_xlfn.XLOOKUP($B724,'[1]DOT Signs Costs (2)'!$A:$A,'[1]DOT Signs Costs (2)'!$W:$W)</f>
        <v>40.788000000000004</v>
      </c>
      <c r="I724" s="36">
        <f t="shared" si="144"/>
        <v>11.160274250000001</v>
      </c>
      <c r="J724" s="36">
        <f t="shared" si="146"/>
        <v>0.16118525000000003</v>
      </c>
      <c r="K724" s="36">
        <f t="shared" si="147"/>
        <v>11.160274250000001</v>
      </c>
      <c r="L724" s="36">
        <f t="shared" si="148"/>
        <v>52.109459500000007</v>
      </c>
      <c r="M724" s="36">
        <f t="shared" si="149"/>
        <v>4.0749597329000009</v>
      </c>
      <c r="N724" s="36">
        <f t="shared" si="150"/>
        <v>56.184419232900005</v>
      </c>
      <c r="O724" s="36">
        <f t="shared" si="151"/>
        <v>10.238283902847687</v>
      </c>
      <c r="P724" s="36">
        <f t="shared" si="152"/>
        <v>66.422703135747696</v>
      </c>
      <c r="Q724" s="38">
        <v>39.76</v>
      </c>
      <c r="R724" s="39">
        <f t="shared" si="153"/>
        <v>-0.40140948617007177</v>
      </c>
      <c r="S724" s="40"/>
      <c r="T724" s="41" t="str">
        <f t="shared" si="154"/>
        <v/>
      </c>
      <c r="U724" s="41" t="str">
        <f t="shared" si="155"/>
        <v/>
      </c>
      <c r="V724" s="41">
        <f t="shared" si="143"/>
        <v>39.76</v>
      </c>
      <c r="W724" s="18">
        <f>_xlfn.XLOOKUP($B724,'[1]Query2 w Prices'!$B:$B,'[1]Query2 w Prices'!$L:$L)</f>
        <v>39.679000000000002</v>
      </c>
    </row>
    <row r="725" spans="2:23" ht="16.5" customHeight="1" x14ac:dyDescent="0.25">
      <c r="B725" s="32" t="s">
        <v>1419</v>
      </c>
      <c r="C725" s="33" t="s">
        <v>5621</v>
      </c>
      <c r="D725" s="34" t="str">
        <f>_xlfn.XLOOKUP($B725,[1]Redo!$A:$A,[1]Redo!$AD:$AD)</f>
        <v>SGN,S11,GWX,M4-7P,</v>
      </c>
      <c r="E725" s="35">
        <v>1326</v>
      </c>
      <c r="F725" s="36">
        <f>_xlfn.XLOOKUP($B725,'[1]DOT Signs Costs (2)'!$A:$A,'[1]DOT Signs Costs (2)'!$Y:$Y)</f>
        <v>5.1175000000000012E-2</v>
      </c>
      <c r="G725" s="37">
        <f t="shared" si="145"/>
        <v>3.0705000000000009</v>
      </c>
      <c r="H725" s="36">
        <f>_xlfn.XLOOKUP($B725,'[1]DOT Signs Costs (2)'!$A:$A,'[1]DOT Signs Costs (2)'!$W:$W)</f>
        <v>4.532</v>
      </c>
      <c r="I725" s="36">
        <f t="shared" si="144"/>
        <v>2.3740082500000006</v>
      </c>
      <c r="J725" s="36">
        <f t="shared" si="146"/>
        <v>3.4287250000000012E-2</v>
      </c>
      <c r="K725" s="36">
        <f t="shared" si="147"/>
        <v>2.3740082500000006</v>
      </c>
      <c r="L725" s="36">
        <f t="shared" si="148"/>
        <v>6.9402955000000013</v>
      </c>
      <c r="M725" s="36">
        <f t="shared" si="149"/>
        <v>0.54273110810000014</v>
      </c>
      <c r="N725" s="36">
        <f t="shared" si="150"/>
        <v>7.4830266081000012</v>
      </c>
      <c r="O725" s="36">
        <f t="shared" si="151"/>
        <v>1.3636049266382479</v>
      </c>
      <c r="P725" s="36">
        <f t="shared" si="152"/>
        <v>8.8466315347382487</v>
      </c>
      <c r="Q725" s="38">
        <v>9.15</v>
      </c>
      <c r="R725" s="39">
        <f t="shared" si="153"/>
        <v>3.4291974755646652E-2</v>
      </c>
      <c r="S725" s="40"/>
      <c r="T725" s="41" t="str">
        <f t="shared" si="154"/>
        <v/>
      </c>
      <c r="U725" s="41" t="str">
        <f t="shared" si="155"/>
        <v/>
      </c>
      <c r="V725" s="41">
        <f t="shared" si="143"/>
        <v>9.15</v>
      </c>
      <c r="W725" s="18">
        <f>_xlfn.XLOOKUP($B725,'[1]Query2 w Prices'!$B:$B,'[1]Query2 w Prices'!$L:$L)</f>
        <v>9.0694999999999997</v>
      </c>
    </row>
    <row r="726" spans="2:23" ht="16.5" customHeight="1" x14ac:dyDescent="0.25">
      <c r="B726" s="42" t="s">
        <v>1420</v>
      </c>
      <c r="C726" s="33" t="s">
        <v>5622</v>
      </c>
      <c r="D726" s="34" t="str">
        <f>_xlfn.XLOOKUP($B726,[1]Redo!$A:$A,[1]Redo!$AD:$AD)</f>
        <v>SGN,S11,BFO,M4-8,</v>
      </c>
      <c r="E726" s="35">
        <v>1326</v>
      </c>
      <c r="F726" s="36">
        <f>_xlfn.XLOOKUP($B726,'[1]DOT Signs Costs (2)'!$A:$A,'[1]DOT Signs Costs (2)'!$Y:$Y)</f>
        <v>0.17705000000000001</v>
      </c>
      <c r="G726" s="37">
        <f t="shared" si="145"/>
        <v>10.623000000000001</v>
      </c>
      <c r="H726" s="36">
        <f>_xlfn.XLOOKUP($B726,'[1]DOT Signs Costs (2)'!$A:$A,'[1]DOT Signs Costs (2)'!$W:$W)</f>
        <v>27.192</v>
      </c>
      <c r="I726" s="36">
        <f t="shared" si="144"/>
        <v>8.2133495000000014</v>
      </c>
      <c r="J726" s="36">
        <f t="shared" si="146"/>
        <v>0.11862350000000002</v>
      </c>
      <c r="K726" s="36">
        <f t="shared" si="147"/>
        <v>8.2133495000000014</v>
      </c>
      <c r="L726" s="36">
        <f t="shared" si="148"/>
        <v>35.523973000000005</v>
      </c>
      <c r="M726" s="36">
        <f t="shared" si="149"/>
        <v>2.7779746886000005</v>
      </c>
      <c r="N726" s="36">
        <f t="shared" si="150"/>
        <v>38.301947688600009</v>
      </c>
      <c r="O726" s="36">
        <f t="shared" si="151"/>
        <v>6.9796256652997126</v>
      </c>
      <c r="P726" s="36">
        <f t="shared" si="152"/>
        <v>45.281573353899724</v>
      </c>
      <c r="Q726" s="38" t="e">
        <v>#N/A</v>
      </c>
      <c r="R726" s="39" t="str">
        <f t="shared" si="153"/>
        <v xml:space="preserve"> </v>
      </c>
      <c r="S726" s="40"/>
      <c r="T726" s="41" t="str">
        <f t="shared" si="154"/>
        <v/>
      </c>
      <c r="U726" s="41" t="str">
        <f t="shared" si="155"/>
        <v/>
      </c>
      <c r="V726" s="41" t="e">
        <f t="shared" si="143"/>
        <v>#N/A</v>
      </c>
      <c r="W726" s="18" t="e">
        <f>_xlfn.XLOOKUP($B726,'[1]Query2 w Prices'!$B:$B,'[1]Query2 w Prices'!$L:$L)</f>
        <v>#N/A</v>
      </c>
    </row>
    <row r="727" spans="2:23" ht="16.5" customHeight="1" x14ac:dyDescent="0.25">
      <c r="B727" s="32" t="s">
        <v>1421</v>
      </c>
      <c r="C727" s="33" t="s">
        <v>7757</v>
      </c>
      <c r="D727" s="34" t="str">
        <f>_xlfn.XLOOKUP($B727,[1]Redo!$A:$A,[1]Redo!$AD:$AD)</f>
        <v>SGN,S11,BFO,M4-8a,</v>
      </c>
      <c r="E727" s="35">
        <v>1326</v>
      </c>
      <c r="F727" s="36">
        <f>_xlfn.XLOOKUP($B727,'[1]DOT Signs Costs (2)'!$A:$A,'[1]DOT Signs Costs (2)'!$Y:$Y)</f>
        <v>0.17705000000000001</v>
      </c>
      <c r="G727" s="37">
        <f t="shared" si="145"/>
        <v>10.623000000000001</v>
      </c>
      <c r="H727" s="36">
        <f>_xlfn.XLOOKUP($B727,'[1]DOT Signs Costs (2)'!$A:$A,'[1]DOT Signs Costs (2)'!$W:$W)</f>
        <v>27.192</v>
      </c>
      <c r="I727" s="36">
        <f t="shared" si="144"/>
        <v>8.2133495000000014</v>
      </c>
      <c r="J727" s="36">
        <f t="shared" si="146"/>
        <v>0.11862350000000002</v>
      </c>
      <c r="K727" s="36">
        <f t="shared" si="147"/>
        <v>8.2133495000000014</v>
      </c>
      <c r="L727" s="36">
        <f t="shared" si="148"/>
        <v>35.523973000000005</v>
      </c>
      <c r="M727" s="36">
        <f t="shared" si="149"/>
        <v>2.7779746886000005</v>
      </c>
      <c r="N727" s="36">
        <f t="shared" si="150"/>
        <v>38.301947688600009</v>
      </c>
      <c r="O727" s="36">
        <f t="shared" si="151"/>
        <v>6.9796256652997126</v>
      </c>
      <c r="P727" s="36">
        <f t="shared" si="152"/>
        <v>45.281573353899724</v>
      </c>
      <c r="Q727" s="38" t="e">
        <v>#N/A</v>
      </c>
      <c r="R727" s="39" t="str">
        <f t="shared" si="153"/>
        <v xml:space="preserve"> </v>
      </c>
      <c r="S727" s="40"/>
      <c r="T727" s="41" t="str">
        <f t="shared" si="154"/>
        <v/>
      </c>
      <c r="U727" s="41" t="str">
        <f t="shared" si="155"/>
        <v/>
      </c>
      <c r="V727" s="41" t="e">
        <f t="shared" si="143"/>
        <v>#N/A</v>
      </c>
      <c r="W727" s="18" t="e">
        <f>_xlfn.XLOOKUP($B727,'[1]Query2 w Prices'!$B:$B,'[1]Query2 w Prices'!$L:$L)</f>
        <v>#N/A</v>
      </c>
    </row>
    <row r="728" spans="2:23" ht="16.5" customHeight="1" x14ac:dyDescent="0.25">
      <c r="B728" s="42" t="s">
        <v>1422</v>
      </c>
      <c r="C728" s="33" t="s">
        <v>7758</v>
      </c>
      <c r="D728" s="34" t="str">
        <f>_xlfn.XLOOKUP($B728,[1]Redo!$A:$A,[1]Redo!$AD:$AD)</f>
        <v>SGN,S11,BFO,M4-8b,</v>
      </c>
      <c r="E728" s="35">
        <v>1326</v>
      </c>
      <c r="F728" s="36">
        <f>_xlfn.XLOOKUP($B728,'[1]DOT Signs Costs (2)'!$A:$A,'[1]DOT Signs Costs (2)'!$Y:$Y)</f>
        <v>0.17705000000000001</v>
      </c>
      <c r="G728" s="37">
        <f t="shared" si="145"/>
        <v>10.623000000000001</v>
      </c>
      <c r="H728" s="36">
        <f>_xlfn.XLOOKUP($B728,'[1]DOT Signs Costs (2)'!$A:$A,'[1]DOT Signs Costs (2)'!$W:$W)</f>
        <v>27.192</v>
      </c>
      <c r="I728" s="36">
        <f t="shared" si="144"/>
        <v>8.2133495000000014</v>
      </c>
      <c r="J728" s="36">
        <f t="shared" si="146"/>
        <v>0.11862350000000002</v>
      </c>
      <c r="K728" s="36">
        <f t="shared" si="147"/>
        <v>8.2133495000000014</v>
      </c>
      <c r="L728" s="36">
        <f t="shared" si="148"/>
        <v>35.523973000000005</v>
      </c>
      <c r="M728" s="36">
        <f t="shared" si="149"/>
        <v>2.7779746886000005</v>
      </c>
      <c r="N728" s="36">
        <f t="shared" si="150"/>
        <v>38.301947688600009</v>
      </c>
      <c r="O728" s="36">
        <f t="shared" si="151"/>
        <v>6.9796256652997126</v>
      </c>
      <c r="P728" s="36">
        <f t="shared" si="152"/>
        <v>45.281573353899724</v>
      </c>
      <c r="Q728" s="38" t="e">
        <v>#N/A</v>
      </c>
      <c r="R728" s="39" t="str">
        <f t="shared" si="153"/>
        <v xml:space="preserve"> </v>
      </c>
      <c r="S728" s="40"/>
      <c r="T728" s="41" t="str">
        <f t="shared" si="154"/>
        <v/>
      </c>
      <c r="U728" s="41" t="str">
        <f t="shared" si="155"/>
        <v/>
      </c>
      <c r="V728" s="41" t="e">
        <f t="shared" si="143"/>
        <v>#N/A</v>
      </c>
      <c r="W728" s="18" t="e">
        <f>_xlfn.XLOOKUP($B728,'[1]Query2 w Prices'!$B:$B,'[1]Query2 w Prices'!$L:$L)</f>
        <v>#N/A</v>
      </c>
    </row>
    <row r="729" spans="2:23" ht="16.5" customHeight="1" x14ac:dyDescent="0.25">
      <c r="B729" s="32" t="s">
        <v>1423</v>
      </c>
      <c r="C729" s="33" t="s">
        <v>7759</v>
      </c>
      <c r="D729" s="34" t="str">
        <f>_xlfn.XLOOKUP($B729,[1]Redo!$A:$A,[1]Redo!$AD:$AD)</f>
        <v>SGN,S11,BFO,M4-8bP,</v>
      </c>
      <c r="E729" s="35">
        <v>1326</v>
      </c>
      <c r="F729" s="36">
        <f>_xlfn.XLOOKUP($B729,'[1]DOT Signs Costs (2)'!$A:$A,'[1]DOT Signs Costs (2)'!$Y:$Y)</f>
        <v>0.17705000000000001</v>
      </c>
      <c r="G729" s="37">
        <f t="shared" si="145"/>
        <v>10.623000000000001</v>
      </c>
      <c r="H729" s="36">
        <f>_xlfn.XLOOKUP($B729,'[1]DOT Signs Costs (2)'!$A:$A,'[1]DOT Signs Costs (2)'!$W:$W)</f>
        <v>27.192</v>
      </c>
      <c r="I729" s="36">
        <f t="shared" si="144"/>
        <v>8.2133495000000014</v>
      </c>
      <c r="J729" s="36">
        <f t="shared" si="146"/>
        <v>0.11862350000000002</v>
      </c>
      <c r="K729" s="36">
        <f t="shared" si="147"/>
        <v>8.2133495000000014</v>
      </c>
      <c r="L729" s="36">
        <f t="shared" si="148"/>
        <v>35.523973000000005</v>
      </c>
      <c r="M729" s="36">
        <f t="shared" si="149"/>
        <v>2.7779746886000005</v>
      </c>
      <c r="N729" s="36">
        <f t="shared" si="150"/>
        <v>38.301947688600009</v>
      </c>
      <c r="O729" s="36">
        <f t="shared" si="151"/>
        <v>6.9796256652997126</v>
      </c>
      <c r="P729" s="36">
        <f t="shared" si="152"/>
        <v>45.281573353899724</v>
      </c>
      <c r="Q729" s="38" t="e">
        <v>#N/A</v>
      </c>
      <c r="R729" s="39" t="str">
        <f t="shared" si="153"/>
        <v xml:space="preserve"> </v>
      </c>
      <c r="S729" s="40"/>
      <c r="T729" s="41" t="str">
        <f t="shared" si="154"/>
        <v/>
      </c>
      <c r="U729" s="41" t="str">
        <f t="shared" si="155"/>
        <v/>
      </c>
      <c r="V729" s="41" t="e">
        <f t="shared" si="143"/>
        <v>#N/A</v>
      </c>
      <c r="W729" s="18" t="e">
        <f>_xlfn.XLOOKUP($B729,'[1]Query2 w Prices'!$B:$B,'[1]Query2 w Prices'!$L:$L)</f>
        <v>#N/A</v>
      </c>
    </row>
    <row r="730" spans="2:23" ht="16.5" customHeight="1" x14ac:dyDescent="0.25">
      <c r="B730" s="42" t="s">
        <v>1424</v>
      </c>
      <c r="C730" s="33" t="s">
        <v>5623</v>
      </c>
      <c r="D730" s="34" t="str">
        <f>_xlfn.XLOOKUP($B730,[1]Redo!$A:$A,[1]Redo!$AD:$AD)</f>
        <v>SGN,S11,BFO,M4-8P,</v>
      </c>
      <c r="E730" s="35">
        <v>1326</v>
      </c>
      <c r="F730" s="36">
        <f>_xlfn.XLOOKUP($B730,'[1]DOT Signs Costs (2)'!$A:$A,'[1]DOT Signs Costs (2)'!$Y:$Y)</f>
        <v>5.1175000000000012E-2</v>
      </c>
      <c r="G730" s="37">
        <f t="shared" si="145"/>
        <v>3.0705000000000009</v>
      </c>
      <c r="H730" s="36">
        <f>_xlfn.XLOOKUP($B730,'[1]DOT Signs Costs (2)'!$A:$A,'[1]DOT Signs Costs (2)'!$W:$W)</f>
        <v>4.532</v>
      </c>
      <c r="I730" s="36">
        <f t="shared" si="144"/>
        <v>2.3740082500000006</v>
      </c>
      <c r="J730" s="36">
        <f t="shared" si="146"/>
        <v>3.4287250000000012E-2</v>
      </c>
      <c r="K730" s="36">
        <f t="shared" si="147"/>
        <v>2.3740082500000006</v>
      </c>
      <c r="L730" s="36">
        <f t="shared" si="148"/>
        <v>6.9402955000000013</v>
      </c>
      <c r="M730" s="36">
        <f t="shared" si="149"/>
        <v>0.54273110810000014</v>
      </c>
      <c r="N730" s="36">
        <f t="shared" si="150"/>
        <v>7.4830266081000012</v>
      </c>
      <c r="O730" s="36">
        <f t="shared" si="151"/>
        <v>1.3636049266382479</v>
      </c>
      <c r="P730" s="36">
        <f t="shared" si="152"/>
        <v>8.8466315347382487</v>
      </c>
      <c r="Q730" s="38" t="e">
        <v>#N/A</v>
      </c>
      <c r="R730" s="39" t="str">
        <f t="shared" si="153"/>
        <v xml:space="preserve"> </v>
      </c>
      <c r="S730" s="40"/>
      <c r="T730" s="41" t="str">
        <f t="shared" si="154"/>
        <v/>
      </c>
      <c r="U730" s="41" t="str">
        <f t="shared" si="155"/>
        <v/>
      </c>
      <c r="V730" s="41" t="e">
        <f t="shared" si="143"/>
        <v>#N/A</v>
      </c>
      <c r="W730" s="18" t="e">
        <f>_xlfn.XLOOKUP($B730,'[1]Query2 w Prices'!$B:$B,'[1]Query2 w Prices'!$L:$L)</f>
        <v>#N/A</v>
      </c>
    </row>
    <row r="731" spans="2:23" ht="16.5" customHeight="1" x14ac:dyDescent="0.25">
      <c r="B731" s="32" t="s">
        <v>1425</v>
      </c>
      <c r="C731" s="33" t="s">
        <v>5624</v>
      </c>
      <c r="D731" s="34" t="str">
        <f>_xlfn.XLOOKUP($B731,[1]Redo!$A:$A,[1]Redo!$AD:$AD)</f>
        <v>SGN,S11,BFO,M4-9,</v>
      </c>
      <c r="E731" s="35">
        <v>1326</v>
      </c>
      <c r="F731" s="36">
        <f>_xlfn.XLOOKUP($B731,'[1]DOT Signs Costs (2)'!$A:$A,'[1]DOT Signs Costs (2)'!$Y:$Y)</f>
        <v>0.27174999999999999</v>
      </c>
      <c r="G731" s="37">
        <f t="shared" si="145"/>
        <v>16.305</v>
      </c>
      <c r="H731" s="36">
        <f>_xlfn.XLOOKUP($B731,'[1]DOT Signs Costs (2)'!$A:$A,'[1]DOT Signs Costs (2)'!$W:$W)</f>
        <v>45.32</v>
      </c>
      <c r="I731" s="36">
        <f t="shared" si="144"/>
        <v>12.6064825</v>
      </c>
      <c r="J731" s="36">
        <f t="shared" si="146"/>
        <v>0.1820725</v>
      </c>
      <c r="K731" s="36">
        <f t="shared" si="147"/>
        <v>12.6064825</v>
      </c>
      <c r="L731" s="36">
        <f t="shared" si="148"/>
        <v>58.108554999999996</v>
      </c>
      <c r="M731" s="36">
        <f t="shared" si="149"/>
        <v>4.5440890009999997</v>
      </c>
      <c r="N731" s="36">
        <f t="shared" si="150"/>
        <v>62.652644000999999</v>
      </c>
      <c r="O731" s="36">
        <f t="shared" si="151"/>
        <v>11.41696515340443</v>
      </c>
      <c r="P731" s="36">
        <f t="shared" si="152"/>
        <v>74.069609154404432</v>
      </c>
      <c r="Q731" s="38" t="e">
        <v>#N/A</v>
      </c>
      <c r="R731" s="39" t="str">
        <f t="shared" si="153"/>
        <v xml:space="preserve"> </v>
      </c>
      <c r="S731" s="40"/>
      <c r="T731" s="41" t="str">
        <f t="shared" si="154"/>
        <v/>
      </c>
      <c r="U731" s="41" t="str">
        <f t="shared" si="155"/>
        <v/>
      </c>
      <c r="V731" s="41" t="e">
        <f t="shared" si="143"/>
        <v>#N/A</v>
      </c>
      <c r="W731" s="18" t="e">
        <f>_xlfn.XLOOKUP($B731,'[1]Query2 w Prices'!$B:$B,'[1]Query2 w Prices'!$L:$L)</f>
        <v>#N/A</v>
      </c>
    </row>
    <row r="732" spans="2:23" ht="16.5" customHeight="1" x14ac:dyDescent="0.25">
      <c r="B732" s="42" t="s">
        <v>1426</v>
      </c>
      <c r="C732" s="33" t="s">
        <v>5625</v>
      </c>
      <c r="D732" s="34" t="str">
        <f>_xlfn.XLOOKUP($B732,[1]Redo!$A:$A,[1]Redo!$AD:$AD)</f>
        <v>SGN,S11,BFO,M4-9,</v>
      </c>
      <c r="E732" s="35">
        <v>1326</v>
      </c>
      <c r="F732" s="36">
        <f>_xlfn.XLOOKUP($B732,'[1]DOT Signs Costs (2)'!$A:$A,'[1]DOT Signs Costs (2)'!$Y:$Y)</f>
        <v>0.58820000000000017</v>
      </c>
      <c r="G732" s="37">
        <f t="shared" si="145"/>
        <v>35.292000000000009</v>
      </c>
      <c r="H732" s="36">
        <f>_xlfn.XLOOKUP($B732,'[1]DOT Signs Costs (2)'!$A:$A,'[1]DOT Signs Costs (2)'!$W:$W)</f>
        <v>108.768</v>
      </c>
      <c r="I732" s="36">
        <f t="shared" si="144"/>
        <v>27.286598000000009</v>
      </c>
      <c r="J732" s="36">
        <f t="shared" si="146"/>
        <v>0.39409400000000011</v>
      </c>
      <c r="K732" s="36">
        <f t="shared" si="147"/>
        <v>27.286598000000009</v>
      </c>
      <c r="L732" s="36">
        <f t="shared" si="148"/>
        <v>136.44869199999999</v>
      </c>
      <c r="M732" s="36">
        <f t="shared" si="149"/>
        <v>10.670287714400001</v>
      </c>
      <c r="N732" s="36">
        <f t="shared" si="150"/>
        <v>147.11897971439998</v>
      </c>
      <c r="O732" s="36">
        <f t="shared" si="151"/>
        <v>26.808960604709817</v>
      </c>
      <c r="P732" s="36">
        <f t="shared" si="152"/>
        <v>173.92794031910981</v>
      </c>
      <c r="Q732" s="38" t="e">
        <v>#N/A</v>
      </c>
      <c r="R732" s="39" t="str">
        <f t="shared" si="153"/>
        <v xml:space="preserve"> </v>
      </c>
      <c r="S732" s="40"/>
      <c r="T732" s="41" t="str">
        <f t="shared" si="154"/>
        <v/>
      </c>
      <c r="U732" s="41" t="str">
        <f t="shared" si="155"/>
        <v/>
      </c>
      <c r="V732" s="41" t="e">
        <f t="shared" si="143"/>
        <v>#N/A</v>
      </c>
      <c r="W732" s="18" t="e">
        <f>_xlfn.XLOOKUP($B732,'[1]Query2 w Prices'!$B:$B,'[1]Query2 w Prices'!$L:$L)</f>
        <v>#N/A</v>
      </c>
    </row>
    <row r="733" spans="2:23" ht="16.5" customHeight="1" x14ac:dyDescent="0.25">
      <c r="B733" s="32" t="s">
        <v>1427</v>
      </c>
      <c r="C733" s="33" t="s">
        <v>7760</v>
      </c>
      <c r="D733" s="34" t="str">
        <f>_xlfn.XLOOKUP($B733,[1]Redo!$A:$A,[1]Redo!$AD:$AD)</f>
        <v>SGN,S11,BFO,M4-9a,</v>
      </c>
      <c r="E733" s="35">
        <v>1326</v>
      </c>
      <c r="F733" s="36">
        <f>_xlfn.XLOOKUP($B733,'[1]DOT Signs Costs (2)'!$A:$A,'[1]DOT Signs Costs (2)'!$Y:$Y)</f>
        <v>0.27174999999999999</v>
      </c>
      <c r="G733" s="37">
        <f t="shared" si="145"/>
        <v>16.305</v>
      </c>
      <c r="H733" s="36">
        <f>_xlfn.XLOOKUP($B733,'[1]DOT Signs Costs (2)'!$A:$A,'[1]DOT Signs Costs (2)'!$W:$W)</f>
        <v>45.32</v>
      </c>
      <c r="I733" s="36">
        <f t="shared" si="144"/>
        <v>12.6064825</v>
      </c>
      <c r="J733" s="36">
        <f t="shared" si="146"/>
        <v>0.1820725</v>
      </c>
      <c r="K733" s="36">
        <f t="shared" si="147"/>
        <v>12.6064825</v>
      </c>
      <c r="L733" s="36">
        <f t="shared" si="148"/>
        <v>58.108554999999996</v>
      </c>
      <c r="M733" s="36">
        <f t="shared" si="149"/>
        <v>4.5440890009999997</v>
      </c>
      <c r="N733" s="36">
        <f t="shared" si="150"/>
        <v>62.652644000999999</v>
      </c>
      <c r="O733" s="36">
        <f t="shared" si="151"/>
        <v>11.41696515340443</v>
      </c>
      <c r="P733" s="36">
        <f t="shared" si="152"/>
        <v>74.069609154404432</v>
      </c>
      <c r="Q733" s="38">
        <v>44.29</v>
      </c>
      <c r="R733" s="39">
        <f t="shared" si="153"/>
        <v>-0.40204895765449894</v>
      </c>
      <c r="S733" s="40"/>
      <c r="T733" s="41" t="str">
        <f t="shared" si="154"/>
        <v/>
      </c>
      <c r="U733" s="41" t="str">
        <f t="shared" si="155"/>
        <v/>
      </c>
      <c r="V733" s="41">
        <f t="shared" si="143"/>
        <v>44.29</v>
      </c>
      <c r="W733" s="18">
        <f>_xlfn.XLOOKUP($B733,'[1]Query2 w Prices'!$B:$B,'[1]Query2 w Prices'!$L:$L)</f>
        <v>44.213799999999999</v>
      </c>
    </row>
    <row r="734" spans="2:23" ht="16.5" customHeight="1" x14ac:dyDescent="0.25">
      <c r="B734" s="42" t="s">
        <v>1430</v>
      </c>
      <c r="C734" s="33" t="s">
        <v>7761</v>
      </c>
      <c r="D734" s="34" t="str">
        <f>_xlfn.XLOOKUP($B734,[1]Redo!$A:$A,[1]Redo!$AD:$AD)</f>
        <v>SGN,S11,BFO,M4-9a,</v>
      </c>
      <c r="E734" s="35">
        <v>1326</v>
      </c>
      <c r="F734" s="36">
        <f>_xlfn.XLOOKUP($B734,'[1]DOT Signs Costs (2)'!$A:$A,'[1]DOT Signs Costs (2)'!$Y:$Y)</f>
        <v>0.58820000000000017</v>
      </c>
      <c r="G734" s="37">
        <f t="shared" si="145"/>
        <v>35.292000000000009</v>
      </c>
      <c r="H734" s="36">
        <f>_xlfn.XLOOKUP($B734,'[1]DOT Signs Costs (2)'!$A:$A,'[1]DOT Signs Costs (2)'!$W:$W)</f>
        <v>108.768</v>
      </c>
      <c r="I734" s="36">
        <f t="shared" si="144"/>
        <v>27.286598000000009</v>
      </c>
      <c r="J734" s="36">
        <f t="shared" si="146"/>
        <v>0.39409400000000011</v>
      </c>
      <c r="K734" s="36">
        <f t="shared" si="147"/>
        <v>27.286598000000009</v>
      </c>
      <c r="L734" s="36">
        <f t="shared" si="148"/>
        <v>136.44869199999999</v>
      </c>
      <c r="M734" s="36">
        <f t="shared" si="149"/>
        <v>10.670287714400001</v>
      </c>
      <c r="N734" s="36">
        <f t="shared" si="150"/>
        <v>147.11897971439998</v>
      </c>
      <c r="O734" s="36">
        <f t="shared" si="151"/>
        <v>26.808960604709817</v>
      </c>
      <c r="P734" s="36">
        <f t="shared" si="152"/>
        <v>173.92794031910981</v>
      </c>
      <c r="Q734" s="38">
        <v>107.78</v>
      </c>
      <c r="R734" s="39">
        <f t="shared" si="153"/>
        <v>-0.38031807999190109</v>
      </c>
      <c r="S734" s="40"/>
      <c r="T734" s="41" t="str">
        <f t="shared" si="154"/>
        <v/>
      </c>
      <c r="U734" s="41" t="str">
        <f t="shared" si="155"/>
        <v/>
      </c>
      <c r="V734" s="41">
        <f t="shared" si="143"/>
        <v>107.78</v>
      </c>
      <c r="W734" s="18">
        <f>_xlfn.XLOOKUP($B734,'[1]Query2 w Prices'!$B:$B,'[1]Query2 w Prices'!$L:$L)</f>
        <v>107.7002</v>
      </c>
    </row>
    <row r="735" spans="2:23" ht="16.5" customHeight="1" x14ac:dyDescent="0.25">
      <c r="B735" s="32" t="s">
        <v>1431</v>
      </c>
      <c r="C735" s="33" t="s">
        <v>7762</v>
      </c>
      <c r="D735" s="34" t="str">
        <f>_xlfn.XLOOKUP($B735,[1]Redo!$A:$A,[1]Redo!$AD:$AD)</f>
        <v>SGN,S11,BFO,M4-9b,</v>
      </c>
      <c r="E735" s="35">
        <v>1326</v>
      </c>
      <c r="F735" s="36">
        <f>_xlfn.XLOOKUP($B735,'[1]DOT Signs Costs (2)'!$A:$A,'[1]DOT Signs Costs (2)'!$Y:$Y)</f>
        <v>0.27174999999999999</v>
      </c>
      <c r="G735" s="37">
        <f t="shared" si="145"/>
        <v>16.305</v>
      </c>
      <c r="H735" s="36">
        <f>_xlfn.XLOOKUP($B735,'[1]DOT Signs Costs (2)'!$A:$A,'[1]DOT Signs Costs (2)'!$W:$W)</f>
        <v>45.32</v>
      </c>
      <c r="I735" s="36">
        <f t="shared" si="144"/>
        <v>12.6064825</v>
      </c>
      <c r="J735" s="36">
        <f t="shared" si="146"/>
        <v>0.1820725</v>
      </c>
      <c r="K735" s="36">
        <f t="shared" si="147"/>
        <v>12.6064825</v>
      </c>
      <c r="L735" s="36">
        <f t="shared" si="148"/>
        <v>58.108554999999996</v>
      </c>
      <c r="M735" s="36">
        <f t="shared" si="149"/>
        <v>4.5440890009999997</v>
      </c>
      <c r="N735" s="36">
        <f t="shared" si="150"/>
        <v>62.652644000999999</v>
      </c>
      <c r="O735" s="36">
        <f t="shared" si="151"/>
        <v>11.41696515340443</v>
      </c>
      <c r="P735" s="36">
        <f t="shared" si="152"/>
        <v>74.069609154404432</v>
      </c>
      <c r="Q735" s="38">
        <v>44.29</v>
      </c>
      <c r="R735" s="39">
        <f t="shared" si="153"/>
        <v>-0.40204895765449894</v>
      </c>
      <c r="S735" s="40"/>
      <c r="T735" s="41" t="str">
        <f t="shared" si="154"/>
        <v/>
      </c>
      <c r="U735" s="41" t="str">
        <f t="shared" si="155"/>
        <v/>
      </c>
      <c r="V735" s="41">
        <f t="shared" si="143"/>
        <v>44.29</v>
      </c>
      <c r="W735" s="18">
        <f>_xlfn.XLOOKUP($B735,'[1]Query2 w Prices'!$B:$B,'[1]Query2 w Prices'!$L:$L)</f>
        <v>44.213799999999999</v>
      </c>
    </row>
    <row r="736" spans="2:23" ht="16.5" customHeight="1" x14ac:dyDescent="0.25">
      <c r="B736" s="42" t="s">
        <v>1434</v>
      </c>
      <c r="C736" s="33" t="s">
        <v>7763</v>
      </c>
      <c r="D736" s="34" t="str">
        <f>_xlfn.XLOOKUP($B736,[1]Redo!$A:$A,[1]Redo!$AD:$AD)</f>
        <v>SGN,S11,BFO,M4-9b,</v>
      </c>
      <c r="E736" s="35">
        <v>1326</v>
      </c>
      <c r="F736" s="36">
        <f>_xlfn.XLOOKUP($B736,'[1]DOT Signs Costs (2)'!$A:$A,'[1]DOT Signs Costs (2)'!$Y:$Y)</f>
        <v>0.49350000000000005</v>
      </c>
      <c r="G736" s="37">
        <f t="shared" si="145"/>
        <v>29.610000000000003</v>
      </c>
      <c r="H736" s="36">
        <f>_xlfn.XLOOKUP($B736,'[1]DOT Signs Costs (2)'!$A:$A,'[1]DOT Signs Costs (2)'!$W:$W)</f>
        <v>90.64</v>
      </c>
      <c r="I736" s="36">
        <f t="shared" si="144"/>
        <v>22.893465000000003</v>
      </c>
      <c r="J736" s="36">
        <f t="shared" si="146"/>
        <v>0.33064500000000008</v>
      </c>
      <c r="K736" s="36">
        <f t="shared" si="147"/>
        <v>22.893465000000003</v>
      </c>
      <c r="L736" s="36">
        <f t="shared" si="148"/>
        <v>113.86411000000001</v>
      </c>
      <c r="M736" s="36">
        <f t="shared" si="149"/>
        <v>8.9041734020000014</v>
      </c>
      <c r="N736" s="36">
        <f t="shared" si="150"/>
        <v>122.76828340200001</v>
      </c>
      <c r="O736" s="36">
        <f t="shared" si="151"/>
        <v>22.371621116605102</v>
      </c>
      <c r="P736" s="36">
        <f t="shared" si="152"/>
        <v>145.13990451860511</v>
      </c>
      <c r="Q736" s="38">
        <v>93.04</v>
      </c>
      <c r="R736" s="39">
        <f t="shared" si="153"/>
        <v>-0.35896333741852882</v>
      </c>
      <c r="S736" s="40"/>
      <c r="T736" s="41" t="str">
        <f t="shared" si="154"/>
        <v/>
      </c>
      <c r="U736" s="41" t="str">
        <f t="shared" si="155"/>
        <v/>
      </c>
      <c r="V736" s="41">
        <f t="shared" si="143"/>
        <v>93.04</v>
      </c>
      <c r="W736" s="18">
        <f>_xlfn.XLOOKUP($B736,'[1]Query2 w Prices'!$B:$B,'[1]Query2 w Prices'!$L:$L)</f>
        <v>92.962299999999999</v>
      </c>
    </row>
    <row r="737" spans="2:23" ht="16.5" customHeight="1" x14ac:dyDescent="0.25">
      <c r="B737" s="32" t="s">
        <v>1435</v>
      </c>
      <c r="C737" s="33" t="s">
        <v>7764</v>
      </c>
      <c r="D737" s="34" t="str">
        <f>_xlfn.XLOOKUP($B737,[1]Redo!$A:$A,[1]Redo!$AD:$AD)</f>
        <v>SGN,S11,BFO,M4-9c,</v>
      </c>
      <c r="E737" s="35">
        <v>1326</v>
      </c>
      <c r="F737" s="36">
        <f>_xlfn.XLOOKUP($B737,'[1]DOT Signs Costs (2)'!$A:$A,'[1]DOT Signs Costs (2)'!$Y:$Y)</f>
        <v>0.27174999999999999</v>
      </c>
      <c r="G737" s="37">
        <f t="shared" si="145"/>
        <v>16.305</v>
      </c>
      <c r="H737" s="36">
        <f>_xlfn.XLOOKUP($B737,'[1]DOT Signs Costs (2)'!$A:$A,'[1]DOT Signs Costs (2)'!$W:$W)</f>
        <v>45.32</v>
      </c>
      <c r="I737" s="36">
        <f t="shared" si="144"/>
        <v>12.6064825</v>
      </c>
      <c r="J737" s="36">
        <f t="shared" si="146"/>
        <v>0.1820725</v>
      </c>
      <c r="K737" s="36">
        <f t="shared" si="147"/>
        <v>12.6064825</v>
      </c>
      <c r="L737" s="36">
        <f t="shared" si="148"/>
        <v>58.108554999999996</v>
      </c>
      <c r="M737" s="36">
        <f t="shared" si="149"/>
        <v>4.5440890009999997</v>
      </c>
      <c r="N737" s="36">
        <f t="shared" si="150"/>
        <v>62.652644000999999</v>
      </c>
      <c r="O737" s="36">
        <f t="shared" si="151"/>
        <v>11.41696515340443</v>
      </c>
      <c r="P737" s="36">
        <f t="shared" si="152"/>
        <v>74.069609154404432</v>
      </c>
      <c r="Q737" s="38">
        <v>44.29</v>
      </c>
      <c r="R737" s="39">
        <f t="shared" si="153"/>
        <v>-0.40204895765449894</v>
      </c>
      <c r="S737" s="40"/>
      <c r="T737" s="41" t="str">
        <f t="shared" si="154"/>
        <v/>
      </c>
      <c r="U737" s="41" t="str">
        <f t="shared" si="155"/>
        <v/>
      </c>
      <c r="V737" s="41">
        <f t="shared" si="143"/>
        <v>44.29</v>
      </c>
      <c r="W737" s="18">
        <f>_xlfn.XLOOKUP($B737,'[1]Query2 w Prices'!$B:$B,'[1]Query2 w Prices'!$L:$L)</f>
        <v>44.213799999999999</v>
      </c>
    </row>
    <row r="738" spans="2:23" ht="16.5" customHeight="1" x14ac:dyDescent="0.25">
      <c r="B738" s="42" t="s">
        <v>1438</v>
      </c>
      <c r="C738" s="33" t="s">
        <v>7765</v>
      </c>
      <c r="D738" s="34" t="str">
        <f>_xlfn.XLOOKUP($B738,[1]Redo!$A:$A,[1]Redo!$AD:$AD)</f>
        <v>SGN,S11,BFO,M4-9c,</v>
      </c>
      <c r="E738" s="35">
        <v>1326</v>
      </c>
      <c r="F738" s="36">
        <f>_xlfn.XLOOKUP($B738,'[1]DOT Signs Costs (2)'!$A:$A,'[1]DOT Signs Costs (2)'!$Y:$Y)</f>
        <v>0.58820000000000017</v>
      </c>
      <c r="G738" s="37">
        <f t="shared" si="145"/>
        <v>35.292000000000009</v>
      </c>
      <c r="H738" s="36">
        <f>_xlfn.XLOOKUP($B738,'[1]DOT Signs Costs (2)'!$A:$A,'[1]DOT Signs Costs (2)'!$W:$W)</f>
        <v>108.768</v>
      </c>
      <c r="I738" s="36">
        <f t="shared" si="144"/>
        <v>27.286598000000009</v>
      </c>
      <c r="J738" s="36">
        <f t="shared" si="146"/>
        <v>0.39409400000000011</v>
      </c>
      <c r="K738" s="36">
        <f t="shared" si="147"/>
        <v>27.286598000000009</v>
      </c>
      <c r="L738" s="36">
        <f t="shared" si="148"/>
        <v>136.44869199999999</v>
      </c>
      <c r="M738" s="36">
        <f t="shared" si="149"/>
        <v>10.670287714400001</v>
      </c>
      <c r="N738" s="36">
        <f t="shared" si="150"/>
        <v>147.11897971439998</v>
      </c>
      <c r="O738" s="36">
        <f t="shared" si="151"/>
        <v>26.808960604709817</v>
      </c>
      <c r="P738" s="36">
        <f t="shared" si="152"/>
        <v>173.92794031910981</v>
      </c>
      <c r="Q738" s="38">
        <v>107.78</v>
      </c>
      <c r="R738" s="39">
        <f t="shared" si="153"/>
        <v>-0.38031807999190109</v>
      </c>
      <c r="S738" s="40"/>
      <c r="T738" s="41" t="str">
        <f t="shared" si="154"/>
        <v/>
      </c>
      <c r="U738" s="41" t="str">
        <f t="shared" si="155"/>
        <v/>
      </c>
      <c r="V738" s="41">
        <f t="shared" si="143"/>
        <v>107.78</v>
      </c>
      <c r="W738" s="18">
        <f>_xlfn.XLOOKUP($B738,'[1]Query2 w Prices'!$B:$B,'[1]Query2 w Prices'!$L:$L)</f>
        <v>107.7002</v>
      </c>
    </row>
    <row r="739" spans="2:23" ht="16.5" customHeight="1" x14ac:dyDescent="0.25">
      <c r="B739" s="32" t="s">
        <v>1439</v>
      </c>
      <c r="C739" s="33" t="s">
        <v>5626</v>
      </c>
      <c r="D739" s="34" t="str">
        <f>_xlfn.XLOOKUP($B739,[1]Redo!$A:$A,[1]Redo!$AD:$AD)</f>
        <v>SGN,S8,BWX,M5-1P,2P,3P(Blank),</v>
      </c>
      <c r="E739" s="35">
        <v>1326</v>
      </c>
      <c r="F739" s="36">
        <f>_xlfn.XLOOKUP($B739,'[1]DOT Signs Costs (2)'!$A:$A,'[1]DOT Signs Costs (2)'!$Y:$Y)</f>
        <v>0.13764062499999999</v>
      </c>
      <c r="G739" s="37">
        <f t="shared" si="145"/>
        <v>8.2584374999999994</v>
      </c>
      <c r="H739" s="36">
        <f>_xlfn.XLOOKUP($B739,'[1]DOT Signs Costs (2)'!$A:$A,'[1]DOT Signs Costs (2)'!$W:$W)</f>
        <v>19.827500000000001</v>
      </c>
      <c r="I739" s="36">
        <f t="shared" si="144"/>
        <v>6.3851485937499994</v>
      </c>
      <c r="J739" s="36">
        <f t="shared" si="146"/>
        <v>9.2219218749999998E-2</v>
      </c>
      <c r="K739" s="36">
        <f t="shared" si="147"/>
        <v>6.3851485937499994</v>
      </c>
      <c r="L739" s="36">
        <f t="shared" si="148"/>
        <v>26.3048678125</v>
      </c>
      <c r="M739" s="36">
        <f t="shared" si="149"/>
        <v>2.0570406629375002</v>
      </c>
      <c r="N739" s="36">
        <f t="shared" si="150"/>
        <v>28.361908475437499</v>
      </c>
      <c r="O739" s="36">
        <f t="shared" si="151"/>
        <v>5.1682882009408484</v>
      </c>
      <c r="P739" s="36">
        <f t="shared" si="152"/>
        <v>33.530196676378345</v>
      </c>
      <c r="Q739" s="38">
        <v>21.62</v>
      </c>
      <c r="R739" s="39">
        <f t="shared" si="153"/>
        <v>-0.35520807680704558</v>
      </c>
      <c r="S739" s="40"/>
      <c r="T739" s="41" t="str">
        <f t="shared" si="154"/>
        <v/>
      </c>
      <c r="U739" s="41" t="str">
        <f t="shared" si="155"/>
        <v/>
      </c>
      <c r="V739" s="41">
        <f t="shared" si="143"/>
        <v>21.62</v>
      </c>
      <c r="W739" s="18">
        <f>_xlfn.XLOOKUP($B739,'[1]Query2 w Prices'!$B:$B,'[1]Query2 w Prices'!$L:$L)</f>
        <v>21.54</v>
      </c>
    </row>
    <row r="740" spans="2:23" ht="16.5" customHeight="1" x14ac:dyDescent="0.25">
      <c r="B740" s="42" t="s">
        <v>1442</v>
      </c>
      <c r="C740" s="33" t="s">
        <v>5627</v>
      </c>
      <c r="D740" s="34" t="str">
        <f>_xlfn.XLOOKUP($B740,[1]Redo!$A:$A,[1]Redo!$AD:$AD)</f>
        <v>SGN,S8,BWX,M5-1P,2P,3P(Blank),</v>
      </c>
      <c r="E740" s="35">
        <v>1326</v>
      </c>
      <c r="F740" s="36">
        <f>_xlfn.XLOOKUP($B740,'[1]DOT Signs Costs (2)'!$A:$A,'[1]DOT Signs Costs (2)'!$Y:$Y)</f>
        <v>0.24028124999999995</v>
      </c>
      <c r="G740" s="37">
        <f t="shared" si="145"/>
        <v>14.416874999999997</v>
      </c>
      <c r="H740" s="36">
        <f>_xlfn.XLOOKUP($B740,'[1]DOT Signs Costs (2)'!$A:$A,'[1]DOT Signs Costs (2)'!$W:$W)</f>
        <v>39.655000000000001</v>
      </c>
      <c r="I740" s="36">
        <f t="shared" si="144"/>
        <v>11.146647187499998</v>
      </c>
      <c r="J740" s="36">
        <f t="shared" si="146"/>
        <v>0.16098843749999997</v>
      </c>
      <c r="K740" s="36">
        <f t="shared" si="147"/>
        <v>11.146647187499998</v>
      </c>
      <c r="L740" s="36">
        <f t="shared" si="148"/>
        <v>50.962635625000004</v>
      </c>
      <c r="M740" s="36">
        <f t="shared" si="149"/>
        <v>3.9852781058750004</v>
      </c>
      <c r="N740" s="36">
        <f t="shared" si="150"/>
        <v>54.947913730875001</v>
      </c>
      <c r="O740" s="36">
        <f t="shared" si="151"/>
        <v>10.012959968739064</v>
      </c>
      <c r="P740" s="36">
        <f t="shared" si="152"/>
        <v>64.960873699614069</v>
      </c>
      <c r="Q740" s="38">
        <v>43.16</v>
      </c>
      <c r="R740" s="39">
        <f t="shared" si="153"/>
        <v>-0.33560006905731615</v>
      </c>
      <c r="S740" s="40"/>
      <c r="T740" s="41" t="str">
        <f t="shared" si="154"/>
        <v/>
      </c>
      <c r="U740" s="41" t="str">
        <f t="shared" si="155"/>
        <v/>
      </c>
      <c r="V740" s="41">
        <f t="shared" si="143"/>
        <v>43.16</v>
      </c>
      <c r="W740" s="18">
        <f>_xlfn.XLOOKUP($B740,'[1]Query2 w Prices'!$B:$B,'[1]Query2 w Prices'!$L:$L)</f>
        <v>43.080100000000002</v>
      </c>
    </row>
    <row r="741" spans="2:23" ht="16.5" customHeight="1" x14ac:dyDescent="0.25">
      <c r="B741" s="32" t="s">
        <v>1447</v>
      </c>
      <c r="C741" s="33" t="s">
        <v>5628</v>
      </c>
      <c r="D741" s="34" t="str">
        <f>_xlfn.XLOOKUP($B741,[1]Redo!$A:$A,[1]Redo!$AD:$AD)</f>
        <v>SGN,S11,BFY,M5-1PL,</v>
      </c>
      <c r="E741" s="35">
        <v>1326</v>
      </c>
      <c r="F741" s="36">
        <f>_xlfn.XLOOKUP($B741,'[1]DOT Signs Costs (2)'!$A:$A,'[1]DOT Signs Costs (2)'!$Y:$Y)</f>
        <v>0.13764062499999999</v>
      </c>
      <c r="G741" s="37">
        <f t="shared" si="145"/>
        <v>8.2584374999999994</v>
      </c>
      <c r="H741" s="36">
        <f>_xlfn.XLOOKUP($B741,'[1]DOT Signs Costs (2)'!$A:$A,'[1]DOT Signs Costs (2)'!$W:$W)</f>
        <v>19.827500000000001</v>
      </c>
      <c r="I741" s="36">
        <f t="shared" si="144"/>
        <v>6.3851485937499994</v>
      </c>
      <c r="J741" s="36">
        <f t="shared" si="146"/>
        <v>9.2219218749999998E-2</v>
      </c>
      <c r="K741" s="36">
        <f t="shared" si="147"/>
        <v>6.3851485937499994</v>
      </c>
      <c r="L741" s="36">
        <f t="shared" si="148"/>
        <v>26.3048678125</v>
      </c>
      <c r="M741" s="36">
        <f t="shared" si="149"/>
        <v>2.0570406629375002</v>
      </c>
      <c r="N741" s="36">
        <f t="shared" si="150"/>
        <v>28.361908475437499</v>
      </c>
      <c r="O741" s="36">
        <f t="shared" si="151"/>
        <v>5.1682882009408484</v>
      </c>
      <c r="P741" s="36">
        <f t="shared" si="152"/>
        <v>33.530196676378345</v>
      </c>
      <c r="Q741" s="38">
        <v>21.9</v>
      </c>
      <c r="R741" s="39">
        <f t="shared" si="153"/>
        <v>-0.34685739510056895</v>
      </c>
      <c r="S741" s="40"/>
      <c r="T741" s="41" t="str">
        <f t="shared" si="154"/>
        <v/>
      </c>
      <c r="U741" s="41" t="str">
        <f t="shared" si="155"/>
        <v/>
      </c>
      <c r="V741" s="41">
        <f t="shared" si="143"/>
        <v>21.9</v>
      </c>
      <c r="W741" s="18">
        <f>_xlfn.XLOOKUP($B741,'[1]Query2 w Prices'!$B:$B,'[1]Query2 w Prices'!$L:$L)</f>
        <v>21.823499999999999</v>
      </c>
    </row>
    <row r="742" spans="2:23" ht="16.5" customHeight="1" x14ac:dyDescent="0.25">
      <c r="B742" s="42" t="s">
        <v>1448</v>
      </c>
      <c r="C742" s="33" t="s">
        <v>5629</v>
      </c>
      <c r="D742" s="34" t="str">
        <f>_xlfn.XLOOKUP($B742,[1]Redo!$A:$A,[1]Redo!$AD:$AD)</f>
        <v>SGN,S11,BFY,M5-1PL,</v>
      </c>
      <c r="E742" s="35">
        <v>1326</v>
      </c>
      <c r="F742" s="36">
        <f>_xlfn.XLOOKUP($B742,'[1]DOT Signs Costs (2)'!$A:$A,'[1]DOT Signs Costs (2)'!$Y:$Y)</f>
        <v>0.24028124999999995</v>
      </c>
      <c r="G742" s="37">
        <f t="shared" si="145"/>
        <v>14.416874999999997</v>
      </c>
      <c r="H742" s="36">
        <f>_xlfn.XLOOKUP($B742,'[1]DOT Signs Costs (2)'!$A:$A,'[1]DOT Signs Costs (2)'!$W:$W)</f>
        <v>39.655000000000001</v>
      </c>
      <c r="I742" s="36">
        <f t="shared" si="144"/>
        <v>11.146647187499998</v>
      </c>
      <c r="J742" s="36">
        <f t="shared" si="146"/>
        <v>0.16098843749999997</v>
      </c>
      <c r="K742" s="36">
        <f t="shared" si="147"/>
        <v>11.146647187499998</v>
      </c>
      <c r="L742" s="36">
        <f t="shared" si="148"/>
        <v>50.962635625000004</v>
      </c>
      <c r="M742" s="36">
        <f t="shared" si="149"/>
        <v>3.9852781058750004</v>
      </c>
      <c r="N742" s="36">
        <f t="shared" si="150"/>
        <v>54.947913730875001</v>
      </c>
      <c r="O742" s="36">
        <f t="shared" si="151"/>
        <v>10.012959968739064</v>
      </c>
      <c r="P742" s="36">
        <f t="shared" si="152"/>
        <v>64.960873699614069</v>
      </c>
      <c r="Q742" s="38">
        <v>40.89</v>
      </c>
      <c r="R742" s="39">
        <f t="shared" si="153"/>
        <v>-0.37054418034647019</v>
      </c>
      <c r="S742" s="40"/>
      <c r="T742" s="41" t="str">
        <f t="shared" si="154"/>
        <v/>
      </c>
      <c r="U742" s="41" t="str">
        <f t="shared" si="155"/>
        <v/>
      </c>
      <c r="V742" s="41">
        <f t="shared" si="143"/>
        <v>40.89</v>
      </c>
      <c r="W742" s="18">
        <f>_xlfn.XLOOKUP($B742,'[1]Query2 w Prices'!$B:$B,'[1]Query2 w Prices'!$L:$L)</f>
        <v>40.8127</v>
      </c>
    </row>
    <row r="743" spans="2:23" ht="16.5" customHeight="1" x14ac:dyDescent="0.25">
      <c r="B743" s="32" t="s">
        <v>1443</v>
      </c>
      <c r="C743" s="33" t="s">
        <v>5630</v>
      </c>
      <c r="D743" s="34" t="str">
        <f>_xlfn.XLOOKUP($B743,[1]Redo!$A:$A,[1]Redo!$AD:$AD)</f>
        <v>SGN,S8,BWX,M5-1PL,</v>
      </c>
      <c r="E743" s="35">
        <v>1326</v>
      </c>
      <c r="F743" s="36">
        <f>_xlfn.XLOOKUP($B743,'[1]DOT Signs Costs (2)'!$A:$A,'[1]DOT Signs Costs (2)'!$Y:$Y)</f>
        <v>0.13764062499999999</v>
      </c>
      <c r="G743" s="37">
        <f t="shared" si="145"/>
        <v>8.2584374999999994</v>
      </c>
      <c r="H743" s="36">
        <f>_xlfn.XLOOKUP($B743,'[1]DOT Signs Costs (2)'!$A:$A,'[1]DOT Signs Costs (2)'!$W:$W)</f>
        <v>19.827500000000001</v>
      </c>
      <c r="I743" s="36">
        <f t="shared" si="144"/>
        <v>6.3851485937499994</v>
      </c>
      <c r="J743" s="36">
        <f t="shared" si="146"/>
        <v>9.2219218749999998E-2</v>
      </c>
      <c r="K743" s="36">
        <f t="shared" si="147"/>
        <v>6.3851485937499994</v>
      </c>
      <c r="L743" s="36">
        <f t="shared" si="148"/>
        <v>26.3048678125</v>
      </c>
      <c r="M743" s="36">
        <f t="shared" si="149"/>
        <v>2.0570406629375002</v>
      </c>
      <c r="N743" s="36">
        <f t="shared" si="150"/>
        <v>28.361908475437499</v>
      </c>
      <c r="O743" s="36">
        <f t="shared" si="151"/>
        <v>5.1682882009408484</v>
      </c>
      <c r="P743" s="36">
        <f t="shared" si="152"/>
        <v>33.530196676378345</v>
      </c>
      <c r="Q743" s="38">
        <v>21.33</v>
      </c>
      <c r="R743" s="39">
        <f t="shared" si="153"/>
        <v>-0.36385699714589659</v>
      </c>
      <c r="S743" s="40"/>
      <c r="T743" s="41" t="str">
        <f t="shared" si="154"/>
        <v/>
      </c>
      <c r="U743" s="41" t="str">
        <f t="shared" si="155"/>
        <v/>
      </c>
      <c r="V743" s="41">
        <f t="shared" si="143"/>
        <v>21.33</v>
      </c>
      <c r="W743" s="18">
        <f>_xlfn.XLOOKUP($B743,'[1]Query2 w Prices'!$B:$B,'[1]Query2 w Prices'!$L:$L)</f>
        <v>21.257300000000001</v>
      </c>
    </row>
    <row r="744" spans="2:23" ht="16.5" customHeight="1" x14ac:dyDescent="0.25">
      <c r="B744" s="42" t="s">
        <v>1446</v>
      </c>
      <c r="C744" s="33" t="s">
        <v>5631</v>
      </c>
      <c r="D744" s="34" t="str">
        <f>_xlfn.XLOOKUP($B744,[1]Redo!$A:$A,[1]Redo!$AD:$AD)</f>
        <v>SGN,S8,BWX,M5-1PL,</v>
      </c>
      <c r="E744" s="35">
        <v>1326</v>
      </c>
      <c r="F744" s="36">
        <f>_xlfn.XLOOKUP($B744,'[1]DOT Signs Costs (2)'!$A:$A,'[1]DOT Signs Costs (2)'!$Y:$Y)</f>
        <v>0.24028124999999995</v>
      </c>
      <c r="G744" s="37">
        <f t="shared" si="145"/>
        <v>14.416874999999997</v>
      </c>
      <c r="H744" s="36">
        <f>_xlfn.XLOOKUP($B744,'[1]DOT Signs Costs (2)'!$A:$A,'[1]DOT Signs Costs (2)'!$W:$W)</f>
        <v>39.655000000000001</v>
      </c>
      <c r="I744" s="36">
        <f t="shared" si="144"/>
        <v>11.146647187499998</v>
      </c>
      <c r="J744" s="36">
        <f t="shared" si="146"/>
        <v>0.16098843749999997</v>
      </c>
      <c r="K744" s="36">
        <f t="shared" si="147"/>
        <v>11.146647187499998</v>
      </c>
      <c r="L744" s="36">
        <f t="shared" si="148"/>
        <v>50.962635625000004</v>
      </c>
      <c r="M744" s="36">
        <f t="shared" si="149"/>
        <v>3.9852781058750004</v>
      </c>
      <c r="N744" s="36">
        <f t="shared" si="150"/>
        <v>54.947913730875001</v>
      </c>
      <c r="O744" s="36">
        <f t="shared" si="151"/>
        <v>10.012959968739064</v>
      </c>
      <c r="P744" s="36">
        <f t="shared" si="152"/>
        <v>64.960873699614069</v>
      </c>
      <c r="Q744" s="38">
        <v>42.02</v>
      </c>
      <c r="R744" s="39">
        <f t="shared" si="153"/>
        <v>-0.35314909411001899</v>
      </c>
      <c r="S744" s="40"/>
      <c r="T744" s="41" t="str">
        <f t="shared" si="154"/>
        <v/>
      </c>
      <c r="U744" s="41" t="str">
        <f t="shared" si="155"/>
        <v/>
      </c>
      <c r="V744" s="41">
        <f t="shared" si="143"/>
        <v>42.02</v>
      </c>
      <c r="W744" s="18">
        <f>_xlfn.XLOOKUP($B744,'[1]Query2 w Prices'!$B:$B,'[1]Query2 w Prices'!$L:$L)</f>
        <v>41.943600000000004</v>
      </c>
    </row>
    <row r="745" spans="2:23" ht="16.5" customHeight="1" x14ac:dyDescent="0.25">
      <c r="B745" s="32" t="s">
        <v>1449</v>
      </c>
      <c r="C745" s="33" t="s">
        <v>5632</v>
      </c>
      <c r="D745" s="34" t="str">
        <f>_xlfn.XLOOKUP($B745,[1]Redo!$A:$A,[1]Redo!$AD:$AD)</f>
        <v>SGN,S11,WGX,M5-1PL,</v>
      </c>
      <c r="E745" s="35">
        <v>1326</v>
      </c>
      <c r="F745" s="36">
        <f>_xlfn.XLOOKUP($B745,'[1]DOT Signs Costs (2)'!$A:$A,'[1]DOT Signs Costs (2)'!$Y:$Y)</f>
        <v>0.24028124999999995</v>
      </c>
      <c r="G745" s="37">
        <f t="shared" si="145"/>
        <v>14.416874999999997</v>
      </c>
      <c r="H745" s="36">
        <f>_xlfn.XLOOKUP($B745,'[1]DOT Signs Costs (2)'!$A:$A,'[1]DOT Signs Costs (2)'!$W:$W)</f>
        <v>39.655000000000001</v>
      </c>
      <c r="I745" s="36">
        <f t="shared" si="144"/>
        <v>11.146647187499998</v>
      </c>
      <c r="J745" s="36">
        <f t="shared" si="146"/>
        <v>0.16098843749999997</v>
      </c>
      <c r="K745" s="36">
        <f t="shared" si="147"/>
        <v>11.146647187499998</v>
      </c>
      <c r="L745" s="36">
        <f t="shared" si="148"/>
        <v>50.962635625000004</v>
      </c>
      <c r="M745" s="36">
        <f t="shared" si="149"/>
        <v>3.9852781058750004</v>
      </c>
      <c r="N745" s="36">
        <f t="shared" si="150"/>
        <v>54.947913730875001</v>
      </c>
      <c r="O745" s="36">
        <f t="shared" si="151"/>
        <v>10.012959968739064</v>
      </c>
      <c r="P745" s="36">
        <f t="shared" si="152"/>
        <v>64.960873699614069</v>
      </c>
      <c r="Q745" s="38" t="e">
        <v>#N/A</v>
      </c>
      <c r="R745" s="39" t="str">
        <f t="shared" si="153"/>
        <v xml:space="preserve"> </v>
      </c>
      <c r="S745" s="40"/>
      <c r="T745" s="41" t="str">
        <f t="shared" si="154"/>
        <v/>
      </c>
      <c r="U745" s="41" t="str">
        <f t="shared" si="155"/>
        <v/>
      </c>
      <c r="V745" s="41" t="e">
        <f t="shared" si="143"/>
        <v>#N/A</v>
      </c>
      <c r="W745" s="18" t="e">
        <f>_xlfn.XLOOKUP($B745,'[1]Query2 w Prices'!$B:$B,'[1]Query2 w Prices'!$L:$L)</f>
        <v>#N/A</v>
      </c>
    </row>
    <row r="746" spans="2:23" ht="16.5" customHeight="1" x14ac:dyDescent="0.25">
      <c r="B746" s="42" t="s">
        <v>1450</v>
      </c>
      <c r="C746" s="33" t="s">
        <v>5633</v>
      </c>
      <c r="D746" s="34" t="str">
        <f>_xlfn.XLOOKUP($B746,[1]Redo!$A:$A,[1]Redo!$AD:$AD)</f>
        <v>SGN,S11,WGX,M5-1PL,</v>
      </c>
      <c r="E746" s="35">
        <v>1326</v>
      </c>
      <c r="F746" s="36">
        <f>_xlfn.XLOOKUP($B746,'[1]DOT Signs Costs (2)'!$A:$A,'[1]DOT Signs Costs (2)'!$Y:$Y)</f>
        <v>0.13764062499999999</v>
      </c>
      <c r="G746" s="37">
        <f t="shared" si="145"/>
        <v>8.2584374999999994</v>
      </c>
      <c r="H746" s="36">
        <f>_xlfn.XLOOKUP($B746,'[1]DOT Signs Costs (2)'!$A:$A,'[1]DOT Signs Costs (2)'!$W:$W)</f>
        <v>19.827500000000001</v>
      </c>
      <c r="I746" s="36">
        <f t="shared" si="144"/>
        <v>6.3851485937499994</v>
      </c>
      <c r="J746" s="36">
        <f t="shared" si="146"/>
        <v>9.2219218749999998E-2</v>
      </c>
      <c r="K746" s="36">
        <f t="shared" si="147"/>
        <v>6.3851485937499994</v>
      </c>
      <c r="L746" s="36">
        <f t="shared" si="148"/>
        <v>26.3048678125</v>
      </c>
      <c r="M746" s="36">
        <f t="shared" si="149"/>
        <v>2.0570406629375002</v>
      </c>
      <c r="N746" s="36">
        <f t="shared" si="150"/>
        <v>28.361908475437499</v>
      </c>
      <c r="O746" s="36">
        <f t="shared" si="151"/>
        <v>5.1682882009408484</v>
      </c>
      <c r="P746" s="36">
        <f t="shared" si="152"/>
        <v>33.530196676378345</v>
      </c>
      <c r="Q746" s="38" t="e">
        <v>#N/A</v>
      </c>
      <c r="R746" s="39" t="str">
        <f t="shared" si="153"/>
        <v xml:space="preserve"> </v>
      </c>
      <c r="S746" s="40"/>
      <c r="T746" s="41" t="str">
        <f t="shared" si="154"/>
        <v/>
      </c>
      <c r="U746" s="41" t="str">
        <f t="shared" si="155"/>
        <v/>
      </c>
      <c r="V746" s="41" t="e">
        <f t="shared" si="143"/>
        <v>#N/A</v>
      </c>
      <c r="W746" s="18" t="e">
        <f>_xlfn.XLOOKUP($B746,'[1]Query2 w Prices'!$B:$B,'[1]Query2 w Prices'!$L:$L)</f>
        <v>#N/A</v>
      </c>
    </row>
    <row r="747" spans="2:23" ht="16.5" customHeight="1" x14ac:dyDescent="0.25">
      <c r="B747" s="32" t="s">
        <v>1451</v>
      </c>
      <c r="C747" s="33" t="s">
        <v>5634</v>
      </c>
      <c r="D747" s="34" t="str">
        <f>_xlfn.XLOOKUP($B747,[1]Redo!$A:$A,[1]Redo!$AD:$AD)</f>
        <v>SGN,S11,WEX,M5-1PL,</v>
      </c>
      <c r="E747" s="35">
        <v>1326</v>
      </c>
      <c r="F747" s="36">
        <f>_xlfn.XLOOKUP($B747,'[1]DOT Signs Costs (2)'!$A:$A,'[1]DOT Signs Costs (2)'!$Y:$Y)</f>
        <v>0.13764062499999999</v>
      </c>
      <c r="G747" s="37">
        <f t="shared" si="145"/>
        <v>8.2584374999999994</v>
      </c>
      <c r="H747" s="36">
        <f>_xlfn.XLOOKUP($B747,'[1]DOT Signs Costs (2)'!$A:$A,'[1]DOT Signs Costs (2)'!$W:$W)</f>
        <v>19.827500000000001</v>
      </c>
      <c r="I747" s="36">
        <f t="shared" si="144"/>
        <v>6.3851485937499994</v>
      </c>
      <c r="J747" s="36">
        <f t="shared" si="146"/>
        <v>9.2219218749999998E-2</v>
      </c>
      <c r="K747" s="36">
        <f t="shared" si="147"/>
        <v>6.3851485937499994</v>
      </c>
      <c r="L747" s="36">
        <f t="shared" si="148"/>
        <v>26.3048678125</v>
      </c>
      <c r="M747" s="36">
        <f t="shared" si="149"/>
        <v>2.0570406629375002</v>
      </c>
      <c r="N747" s="36">
        <f t="shared" si="150"/>
        <v>28.361908475437499</v>
      </c>
      <c r="O747" s="36">
        <f t="shared" si="151"/>
        <v>5.1682882009408484</v>
      </c>
      <c r="P747" s="36">
        <f t="shared" si="152"/>
        <v>33.530196676378345</v>
      </c>
      <c r="Q747" s="38" t="e">
        <v>#N/A</v>
      </c>
      <c r="R747" s="39" t="str">
        <f t="shared" si="153"/>
        <v xml:space="preserve"> </v>
      </c>
      <c r="S747" s="40"/>
      <c r="T747" s="41" t="str">
        <f t="shared" si="154"/>
        <v/>
      </c>
      <c r="U747" s="41" t="str">
        <f t="shared" si="155"/>
        <v/>
      </c>
      <c r="V747" s="41" t="e">
        <f t="shared" si="143"/>
        <v>#N/A</v>
      </c>
      <c r="W747" s="18" t="e">
        <f>_xlfn.XLOOKUP($B747,'[1]Query2 w Prices'!$B:$B,'[1]Query2 w Prices'!$L:$L)</f>
        <v>#N/A</v>
      </c>
    </row>
    <row r="748" spans="2:23" ht="16.5" customHeight="1" x14ac:dyDescent="0.25">
      <c r="B748" s="42" t="s">
        <v>1452</v>
      </c>
      <c r="C748" s="33" t="s">
        <v>5635</v>
      </c>
      <c r="D748" s="34" t="str">
        <f>_xlfn.XLOOKUP($B748,[1]Redo!$A:$A,[1]Redo!$AD:$AD)</f>
        <v>SGN,S11,WEX,M5-1PL,</v>
      </c>
      <c r="E748" s="35">
        <v>1326</v>
      </c>
      <c r="F748" s="36">
        <f>_xlfn.XLOOKUP($B748,'[1]DOT Signs Costs (2)'!$A:$A,'[1]DOT Signs Costs (2)'!$Y:$Y)</f>
        <v>0.24028124999999995</v>
      </c>
      <c r="G748" s="37">
        <f t="shared" si="145"/>
        <v>14.416874999999997</v>
      </c>
      <c r="H748" s="36">
        <f>_xlfn.XLOOKUP($B748,'[1]DOT Signs Costs (2)'!$A:$A,'[1]DOT Signs Costs (2)'!$W:$W)</f>
        <v>39.655000000000001</v>
      </c>
      <c r="I748" s="36">
        <f t="shared" si="144"/>
        <v>11.146647187499998</v>
      </c>
      <c r="J748" s="36">
        <f t="shared" si="146"/>
        <v>0.16098843749999997</v>
      </c>
      <c r="K748" s="36">
        <f t="shared" si="147"/>
        <v>11.146647187499998</v>
      </c>
      <c r="L748" s="36">
        <f t="shared" si="148"/>
        <v>50.962635625000004</v>
      </c>
      <c r="M748" s="36">
        <f t="shared" si="149"/>
        <v>3.9852781058750004</v>
      </c>
      <c r="N748" s="36">
        <f t="shared" si="150"/>
        <v>54.947913730875001</v>
      </c>
      <c r="O748" s="36">
        <f t="shared" si="151"/>
        <v>10.012959968739064</v>
      </c>
      <c r="P748" s="36">
        <f t="shared" si="152"/>
        <v>64.960873699614069</v>
      </c>
      <c r="Q748" s="38">
        <v>39.19</v>
      </c>
      <c r="R748" s="39">
        <f t="shared" si="153"/>
        <v>-0.39671377910927291</v>
      </c>
      <c r="S748" s="40"/>
      <c r="T748" s="41" t="str">
        <f t="shared" si="154"/>
        <v/>
      </c>
      <c r="U748" s="41" t="str">
        <f t="shared" si="155"/>
        <v/>
      </c>
      <c r="V748" s="41">
        <f t="shared" si="143"/>
        <v>39.19</v>
      </c>
      <c r="W748" s="18">
        <f>_xlfn.XLOOKUP($B748,'[1]Query2 w Prices'!$B:$B,'[1]Query2 w Prices'!$L:$L)</f>
        <v>39.112200000000001</v>
      </c>
    </row>
    <row r="749" spans="2:23" ht="16.5" customHeight="1" x14ac:dyDescent="0.25">
      <c r="B749" s="32" t="s">
        <v>1453</v>
      </c>
      <c r="C749" s="33" t="s">
        <v>5636</v>
      </c>
      <c r="D749" s="34" t="str">
        <f>_xlfn.XLOOKUP($B749,[1]Redo!$A:$A,[1]Redo!$AD:$AD)</f>
        <v>SGN,S11,WNX,M5-1PL,</v>
      </c>
      <c r="E749" s="35">
        <v>1326</v>
      </c>
      <c r="F749" s="36">
        <f>_xlfn.XLOOKUP($B749,'[1]DOT Signs Costs (2)'!$A:$A,'[1]DOT Signs Costs (2)'!$Y:$Y)</f>
        <v>0.13764062499999999</v>
      </c>
      <c r="G749" s="37">
        <f t="shared" si="145"/>
        <v>8.2584374999999994</v>
      </c>
      <c r="H749" s="36">
        <f>_xlfn.XLOOKUP($B749,'[1]DOT Signs Costs (2)'!$A:$A,'[1]DOT Signs Costs (2)'!$W:$W)</f>
        <v>19.827500000000001</v>
      </c>
      <c r="I749" s="36">
        <f t="shared" si="144"/>
        <v>6.3851485937499994</v>
      </c>
      <c r="J749" s="36">
        <f t="shared" si="146"/>
        <v>9.2219218749999998E-2</v>
      </c>
      <c r="K749" s="36">
        <f t="shared" si="147"/>
        <v>6.3851485937499994</v>
      </c>
      <c r="L749" s="36">
        <f t="shared" si="148"/>
        <v>26.3048678125</v>
      </c>
      <c r="M749" s="36">
        <f t="shared" si="149"/>
        <v>2.0570406629375002</v>
      </c>
      <c r="N749" s="36">
        <f t="shared" si="150"/>
        <v>28.361908475437499</v>
      </c>
      <c r="O749" s="36">
        <f t="shared" si="151"/>
        <v>5.1682882009408484</v>
      </c>
      <c r="P749" s="36">
        <f t="shared" si="152"/>
        <v>33.530196676378345</v>
      </c>
      <c r="Q749" s="38">
        <v>22.18</v>
      </c>
      <c r="R749" s="39">
        <f t="shared" si="153"/>
        <v>-0.33850671339409216</v>
      </c>
      <c r="S749" s="40"/>
      <c r="T749" s="41" t="str">
        <f t="shared" si="154"/>
        <v/>
      </c>
      <c r="U749" s="41" t="str">
        <f t="shared" si="155"/>
        <v/>
      </c>
      <c r="V749" s="41">
        <f t="shared" si="143"/>
        <v>22.18</v>
      </c>
      <c r="W749" s="18">
        <f>_xlfn.XLOOKUP($B749,'[1]Query2 w Prices'!$B:$B,'[1]Query2 w Prices'!$L:$L)</f>
        <v>22.1069</v>
      </c>
    </row>
    <row r="750" spans="2:23" ht="16.5" customHeight="1" x14ac:dyDescent="0.25">
      <c r="B750" s="42" t="s">
        <v>1454</v>
      </c>
      <c r="C750" s="33" t="s">
        <v>5637</v>
      </c>
      <c r="D750" s="34" t="str">
        <f>_xlfn.XLOOKUP($B750,[1]Redo!$A:$A,[1]Redo!$AD:$AD)</f>
        <v>SGN,S11,WNX,M5-1PL,</v>
      </c>
      <c r="E750" s="35">
        <v>1326</v>
      </c>
      <c r="F750" s="36">
        <f>_xlfn.XLOOKUP($B750,'[1]DOT Signs Costs (2)'!$A:$A,'[1]DOT Signs Costs (2)'!$Y:$Y)</f>
        <v>0.24028124999999995</v>
      </c>
      <c r="G750" s="37">
        <f t="shared" si="145"/>
        <v>14.416874999999997</v>
      </c>
      <c r="H750" s="36">
        <f>_xlfn.XLOOKUP($B750,'[1]DOT Signs Costs (2)'!$A:$A,'[1]DOT Signs Costs (2)'!$W:$W)</f>
        <v>39.655000000000001</v>
      </c>
      <c r="I750" s="36">
        <f t="shared" si="144"/>
        <v>11.146647187499998</v>
      </c>
      <c r="J750" s="36">
        <f t="shared" si="146"/>
        <v>0.16098843749999997</v>
      </c>
      <c r="K750" s="36">
        <f t="shared" si="147"/>
        <v>11.146647187499998</v>
      </c>
      <c r="L750" s="36">
        <f t="shared" si="148"/>
        <v>50.962635625000004</v>
      </c>
      <c r="M750" s="36">
        <f t="shared" si="149"/>
        <v>3.9852781058750004</v>
      </c>
      <c r="N750" s="36">
        <f t="shared" si="150"/>
        <v>54.947913730875001</v>
      </c>
      <c r="O750" s="36">
        <f t="shared" si="151"/>
        <v>10.012959968739064</v>
      </c>
      <c r="P750" s="36">
        <f t="shared" si="152"/>
        <v>64.960873699614069</v>
      </c>
      <c r="Q750" s="38">
        <v>43.72</v>
      </c>
      <c r="R750" s="39">
        <f t="shared" si="153"/>
        <v>-0.32697949534721638</v>
      </c>
      <c r="S750" s="40"/>
      <c r="T750" s="41" t="str">
        <f t="shared" si="154"/>
        <v/>
      </c>
      <c r="U750" s="41" t="str">
        <f t="shared" si="155"/>
        <v/>
      </c>
      <c r="V750" s="41">
        <f t="shared" si="143"/>
        <v>43.72</v>
      </c>
      <c r="W750" s="18">
        <f>_xlfn.XLOOKUP($B750,'[1]Query2 w Prices'!$B:$B,'[1]Query2 w Prices'!$L:$L)</f>
        <v>43.646900000000002</v>
      </c>
    </row>
    <row r="751" spans="2:23" ht="16.5" customHeight="1" x14ac:dyDescent="0.25">
      <c r="B751" s="32" t="s">
        <v>1455</v>
      </c>
      <c r="C751" s="33" t="s">
        <v>5638</v>
      </c>
      <c r="D751" s="34" t="str">
        <f>_xlfn.XLOOKUP($B751,[1]Redo!$A:$A,[1]Redo!$AD:$AD)</f>
        <v>SGN,S11,WGX,M5-1PL,</v>
      </c>
      <c r="E751" s="35">
        <v>1326</v>
      </c>
      <c r="F751" s="36">
        <f>_xlfn.XLOOKUP($B751,'[1]DOT Signs Costs (2)'!$A:$A,'[1]DOT Signs Costs (2)'!$Y:$Y)</f>
        <v>6.6762500000000002E-2</v>
      </c>
      <c r="G751" s="37">
        <f t="shared" si="145"/>
        <v>4.0057499999999999</v>
      </c>
      <c r="H751" s="36">
        <f>_xlfn.XLOOKUP($B751,'[1]DOT Signs Costs (2)'!$A:$A,'[1]DOT Signs Costs (2)'!$W:$W)</f>
        <v>6.798</v>
      </c>
      <c r="I751" s="36">
        <f t="shared" si="144"/>
        <v>3.097112375</v>
      </c>
      <c r="J751" s="36">
        <f t="shared" si="146"/>
        <v>4.4730875000000003E-2</v>
      </c>
      <c r="K751" s="36">
        <f t="shared" si="147"/>
        <v>3.097112375</v>
      </c>
      <c r="L751" s="36">
        <f t="shared" si="148"/>
        <v>9.9398432499999991</v>
      </c>
      <c r="M751" s="36">
        <f t="shared" si="149"/>
        <v>0.77729574214999997</v>
      </c>
      <c r="N751" s="36">
        <f t="shared" si="150"/>
        <v>10.71713899215</v>
      </c>
      <c r="O751" s="36">
        <f t="shared" si="151"/>
        <v>1.9529455519166197</v>
      </c>
      <c r="P751" s="36">
        <f t="shared" si="152"/>
        <v>12.670084544066619</v>
      </c>
      <c r="Q751" s="38">
        <v>11.41</v>
      </c>
      <c r="R751" s="39">
        <f t="shared" si="153"/>
        <v>-9.9453522956696766E-2</v>
      </c>
      <c r="S751" s="40"/>
      <c r="T751" s="41" t="str">
        <f t="shared" si="154"/>
        <v/>
      </c>
      <c r="U751" s="41" t="str">
        <f t="shared" si="155"/>
        <v/>
      </c>
      <c r="V751" s="41">
        <f t="shared" si="143"/>
        <v>11.41</v>
      </c>
      <c r="W751" s="18">
        <f>_xlfn.XLOOKUP($B751,'[1]Query2 w Prices'!$B:$B,'[1]Query2 w Prices'!$L:$L)</f>
        <v>11.3369</v>
      </c>
    </row>
    <row r="752" spans="2:23" ht="16.5" customHeight="1" x14ac:dyDescent="0.25">
      <c r="B752" s="42" t="s">
        <v>1461</v>
      </c>
      <c r="C752" s="33" t="s">
        <v>5639</v>
      </c>
      <c r="D752" s="34" t="str">
        <f>_xlfn.XLOOKUP($B752,[1]Redo!$A:$A,[1]Redo!$AD:$AD)</f>
        <v>SGN,S11,BFY,M5-1PR,</v>
      </c>
      <c r="E752" s="35">
        <v>1326</v>
      </c>
      <c r="F752" s="36">
        <f>_xlfn.XLOOKUP($B752,'[1]DOT Signs Costs (2)'!$A:$A,'[1]DOT Signs Costs (2)'!$Y:$Y)</f>
        <v>0.13764062499999999</v>
      </c>
      <c r="G752" s="37">
        <f t="shared" si="145"/>
        <v>8.2584374999999994</v>
      </c>
      <c r="H752" s="36">
        <f>_xlfn.XLOOKUP($B752,'[1]DOT Signs Costs (2)'!$A:$A,'[1]DOT Signs Costs (2)'!$W:$W)</f>
        <v>19.827500000000001</v>
      </c>
      <c r="I752" s="36">
        <f t="shared" si="144"/>
        <v>6.3851485937499994</v>
      </c>
      <c r="J752" s="36">
        <f t="shared" si="146"/>
        <v>9.2219218749999998E-2</v>
      </c>
      <c r="K752" s="36">
        <f t="shared" si="147"/>
        <v>6.3851485937499994</v>
      </c>
      <c r="L752" s="36">
        <f t="shared" si="148"/>
        <v>26.3048678125</v>
      </c>
      <c r="M752" s="36">
        <f t="shared" si="149"/>
        <v>2.0570406629375002</v>
      </c>
      <c r="N752" s="36">
        <f t="shared" si="150"/>
        <v>28.361908475437499</v>
      </c>
      <c r="O752" s="36">
        <f t="shared" si="151"/>
        <v>5.1682882009408484</v>
      </c>
      <c r="P752" s="36">
        <f t="shared" si="152"/>
        <v>33.530196676378345</v>
      </c>
      <c r="Q752" s="38">
        <v>21.9</v>
      </c>
      <c r="R752" s="39">
        <f t="shared" si="153"/>
        <v>-0.34685739510056895</v>
      </c>
      <c r="S752" s="40"/>
      <c r="T752" s="41" t="str">
        <f t="shared" si="154"/>
        <v/>
      </c>
      <c r="U752" s="41" t="str">
        <f t="shared" si="155"/>
        <v/>
      </c>
      <c r="V752" s="41">
        <f t="shared" si="143"/>
        <v>21.9</v>
      </c>
      <c r="W752" s="18">
        <f>_xlfn.XLOOKUP($B752,'[1]Query2 w Prices'!$B:$B,'[1]Query2 w Prices'!$L:$L)</f>
        <v>21.823499999999999</v>
      </c>
    </row>
    <row r="753" spans="2:23" ht="16.5" customHeight="1" x14ac:dyDescent="0.25">
      <c r="B753" s="32" t="s">
        <v>1462</v>
      </c>
      <c r="C753" s="33" t="s">
        <v>5640</v>
      </c>
      <c r="D753" s="34" t="str">
        <f>_xlfn.XLOOKUP($B753,[1]Redo!$A:$A,[1]Redo!$AD:$AD)</f>
        <v>SGN,S11,BFY,M5-1PR,</v>
      </c>
      <c r="E753" s="35">
        <v>1326</v>
      </c>
      <c r="F753" s="36">
        <f>_xlfn.XLOOKUP($B753,'[1]DOT Signs Costs (2)'!$A:$A,'[1]DOT Signs Costs (2)'!$Y:$Y)</f>
        <v>0.24028124999999995</v>
      </c>
      <c r="G753" s="37">
        <f t="shared" si="145"/>
        <v>14.416874999999997</v>
      </c>
      <c r="H753" s="36">
        <f>_xlfn.XLOOKUP($B753,'[1]DOT Signs Costs (2)'!$A:$A,'[1]DOT Signs Costs (2)'!$W:$W)</f>
        <v>39.655000000000001</v>
      </c>
      <c r="I753" s="36">
        <f t="shared" si="144"/>
        <v>11.146647187499998</v>
      </c>
      <c r="J753" s="36">
        <f t="shared" si="146"/>
        <v>0.16098843749999997</v>
      </c>
      <c r="K753" s="36">
        <f t="shared" si="147"/>
        <v>11.146647187499998</v>
      </c>
      <c r="L753" s="36">
        <f t="shared" si="148"/>
        <v>50.962635625000004</v>
      </c>
      <c r="M753" s="36">
        <f t="shared" si="149"/>
        <v>3.9852781058750004</v>
      </c>
      <c r="N753" s="36">
        <f t="shared" si="150"/>
        <v>54.947913730875001</v>
      </c>
      <c r="O753" s="36">
        <f t="shared" si="151"/>
        <v>10.012959968739064</v>
      </c>
      <c r="P753" s="36">
        <f t="shared" si="152"/>
        <v>64.960873699614069</v>
      </c>
      <c r="Q753" s="38">
        <v>40.89</v>
      </c>
      <c r="R753" s="39">
        <f t="shared" si="153"/>
        <v>-0.37054418034647019</v>
      </c>
      <c r="S753" s="40"/>
      <c r="T753" s="41" t="str">
        <f t="shared" si="154"/>
        <v/>
      </c>
      <c r="U753" s="41" t="str">
        <f t="shared" si="155"/>
        <v/>
      </c>
      <c r="V753" s="41">
        <f t="shared" si="143"/>
        <v>40.89</v>
      </c>
      <c r="W753" s="18">
        <f>_xlfn.XLOOKUP($B753,'[1]Query2 w Prices'!$B:$B,'[1]Query2 w Prices'!$L:$L)</f>
        <v>40.8127</v>
      </c>
    </row>
    <row r="754" spans="2:23" ht="16.5" customHeight="1" x14ac:dyDescent="0.25">
      <c r="B754" s="42" t="s">
        <v>1457</v>
      </c>
      <c r="C754" s="33" t="s">
        <v>5641</v>
      </c>
      <c r="D754" s="34" t="str">
        <f>_xlfn.XLOOKUP($B754,[1]Redo!$A:$A,[1]Redo!$AD:$AD)</f>
        <v>SGN,S8,BWX,M5-1PR,</v>
      </c>
      <c r="E754" s="35">
        <v>1326</v>
      </c>
      <c r="F754" s="36">
        <f>_xlfn.XLOOKUP($B754,'[1]DOT Signs Costs (2)'!$A:$A,'[1]DOT Signs Costs (2)'!$Y:$Y)</f>
        <v>0.13764062499999999</v>
      </c>
      <c r="G754" s="37">
        <f t="shared" si="145"/>
        <v>8.2584374999999994</v>
      </c>
      <c r="H754" s="36">
        <f>_xlfn.XLOOKUP($B754,'[1]DOT Signs Costs (2)'!$A:$A,'[1]DOT Signs Costs (2)'!$W:$W)</f>
        <v>19.827500000000001</v>
      </c>
      <c r="I754" s="36">
        <f t="shared" si="144"/>
        <v>6.3851485937499994</v>
      </c>
      <c r="J754" s="36">
        <f t="shared" si="146"/>
        <v>9.2219218749999998E-2</v>
      </c>
      <c r="K754" s="36">
        <f t="shared" si="147"/>
        <v>6.3851485937499994</v>
      </c>
      <c r="L754" s="36">
        <f t="shared" si="148"/>
        <v>26.3048678125</v>
      </c>
      <c r="M754" s="36">
        <f t="shared" si="149"/>
        <v>2.0570406629375002</v>
      </c>
      <c r="N754" s="36">
        <f t="shared" si="150"/>
        <v>28.361908475437499</v>
      </c>
      <c r="O754" s="36">
        <f t="shared" si="151"/>
        <v>5.1682882009408484</v>
      </c>
      <c r="P754" s="36">
        <f t="shared" si="152"/>
        <v>33.530196676378345</v>
      </c>
      <c r="Q754" s="38">
        <v>21.33</v>
      </c>
      <c r="R754" s="39">
        <f t="shared" si="153"/>
        <v>-0.36385699714589659</v>
      </c>
      <c r="S754" s="40"/>
      <c r="T754" s="41" t="str">
        <f t="shared" si="154"/>
        <v/>
      </c>
      <c r="U754" s="41" t="str">
        <f t="shared" si="155"/>
        <v/>
      </c>
      <c r="V754" s="41">
        <f t="shared" si="143"/>
        <v>21.33</v>
      </c>
      <c r="W754" s="18">
        <f>_xlfn.XLOOKUP($B754,'[1]Query2 w Prices'!$B:$B,'[1]Query2 w Prices'!$L:$L)</f>
        <v>21.257300000000001</v>
      </c>
    </row>
    <row r="755" spans="2:23" ht="16.5" customHeight="1" x14ac:dyDescent="0.25">
      <c r="B755" s="32" t="s">
        <v>1460</v>
      </c>
      <c r="C755" s="33" t="s">
        <v>5642</v>
      </c>
      <c r="D755" s="34" t="str">
        <f>_xlfn.XLOOKUP($B755,[1]Redo!$A:$A,[1]Redo!$AD:$AD)</f>
        <v>SGN,S8,BWX,M5-1PR,</v>
      </c>
      <c r="E755" s="35">
        <v>1326</v>
      </c>
      <c r="F755" s="36">
        <f>_xlfn.XLOOKUP($B755,'[1]DOT Signs Costs (2)'!$A:$A,'[1]DOT Signs Costs (2)'!$Y:$Y)</f>
        <v>0.24028124999999995</v>
      </c>
      <c r="G755" s="37">
        <f t="shared" si="145"/>
        <v>14.416874999999997</v>
      </c>
      <c r="H755" s="36">
        <f>_xlfn.XLOOKUP($B755,'[1]DOT Signs Costs (2)'!$A:$A,'[1]DOT Signs Costs (2)'!$W:$W)</f>
        <v>39.655000000000001</v>
      </c>
      <c r="I755" s="36">
        <f t="shared" si="144"/>
        <v>11.146647187499998</v>
      </c>
      <c r="J755" s="36">
        <f t="shared" si="146"/>
        <v>0.16098843749999997</v>
      </c>
      <c r="K755" s="36">
        <f t="shared" si="147"/>
        <v>11.146647187499998</v>
      </c>
      <c r="L755" s="36">
        <f t="shared" si="148"/>
        <v>50.962635625000004</v>
      </c>
      <c r="M755" s="36">
        <f t="shared" si="149"/>
        <v>3.9852781058750004</v>
      </c>
      <c r="N755" s="36">
        <f t="shared" si="150"/>
        <v>54.947913730875001</v>
      </c>
      <c r="O755" s="36">
        <f t="shared" si="151"/>
        <v>10.012959968739064</v>
      </c>
      <c r="P755" s="36">
        <f t="shared" si="152"/>
        <v>64.960873699614069</v>
      </c>
      <c r="Q755" s="38">
        <v>42.02</v>
      </c>
      <c r="R755" s="39">
        <f t="shared" si="153"/>
        <v>-0.35314909411001899</v>
      </c>
      <c r="S755" s="40"/>
      <c r="T755" s="41" t="str">
        <f t="shared" si="154"/>
        <v/>
      </c>
      <c r="U755" s="41" t="str">
        <f t="shared" si="155"/>
        <v/>
      </c>
      <c r="V755" s="41">
        <f t="shared" si="143"/>
        <v>42.02</v>
      </c>
      <c r="W755" s="18">
        <f>_xlfn.XLOOKUP($B755,'[1]Query2 w Prices'!$B:$B,'[1]Query2 w Prices'!$L:$L)</f>
        <v>41.943600000000004</v>
      </c>
    </row>
    <row r="756" spans="2:23" ht="16.5" customHeight="1" x14ac:dyDescent="0.25">
      <c r="B756" s="42" t="s">
        <v>1463</v>
      </c>
      <c r="C756" s="33" t="s">
        <v>5643</v>
      </c>
      <c r="D756" s="34" t="str">
        <f>_xlfn.XLOOKUP($B756,[1]Redo!$A:$A,[1]Redo!$AD:$AD)</f>
        <v>SGN,S11,WGX,M5-1PR,</v>
      </c>
      <c r="E756" s="35">
        <v>1326</v>
      </c>
      <c r="F756" s="36">
        <f>_xlfn.XLOOKUP($B756,'[1]DOT Signs Costs (2)'!$A:$A,'[1]DOT Signs Costs (2)'!$Y:$Y)</f>
        <v>0.24028124999999995</v>
      </c>
      <c r="G756" s="37">
        <f t="shared" si="145"/>
        <v>14.416874999999997</v>
      </c>
      <c r="H756" s="36">
        <f>_xlfn.XLOOKUP($B756,'[1]DOT Signs Costs (2)'!$A:$A,'[1]DOT Signs Costs (2)'!$W:$W)</f>
        <v>39.655000000000001</v>
      </c>
      <c r="I756" s="36">
        <f t="shared" si="144"/>
        <v>11.146647187499998</v>
      </c>
      <c r="J756" s="36">
        <f t="shared" si="146"/>
        <v>0.16098843749999997</v>
      </c>
      <c r="K756" s="36">
        <f t="shared" si="147"/>
        <v>11.146647187499998</v>
      </c>
      <c r="L756" s="36">
        <f t="shared" si="148"/>
        <v>50.962635625000004</v>
      </c>
      <c r="M756" s="36">
        <f t="shared" si="149"/>
        <v>3.9852781058750004</v>
      </c>
      <c r="N756" s="36">
        <f t="shared" si="150"/>
        <v>54.947913730875001</v>
      </c>
      <c r="O756" s="36">
        <f t="shared" si="151"/>
        <v>10.012959968739064</v>
      </c>
      <c r="P756" s="36">
        <f t="shared" si="152"/>
        <v>64.960873699614069</v>
      </c>
      <c r="Q756" s="38" t="e">
        <v>#N/A</v>
      </c>
      <c r="R756" s="39" t="str">
        <f t="shared" si="153"/>
        <v xml:space="preserve"> </v>
      </c>
      <c r="S756" s="40"/>
      <c r="T756" s="41" t="str">
        <f t="shared" si="154"/>
        <v/>
      </c>
      <c r="U756" s="41" t="str">
        <f t="shared" si="155"/>
        <v/>
      </c>
      <c r="V756" s="41" t="e">
        <f t="shared" si="143"/>
        <v>#N/A</v>
      </c>
      <c r="W756" s="18" t="e">
        <f>_xlfn.XLOOKUP($B756,'[1]Query2 w Prices'!$B:$B,'[1]Query2 w Prices'!$L:$L)</f>
        <v>#N/A</v>
      </c>
    </row>
    <row r="757" spans="2:23" ht="16.5" customHeight="1" x14ac:dyDescent="0.25">
      <c r="B757" s="32" t="s">
        <v>1464</v>
      </c>
      <c r="C757" s="33" t="s">
        <v>5644</v>
      </c>
      <c r="D757" s="34" t="str">
        <f>_xlfn.XLOOKUP($B757,[1]Redo!$A:$A,[1]Redo!$AD:$AD)</f>
        <v>SGN,S11,WGX,M5-1PR,</v>
      </c>
      <c r="E757" s="35">
        <v>1326</v>
      </c>
      <c r="F757" s="36">
        <f>_xlfn.XLOOKUP($B757,'[1]DOT Signs Costs (2)'!$A:$A,'[1]DOT Signs Costs (2)'!$Y:$Y)</f>
        <v>0.13764062499999999</v>
      </c>
      <c r="G757" s="37">
        <f t="shared" si="145"/>
        <v>8.2584374999999994</v>
      </c>
      <c r="H757" s="36">
        <f>_xlfn.XLOOKUP($B757,'[1]DOT Signs Costs (2)'!$A:$A,'[1]DOT Signs Costs (2)'!$W:$W)</f>
        <v>19.827500000000001</v>
      </c>
      <c r="I757" s="36">
        <f t="shared" si="144"/>
        <v>6.3851485937499994</v>
      </c>
      <c r="J757" s="36">
        <f t="shared" si="146"/>
        <v>9.2219218749999998E-2</v>
      </c>
      <c r="K757" s="36">
        <f t="shared" si="147"/>
        <v>6.3851485937499994</v>
      </c>
      <c r="L757" s="36">
        <f t="shared" si="148"/>
        <v>26.3048678125</v>
      </c>
      <c r="M757" s="36">
        <f t="shared" si="149"/>
        <v>2.0570406629375002</v>
      </c>
      <c r="N757" s="36">
        <f t="shared" si="150"/>
        <v>28.361908475437499</v>
      </c>
      <c r="O757" s="36">
        <f t="shared" si="151"/>
        <v>5.1682882009408484</v>
      </c>
      <c r="P757" s="36">
        <f t="shared" si="152"/>
        <v>33.530196676378345</v>
      </c>
      <c r="Q757" s="38" t="e">
        <v>#N/A</v>
      </c>
      <c r="R757" s="39" t="str">
        <f t="shared" si="153"/>
        <v xml:space="preserve"> </v>
      </c>
      <c r="S757" s="40"/>
      <c r="T757" s="41" t="str">
        <f t="shared" si="154"/>
        <v/>
      </c>
      <c r="U757" s="41" t="str">
        <f t="shared" si="155"/>
        <v/>
      </c>
      <c r="V757" s="41" t="e">
        <f t="shared" si="143"/>
        <v>#N/A</v>
      </c>
      <c r="W757" s="18" t="e">
        <f>_xlfn.XLOOKUP($B757,'[1]Query2 w Prices'!$B:$B,'[1]Query2 w Prices'!$L:$L)</f>
        <v>#N/A</v>
      </c>
    </row>
    <row r="758" spans="2:23" ht="16.5" customHeight="1" x14ac:dyDescent="0.25">
      <c r="B758" s="42" t="s">
        <v>1465</v>
      </c>
      <c r="C758" s="33" t="s">
        <v>5645</v>
      </c>
      <c r="D758" s="34" t="str">
        <f>_xlfn.XLOOKUP($B758,[1]Redo!$A:$A,[1]Redo!$AD:$AD)</f>
        <v>SGN,S11,WEX,M5-1PR,</v>
      </c>
      <c r="E758" s="35">
        <v>1326</v>
      </c>
      <c r="F758" s="36">
        <f>_xlfn.XLOOKUP($B758,'[1]DOT Signs Costs (2)'!$A:$A,'[1]DOT Signs Costs (2)'!$Y:$Y)</f>
        <v>0.13764062499999999</v>
      </c>
      <c r="G758" s="37">
        <f t="shared" si="145"/>
        <v>8.2584374999999994</v>
      </c>
      <c r="H758" s="36">
        <f>_xlfn.XLOOKUP($B758,'[1]DOT Signs Costs (2)'!$A:$A,'[1]DOT Signs Costs (2)'!$W:$W)</f>
        <v>19.827500000000001</v>
      </c>
      <c r="I758" s="36">
        <f t="shared" si="144"/>
        <v>6.3851485937499994</v>
      </c>
      <c r="J758" s="36">
        <f t="shared" si="146"/>
        <v>9.2219218749999998E-2</v>
      </c>
      <c r="K758" s="36">
        <f t="shared" si="147"/>
        <v>6.3851485937499994</v>
      </c>
      <c r="L758" s="36">
        <f t="shared" si="148"/>
        <v>26.3048678125</v>
      </c>
      <c r="M758" s="36">
        <f t="shared" si="149"/>
        <v>2.0570406629375002</v>
      </c>
      <c r="N758" s="36">
        <f t="shared" si="150"/>
        <v>28.361908475437499</v>
      </c>
      <c r="O758" s="36">
        <f t="shared" si="151"/>
        <v>5.1682882009408484</v>
      </c>
      <c r="P758" s="36">
        <f t="shared" si="152"/>
        <v>33.530196676378345</v>
      </c>
      <c r="Q758" s="38" t="e">
        <v>#N/A</v>
      </c>
      <c r="R758" s="39" t="str">
        <f t="shared" si="153"/>
        <v xml:space="preserve"> </v>
      </c>
      <c r="S758" s="40"/>
      <c r="T758" s="41" t="str">
        <f t="shared" si="154"/>
        <v/>
      </c>
      <c r="U758" s="41" t="str">
        <f t="shared" si="155"/>
        <v/>
      </c>
      <c r="V758" s="41" t="e">
        <f t="shared" si="143"/>
        <v>#N/A</v>
      </c>
      <c r="W758" s="18" t="e">
        <f>_xlfn.XLOOKUP($B758,'[1]Query2 w Prices'!$B:$B,'[1]Query2 w Prices'!$L:$L)</f>
        <v>#N/A</v>
      </c>
    </row>
    <row r="759" spans="2:23" ht="16.5" customHeight="1" x14ac:dyDescent="0.25">
      <c r="B759" s="32" t="s">
        <v>1466</v>
      </c>
      <c r="C759" s="33" t="s">
        <v>5646</v>
      </c>
      <c r="D759" s="34" t="str">
        <f>_xlfn.XLOOKUP($B759,[1]Redo!$A:$A,[1]Redo!$AD:$AD)</f>
        <v>SGN,S11,WEX,M5-1PR,</v>
      </c>
      <c r="E759" s="35">
        <v>1326</v>
      </c>
      <c r="F759" s="36">
        <f>_xlfn.XLOOKUP($B759,'[1]DOT Signs Costs (2)'!$A:$A,'[1]DOT Signs Costs (2)'!$Y:$Y)</f>
        <v>0.24028124999999995</v>
      </c>
      <c r="G759" s="37">
        <f t="shared" si="145"/>
        <v>14.416874999999997</v>
      </c>
      <c r="H759" s="36">
        <f>_xlfn.XLOOKUP($B759,'[1]DOT Signs Costs (2)'!$A:$A,'[1]DOT Signs Costs (2)'!$W:$W)</f>
        <v>39.655000000000001</v>
      </c>
      <c r="I759" s="36">
        <f t="shared" si="144"/>
        <v>11.146647187499998</v>
      </c>
      <c r="J759" s="36">
        <f t="shared" si="146"/>
        <v>0.16098843749999997</v>
      </c>
      <c r="K759" s="36">
        <f t="shared" si="147"/>
        <v>11.146647187499998</v>
      </c>
      <c r="L759" s="36">
        <f t="shared" si="148"/>
        <v>50.962635625000004</v>
      </c>
      <c r="M759" s="36">
        <f t="shared" si="149"/>
        <v>3.9852781058750004</v>
      </c>
      <c r="N759" s="36">
        <f t="shared" si="150"/>
        <v>54.947913730875001</v>
      </c>
      <c r="O759" s="36">
        <f t="shared" si="151"/>
        <v>10.012959968739064</v>
      </c>
      <c r="P759" s="36">
        <f t="shared" si="152"/>
        <v>64.960873699614069</v>
      </c>
      <c r="Q759" s="38">
        <v>39.19</v>
      </c>
      <c r="R759" s="39">
        <f t="shared" si="153"/>
        <v>-0.39671377910927291</v>
      </c>
      <c r="S759" s="40"/>
      <c r="T759" s="41" t="str">
        <f t="shared" si="154"/>
        <v/>
      </c>
      <c r="U759" s="41" t="str">
        <f t="shared" si="155"/>
        <v/>
      </c>
      <c r="V759" s="41">
        <f t="shared" si="143"/>
        <v>39.19</v>
      </c>
      <c r="W759" s="18">
        <f>_xlfn.XLOOKUP($B759,'[1]Query2 w Prices'!$B:$B,'[1]Query2 w Prices'!$L:$L)</f>
        <v>39.112200000000001</v>
      </c>
    </row>
    <row r="760" spans="2:23" ht="16.5" customHeight="1" x14ac:dyDescent="0.25">
      <c r="B760" s="42" t="s">
        <v>1467</v>
      </c>
      <c r="C760" s="33" t="s">
        <v>5647</v>
      </c>
      <c r="D760" s="34" t="str">
        <f>_xlfn.XLOOKUP($B760,[1]Redo!$A:$A,[1]Redo!$AD:$AD)</f>
        <v>SGN,S11,WNX,M5-1PR,</v>
      </c>
      <c r="E760" s="35">
        <v>1326</v>
      </c>
      <c r="F760" s="36">
        <f>_xlfn.XLOOKUP($B760,'[1]DOT Signs Costs (2)'!$A:$A,'[1]DOT Signs Costs (2)'!$Y:$Y)</f>
        <v>0.13764062499999999</v>
      </c>
      <c r="G760" s="37">
        <f t="shared" si="145"/>
        <v>8.2584374999999994</v>
      </c>
      <c r="H760" s="36">
        <f>_xlfn.XLOOKUP($B760,'[1]DOT Signs Costs (2)'!$A:$A,'[1]DOT Signs Costs (2)'!$W:$W)</f>
        <v>19.827500000000001</v>
      </c>
      <c r="I760" s="36">
        <f t="shared" si="144"/>
        <v>6.3851485937499994</v>
      </c>
      <c r="J760" s="36">
        <f t="shared" si="146"/>
        <v>9.2219218749999998E-2</v>
      </c>
      <c r="K760" s="36">
        <f t="shared" si="147"/>
        <v>6.3851485937499994</v>
      </c>
      <c r="L760" s="36">
        <f t="shared" si="148"/>
        <v>26.3048678125</v>
      </c>
      <c r="M760" s="36">
        <f t="shared" si="149"/>
        <v>2.0570406629375002</v>
      </c>
      <c r="N760" s="36">
        <f t="shared" si="150"/>
        <v>28.361908475437499</v>
      </c>
      <c r="O760" s="36">
        <f t="shared" si="151"/>
        <v>5.1682882009408484</v>
      </c>
      <c r="P760" s="36">
        <f t="shared" si="152"/>
        <v>33.530196676378345</v>
      </c>
      <c r="Q760" s="38">
        <v>22.18</v>
      </c>
      <c r="R760" s="39">
        <f t="shared" si="153"/>
        <v>-0.33850671339409216</v>
      </c>
      <c r="S760" s="40"/>
      <c r="T760" s="41" t="str">
        <f t="shared" si="154"/>
        <v/>
      </c>
      <c r="U760" s="41" t="str">
        <f t="shared" si="155"/>
        <v/>
      </c>
      <c r="V760" s="41">
        <f t="shared" si="143"/>
        <v>22.18</v>
      </c>
      <c r="W760" s="18">
        <f>_xlfn.XLOOKUP($B760,'[1]Query2 w Prices'!$B:$B,'[1]Query2 w Prices'!$L:$L)</f>
        <v>22.1069</v>
      </c>
    </row>
    <row r="761" spans="2:23" ht="16.5" customHeight="1" x14ac:dyDescent="0.25">
      <c r="B761" s="32" t="s">
        <v>1468</v>
      </c>
      <c r="C761" s="33" t="s">
        <v>5648</v>
      </c>
      <c r="D761" s="34" t="str">
        <f>_xlfn.XLOOKUP($B761,[1]Redo!$A:$A,[1]Redo!$AD:$AD)</f>
        <v>SGN,S11,WNX,M5-1PR,</v>
      </c>
      <c r="E761" s="35">
        <v>1326</v>
      </c>
      <c r="F761" s="36">
        <f>_xlfn.XLOOKUP($B761,'[1]DOT Signs Costs (2)'!$A:$A,'[1]DOT Signs Costs (2)'!$Y:$Y)</f>
        <v>0.24028124999999995</v>
      </c>
      <c r="G761" s="37">
        <f t="shared" si="145"/>
        <v>14.416874999999997</v>
      </c>
      <c r="H761" s="36">
        <f>_xlfn.XLOOKUP($B761,'[1]DOT Signs Costs (2)'!$A:$A,'[1]DOT Signs Costs (2)'!$W:$W)</f>
        <v>39.655000000000001</v>
      </c>
      <c r="I761" s="36">
        <f t="shared" si="144"/>
        <v>11.146647187499998</v>
      </c>
      <c r="J761" s="36">
        <f t="shared" si="146"/>
        <v>0.16098843749999997</v>
      </c>
      <c r="K761" s="36">
        <f t="shared" si="147"/>
        <v>11.146647187499998</v>
      </c>
      <c r="L761" s="36">
        <f t="shared" si="148"/>
        <v>50.962635625000004</v>
      </c>
      <c r="M761" s="36">
        <f t="shared" si="149"/>
        <v>3.9852781058750004</v>
      </c>
      <c r="N761" s="36">
        <f t="shared" si="150"/>
        <v>54.947913730875001</v>
      </c>
      <c r="O761" s="36">
        <f t="shared" si="151"/>
        <v>10.012959968739064</v>
      </c>
      <c r="P761" s="36">
        <f t="shared" si="152"/>
        <v>64.960873699614069</v>
      </c>
      <c r="Q761" s="38">
        <v>43.72</v>
      </c>
      <c r="R761" s="39">
        <f t="shared" si="153"/>
        <v>-0.32697949534721638</v>
      </c>
      <c r="S761" s="40"/>
      <c r="T761" s="41" t="str">
        <f t="shared" si="154"/>
        <v/>
      </c>
      <c r="U761" s="41" t="str">
        <f t="shared" si="155"/>
        <v/>
      </c>
      <c r="V761" s="41">
        <f t="shared" si="143"/>
        <v>43.72</v>
      </c>
      <c r="W761" s="18">
        <f>_xlfn.XLOOKUP($B761,'[1]Query2 w Prices'!$B:$B,'[1]Query2 w Prices'!$L:$L)</f>
        <v>43.646900000000002</v>
      </c>
    </row>
    <row r="762" spans="2:23" ht="16.5" customHeight="1" x14ac:dyDescent="0.25">
      <c r="B762" s="42" t="s">
        <v>1469</v>
      </c>
      <c r="C762" s="33" t="s">
        <v>5649</v>
      </c>
      <c r="D762" s="34" t="str">
        <f>_xlfn.XLOOKUP($B762,[1]Redo!$A:$A,[1]Redo!$AD:$AD)</f>
        <v>SGN,S11,WGX,M5-1PR,</v>
      </c>
      <c r="E762" s="35">
        <v>1326</v>
      </c>
      <c r="F762" s="36">
        <f>_xlfn.XLOOKUP($B762,'[1]DOT Signs Costs (2)'!$A:$A,'[1]DOT Signs Costs (2)'!$Y:$Y)</f>
        <v>6.6762500000000002E-2</v>
      </c>
      <c r="G762" s="37">
        <f t="shared" si="145"/>
        <v>4.0057499999999999</v>
      </c>
      <c r="H762" s="36">
        <f>_xlfn.XLOOKUP($B762,'[1]DOT Signs Costs (2)'!$A:$A,'[1]DOT Signs Costs (2)'!$W:$W)</f>
        <v>6.798</v>
      </c>
      <c r="I762" s="36">
        <f t="shared" si="144"/>
        <v>3.097112375</v>
      </c>
      <c r="J762" s="36">
        <f t="shared" si="146"/>
        <v>4.4730875000000003E-2</v>
      </c>
      <c r="K762" s="36">
        <f t="shared" si="147"/>
        <v>3.097112375</v>
      </c>
      <c r="L762" s="36">
        <f t="shared" si="148"/>
        <v>9.9398432499999991</v>
      </c>
      <c r="M762" s="36">
        <f t="shared" si="149"/>
        <v>0.77729574214999997</v>
      </c>
      <c r="N762" s="36">
        <f t="shared" si="150"/>
        <v>10.71713899215</v>
      </c>
      <c r="O762" s="36">
        <f t="shared" si="151"/>
        <v>1.9529455519166197</v>
      </c>
      <c r="P762" s="36">
        <f t="shared" si="152"/>
        <v>12.670084544066619</v>
      </c>
      <c r="Q762" s="38">
        <v>11.41</v>
      </c>
      <c r="R762" s="39">
        <f t="shared" si="153"/>
        <v>-9.9453522956696766E-2</v>
      </c>
      <c r="S762" s="40"/>
      <c r="T762" s="41" t="str">
        <f t="shared" si="154"/>
        <v/>
      </c>
      <c r="U762" s="41" t="str">
        <f t="shared" si="155"/>
        <v/>
      </c>
      <c r="V762" s="41">
        <f t="shared" si="143"/>
        <v>11.41</v>
      </c>
      <c r="W762" s="18">
        <f>_xlfn.XLOOKUP($B762,'[1]Query2 w Prices'!$B:$B,'[1]Query2 w Prices'!$L:$L)</f>
        <v>11.3369</v>
      </c>
    </row>
    <row r="763" spans="2:23" ht="16.5" customHeight="1" x14ac:dyDescent="0.25">
      <c r="B763" s="32" t="s">
        <v>1473</v>
      </c>
      <c r="C763" s="33" t="s">
        <v>5650</v>
      </c>
      <c r="D763" s="34" t="str">
        <f>_xlfn.XLOOKUP($B763,[1]Redo!$A:$A,[1]Redo!$AD:$AD)</f>
        <v>SGN,S11,BFY,M5-2PL,</v>
      </c>
      <c r="E763" s="35">
        <v>1326</v>
      </c>
      <c r="F763" s="36">
        <f>_xlfn.XLOOKUP($B763,'[1]DOT Signs Costs (2)'!$A:$A,'[1]DOT Signs Costs (2)'!$Y:$Y)</f>
        <v>0.13764062499999999</v>
      </c>
      <c r="G763" s="37">
        <f t="shared" si="145"/>
        <v>8.2584374999999994</v>
      </c>
      <c r="H763" s="36">
        <f>_xlfn.XLOOKUP($B763,'[1]DOT Signs Costs (2)'!$A:$A,'[1]DOT Signs Costs (2)'!$W:$W)</f>
        <v>19.827500000000001</v>
      </c>
      <c r="I763" s="36">
        <f t="shared" si="144"/>
        <v>6.3851485937499994</v>
      </c>
      <c r="J763" s="36">
        <f t="shared" si="146"/>
        <v>9.2219218749999998E-2</v>
      </c>
      <c r="K763" s="36">
        <f t="shared" si="147"/>
        <v>6.3851485937499994</v>
      </c>
      <c r="L763" s="36">
        <f t="shared" si="148"/>
        <v>26.3048678125</v>
      </c>
      <c r="M763" s="36">
        <f t="shared" si="149"/>
        <v>2.0570406629375002</v>
      </c>
      <c r="N763" s="36">
        <f t="shared" si="150"/>
        <v>28.361908475437499</v>
      </c>
      <c r="O763" s="36">
        <f t="shared" si="151"/>
        <v>5.1682882009408484</v>
      </c>
      <c r="P763" s="36">
        <f t="shared" si="152"/>
        <v>33.530196676378345</v>
      </c>
      <c r="Q763" s="38">
        <v>21.9</v>
      </c>
      <c r="R763" s="39">
        <f t="shared" si="153"/>
        <v>-0.34685739510056895</v>
      </c>
      <c r="S763" s="40"/>
      <c r="T763" s="41" t="str">
        <f t="shared" si="154"/>
        <v/>
      </c>
      <c r="U763" s="41" t="str">
        <f t="shared" si="155"/>
        <v/>
      </c>
      <c r="V763" s="41">
        <f t="shared" si="143"/>
        <v>21.9</v>
      </c>
      <c r="W763" s="18">
        <f>_xlfn.XLOOKUP($B763,'[1]Query2 w Prices'!$B:$B,'[1]Query2 w Prices'!$L:$L)</f>
        <v>21.823499999999999</v>
      </c>
    </row>
    <row r="764" spans="2:23" ht="16.5" customHeight="1" x14ac:dyDescent="0.25">
      <c r="B764" s="42" t="s">
        <v>1474</v>
      </c>
      <c r="C764" s="33" t="s">
        <v>5651</v>
      </c>
      <c r="D764" s="34" t="str">
        <f>_xlfn.XLOOKUP($B764,[1]Redo!$A:$A,[1]Redo!$AD:$AD)</f>
        <v>SGN,S11,BFY,M5-2PL,</v>
      </c>
      <c r="E764" s="35">
        <v>1326</v>
      </c>
      <c r="F764" s="36">
        <f>_xlfn.XLOOKUP($B764,'[1]DOT Signs Costs (2)'!$A:$A,'[1]DOT Signs Costs (2)'!$Y:$Y)</f>
        <v>0.24028124999999995</v>
      </c>
      <c r="G764" s="37">
        <f t="shared" si="145"/>
        <v>14.416874999999997</v>
      </c>
      <c r="H764" s="36">
        <f>_xlfn.XLOOKUP($B764,'[1]DOT Signs Costs (2)'!$A:$A,'[1]DOT Signs Costs (2)'!$W:$W)</f>
        <v>39.655000000000001</v>
      </c>
      <c r="I764" s="36">
        <f t="shared" si="144"/>
        <v>11.146647187499998</v>
      </c>
      <c r="J764" s="36">
        <f t="shared" si="146"/>
        <v>0.16098843749999997</v>
      </c>
      <c r="K764" s="36">
        <f t="shared" si="147"/>
        <v>11.146647187499998</v>
      </c>
      <c r="L764" s="36">
        <f t="shared" si="148"/>
        <v>50.962635625000004</v>
      </c>
      <c r="M764" s="36">
        <f t="shared" si="149"/>
        <v>3.9852781058750004</v>
      </c>
      <c r="N764" s="36">
        <f t="shared" si="150"/>
        <v>54.947913730875001</v>
      </c>
      <c r="O764" s="36">
        <f t="shared" si="151"/>
        <v>10.012959968739064</v>
      </c>
      <c r="P764" s="36">
        <f t="shared" si="152"/>
        <v>64.960873699614069</v>
      </c>
      <c r="Q764" s="38">
        <v>40.89</v>
      </c>
      <c r="R764" s="39">
        <f t="shared" si="153"/>
        <v>-0.37054418034647019</v>
      </c>
      <c r="S764" s="40"/>
      <c r="T764" s="41" t="str">
        <f t="shared" si="154"/>
        <v/>
      </c>
      <c r="U764" s="41" t="str">
        <f t="shared" si="155"/>
        <v/>
      </c>
      <c r="V764" s="41">
        <f t="shared" si="143"/>
        <v>40.89</v>
      </c>
      <c r="W764" s="18">
        <f>_xlfn.XLOOKUP($B764,'[1]Query2 w Prices'!$B:$B,'[1]Query2 w Prices'!$L:$L)</f>
        <v>40.8127</v>
      </c>
    </row>
    <row r="765" spans="2:23" ht="16.5" customHeight="1" x14ac:dyDescent="0.25">
      <c r="B765" s="32" t="s">
        <v>1470</v>
      </c>
      <c r="C765" s="33" t="s">
        <v>5652</v>
      </c>
      <c r="D765" s="34" t="str">
        <f>_xlfn.XLOOKUP($B765,[1]Redo!$A:$A,[1]Redo!$AD:$AD)</f>
        <v>SGN,S8,BWX,M5-2PL,</v>
      </c>
      <c r="E765" s="35">
        <v>1326</v>
      </c>
      <c r="F765" s="36">
        <f>_xlfn.XLOOKUP($B765,'[1]DOT Signs Costs (2)'!$A:$A,'[1]DOT Signs Costs (2)'!$Y:$Y)</f>
        <v>0.13764062499999999</v>
      </c>
      <c r="G765" s="37">
        <f t="shared" si="145"/>
        <v>8.2584374999999994</v>
      </c>
      <c r="H765" s="36">
        <f>_xlfn.XLOOKUP($B765,'[1]DOT Signs Costs (2)'!$A:$A,'[1]DOT Signs Costs (2)'!$W:$W)</f>
        <v>19.827500000000001</v>
      </c>
      <c r="I765" s="36">
        <f t="shared" si="144"/>
        <v>6.3851485937499994</v>
      </c>
      <c r="J765" s="36">
        <f t="shared" si="146"/>
        <v>9.2219218749999998E-2</v>
      </c>
      <c r="K765" s="36">
        <f t="shared" si="147"/>
        <v>6.3851485937499994</v>
      </c>
      <c r="L765" s="36">
        <f t="shared" si="148"/>
        <v>26.3048678125</v>
      </c>
      <c r="M765" s="36">
        <f t="shared" si="149"/>
        <v>2.0570406629375002</v>
      </c>
      <c r="N765" s="36">
        <f t="shared" si="150"/>
        <v>28.361908475437499</v>
      </c>
      <c r="O765" s="36">
        <f t="shared" si="151"/>
        <v>5.1682882009408484</v>
      </c>
      <c r="P765" s="36">
        <f t="shared" si="152"/>
        <v>33.530196676378345</v>
      </c>
      <c r="Q765" s="38">
        <v>21.33</v>
      </c>
      <c r="R765" s="39">
        <f t="shared" si="153"/>
        <v>-0.36385699714589659</v>
      </c>
      <c r="S765" s="40"/>
      <c r="T765" s="41" t="str">
        <f t="shared" si="154"/>
        <v/>
      </c>
      <c r="U765" s="41" t="str">
        <f t="shared" si="155"/>
        <v/>
      </c>
      <c r="V765" s="41">
        <f t="shared" si="143"/>
        <v>21.33</v>
      </c>
      <c r="W765" s="18">
        <f>_xlfn.XLOOKUP($B765,'[1]Query2 w Prices'!$B:$B,'[1]Query2 w Prices'!$L:$L)</f>
        <v>21.257300000000001</v>
      </c>
    </row>
    <row r="766" spans="2:23" ht="16.5" customHeight="1" x14ac:dyDescent="0.25">
      <c r="B766" s="42" t="s">
        <v>1472</v>
      </c>
      <c r="C766" s="33" t="s">
        <v>5653</v>
      </c>
      <c r="D766" s="34" t="str">
        <f>_xlfn.XLOOKUP($B766,[1]Redo!$A:$A,[1]Redo!$AD:$AD)</f>
        <v>SGN,S8,BWX,M5-2PL,</v>
      </c>
      <c r="E766" s="35">
        <v>1326</v>
      </c>
      <c r="F766" s="36">
        <f>_xlfn.XLOOKUP($B766,'[1]DOT Signs Costs (2)'!$A:$A,'[1]DOT Signs Costs (2)'!$Y:$Y)</f>
        <v>0.24028124999999995</v>
      </c>
      <c r="G766" s="37">
        <f t="shared" si="145"/>
        <v>14.416874999999997</v>
      </c>
      <c r="H766" s="36">
        <f>_xlfn.XLOOKUP($B766,'[1]DOT Signs Costs (2)'!$A:$A,'[1]DOT Signs Costs (2)'!$W:$W)</f>
        <v>39.655000000000001</v>
      </c>
      <c r="I766" s="36">
        <f t="shared" si="144"/>
        <v>11.146647187499998</v>
      </c>
      <c r="J766" s="36">
        <f t="shared" si="146"/>
        <v>0.16098843749999997</v>
      </c>
      <c r="K766" s="36">
        <f t="shared" si="147"/>
        <v>11.146647187499998</v>
      </c>
      <c r="L766" s="36">
        <f t="shared" si="148"/>
        <v>50.962635625000004</v>
      </c>
      <c r="M766" s="36">
        <f t="shared" si="149"/>
        <v>3.9852781058750004</v>
      </c>
      <c r="N766" s="36">
        <f t="shared" si="150"/>
        <v>54.947913730875001</v>
      </c>
      <c r="O766" s="36">
        <f t="shared" si="151"/>
        <v>10.012959968739064</v>
      </c>
      <c r="P766" s="36">
        <f t="shared" si="152"/>
        <v>64.960873699614069</v>
      </c>
      <c r="Q766" s="38">
        <v>42.02</v>
      </c>
      <c r="R766" s="39">
        <f t="shared" si="153"/>
        <v>-0.35314909411001899</v>
      </c>
      <c r="S766" s="40"/>
      <c r="T766" s="41" t="str">
        <f t="shared" si="154"/>
        <v/>
      </c>
      <c r="U766" s="41" t="str">
        <f t="shared" si="155"/>
        <v/>
      </c>
      <c r="V766" s="41">
        <f t="shared" si="143"/>
        <v>42.02</v>
      </c>
      <c r="W766" s="18">
        <f>_xlfn.XLOOKUP($B766,'[1]Query2 w Prices'!$B:$B,'[1]Query2 w Prices'!$L:$L)</f>
        <v>41.943600000000004</v>
      </c>
    </row>
    <row r="767" spans="2:23" ht="16.5" customHeight="1" x14ac:dyDescent="0.25">
      <c r="B767" s="32" t="s">
        <v>1475</v>
      </c>
      <c r="C767" s="33" t="s">
        <v>5654</v>
      </c>
      <c r="D767" s="34" t="str">
        <f>_xlfn.XLOOKUP($B767,[1]Redo!$A:$A,[1]Redo!$AD:$AD)</f>
        <v>SGN,S11,WGX,M5-2PL,</v>
      </c>
      <c r="E767" s="35">
        <v>1326</v>
      </c>
      <c r="F767" s="36">
        <f>_xlfn.XLOOKUP($B767,'[1]DOT Signs Costs (2)'!$A:$A,'[1]DOT Signs Costs (2)'!$Y:$Y)</f>
        <v>0.24028124999999995</v>
      </c>
      <c r="G767" s="37">
        <f t="shared" si="145"/>
        <v>14.416874999999997</v>
      </c>
      <c r="H767" s="36">
        <f>_xlfn.XLOOKUP($B767,'[1]DOT Signs Costs (2)'!$A:$A,'[1]DOT Signs Costs (2)'!$W:$W)</f>
        <v>39.655000000000001</v>
      </c>
      <c r="I767" s="36">
        <f t="shared" si="144"/>
        <v>11.146647187499998</v>
      </c>
      <c r="J767" s="36">
        <f t="shared" si="146"/>
        <v>0.16098843749999997</v>
      </c>
      <c r="K767" s="36">
        <f t="shared" si="147"/>
        <v>11.146647187499998</v>
      </c>
      <c r="L767" s="36">
        <f t="shared" si="148"/>
        <v>50.962635625000004</v>
      </c>
      <c r="M767" s="36">
        <f t="shared" si="149"/>
        <v>3.9852781058750004</v>
      </c>
      <c r="N767" s="36">
        <f t="shared" si="150"/>
        <v>54.947913730875001</v>
      </c>
      <c r="O767" s="36">
        <f t="shared" si="151"/>
        <v>10.012959968739064</v>
      </c>
      <c r="P767" s="36">
        <f t="shared" si="152"/>
        <v>64.960873699614069</v>
      </c>
      <c r="Q767" s="38" t="e">
        <v>#N/A</v>
      </c>
      <c r="R767" s="39" t="str">
        <f t="shared" si="153"/>
        <v xml:space="preserve"> </v>
      </c>
      <c r="S767" s="40"/>
      <c r="T767" s="41" t="str">
        <f t="shared" si="154"/>
        <v/>
      </c>
      <c r="U767" s="41" t="str">
        <f t="shared" si="155"/>
        <v/>
      </c>
      <c r="V767" s="41" t="e">
        <f t="shared" si="143"/>
        <v>#N/A</v>
      </c>
      <c r="W767" s="18" t="e">
        <f>_xlfn.XLOOKUP($B767,'[1]Query2 w Prices'!$B:$B,'[1]Query2 w Prices'!$L:$L)</f>
        <v>#N/A</v>
      </c>
    </row>
    <row r="768" spans="2:23" ht="16.5" customHeight="1" x14ac:dyDescent="0.25">
      <c r="B768" s="42" t="s">
        <v>1476</v>
      </c>
      <c r="C768" s="33" t="s">
        <v>5655</v>
      </c>
      <c r="D768" s="34" t="str">
        <f>_xlfn.XLOOKUP($B768,[1]Redo!$A:$A,[1]Redo!$AD:$AD)</f>
        <v>SGN,S11,WGX,M5-2PL,</v>
      </c>
      <c r="E768" s="35">
        <v>1326</v>
      </c>
      <c r="F768" s="36">
        <f>_xlfn.XLOOKUP($B768,'[1]DOT Signs Costs (2)'!$A:$A,'[1]DOT Signs Costs (2)'!$Y:$Y)</f>
        <v>0.13764062499999999</v>
      </c>
      <c r="G768" s="37">
        <f t="shared" si="145"/>
        <v>8.2584374999999994</v>
      </c>
      <c r="H768" s="36">
        <f>_xlfn.XLOOKUP($B768,'[1]DOT Signs Costs (2)'!$A:$A,'[1]DOT Signs Costs (2)'!$W:$W)</f>
        <v>19.827500000000001</v>
      </c>
      <c r="I768" s="36">
        <f t="shared" si="144"/>
        <v>6.3851485937499994</v>
      </c>
      <c r="J768" s="36">
        <f t="shared" si="146"/>
        <v>9.2219218749999998E-2</v>
      </c>
      <c r="K768" s="36">
        <f t="shared" si="147"/>
        <v>6.3851485937499994</v>
      </c>
      <c r="L768" s="36">
        <f t="shared" si="148"/>
        <v>26.3048678125</v>
      </c>
      <c r="M768" s="36">
        <f t="shared" si="149"/>
        <v>2.0570406629375002</v>
      </c>
      <c r="N768" s="36">
        <f t="shared" si="150"/>
        <v>28.361908475437499</v>
      </c>
      <c r="O768" s="36">
        <f t="shared" si="151"/>
        <v>5.1682882009408484</v>
      </c>
      <c r="P768" s="36">
        <f t="shared" si="152"/>
        <v>33.530196676378345</v>
      </c>
      <c r="Q768" s="38" t="e">
        <v>#N/A</v>
      </c>
      <c r="R768" s="39" t="str">
        <f t="shared" si="153"/>
        <v xml:space="preserve"> </v>
      </c>
      <c r="S768" s="40"/>
      <c r="T768" s="41" t="str">
        <f t="shared" si="154"/>
        <v/>
      </c>
      <c r="U768" s="41" t="str">
        <f t="shared" si="155"/>
        <v/>
      </c>
      <c r="V768" s="41" t="e">
        <f t="shared" si="143"/>
        <v>#N/A</v>
      </c>
      <c r="W768" s="18" t="e">
        <f>_xlfn.XLOOKUP($B768,'[1]Query2 w Prices'!$B:$B,'[1]Query2 w Prices'!$L:$L)</f>
        <v>#N/A</v>
      </c>
    </row>
    <row r="769" spans="2:23" ht="16.5" customHeight="1" x14ac:dyDescent="0.25">
      <c r="B769" s="32" t="s">
        <v>1477</v>
      </c>
      <c r="C769" s="33" t="s">
        <v>5656</v>
      </c>
      <c r="D769" s="34" t="str">
        <f>_xlfn.XLOOKUP($B769,[1]Redo!$A:$A,[1]Redo!$AD:$AD)</f>
        <v>SGN,S11,WEX,M5-2PL,</v>
      </c>
      <c r="E769" s="35">
        <v>1326</v>
      </c>
      <c r="F769" s="36">
        <f>_xlfn.XLOOKUP($B769,'[1]DOT Signs Costs (2)'!$A:$A,'[1]DOT Signs Costs (2)'!$Y:$Y)</f>
        <v>0.13764062499999999</v>
      </c>
      <c r="G769" s="37">
        <f t="shared" si="145"/>
        <v>8.2584374999999994</v>
      </c>
      <c r="H769" s="36">
        <f>_xlfn.XLOOKUP($B769,'[1]DOT Signs Costs (2)'!$A:$A,'[1]DOT Signs Costs (2)'!$W:$W)</f>
        <v>19.827500000000001</v>
      </c>
      <c r="I769" s="36">
        <f t="shared" si="144"/>
        <v>6.3851485937499994</v>
      </c>
      <c r="J769" s="36">
        <f t="shared" si="146"/>
        <v>9.2219218749999998E-2</v>
      </c>
      <c r="K769" s="36">
        <f t="shared" si="147"/>
        <v>6.3851485937499994</v>
      </c>
      <c r="L769" s="36">
        <f t="shared" si="148"/>
        <v>26.3048678125</v>
      </c>
      <c r="M769" s="36">
        <f t="shared" si="149"/>
        <v>2.0570406629375002</v>
      </c>
      <c r="N769" s="36">
        <f t="shared" si="150"/>
        <v>28.361908475437499</v>
      </c>
      <c r="O769" s="36">
        <f t="shared" si="151"/>
        <v>5.1682882009408484</v>
      </c>
      <c r="P769" s="36">
        <f t="shared" si="152"/>
        <v>33.530196676378345</v>
      </c>
      <c r="Q769" s="38" t="e">
        <v>#N/A</v>
      </c>
      <c r="R769" s="39" t="str">
        <f t="shared" si="153"/>
        <v xml:space="preserve"> </v>
      </c>
      <c r="S769" s="40"/>
      <c r="T769" s="41" t="str">
        <f t="shared" si="154"/>
        <v/>
      </c>
      <c r="U769" s="41" t="str">
        <f t="shared" si="155"/>
        <v/>
      </c>
      <c r="V769" s="41" t="e">
        <f t="shared" si="143"/>
        <v>#N/A</v>
      </c>
      <c r="W769" s="18" t="e">
        <f>_xlfn.XLOOKUP($B769,'[1]Query2 w Prices'!$B:$B,'[1]Query2 w Prices'!$L:$L)</f>
        <v>#N/A</v>
      </c>
    </row>
    <row r="770" spans="2:23" ht="16.5" customHeight="1" x14ac:dyDescent="0.25">
      <c r="B770" s="42" t="s">
        <v>1478</v>
      </c>
      <c r="C770" s="33" t="s">
        <v>5657</v>
      </c>
      <c r="D770" s="34" t="str">
        <f>_xlfn.XLOOKUP($B770,[1]Redo!$A:$A,[1]Redo!$AD:$AD)</f>
        <v>SGN,S11,WEX,M5-2PL,</v>
      </c>
      <c r="E770" s="35">
        <v>1326</v>
      </c>
      <c r="F770" s="36">
        <f>_xlfn.XLOOKUP($B770,'[1]DOT Signs Costs (2)'!$A:$A,'[1]DOT Signs Costs (2)'!$Y:$Y)</f>
        <v>0.24028124999999995</v>
      </c>
      <c r="G770" s="37">
        <f t="shared" si="145"/>
        <v>14.416874999999997</v>
      </c>
      <c r="H770" s="36">
        <f>_xlfn.XLOOKUP($B770,'[1]DOT Signs Costs (2)'!$A:$A,'[1]DOT Signs Costs (2)'!$W:$W)</f>
        <v>39.655000000000001</v>
      </c>
      <c r="I770" s="36">
        <f t="shared" si="144"/>
        <v>11.146647187499998</v>
      </c>
      <c r="J770" s="36">
        <f t="shared" si="146"/>
        <v>0.16098843749999997</v>
      </c>
      <c r="K770" s="36">
        <f t="shared" si="147"/>
        <v>11.146647187499998</v>
      </c>
      <c r="L770" s="36">
        <f t="shared" si="148"/>
        <v>50.962635625000004</v>
      </c>
      <c r="M770" s="36">
        <f t="shared" si="149"/>
        <v>3.9852781058750004</v>
      </c>
      <c r="N770" s="36">
        <f t="shared" si="150"/>
        <v>54.947913730875001</v>
      </c>
      <c r="O770" s="36">
        <f t="shared" si="151"/>
        <v>10.012959968739064</v>
      </c>
      <c r="P770" s="36">
        <f t="shared" si="152"/>
        <v>64.960873699614069</v>
      </c>
      <c r="Q770" s="38">
        <v>39.19</v>
      </c>
      <c r="R770" s="39">
        <f t="shared" si="153"/>
        <v>-0.39671377910927291</v>
      </c>
      <c r="S770" s="40"/>
      <c r="T770" s="41" t="str">
        <f t="shared" si="154"/>
        <v/>
      </c>
      <c r="U770" s="41" t="str">
        <f t="shared" si="155"/>
        <v/>
      </c>
      <c r="V770" s="41">
        <f t="shared" si="143"/>
        <v>39.19</v>
      </c>
      <c r="W770" s="18">
        <f>_xlfn.XLOOKUP($B770,'[1]Query2 w Prices'!$B:$B,'[1]Query2 w Prices'!$L:$L)</f>
        <v>39.112200000000001</v>
      </c>
    </row>
    <row r="771" spans="2:23" ht="16.5" customHeight="1" x14ac:dyDescent="0.25">
      <c r="B771" s="32" t="s">
        <v>1479</v>
      </c>
      <c r="C771" s="33" t="s">
        <v>5658</v>
      </c>
      <c r="D771" s="34" t="str">
        <f>_xlfn.XLOOKUP($B771,[1]Redo!$A:$A,[1]Redo!$AD:$AD)</f>
        <v>SGN,S11,WNX,M5-2PL,</v>
      </c>
      <c r="E771" s="35">
        <v>1326</v>
      </c>
      <c r="F771" s="36">
        <f>_xlfn.XLOOKUP($B771,'[1]DOT Signs Costs (2)'!$A:$A,'[1]DOT Signs Costs (2)'!$Y:$Y)</f>
        <v>0.13764062499999999</v>
      </c>
      <c r="G771" s="37">
        <f t="shared" si="145"/>
        <v>8.2584374999999994</v>
      </c>
      <c r="H771" s="36">
        <f>_xlfn.XLOOKUP($B771,'[1]DOT Signs Costs (2)'!$A:$A,'[1]DOT Signs Costs (2)'!$W:$W)</f>
        <v>19.827500000000001</v>
      </c>
      <c r="I771" s="36">
        <f t="shared" si="144"/>
        <v>6.3851485937499994</v>
      </c>
      <c r="J771" s="36">
        <f t="shared" si="146"/>
        <v>9.2219218749999998E-2</v>
      </c>
      <c r="K771" s="36">
        <f t="shared" si="147"/>
        <v>6.3851485937499994</v>
      </c>
      <c r="L771" s="36">
        <f t="shared" si="148"/>
        <v>26.3048678125</v>
      </c>
      <c r="M771" s="36">
        <f t="shared" si="149"/>
        <v>2.0570406629375002</v>
      </c>
      <c r="N771" s="36">
        <f t="shared" si="150"/>
        <v>28.361908475437499</v>
      </c>
      <c r="O771" s="36">
        <f t="shared" si="151"/>
        <v>5.1682882009408484</v>
      </c>
      <c r="P771" s="36">
        <f t="shared" si="152"/>
        <v>33.530196676378345</v>
      </c>
      <c r="Q771" s="38">
        <v>22.18</v>
      </c>
      <c r="R771" s="39">
        <f t="shared" si="153"/>
        <v>-0.33850671339409216</v>
      </c>
      <c r="S771" s="40"/>
      <c r="T771" s="41" t="str">
        <f t="shared" si="154"/>
        <v/>
      </c>
      <c r="U771" s="41" t="str">
        <f t="shared" si="155"/>
        <v/>
      </c>
      <c r="V771" s="41">
        <f t="shared" si="143"/>
        <v>22.18</v>
      </c>
      <c r="W771" s="18">
        <f>_xlfn.XLOOKUP($B771,'[1]Query2 w Prices'!$B:$B,'[1]Query2 w Prices'!$L:$L)</f>
        <v>22.1069</v>
      </c>
    </row>
    <row r="772" spans="2:23" ht="16.5" customHeight="1" x14ac:dyDescent="0.25">
      <c r="B772" s="42" t="s">
        <v>1480</v>
      </c>
      <c r="C772" s="33" t="s">
        <v>5659</v>
      </c>
      <c r="D772" s="34" t="str">
        <f>_xlfn.XLOOKUP($B772,[1]Redo!$A:$A,[1]Redo!$AD:$AD)</f>
        <v>SGN,S11,WNX,M5-2PL,</v>
      </c>
      <c r="E772" s="35">
        <v>1326</v>
      </c>
      <c r="F772" s="36">
        <f>_xlfn.XLOOKUP($B772,'[1]DOT Signs Costs (2)'!$A:$A,'[1]DOT Signs Costs (2)'!$Y:$Y)</f>
        <v>0.24028124999999995</v>
      </c>
      <c r="G772" s="37">
        <f t="shared" si="145"/>
        <v>14.416874999999997</v>
      </c>
      <c r="H772" s="36">
        <f>_xlfn.XLOOKUP($B772,'[1]DOT Signs Costs (2)'!$A:$A,'[1]DOT Signs Costs (2)'!$W:$W)</f>
        <v>39.655000000000001</v>
      </c>
      <c r="I772" s="36">
        <f t="shared" si="144"/>
        <v>11.146647187499998</v>
      </c>
      <c r="J772" s="36">
        <f t="shared" si="146"/>
        <v>0.16098843749999997</v>
      </c>
      <c r="K772" s="36">
        <f t="shared" si="147"/>
        <v>11.146647187499998</v>
      </c>
      <c r="L772" s="36">
        <f t="shared" si="148"/>
        <v>50.962635625000004</v>
      </c>
      <c r="M772" s="36">
        <f t="shared" si="149"/>
        <v>3.9852781058750004</v>
      </c>
      <c r="N772" s="36">
        <f t="shared" si="150"/>
        <v>54.947913730875001</v>
      </c>
      <c r="O772" s="36">
        <f t="shared" si="151"/>
        <v>10.012959968739064</v>
      </c>
      <c r="P772" s="36">
        <f t="shared" si="152"/>
        <v>64.960873699614069</v>
      </c>
      <c r="Q772" s="38">
        <v>43.72</v>
      </c>
      <c r="R772" s="39">
        <f t="shared" si="153"/>
        <v>-0.32697949534721638</v>
      </c>
      <c r="S772" s="40"/>
      <c r="T772" s="41" t="str">
        <f t="shared" si="154"/>
        <v/>
      </c>
      <c r="U772" s="41" t="str">
        <f t="shared" si="155"/>
        <v/>
      </c>
      <c r="V772" s="41">
        <f t="shared" si="143"/>
        <v>43.72</v>
      </c>
      <c r="W772" s="18">
        <f>_xlfn.XLOOKUP($B772,'[1]Query2 w Prices'!$B:$B,'[1]Query2 w Prices'!$L:$L)</f>
        <v>43.646900000000002</v>
      </c>
    </row>
    <row r="773" spans="2:23" ht="16.5" customHeight="1" x14ac:dyDescent="0.25">
      <c r="B773" s="32" t="s">
        <v>1481</v>
      </c>
      <c r="C773" s="33" t="s">
        <v>5660</v>
      </c>
      <c r="D773" s="34" t="str">
        <f>_xlfn.XLOOKUP($B773,[1]Redo!$A:$A,[1]Redo!$AD:$AD)</f>
        <v>SGN,S11,WGX,M5-2PL,</v>
      </c>
      <c r="E773" s="35">
        <v>1326</v>
      </c>
      <c r="F773" s="36">
        <f>_xlfn.XLOOKUP($B773,'[1]DOT Signs Costs (2)'!$A:$A,'[1]DOT Signs Costs (2)'!$Y:$Y)</f>
        <v>6.6762500000000002E-2</v>
      </c>
      <c r="G773" s="37">
        <f t="shared" si="145"/>
        <v>4.0057499999999999</v>
      </c>
      <c r="H773" s="36">
        <f>_xlfn.XLOOKUP($B773,'[1]DOT Signs Costs (2)'!$A:$A,'[1]DOT Signs Costs (2)'!$W:$W)</f>
        <v>6.798</v>
      </c>
      <c r="I773" s="36">
        <f t="shared" si="144"/>
        <v>3.097112375</v>
      </c>
      <c r="J773" s="36">
        <f t="shared" si="146"/>
        <v>4.4730875000000003E-2</v>
      </c>
      <c r="K773" s="36">
        <f t="shared" si="147"/>
        <v>3.097112375</v>
      </c>
      <c r="L773" s="36">
        <f t="shared" si="148"/>
        <v>9.9398432499999991</v>
      </c>
      <c r="M773" s="36">
        <f t="shared" si="149"/>
        <v>0.77729574214999997</v>
      </c>
      <c r="N773" s="36">
        <f t="shared" si="150"/>
        <v>10.71713899215</v>
      </c>
      <c r="O773" s="36">
        <f t="shared" si="151"/>
        <v>1.9529455519166197</v>
      </c>
      <c r="P773" s="36">
        <f t="shared" si="152"/>
        <v>12.670084544066619</v>
      </c>
      <c r="Q773" s="38">
        <v>11.41</v>
      </c>
      <c r="R773" s="39">
        <f t="shared" si="153"/>
        <v>-9.9453522956696766E-2</v>
      </c>
      <c r="S773" s="40"/>
      <c r="T773" s="41" t="str">
        <f t="shared" si="154"/>
        <v/>
      </c>
      <c r="U773" s="41" t="str">
        <f t="shared" si="155"/>
        <v/>
      </c>
      <c r="V773" s="41">
        <f t="shared" si="143"/>
        <v>11.41</v>
      </c>
      <c r="W773" s="18">
        <f>_xlfn.XLOOKUP($B773,'[1]Query2 w Prices'!$B:$B,'[1]Query2 w Prices'!$L:$L)</f>
        <v>11.3369</v>
      </c>
    </row>
    <row r="774" spans="2:23" ht="16.5" customHeight="1" x14ac:dyDescent="0.25">
      <c r="B774" s="42" t="s">
        <v>1485</v>
      </c>
      <c r="C774" s="33" t="s">
        <v>5661</v>
      </c>
      <c r="D774" s="34" t="str">
        <f>_xlfn.XLOOKUP($B774,[1]Redo!$A:$A,[1]Redo!$AD:$AD)</f>
        <v>SGN,S11,BFY,M5-2PR,</v>
      </c>
      <c r="E774" s="35">
        <v>1326</v>
      </c>
      <c r="F774" s="36">
        <f>_xlfn.XLOOKUP($B774,'[1]DOT Signs Costs (2)'!$A:$A,'[1]DOT Signs Costs (2)'!$Y:$Y)</f>
        <v>0.13764062499999999</v>
      </c>
      <c r="G774" s="37">
        <f t="shared" si="145"/>
        <v>8.2584374999999994</v>
      </c>
      <c r="H774" s="36">
        <f>_xlfn.XLOOKUP($B774,'[1]DOT Signs Costs (2)'!$A:$A,'[1]DOT Signs Costs (2)'!$W:$W)</f>
        <v>19.827500000000001</v>
      </c>
      <c r="I774" s="36">
        <f t="shared" si="144"/>
        <v>6.3851485937499994</v>
      </c>
      <c r="J774" s="36">
        <f t="shared" si="146"/>
        <v>9.2219218749999998E-2</v>
      </c>
      <c r="K774" s="36">
        <f t="shared" si="147"/>
        <v>6.3851485937499994</v>
      </c>
      <c r="L774" s="36">
        <f t="shared" si="148"/>
        <v>26.3048678125</v>
      </c>
      <c r="M774" s="36">
        <f t="shared" si="149"/>
        <v>2.0570406629375002</v>
      </c>
      <c r="N774" s="36">
        <f t="shared" si="150"/>
        <v>28.361908475437499</v>
      </c>
      <c r="O774" s="36">
        <f t="shared" si="151"/>
        <v>5.1682882009408484</v>
      </c>
      <c r="P774" s="36">
        <f t="shared" si="152"/>
        <v>33.530196676378345</v>
      </c>
      <c r="Q774" s="38">
        <v>21.9</v>
      </c>
      <c r="R774" s="39">
        <f t="shared" si="153"/>
        <v>-0.34685739510056895</v>
      </c>
      <c r="S774" s="40"/>
      <c r="T774" s="41" t="str">
        <f t="shared" si="154"/>
        <v/>
      </c>
      <c r="U774" s="41" t="str">
        <f t="shared" si="155"/>
        <v/>
      </c>
      <c r="V774" s="41">
        <f t="shared" ref="V774:V837" si="156">ROUND($W774+7.75%,2)</f>
        <v>21.9</v>
      </c>
      <c r="W774" s="18">
        <f>_xlfn.XLOOKUP($B774,'[1]Query2 w Prices'!$B:$B,'[1]Query2 w Prices'!$L:$L)</f>
        <v>21.823499999999999</v>
      </c>
    </row>
    <row r="775" spans="2:23" ht="16.5" customHeight="1" x14ac:dyDescent="0.25">
      <c r="B775" s="32" t="s">
        <v>1486</v>
      </c>
      <c r="C775" s="33" t="s">
        <v>5662</v>
      </c>
      <c r="D775" s="34" t="str">
        <f>_xlfn.XLOOKUP($B775,[1]Redo!$A:$A,[1]Redo!$AD:$AD)</f>
        <v>SGN,S11,BFY,M5-2PR,</v>
      </c>
      <c r="E775" s="35">
        <v>1326</v>
      </c>
      <c r="F775" s="36">
        <f>_xlfn.XLOOKUP($B775,'[1]DOT Signs Costs (2)'!$A:$A,'[1]DOT Signs Costs (2)'!$Y:$Y)</f>
        <v>0.24028124999999995</v>
      </c>
      <c r="G775" s="37">
        <f t="shared" si="145"/>
        <v>14.416874999999997</v>
      </c>
      <c r="H775" s="36">
        <f>_xlfn.XLOOKUP($B775,'[1]DOT Signs Costs (2)'!$A:$A,'[1]DOT Signs Costs (2)'!$W:$W)</f>
        <v>39.655000000000001</v>
      </c>
      <c r="I775" s="36">
        <f t="shared" ref="I775:I838" si="157">F775*$K$4</f>
        <v>11.146647187499998</v>
      </c>
      <c r="J775" s="36">
        <f t="shared" si="146"/>
        <v>0.16098843749999997</v>
      </c>
      <c r="K775" s="36">
        <f t="shared" si="147"/>
        <v>11.146647187499998</v>
      </c>
      <c r="L775" s="36">
        <f t="shared" si="148"/>
        <v>50.962635625000004</v>
      </c>
      <c r="M775" s="36">
        <f t="shared" si="149"/>
        <v>3.9852781058750004</v>
      </c>
      <c r="N775" s="36">
        <f t="shared" si="150"/>
        <v>54.947913730875001</v>
      </c>
      <c r="O775" s="36">
        <f t="shared" si="151"/>
        <v>10.012959968739064</v>
      </c>
      <c r="P775" s="36">
        <f t="shared" si="152"/>
        <v>64.960873699614069</v>
      </c>
      <c r="Q775" s="38">
        <v>40.89</v>
      </c>
      <c r="R775" s="39">
        <f t="shared" si="153"/>
        <v>-0.37054418034647019</v>
      </c>
      <c r="S775" s="40"/>
      <c r="T775" s="41" t="str">
        <f t="shared" si="154"/>
        <v/>
      </c>
      <c r="U775" s="41" t="str">
        <f t="shared" si="155"/>
        <v/>
      </c>
      <c r="V775" s="41">
        <f t="shared" si="156"/>
        <v>40.89</v>
      </c>
      <c r="W775" s="18">
        <f>_xlfn.XLOOKUP($B775,'[1]Query2 w Prices'!$B:$B,'[1]Query2 w Prices'!$L:$L)</f>
        <v>40.8127</v>
      </c>
    </row>
    <row r="776" spans="2:23" ht="16.5" customHeight="1" x14ac:dyDescent="0.25">
      <c r="B776" s="42" t="s">
        <v>1482</v>
      </c>
      <c r="C776" s="33" t="s">
        <v>5663</v>
      </c>
      <c r="D776" s="34" t="str">
        <f>_xlfn.XLOOKUP($B776,[1]Redo!$A:$A,[1]Redo!$AD:$AD)</f>
        <v>SGN,S8,BWX,M5-2PR,</v>
      </c>
      <c r="E776" s="35">
        <v>1326</v>
      </c>
      <c r="F776" s="36">
        <f>_xlfn.XLOOKUP($B776,'[1]DOT Signs Costs (2)'!$A:$A,'[1]DOT Signs Costs (2)'!$Y:$Y)</f>
        <v>0.13764062499999999</v>
      </c>
      <c r="G776" s="37">
        <f t="shared" si="145"/>
        <v>8.2584374999999994</v>
      </c>
      <c r="H776" s="36">
        <f>_xlfn.XLOOKUP($B776,'[1]DOT Signs Costs (2)'!$A:$A,'[1]DOT Signs Costs (2)'!$W:$W)</f>
        <v>19.827500000000001</v>
      </c>
      <c r="I776" s="36">
        <f t="shared" si="157"/>
        <v>6.3851485937499994</v>
      </c>
      <c r="J776" s="36">
        <f t="shared" si="146"/>
        <v>9.2219218749999998E-2</v>
      </c>
      <c r="K776" s="36">
        <f t="shared" si="147"/>
        <v>6.3851485937499994</v>
      </c>
      <c r="L776" s="36">
        <f t="shared" si="148"/>
        <v>26.3048678125</v>
      </c>
      <c r="M776" s="36">
        <f t="shared" si="149"/>
        <v>2.0570406629375002</v>
      </c>
      <c r="N776" s="36">
        <f t="shared" si="150"/>
        <v>28.361908475437499</v>
      </c>
      <c r="O776" s="36">
        <f t="shared" si="151"/>
        <v>5.1682882009408484</v>
      </c>
      <c r="P776" s="36">
        <f t="shared" si="152"/>
        <v>33.530196676378345</v>
      </c>
      <c r="Q776" s="38">
        <v>21.33</v>
      </c>
      <c r="R776" s="39">
        <f t="shared" si="153"/>
        <v>-0.36385699714589659</v>
      </c>
      <c r="S776" s="40"/>
      <c r="T776" s="41" t="str">
        <f t="shared" si="154"/>
        <v/>
      </c>
      <c r="U776" s="41" t="str">
        <f t="shared" si="155"/>
        <v/>
      </c>
      <c r="V776" s="41">
        <f t="shared" si="156"/>
        <v>21.33</v>
      </c>
      <c r="W776" s="18">
        <f>_xlfn.XLOOKUP($B776,'[1]Query2 w Prices'!$B:$B,'[1]Query2 w Prices'!$L:$L)</f>
        <v>21.257300000000001</v>
      </c>
    </row>
    <row r="777" spans="2:23" ht="16.5" customHeight="1" x14ac:dyDescent="0.25">
      <c r="B777" s="32" t="s">
        <v>1484</v>
      </c>
      <c r="C777" s="33" t="s">
        <v>5664</v>
      </c>
      <c r="D777" s="34" t="str">
        <f>_xlfn.XLOOKUP($B777,[1]Redo!$A:$A,[1]Redo!$AD:$AD)</f>
        <v>SGN,S8,BWX,M5-2PR,</v>
      </c>
      <c r="E777" s="35">
        <v>1326</v>
      </c>
      <c r="F777" s="36">
        <f>_xlfn.XLOOKUP($B777,'[1]DOT Signs Costs (2)'!$A:$A,'[1]DOT Signs Costs (2)'!$Y:$Y)</f>
        <v>0.24028124999999995</v>
      </c>
      <c r="G777" s="37">
        <f t="shared" si="145"/>
        <v>14.416874999999997</v>
      </c>
      <c r="H777" s="36">
        <f>_xlfn.XLOOKUP($B777,'[1]DOT Signs Costs (2)'!$A:$A,'[1]DOT Signs Costs (2)'!$W:$W)</f>
        <v>39.655000000000001</v>
      </c>
      <c r="I777" s="36">
        <f t="shared" si="157"/>
        <v>11.146647187499998</v>
      </c>
      <c r="J777" s="36">
        <f t="shared" si="146"/>
        <v>0.16098843749999997</v>
      </c>
      <c r="K777" s="36">
        <f t="shared" si="147"/>
        <v>11.146647187499998</v>
      </c>
      <c r="L777" s="36">
        <f t="shared" si="148"/>
        <v>50.962635625000004</v>
      </c>
      <c r="M777" s="36">
        <f t="shared" si="149"/>
        <v>3.9852781058750004</v>
      </c>
      <c r="N777" s="36">
        <f t="shared" si="150"/>
        <v>54.947913730875001</v>
      </c>
      <c r="O777" s="36">
        <f t="shared" si="151"/>
        <v>10.012959968739064</v>
      </c>
      <c r="P777" s="36">
        <f t="shared" si="152"/>
        <v>64.960873699614069</v>
      </c>
      <c r="Q777" s="38">
        <v>42.02</v>
      </c>
      <c r="R777" s="39">
        <f t="shared" si="153"/>
        <v>-0.35314909411001899</v>
      </c>
      <c r="S777" s="40"/>
      <c r="T777" s="41" t="str">
        <f t="shared" si="154"/>
        <v/>
      </c>
      <c r="U777" s="41" t="str">
        <f t="shared" si="155"/>
        <v/>
      </c>
      <c r="V777" s="41">
        <f t="shared" si="156"/>
        <v>42.02</v>
      </c>
      <c r="W777" s="18">
        <f>_xlfn.XLOOKUP($B777,'[1]Query2 w Prices'!$B:$B,'[1]Query2 w Prices'!$L:$L)</f>
        <v>41.943600000000004</v>
      </c>
    </row>
    <row r="778" spans="2:23" ht="16.5" customHeight="1" x14ac:dyDescent="0.25">
      <c r="B778" s="42" t="s">
        <v>1487</v>
      </c>
      <c r="C778" s="33" t="s">
        <v>5665</v>
      </c>
      <c r="D778" s="34" t="str">
        <f>_xlfn.XLOOKUP($B778,[1]Redo!$A:$A,[1]Redo!$AD:$AD)</f>
        <v>SGN,S11,WGX,M5-2PR,</v>
      </c>
      <c r="E778" s="35">
        <v>1326</v>
      </c>
      <c r="F778" s="36">
        <f>_xlfn.XLOOKUP($B778,'[1]DOT Signs Costs (2)'!$A:$A,'[1]DOT Signs Costs (2)'!$Y:$Y)</f>
        <v>0.24028124999999995</v>
      </c>
      <c r="G778" s="37">
        <f t="shared" ref="G778:G841" si="158">IFERROR(SUM(F778*60), " ")</f>
        <v>14.416874999999997</v>
      </c>
      <c r="H778" s="36">
        <f>_xlfn.XLOOKUP($B778,'[1]DOT Signs Costs (2)'!$A:$A,'[1]DOT Signs Costs (2)'!$W:$W)</f>
        <v>39.655000000000001</v>
      </c>
      <c r="I778" s="36">
        <f t="shared" si="157"/>
        <v>11.146647187499998</v>
      </c>
      <c r="J778" s="36">
        <f t="shared" ref="J778:J841" si="159">IFERROR(SUM($J$4*F778), " " )</f>
        <v>0.16098843749999997</v>
      </c>
      <c r="K778" s="36">
        <f t="shared" ref="K778:K841" si="160">IFERROR(SUM($K$4*F778), " ")</f>
        <v>11.146647187499998</v>
      </c>
      <c r="L778" s="36">
        <f t="shared" ref="L778:L841" si="161">IFERROR(SUM(H778+J778+K778), " ")</f>
        <v>50.962635625000004</v>
      </c>
      <c r="M778" s="36">
        <f t="shared" ref="M778:M841" si="162">IFERROR(SUM(L778*$M$4), " ")</f>
        <v>3.9852781058750004</v>
      </c>
      <c r="N778" s="36">
        <f t="shared" ref="N778:N841" si="163">IFERROR(SUM(L778+M778), " ")</f>
        <v>54.947913730875001</v>
      </c>
      <c r="O778" s="36">
        <f t="shared" ref="O778:O841" si="164">IFERROR(SUM(N778*$O$4), " ")</f>
        <v>10.012959968739064</v>
      </c>
      <c r="P778" s="36">
        <f t="shared" ref="P778:P841" si="165">IFERROR(SUM(O778+N778),"")</f>
        <v>64.960873699614069</v>
      </c>
      <c r="Q778" s="38" t="e">
        <v>#N/A</v>
      </c>
      <c r="R778" s="39" t="str">
        <f t="shared" ref="R778:R841" si="166">IFERROR(SUM(Q778-P778)/(P778)," ")</f>
        <v xml:space="preserve"> </v>
      </c>
      <c r="S778" s="40"/>
      <c r="T778" s="41" t="str">
        <f t="shared" ref="T778:T841" si="167">IF(S778=0,"",Q778*S778)</f>
        <v/>
      </c>
      <c r="U778" s="41" t="str">
        <f t="shared" ref="U778:U841" si="168">IFERROR(T778-(P778*S778),"")</f>
        <v/>
      </c>
      <c r="V778" s="41" t="e">
        <f t="shared" si="156"/>
        <v>#N/A</v>
      </c>
      <c r="W778" s="18" t="e">
        <f>_xlfn.XLOOKUP($B778,'[1]Query2 w Prices'!$B:$B,'[1]Query2 w Prices'!$L:$L)</f>
        <v>#N/A</v>
      </c>
    </row>
    <row r="779" spans="2:23" ht="16.5" customHeight="1" x14ac:dyDescent="0.25">
      <c r="B779" s="32" t="s">
        <v>1488</v>
      </c>
      <c r="C779" s="33" t="s">
        <v>5666</v>
      </c>
      <c r="D779" s="34" t="str">
        <f>_xlfn.XLOOKUP($B779,[1]Redo!$A:$A,[1]Redo!$AD:$AD)</f>
        <v>SGN,S11,WGX,M5-2PR,</v>
      </c>
      <c r="E779" s="35">
        <v>1326</v>
      </c>
      <c r="F779" s="36">
        <f>_xlfn.XLOOKUP($B779,'[1]DOT Signs Costs (2)'!$A:$A,'[1]DOT Signs Costs (2)'!$Y:$Y)</f>
        <v>0.13764062499999999</v>
      </c>
      <c r="G779" s="37">
        <f t="shared" si="158"/>
        <v>8.2584374999999994</v>
      </c>
      <c r="H779" s="36">
        <f>_xlfn.XLOOKUP($B779,'[1]DOT Signs Costs (2)'!$A:$A,'[1]DOT Signs Costs (2)'!$W:$W)</f>
        <v>19.827500000000001</v>
      </c>
      <c r="I779" s="36">
        <f t="shared" si="157"/>
        <v>6.3851485937499994</v>
      </c>
      <c r="J779" s="36">
        <f t="shared" si="159"/>
        <v>9.2219218749999998E-2</v>
      </c>
      <c r="K779" s="36">
        <f t="shared" si="160"/>
        <v>6.3851485937499994</v>
      </c>
      <c r="L779" s="36">
        <f t="shared" si="161"/>
        <v>26.3048678125</v>
      </c>
      <c r="M779" s="36">
        <f t="shared" si="162"/>
        <v>2.0570406629375002</v>
      </c>
      <c r="N779" s="36">
        <f t="shared" si="163"/>
        <v>28.361908475437499</v>
      </c>
      <c r="O779" s="36">
        <f t="shared" si="164"/>
        <v>5.1682882009408484</v>
      </c>
      <c r="P779" s="36">
        <f t="shared" si="165"/>
        <v>33.530196676378345</v>
      </c>
      <c r="Q779" s="38" t="e">
        <v>#N/A</v>
      </c>
      <c r="R779" s="39" t="str">
        <f t="shared" si="166"/>
        <v xml:space="preserve"> </v>
      </c>
      <c r="S779" s="40"/>
      <c r="T779" s="41" t="str">
        <f t="shared" si="167"/>
        <v/>
      </c>
      <c r="U779" s="41" t="str">
        <f t="shared" si="168"/>
        <v/>
      </c>
      <c r="V779" s="41" t="e">
        <f t="shared" si="156"/>
        <v>#N/A</v>
      </c>
      <c r="W779" s="18" t="e">
        <f>_xlfn.XLOOKUP($B779,'[1]Query2 w Prices'!$B:$B,'[1]Query2 w Prices'!$L:$L)</f>
        <v>#N/A</v>
      </c>
    </row>
    <row r="780" spans="2:23" ht="16.5" customHeight="1" x14ac:dyDescent="0.25">
      <c r="B780" s="42" t="s">
        <v>1489</v>
      </c>
      <c r="C780" s="33" t="s">
        <v>5667</v>
      </c>
      <c r="D780" s="34" t="str">
        <f>_xlfn.XLOOKUP($B780,[1]Redo!$A:$A,[1]Redo!$AD:$AD)</f>
        <v>SGN,S11,WEX,M5-2PR,</v>
      </c>
      <c r="E780" s="35">
        <v>1326</v>
      </c>
      <c r="F780" s="36">
        <f>_xlfn.XLOOKUP($B780,'[1]DOT Signs Costs (2)'!$A:$A,'[1]DOT Signs Costs (2)'!$Y:$Y)</f>
        <v>0.13764062499999999</v>
      </c>
      <c r="G780" s="37">
        <f t="shared" si="158"/>
        <v>8.2584374999999994</v>
      </c>
      <c r="H780" s="36">
        <f>_xlfn.XLOOKUP($B780,'[1]DOT Signs Costs (2)'!$A:$A,'[1]DOT Signs Costs (2)'!$W:$W)</f>
        <v>19.827500000000001</v>
      </c>
      <c r="I780" s="36">
        <f t="shared" si="157"/>
        <v>6.3851485937499994</v>
      </c>
      <c r="J780" s="36">
        <f t="shared" si="159"/>
        <v>9.2219218749999998E-2</v>
      </c>
      <c r="K780" s="36">
        <f t="shared" si="160"/>
        <v>6.3851485937499994</v>
      </c>
      <c r="L780" s="36">
        <f t="shared" si="161"/>
        <v>26.3048678125</v>
      </c>
      <c r="M780" s="36">
        <f t="shared" si="162"/>
        <v>2.0570406629375002</v>
      </c>
      <c r="N780" s="36">
        <f t="shared" si="163"/>
        <v>28.361908475437499</v>
      </c>
      <c r="O780" s="36">
        <f t="shared" si="164"/>
        <v>5.1682882009408484</v>
      </c>
      <c r="P780" s="36">
        <f t="shared" si="165"/>
        <v>33.530196676378345</v>
      </c>
      <c r="Q780" s="38" t="e">
        <v>#N/A</v>
      </c>
      <c r="R780" s="39" t="str">
        <f t="shared" si="166"/>
        <v xml:space="preserve"> </v>
      </c>
      <c r="S780" s="40"/>
      <c r="T780" s="41" t="str">
        <f t="shared" si="167"/>
        <v/>
      </c>
      <c r="U780" s="41" t="str">
        <f t="shared" si="168"/>
        <v/>
      </c>
      <c r="V780" s="41" t="e">
        <f t="shared" si="156"/>
        <v>#N/A</v>
      </c>
      <c r="W780" s="18" t="e">
        <f>_xlfn.XLOOKUP($B780,'[1]Query2 w Prices'!$B:$B,'[1]Query2 w Prices'!$L:$L)</f>
        <v>#N/A</v>
      </c>
    </row>
    <row r="781" spans="2:23" ht="16.5" customHeight="1" x14ac:dyDescent="0.25">
      <c r="B781" s="32" t="s">
        <v>1490</v>
      </c>
      <c r="C781" s="33" t="s">
        <v>5668</v>
      </c>
      <c r="D781" s="34" t="str">
        <f>_xlfn.XLOOKUP($B781,[1]Redo!$A:$A,[1]Redo!$AD:$AD)</f>
        <v>SGN,S11,WEX,M5-2PR,</v>
      </c>
      <c r="E781" s="35">
        <v>1326</v>
      </c>
      <c r="F781" s="36">
        <f>_xlfn.XLOOKUP($B781,'[1]DOT Signs Costs (2)'!$A:$A,'[1]DOT Signs Costs (2)'!$Y:$Y)</f>
        <v>0.24028124999999995</v>
      </c>
      <c r="G781" s="37">
        <f t="shared" si="158"/>
        <v>14.416874999999997</v>
      </c>
      <c r="H781" s="36">
        <f>_xlfn.XLOOKUP($B781,'[1]DOT Signs Costs (2)'!$A:$A,'[1]DOT Signs Costs (2)'!$W:$W)</f>
        <v>39.655000000000001</v>
      </c>
      <c r="I781" s="36">
        <f t="shared" si="157"/>
        <v>11.146647187499998</v>
      </c>
      <c r="J781" s="36">
        <f t="shared" si="159"/>
        <v>0.16098843749999997</v>
      </c>
      <c r="K781" s="36">
        <f t="shared" si="160"/>
        <v>11.146647187499998</v>
      </c>
      <c r="L781" s="36">
        <f t="shared" si="161"/>
        <v>50.962635625000004</v>
      </c>
      <c r="M781" s="36">
        <f t="shared" si="162"/>
        <v>3.9852781058750004</v>
      </c>
      <c r="N781" s="36">
        <f t="shared" si="163"/>
        <v>54.947913730875001</v>
      </c>
      <c r="O781" s="36">
        <f t="shared" si="164"/>
        <v>10.012959968739064</v>
      </c>
      <c r="P781" s="36">
        <f t="shared" si="165"/>
        <v>64.960873699614069</v>
      </c>
      <c r="Q781" s="38">
        <v>39.19</v>
      </c>
      <c r="R781" s="39">
        <f t="shared" si="166"/>
        <v>-0.39671377910927291</v>
      </c>
      <c r="S781" s="40"/>
      <c r="T781" s="41" t="str">
        <f t="shared" si="167"/>
        <v/>
      </c>
      <c r="U781" s="41" t="str">
        <f t="shared" si="168"/>
        <v/>
      </c>
      <c r="V781" s="41">
        <f t="shared" si="156"/>
        <v>39.19</v>
      </c>
      <c r="W781" s="18">
        <f>_xlfn.XLOOKUP($B781,'[1]Query2 w Prices'!$B:$B,'[1]Query2 w Prices'!$L:$L)</f>
        <v>39.112200000000001</v>
      </c>
    </row>
    <row r="782" spans="2:23" ht="16.5" customHeight="1" x14ac:dyDescent="0.25">
      <c r="B782" s="42" t="s">
        <v>1491</v>
      </c>
      <c r="C782" s="33" t="s">
        <v>5669</v>
      </c>
      <c r="D782" s="34" t="str">
        <f>_xlfn.XLOOKUP($B782,[1]Redo!$A:$A,[1]Redo!$AD:$AD)</f>
        <v>SGN,S11,WNX,M5-2PR,</v>
      </c>
      <c r="E782" s="35">
        <v>1326</v>
      </c>
      <c r="F782" s="36">
        <f>_xlfn.XLOOKUP($B782,'[1]DOT Signs Costs (2)'!$A:$A,'[1]DOT Signs Costs (2)'!$Y:$Y)</f>
        <v>0.13764062499999999</v>
      </c>
      <c r="G782" s="37">
        <f t="shared" si="158"/>
        <v>8.2584374999999994</v>
      </c>
      <c r="H782" s="36">
        <f>_xlfn.XLOOKUP($B782,'[1]DOT Signs Costs (2)'!$A:$A,'[1]DOT Signs Costs (2)'!$W:$W)</f>
        <v>19.827500000000001</v>
      </c>
      <c r="I782" s="36">
        <f t="shared" si="157"/>
        <v>6.3851485937499994</v>
      </c>
      <c r="J782" s="36">
        <f t="shared" si="159"/>
        <v>9.2219218749999998E-2</v>
      </c>
      <c r="K782" s="36">
        <f t="shared" si="160"/>
        <v>6.3851485937499994</v>
      </c>
      <c r="L782" s="36">
        <f t="shared" si="161"/>
        <v>26.3048678125</v>
      </c>
      <c r="M782" s="36">
        <f t="shared" si="162"/>
        <v>2.0570406629375002</v>
      </c>
      <c r="N782" s="36">
        <f t="shared" si="163"/>
        <v>28.361908475437499</v>
      </c>
      <c r="O782" s="36">
        <f t="shared" si="164"/>
        <v>5.1682882009408484</v>
      </c>
      <c r="P782" s="36">
        <f t="shared" si="165"/>
        <v>33.530196676378345</v>
      </c>
      <c r="Q782" s="38">
        <v>22.18</v>
      </c>
      <c r="R782" s="39">
        <f t="shared" si="166"/>
        <v>-0.33850671339409216</v>
      </c>
      <c r="S782" s="40"/>
      <c r="T782" s="41" t="str">
        <f t="shared" si="167"/>
        <v/>
      </c>
      <c r="U782" s="41" t="str">
        <f t="shared" si="168"/>
        <v/>
      </c>
      <c r="V782" s="41">
        <f t="shared" si="156"/>
        <v>22.18</v>
      </c>
      <c r="W782" s="18">
        <f>_xlfn.XLOOKUP($B782,'[1]Query2 w Prices'!$B:$B,'[1]Query2 w Prices'!$L:$L)</f>
        <v>22.1069</v>
      </c>
    </row>
    <row r="783" spans="2:23" ht="16.5" customHeight="1" x14ac:dyDescent="0.25">
      <c r="B783" s="32" t="s">
        <v>1492</v>
      </c>
      <c r="C783" s="33" t="s">
        <v>5670</v>
      </c>
      <c r="D783" s="34" t="str">
        <f>_xlfn.XLOOKUP($B783,[1]Redo!$A:$A,[1]Redo!$AD:$AD)</f>
        <v>SGN,S11,WNX,M5-2PR,</v>
      </c>
      <c r="E783" s="35">
        <v>1326</v>
      </c>
      <c r="F783" s="36">
        <f>_xlfn.XLOOKUP($B783,'[1]DOT Signs Costs (2)'!$A:$A,'[1]DOT Signs Costs (2)'!$Y:$Y)</f>
        <v>0.24028124999999995</v>
      </c>
      <c r="G783" s="37">
        <f t="shared" si="158"/>
        <v>14.416874999999997</v>
      </c>
      <c r="H783" s="36">
        <f>_xlfn.XLOOKUP($B783,'[1]DOT Signs Costs (2)'!$A:$A,'[1]DOT Signs Costs (2)'!$W:$W)</f>
        <v>39.655000000000001</v>
      </c>
      <c r="I783" s="36">
        <f t="shared" si="157"/>
        <v>11.146647187499998</v>
      </c>
      <c r="J783" s="36">
        <f t="shared" si="159"/>
        <v>0.16098843749999997</v>
      </c>
      <c r="K783" s="36">
        <f t="shared" si="160"/>
        <v>11.146647187499998</v>
      </c>
      <c r="L783" s="36">
        <f t="shared" si="161"/>
        <v>50.962635625000004</v>
      </c>
      <c r="M783" s="36">
        <f t="shared" si="162"/>
        <v>3.9852781058750004</v>
      </c>
      <c r="N783" s="36">
        <f t="shared" si="163"/>
        <v>54.947913730875001</v>
      </c>
      <c r="O783" s="36">
        <f t="shared" si="164"/>
        <v>10.012959968739064</v>
      </c>
      <c r="P783" s="36">
        <f t="shared" si="165"/>
        <v>64.960873699614069</v>
      </c>
      <c r="Q783" s="38">
        <v>43.72</v>
      </c>
      <c r="R783" s="39">
        <f t="shared" si="166"/>
        <v>-0.32697949534721638</v>
      </c>
      <c r="S783" s="40"/>
      <c r="T783" s="41" t="str">
        <f t="shared" si="167"/>
        <v/>
      </c>
      <c r="U783" s="41" t="str">
        <f t="shared" si="168"/>
        <v/>
      </c>
      <c r="V783" s="41">
        <f t="shared" si="156"/>
        <v>43.72</v>
      </c>
      <c r="W783" s="18">
        <f>_xlfn.XLOOKUP($B783,'[1]Query2 w Prices'!$B:$B,'[1]Query2 w Prices'!$L:$L)</f>
        <v>43.646900000000002</v>
      </c>
    </row>
    <row r="784" spans="2:23" ht="16.5" customHeight="1" x14ac:dyDescent="0.25">
      <c r="B784" s="42" t="s">
        <v>1493</v>
      </c>
      <c r="C784" s="33" t="s">
        <v>5671</v>
      </c>
      <c r="D784" s="34" t="str">
        <f>_xlfn.XLOOKUP($B784,[1]Redo!$A:$A,[1]Redo!$AD:$AD)</f>
        <v>SGN,S11,WGX,M5-2PR,</v>
      </c>
      <c r="E784" s="35">
        <v>1326</v>
      </c>
      <c r="F784" s="36">
        <f>_xlfn.XLOOKUP($B784,'[1]DOT Signs Costs (2)'!$A:$A,'[1]DOT Signs Costs (2)'!$Y:$Y)</f>
        <v>6.6762500000000002E-2</v>
      </c>
      <c r="G784" s="37">
        <f t="shared" si="158"/>
        <v>4.0057499999999999</v>
      </c>
      <c r="H784" s="36">
        <f>_xlfn.XLOOKUP($B784,'[1]DOT Signs Costs (2)'!$A:$A,'[1]DOT Signs Costs (2)'!$W:$W)</f>
        <v>6.798</v>
      </c>
      <c r="I784" s="36">
        <f t="shared" si="157"/>
        <v>3.097112375</v>
      </c>
      <c r="J784" s="36">
        <f t="shared" si="159"/>
        <v>4.4730875000000003E-2</v>
      </c>
      <c r="K784" s="36">
        <f t="shared" si="160"/>
        <v>3.097112375</v>
      </c>
      <c r="L784" s="36">
        <f t="shared" si="161"/>
        <v>9.9398432499999991</v>
      </c>
      <c r="M784" s="36">
        <f t="shared" si="162"/>
        <v>0.77729574214999997</v>
      </c>
      <c r="N784" s="36">
        <f t="shared" si="163"/>
        <v>10.71713899215</v>
      </c>
      <c r="O784" s="36">
        <f t="shared" si="164"/>
        <v>1.9529455519166197</v>
      </c>
      <c r="P784" s="36">
        <f t="shared" si="165"/>
        <v>12.670084544066619</v>
      </c>
      <c r="Q784" s="38">
        <v>11.41</v>
      </c>
      <c r="R784" s="39">
        <f t="shared" si="166"/>
        <v>-9.9453522956696766E-2</v>
      </c>
      <c r="S784" s="40"/>
      <c r="T784" s="41" t="str">
        <f t="shared" si="167"/>
        <v/>
      </c>
      <c r="U784" s="41" t="str">
        <f t="shared" si="168"/>
        <v/>
      </c>
      <c r="V784" s="41">
        <f t="shared" si="156"/>
        <v>11.41</v>
      </c>
      <c r="W784" s="18">
        <f>_xlfn.XLOOKUP($B784,'[1]Query2 w Prices'!$B:$B,'[1]Query2 w Prices'!$L:$L)</f>
        <v>11.3369</v>
      </c>
    </row>
    <row r="785" spans="2:23" ht="16.5" customHeight="1" x14ac:dyDescent="0.25">
      <c r="B785" s="32" t="s">
        <v>1497</v>
      </c>
      <c r="C785" s="33" t="s">
        <v>5672</v>
      </c>
      <c r="D785" s="34" t="str">
        <f>_xlfn.XLOOKUP($B785,[1]Redo!$A:$A,[1]Redo!$AD:$AD)</f>
        <v>SGN,S11,BFY,M5-3PL,</v>
      </c>
      <c r="E785" s="35">
        <v>1326</v>
      </c>
      <c r="F785" s="36">
        <f>_xlfn.XLOOKUP($B785,'[1]DOT Signs Costs (2)'!$A:$A,'[1]DOT Signs Costs (2)'!$Y:$Y)</f>
        <v>0.13764062499999999</v>
      </c>
      <c r="G785" s="37">
        <f t="shared" si="158"/>
        <v>8.2584374999999994</v>
      </c>
      <c r="H785" s="36">
        <f>_xlfn.XLOOKUP($B785,'[1]DOT Signs Costs (2)'!$A:$A,'[1]DOT Signs Costs (2)'!$W:$W)</f>
        <v>19.827500000000001</v>
      </c>
      <c r="I785" s="36">
        <f t="shared" si="157"/>
        <v>6.3851485937499994</v>
      </c>
      <c r="J785" s="36">
        <f t="shared" si="159"/>
        <v>9.2219218749999998E-2</v>
      </c>
      <c r="K785" s="36">
        <f t="shared" si="160"/>
        <v>6.3851485937499994</v>
      </c>
      <c r="L785" s="36">
        <f t="shared" si="161"/>
        <v>26.3048678125</v>
      </c>
      <c r="M785" s="36">
        <f t="shared" si="162"/>
        <v>2.0570406629375002</v>
      </c>
      <c r="N785" s="36">
        <f t="shared" si="163"/>
        <v>28.361908475437499</v>
      </c>
      <c r="O785" s="36">
        <f t="shared" si="164"/>
        <v>5.1682882009408484</v>
      </c>
      <c r="P785" s="36">
        <f t="shared" si="165"/>
        <v>33.530196676378345</v>
      </c>
      <c r="Q785" s="38">
        <v>21.9</v>
      </c>
      <c r="R785" s="39">
        <f t="shared" si="166"/>
        <v>-0.34685739510056895</v>
      </c>
      <c r="S785" s="40"/>
      <c r="T785" s="41" t="str">
        <f t="shared" si="167"/>
        <v/>
      </c>
      <c r="U785" s="41" t="str">
        <f t="shared" si="168"/>
        <v/>
      </c>
      <c r="V785" s="41">
        <f t="shared" si="156"/>
        <v>21.9</v>
      </c>
      <c r="W785" s="18">
        <f>_xlfn.XLOOKUP($B785,'[1]Query2 w Prices'!$B:$B,'[1]Query2 w Prices'!$L:$L)</f>
        <v>21.823499999999999</v>
      </c>
    </row>
    <row r="786" spans="2:23" ht="16.5" customHeight="1" x14ac:dyDescent="0.25">
      <c r="B786" s="42" t="s">
        <v>1498</v>
      </c>
      <c r="C786" s="33" t="s">
        <v>5673</v>
      </c>
      <c r="D786" s="34" t="str">
        <f>_xlfn.XLOOKUP($B786,[1]Redo!$A:$A,[1]Redo!$AD:$AD)</f>
        <v>SGN,S11,BFY,M5-3PL,</v>
      </c>
      <c r="E786" s="35">
        <v>1326</v>
      </c>
      <c r="F786" s="36">
        <f>_xlfn.XLOOKUP($B786,'[1]DOT Signs Costs (2)'!$A:$A,'[1]DOT Signs Costs (2)'!$Y:$Y)</f>
        <v>0.24028124999999995</v>
      </c>
      <c r="G786" s="37">
        <f t="shared" si="158"/>
        <v>14.416874999999997</v>
      </c>
      <c r="H786" s="36">
        <f>_xlfn.XLOOKUP($B786,'[1]DOT Signs Costs (2)'!$A:$A,'[1]DOT Signs Costs (2)'!$W:$W)</f>
        <v>39.655000000000001</v>
      </c>
      <c r="I786" s="36">
        <f t="shared" si="157"/>
        <v>11.146647187499998</v>
      </c>
      <c r="J786" s="36">
        <f t="shared" si="159"/>
        <v>0.16098843749999997</v>
      </c>
      <c r="K786" s="36">
        <f t="shared" si="160"/>
        <v>11.146647187499998</v>
      </c>
      <c r="L786" s="36">
        <f t="shared" si="161"/>
        <v>50.962635625000004</v>
      </c>
      <c r="M786" s="36">
        <f t="shared" si="162"/>
        <v>3.9852781058750004</v>
      </c>
      <c r="N786" s="36">
        <f t="shared" si="163"/>
        <v>54.947913730875001</v>
      </c>
      <c r="O786" s="36">
        <f t="shared" si="164"/>
        <v>10.012959968739064</v>
      </c>
      <c r="P786" s="36">
        <f t="shared" si="165"/>
        <v>64.960873699614069</v>
      </c>
      <c r="Q786" s="38">
        <v>40.89</v>
      </c>
      <c r="R786" s="39">
        <f t="shared" si="166"/>
        <v>-0.37054418034647019</v>
      </c>
      <c r="S786" s="40"/>
      <c r="T786" s="41" t="str">
        <f t="shared" si="167"/>
        <v/>
      </c>
      <c r="U786" s="41" t="str">
        <f t="shared" si="168"/>
        <v/>
      </c>
      <c r="V786" s="41">
        <f t="shared" si="156"/>
        <v>40.89</v>
      </c>
      <c r="W786" s="18">
        <f>_xlfn.XLOOKUP($B786,'[1]Query2 w Prices'!$B:$B,'[1]Query2 w Prices'!$L:$L)</f>
        <v>40.8127</v>
      </c>
    </row>
    <row r="787" spans="2:23" ht="16.5" customHeight="1" x14ac:dyDescent="0.25">
      <c r="B787" s="32" t="s">
        <v>1494</v>
      </c>
      <c r="C787" s="33" t="s">
        <v>5674</v>
      </c>
      <c r="D787" s="34" t="str">
        <f>_xlfn.XLOOKUP($B787,[1]Redo!$A:$A,[1]Redo!$AD:$AD)</f>
        <v>SGN,S8,BWX,M5-3PL,</v>
      </c>
      <c r="E787" s="35">
        <v>1326</v>
      </c>
      <c r="F787" s="36">
        <f>_xlfn.XLOOKUP($B787,'[1]DOT Signs Costs (2)'!$A:$A,'[1]DOT Signs Costs (2)'!$Y:$Y)</f>
        <v>0.13764062499999999</v>
      </c>
      <c r="G787" s="37">
        <f t="shared" si="158"/>
        <v>8.2584374999999994</v>
      </c>
      <c r="H787" s="36">
        <f>_xlfn.XLOOKUP($B787,'[1]DOT Signs Costs (2)'!$A:$A,'[1]DOT Signs Costs (2)'!$W:$W)</f>
        <v>19.827500000000001</v>
      </c>
      <c r="I787" s="36">
        <f t="shared" si="157"/>
        <v>6.3851485937499994</v>
      </c>
      <c r="J787" s="36">
        <f t="shared" si="159"/>
        <v>9.2219218749999998E-2</v>
      </c>
      <c r="K787" s="36">
        <f t="shared" si="160"/>
        <v>6.3851485937499994</v>
      </c>
      <c r="L787" s="36">
        <f t="shared" si="161"/>
        <v>26.3048678125</v>
      </c>
      <c r="M787" s="36">
        <f t="shared" si="162"/>
        <v>2.0570406629375002</v>
      </c>
      <c r="N787" s="36">
        <f t="shared" si="163"/>
        <v>28.361908475437499</v>
      </c>
      <c r="O787" s="36">
        <f t="shared" si="164"/>
        <v>5.1682882009408484</v>
      </c>
      <c r="P787" s="36">
        <f t="shared" si="165"/>
        <v>33.530196676378345</v>
      </c>
      <c r="Q787" s="38">
        <v>21.33</v>
      </c>
      <c r="R787" s="39">
        <f t="shared" si="166"/>
        <v>-0.36385699714589659</v>
      </c>
      <c r="S787" s="40"/>
      <c r="T787" s="41" t="str">
        <f t="shared" si="167"/>
        <v/>
      </c>
      <c r="U787" s="41" t="str">
        <f t="shared" si="168"/>
        <v/>
      </c>
      <c r="V787" s="41">
        <f t="shared" si="156"/>
        <v>21.33</v>
      </c>
      <c r="W787" s="18">
        <f>_xlfn.XLOOKUP($B787,'[1]Query2 w Prices'!$B:$B,'[1]Query2 w Prices'!$L:$L)</f>
        <v>21.257300000000001</v>
      </c>
    </row>
    <row r="788" spans="2:23" ht="16.5" customHeight="1" x14ac:dyDescent="0.25">
      <c r="B788" s="42" t="s">
        <v>1496</v>
      </c>
      <c r="C788" s="33" t="s">
        <v>5675</v>
      </c>
      <c r="D788" s="34" t="str">
        <f>_xlfn.XLOOKUP($B788,[1]Redo!$A:$A,[1]Redo!$AD:$AD)</f>
        <v>SGN,S8,BWX,M5-3PL,</v>
      </c>
      <c r="E788" s="35">
        <v>1326</v>
      </c>
      <c r="F788" s="36">
        <f>_xlfn.XLOOKUP($B788,'[1]DOT Signs Costs (2)'!$A:$A,'[1]DOT Signs Costs (2)'!$Y:$Y)</f>
        <v>0.24028124999999995</v>
      </c>
      <c r="G788" s="37">
        <f t="shared" si="158"/>
        <v>14.416874999999997</v>
      </c>
      <c r="H788" s="36">
        <f>_xlfn.XLOOKUP($B788,'[1]DOT Signs Costs (2)'!$A:$A,'[1]DOT Signs Costs (2)'!$W:$W)</f>
        <v>39.655000000000001</v>
      </c>
      <c r="I788" s="36">
        <f t="shared" si="157"/>
        <v>11.146647187499998</v>
      </c>
      <c r="J788" s="36">
        <f t="shared" si="159"/>
        <v>0.16098843749999997</v>
      </c>
      <c r="K788" s="36">
        <f t="shared" si="160"/>
        <v>11.146647187499998</v>
      </c>
      <c r="L788" s="36">
        <f t="shared" si="161"/>
        <v>50.962635625000004</v>
      </c>
      <c r="M788" s="36">
        <f t="shared" si="162"/>
        <v>3.9852781058750004</v>
      </c>
      <c r="N788" s="36">
        <f t="shared" si="163"/>
        <v>54.947913730875001</v>
      </c>
      <c r="O788" s="36">
        <f t="shared" si="164"/>
        <v>10.012959968739064</v>
      </c>
      <c r="P788" s="36">
        <f t="shared" si="165"/>
        <v>64.960873699614069</v>
      </c>
      <c r="Q788" s="38">
        <v>42.02</v>
      </c>
      <c r="R788" s="39">
        <f t="shared" si="166"/>
        <v>-0.35314909411001899</v>
      </c>
      <c r="S788" s="40"/>
      <c r="T788" s="41" t="str">
        <f t="shared" si="167"/>
        <v/>
      </c>
      <c r="U788" s="41" t="str">
        <f t="shared" si="168"/>
        <v/>
      </c>
      <c r="V788" s="41">
        <f t="shared" si="156"/>
        <v>42.02</v>
      </c>
      <c r="W788" s="18">
        <f>_xlfn.XLOOKUP($B788,'[1]Query2 w Prices'!$B:$B,'[1]Query2 w Prices'!$L:$L)</f>
        <v>41.943600000000004</v>
      </c>
    </row>
    <row r="789" spans="2:23" ht="16.5" customHeight="1" x14ac:dyDescent="0.25">
      <c r="B789" s="32" t="s">
        <v>1499</v>
      </c>
      <c r="C789" s="33" t="s">
        <v>5676</v>
      </c>
      <c r="D789" s="34" t="str">
        <f>_xlfn.XLOOKUP($B789,[1]Redo!$A:$A,[1]Redo!$AD:$AD)</f>
        <v>SGN,S11,WNX,M5-3PL,</v>
      </c>
      <c r="E789" s="35">
        <v>1326</v>
      </c>
      <c r="F789" s="36">
        <f>_xlfn.XLOOKUP($B789,'[1]DOT Signs Costs (2)'!$A:$A,'[1]DOT Signs Costs (2)'!$Y:$Y)</f>
        <v>0.24028124999999995</v>
      </c>
      <c r="G789" s="37">
        <f t="shared" si="158"/>
        <v>14.416874999999997</v>
      </c>
      <c r="H789" s="36">
        <f>_xlfn.XLOOKUP($B789,'[1]DOT Signs Costs (2)'!$A:$A,'[1]DOT Signs Costs (2)'!$W:$W)</f>
        <v>39.655000000000001</v>
      </c>
      <c r="I789" s="36">
        <f t="shared" si="157"/>
        <v>11.146647187499998</v>
      </c>
      <c r="J789" s="36">
        <f t="shared" si="159"/>
        <v>0.16098843749999997</v>
      </c>
      <c r="K789" s="36">
        <f t="shared" si="160"/>
        <v>11.146647187499998</v>
      </c>
      <c r="L789" s="36">
        <f t="shared" si="161"/>
        <v>50.962635625000004</v>
      </c>
      <c r="M789" s="36">
        <f t="shared" si="162"/>
        <v>3.9852781058750004</v>
      </c>
      <c r="N789" s="36">
        <f t="shared" si="163"/>
        <v>54.947913730875001</v>
      </c>
      <c r="O789" s="36">
        <f t="shared" si="164"/>
        <v>10.012959968739064</v>
      </c>
      <c r="P789" s="36">
        <f t="shared" si="165"/>
        <v>64.960873699614069</v>
      </c>
      <c r="Q789" s="38">
        <v>43.72</v>
      </c>
      <c r="R789" s="39">
        <f t="shared" si="166"/>
        <v>-0.32697949534721638</v>
      </c>
      <c r="S789" s="40"/>
      <c r="T789" s="41" t="str">
        <f t="shared" si="167"/>
        <v/>
      </c>
      <c r="U789" s="41" t="str">
        <f t="shared" si="168"/>
        <v/>
      </c>
      <c r="V789" s="41">
        <f t="shared" si="156"/>
        <v>43.72</v>
      </c>
      <c r="W789" s="18">
        <f>_xlfn.XLOOKUP($B789,'[1]Query2 w Prices'!$B:$B,'[1]Query2 w Prices'!$L:$L)</f>
        <v>43.646900000000002</v>
      </c>
    </row>
    <row r="790" spans="2:23" ht="16.5" customHeight="1" x14ac:dyDescent="0.25">
      <c r="B790" s="42" t="s">
        <v>1500</v>
      </c>
      <c r="C790" s="33" t="s">
        <v>5677</v>
      </c>
      <c r="D790" s="34" t="str">
        <f>_xlfn.XLOOKUP($B790,[1]Redo!$A:$A,[1]Redo!$AD:$AD)</f>
        <v>SGN,S11,WGX,M5-3PL,</v>
      </c>
      <c r="E790" s="35">
        <v>1326</v>
      </c>
      <c r="F790" s="36">
        <f>_xlfn.XLOOKUP($B790,'[1]DOT Signs Costs (2)'!$A:$A,'[1]DOT Signs Costs (2)'!$Y:$Y)</f>
        <v>6.6762500000000002E-2</v>
      </c>
      <c r="G790" s="37">
        <f t="shared" si="158"/>
        <v>4.0057499999999999</v>
      </c>
      <c r="H790" s="36">
        <f>_xlfn.XLOOKUP($B790,'[1]DOT Signs Costs (2)'!$A:$A,'[1]DOT Signs Costs (2)'!$W:$W)</f>
        <v>6.798</v>
      </c>
      <c r="I790" s="36">
        <f t="shared" si="157"/>
        <v>3.097112375</v>
      </c>
      <c r="J790" s="36">
        <f t="shared" si="159"/>
        <v>4.4730875000000003E-2</v>
      </c>
      <c r="K790" s="36">
        <f t="shared" si="160"/>
        <v>3.097112375</v>
      </c>
      <c r="L790" s="36">
        <f t="shared" si="161"/>
        <v>9.9398432499999991</v>
      </c>
      <c r="M790" s="36">
        <f t="shared" si="162"/>
        <v>0.77729574214999997</v>
      </c>
      <c r="N790" s="36">
        <f t="shared" si="163"/>
        <v>10.71713899215</v>
      </c>
      <c r="O790" s="36">
        <f t="shared" si="164"/>
        <v>1.9529455519166197</v>
      </c>
      <c r="P790" s="36">
        <f t="shared" si="165"/>
        <v>12.670084544066619</v>
      </c>
      <c r="Q790" s="38">
        <v>11.41</v>
      </c>
      <c r="R790" s="39">
        <f t="shared" si="166"/>
        <v>-9.9453522956696766E-2</v>
      </c>
      <c r="S790" s="40"/>
      <c r="T790" s="41" t="str">
        <f t="shared" si="167"/>
        <v/>
      </c>
      <c r="U790" s="41" t="str">
        <f t="shared" si="168"/>
        <v/>
      </c>
      <c r="V790" s="41">
        <f t="shared" si="156"/>
        <v>11.41</v>
      </c>
      <c r="W790" s="18">
        <f>_xlfn.XLOOKUP($B790,'[1]Query2 w Prices'!$B:$B,'[1]Query2 w Prices'!$L:$L)</f>
        <v>11.3369</v>
      </c>
    </row>
    <row r="791" spans="2:23" ht="16.5" customHeight="1" x14ac:dyDescent="0.25">
      <c r="B791" s="32" t="s">
        <v>1504</v>
      </c>
      <c r="C791" s="33" t="s">
        <v>5678</v>
      </c>
      <c r="D791" s="34" t="str">
        <f>_xlfn.XLOOKUP($B791,[1]Redo!$A:$A,[1]Redo!$AD:$AD)</f>
        <v>SGN,S11,BFY,M5-3PR,</v>
      </c>
      <c r="E791" s="35">
        <v>1326</v>
      </c>
      <c r="F791" s="36">
        <f>_xlfn.XLOOKUP($B791,'[1]DOT Signs Costs (2)'!$A:$A,'[1]DOT Signs Costs (2)'!$Y:$Y)</f>
        <v>0.13764062499999999</v>
      </c>
      <c r="G791" s="37">
        <f t="shared" si="158"/>
        <v>8.2584374999999994</v>
      </c>
      <c r="H791" s="36">
        <f>_xlfn.XLOOKUP($B791,'[1]DOT Signs Costs (2)'!$A:$A,'[1]DOT Signs Costs (2)'!$W:$W)</f>
        <v>19.827500000000001</v>
      </c>
      <c r="I791" s="36">
        <f t="shared" si="157"/>
        <v>6.3851485937499994</v>
      </c>
      <c r="J791" s="36">
        <f t="shared" si="159"/>
        <v>9.2219218749999998E-2</v>
      </c>
      <c r="K791" s="36">
        <f t="shared" si="160"/>
        <v>6.3851485937499994</v>
      </c>
      <c r="L791" s="36">
        <f t="shared" si="161"/>
        <v>26.3048678125</v>
      </c>
      <c r="M791" s="36">
        <f t="shared" si="162"/>
        <v>2.0570406629375002</v>
      </c>
      <c r="N791" s="36">
        <f t="shared" si="163"/>
        <v>28.361908475437499</v>
      </c>
      <c r="O791" s="36">
        <f t="shared" si="164"/>
        <v>5.1682882009408484</v>
      </c>
      <c r="P791" s="36">
        <f t="shared" si="165"/>
        <v>33.530196676378345</v>
      </c>
      <c r="Q791" s="38">
        <v>21.9</v>
      </c>
      <c r="R791" s="39">
        <f t="shared" si="166"/>
        <v>-0.34685739510056895</v>
      </c>
      <c r="S791" s="40"/>
      <c r="T791" s="41" t="str">
        <f t="shared" si="167"/>
        <v/>
      </c>
      <c r="U791" s="41" t="str">
        <f t="shared" si="168"/>
        <v/>
      </c>
      <c r="V791" s="41">
        <f t="shared" si="156"/>
        <v>21.9</v>
      </c>
      <c r="W791" s="18">
        <f>_xlfn.XLOOKUP($B791,'[1]Query2 w Prices'!$B:$B,'[1]Query2 w Prices'!$L:$L)</f>
        <v>21.823499999999999</v>
      </c>
    </row>
    <row r="792" spans="2:23" ht="16.5" customHeight="1" x14ac:dyDescent="0.25">
      <c r="B792" s="42" t="s">
        <v>1505</v>
      </c>
      <c r="C792" s="33" t="s">
        <v>5679</v>
      </c>
      <c r="D792" s="34" t="str">
        <f>_xlfn.XLOOKUP($B792,[1]Redo!$A:$A,[1]Redo!$AD:$AD)</f>
        <v>SGN,S11,BFY,M5-3PR,</v>
      </c>
      <c r="E792" s="35">
        <v>1326</v>
      </c>
      <c r="F792" s="36">
        <f>_xlfn.XLOOKUP($B792,'[1]DOT Signs Costs (2)'!$A:$A,'[1]DOT Signs Costs (2)'!$Y:$Y)</f>
        <v>0.24028124999999995</v>
      </c>
      <c r="G792" s="37">
        <f t="shared" si="158"/>
        <v>14.416874999999997</v>
      </c>
      <c r="H792" s="36">
        <f>_xlfn.XLOOKUP($B792,'[1]DOT Signs Costs (2)'!$A:$A,'[1]DOT Signs Costs (2)'!$W:$W)</f>
        <v>39.655000000000001</v>
      </c>
      <c r="I792" s="36">
        <f t="shared" si="157"/>
        <v>11.146647187499998</v>
      </c>
      <c r="J792" s="36">
        <f t="shared" si="159"/>
        <v>0.16098843749999997</v>
      </c>
      <c r="K792" s="36">
        <f t="shared" si="160"/>
        <v>11.146647187499998</v>
      </c>
      <c r="L792" s="36">
        <f t="shared" si="161"/>
        <v>50.962635625000004</v>
      </c>
      <c r="M792" s="36">
        <f t="shared" si="162"/>
        <v>3.9852781058750004</v>
      </c>
      <c r="N792" s="36">
        <f t="shared" si="163"/>
        <v>54.947913730875001</v>
      </c>
      <c r="O792" s="36">
        <f t="shared" si="164"/>
        <v>10.012959968739064</v>
      </c>
      <c r="P792" s="36">
        <f t="shared" si="165"/>
        <v>64.960873699614069</v>
      </c>
      <c r="Q792" s="38">
        <v>40.89</v>
      </c>
      <c r="R792" s="39">
        <f t="shared" si="166"/>
        <v>-0.37054418034647019</v>
      </c>
      <c r="S792" s="40"/>
      <c r="T792" s="41" t="str">
        <f t="shared" si="167"/>
        <v/>
      </c>
      <c r="U792" s="41" t="str">
        <f t="shared" si="168"/>
        <v/>
      </c>
      <c r="V792" s="41">
        <f t="shared" si="156"/>
        <v>40.89</v>
      </c>
      <c r="W792" s="18">
        <f>_xlfn.XLOOKUP($B792,'[1]Query2 w Prices'!$B:$B,'[1]Query2 w Prices'!$L:$L)</f>
        <v>40.8127</v>
      </c>
    </row>
    <row r="793" spans="2:23" ht="16.5" customHeight="1" x14ac:dyDescent="0.25">
      <c r="B793" s="32" t="s">
        <v>1501</v>
      </c>
      <c r="C793" s="33" t="s">
        <v>5680</v>
      </c>
      <c r="D793" s="34" t="str">
        <f>_xlfn.XLOOKUP($B793,[1]Redo!$A:$A,[1]Redo!$AD:$AD)</f>
        <v>SGN,S8,BWX,M5-3PR,</v>
      </c>
      <c r="E793" s="35">
        <v>1326</v>
      </c>
      <c r="F793" s="36">
        <f>_xlfn.XLOOKUP($B793,'[1]DOT Signs Costs (2)'!$A:$A,'[1]DOT Signs Costs (2)'!$Y:$Y)</f>
        <v>0.13764062499999999</v>
      </c>
      <c r="G793" s="37">
        <f t="shared" si="158"/>
        <v>8.2584374999999994</v>
      </c>
      <c r="H793" s="36">
        <f>_xlfn.XLOOKUP($B793,'[1]DOT Signs Costs (2)'!$A:$A,'[1]DOT Signs Costs (2)'!$W:$W)</f>
        <v>19.827500000000001</v>
      </c>
      <c r="I793" s="36">
        <f t="shared" si="157"/>
        <v>6.3851485937499994</v>
      </c>
      <c r="J793" s="36">
        <f t="shared" si="159"/>
        <v>9.2219218749999998E-2</v>
      </c>
      <c r="K793" s="36">
        <f t="shared" si="160"/>
        <v>6.3851485937499994</v>
      </c>
      <c r="L793" s="36">
        <f t="shared" si="161"/>
        <v>26.3048678125</v>
      </c>
      <c r="M793" s="36">
        <f t="shared" si="162"/>
        <v>2.0570406629375002</v>
      </c>
      <c r="N793" s="36">
        <f t="shared" si="163"/>
        <v>28.361908475437499</v>
      </c>
      <c r="O793" s="36">
        <f t="shared" si="164"/>
        <v>5.1682882009408484</v>
      </c>
      <c r="P793" s="36">
        <f t="shared" si="165"/>
        <v>33.530196676378345</v>
      </c>
      <c r="Q793" s="38">
        <v>21.33</v>
      </c>
      <c r="R793" s="39">
        <f t="shared" si="166"/>
        <v>-0.36385699714589659</v>
      </c>
      <c r="S793" s="40"/>
      <c r="T793" s="41" t="str">
        <f t="shared" si="167"/>
        <v/>
      </c>
      <c r="U793" s="41" t="str">
        <f t="shared" si="168"/>
        <v/>
      </c>
      <c r="V793" s="41">
        <f t="shared" si="156"/>
        <v>21.33</v>
      </c>
      <c r="W793" s="18">
        <f>_xlfn.XLOOKUP($B793,'[1]Query2 w Prices'!$B:$B,'[1]Query2 w Prices'!$L:$L)</f>
        <v>21.257300000000001</v>
      </c>
    </row>
    <row r="794" spans="2:23" ht="16.5" customHeight="1" x14ac:dyDescent="0.25">
      <c r="B794" s="42" t="s">
        <v>1503</v>
      </c>
      <c r="C794" s="33" t="s">
        <v>5681</v>
      </c>
      <c r="D794" s="34" t="str">
        <f>_xlfn.XLOOKUP($B794,[1]Redo!$A:$A,[1]Redo!$AD:$AD)</f>
        <v>SGN,S8,BWX,M5-3PR,</v>
      </c>
      <c r="E794" s="35">
        <v>1326</v>
      </c>
      <c r="F794" s="36">
        <f>_xlfn.XLOOKUP($B794,'[1]DOT Signs Costs (2)'!$A:$A,'[1]DOT Signs Costs (2)'!$Y:$Y)</f>
        <v>0.24028124999999995</v>
      </c>
      <c r="G794" s="37">
        <f t="shared" si="158"/>
        <v>14.416874999999997</v>
      </c>
      <c r="H794" s="36">
        <f>_xlfn.XLOOKUP($B794,'[1]DOT Signs Costs (2)'!$A:$A,'[1]DOT Signs Costs (2)'!$W:$W)</f>
        <v>39.655000000000001</v>
      </c>
      <c r="I794" s="36">
        <f t="shared" si="157"/>
        <v>11.146647187499998</v>
      </c>
      <c r="J794" s="36">
        <f t="shared" si="159"/>
        <v>0.16098843749999997</v>
      </c>
      <c r="K794" s="36">
        <f t="shared" si="160"/>
        <v>11.146647187499998</v>
      </c>
      <c r="L794" s="36">
        <f t="shared" si="161"/>
        <v>50.962635625000004</v>
      </c>
      <c r="M794" s="36">
        <f t="shared" si="162"/>
        <v>3.9852781058750004</v>
      </c>
      <c r="N794" s="36">
        <f t="shared" si="163"/>
        <v>54.947913730875001</v>
      </c>
      <c r="O794" s="36">
        <f t="shared" si="164"/>
        <v>10.012959968739064</v>
      </c>
      <c r="P794" s="36">
        <f t="shared" si="165"/>
        <v>64.960873699614069</v>
      </c>
      <c r="Q794" s="38">
        <v>42.02</v>
      </c>
      <c r="R794" s="39">
        <f t="shared" si="166"/>
        <v>-0.35314909411001899</v>
      </c>
      <c r="S794" s="40"/>
      <c r="T794" s="41" t="str">
        <f t="shared" si="167"/>
        <v/>
      </c>
      <c r="U794" s="41" t="str">
        <f t="shared" si="168"/>
        <v/>
      </c>
      <c r="V794" s="41">
        <f t="shared" si="156"/>
        <v>42.02</v>
      </c>
      <c r="W794" s="18">
        <f>_xlfn.XLOOKUP($B794,'[1]Query2 w Prices'!$B:$B,'[1]Query2 w Prices'!$L:$L)</f>
        <v>41.943600000000004</v>
      </c>
    </row>
    <row r="795" spans="2:23" ht="16.5" customHeight="1" x14ac:dyDescent="0.25">
      <c r="B795" s="32" t="s">
        <v>1506</v>
      </c>
      <c r="C795" s="33" t="s">
        <v>5682</v>
      </c>
      <c r="D795" s="34" t="str">
        <f>_xlfn.XLOOKUP($B795,[1]Redo!$A:$A,[1]Redo!$AD:$AD)</f>
        <v>SGN,S11,WGX,M5-3PR,</v>
      </c>
      <c r="E795" s="35">
        <v>1326</v>
      </c>
      <c r="F795" s="36">
        <f>_xlfn.XLOOKUP($B795,'[1]DOT Signs Costs (2)'!$A:$A,'[1]DOT Signs Costs (2)'!$Y:$Y)</f>
        <v>0.24028124999999995</v>
      </c>
      <c r="G795" s="37">
        <f t="shared" si="158"/>
        <v>14.416874999999997</v>
      </c>
      <c r="H795" s="36">
        <f>_xlfn.XLOOKUP($B795,'[1]DOT Signs Costs (2)'!$A:$A,'[1]DOT Signs Costs (2)'!$W:$W)</f>
        <v>39.655000000000001</v>
      </c>
      <c r="I795" s="36">
        <f t="shared" si="157"/>
        <v>11.146647187499998</v>
      </c>
      <c r="J795" s="36">
        <f t="shared" si="159"/>
        <v>0.16098843749999997</v>
      </c>
      <c r="K795" s="36">
        <f t="shared" si="160"/>
        <v>11.146647187499998</v>
      </c>
      <c r="L795" s="36">
        <f t="shared" si="161"/>
        <v>50.962635625000004</v>
      </c>
      <c r="M795" s="36">
        <f t="shared" si="162"/>
        <v>3.9852781058750004</v>
      </c>
      <c r="N795" s="36">
        <f t="shared" si="163"/>
        <v>54.947913730875001</v>
      </c>
      <c r="O795" s="36">
        <f t="shared" si="164"/>
        <v>10.012959968739064</v>
      </c>
      <c r="P795" s="36">
        <f t="shared" si="165"/>
        <v>64.960873699614069</v>
      </c>
      <c r="Q795" s="38" t="e">
        <v>#N/A</v>
      </c>
      <c r="R795" s="39" t="str">
        <f t="shared" si="166"/>
        <v xml:space="preserve"> </v>
      </c>
      <c r="S795" s="40"/>
      <c r="T795" s="41" t="str">
        <f t="shared" si="167"/>
        <v/>
      </c>
      <c r="U795" s="41" t="str">
        <f t="shared" si="168"/>
        <v/>
      </c>
      <c r="V795" s="41" t="e">
        <f t="shared" si="156"/>
        <v>#N/A</v>
      </c>
      <c r="W795" s="18" t="e">
        <f>_xlfn.XLOOKUP($B795,'[1]Query2 w Prices'!$B:$B,'[1]Query2 w Prices'!$L:$L)</f>
        <v>#N/A</v>
      </c>
    </row>
    <row r="796" spans="2:23" ht="16.5" customHeight="1" x14ac:dyDescent="0.25">
      <c r="B796" s="42" t="s">
        <v>1507</v>
      </c>
      <c r="C796" s="33" t="s">
        <v>5683</v>
      </c>
      <c r="D796" s="34" t="str">
        <f>_xlfn.XLOOKUP($B796,[1]Redo!$A:$A,[1]Redo!$AD:$AD)</f>
        <v>SGN,S11,WGX,M5-3PR,</v>
      </c>
      <c r="E796" s="35">
        <v>1326</v>
      </c>
      <c r="F796" s="36">
        <f>_xlfn.XLOOKUP($B796,'[1]DOT Signs Costs (2)'!$A:$A,'[1]DOT Signs Costs (2)'!$Y:$Y)</f>
        <v>0.13764062499999999</v>
      </c>
      <c r="G796" s="37">
        <f t="shared" si="158"/>
        <v>8.2584374999999994</v>
      </c>
      <c r="H796" s="36">
        <f>_xlfn.XLOOKUP($B796,'[1]DOT Signs Costs (2)'!$A:$A,'[1]DOT Signs Costs (2)'!$W:$W)</f>
        <v>19.827500000000001</v>
      </c>
      <c r="I796" s="36">
        <f t="shared" si="157"/>
        <v>6.3851485937499994</v>
      </c>
      <c r="J796" s="36">
        <f t="shared" si="159"/>
        <v>9.2219218749999998E-2</v>
      </c>
      <c r="K796" s="36">
        <f t="shared" si="160"/>
        <v>6.3851485937499994</v>
      </c>
      <c r="L796" s="36">
        <f t="shared" si="161"/>
        <v>26.3048678125</v>
      </c>
      <c r="M796" s="36">
        <f t="shared" si="162"/>
        <v>2.0570406629375002</v>
      </c>
      <c r="N796" s="36">
        <f t="shared" si="163"/>
        <v>28.361908475437499</v>
      </c>
      <c r="O796" s="36">
        <f t="shared" si="164"/>
        <v>5.1682882009408484</v>
      </c>
      <c r="P796" s="36">
        <f t="shared" si="165"/>
        <v>33.530196676378345</v>
      </c>
      <c r="Q796" s="38" t="e">
        <v>#N/A</v>
      </c>
      <c r="R796" s="39" t="str">
        <f t="shared" si="166"/>
        <v xml:space="preserve"> </v>
      </c>
      <c r="S796" s="40"/>
      <c r="T796" s="41" t="str">
        <f t="shared" si="167"/>
        <v/>
      </c>
      <c r="U796" s="41" t="str">
        <f t="shared" si="168"/>
        <v/>
      </c>
      <c r="V796" s="41" t="e">
        <f t="shared" si="156"/>
        <v>#N/A</v>
      </c>
      <c r="W796" s="18" t="e">
        <f>_xlfn.XLOOKUP($B796,'[1]Query2 w Prices'!$B:$B,'[1]Query2 w Prices'!$L:$L)</f>
        <v>#N/A</v>
      </c>
    </row>
    <row r="797" spans="2:23" ht="16.5" customHeight="1" x14ac:dyDescent="0.25">
      <c r="B797" s="32" t="s">
        <v>1508</v>
      </c>
      <c r="C797" s="33" t="s">
        <v>5684</v>
      </c>
      <c r="D797" s="34" t="str">
        <f>_xlfn.XLOOKUP($B797,[1]Redo!$A:$A,[1]Redo!$AD:$AD)</f>
        <v>SGN,S11,WEX,M5-3PR,</v>
      </c>
      <c r="E797" s="35">
        <v>1326</v>
      </c>
      <c r="F797" s="36">
        <f>_xlfn.XLOOKUP($B797,'[1]DOT Signs Costs (2)'!$A:$A,'[1]DOT Signs Costs (2)'!$Y:$Y)</f>
        <v>0.13764062499999999</v>
      </c>
      <c r="G797" s="37">
        <f t="shared" si="158"/>
        <v>8.2584374999999994</v>
      </c>
      <c r="H797" s="36">
        <f>_xlfn.XLOOKUP($B797,'[1]DOT Signs Costs (2)'!$A:$A,'[1]DOT Signs Costs (2)'!$W:$W)</f>
        <v>19.827500000000001</v>
      </c>
      <c r="I797" s="36">
        <f t="shared" si="157"/>
        <v>6.3851485937499994</v>
      </c>
      <c r="J797" s="36">
        <f t="shared" si="159"/>
        <v>9.2219218749999998E-2</v>
      </c>
      <c r="K797" s="36">
        <f t="shared" si="160"/>
        <v>6.3851485937499994</v>
      </c>
      <c r="L797" s="36">
        <f t="shared" si="161"/>
        <v>26.3048678125</v>
      </c>
      <c r="M797" s="36">
        <f t="shared" si="162"/>
        <v>2.0570406629375002</v>
      </c>
      <c r="N797" s="36">
        <f t="shared" si="163"/>
        <v>28.361908475437499</v>
      </c>
      <c r="O797" s="36">
        <f t="shared" si="164"/>
        <v>5.1682882009408484</v>
      </c>
      <c r="P797" s="36">
        <f t="shared" si="165"/>
        <v>33.530196676378345</v>
      </c>
      <c r="Q797" s="38" t="e">
        <v>#N/A</v>
      </c>
      <c r="R797" s="39" t="str">
        <f t="shared" si="166"/>
        <v xml:space="preserve"> </v>
      </c>
      <c r="S797" s="40"/>
      <c r="T797" s="41" t="str">
        <f t="shared" si="167"/>
        <v/>
      </c>
      <c r="U797" s="41" t="str">
        <f t="shared" si="168"/>
        <v/>
      </c>
      <c r="V797" s="41" t="e">
        <f t="shared" si="156"/>
        <v>#N/A</v>
      </c>
      <c r="W797" s="18" t="e">
        <f>_xlfn.XLOOKUP($B797,'[1]Query2 w Prices'!$B:$B,'[1]Query2 w Prices'!$L:$L)</f>
        <v>#N/A</v>
      </c>
    </row>
    <row r="798" spans="2:23" ht="16.5" customHeight="1" x14ac:dyDescent="0.25">
      <c r="B798" s="42" t="s">
        <v>1509</v>
      </c>
      <c r="C798" s="33" t="s">
        <v>5685</v>
      </c>
      <c r="D798" s="34" t="str">
        <f>_xlfn.XLOOKUP($B798,[1]Redo!$A:$A,[1]Redo!$AD:$AD)</f>
        <v>SGN,S11,WEX,M5-3PR,</v>
      </c>
      <c r="E798" s="35">
        <v>1326</v>
      </c>
      <c r="F798" s="36">
        <f>_xlfn.XLOOKUP($B798,'[1]DOT Signs Costs (2)'!$A:$A,'[1]DOT Signs Costs (2)'!$Y:$Y)</f>
        <v>0.24028124999999995</v>
      </c>
      <c r="G798" s="37">
        <f t="shared" si="158"/>
        <v>14.416874999999997</v>
      </c>
      <c r="H798" s="36">
        <f>_xlfn.XLOOKUP($B798,'[1]DOT Signs Costs (2)'!$A:$A,'[1]DOT Signs Costs (2)'!$W:$W)</f>
        <v>39.655000000000001</v>
      </c>
      <c r="I798" s="36">
        <f t="shared" si="157"/>
        <v>11.146647187499998</v>
      </c>
      <c r="J798" s="36">
        <f t="shared" si="159"/>
        <v>0.16098843749999997</v>
      </c>
      <c r="K798" s="36">
        <f t="shared" si="160"/>
        <v>11.146647187499998</v>
      </c>
      <c r="L798" s="36">
        <f t="shared" si="161"/>
        <v>50.962635625000004</v>
      </c>
      <c r="M798" s="36">
        <f t="shared" si="162"/>
        <v>3.9852781058750004</v>
      </c>
      <c r="N798" s="36">
        <f t="shared" si="163"/>
        <v>54.947913730875001</v>
      </c>
      <c r="O798" s="36">
        <f t="shared" si="164"/>
        <v>10.012959968739064</v>
      </c>
      <c r="P798" s="36">
        <f t="shared" si="165"/>
        <v>64.960873699614069</v>
      </c>
      <c r="Q798" s="38">
        <v>39.19</v>
      </c>
      <c r="R798" s="39">
        <f t="shared" si="166"/>
        <v>-0.39671377910927291</v>
      </c>
      <c r="S798" s="40"/>
      <c r="T798" s="41" t="str">
        <f t="shared" si="167"/>
        <v/>
      </c>
      <c r="U798" s="41" t="str">
        <f t="shared" si="168"/>
        <v/>
      </c>
      <c r="V798" s="41">
        <f t="shared" si="156"/>
        <v>39.19</v>
      </c>
      <c r="W798" s="18">
        <f>_xlfn.XLOOKUP($B798,'[1]Query2 w Prices'!$B:$B,'[1]Query2 w Prices'!$L:$L)</f>
        <v>39.112200000000001</v>
      </c>
    </row>
    <row r="799" spans="2:23" ht="16.5" customHeight="1" x14ac:dyDescent="0.25">
      <c r="B799" s="32" t="s">
        <v>1510</v>
      </c>
      <c r="C799" s="33" t="s">
        <v>5686</v>
      </c>
      <c r="D799" s="34" t="str">
        <f>_xlfn.XLOOKUP($B799,[1]Redo!$A:$A,[1]Redo!$AD:$AD)</f>
        <v>SGN,S11,WNX,M5-3PR,</v>
      </c>
      <c r="E799" s="35">
        <v>1326</v>
      </c>
      <c r="F799" s="36">
        <f>_xlfn.XLOOKUP($B799,'[1]DOT Signs Costs (2)'!$A:$A,'[1]DOT Signs Costs (2)'!$Y:$Y)</f>
        <v>0.13764062499999999</v>
      </c>
      <c r="G799" s="37">
        <f t="shared" si="158"/>
        <v>8.2584374999999994</v>
      </c>
      <c r="H799" s="36">
        <f>_xlfn.XLOOKUP($B799,'[1]DOT Signs Costs (2)'!$A:$A,'[1]DOT Signs Costs (2)'!$W:$W)</f>
        <v>19.827500000000001</v>
      </c>
      <c r="I799" s="36">
        <f t="shared" si="157"/>
        <v>6.3851485937499994</v>
      </c>
      <c r="J799" s="36">
        <f t="shared" si="159"/>
        <v>9.2219218749999998E-2</v>
      </c>
      <c r="K799" s="36">
        <f t="shared" si="160"/>
        <v>6.3851485937499994</v>
      </c>
      <c r="L799" s="36">
        <f t="shared" si="161"/>
        <v>26.3048678125</v>
      </c>
      <c r="M799" s="36">
        <f t="shared" si="162"/>
        <v>2.0570406629375002</v>
      </c>
      <c r="N799" s="36">
        <f t="shared" si="163"/>
        <v>28.361908475437499</v>
      </c>
      <c r="O799" s="36">
        <f t="shared" si="164"/>
        <v>5.1682882009408484</v>
      </c>
      <c r="P799" s="36">
        <f t="shared" si="165"/>
        <v>33.530196676378345</v>
      </c>
      <c r="Q799" s="38">
        <v>22.18</v>
      </c>
      <c r="R799" s="39">
        <f t="shared" si="166"/>
        <v>-0.33850671339409216</v>
      </c>
      <c r="S799" s="40"/>
      <c r="T799" s="41" t="str">
        <f t="shared" si="167"/>
        <v/>
      </c>
      <c r="U799" s="41" t="str">
        <f t="shared" si="168"/>
        <v/>
      </c>
      <c r="V799" s="41">
        <f t="shared" si="156"/>
        <v>22.18</v>
      </c>
      <c r="W799" s="18">
        <f>_xlfn.XLOOKUP($B799,'[1]Query2 w Prices'!$B:$B,'[1]Query2 w Prices'!$L:$L)</f>
        <v>22.1069</v>
      </c>
    </row>
    <row r="800" spans="2:23" ht="16.5" customHeight="1" x14ac:dyDescent="0.25">
      <c r="B800" s="42" t="s">
        <v>1511</v>
      </c>
      <c r="C800" s="33" t="s">
        <v>5687</v>
      </c>
      <c r="D800" s="34" t="str">
        <f>_xlfn.XLOOKUP($B800,[1]Redo!$A:$A,[1]Redo!$AD:$AD)</f>
        <v>SGN,S11,WNX,M5-3PR,</v>
      </c>
      <c r="E800" s="35">
        <v>1326</v>
      </c>
      <c r="F800" s="36">
        <f>_xlfn.XLOOKUP($B800,'[1]DOT Signs Costs (2)'!$A:$A,'[1]DOT Signs Costs (2)'!$Y:$Y)</f>
        <v>0.24028124999999995</v>
      </c>
      <c r="G800" s="37">
        <f t="shared" si="158"/>
        <v>14.416874999999997</v>
      </c>
      <c r="H800" s="36">
        <f>_xlfn.XLOOKUP($B800,'[1]DOT Signs Costs (2)'!$A:$A,'[1]DOT Signs Costs (2)'!$W:$W)</f>
        <v>39.655000000000001</v>
      </c>
      <c r="I800" s="36">
        <f t="shared" si="157"/>
        <v>11.146647187499998</v>
      </c>
      <c r="J800" s="36">
        <f t="shared" si="159"/>
        <v>0.16098843749999997</v>
      </c>
      <c r="K800" s="36">
        <f t="shared" si="160"/>
        <v>11.146647187499998</v>
      </c>
      <c r="L800" s="36">
        <f t="shared" si="161"/>
        <v>50.962635625000004</v>
      </c>
      <c r="M800" s="36">
        <f t="shared" si="162"/>
        <v>3.9852781058750004</v>
      </c>
      <c r="N800" s="36">
        <f t="shared" si="163"/>
        <v>54.947913730875001</v>
      </c>
      <c r="O800" s="36">
        <f t="shared" si="164"/>
        <v>10.012959968739064</v>
      </c>
      <c r="P800" s="36">
        <f t="shared" si="165"/>
        <v>64.960873699614069</v>
      </c>
      <c r="Q800" s="38">
        <v>43.72</v>
      </c>
      <c r="R800" s="39">
        <f t="shared" si="166"/>
        <v>-0.32697949534721638</v>
      </c>
      <c r="S800" s="40"/>
      <c r="T800" s="41" t="str">
        <f t="shared" si="167"/>
        <v/>
      </c>
      <c r="U800" s="41" t="str">
        <f t="shared" si="168"/>
        <v/>
      </c>
      <c r="V800" s="41">
        <f t="shared" si="156"/>
        <v>43.72</v>
      </c>
      <c r="W800" s="18">
        <f>_xlfn.XLOOKUP($B800,'[1]Query2 w Prices'!$B:$B,'[1]Query2 w Prices'!$L:$L)</f>
        <v>43.646900000000002</v>
      </c>
    </row>
    <row r="801" spans="2:23" ht="16.5" customHeight="1" x14ac:dyDescent="0.25">
      <c r="B801" s="32" t="s">
        <v>1512</v>
      </c>
      <c r="C801" s="33" t="s">
        <v>5688</v>
      </c>
      <c r="D801" s="34" t="str">
        <f>_xlfn.XLOOKUP($B801,[1]Redo!$A:$A,[1]Redo!$AD:$AD)</f>
        <v>SGN,S11,WGX,M5-3PR,</v>
      </c>
      <c r="E801" s="35">
        <v>1326</v>
      </c>
      <c r="F801" s="36">
        <f>_xlfn.XLOOKUP($B801,'[1]DOT Signs Costs (2)'!$A:$A,'[1]DOT Signs Costs (2)'!$Y:$Y)</f>
        <v>6.6762500000000002E-2</v>
      </c>
      <c r="G801" s="37">
        <f t="shared" si="158"/>
        <v>4.0057499999999999</v>
      </c>
      <c r="H801" s="36">
        <f>_xlfn.XLOOKUP($B801,'[1]DOT Signs Costs (2)'!$A:$A,'[1]DOT Signs Costs (2)'!$W:$W)</f>
        <v>6.798</v>
      </c>
      <c r="I801" s="36">
        <f t="shared" si="157"/>
        <v>3.097112375</v>
      </c>
      <c r="J801" s="36">
        <f t="shared" si="159"/>
        <v>4.4730875000000003E-2</v>
      </c>
      <c r="K801" s="36">
        <f t="shared" si="160"/>
        <v>3.097112375</v>
      </c>
      <c r="L801" s="36">
        <f t="shared" si="161"/>
        <v>9.9398432499999991</v>
      </c>
      <c r="M801" s="36">
        <f t="shared" si="162"/>
        <v>0.77729574214999997</v>
      </c>
      <c r="N801" s="36">
        <f t="shared" si="163"/>
        <v>10.71713899215</v>
      </c>
      <c r="O801" s="36">
        <f t="shared" si="164"/>
        <v>1.9529455519166197</v>
      </c>
      <c r="P801" s="36">
        <f t="shared" si="165"/>
        <v>12.670084544066619</v>
      </c>
      <c r="Q801" s="38">
        <v>11.41</v>
      </c>
      <c r="R801" s="39">
        <f t="shared" si="166"/>
        <v>-9.9453522956696766E-2</v>
      </c>
      <c r="S801" s="40"/>
      <c r="T801" s="41" t="str">
        <f t="shared" si="167"/>
        <v/>
      </c>
      <c r="U801" s="41" t="str">
        <f t="shared" si="168"/>
        <v/>
      </c>
      <c r="V801" s="41">
        <f t="shared" si="156"/>
        <v>11.41</v>
      </c>
      <c r="W801" s="18">
        <f>_xlfn.XLOOKUP($B801,'[1]Query2 w Prices'!$B:$B,'[1]Query2 w Prices'!$L:$L)</f>
        <v>11.3369</v>
      </c>
    </row>
    <row r="802" spans="2:23" ht="16.5" customHeight="1" x14ac:dyDescent="0.25">
      <c r="B802" s="42" t="s">
        <v>1524</v>
      </c>
      <c r="C802" s="33" t="s">
        <v>5689</v>
      </c>
      <c r="D802" s="34" t="str">
        <f>_xlfn.XLOOKUP($B802,[1]Redo!$A:$A,[1]Redo!$AD:$AD)</f>
        <v>SGN,S11,BFY,M5-4P,</v>
      </c>
      <c r="E802" s="35">
        <v>1326</v>
      </c>
      <c r="F802" s="36">
        <f>_xlfn.XLOOKUP($B802,'[1]DOT Signs Costs (2)'!$A:$A,'[1]DOT Signs Costs (2)'!$Y:$Y)</f>
        <v>0.17705000000000001</v>
      </c>
      <c r="G802" s="37">
        <f t="shared" si="158"/>
        <v>10.623000000000001</v>
      </c>
      <c r="H802" s="36">
        <f>_xlfn.XLOOKUP($B802,'[1]DOT Signs Costs (2)'!$A:$A,'[1]DOT Signs Costs (2)'!$W:$W)</f>
        <v>27.192</v>
      </c>
      <c r="I802" s="36">
        <f t="shared" si="157"/>
        <v>8.2133495000000014</v>
      </c>
      <c r="J802" s="36">
        <f t="shared" si="159"/>
        <v>0.11862350000000002</v>
      </c>
      <c r="K802" s="36">
        <f t="shared" si="160"/>
        <v>8.2133495000000014</v>
      </c>
      <c r="L802" s="36">
        <f t="shared" si="161"/>
        <v>35.523973000000005</v>
      </c>
      <c r="M802" s="36">
        <f t="shared" si="162"/>
        <v>2.7779746886000005</v>
      </c>
      <c r="N802" s="36">
        <f t="shared" si="163"/>
        <v>38.301947688600009</v>
      </c>
      <c r="O802" s="36">
        <f t="shared" si="164"/>
        <v>6.9796256652997126</v>
      </c>
      <c r="P802" s="36">
        <f t="shared" si="165"/>
        <v>45.281573353899724</v>
      </c>
      <c r="Q802" s="38">
        <v>30.12</v>
      </c>
      <c r="R802" s="39">
        <f t="shared" si="166"/>
        <v>-0.33482876655817401</v>
      </c>
      <c r="S802" s="40"/>
      <c r="T802" s="41" t="str">
        <f t="shared" si="167"/>
        <v/>
      </c>
      <c r="U802" s="41" t="str">
        <f t="shared" si="168"/>
        <v/>
      </c>
      <c r="V802" s="41">
        <f t="shared" si="156"/>
        <v>30.12</v>
      </c>
      <c r="W802" s="18">
        <f>_xlfn.XLOOKUP($B802,'[1]Query2 w Prices'!$B:$B,'[1]Query2 w Prices'!$L:$L)</f>
        <v>30.0427</v>
      </c>
    </row>
    <row r="803" spans="2:23" ht="16.5" customHeight="1" x14ac:dyDescent="0.25">
      <c r="B803" s="32" t="s">
        <v>1525</v>
      </c>
      <c r="C803" s="33" t="s">
        <v>5690</v>
      </c>
      <c r="D803" s="34" t="str">
        <f>_xlfn.XLOOKUP($B803,[1]Redo!$A:$A,[1]Redo!$AD:$AD)</f>
        <v>SGN,S11,BFY,M5-4P,</v>
      </c>
      <c r="E803" s="35">
        <v>1326</v>
      </c>
      <c r="F803" s="36">
        <f>_xlfn.XLOOKUP($B803,'[1]DOT Signs Costs (2)'!$A:$A,'[1]DOT Signs Costs (2)'!$Y:$Y)</f>
        <v>0.31410000000000005</v>
      </c>
      <c r="G803" s="37">
        <f t="shared" si="158"/>
        <v>18.846000000000004</v>
      </c>
      <c r="H803" s="36">
        <f>_xlfn.XLOOKUP($B803,'[1]DOT Signs Costs (2)'!$A:$A,'[1]DOT Signs Costs (2)'!$W:$W)</f>
        <v>54.384</v>
      </c>
      <c r="I803" s="36">
        <f t="shared" si="157"/>
        <v>14.571099000000002</v>
      </c>
      <c r="J803" s="36">
        <f t="shared" si="159"/>
        <v>0.21044700000000005</v>
      </c>
      <c r="K803" s="36">
        <f t="shared" si="160"/>
        <v>14.571099000000002</v>
      </c>
      <c r="L803" s="36">
        <f t="shared" si="161"/>
        <v>69.165546000000006</v>
      </c>
      <c r="M803" s="36">
        <f t="shared" si="162"/>
        <v>5.4087456972000005</v>
      </c>
      <c r="N803" s="36">
        <f t="shared" si="163"/>
        <v>74.57429169720001</v>
      </c>
      <c r="O803" s="36">
        <f t="shared" si="164"/>
        <v>13.589403978436417</v>
      </c>
      <c r="P803" s="36">
        <f t="shared" si="165"/>
        <v>88.163695675636433</v>
      </c>
      <c r="Q803" s="38">
        <v>53.36</v>
      </c>
      <c r="R803" s="39">
        <f t="shared" si="166"/>
        <v>-0.39476221373118153</v>
      </c>
      <c r="S803" s="40"/>
      <c r="T803" s="41" t="str">
        <f t="shared" si="167"/>
        <v/>
      </c>
      <c r="U803" s="41" t="str">
        <f t="shared" si="168"/>
        <v/>
      </c>
      <c r="V803" s="41">
        <f t="shared" si="156"/>
        <v>53.36</v>
      </c>
      <c r="W803" s="18">
        <f>_xlfn.XLOOKUP($B803,'[1]Query2 w Prices'!$B:$B,'[1]Query2 w Prices'!$L:$L)</f>
        <v>53.283200000000001</v>
      </c>
    </row>
    <row r="804" spans="2:23" ht="16.5" customHeight="1" x14ac:dyDescent="0.25">
      <c r="B804" s="42" t="s">
        <v>1513</v>
      </c>
      <c r="C804" s="33" t="s">
        <v>5691</v>
      </c>
      <c r="D804" s="34" t="str">
        <f>_xlfn.XLOOKUP($B804,[1]Redo!$A:$A,[1]Redo!$AD:$AD)</f>
        <v>SGN,S8,BWX,M5-4P,</v>
      </c>
      <c r="E804" s="35">
        <v>1326</v>
      </c>
      <c r="F804" s="36">
        <f>_xlfn.XLOOKUP($B804,'[1]DOT Signs Costs (2)'!$A:$A,'[1]DOT Signs Costs (2)'!$Y:$Y)</f>
        <v>0.17705000000000001</v>
      </c>
      <c r="G804" s="37">
        <f t="shared" si="158"/>
        <v>10.623000000000001</v>
      </c>
      <c r="H804" s="36">
        <f>_xlfn.XLOOKUP($B804,'[1]DOT Signs Costs (2)'!$A:$A,'[1]DOT Signs Costs (2)'!$W:$W)</f>
        <v>27.192</v>
      </c>
      <c r="I804" s="36">
        <f t="shared" si="157"/>
        <v>8.2133495000000014</v>
      </c>
      <c r="J804" s="36">
        <f t="shared" si="159"/>
        <v>0.11862350000000002</v>
      </c>
      <c r="K804" s="36">
        <f t="shared" si="160"/>
        <v>8.2133495000000014</v>
      </c>
      <c r="L804" s="36">
        <f t="shared" si="161"/>
        <v>35.523973000000005</v>
      </c>
      <c r="M804" s="36">
        <f t="shared" si="162"/>
        <v>2.7779746886000005</v>
      </c>
      <c r="N804" s="36">
        <f t="shared" si="163"/>
        <v>38.301947688600009</v>
      </c>
      <c r="O804" s="36">
        <f t="shared" si="164"/>
        <v>6.9796256652997126</v>
      </c>
      <c r="P804" s="36">
        <f t="shared" si="165"/>
        <v>45.281573353899724</v>
      </c>
      <c r="Q804" s="38">
        <v>28.42</v>
      </c>
      <c r="R804" s="39">
        <f t="shared" si="166"/>
        <v>-0.37237163165947224</v>
      </c>
      <c r="S804" s="40"/>
      <c r="T804" s="41" t="str">
        <f t="shared" si="167"/>
        <v/>
      </c>
      <c r="U804" s="41" t="str">
        <f t="shared" si="168"/>
        <v/>
      </c>
      <c r="V804" s="41">
        <f t="shared" si="156"/>
        <v>28.42</v>
      </c>
      <c r="W804" s="18">
        <f>_xlfn.XLOOKUP($B804,'[1]Query2 w Prices'!$B:$B,'[1]Query2 w Prices'!$L:$L)</f>
        <v>28.339400000000001</v>
      </c>
    </row>
    <row r="805" spans="2:23" ht="16.5" customHeight="1" x14ac:dyDescent="0.25">
      <c r="B805" s="32" t="s">
        <v>1516</v>
      </c>
      <c r="C805" s="33" t="s">
        <v>5692</v>
      </c>
      <c r="D805" s="34" t="str">
        <f>_xlfn.XLOOKUP($B805,[1]Redo!$A:$A,[1]Redo!$AD:$AD)</f>
        <v>SGN,S8,BWX,M5-4P,</v>
      </c>
      <c r="E805" s="35">
        <v>1326</v>
      </c>
      <c r="F805" s="36">
        <f>_xlfn.XLOOKUP($B805,'[1]DOT Signs Costs (2)'!$A:$A,'[1]DOT Signs Costs (2)'!$Y:$Y)</f>
        <v>0.31410000000000005</v>
      </c>
      <c r="G805" s="37">
        <f t="shared" si="158"/>
        <v>18.846000000000004</v>
      </c>
      <c r="H805" s="36">
        <f>_xlfn.XLOOKUP($B805,'[1]DOT Signs Costs (2)'!$A:$A,'[1]DOT Signs Costs (2)'!$W:$W)</f>
        <v>54.384</v>
      </c>
      <c r="I805" s="36">
        <f t="shared" si="157"/>
        <v>14.571099000000002</v>
      </c>
      <c r="J805" s="36">
        <f t="shared" si="159"/>
        <v>0.21044700000000005</v>
      </c>
      <c r="K805" s="36">
        <f t="shared" si="160"/>
        <v>14.571099000000002</v>
      </c>
      <c r="L805" s="36">
        <f t="shared" si="161"/>
        <v>69.165546000000006</v>
      </c>
      <c r="M805" s="36">
        <f t="shared" si="162"/>
        <v>5.4087456972000005</v>
      </c>
      <c r="N805" s="36">
        <f t="shared" si="163"/>
        <v>74.57429169720001</v>
      </c>
      <c r="O805" s="36">
        <f t="shared" si="164"/>
        <v>13.589403978436417</v>
      </c>
      <c r="P805" s="36">
        <f t="shared" si="165"/>
        <v>88.163695675636433</v>
      </c>
      <c r="Q805" s="38">
        <v>51.09</v>
      </c>
      <c r="R805" s="39">
        <f t="shared" si="166"/>
        <v>-0.4205097732294989</v>
      </c>
      <c r="S805" s="40"/>
      <c r="T805" s="41" t="str">
        <f t="shared" si="167"/>
        <v/>
      </c>
      <c r="U805" s="41" t="str">
        <f t="shared" si="168"/>
        <v/>
      </c>
      <c r="V805" s="41">
        <f t="shared" si="156"/>
        <v>51.09</v>
      </c>
      <c r="W805" s="18">
        <f>_xlfn.XLOOKUP($B805,'[1]Query2 w Prices'!$B:$B,'[1]Query2 w Prices'!$L:$L)</f>
        <v>51.013100000000001</v>
      </c>
    </row>
    <row r="806" spans="2:23" ht="16.5" customHeight="1" x14ac:dyDescent="0.25">
      <c r="B806" s="42" t="s">
        <v>1517</v>
      </c>
      <c r="C806" s="33" t="s">
        <v>5693</v>
      </c>
      <c r="D806" s="34" t="str">
        <f>_xlfn.XLOOKUP($B806,[1]Redo!$A:$A,[1]Redo!$AD:$AD)</f>
        <v>SGN,S11,WGX,M5-4P,</v>
      </c>
      <c r="E806" s="35">
        <v>1326</v>
      </c>
      <c r="F806" s="36">
        <f>_xlfn.XLOOKUP($B806,'[1]DOT Signs Costs (2)'!$A:$A,'[1]DOT Signs Costs (2)'!$Y:$Y)</f>
        <v>0.17705000000000001</v>
      </c>
      <c r="G806" s="37">
        <f t="shared" si="158"/>
        <v>10.623000000000001</v>
      </c>
      <c r="H806" s="36">
        <f>_xlfn.XLOOKUP($B806,'[1]DOT Signs Costs (2)'!$A:$A,'[1]DOT Signs Costs (2)'!$W:$W)</f>
        <v>27.192</v>
      </c>
      <c r="I806" s="36">
        <f t="shared" si="157"/>
        <v>8.2133495000000014</v>
      </c>
      <c r="J806" s="36">
        <f t="shared" si="159"/>
        <v>0.11862350000000002</v>
      </c>
      <c r="K806" s="36">
        <f t="shared" si="160"/>
        <v>8.2133495000000014</v>
      </c>
      <c r="L806" s="36">
        <f t="shared" si="161"/>
        <v>35.523973000000005</v>
      </c>
      <c r="M806" s="36">
        <f t="shared" si="162"/>
        <v>2.7779746886000005</v>
      </c>
      <c r="N806" s="36">
        <f t="shared" si="163"/>
        <v>38.301947688600009</v>
      </c>
      <c r="O806" s="36">
        <f t="shared" si="164"/>
        <v>6.9796256652997126</v>
      </c>
      <c r="P806" s="36">
        <f t="shared" si="165"/>
        <v>45.281573353899724</v>
      </c>
      <c r="Q806" s="38" t="e">
        <v>#N/A</v>
      </c>
      <c r="R806" s="39" t="str">
        <f t="shared" si="166"/>
        <v xml:space="preserve"> </v>
      </c>
      <c r="S806" s="40"/>
      <c r="T806" s="41" t="str">
        <f t="shared" si="167"/>
        <v/>
      </c>
      <c r="U806" s="41" t="str">
        <f t="shared" si="168"/>
        <v/>
      </c>
      <c r="V806" s="41" t="e">
        <f t="shared" si="156"/>
        <v>#N/A</v>
      </c>
      <c r="W806" s="18" t="e">
        <f>_xlfn.XLOOKUP($B806,'[1]Query2 w Prices'!$B:$B,'[1]Query2 w Prices'!$L:$L)</f>
        <v>#N/A</v>
      </c>
    </row>
    <row r="807" spans="2:23" ht="16.5" customHeight="1" x14ac:dyDescent="0.25">
      <c r="B807" s="32" t="s">
        <v>1518</v>
      </c>
      <c r="C807" s="33" t="s">
        <v>5694</v>
      </c>
      <c r="D807" s="34" t="str">
        <f>_xlfn.XLOOKUP($B807,[1]Redo!$A:$A,[1]Redo!$AD:$AD)</f>
        <v>SGN,S11,WGX,M5-4P,</v>
      </c>
      <c r="E807" s="35">
        <v>1326</v>
      </c>
      <c r="F807" s="36">
        <f>_xlfn.XLOOKUP($B807,'[1]DOT Signs Costs (2)'!$A:$A,'[1]DOT Signs Costs (2)'!$Y:$Y)</f>
        <v>0.31410000000000005</v>
      </c>
      <c r="G807" s="37">
        <f t="shared" si="158"/>
        <v>18.846000000000004</v>
      </c>
      <c r="H807" s="36">
        <f>_xlfn.XLOOKUP($B807,'[1]DOT Signs Costs (2)'!$A:$A,'[1]DOT Signs Costs (2)'!$W:$W)</f>
        <v>54.384</v>
      </c>
      <c r="I807" s="36">
        <f t="shared" si="157"/>
        <v>14.571099000000002</v>
      </c>
      <c r="J807" s="36">
        <f t="shared" si="159"/>
        <v>0.21044700000000005</v>
      </c>
      <c r="K807" s="36">
        <f t="shared" si="160"/>
        <v>14.571099000000002</v>
      </c>
      <c r="L807" s="36">
        <f t="shared" si="161"/>
        <v>69.165546000000006</v>
      </c>
      <c r="M807" s="36">
        <f t="shared" si="162"/>
        <v>5.4087456972000005</v>
      </c>
      <c r="N807" s="36">
        <f t="shared" si="163"/>
        <v>74.57429169720001</v>
      </c>
      <c r="O807" s="36">
        <f t="shared" si="164"/>
        <v>13.589403978436417</v>
      </c>
      <c r="P807" s="36">
        <f t="shared" si="165"/>
        <v>88.163695675636433</v>
      </c>
      <c r="Q807" s="38" t="e">
        <v>#N/A</v>
      </c>
      <c r="R807" s="39" t="str">
        <f t="shared" si="166"/>
        <v xml:space="preserve"> </v>
      </c>
      <c r="S807" s="40"/>
      <c r="T807" s="41" t="str">
        <f t="shared" si="167"/>
        <v/>
      </c>
      <c r="U807" s="41" t="str">
        <f t="shared" si="168"/>
        <v/>
      </c>
      <c r="V807" s="41" t="e">
        <f t="shared" si="156"/>
        <v>#N/A</v>
      </c>
      <c r="W807" s="18" t="e">
        <f>_xlfn.XLOOKUP($B807,'[1]Query2 w Prices'!$B:$B,'[1]Query2 w Prices'!$L:$L)</f>
        <v>#N/A</v>
      </c>
    </row>
    <row r="808" spans="2:23" ht="16.5" customHeight="1" x14ac:dyDescent="0.25">
      <c r="B808" s="42" t="s">
        <v>1519</v>
      </c>
      <c r="C808" s="33" t="s">
        <v>5695</v>
      </c>
      <c r="D808" s="34" t="str">
        <f>_xlfn.XLOOKUP($B808,[1]Redo!$A:$A,[1]Redo!$AD:$AD)</f>
        <v>SGN,S11,WGX,M5-4P,</v>
      </c>
      <c r="E808" s="35">
        <v>1326</v>
      </c>
      <c r="F808" s="36">
        <f>_xlfn.XLOOKUP($B808,'[1]DOT Signs Costs (2)'!$A:$A,'[1]DOT Signs Costs (2)'!$Y:$Y)</f>
        <v>6.6762500000000002E-2</v>
      </c>
      <c r="G808" s="37">
        <f t="shared" si="158"/>
        <v>4.0057499999999999</v>
      </c>
      <c r="H808" s="36">
        <f>_xlfn.XLOOKUP($B808,'[1]DOT Signs Costs (2)'!$A:$A,'[1]DOT Signs Costs (2)'!$W:$W)</f>
        <v>6.798</v>
      </c>
      <c r="I808" s="36">
        <f t="shared" si="157"/>
        <v>3.097112375</v>
      </c>
      <c r="J808" s="36">
        <f t="shared" si="159"/>
        <v>4.4730875000000003E-2</v>
      </c>
      <c r="K808" s="36">
        <f t="shared" si="160"/>
        <v>3.097112375</v>
      </c>
      <c r="L808" s="36">
        <f t="shared" si="161"/>
        <v>9.9398432499999991</v>
      </c>
      <c r="M808" s="36">
        <f t="shared" si="162"/>
        <v>0.77729574214999997</v>
      </c>
      <c r="N808" s="36">
        <f t="shared" si="163"/>
        <v>10.71713899215</v>
      </c>
      <c r="O808" s="36">
        <f t="shared" si="164"/>
        <v>1.9529455519166197</v>
      </c>
      <c r="P808" s="36">
        <f t="shared" si="165"/>
        <v>12.670084544066619</v>
      </c>
      <c r="Q808" s="38" t="e">
        <v>#N/A</v>
      </c>
      <c r="R808" s="39" t="str">
        <f t="shared" si="166"/>
        <v xml:space="preserve"> </v>
      </c>
      <c r="S808" s="40"/>
      <c r="T808" s="41" t="str">
        <f t="shared" si="167"/>
        <v/>
      </c>
      <c r="U808" s="41" t="str">
        <f t="shared" si="168"/>
        <v/>
      </c>
      <c r="V808" s="41" t="e">
        <f t="shared" si="156"/>
        <v>#N/A</v>
      </c>
      <c r="W808" s="18" t="e">
        <f>_xlfn.XLOOKUP($B808,'[1]Query2 w Prices'!$B:$B,'[1]Query2 w Prices'!$L:$L)</f>
        <v>#N/A</v>
      </c>
    </row>
    <row r="809" spans="2:23" ht="16.5" customHeight="1" x14ac:dyDescent="0.25">
      <c r="B809" s="32" t="s">
        <v>1520</v>
      </c>
      <c r="C809" s="33" t="s">
        <v>5696</v>
      </c>
      <c r="D809" s="34" t="str">
        <f>_xlfn.XLOOKUP($B809,[1]Redo!$A:$A,[1]Redo!$AD:$AD)</f>
        <v>SGN,S11,WEX,M5-4P,</v>
      </c>
      <c r="E809" s="35">
        <v>1326</v>
      </c>
      <c r="F809" s="36">
        <f>_xlfn.XLOOKUP($B809,'[1]DOT Signs Costs (2)'!$A:$A,'[1]DOT Signs Costs (2)'!$Y:$Y)</f>
        <v>0.17705000000000001</v>
      </c>
      <c r="G809" s="37">
        <f t="shared" si="158"/>
        <v>10.623000000000001</v>
      </c>
      <c r="H809" s="36">
        <f>_xlfn.XLOOKUP($B809,'[1]DOT Signs Costs (2)'!$A:$A,'[1]DOT Signs Costs (2)'!$W:$W)</f>
        <v>27.192</v>
      </c>
      <c r="I809" s="36">
        <f t="shared" si="157"/>
        <v>8.2133495000000014</v>
      </c>
      <c r="J809" s="36">
        <f t="shared" si="159"/>
        <v>0.11862350000000002</v>
      </c>
      <c r="K809" s="36">
        <f t="shared" si="160"/>
        <v>8.2133495000000014</v>
      </c>
      <c r="L809" s="36">
        <f t="shared" si="161"/>
        <v>35.523973000000005</v>
      </c>
      <c r="M809" s="36">
        <f t="shared" si="162"/>
        <v>2.7779746886000005</v>
      </c>
      <c r="N809" s="36">
        <f t="shared" si="163"/>
        <v>38.301947688600009</v>
      </c>
      <c r="O809" s="36">
        <f t="shared" si="164"/>
        <v>6.9796256652997126</v>
      </c>
      <c r="P809" s="36">
        <f t="shared" si="165"/>
        <v>45.281573353899724</v>
      </c>
      <c r="Q809" s="38">
        <v>30.69</v>
      </c>
      <c r="R809" s="39">
        <f t="shared" si="166"/>
        <v>-0.32224086473009161</v>
      </c>
      <c r="S809" s="40"/>
      <c r="T809" s="41" t="str">
        <f t="shared" si="167"/>
        <v/>
      </c>
      <c r="U809" s="41" t="str">
        <f t="shared" si="168"/>
        <v/>
      </c>
      <c r="V809" s="41">
        <f t="shared" si="156"/>
        <v>30.69</v>
      </c>
      <c r="W809" s="18">
        <f>_xlfn.XLOOKUP($B809,'[1]Query2 w Prices'!$B:$B,'[1]Query2 w Prices'!$L:$L)</f>
        <v>30.609500000000001</v>
      </c>
    </row>
    <row r="810" spans="2:23" ht="16.5" customHeight="1" x14ac:dyDescent="0.25">
      <c r="B810" s="42" t="s">
        <v>1521</v>
      </c>
      <c r="C810" s="33" t="s">
        <v>5697</v>
      </c>
      <c r="D810" s="34" t="str">
        <f>_xlfn.XLOOKUP($B810,[1]Redo!$A:$A,[1]Redo!$AD:$AD)</f>
        <v>SGN,S11,WEX,M5-4P,</v>
      </c>
      <c r="E810" s="35">
        <v>1326</v>
      </c>
      <c r="F810" s="36">
        <f>_xlfn.XLOOKUP($B810,'[1]DOT Signs Costs (2)'!$A:$A,'[1]DOT Signs Costs (2)'!$Y:$Y)</f>
        <v>0.31410000000000005</v>
      </c>
      <c r="G810" s="37">
        <f t="shared" si="158"/>
        <v>18.846000000000004</v>
      </c>
      <c r="H810" s="36">
        <f>_xlfn.XLOOKUP($B810,'[1]DOT Signs Costs (2)'!$A:$A,'[1]DOT Signs Costs (2)'!$W:$W)</f>
        <v>54.384</v>
      </c>
      <c r="I810" s="36">
        <f t="shared" si="157"/>
        <v>14.571099000000002</v>
      </c>
      <c r="J810" s="36">
        <f t="shared" si="159"/>
        <v>0.21044700000000005</v>
      </c>
      <c r="K810" s="36">
        <f t="shared" si="160"/>
        <v>14.571099000000002</v>
      </c>
      <c r="L810" s="36">
        <f t="shared" si="161"/>
        <v>69.165546000000006</v>
      </c>
      <c r="M810" s="36">
        <f t="shared" si="162"/>
        <v>5.4087456972000005</v>
      </c>
      <c r="N810" s="36">
        <f t="shared" si="163"/>
        <v>74.57429169720001</v>
      </c>
      <c r="O810" s="36">
        <f t="shared" si="164"/>
        <v>13.589403978436417</v>
      </c>
      <c r="P810" s="36">
        <f t="shared" si="165"/>
        <v>88.163695675636433</v>
      </c>
      <c r="Q810" s="38">
        <v>53.36</v>
      </c>
      <c r="R810" s="39">
        <f t="shared" si="166"/>
        <v>-0.39476221373118153</v>
      </c>
      <c r="S810" s="40"/>
      <c r="T810" s="41" t="str">
        <f t="shared" si="167"/>
        <v/>
      </c>
      <c r="U810" s="41" t="str">
        <f t="shared" si="168"/>
        <v/>
      </c>
      <c r="V810" s="41">
        <f t="shared" si="156"/>
        <v>53.36</v>
      </c>
      <c r="W810" s="18">
        <f>_xlfn.XLOOKUP($B810,'[1]Query2 w Prices'!$B:$B,'[1]Query2 w Prices'!$L:$L)</f>
        <v>53.283200000000001</v>
      </c>
    </row>
    <row r="811" spans="2:23" ht="16.5" customHeight="1" x14ac:dyDescent="0.25">
      <c r="B811" s="32" t="s">
        <v>1522</v>
      </c>
      <c r="C811" s="33" t="s">
        <v>5698</v>
      </c>
      <c r="D811" s="34" t="str">
        <f>_xlfn.XLOOKUP($B811,[1]Redo!$A:$A,[1]Redo!$AD:$AD)</f>
        <v>SGN,S11,WNX,M5-4P,</v>
      </c>
      <c r="E811" s="35">
        <v>1326</v>
      </c>
      <c r="F811" s="36">
        <f>_xlfn.XLOOKUP($B811,'[1]DOT Signs Costs (2)'!$A:$A,'[1]DOT Signs Costs (2)'!$Y:$Y)</f>
        <v>0.17705000000000001</v>
      </c>
      <c r="G811" s="37">
        <f t="shared" si="158"/>
        <v>10.623000000000001</v>
      </c>
      <c r="H811" s="36">
        <f>_xlfn.XLOOKUP($B811,'[1]DOT Signs Costs (2)'!$A:$A,'[1]DOT Signs Costs (2)'!$W:$W)</f>
        <v>27.192</v>
      </c>
      <c r="I811" s="36">
        <f t="shared" si="157"/>
        <v>8.2133495000000014</v>
      </c>
      <c r="J811" s="36">
        <f t="shared" si="159"/>
        <v>0.11862350000000002</v>
      </c>
      <c r="K811" s="36">
        <f t="shared" si="160"/>
        <v>8.2133495000000014</v>
      </c>
      <c r="L811" s="36">
        <f t="shared" si="161"/>
        <v>35.523973000000005</v>
      </c>
      <c r="M811" s="36">
        <f t="shared" si="162"/>
        <v>2.7779746886000005</v>
      </c>
      <c r="N811" s="36">
        <f t="shared" si="163"/>
        <v>38.301947688600009</v>
      </c>
      <c r="O811" s="36">
        <f t="shared" si="164"/>
        <v>6.9796256652997126</v>
      </c>
      <c r="P811" s="36">
        <f t="shared" si="165"/>
        <v>45.281573353899724</v>
      </c>
      <c r="Q811" s="38">
        <v>30.69</v>
      </c>
      <c r="R811" s="39">
        <f t="shared" si="166"/>
        <v>-0.32224086473009161</v>
      </c>
      <c r="S811" s="40"/>
      <c r="T811" s="41" t="str">
        <f t="shared" si="167"/>
        <v/>
      </c>
      <c r="U811" s="41" t="str">
        <f t="shared" si="168"/>
        <v/>
      </c>
      <c r="V811" s="41">
        <f t="shared" si="156"/>
        <v>30.69</v>
      </c>
      <c r="W811" s="18">
        <f>_xlfn.XLOOKUP($B811,'[1]Query2 w Prices'!$B:$B,'[1]Query2 w Prices'!$L:$L)</f>
        <v>30.609500000000001</v>
      </c>
    </row>
    <row r="812" spans="2:23" ht="16.5" customHeight="1" x14ac:dyDescent="0.25">
      <c r="B812" s="42" t="s">
        <v>1523</v>
      </c>
      <c r="C812" s="33" t="s">
        <v>5699</v>
      </c>
      <c r="D812" s="34" t="str">
        <f>_xlfn.XLOOKUP($B812,[1]Redo!$A:$A,[1]Redo!$AD:$AD)</f>
        <v>SGN,S11,WNX,M5-4P,</v>
      </c>
      <c r="E812" s="35">
        <v>1326</v>
      </c>
      <c r="F812" s="36">
        <f>_xlfn.XLOOKUP($B812,'[1]DOT Signs Costs (2)'!$A:$A,'[1]DOT Signs Costs (2)'!$Y:$Y)</f>
        <v>0.31410000000000005</v>
      </c>
      <c r="G812" s="37">
        <f t="shared" si="158"/>
        <v>18.846000000000004</v>
      </c>
      <c r="H812" s="36">
        <f>_xlfn.XLOOKUP($B812,'[1]DOT Signs Costs (2)'!$A:$A,'[1]DOT Signs Costs (2)'!$W:$W)</f>
        <v>54.384</v>
      </c>
      <c r="I812" s="36">
        <f t="shared" si="157"/>
        <v>14.571099000000002</v>
      </c>
      <c r="J812" s="36">
        <f t="shared" si="159"/>
        <v>0.21044700000000005</v>
      </c>
      <c r="K812" s="36">
        <f t="shared" si="160"/>
        <v>14.571099000000002</v>
      </c>
      <c r="L812" s="36">
        <f t="shared" si="161"/>
        <v>69.165546000000006</v>
      </c>
      <c r="M812" s="36">
        <f t="shared" si="162"/>
        <v>5.4087456972000005</v>
      </c>
      <c r="N812" s="36">
        <f t="shared" si="163"/>
        <v>74.57429169720001</v>
      </c>
      <c r="O812" s="36">
        <f t="shared" si="164"/>
        <v>13.589403978436417</v>
      </c>
      <c r="P812" s="36">
        <f t="shared" si="165"/>
        <v>88.163695675636433</v>
      </c>
      <c r="Q812" s="38">
        <v>53.36</v>
      </c>
      <c r="R812" s="39">
        <f t="shared" si="166"/>
        <v>-0.39476221373118153</v>
      </c>
      <c r="S812" s="40"/>
      <c r="T812" s="41" t="str">
        <f t="shared" si="167"/>
        <v/>
      </c>
      <c r="U812" s="41" t="str">
        <f t="shared" si="168"/>
        <v/>
      </c>
      <c r="V812" s="41">
        <f t="shared" si="156"/>
        <v>53.36</v>
      </c>
      <c r="W812" s="18">
        <f>_xlfn.XLOOKUP($B812,'[1]Query2 w Prices'!$B:$B,'[1]Query2 w Prices'!$L:$L)</f>
        <v>53.283200000000001</v>
      </c>
    </row>
    <row r="813" spans="2:23" ht="16.5" customHeight="1" x14ac:dyDescent="0.25">
      <c r="B813" s="32" t="s">
        <v>1526</v>
      </c>
      <c r="C813" s="33" t="s">
        <v>5700</v>
      </c>
      <c r="D813" s="34" t="str">
        <f>_xlfn.XLOOKUP($B813,[1]Redo!$A:$A,[1]Redo!$AD:$AD)</f>
        <v>SGN,S8,BWX,M5-4P,5P,6P (Blank),</v>
      </c>
      <c r="E813" s="35">
        <v>1326</v>
      </c>
      <c r="F813" s="36">
        <f>_xlfn.XLOOKUP($B813,'[1]DOT Signs Costs (2)'!$A:$A,'[1]DOT Signs Costs (2)'!$Y:$Y)</f>
        <v>0.17705000000000001</v>
      </c>
      <c r="G813" s="37">
        <f t="shared" si="158"/>
        <v>10.623000000000001</v>
      </c>
      <c r="H813" s="36">
        <f>_xlfn.XLOOKUP($B813,'[1]DOT Signs Costs (2)'!$A:$A,'[1]DOT Signs Costs (2)'!$W:$W)</f>
        <v>27.192</v>
      </c>
      <c r="I813" s="36">
        <f t="shared" si="157"/>
        <v>8.2133495000000014</v>
      </c>
      <c r="J813" s="36">
        <f t="shared" si="159"/>
        <v>0.11862350000000002</v>
      </c>
      <c r="K813" s="36">
        <f t="shared" si="160"/>
        <v>8.2133495000000014</v>
      </c>
      <c r="L813" s="36">
        <f t="shared" si="161"/>
        <v>35.523973000000005</v>
      </c>
      <c r="M813" s="36">
        <f t="shared" si="162"/>
        <v>2.7779746886000005</v>
      </c>
      <c r="N813" s="36">
        <f t="shared" si="163"/>
        <v>38.301947688600009</v>
      </c>
      <c r="O813" s="36">
        <f t="shared" si="164"/>
        <v>6.9796256652997126</v>
      </c>
      <c r="P813" s="36">
        <f t="shared" si="165"/>
        <v>45.281573353899724</v>
      </c>
      <c r="Q813" s="38">
        <v>29.55</v>
      </c>
      <c r="R813" s="39">
        <f t="shared" si="166"/>
        <v>-0.34741666838625634</v>
      </c>
      <c r="S813" s="40"/>
      <c r="T813" s="41" t="str">
        <f t="shared" si="167"/>
        <v/>
      </c>
      <c r="U813" s="41" t="str">
        <f t="shared" si="168"/>
        <v/>
      </c>
      <c r="V813" s="41">
        <f t="shared" si="156"/>
        <v>29.55</v>
      </c>
      <c r="W813" s="18">
        <f>_xlfn.XLOOKUP($B813,'[1]Query2 w Prices'!$B:$B,'[1]Query2 w Prices'!$L:$L)</f>
        <v>29.4758</v>
      </c>
    </row>
    <row r="814" spans="2:23" ht="16.5" customHeight="1" x14ac:dyDescent="0.25">
      <c r="B814" s="42" t="s">
        <v>1529</v>
      </c>
      <c r="C814" s="33" t="s">
        <v>5701</v>
      </c>
      <c r="D814" s="34" t="str">
        <f>_xlfn.XLOOKUP($B814,[1]Redo!$A:$A,[1]Redo!$AD:$AD)</f>
        <v>SGN,S8,BWX,M5-4P,5P,6P (Blank),</v>
      </c>
      <c r="E814" s="35">
        <v>1326</v>
      </c>
      <c r="F814" s="36">
        <f>_xlfn.XLOOKUP($B814,'[1]DOT Signs Costs (2)'!$A:$A,'[1]DOT Signs Costs (2)'!$Y:$Y)</f>
        <v>0.31410000000000005</v>
      </c>
      <c r="G814" s="37">
        <f t="shared" si="158"/>
        <v>18.846000000000004</v>
      </c>
      <c r="H814" s="36">
        <f>_xlfn.XLOOKUP($B814,'[1]DOT Signs Costs (2)'!$A:$A,'[1]DOT Signs Costs (2)'!$W:$W)</f>
        <v>54.384</v>
      </c>
      <c r="I814" s="36">
        <f t="shared" si="157"/>
        <v>14.571099000000002</v>
      </c>
      <c r="J814" s="36">
        <f t="shared" si="159"/>
        <v>0.21044700000000005</v>
      </c>
      <c r="K814" s="36">
        <f t="shared" si="160"/>
        <v>14.571099000000002</v>
      </c>
      <c r="L814" s="36">
        <f t="shared" si="161"/>
        <v>69.165546000000006</v>
      </c>
      <c r="M814" s="36">
        <f t="shared" si="162"/>
        <v>5.4087456972000005</v>
      </c>
      <c r="N814" s="36">
        <f t="shared" si="163"/>
        <v>74.57429169720001</v>
      </c>
      <c r="O814" s="36">
        <f t="shared" si="164"/>
        <v>13.589403978436417</v>
      </c>
      <c r="P814" s="36">
        <f t="shared" si="165"/>
        <v>88.163695675636433</v>
      </c>
      <c r="Q814" s="38">
        <v>52.23</v>
      </c>
      <c r="R814" s="39">
        <f t="shared" si="166"/>
        <v>-0.40757928079422062</v>
      </c>
      <c r="S814" s="40"/>
      <c r="T814" s="41" t="str">
        <f t="shared" si="167"/>
        <v/>
      </c>
      <c r="U814" s="41" t="str">
        <f t="shared" si="168"/>
        <v/>
      </c>
      <c r="V814" s="41">
        <f t="shared" si="156"/>
        <v>52.23</v>
      </c>
      <c r="W814" s="18">
        <f>_xlfn.XLOOKUP($B814,'[1]Query2 w Prices'!$B:$B,'[1]Query2 w Prices'!$L:$L)</f>
        <v>52.1496</v>
      </c>
    </row>
    <row r="815" spans="2:23" ht="16.5" customHeight="1" x14ac:dyDescent="0.25">
      <c r="B815" s="32" t="s">
        <v>1541</v>
      </c>
      <c r="C815" s="33" t="s">
        <v>5702</v>
      </c>
      <c r="D815" s="34" t="str">
        <f>_xlfn.XLOOKUP($B815,[1]Redo!$A:$A,[1]Redo!$AD:$AD)</f>
        <v>SGN,S11,BFY,M5-5P,</v>
      </c>
      <c r="E815" s="35">
        <v>1326</v>
      </c>
      <c r="F815" s="36">
        <f>_xlfn.XLOOKUP($B815,'[1]DOT Signs Costs (2)'!$A:$A,'[1]DOT Signs Costs (2)'!$Y:$Y)</f>
        <v>0.17705000000000001</v>
      </c>
      <c r="G815" s="37">
        <f t="shared" si="158"/>
        <v>10.623000000000001</v>
      </c>
      <c r="H815" s="36">
        <f>_xlfn.XLOOKUP($B815,'[1]DOT Signs Costs (2)'!$A:$A,'[1]DOT Signs Costs (2)'!$W:$W)</f>
        <v>27.192</v>
      </c>
      <c r="I815" s="36">
        <f t="shared" si="157"/>
        <v>8.2133495000000014</v>
      </c>
      <c r="J815" s="36">
        <f t="shared" si="159"/>
        <v>0.11862350000000002</v>
      </c>
      <c r="K815" s="36">
        <f t="shared" si="160"/>
        <v>8.2133495000000014</v>
      </c>
      <c r="L815" s="36">
        <f t="shared" si="161"/>
        <v>35.523973000000005</v>
      </c>
      <c r="M815" s="36">
        <f t="shared" si="162"/>
        <v>2.7779746886000005</v>
      </c>
      <c r="N815" s="36">
        <f t="shared" si="163"/>
        <v>38.301947688600009</v>
      </c>
      <c r="O815" s="36">
        <f t="shared" si="164"/>
        <v>6.9796256652997126</v>
      </c>
      <c r="P815" s="36">
        <f t="shared" si="165"/>
        <v>45.281573353899724</v>
      </c>
      <c r="Q815" s="38">
        <v>30.12</v>
      </c>
      <c r="R815" s="39">
        <f t="shared" si="166"/>
        <v>-0.33482876655817401</v>
      </c>
      <c r="S815" s="40"/>
      <c r="T815" s="41" t="str">
        <f t="shared" si="167"/>
        <v/>
      </c>
      <c r="U815" s="41" t="str">
        <f t="shared" si="168"/>
        <v/>
      </c>
      <c r="V815" s="41">
        <f t="shared" si="156"/>
        <v>30.12</v>
      </c>
      <c r="W815" s="18">
        <f>_xlfn.XLOOKUP($B815,'[1]Query2 w Prices'!$B:$B,'[1]Query2 w Prices'!$L:$L)</f>
        <v>30.0427</v>
      </c>
    </row>
    <row r="816" spans="2:23" ht="16.5" customHeight="1" x14ac:dyDescent="0.25">
      <c r="B816" s="42" t="s">
        <v>1542</v>
      </c>
      <c r="C816" s="33" t="s">
        <v>5703</v>
      </c>
      <c r="D816" s="34" t="str">
        <f>_xlfn.XLOOKUP($B816,[1]Redo!$A:$A,[1]Redo!$AD:$AD)</f>
        <v>SGN,S11,BFY,M5-5P,</v>
      </c>
      <c r="E816" s="35">
        <v>1326</v>
      </c>
      <c r="F816" s="36">
        <f>_xlfn.XLOOKUP($B816,'[1]DOT Signs Costs (2)'!$A:$A,'[1]DOT Signs Costs (2)'!$Y:$Y)</f>
        <v>0.31410000000000005</v>
      </c>
      <c r="G816" s="37">
        <f t="shared" si="158"/>
        <v>18.846000000000004</v>
      </c>
      <c r="H816" s="36">
        <f>_xlfn.XLOOKUP($B816,'[1]DOT Signs Costs (2)'!$A:$A,'[1]DOT Signs Costs (2)'!$W:$W)</f>
        <v>54.384</v>
      </c>
      <c r="I816" s="36">
        <f t="shared" si="157"/>
        <v>14.571099000000002</v>
      </c>
      <c r="J816" s="36">
        <f t="shared" si="159"/>
        <v>0.21044700000000005</v>
      </c>
      <c r="K816" s="36">
        <f t="shared" si="160"/>
        <v>14.571099000000002</v>
      </c>
      <c r="L816" s="36">
        <f t="shared" si="161"/>
        <v>69.165546000000006</v>
      </c>
      <c r="M816" s="36">
        <f t="shared" si="162"/>
        <v>5.4087456972000005</v>
      </c>
      <c r="N816" s="36">
        <f t="shared" si="163"/>
        <v>74.57429169720001</v>
      </c>
      <c r="O816" s="36">
        <f t="shared" si="164"/>
        <v>13.589403978436417</v>
      </c>
      <c r="P816" s="36">
        <f t="shared" si="165"/>
        <v>88.163695675636433</v>
      </c>
      <c r="Q816" s="38">
        <v>53.36</v>
      </c>
      <c r="R816" s="39">
        <f t="shared" si="166"/>
        <v>-0.39476221373118153</v>
      </c>
      <c r="S816" s="40"/>
      <c r="T816" s="41" t="str">
        <f t="shared" si="167"/>
        <v/>
      </c>
      <c r="U816" s="41" t="str">
        <f t="shared" si="168"/>
        <v/>
      </c>
      <c r="V816" s="41">
        <f t="shared" si="156"/>
        <v>53.36</v>
      </c>
      <c r="W816" s="18">
        <f>_xlfn.XLOOKUP($B816,'[1]Query2 w Prices'!$B:$B,'[1]Query2 w Prices'!$L:$L)</f>
        <v>53.283200000000001</v>
      </c>
    </row>
    <row r="817" spans="2:23" ht="16.5" customHeight="1" x14ac:dyDescent="0.25">
      <c r="B817" s="32" t="s">
        <v>1530</v>
      </c>
      <c r="C817" s="33" t="s">
        <v>5704</v>
      </c>
      <c r="D817" s="34" t="str">
        <f>_xlfn.XLOOKUP($B817,[1]Redo!$A:$A,[1]Redo!$AD:$AD)</f>
        <v>SGN,S8,BWX,M5-5P,</v>
      </c>
      <c r="E817" s="35">
        <v>1326</v>
      </c>
      <c r="F817" s="36">
        <f>_xlfn.XLOOKUP($B817,'[1]DOT Signs Costs (2)'!$A:$A,'[1]DOT Signs Costs (2)'!$Y:$Y)</f>
        <v>0.17705000000000001</v>
      </c>
      <c r="G817" s="37">
        <f t="shared" si="158"/>
        <v>10.623000000000001</v>
      </c>
      <c r="H817" s="36">
        <f>_xlfn.XLOOKUP($B817,'[1]DOT Signs Costs (2)'!$A:$A,'[1]DOT Signs Costs (2)'!$W:$W)</f>
        <v>27.192</v>
      </c>
      <c r="I817" s="36">
        <f t="shared" si="157"/>
        <v>8.2133495000000014</v>
      </c>
      <c r="J817" s="36">
        <f t="shared" si="159"/>
        <v>0.11862350000000002</v>
      </c>
      <c r="K817" s="36">
        <f t="shared" si="160"/>
        <v>8.2133495000000014</v>
      </c>
      <c r="L817" s="36">
        <f t="shared" si="161"/>
        <v>35.523973000000005</v>
      </c>
      <c r="M817" s="36">
        <f t="shared" si="162"/>
        <v>2.7779746886000005</v>
      </c>
      <c r="N817" s="36">
        <f t="shared" si="163"/>
        <v>38.301947688600009</v>
      </c>
      <c r="O817" s="36">
        <f t="shared" si="164"/>
        <v>6.9796256652997126</v>
      </c>
      <c r="P817" s="36">
        <f t="shared" si="165"/>
        <v>45.281573353899724</v>
      </c>
      <c r="Q817" s="38">
        <v>28.42</v>
      </c>
      <c r="R817" s="39">
        <f t="shared" si="166"/>
        <v>-0.37237163165947224</v>
      </c>
      <c r="S817" s="40"/>
      <c r="T817" s="41" t="str">
        <f t="shared" si="167"/>
        <v/>
      </c>
      <c r="U817" s="41" t="str">
        <f t="shared" si="168"/>
        <v/>
      </c>
      <c r="V817" s="41">
        <f t="shared" si="156"/>
        <v>28.42</v>
      </c>
      <c r="W817" s="18">
        <f>_xlfn.XLOOKUP($B817,'[1]Query2 w Prices'!$B:$B,'[1]Query2 w Prices'!$L:$L)</f>
        <v>28.339400000000001</v>
      </c>
    </row>
    <row r="818" spans="2:23" ht="16.5" customHeight="1" x14ac:dyDescent="0.25">
      <c r="B818" s="42" t="s">
        <v>1533</v>
      </c>
      <c r="C818" s="33" t="s">
        <v>5705</v>
      </c>
      <c r="D818" s="34" t="str">
        <f>_xlfn.XLOOKUP($B818,[1]Redo!$A:$A,[1]Redo!$AD:$AD)</f>
        <v>SGN,S8,BWX,M5-5P,</v>
      </c>
      <c r="E818" s="35">
        <v>1326</v>
      </c>
      <c r="F818" s="36">
        <f>_xlfn.XLOOKUP($B818,'[1]DOT Signs Costs (2)'!$A:$A,'[1]DOT Signs Costs (2)'!$Y:$Y)</f>
        <v>0.31410000000000005</v>
      </c>
      <c r="G818" s="37">
        <f t="shared" si="158"/>
        <v>18.846000000000004</v>
      </c>
      <c r="H818" s="36">
        <f>_xlfn.XLOOKUP($B818,'[1]DOT Signs Costs (2)'!$A:$A,'[1]DOT Signs Costs (2)'!$W:$W)</f>
        <v>54.384</v>
      </c>
      <c r="I818" s="36">
        <f t="shared" si="157"/>
        <v>14.571099000000002</v>
      </c>
      <c r="J818" s="36">
        <f t="shared" si="159"/>
        <v>0.21044700000000005</v>
      </c>
      <c r="K818" s="36">
        <f t="shared" si="160"/>
        <v>14.571099000000002</v>
      </c>
      <c r="L818" s="36">
        <f t="shared" si="161"/>
        <v>69.165546000000006</v>
      </c>
      <c r="M818" s="36">
        <f t="shared" si="162"/>
        <v>5.4087456972000005</v>
      </c>
      <c r="N818" s="36">
        <f t="shared" si="163"/>
        <v>74.57429169720001</v>
      </c>
      <c r="O818" s="36">
        <f t="shared" si="164"/>
        <v>13.589403978436417</v>
      </c>
      <c r="P818" s="36">
        <f t="shared" si="165"/>
        <v>88.163695675636433</v>
      </c>
      <c r="Q818" s="38">
        <v>51.09</v>
      </c>
      <c r="R818" s="39">
        <f t="shared" si="166"/>
        <v>-0.4205097732294989</v>
      </c>
      <c r="S818" s="40"/>
      <c r="T818" s="41" t="str">
        <f t="shared" si="167"/>
        <v/>
      </c>
      <c r="U818" s="41" t="str">
        <f t="shared" si="168"/>
        <v/>
      </c>
      <c r="V818" s="41">
        <f t="shared" si="156"/>
        <v>51.09</v>
      </c>
      <c r="W818" s="18">
        <f>_xlfn.XLOOKUP($B818,'[1]Query2 w Prices'!$B:$B,'[1]Query2 w Prices'!$L:$L)</f>
        <v>51.013100000000001</v>
      </c>
    </row>
    <row r="819" spans="2:23" ht="16.5" customHeight="1" x14ac:dyDescent="0.25">
      <c r="B819" s="32" t="s">
        <v>1534</v>
      </c>
      <c r="C819" s="33" t="s">
        <v>5706</v>
      </c>
      <c r="D819" s="34" t="str">
        <f>_xlfn.XLOOKUP($B819,[1]Redo!$A:$A,[1]Redo!$AD:$AD)</f>
        <v>SGN,S11,WGX,M5-5P,</v>
      </c>
      <c r="E819" s="35">
        <v>1326</v>
      </c>
      <c r="F819" s="36">
        <f>_xlfn.XLOOKUP($B819,'[1]DOT Signs Costs (2)'!$A:$A,'[1]DOT Signs Costs (2)'!$Y:$Y)</f>
        <v>0.17705000000000001</v>
      </c>
      <c r="G819" s="37">
        <f t="shared" si="158"/>
        <v>10.623000000000001</v>
      </c>
      <c r="H819" s="36">
        <f>_xlfn.XLOOKUP($B819,'[1]DOT Signs Costs (2)'!$A:$A,'[1]DOT Signs Costs (2)'!$W:$W)</f>
        <v>27.192</v>
      </c>
      <c r="I819" s="36">
        <f t="shared" si="157"/>
        <v>8.2133495000000014</v>
      </c>
      <c r="J819" s="36">
        <f t="shared" si="159"/>
        <v>0.11862350000000002</v>
      </c>
      <c r="K819" s="36">
        <f t="shared" si="160"/>
        <v>8.2133495000000014</v>
      </c>
      <c r="L819" s="36">
        <f t="shared" si="161"/>
        <v>35.523973000000005</v>
      </c>
      <c r="M819" s="36">
        <f t="shared" si="162"/>
        <v>2.7779746886000005</v>
      </c>
      <c r="N819" s="36">
        <f t="shared" si="163"/>
        <v>38.301947688600009</v>
      </c>
      <c r="O819" s="36">
        <f t="shared" si="164"/>
        <v>6.9796256652997126</v>
      </c>
      <c r="P819" s="36">
        <f t="shared" si="165"/>
        <v>45.281573353899724</v>
      </c>
      <c r="Q819" s="38" t="e">
        <v>#N/A</v>
      </c>
      <c r="R819" s="39" t="str">
        <f t="shared" si="166"/>
        <v xml:space="preserve"> </v>
      </c>
      <c r="S819" s="40"/>
      <c r="T819" s="41" t="str">
        <f t="shared" si="167"/>
        <v/>
      </c>
      <c r="U819" s="41" t="str">
        <f t="shared" si="168"/>
        <v/>
      </c>
      <c r="V819" s="41" t="e">
        <f t="shared" si="156"/>
        <v>#N/A</v>
      </c>
      <c r="W819" s="18" t="e">
        <f>_xlfn.XLOOKUP($B819,'[1]Query2 w Prices'!$B:$B,'[1]Query2 w Prices'!$L:$L)</f>
        <v>#N/A</v>
      </c>
    </row>
    <row r="820" spans="2:23" ht="16.5" customHeight="1" x14ac:dyDescent="0.25">
      <c r="B820" s="42" t="s">
        <v>1535</v>
      </c>
      <c r="C820" s="33" t="s">
        <v>5707</v>
      </c>
      <c r="D820" s="34" t="str">
        <f>_xlfn.XLOOKUP($B820,[1]Redo!$A:$A,[1]Redo!$AD:$AD)</f>
        <v>SGN,S11,WGX,M5-5P,</v>
      </c>
      <c r="E820" s="35">
        <v>1326</v>
      </c>
      <c r="F820" s="36">
        <f>_xlfn.XLOOKUP($B820,'[1]DOT Signs Costs (2)'!$A:$A,'[1]DOT Signs Costs (2)'!$Y:$Y)</f>
        <v>0.31410000000000005</v>
      </c>
      <c r="G820" s="37">
        <f t="shared" si="158"/>
        <v>18.846000000000004</v>
      </c>
      <c r="H820" s="36">
        <f>_xlfn.XLOOKUP($B820,'[1]DOT Signs Costs (2)'!$A:$A,'[1]DOT Signs Costs (2)'!$W:$W)</f>
        <v>54.384</v>
      </c>
      <c r="I820" s="36">
        <f t="shared" si="157"/>
        <v>14.571099000000002</v>
      </c>
      <c r="J820" s="36">
        <f t="shared" si="159"/>
        <v>0.21044700000000005</v>
      </c>
      <c r="K820" s="36">
        <f t="shared" si="160"/>
        <v>14.571099000000002</v>
      </c>
      <c r="L820" s="36">
        <f t="shared" si="161"/>
        <v>69.165546000000006</v>
      </c>
      <c r="M820" s="36">
        <f t="shared" si="162"/>
        <v>5.4087456972000005</v>
      </c>
      <c r="N820" s="36">
        <f t="shared" si="163"/>
        <v>74.57429169720001</v>
      </c>
      <c r="O820" s="36">
        <f t="shared" si="164"/>
        <v>13.589403978436417</v>
      </c>
      <c r="P820" s="36">
        <f t="shared" si="165"/>
        <v>88.163695675636433</v>
      </c>
      <c r="Q820" s="38" t="e">
        <v>#N/A</v>
      </c>
      <c r="R820" s="39" t="str">
        <f t="shared" si="166"/>
        <v xml:space="preserve"> </v>
      </c>
      <c r="S820" s="40"/>
      <c r="T820" s="41" t="str">
        <f t="shared" si="167"/>
        <v/>
      </c>
      <c r="U820" s="41" t="str">
        <f t="shared" si="168"/>
        <v/>
      </c>
      <c r="V820" s="41" t="e">
        <f t="shared" si="156"/>
        <v>#N/A</v>
      </c>
      <c r="W820" s="18" t="e">
        <f>_xlfn.XLOOKUP($B820,'[1]Query2 w Prices'!$B:$B,'[1]Query2 w Prices'!$L:$L)</f>
        <v>#N/A</v>
      </c>
    </row>
    <row r="821" spans="2:23" ht="16.5" customHeight="1" x14ac:dyDescent="0.25">
      <c r="B821" s="32" t="s">
        <v>1536</v>
      </c>
      <c r="C821" s="33" t="s">
        <v>5708</v>
      </c>
      <c r="D821" s="34" t="str">
        <f>_xlfn.XLOOKUP($B821,[1]Redo!$A:$A,[1]Redo!$AD:$AD)</f>
        <v>SGN,S11,WGX,M5-5P,</v>
      </c>
      <c r="E821" s="35">
        <v>1326</v>
      </c>
      <c r="F821" s="36">
        <f>_xlfn.XLOOKUP($B821,'[1]DOT Signs Costs (2)'!$A:$A,'[1]DOT Signs Costs (2)'!$Y:$Y)</f>
        <v>6.6762500000000002E-2</v>
      </c>
      <c r="G821" s="37">
        <f t="shared" si="158"/>
        <v>4.0057499999999999</v>
      </c>
      <c r="H821" s="36">
        <f>_xlfn.XLOOKUP($B821,'[1]DOT Signs Costs (2)'!$A:$A,'[1]DOT Signs Costs (2)'!$W:$W)</f>
        <v>6.798</v>
      </c>
      <c r="I821" s="36">
        <f t="shared" si="157"/>
        <v>3.097112375</v>
      </c>
      <c r="J821" s="36">
        <f t="shared" si="159"/>
        <v>4.4730875000000003E-2</v>
      </c>
      <c r="K821" s="36">
        <f t="shared" si="160"/>
        <v>3.097112375</v>
      </c>
      <c r="L821" s="36">
        <f t="shared" si="161"/>
        <v>9.9398432499999991</v>
      </c>
      <c r="M821" s="36">
        <f t="shared" si="162"/>
        <v>0.77729574214999997</v>
      </c>
      <c r="N821" s="36">
        <f t="shared" si="163"/>
        <v>10.71713899215</v>
      </c>
      <c r="O821" s="36">
        <f t="shared" si="164"/>
        <v>1.9529455519166197</v>
      </c>
      <c r="P821" s="36">
        <f t="shared" si="165"/>
        <v>12.670084544066619</v>
      </c>
      <c r="Q821" s="38" t="e">
        <v>#N/A</v>
      </c>
      <c r="R821" s="39" t="str">
        <f t="shared" si="166"/>
        <v xml:space="preserve"> </v>
      </c>
      <c r="S821" s="40"/>
      <c r="T821" s="41" t="str">
        <f t="shared" si="167"/>
        <v/>
      </c>
      <c r="U821" s="41" t="str">
        <f t="shared" si="168"/>
        <v/>
      </c>
      <c r="V821" s="41" t="e">
        <f t="shared" si="156"/>
        <v>#N/A</v>
      </c>
      <c r="W821" s="18" t="e">
        <f>_xlfn.XLOOKUP($B821,'[1]Query2 w Prices'!$B:$B,'[1]Query2 w Prices'!$L:$L)</f>
        <v>#N/A</v>
      </c>
    </row>
    <row r="822" spans="2:23" ht="16.5" customHeight="1" x14ac:dyDescent="0.25">
      <c r="B822" s="42" t="s">
        <v>1537</v>
      </c>
      <c r="C822" s="33" t="s">
        <v>5709</v>
      </c>
      <c r="D822" s="34" t="str">
        <f>_xlfn.XLOOKUP($B822,[1]Redo!$A:$A,[1]Redo!$AD:$AD)</f>
        <v>SGN,S11,WEX,M5-5P,</v>
      </c>
      <c r="E822" s="35">
        <v>1326</v>
      </c>
      <c r="F822" s="36">
        <f>_xlfn.XLOOKUP($B822,'[1]DOT Signs Costs (2)'!$A:$A,'[1]DOT Signs Costs (2)'!$Y:$Y)</f>
        <v>0.17705000000000001</v>
      </c>
      <c r="G822" s="37">
        <f t="shared" si="158"/>
        <v>10.623000000000001</v>
      </c>
      <c r="H822" s="36">
        <f>_xlfn.XLOOKUP($B822,'[1]DOT Signs Costs (2)'!$A:$A,'[1]DOT Signs Costs (2)'!$W:$W)</f>
        <v>27.192</v>
      </c>
      <c r="I822" s="36">
        <f t="shared" si="157"/>
        <v>8.2133495000000014</v>
      </c>
      <c r="J822" s="36">
        <f t="shared" si="159"/>
        <v>0.11862350000000002</v>
      </c>
      <c r="K822" s="36">
        <f t="shared" si="160"/>
        <v>8.2133495000000014</v>
      </c>
      <c r="L822" s="36">
        <f t="shared" si="161"/>
        <v>35.523973000000005</v>
      </c>
      <c r="M822" s="36">
        <f t="shared" si="162"/>
        <v>2.7779746886000005</v>
      </c>
      <c r="N822" s="36">
        <f t="shared" si="163"/>
        <v>38.301947688600009</v>
      </c>
      <c r="O822" s="36">
        <f t="shared" si="164"/>
        <v>6.9796256652997126</v>
      </c>
      <c r="P822" s="36">
        <f t="shared" si="165"/>
        <v>45.281573353899724</v>
      </c>
      <c r="Q822" s="38">
        <v>30.69</v>
      </c>
      <c r="R822" s="39">
        <f t="shared" si="166"/>
        <v>-0.32224086473009161</v>
      </c>
      <c r="S822" s="40"/>
      <c r="T822" s="41" t="str">
        <f t="shared" si="167"/>
        <v/>
      </c>
      <c r="U822" s="41" t="str">
        <f t="shared" si="168"/>
        <v/>
      </c>
      <c r="V822" s="41">
        <f t="shared" si="156"/>
        <v>30.69</v>
      </c>
      <c r="W822" s="18">
        <f>_xlfn.XLOOKUP($B822,'[1]Query2 w Prices'!$B:$B,'[1]Query2 w Prices'!$L:$L)</f>
        <v>30.609500000000001</v>
      </c>
    </row>
    <row r="823" spans="2:23" ht="16.5" customHeight="1" x14ac:dyDescent="0.25">
      <c r="B823" s="32" t="s">
        <v>1538</v>
      </c>
      <c r="C823" s="33" t="s">
        <v>5710</v>
      </c>
      <c r="D823" s="34" t="str">
        <f>_xlfn.XLOOKUP($B823,[1]Redo!$A:$A,[1]Redo!$AD:$AD)</f>
        <v>SGN,S11,WEX,M5-5P,</v>
      </c>
      <c r="E823" s="35">
        <v>1326</v>
      </c>
      <c r="F823" s="36">
        <f>_xlfn.XLOOKUP($B823,'[1]DOT Signs Costs (2)'!$A:$A,'[1]DOT Signs Costs (2)'!$Y:$Y)</f>
        <v>0.31410000000000005</v>
      </c>
      <c r="G823" s="37">
        <f t="shared" si="158"/>
        <v>18.846000000000004</v>
      </c>
      <c r="H823" s="36">
        <f>_xlfn.XLOOKUP($B823,'[1]DOT Signs Costs (2)'!$A:$A,'[1]DOT Signs Costs (2)'!$W:$W)</f>
        <v>54.384</v>
      </c>
      <c r="I823" s="36">
        <f t="shared" si="157"/>
        <v>14.571099000000002</v>
      </c>
      <c r="J823" s="36">
        <f t="shared" si="159"/>
        <v>0.21044700000000005</v>
      </c>
      <c r="K823" s="36">
        <f t="shared" si="160"/>
        <v>14.571099000000002</v>
      </c>
      <c r="L823" s="36">
        <f t="shared" si="161"/>
        <v>69.165546000000006</v>
      </c>
      <c r="M823" s="36">
        <f t="shared" si="162"/>
        <v>5.4087456972000005</v>
      </c>
      <c r="N823" s="36">
        <f t="shared" si="163"/>
        <v>74.57429169720001</v>
      </c>
      <c r="O823" s="36">
        <f t="shared" si="164"/>
        <v>13.589403978436417</v>
      </c>
      <c r="P823" s="36">
        <f t="shared" si="165"/>
        <v>88.163695675636433</v>
      </c>
      <c r="Q823" s="38">
        <v>53.36</v>
      </c>
      <c r="R823" s="39">
        <f t="shared" si="166"/>
        <v>-0.39476221373118153</v>
      </c>
      <c r="S823" s="40"/>
      <c r="T823" s="41" t="str">
        <f t="shared" si="167"/>
        <v/>
      </c>
      <c r="U823" s="41" t="str">
        <f t="shared" si="168"/>
        <v/>
      </c>
      <c r="V823" s="41">
        <f t="shared" si="156"/>
        <v>53.36</v>
      </c>
      <c r="W823" s="18">
        <f>_xlfn.XLOOKUP($B823,'[1]Query2 w Prices'!$B:$B,'[1]Query2 w Prices'!$L:$L)</f>
        <v>53.283200000000001</v>
      </c>
    </row>
    <row r="824" spans="2:23" ht="16.5" customHeight="1" x14ac:dyDescent="0.25">
      <c r="B824" s="42" t="s">
        <v>1539</v>
      </c>
      <c r="C824" s="33" t="s">
        <v>5711</v>
      </c>
      <c r="D824" s="34" t="str">
        <f>_xlfn.XLOOKUP($B824,[1]Redo!$A:$A,[1]Redo!$AD:$AD)</f>
        <v>SGN,S11,WNX,M5-5P,</v>
      </c>
      <c r="E824" s="35">
        <v>1326</v>
      </c>
      <c r="F824" s="36">
        <f>_xlfn.XLOOKUP($B824,'[1]DOT Signs Costs (2)'!$A:$A,'[1]DOT Signs Costs (2)'!$Y:$Y)</f>
        <v>0.17705000000000001</v>
      </c>
      <c r="G824" s="37">
        <f t="shared" si="158"/>
        <v>10.623000000000001</v>
      </c>
      <c r="H824" s="36">
        <f>_xlfn.XLOOKUP($B824,'[1]DOT Signs Costs (2)'!$A:$A,'[1]DOT Signs Costs (2)'!$W:$W)</f>
        <v>27.192</v>
      </c>
      <c r="I824" s="36">
        <f t="shared" si="157"/>
        <v>8.2133495000000014</v>
      </c>
      <c r="J824" s="36">
        <f t="shared" si="159"/>
        <v>0.11862350000000002</v>
      </c>
      <c r="K824" s="36">
        <f t="shared" si="160"/>
        <v>8.2133495000000014</v>
      </c>
      <c r="L824" s="36">
        <f t="shared" si="161"/>
        <v>35.523973000000005</v>
      </c>
      <c r="M824" s="36">
        <f t="shared" si="162"/>
        <v>2.7779746886000005</v>
      </c>
      <c r="N824" s="36">
        <f t="shared" si="163"/>
        <v>38.301947688600009</v>
      </c>
      <c r="O824" s="36">
        <f t="shared" si="164"/>
        <v>6.9796256652997126</v>
      </c>
      <c r="P824" s="36">
        <f t="shared" si="165"/>
        <v>45.281573353899724</v>
      </c>
      <c r="Q824" s="38">
        <v>30.69</v>
      </c>
      <c r="R824" s="39">
        <f t="shared" si="166"/>
        <v>-0.32224086473009161</v>
      </c>
      <c r="S824" s="40"/>
      <c r="T824" s="41" t="str">
        <f t="shared" si="167"/>
        <v/>
      </c>
      <c r="U824" s="41" t="str">
        <f t="shared" si="168"/>
        <v/>
      </c>
      <c r="V824" s="41">
        <f t="shared" si="156"/>
        <v>30.69</v>
      </c>
      <c r="W824" s="18">
        <f>_xlfn.XLOOKUP($B824,'[1]Query2 w Prices'!$B:$B,'[1]Query2 w Prices'!$L:$L)</f>
        <v>30.609500000000001</v>
      </c>
    </row>
    <row r="825" spans="2:23" ht="16.5" customHeight="1" x14ac:dyDescent="0.25">
      <c r="B825" s="32" t="s">
        <v>1540</v>
      </c>
      <c r="C825" s="33" t="s">
        <v>5712</v>
      </c>
      <c r="D825" s="34" t="str">
        <f>_xlfn.XLOOKUP($B825,[1]Redo!$A:$A,[1]Redo!$AD:$AD)</f>
        <v>SGN,S11,WNX,M5-5P,</v>
      </c>
      <c r="E825" s="35">
        <v>1326</v>
      </c>
      <c r="F825" s="36">
        <f>_xlfn.XLOOKUP($B825,'[1]DOT Signs Costs (2)'!$A:$A,'[1]DOT Signs Costs (2)'!$Y:$Y)</f>
        <v>0.31410000000000005</v>
      </c>
      <c r="G825" s="37">
        <f t="shared" si="158"/>
        <v>18.846000000000004</v>
      </c>
      <c r="H825" s="36">
        <f>_xlfn.XLOOKUP($B825,'[1]DOT Signs Costs (2)'!$A:$A,'[1]DOT Signs Costs (2)'!$W:$W)</f>
        <v>54.384</v>
      </c>
      <c r="I825" s="36">
        <f t="shared" si="157"/>
        <v>14.571099000000002</v>
      </c>
      <c r="J825" s="36">
        <f t="shared" si="159"/>
        <v>0.21044700000000005</v>
      </c>
      <c r="K825" s="36">
        <f t="shared" si="160"/>
        <v>14.571099000000002</v>
      </c>
      <c r="L825" s="36">
        <f t="shared" si="161"/>
        <v>69.165546000000006</v>
      </c>
      <c r="M825" s="36">
        <f t="shared" si="162"/>
        <v>5.4087456972000005</v>
      </c>
      <c r="N825" s="36">
        <f t="shared" si="163"/>
        <v>74.57429169720001</v>
      </c>
      <c r="O825" s="36">
        <f t="shared" si="164"/>
        <v>13.589403978436417</v>
      </c>
      <c r="P825" s="36">
        <f t="shared" si="165"/>
        <v>88.163695675636433</v>
      </c>
      <c r="Q825" s="38">
        <v>53.36</v>
      </c>
      <c r="R825" s="39">
        <f t="shared" si="166"/>
        <v>-0.39476221373118153</v>
      </c>
      <c r="S825" s="40"/>
      <c r="T825" s="41" t="str">
        <f t="shared" si="167"/>
        <v/>
      </c>
      <c r="U825" s="41" t="str">
        <f t="shared" si="168"/>
        <v/>
      </c>
      <c r="V825" s="41">
        <f t="shared" si="156"/>
        <v>53.36</v>
      </c>
      <c r="W825" s="18">
        <f>_xlfn.XLOOKUP($B825,'[1]Query2 w Prices'!$B:$B,'[1]Query2 w Prices'!$L:$L)</f>
        <v>53.283200000000001</v>
      </c>
    </row>
    <row r="826" spans="2:23" ht="16.5" customHeight="1" x14ac:dyDescent="0.25">
      <c r="B826" s="42" t="s">
        <v>1554</v>
      </c>
      <c r="C826" s="33" t="s">
        <v>5713</v>
      </c>
      <c r="D826" s="34" t="str">
        <f>_xlfn.XLOOKUP($B826,[1]Redo!$A:$A,[1]Redo!$AD:$AD)</f>
        <v>SGN,S11,BFY,M5-6P,</v>
      </c>
      <c r="E826" s="35">
        <v>1326</v>
      </c>
      <c r="F826" s="36">
        <f>_xlfn.XLOOKUP($B826,'[1]DOT Signs Costs (2)'!$A:$A,'[1]DOT Signs Costs (2)'!$Y:$Y)</f>
        <v>0.17705000000000001</v>
      </c>
      <c r="G826" s="37">
        <f t="shared" si="158"/>
        <v>10.623000000000001</v>
      </c>
      <c r="H826" s="36">
        <f>_xlfn.XLOOKUP($B826,'[1]DOT Signs Costs (2)'!$A:$A,'[1]DOT Signs Costs (2)'!$W:$W)</f>
        <v>27.192</v>
      </c>
      <c r="I826" s="36">
        <f t="shared" si="157"/>
        <v>8.2133495000000014</v>
      </c>
      <c r="J826" s="36">
        <f t="shared" si="159"/>
        <v>0.11862350000000002</v>
      </c>
      <c r="K826" s="36">
        <f t="shared" si="160"/>
        <v>8.2133495000000014</v>
      </c>
      <c r="L826" s="36">
        <f t="shared" si="161"/>
        <v>35.523973000000005</v>
      </c>
      <c r="M826" s="36">
        <f t="shared" si="162"/>
        <v>2.7779746886000005</v>
      </c>
      <c r="N826" s="36">
        <f t="shared" si="163"/>
        <v>38.301947688600009</v>
      </c>
      <c r="O826" s="36">
        <f t="shared" si="164"/>
        <v>6.9796256652997126</v>
      </c>
      <c r="P826" s="36">
        <f t="shared" si="165"/>
        <v>45.281573353899724</v>
      </c>
      <c r="Q826" s="38">
        <v>30.12</v>
      </c>
      <c r="R826" s="39">
        <f t="shared" si="166"/>
        <v>-0.33482876655817401</v>
      </c>
      <c r="S826" s="40"/>
      <c r="T826" s="41" t="str">
        <f t="shared" si="167"/>
        <v/>
      </c>
      <c r="U826" s="41" t="str">
        <f t="shared" si="168"/>
        <v/>
      </c>
      <c r="V826" s="41">
        <f t="shared" si="156"/>
        <v>30.12</v>
      </c>
      <c r="W826" s="18">
        <f>_xlfn.XLOOKUP($B826,'[1]Query2 w Prices'!$B:$B,'[1]Query2 w Prices'!$L:$L)</f>
        <v>30.0427</v>
      </c>
    </row>
    <row r="827" spans="2:23" ht="16.5" customHeight="1" x14ac:dyDescent="0.25">
      <c r="B827" s="32" t="s">
        <v>1555</v>
      </c>
      <c r="C827" s="33" t="s">
        <v>5714</v>
      </c>
      <c r="D827" s="34" t="str">
        <f>_xlfn.XLOOKUP($B827,[1]Redo!$A:$A,[1]Redo!$AD:$AD)</f>
        <v>SGN,S11,BFY,M5-6P,</v>
      </c>
      <c r="E827" s="35">
        <v>1326</v>
      </c>
      <c r="F827" s="36">
        <f>_xlfn.XLOOKUP($B827,'[1]DOT Signs Costs (2)'!$A:$A,'[1]DOT Signs Costs (2)'!$Y:$Y)</f>
        <v>0.31410000000000005</v>
      </c>
      <c r="G827" s="37">
        <f t="shared" si="158"/>
        <v>18.846000000000004</v>
      </c>
      <c r="H827" s="36">
        <f>_xlfn.XLOOKUP($B827,'[1]DOT Signs Costs (2)'!$A:$A,'[1]DOT Signs Costs (2)'!$W:$W)</f>
        <v>54.384</v>
      </c>
      <c r="I827" s="36">
        <f t="shared" si="157"/>
        <v>14.571099000000002</v>
      </c>
      <c r="J827" s="36">
        <f t="shared" si="159"/>
        <v>0.21044700000000005</v>
      </c>
      <c r="K827" s="36">
        <f t="shared" si="160"/>
        <v>14.571099000000002</v>
      </c>
      <c r="L827" s="36">
        <f t="shared" si="161"/>
        <v>69.165546000000006</v>
      </c>
      <c r="M827" s="36">
        <f t="shared" si="162"/>
        <v>5.4087456972000005</v>
      </c>
      <c r="N827" s="36">
        <f t="shared" si="163"/>
        <v>74.57429169720001</v>
      </c>
      <c r="O827" s="36">
        <f t="shared" si="164"/>
        <v>13.589403978436417</v>
      </c>
      <c r="P827" s="36">
        <f t="shared" si="165"/>
        <v>88.163695675636433</v>
      </c>
      <c r="Q827" s="38">
        <v>53.36</v>
      </c>
      <c r="R827" s="39">
        <f t="shared" si="166"/>
        <v>-0.39476221373118153</v>
      </c>
      <c r="S827" s="40"/>
      <c r="T827" s="41" t="str">
        <f t="shared" si="167"/>
        <v/>
      </c>
      <c r="U827" s="41" t="str">
        <f t="shared" si="168"/>
        <v/>
      </c>
      <c r="V827" s="41">
        <f t="shared" si="156"/>
        <v>53.36</v>
      </c>
      <c r="W827" s="18">
        <f>_xlfn.XLOOKUP($B827,'[1]Query2 w Prices'!$B:$B,'[1]Query2 w Prices'!$L:$L)</f>
        <v>53.283200000000001</v>
      </c>
    </row>
    <row r="828" spans="2:23" ht="16.5" customHeight="1" x14ac:dyDescent="0.25">
      <c r="B828" s="42" t="s">
        <v>1543</v>
      </c>
      <c r="C828" s="33" t="s">
        <v>5715</v>
      </c>
      <c r="D828" s="34" t="str">
        <f>_xlfn.XLOOKUP($B828,[1]Redo!$A:$A,[1]Redo!$AD:$AD)</f>
        <v>SGN,S8,BWX,M5-6P,</v>
      </c>
      <c r="E828" s="35">
        <v>1326</v>
      </c>
      <c r="F828" s="36">
        <f>_xlfn.XLOOKUP($B828,'[1]DOT Signs Costs (2)'!$A:$A,'[1]DOT Signs Costs (2)'!$Y:$Y)</f>
        <v>0.17705000000000001</v>
      </c>
      <c r="G828" s="37">
        <f t="shared" si="158"/>
        <v>10.623000000000001</v>
      </c>
      <c r="H828" s="36">
        <f>_xlfn.XLOOKUP($B828,'[1]DOT Signs Costs (2)'!$A:$A,'[1]DOT Signs Costs (2)'!$W:$W)</f>
        <v>27.192</v>
      </c>
      <c r="I828" s="36">
        <f t="shared" si="157"/>
        <v>8.2133495000000014</v>
      </c>
      <c r="J828" s="36">
        <f t="shared" si="159"/>
        <v>0.11862350000000002</v>
      </c>
      <c r="K828" s="36">
        <f t="shared" si="160"/>
        <v>8.2133495000000014</v>
      </c>
      <c r="L828" s="36">
        <f t="shared" si="161"/>
        <v>35.523973000000005</v>
      </c>
      <c r="M828" s="36">
        <f t="shared" si="162"/>
        <v>2.7779746886000005</v>
      </c>
      <c r="N828" s="36">
        <f t="shared" si="163"/>
        <v>38.301947688600009</v>
      </c>
      <c r="O828" s="36">
        <f t="shared" si="164"/>
        <v>6.9796256652997126</v>
      </c>
      <c r="P828" s="36">
        <f t="shared" si="165"/>
        <v>45.281573353899724</v>
      </c>
      <c r="Q828" s="38">
        <v>28.42</v>
      </c>
      <c r="R828" s="39">
        <f t="shared" si="166"/>
        <v>-0.37237163165947224</v>
      </c>
      <c r="S828" s="40"/>
      <c r="T828" s="41" t="str">
        <f t="shared" si="167"/>
        <v/>
      </c>
      <c r="U828" s="41" t="str">
        <f t="shared" si="168"/>
        <v/>
      </c>
      <c r="V828" s="41">
        <f t="shared" si="156"/>
        <v>28.42</v>
      </c>
      <c r="W828" s="18">
        <f>_xlfn.XLOOKUP($B828,'[1]Query2 w Prices'!$B:$B,'[1]Query2 w Prices'!$L:$L)</f>
        <v>28.339400000000001</v>
      </c>
    </row>
    <row r="829" spans="2:23" ht="16.5" customHeight="1" x14ac:dyDescent="0.25">
      <c r="B829" s="32" t="s">
        <v>1546</v>
      </c>
      <c r="C829" s="33" t="s">
        <v>5716</v>
      </c>
      <c r="D829" s="34" t="str">
        <f>_xlfn.XLOOKUP($B829,[1]Redo!$A:$A,[1]Redo!$AD:$AD)</f>
        <v>SGN,S8,BWX,M5-6P,</v>
      </c>
      <c r="E829" s="35">
        <v>1326</v>
      </c>
      <c r="F829" s="36">
        <f>_xlfn.XLOOKUP($B829,'[1]DOT Signs Costs (2)'!$A:$A,'[1]DOT Signs Costs (2)'!$Y:$Y)</f>
        <v>0.31410000000000005</v>
      </c>
      <c r="G829" s="37">
        <f t="shared" si="158"/>
        <v>18.846000000000004</v>
      </c>
      <c r="H829" s="36">
        <f>_xlfn.XLOOKUP($B829,'[1]DOT Signs Costs (2)'!$A:$A,'[1]DOT Signs Costs (2)'!$W:$W)</f>
        <v>54.384</v>
      </c>
      <c r="I829" s="36">
        <f t="shared" si="157"/>
        <v>14.571099000000002</v>
      </c>
      <c r="J829" s="36">
        <f t="shared" si="159"/>
        <v>0.21044700000000005</v>
      </c>
      <c r="K829" s="36">
        <f t="shared" si="160"/>
        <v>14.571099000000002</v>
      </c>
      <c r="L829" s="36">
        <f t="shared" si="161"/>
        <v>69.165546000000006</v>
      </c>
      <c r="M829" s="36">
        <f t="shared" si="162"/>
        <v>5.4087456972000005</v>
      </c>
      <c r="N829" s="36">
        <f t="shared" si="163"/>
        <v>74.57429169720001</v>
      </c>
      <c r="O829" s="36">
        <f t="shared" si="164"/>
        <v>13.589403978436417</v>
      </c>
      <c r="P829" s="36">
        <f t="shared" si="165"/>
        <v>88.163695675636433</v>
      </c>
      <c r="Q829" s="38">
        <v>52.23</v>
      </c>
      <c r="R829" s="39">
        <f t="shared" si="166"/>
        <v>-0.40757928079422062</v>
      </c>
      <c r="S829" s="40"/>
      <c r="T829" s="41" t="str">
        <f t="shared" si="167"/>
        <v/>
      </c>
      <c r="U829" s="41" t="str">
        <f t="shared" si="168"/>
        <v/>
      </c>
      <c r="V829" s="41">
        <f t="shared" si="156"/>
        <v>52.23</v>
      </c>
      <c r="W829" s="18">
        <f>_xlfn.XLOOKUP($B829,'[1]Query2 w Prices'!$B:$B,'[1]Query2 w Prices'!$L:$L)</f>
        <v>52.1496</v>
      </c>
    </row>
    <row r="830" spans="2:23" ht="16.5" customHeight="1" x14ac:dyDescent="0.25">
      <c r="B830" s="42" t="s">
        <v>1547</v>
      </c>
      <c r="C830" s="33" t="s">
        <v>5717</v>
      </c>
      <c r="D830" s="34" t="str">
        <f>_xlfn.XLOOKUP($B830,[1]Redo!$A:$A,[1]Redo!$AD:$AD)</f>
        <v>SGN,S11,WGX,M5-6P,</v>
      </c>
      <c r="E830" s="35">
        <v>1326</v>
      </c>
      <c r="F830" s="36">
        <f>_xlfn.XLOOKUP($B830,'[1]DOT Signs Costs (2)'!$A:$A,'[1]DOT Signs Costs (2)'!$Y:$Y)</f>
        <v>0.17705000000000001</v>
      </c>
      <c r="G830" s="37">
        <f t="shared" si="158"/>
        <v>10.623000000000001</v>
      </c>
      <c r="H830" s="36">
        <f>_xlfn.XLOOKUP($B830,'[1]DOT Signs Costs (2)'!$A:$A,'[1]DOT Signs Costs (2)'!$W:$W)</f>
        <v>27.192</v>
      </c>
      <c r="I830" s="36">
        <f t="shared" si="157"/>
        <v>8.2133495000000014</v>
      </c>
      <c r="J830" s="36">
        <f t="shared" si="159"/>
        <v>0.11862350000000002</v>
      </c>
      <c r="K830" s="36">
        <f t="shared" si="160"/>
        <v>8.2133495000000014</v>
      </c>
      <c r="L830" s="36">
        <f t="shared" si="161"/>
        <v>35.523973000000005</v>
      </c>
      <c r="M830" s="36">
        <f t="shared" si="162"/>
        <v>2.7779746886000005</v>
      </c>
      <c r="N830" s="36">
        <f t="shared" si="163"/>
        <v>38.301947688600009</v>
      </c>
      <c r="O830" s="36">
        <f t="shared" si="164"/>
        <v>6.9796256652997126</v>
      </c>
      <c r="P830" s="36">
        <f t="shared" si="165"/>
        <v>45.281573353899724</v>
      </c>
      <c r="Q830" s="38" t="e">
        <v>#N/A</v>
      </c>
      <c r="R830" s="39" t="str">
        <f t="shared" si="166"/>
        <v xml:space="preserve"> </v>
      </c>
      <c r="S830" s="40"/>
      <c r="T830" s="41" t="str">
        <f t="shared" si="167"/>
        <v/>
      </c>
      <c r="U830" s="41" t="str">
        <f t="shared" si="168"/>
        <v/>
      </c>
      <c r="V830" s="41" t="e">
        <f t="shared" si="156"/>
        <v>#N/A</v>
      </c>
      <c r="W830" s="18" t="e">
        <f>_xlfn.XLOOKUP($B830,'[1]Query2 w Prices'!$B:$B,'[1]Query2 w Prices'!$L:$L)</f>
        <v>#N/A</v>
      </c>
    </row>
    <row r="831" spans="2:23" ht="16.5" customHeight="1" x14ac:dyDescent="0.25">
      <c r="B831" s="32" t="s">
        <v>1548</v>
      </c>
      <c r="C831" s="33" t="s">
        <v>5718</v>
      </c>
      <c r="D831" s="34" t="str">
        <f>_xlfn.XLOOKUP($B831,[1]Redo!$A:$A,[1]Redo!$AD:$AD)</f>
        <v>SGN,S11,WGX,M5-6P,</v>
      </c>
      <c r="E831" s="35">
        <v>1326</v>
      </c>
      <c r="F831" s="36">
        <f>_xlfn.XLOOKUP($B831,'[1]DOT Signs Costs (2)'!$A:$A,'[1]DOT Signs Costs (2)'!$Y:$Y)</f>
        <v>0.31410000000000005</v>
      </c>
      <c r="G831" s="37">
        <f t="shared" si="158"/>
        <v>18.846000000000004</v>
      </c>
      <c r="H831" s="36">
        <f>_xlfn.XLOOKUP($B831,'[1]DOT Signs Costs (2)'!$A:$A,'[1]DOT Signs Costs (2)'!$W:$W)</f>
        <v>54.384</v>
      </c>
      <c r="I831" s="36">
        <f t="shared" si="157"/>
        <v>14.571099000000002</v>
      </c>
      <c r="J831" s="36">
        <f t="shared" si="159"/>
        <v>0.21044700000000005</v>
      </c>
      <c r="K831" s="36">
        <f t="shared" si="160"/>
        <v>14.571099000000002</v>
      </c>
      <c r="L831" s="36">
        <f t="shared" si="161"/>
        <v>69.165546000000006</v>
      </c>
      <c r="M831" s="36">
        <f t="shared" si="162"/>
        <v>5.4087456972000005</v>
      </c>
      <c r="N831" s="36">
        <f t="shared" si="163"/>
        <v>74.57429169720001</v>
      </c>
      <c r="O831" s="36">
        <f t="shared" si="164"/>
        <v>13.589403978436417</v>
      </c>
      <c r="P831" s="36">
        <f t="shared" si="165"/>
        <v>88.163695675636433</v>
      </c>
      <c r="Q831" s="38" t="e">
        <v>#N/A</v>
      </c>
      <c r="R831" s="39" t="str">
        <f t="shared" si="166"/>
        <v xml:space="preserve"> </v>
      </c>
      <c r="S831" s="40"/>
      <c r="T831" s="41" t="str">
        <f t="shared" si="167"/>
        <v/>
      </c>
      <c r="U831" s="41" t="str">
        <f t="shared" si="168"/>
        <v/>
      </c>
      <c r="V831" s="41" t="e">
        <f t="shared" si="156"/>
        <v>#N/A</v>
      </c>
      <c r="W831" s="18" t="e">
        <f>_xlfn.XLOOKUP($B831,'[1]Query2 w Prices'!$B:$B,'[1]Query2 w Prices'!$L:$L)</f>
        <v>#N/A</v>
      </c>
    </row>
    <row r="832" spans="2:23" ht="16.5" customHeight="1" x14ac:dyDescent="0.25">
      <c r="B832" s="42" t="s">
        <v>1549</v>
      </c>
      <c r="C832" s="33" t="s">
        <v>5719</v>
      </c>
      <c r="D832" s="34" t="str">
        <f>_xlfn.XLOOKUP($B832,[1]Redo!$A:$A,[1]Redo!$AD:$AD)</f>
        <v>SGN,S11,WGX,M5-6P,</v>
      </c>
      <c r="E832" s="35">
        <v>1326</v>
      </c>
      <c r="F832" s="36">
        <f>_xlfn.XLOOKUP($B832,'[1]DOT Signs Costs (2)'!$A:$A,'[1]DOT Signs Costs (2)'!$Y:$Y)</f>
        <v>6.6762500000000002E-2</v>
      </c>
      <c r="G832" s="37">
        <f t="shared" si="158"/>
        <v>4.0057499999999999</v>
      </c>
      <c r="H832" s="36">
        <f>_xlfn.XLOOKUP($B832,'[1]DOT Signs Costs (2)'!$A:$A,'[1]DOT Signs Costs (2)'!$W:$W)</f>
        <v>6.798</v>
      </c>
      <c r="I832" s="36">
        <f t="shared" si="157"/>
        <v>3.097112375</v>
      </c>
      <c r="J832" s="36">
        <f t="shared" si="159"/>
        <v>4.4730875000000003E-2</v>
      </c>
      <c r="K832" s="36">
        <f t="shared" si="160"/>
        <v>3.097112375</v>
      </c>
      <c r="L832" s="36">
        <f t="shared" si="161"/>
        <v>9.9398432499999991</v>
      </c>
      <c r="M832" s="36">
        <f t="shared" si="162"/>
        <v>0.77729574214999997</v>
      </c>
      <c r="N832" s="36">
        <f t="shared" si="163"/>
        <v>10.71713899215</v>
      </c>
      <c r="O832" s="36">
        <f t="shared" si="164"/>
        <v>1.9529455519166197</v>
      </c>
      <c r="P832" s="36">
        <f t="shared" si="165"/>
        <v>12.670084544066619</v>
      </c>
      <c r="Q832" s="38" t="e">
        <v>#N/A</v>
      </c>
      <c r="R832" s="39" t="str">
        <f t="shared" si="166"/>
        <v xml:space="preserve"> </v>
      </c>
      <c r="S832" s="40"/>
      <c r="T832" s="41" t="str">
        <f t="shared" si="167"/>
        <v/>
      </c>
      <c r="U832" s="41" t="str">
        <f t="shared" si="168"/>
        <v/>
      </c>
      <c r="V832" s="41" t="e">
        <f t="shared" si="156"/>
        <v>#N/A</v>
      </c>
      <c r="W832" s="18" t="e">
        <f>_xlfn.XLOOKUP($B832,'[1]Query2 w Prices'!$B:$B,'[1]Query2 w Prices'!$L:$L)</f>
        <v>#N/A</v>
      </c>
    </row>
    <row r="833" spans="2:23" ht="16.5" customHeight="1" x14ac:dyDescent="0.25">
      <c r="B833" s="32" t="s">
        <v>1550</v>
      </c>
      <c r="C833" s="33" t="s">
        <v>5720</v>
      </c>
      <c r="D833" s="34" t="str">
        <f>_xlfn.XLOOKUP($B833,[1]Redo!$A:$A,[1]Redo!$AD:$AD)</f>
        <v>SGN,S11,WEX,M5-6P,</v>
      </c>
      <c r="E833" s="35">
        <v>1326</v>
      </c>
      <c r="F833" s="36">
        <f>_xlfn.XLOOKUP($B833,'[1]DOT Signs Costs (2)'!$A:$A,'[1]DOT Signs Costs (2)'!$Y:$Y)</f>
        <v>0.17705000000000001</v>
      </c>
      <c r="G833" s="37">
        <f t="shared" si="158"/>
        <v>10.623000000000001</v>
      </c>
      <c r="H833" s="36">
        <f>_xlfn.XLOOKUP($B833,'[1]DOT Signs Costs (2)'!$A:$A,'[1]DOT Signs Costs (2)'!$W:$W)</f>
        <v>27.192</v>
      </c>
      <c r="I833" s="36">
        <f t="shared" si="157"/>
        <v>8.2133495000000014</v>
      </c>
      <c r="J833" s="36">
        <f t="shared" si="159"/>
        <v>0.11862350000000002</v>
      </c>
      <c r="K833" s="36">
        <f t="shared" si="160"/>
        <v>8.2133495000000014</v>
      </c>
      <c r="L833" s="36">
        <f t="shared" si="161"/>
        <v>35.523973000000005</v>
      </c>
      <c r="M833" s="36">
        <f t="shared" si="162"/>
        <v>2.7779746886000005</v>
      </c>
      <c r="N833" s="36">
        <f t="shared" si="163"/>
        <v>38.301947688600009</v>
      </c>
      <c r="O833" s="36">
        <f t="shared" si="164"/>
        <v>6.9796256652997126</v>
      </c>
      <c r="P833" s="36">
        <f t="shared" si="165"/>
        <v>45.281573353899724</v>
      </c>
      <c r="Q833" s="38">
        <v>30.69</v>
      </c>
      <c r="R833" s="39">
        <f t="shared" si="166"/>
        <v>-0.32224086473009161</v>
      </c>
      <c r="S833" s="40"/>
      <c r="T833" s="41" t="str">
        <f t="shared" si="167"/>
        <v/>
      </c>
      <c r="U833" s="41" t="str">
        <f t="shared" si="168"/>
        <v/>
      </c>
      <c r="V833" s="41">
        <f t="shared" si="156"/>
        <v>30.69</v>
      </c>
      <c r="W833" s="18">
        <f>_xlfn.XLOOKUP($B833,'[1]Query2 w Prices'!$B:$B,'[1]Query2 w Prices'!$L:$L)</f>
        <v>30.609500000000001</v>
      </c>
    </row>
    <row r="834" spans="2:23" ht="16.5" customHeight="1" x14ac:dyDescent="0.25">
      <c r="B834" s="42" t="s">
        <v>1551</v>
      </c>
      <c r="C834" s="33" t="s">
        <v>5721</v>
      </c>
      <c r="D834" s="34" t="str">
        <f>_xlfn.XLOOKUP($B834,[1]Redo!$A:$A,[1]Redo!$AD:$AD)</f>
        <v>SGN,S11,WEX,M5-6P,</v>
      </c>
      <c r="E834" s="35">
        <v>1326</v>
      </c>
      <c r="F834" s="36">
        <f>_xlfn.XLOOKUP($B834,'[1]DOT Signs Costs (2)'!$A:$A,'[1]DOT Signs Costs (2)'!$Y:$Y)</f>
        <v>0.31410000000000005</v>
      </c>
      <c r="G834" s="37">
        <f t="shared" si="158"/>
        <v>18.846000000000004</v>
      </c>
      <c r="H834" s="36">
        <f>_xlfn.XLOOKUP($B834,'[1]DOT Signs Costs (2)'!$A:$A,'[1]DOT Signs Costs (2)'!$W:$W)</f>
        <v>54.384</v>
      </c>
      <c r="I834" s="36">
        <f t="shared" si="157"/>
        <v>14.571099000000002</v>
      </c>
      <c r="J834" s="36">
        <f t="shared" si="159"/>
        <v>0.21044700000000005</v>
      </c>
      <c r="K834" s="36">
        <f t="shared" si="160"/>
        <v>14.571099000000002</v>
      </c>
      <c r="L834" s="36">
        <f t="shared" si="161"/>
        <v>69.165546000000006</v>
      </c>
      <c r="M834" s="36">
        <f t="shared" si="162"/>
        <v>5.4087456972000005</v>
      </c>
      <c r="N834" s="36">
        <f t="shared" si="163"/>
        <v>74.57429169720001</v>
      </c>
      <c r="O834" s="36">
        <f t="shared" si="164"/>
        <v>13.589403978436417</v>
      </c>
      <c r="P834" s="36">
        <f t="shared" si="165"/>
        <v>88.163695675636433</v>
      </c>
      <c r="Q834" s="38">
        <v>53.36</v>
      </c>
      <c r="R834" s="39">
        <f t="shared" si="166"/>
        <v>-0.39476221373118153</v>
      </c>
      <c r="S834" s="40"/>
      <c r="T834" s="41" t="str">
        <f t="shared" si="167"/>
        <v/>
      </c>
      <c r="U834" s="41" t="str">
        <f t="shared" si="168"/>
        <v/>
      </c>
      <c r="V834" s="41">
        <f t="shared" si="156"/>
        <v>53.36</v>
      </c>
      <c r="W834" s="18">
        <f>_xlfn.XLOOKUP($B834,'[1]Query2 w Prices'!$B:$B,'[1]Query2 w Prices'!$L:$L)</f>
        <v>53.283200000000001</v>
      </c>
    </row>
    <row r="835" spans="2:23" ht="16.5" customHeight="1" x14ac:dyDescent="0.25">
      <c r="B835" s="32" t="s">
        <v>1552</v>
      </c>
      <c r="C835" s="33" t="s">
        <v>5722</v>
      </c>
      <c r="D835" s="34" t="str">
        <f>_xlfn.XLOOKUP($B835,[1]Redo!$A:$A,[1]Redo!$AD:$AD)</f>
        <v>SGN,S11,WNX,M5-6P,</v>
      </c>
      <c r="E835" s="35">
        <v>1326</v>
      </c>
      <c r="F835" s="36">
        <f>_xlfn.XLOOKUP($B835,'[1]DOT Signs Costs (2)'!$A:$A,'[1]DOT Signs Costs (2)'!$Y:$Y)</f>
        <v>0.17705000000000001</v>
      </c>
      <c r="G835" s="37">
        <f t="shared" si="158"/>
        <v>10.623000000000001</v>
      </c>
      <c r="H835" s="36">
        <f>_xlfn.XLOOKUP($B835,'[1]DOT Signs Costs (2)'!$A:$A,'[1]DOT Signs Costs (2)'!$W:$W)</f>
        <v>27.192</v>
      </c>
      <c r="I835" s="36">
        <f t="shared" si="157"/>
        <v>8.2133495000000014</v>
      </c>
      <c r="J835" s="36">
        <f t="shared" si="159"/>
        <v>0.11862350000000002</v>
      </c>
      <c r="K835" s="36">
        <f t="shared" si="160"/>
        <v>8.2133495000000014</v>
      </c>
      <c r="L835" s="36">
        <f t="shared" si="161"/>
        <v>35.523973000000005</v>
      </c>
      <c r="M835" s="36">
        <f t="shared" si="162"/>
        <v>2.7779746886000005</v>
      </c>
      <c r="N835" s="36">
        <f t="shared" si="163"/>
        <v>38.301947688600009</v>
      </c>
      <c r="O835" s="36">
        <f t="shared" si="164"/>
        <v>6.9796256652997126</v>
      </c>
      <c r="P835" s="36">
        <f t="shared" si="165"/>
        <v>45.281573353899724</v>
      </c>
      <c r="Q835" s="38">
        <v>30.69</v>
      </c>
      <c r="R835" s="39">
        <f t="shared" si="166"/>
        <v>-0.32224086473009161</v>
      </c>
      <c r="S835" s="40"/>
      <c r="T835" s="41" t="str">
        <f t="shared" si="167"/>
        <v/>
      </c>
      <c r="U835" s="41" t="str">
        <f t="shared" si="168"/>
        <v/>
      </c>
      <c r="V835" s="41">
        <f t="shared" si="156"/>
        <v>30.69</v>
      </c>
      <c r="W835" s="18">
        <f>_xlfn.XLOOKUP($B835,'[1]Query2 w Prices'!$B:$B,'[1]Query2 w Prices'!$L:$L)</f>
        <v>30.609500000000001</v>
      </c>
    </row>
    <row r="836" spans="2:23" ht="16.5" customHeight="1" x14ac:dyDescent="0.25">
      <c r="B836" s="42" t="s">
        <v>1553</v>
      </c>
      <c r="C836" s="33" t="s">
        <v>5723</v>
      </c>
      <c r="D836" s="34" t="str">
        <f>_xlfn.XLOOKUP($B836,[1]Redo!$A:$A,[1]Redo!$AD:$AD)</f>
        <v>SGN,S11,WNX,M5-6P,</v>
      </c>
      <c r="E836" s="35">
        <v>1326</v>
      </c>
      <c r="F836" s="36">
        <f>_xlfn.XLOOKUP($B836,'[1]DOT Signs Costs (2)'!$A:$A,'[1]DOT Signs Costs (2)'!$Y:$Y)</f>
        <v>0.31410000000000005</v>
      </c>
      <c r="G836" s="37">
        <f t="shared" si="158"/>
        <v>18.846000000000004</v>
      </c>
      <c r="H836" s="36">
        <f>_xlfn.XLOOKUP($B836,'[1]DOT Signs Costs (2)'!$A:$A,'[1]DOT Signs Costs (2)'!$W:$W)</f>
        <v>54.384</v>
      </c>
      <c r="I836" s="36">
        <f t="shared" si="157"/>
        <v>14.571099000000002</v>
      </c>
      <c r="J836" s="36">
        <f t="shared" si="159"/>
        <v>0.21044700000000005</v>
      </c>
      <c r="K836" s="36">
        <f t="shared" si="160"/>
        <v>14.571099000000002</v>
      </c>
      <c r="L836" s="36">
        <f t="shared" si="161"/>
        <v>69.165546000000006</v>
      </c>
      <c r="M836" s="36">
        <f t="shared" si="162"/>
        <v>5.4087456972000005</v>
      </c>
      <c r="N836" s="36">
        <f t="shared" si="163"/>
        <v>74.57429169720001</v>
      </c>
      <c r="O836" s="36">
        <f t="shared" si="164"/>
        <v>13.589403978436417</v>
      </c>
      <c r="P836" s="36">
        <f t="shared" si="165"/>
        <v>88.163695675636433</v>
      </c>
      <c r="Q836" s="38">
        <v>53.36</v>
      </c>
      <c r="R836" s="39">
        <f t="shared" si="166"/>
        <v>-0.39476221373118153</v>
      </c>
      <c r="S836" s="40"/>
      <c r="T836" s="41" t="str">
        <f t="shared" si="167"/>
        <v/>
      </c>
      <c r="U836" s="41" t="str">
        <f t="shared" si="168"/>
        <v/>
      </c>
      <c r="V836" s="41">
        <f t="shared" si="156"/>
        <v>53.36</v>
      </c>
      <c r="W836" s="18">
        <f>_xlfn.XLOOKUP($B836,'[1]Query2 w Prices'!$B:$B,'[1]Query2 w Prices'!$L:$L)</f>
        <v>53.283200000000001</v>
      </c>
    </row>
    <row r="837" spans="2:23" ht="16.5" customHeight="1" x14ac:dyDescent="0.25">
      <c r="B837" s="32" t="s">
        <v>1556</v>
      </c>
      <c r="C837" s="33" t="s">
        <v>7656</v>
      </c>
      <c r="D837" s="34" t="str">
        <f>_xlfn.XLOOKUP($B837,[1]Redo!$A:$A,[1]Redo!$AD:$AD)</f>
        <v>SGN,S11,BFY,M6 series (Blank),</v>
      </c>
      <c r="E837" s="35">
        <v>1326</v>
      </c>
      <c r="F837" s="36">
        <f>_xlfn.XLOOKUP($B837,'[1]DOT Signs Costs (2)'!$A:$A,'[1]DOT Signs Costs (2)'!$Y:$Y)</f>
        <v>0.13764062499999999</v>
      </c>
      <c r="G837" s="37">
        <f t="shared" si="158"/>
        <v>8.2584374999999994</v>
      </c>
      <c r="H837" s="36">
        <f>_xlfn.XLOOKUP($B837,'[1]DOT Signs Costs (2)'!$A:$A,'[1]DOT Signs Costs (2)'!$W:$W)</f>
        <v>19.827500000000001</v>
      </c>
      <c r="I837" s="36">
        <f t="shared" si="157"/>
        <v>6.3851485937499994</v>
      </c>
      <c r="J837" s="36">
        <f t="shared" si="159"/>
        <v>9.2219218749999998E-2</v>
      </c>
      <c r="K837" s="36">
        <f t="shared" si="160"/>
        <v>6.3851485937499994</v>
      </c>
      <c r="L837" s="36">
        <f t="shared" si="161"/>
        <v>26.3048678125</v>
      </c>
      <c r="M837" s="36">
        <f t="shared" si="162"/>
        <v>2.0570406629375002</v>
      </c>
      <c r="N837" s="36">
        <f t="shared" si="163"/>
        <v>28.361908475437499</v>
      </c>
      <c r="O837" s="36">
        <f t="shared" si="164"/>
        <v>5.1682882009408484</v>
      </c>
      <c r="P837" s="36">
        <f t="shared" si="165"/>
        <v>33.530196676378345</v>
      </c>
      <c r="Q837" s="38">
        <v>21.9</v>
      </c>
      <c r="R837" s="39">
        <f t="shared" si="166"/>
        <v>-0.34685739510056895</v>
      </c>
      <c r="S837" s="40"/>
      <c r="T837" s="41" t="str">
        <f t="shared" si="167"/>
        <v/>
      </c>
      <c r="U837" s="41" t="str">
        <f t="shared" si="168"/>
        <v/>
      </c>
      <c r="V837" s="41">
        <f t="shared" si="156"/>
        <v>21.9</v>
      </c>
      <c r="W837" s="18">
        <f>_xlfn.XLOOKUP($B837,'[1]Query2 w Prices'!$B:$B,'[1]Query2 w Prices'!$L:$L)</f>
        <v>21.823499999999999</v>
      </c>
    </row>
    <row r="838" spans="2:23" ht="16.5" customHeight="1" x14ac:dyDescent="0.25">
      <c r="B838" s="42" t="s">
        <v>1559</v>
      </c>
      <c r="C838" s="33" t="s">
        <v>7657</v>
      </c>
      <c r="D838" s="34" t="str">
        <f>_xlfn.XLOOKUP($B838,[1]Redo!$A:$A,[1]Redo!$AD:$AD)</f>
        <v>SGN,S11,BFY,M6 series (Blank),</v>
      </c>
      <c r="E838" s="35">
        <v>1326</v>
      </c>
      <c r="F838" s="36">
        <f>_xlfn.XLOOKUP($B838,'[1]DOT Signs Costs (2)'!$A:$A,'[1]DOT Signs Costs (2)'!$Y:$Y)</f>
        <v>0.24028124999999995</v>
      </c>
      <c r="G838" s="37">
        <f t="shared" si="158"/>
        <v>14.416874999999997</v>
      </c>
      <c r="H838" s="36">
        <f>_xlfn.XLOOKUP($B838,'[1]DOT Signs Costs (2)'!$A:$A,'[1]DOT Signs Costs (2)'!$W:$W)</f>
        <v>39.655000000000001</v>
      </c>
      <c r="I838" s="36">
        <f t="shared" si="157"/>
        <v>11.146647187499998</v>
      </c>
      <c r="J838" s="36">
        <f t="shared" si="159"/>
        <v>0.16098843749999997</v>
      </c>
      <c r="K838" s="36">
        <f t="shared" si="160"/>
        <v>11.146647187499998</v>
      </c>
      <c r="L838" s="36">
        <f t="shared" si="161"/>
        <v>50.962635625000004</v>
      </c>
      <c r="M838" s="36">
        <f t="shared" si="162"/>
        <v>3.9852781058750004</v>
      </c>
      <c r="N838" s="36">
        <f t="shared" si="163"/>
        <v>54.947913730875001</v>
      </c>
      <c r="O838" s="36">
        <f t="shared" si="164"/>
        <v>10.012959968739064</v>
      </c>
      <c r="P838" s="36">
        <f t="shared" si="165"/>
        <v>64.960873699614069</v>
      </c>
      <c r="Q838" s="38">
        <v>44.29</v>
      </c>
      <c r="R838" s="39">
        <f t="shared" si="166"/>
        <v>-0.3182049828208649</v>
      </c>
      <c r="S838" s="40"/>
      <c r="T838" s="41" t="str">
        <f t="shared" si="167"/>
        <v/>
      </c>
      <c r="U838" s="41" t="str">
        <f t="shared" si="168"/>
        <v/>
      </c>
      <c r="V838" s="41">
        <f t="shared" ref="V838:V901" si="169">ROUND($W838+7.75%,2)</f>
        <v>44.29</v>
      </c>
      <c r="W838" s="18">
        <f>_xlfn.XLOOKUP($B838,'[1]Query2 w Prices'!$B:$B,'[1]Query2 w Prices'!$L:$L)</f>
        <v>44.213799999999999</v>
      </c>
    </row>
    <row r="839" spans="2:23" ht="16.5" customHeight="1" x14ac:dyDescent="0.25">
      <c r="B839" s="32" t="s">
        <v>1579</v>
      </c>
      <c r="C839" s="33" t="s">
        <v>5724</v>
      </c>
      <c r="D839" s="34" t="str">
        <f>_xlfn.XLOOKUP($B839,[1]Redo!$A:$A,[1]Redo!$AD:$AD)</f>
        <v>SGN,S11,BFY,M6-1P,</v>
      </c>
      <c r="E839" s="35">
        <v>1326</v>
      </c>
      <c r="F839" s="36">
        <f>_xlfn.XLOOKUP($B839,'[1]DOT Signs Costs (2)'!$A:$A,'[1]DOT Signs Costs (2)'!$Y:$Y)</f>
        <v>0.13764062499999999</v>
      </c>
      <c r="G839" s="37">
        <f t="shared" si="158"/>
        <v>8.2584374999999994</v>
      </c>
      <c r="H839" s="36">
        <f>_xlfn.XLOOKUP($B839,'[1]DOT Signs Costs (2)'!$A:$A,'[1]DOT Signs Costs (2)'!$W:$W)</f>
        <v>19.827500000000001</v>
      </c>
      <c r="I839" s="36">
        <f t="shared" ref="I839:I902" si="170">F839*$K$4</f>
        <v>6.3851485937499994</v>
      </c>
      <c r="J839" s="36">
        <f t="shared" si="159"/>
        <v>9.2219218749999998E-2</v>
      </c>
      <c r="K839" s="36">
        <f t="shared" si="160"/>
        <v>6.3851485937499994</v>
      </c>
      <c r="L839" s="36">
        <f t="shared" si="161"/>
        <v>26.3048678125</v>
      </c>
      <c r="M839" s="36">
        <f t="shared" si="162"/>
        <v>2.0570406629375002</v>
      </c>
      <c r="N839" s="36">
        <f t="shared" si="163"/>
        <v>28.361908475437499</v>
      </c>
      <c r="O839" s="36">
        <f t="shared" si="164"/>
        <v>5.1682882009408484</v>
      </c>
      <c r="P839" s="36">
        <f t="shared" si="165"/>
        <v>33.530196676378345</v>
      </c>
      <c r="Q839" s="38">
        <v>21.9</v>
      </c>
      <c r="R839" s="39">
        <f t="shared" si="166"/>
        <v>-0.34685739510056895</v>
      </c>
      <c r="S839" s="40"/>
      <c r="T839" s="41" t="str">
        <f t="shared" si="167"/>
        <v/>
      </c>
      <c r="U839" s="41" t="str">
        <f t="shared" si="168"/>
        <v/>
      </c>
      <c r="V839" s="41">
        <f t="shared" si="169"/>
        <v>21.9</v>
      </c>
      <c r="W839" s="18">
        <f>_xlfn.XLOOKUP($B839,'[1]Query2 w Prices'!$B:$B,'[1]Query2 w Prices'!$L:$L)</f>
        <v>21.823499999999999</v>
      </c>
    </row>
    <row r="840" spans="2:23" ht="16.5" customHeight="1" x14ac:dyDescent="0.25">
      <c r="B840" s="42" t="s">
        <v>1581</v>
      </c>
      <c r="C840" s="33" t="s">
        <v>5725</v>
      </c>
      <c r="D840" s="34" t="str">
        <f>_xlfn.XLOOKUP($B840,[1]Redo!$A:$A,[1]Redo!$AD:$AD)</f>
        <v>SGN,S11,BFY,M6-1P,</v>
      </c>
      <c r="E840" s="35">
        <v>1326</v>
      </c>
      <c r="F840" s="36">
        <f>_xlfn.XLOOKUP($B840,'[1]DOT Signs Costs (2)'!$A:$A,'[1]DOT Signs Costs (2)'!$Y:$Y)</f>
        <v>0.24028124999999995</v>
      </c>
      <c r="G840" s="37">
        <f t="shared" si="158"/>
        <v>14.416874999999997</v>
      </c>
      <c r="H840" s="36">
        <f>_xlfn.XLOOKUP($B840,'[1]DOT Signs Costs (2)'!$A:$A,'[1]DOT Signs Costs (2)'!$W:$W)</f>
        <v>39.655000000000001</v>
      </c>
      <c r="I840" s="36">
        <f t="shared" si="170"/>
        <v>11.146647187499998</v>
      </c>
      <c r="J840" s="36">
        <f t="shared" si="159"/>
        <v>0.16098843749999997</v>
      </c>
      <c r="K840" s="36">
        <f t="shared" si="160"/>
        <v>11.146647187499998</v>
      </c>
      <c r="L840" s="36">
        <f t="shared" si="161"/>
        <v>50.962635625000004</v>
      </c>
      <c r="M840" s="36">
        <f t="shared" si="162"/>
        <v>3.9852781058750004</v>
      </c>
      <c r="N840" s="36">
        <f t="shared" si="163"/>
        <v>54.947913730875001</v>
      </c>
      <c r="O840" s="36">
        <f t="shared" si="164"/>
        <v>10.012959968739064</v>
      </c>
      <c r="P840" s="36">
        <f t="shared" si="165"/>
        <v>64.960873699614069</v>
      </c>
      <c r="Q840" s="38">
        <v>38.619999999999997</v>
      </c>
      <c r="R840" s="39">
        <f t="shared" si="166"/>
        <v>-0.40548829163562439</v>
      </c>
      <c r="S840" s="40"/>
      <c r="T840" s="41" t="str">
        <f t="shared" si="167"/>
        <v/>
      </c>
      <c r="U840" s="41" t="str">
        <f t="shared" si="168"/>
        <v/>
      </c>
      <c r="V840" s="41">
        <f t="shared" si="169"/>
        <v>38.619999999999997</v>
      </c>
      <c r="W840" s="18">
        <f>_xlfn.XLOOKUP($B840,'[1]Query2 w Prices'!$B:$B,'[1]Query2 w Prices'!$L:$L)</f>
        <v>38.545299999999997</v>
      </c>
    </row>
    <row r="841" spans="2:23" ht="16.5" customHeight="1" x14ac:dyDescent="0.25">
      <c r="B841" s="32" t="s">
        <v>1580</v>
      </c>
      <c r="C841" s="33" t="s">
        <v>5726</v>
      </c>
      <c r="D841" s="34" t="str">
        <f>_xlfn.XLOOKUP($B841,[1]Redo!$A:$A,[1]Redo!$AD:$AD)</f>
        <v>SGN,S11,BFY,M6-1P,</v>
      </c>
      <c r="E841" s="35">
        <v>1326</v>
      </c>
      <c r="F841" s="36">
        <f>_xlfn.XLOOKUP($B841,'[1]DOT Signs Costs (2)'!$A:$A,'[1]DOT Signs Costs (2)'!$Y:$Y)</f>
        <v>0.13764062499999999</v>
      </c>
      <c r="G841" s="37">
        <f t="shared" si="158"/>
        <v>8.2584374999999994</v>
      </c>
      <c r="H841" s="36">
        <f>_xlfn.XLOOKUP($B841,'[1]DOT Signs Costs (2)'!$A:$A,'[1]DOT Signs Costs (2)'!$W:$W)</f>
        <v>19.827500000000001</v>
      </c>
      <c r="I841" s="36">
        <f t="shared" si="170"/>
        <v>6.3851485937499994</v>
      </c>
      <c r="J841" s="36">
        <f t="shared" si="159"/>
        <v>9.2219218749999998E-2</v>
      </c>
      <c r="K841" s="36">
        <f t="shared" si="160"/>
        <v>6.3851485937499994</v>
      </c>
      <c r="L841" s="36">
        <f t="shared" si="161"/>
        <v>26.3048678125</v>
      </c>
      <c r="M841" s="36">
        <f t="shared" si="162"/>
        <v>2.0570406629375002</v>
      </c>
      <c r="N841" s="36">
        <f t="shared" si="163"/>
        <v>28.361908475437499</v>
      </c>
      <c r="O841" s="36">
        <f t="shared" si="164"/>
        <v>5.1682882009408484</v>
      </c>
      <c r="P841" s="36">
        <f t="shared" si="165"/>
        <v>33.530196676378345</v>
      </c>
      <c r="Q841" s="38">
        <v>21.9</v>
      </c>
      <c r="R841" s="39">
        <f t="shared" si="166"/>
        <v>-0.34685739510056895</v>
      </c>
      <c r="S841" s="40"/>
      <c r="T841" s="41" t="str">
        <f t="shared" si="167"/>
        <v/>
      </c>
      <c r="U841" s="41" t="str">
        <f t="shared" si="168"/>
        <v/>
      </c>
      <c r="V841" s="41">
        <f t="shared" si="169"/>
        <v>21.9</v>
      </c>
      <c r="W841" s="18">
        <f>_xlfn.XLOOKUP($B841,'[1]Query2 w Prices'!$B:$B,'[1]Query2 w Prices'!$L:$L)</f>
        <v>21.823499999999999</v>
      </c>
    </row>
    <row r="842" spans="2:23" ht="16.5" customHeight="1" x14ac:dyDescent="0.25">
      <c r="B842" s="42" t="s">
        <v>1582</v>
      </c>
      <c r="C842" s="33" t="s">
        <v>5727</v>
      </c>
      <c r="D842" s="34" t="str">
        <f>_xlfn.XLOOKUP($B842,[1]Redo!$A:$A,[1]Redo!$AD:$AD)</f>
        <v>SGN,S11,BFY,M6-1P,</v>
      </c>
      <c r="E842" s="35">
        <v>1326</v>
      </c>
      <c r="F842" s="36">
        <f>_xlfn.XLOOKUP($B842,'[1]DOT Signs Costs (2)'!$A:$A,'[1]DOT Signs Costs (2)'!$Y:$Y)</f>
        <v>0.24028124999999995</v>
      </c>
      <c r="G842" s="37">
        <f t="shared" ref="G842:G905" si="171">IFERROR(SUM(F842*60), " ")</f>
        <v>14.416874999999997</v>
      </c>
      <c r="H842" s="36">
        <f>_xlfn.XLOOKUP($B842,'[1]DOT Signs Costs (2)'!$A:$A,'[1]DOT Signs Costs (2)'!$W:$W)</f>
        <v>39.655000000000001</v>
      </c>
      <c r="I842" s="36">
        <f t="shared" si="170"/>
        <v>11.146647187499998</v>
      </c>
      <c r="J842" s="36">
        <f t="shared" ref="J842:J905" si="172">IFERROR(SUM($J$4*F842), " " )</f>
        <v>0.16098843749999997</v>
      </c>
      <c r="K842" s="36">
        <f t="shared" ref="K842:K905" si="173">IFERROR(SUM($K$4*F842), " ")</f>
        <v>11.146647187499998</v>
      </c>
      <c r="L842" s="36">
        <f t="shared" ref="L842:L905" si="174">IFERROR(SUM(H842+J842+K842), " ")</f>
        <v>50.962635625000004</v>
      </c>
      <c r="M842" s="36">
        <f t="shared" ref="M842:M905" si="175">IFERROR(SUM(L842*$M$4), " ")</f>
        <v>3.9852781058750004</v>
      </c>
      <c r="N842" s="36">
        <f t="shared" ref="N842:N905" si="176">IFERROR(SUM(L842+M842), " ")</f>
        <v>54.947913730875001</v>
      </c>
      <c r="O842" s="36">
        <f t="shared" ref="O842:O905" si="177">IFERROR(SUM(N842*$O$4), " ")</f>
        <v>10.012959968739064</v>
      </c>
      <c r="P842" s="36">
        <f t="shared" ref="P842:P905" si="178">IFERROR(SUM(O842+N842),"")</f>
        <v>64.960873699614069</v>
      </c>
      <c r="Q842" s="38">
        <v>38.619999999999997</v>
      </c>
      <c r="R842" s="39">
        <f t="shared" ref="R842:R905" si="179">IFERROR(SUM(Q842-P842)/(P842)," ")</f>
        <v>-0.40548829163562439</v>
      </c>
      <c r="S842" s="40"/>
      <c r="T842" s="41" t="str">
        <f t="shared" ref="T842:T905" si="180">IF(S842=0,"",Q842*S842)</f>
        <v/>
      </c>
      <c r="U842" s="41" t="str">
        <f t="shared" ref="U842:U905" si="181">IFERROR(T842-(P842*S842),"")</f>
        <v/>
      </c>
      <c r="V842" s="41">
        <f t="shared" si="169"/>
        <v>38.619999999999997</v>
      </c>
      <c r="W842" s="18">
        <f>_xlfn.XLOOKUP($B842,'[1]Query2 w Prices'!$B:$B,'[1]Query2 w Prices'!$L:$L)</f>
        <v>38.545299999999997</v>
      </c>
    </row>
    <row r="843" spans="2:23" ht="16.5" customHeight="1" x14ac:dyDescent="0.25">
      <c r="B843" s="32" t="s">
        <v>1602</v>
      </c>
      <c r="C843" s="33" t="s">
        <v>7766</v>
      </c>
      <c r="D843" s="34" t="str">
        <f>_xlfn.XLOOKUP($B843,[1]Redo!$A:$A,[1]Redo!$AD:$AD)</f>
        <v>SGN,S11,BFY,M6-2aP,</v>
      </c>
      <c r="E843" s="35">
        <v>1326</v>
      </c>
      <c r="F843" s="36">
        <f>_xlfn.XLOOKUP($B843,'[1]DOT Signs Costs (2)'!$A:$A,'[1]DOT Signs Costs (2)'!$Y:$Y)</f>
        <v>0.13764062499999999</v>
      </c>
      <c r="G843" s="37">
        <f t="shared" si="171"/>
        <v>8.2584374999999994</v>
      </c>
      <c r="H843" s="36">
        <f>_xlfn.XLOOKUP($B843,'[1]DOT Signs Costs (2)'!$A:$A,'[1]DOT Signs Costs (2)'!$W:$W)</f>
        <v>19.827500000000001</v>
      </c>
      <c r="I843" s="36">
        <f t="shared" si="170"/>
        <v>6.3851485937499994</v>
      </c>
      <c r="J843" s="36">
        <f t="shared" si="172"/>
        <v>9.2219218749999998E-2</v>
      </c>
      <c r="K843" s="36">
        <f t="shared" si="173"/>
        <v>6.3851485937499994</v>
      </c>
      <c r="L843" s="36">
        <f t="shared" si="174"/>
        <v>26.3048678125</v>
      </c>
      <c r="M843" s="36">
        <f t="shared" si="175"/>
        <v>2.0570406629375002</v>
      </c>
      <c r="N843" s="36">
        <f t="shared" si="176"/>
        <v>28.361908475437499</v>
      </c>
      <c r="O843" s="36">
        <f t="shared" si="177"/>
        <v>5.1682882009408484</v>
      </c>
      <c r="P843" s="36">
        <f t="shared" si="178"/>
        <v>33.530196676378345</v>
      </c>
      <c r="Q843" s="38">
        <v>21.9</v>
      </c>
      <c r="R843" s="39">
        <f t="shared" si="179"/>
        <v>-0.34685739510056895</v>
      </c>
      <c r="S843" s="40"/>
      <c r="T843" s="41" t="str">
        <f t="shared" si="180"/>
        <v/>
      </c>
      <c r="U843" s="41" t="str">
        <f t="shared" si="181"/>
        <v/>
      </c>
      <c r="V843" s="41">
        <f t="shared" si="169"/>
        <v>21.9</v>
      </c>
      <c r="W843" s="18">
        <f>_xlfn.XLOOKUP($B843,'[1]Query2 w Prices'!$B:$B,'[1]Query2 w Prices'!$L:$L)</f>
        <v>21.823499999999999</v>
      </c>
    </row>
    <row r="844" spans="2:23" ht="16.5" customHeight="1" x14ac:dyDescent="0.25">
      <c r="B844" s="42" t="s">
        <v>1604</v>
      </c>
      <c r="C844" s="33" t="s">
        <v>7767</v>
      </c>
      <c r="D844" s="34" t="str">
        <f>_xlfn.XLOOKUP($B844,[1]Redo!$A:$A,[1]Redo!$AD:$AD)</f>
        <v>SGN,S11,BFY,M6-2aP,</v>
      </c>
      <c r="E844" s="35">
        <v>1326</v>
      </c>
      <c r="F844" s="36">
        <f>_xlfn.XLOOKUP($B844,'[1]DOT Signs Costs (2)'!$A:$A,'[1]DOT Signs Costs (2)'!$Y:$Y)</f>
        <v>0.24028124999999995</v>
      </c>
      <c r="G844" s="37">
        <f t="shared" si="171"/>
        <v>14.416874999999997</v>
      </c>
      <c r="H844" s="36">
        <f>_xlfn.XLOOKUP($B844,'[1]DOT Signs Costs (2)'!$A:$A,'[1]DOT Signs Costs (2)'!$W:$W)</f>
        <v>39.655000000000001</v>
      </c>
      <c r="I844" s="36">
        <f t="shared" si="170"/>
        <v>11.146647187499998</v>
      </c>
      <c r="J844" s="36">
        <f t="shared" si="172"/>
        <v>0.16098843749999997</v>
      </c>
      <c r="K844" s="36">
        <f t="shared" si="173"/>
        <v>11.146647187499998</v>
      </c>
      <c r="L844" s="36">
        <f t="shared" si="174"/>
        <v>50.962635625000004</v>
      </c>
      <c r="M844" s="36">
        <f t="shared" si="175"/>
        <v>3.9852781058750004</v>
      </c>
      <c r="N844" s="36">
        <f t="shared" si="176"/>
        <v>54.947913730875001</v>
      </c>
      <c r="O844" s="36">
        <f t="shared" si="177"/>
        <v>10.012959968739064</v>
      </c>
      <c r="P844" s="36">
        <f t="shared" si="178"/>
        <v>64.960873699614069</v>
      </c>
      <c r="Q844" s="38">
        <v>38.619999999999997</v>
      </c>
      <c r="R844" s="39">
        <f t="shared" si="179"/>
        <v>-0.40548829163562439</v>
      </c>
      <c r="S844" s="40"/>
      <c r="T844" s="41" t="str">
        <f t="shared" si="180"/>
        <v/>
      </c>
      <c r="U844" s="41" t="str">
        <f t="shared" si="181"/>
        <v/>
      </c>
      <c r="V844" s="41">
        <f t="shared" si="169"/>
        <v>38.619999999999997</v>
      </c>
      <c r="W844" s="18">
        <f>_xlfn.XLOOKUP($B844,'[1]Query2 w Prices'!$B:$B,'[1]Query2 w Prices'!$L:$L)</f>
        <v>38.545299999999997</v>
      </c>
    </row>
    <row r="845" spans="2:23" ht="16.5" customHeight="1" x14ac:dyDescent="0.25">
      <c r="B845" s="32" t="s">
        <v>1603</v>
      </c>
      <c r="C845" s="33" t="s">
        <v>7768</v>
      </c>
      <c r="D845" s="34" t="str">
        <f>_xlfn.XLOOKUP($B845,[1]Redo!$A:$A,[1]Redo!$AD:$AD)</f>
        <v>SGN,S11,BFY,M6-2aP,</v>
      </c>
      <c r="E845" s="35">
        <v>1326</v>
      </c>
      <c r="F845" s="36">
        <f>_xlfn.XLOOKUP($B845,'[1]DOT Signs Costs (2)'!$A:$A,'[1]DOT Signs Costs (2)'!$Y:$Y)</f>
        <v>0.13764062499999999</v>
      </c>
      <c r="G845" s="37">
        <f t="shared" si="171"/>
        <v>8.2584374999999994</v>
      </c>
      <c r="H845" s="36">
        <f>_xlfn.XLOOKUP($B845,'[1]DOT Signs Costs (2)'!$A:$A,'[1]DOT Signs Costs (2)'!$W:$W)</f>
        <v>19.827500000000001</v>
      </c>
      <c r="I845" s="36">
        <f t="shared" si="170"/>
        <v>6.3851485937499994</v>
      </c>
      <c r="J845" s="36">
        <f t="shared" si="172"/>
        <v>9.2219218749999998E-2</v>
      </c>
      <c r="K845" s="36">
        <f t="shared" si="173"/>
        <v>6.3851485937499994</v>
      </c>
      <c r="L845" s="36">
        <f t="shared" si="174"/>
        <v>26.3048678125</v>
      </c>
      <c r="M845" s="36">
        <f t="shared" si="175"/>
        <v>2.0570406629375002</v>
      </c>
      <c r="N845" s="36">
        <f t="shared" si="176"/>
        <v>28.361908475437499</v>
      </c>
      <c r="O845" s="36">
        <f t="shared" si="177"/>
        <v>5.1682882009408484</v>
      </c>
      <c r="P845" s="36">
        <f t="shared" si="178"/>
        <v>33.530196676378345</v>
      </c>
      <c r="Q845" s="38">
        <v>21.9</v>
      </c>
      <c r="R845" s="39">
        <f t="shared" si="179"/>
        <v>-0.34685739510056895</v>
      </c>
      <c r="S845" s="40"/>
      <c r="T845" s="41" t="str">
        <f t="shared" si="180"/>
        <v/>
      </c>
      <c r="U845" s="41" t="str">
        <f t="shared" si="181"/>
        <v/>
      </c>
      <c r="V845" s="41">
        <f t="shared" si="169"/>
        <v>21.9</v>
      </c>
      <c r="W845" s="18">
        <f>_xlfn.XLOOKUP($B845,'[1]Query2 w Prices'!$B:$B,'[1]Query2 w Prices'!$L:$L)</f>
        <v>21.823499999999999</v>
      </c>
    </row>
    <row r="846" spans="2:23" ht="16.5" customHeight="1" x14ac:dyDescent="0.25">
      <c r="B846" s="42" t="s">
        <v>1605</v>
      </c>
      <c r="C846" s="33" t="s">
        <v>7769</v>
      </c>
      <c r="D846" s="34" t="str">
        <f>_xlfn.XLOOKUP($B846,[1]Redo!$A:$A,[1]Redo!$AD:$AD)</f>
        <v>SGN,S11,BFY,M6-2aP,</v>
      </c>
      <c r="E846" s="35">
        <v>1326</v>
      </c>
      <c r="F846" s="36">
        <f>_xlfn.XLOOKUP($B846,'[1]DOT Signs Costs (2)'!$A:$A,'[1]DOT Signs Costs (2)'!$Y:$Y)</f>
        <v>0.24028124999999995</v>
      </c>
      <c r="G846" s="37">
        <f t="shared" si="171"/>
        <v>14.416874999999997</v>
      </c>
      <c r="H846" s="36">
        <f>_xlfn.XLOOKUP($B846,'[1]DOT Signs Costs (2)'!$A:$A,'[1]DOT Signs Costs (2)'!$W:$W)</f>
        <v>39.655000000000001</v>
      </c>
      <c r="I846" s="36">
        <f t="shared" si="170"/>
        <v>11.146647187499998</v>
      </c>
      <c r="J846" s="36">
        <f t="shared" si="172"/>
        <v>0.16098843749999997</v>
      </c>
      <c r="K846" s="36">
        <f t="shared" si="173"/>
        <v>11.146647187499998</v>
      </c>
      <c r="L846" s="36">
        <f t="shared" si="174"/>
        <v>50.962635625000004</v>
      </c>
      <c r="M846" s="36">
        <f t="shared" si="175"/>
        <v>3.9852781058750004</v>
      </c>
      <c r="N846" s="36">
        <f t="shared" si="176"/>
        <v>54.947913730875001</v>
      </c>
      <c r="O846" s="36">
        <f t="shared" si="177"/>
        <v>10.012959968739064</v>
      </c>
      <c r="P846" s="36">
        <f t="shared" si="178"/>
        <v>64.960873699614069</v>
      </c>
      <c r="Q846" s="38">
        <v>38.619999999999997</v>
      </c>
      <c r="R846" s="39">
        <f t="shared" si="179"/>
        <v>-0.40548829163562439</v>
      </c>
      <c r="S846" s="40"/>
      <c r="T846" s="41" t="str">
        <f t="shared" si="180"/>
        <v/>
      </c>
      <c r="U846" s="41" t="str">
        <f t="shared" si="181"/>
        <v/>
      </c>
      <c r="V846" s="41">
        <f t="shared" si="169"/>
        <v>38.619999999999997</v>
      </c>
      <c r="W846" s="18">
        <f>_xlfn.XLOOKUP($B846,'[1]Query2 w Prices'!$B:$B,'[1]Query2 w Prices'!$L:$L)</f>
        <v>38.545299999999997</v>
      </c>
    </row>
    <row r="847" spans="2:23" ht="16.5" customHeight="1" x14ac:dyDescent="0.25">
      <c r="B847" s="32" t="s">
        <v>1625</v>
      </c>
      <c r="C847" s="33" t="s">
        <v>5728</v>
      </c>
      <c r="D847" s="34" t="str">
        <f>_xlfn.XLOOKUP($B847,[1]Redo!$A:$A,[1]Redo!$AD:$AD)</f>
        <v>SGN,S11,BFY,M6-2P,</v>
      </c>
      <c r="E847" s="35">
        <v>1326</v>
      </c>
      <c r="F847" s="36">
        <f>_xlfn.XLOOKUP($B847,'[1]DOT Signs Costs (2)'!$A:$A,'[1]DOT Signs Costs (2)'!$Y:$Y)</f>
        <v>0.13764062499999999</v>
      </c>
      <c r="G847" s="37">
        <f t="shared" si="171"/>
        <v>8.2584374999999994</v>
      </c>
      <c r="H847" s="36">
        <f>_xlfn.XLOOKUP($B847,'[1]DOT Signs Costs (2)'!$A:$A,'[1]DOT Signs Costs (2)'!$W:$W)</f>
        <v>19.827500000000001</v>
      </c>
      <c r="I847" s="36">
        <f t="shared" si="170"/>
        <v>6.3851485937499994</v>
      </c>
      <c r="J847" s="36">
        <f t="shared" si="172"/>
        <v>9.2219218749999998E-2</v>
      </c>
      <c r="K847" s="36">
        <f t="shared" si="173"/>
        <v>6.3851485937499994</v>
      </c>
      <c r="L847" s="36">
        <f t="shared" si="174"/>
        <v>26.3048678125</v>
      </c>
      <c r="M847" s="36">
        <f t="shared" si="175"/>
        <v>2.0570406629375002</v>
      </c>
      <c r="N847" s="36">
        <f t="shared" si="176"/>
        <v>28.361908475437499</v>
      </c>
      <c r="O847" s="36">
        <f t="shared" si="177"/>
        <v>5.1682882009408484</v>
      </c>
      <c r="P847" s="36">
        <f t="shared" si="178"/>
        <v>33.530196676378345</v>
      </c>
      <c r="Q847" s="38">
        <v>21.9</v>
      </c>
      <c r="R847" s="39">
        <f t="shared" si="179"/>
        <v>-0.34685739510056895</v>
      </c>
      <c r="S847" s="40"/>
      <c r="T847" s="41" t="str">
        <f t="shared" si="180"/>
        <v/>
      </c>
      <c r="U847" s="41" t="str">
        <f t="shared" si="181"/>
        <v/>
      </c>
      <c r="V847" s="41">
        <f t="shared" si="169"/>
        <v>21.9</v>
      </c>
      <c r="W847" s="18">
        <f>_xlfn.XLOOKUP($B847,'[1]Query2 w Prices'!$B:$B,'[1]Query2 w Prices'!$L:$L)</f>
        <v>21.823499999999999</v>
      </c>
    </row>
    <row r="848" spans="2:23" ht="16.5" customHeight="1" x14ac:dyDescent="0.25">
      <c r="B848" s="42" t="s">
        <v>1627</v>
      </c>
      <c r="C848" s="33" t="s">
        <v>5729</v>
      </c>
      <c r="D848" s="34" t="str">
        <f>_xlfn.XLOOKUP($B848,[1]Redo!$A:$A,[1]Redo!$AD:$AD)</f>
        <v>SGN,S11,BFY,M6-2P,</v>
      </c>
      <c r="E848" s="35">
        <v>1326</v>
      </c>
      <c r="F848" s="36">
        <f>_xlfn.XLOOKUP($B848,'[1]DOT Signs Costs (2)'!$A:$A,'[1]DOT Signs Costs (2)'!$Y:$Y)</f>
        <v>0.24028124999999995</v>
      </c>
      <c r="G848" s="37">
        <f t="shared" si="171"/>
        <v>14.416874999999997</v>
      </c>
      <c r="H848" s="36">
        <f>_xlfn.XLOOKUP($B848,'[1]DOT Signs Costs (2)'!$A:$A,'[1]DOT Signs Costs (2)'!$W:$W)</f>
        <v>39.655000000000001</v>
      </c>
      <c r="I848" s="36">
        <f t="shared" si="170"/>
        <v>11.146647187499998</v>
      </c>
      <c r="J848" s="36">
        <f t="shared" si="172"/>
        <v>0.16098843749999997</v>
      </c>
      <c r="K848" s="36">
        <f t="shared" si="173"/>
        <v>11.146647187499998</v>
      </c>
      <c r="L848" s="36">
        <f t="shared" si="174"/>
        <v>50.962635625000004</v>
      </c>
      <c r="M848" s="36">
        <f t="shared" si="175"/>
        <v>3.9852781058750004</v>
      </c>
      <c r="N848" s="36">
        <f t="shared" si="176"/>
        <v>54.947913730875001</v>
      </c>
      <c r="O848" s="36">
        <f t="shared" si="177"/>
        <v>10.012959968739064</v>
      </c>
      <c r="P848" s="36">
        <f t="shared" si="178"/>
        <v>64.960873699614069</v>
      </c>
      <c r="Q848" s="38">
        <v>38.619999999999997</v>
      </c>
      <c r="R848" s="39">
        <f t="shared" si="179"/>
        <v>-0.40548829163562439</v>
      </c>
      <c r="S848" s="40"/>
      <c r="T848" s="41" t="str">
        <f t="shared" si="180"/>
        <v/>
      </c>
      <c r="U848" s="41" t="str">
        <f t="shared" si="181"/>
        <v/>
      </c>
      <c r="V848" s="41">
        <f t="shared" si="169"/>
        <v>38.619999999999997</v>
      </c>
      <c r="W848" s="18">
        <f>_xlfn.XLOOKUP($B848,'[1]Query2 w Prices'!$B:$B,'[1]Query2 w Prices'!$L:$L)</f>
        <v>38.545299999999997</v>
      </c>
    </row>
    <row r="849" spans="2:23" ht="16.5" customHeight="1" x14ac:dyDescent="0.25">
      <c r="B849" s="32" t="s">
        <v>1626</v>
      </c>
      <c r="C849" s="33" t="s">
        <v>5730</v>
      </c>
      <c r="D849" s="34" t="str">
        <f>_xlfn.XLOOKUP($B849,[1]Redo!$A:$A,[1]Redo!$AD:$AD)</f>
        <v>SGN,S11,BFY,M6-2P,</v>
      </c>
      <c r="E849" s="35">
        <v>1326</v>
      </c>
      <c r="F849" s="36">
        <f>_xlfn.XLOOKUP($B849,'[1]DOT Signs Costs (2)'!$A:$A,'[1]DOT Signs Costs (2)'!$Y:$Y)</f>
        <v>0.13764062499999999</v>
      </c>
      <c r="G849" s="37">
        <f t="shared" si="171"/>
        <v>8.2584374999999994</v>
      </c>
      <c r="H849" s="36">
        <f>_xlfn.XLOOKUP($B849,'[1]DOT Signs Costs (2)'!$A:$A,'[1]DOT Signs Costs (2)'!$W:$W)</f>
        <v>19.827500000000001</v>
      </c>
      <c r="I849" s="36">
        <f t="shared" si="170"/>
        <v>6.3851485937499994</v>
      </c>
      <c r="J849" s="36">
        <f t="shared" si="172"/>
        <v>9.2219218749999998E-2</v>
      </c>
      <c r="K849" s="36">
        <f t="shared" si="173"/>
        <v>6.3851485937499994</v>
      </c>
      <c r="L849" s="36">
        <f t="shared" si="174"/>
        <v>26.3048678125</v>
      </c>
      <c r="M849" s="36">
        <f t="shared" si="175"/>
        <v>2.0570406629375002</v>
      </c>
      <c r="N849" s="36">
        <f t="shared" si="176"/>
        <v>28.361908475437499</v>
      </c>
      <c r="O849" s="36">
        <f t="shared" si="177"/>
        <v>5.1682882009408484</v>
      </c>
      <c r="P849" s="36">
        <f t="shared" si="178"/>
        <v>33.530196676378345</v>
      </c>
      <c r="Q849" s="38">
        <v>21.9</v>
      </c>
      <c r="R849" s="39">
        <f t="shared" si="179"/>
        <v>-0.34685739510056895</v>
      </c>
      <c r="S849" s="40"/>
      <c r="T849" s="41" t="str">
        <f t="shared" si="180"/>
        <v/>
      </c>
      <c r="U849" s="41" t="str">
        <f t="shared" si="181"/>
        <v/>
      </c>
      <c r="V849" s="41">
        <f t="shared" si="169"/>
        <v>21.9</v>
      </c>
      <c r="W849" s="18">
        <f>_xlfn.XLOOKUP($B849,'[1]Query2 w Prices'!$B:$B,'[1]Query2 w Prices'!$L:$L)</f>
        <v>21.823499999999999</v>
      </c>
    </row>
    <row r="850" spans="2:23" ht="16.5" customHeight="1" x14ac:dyDescent="0.25">
      <c r="B850" s="42" t="s">
        <v>1628</v>
      </c>
      <c r="C850" s="33" t="s">
        <v>5731</v>
      </c>
      <c r="D850" s="34" t="str">
        <f>_xlfn.XLOOKUP($B850,[1]Redo!$A:$A,[1]Redo!$AD:$AD)</f>
        <v>SGN,S11,BFY,M6-2P,</v>
      </c>
      <c r="E850" s="35">
        <v>1326</v>
      </c>
      <c r="F850" s="36">
        <f>_xlfn.XLOOKUP($B850,'[1]DOT Signs Costs (2)'!$A:$A,'[1]DOT Signs Costs (2)'!$Y:$Y)</f>
        <v>0.24028124999999995</v>
      </c>
      <c r="G850" s="37">
        <f t="shared" si="171"/>
        <v>14.416874999999997</v>
      </c>
      <c r="H850" s="36">
        <f>_xlfn.XLOOKUP($B850,'[1]DOT Signs Costs (2)'!$A:$A,'[1]DOT Signs Costs (2)'!$W:$W)</f>
        <v>39.655000000000001</v>
      </c>
      <c r="I850" s="36">
        <f t="shared" si="170"/>
        <v>11.146647187499998</v>
      </c>
      <c r="J850" s="36">
        <f t="shared" si="172"/>
        <v>0.16098843749999997</v>
      </c>
      <c r="K850" s="36">
        <f t="shared" si="173"/>
        <v>11.146647187499998</v>
      </c>
      <c r="L850" s="36">
        <f t="shared" si="174"/>
        <v>50.962635625000004</v>
      </c>
      <c r="M850" s="36">
        <f t="shared" si="175"/>
        <v>3.9852781058750004</v>
      </c>
      <c r="N850" s="36">
        <f t="shared" si="176"/>
        <v>54.947913730875001</v>
      </c>
      <c r="O850" s="36">
        <f t="shared" si="177"/>
        <v>10.012959968739064</v>
      </c>
      <c r="P850" s="36">
        <f t="shared" si="178"/>
        <v>64.960873699614069</v>
      </c>
      <c r="Q850" s="38">
        <v>38.619999999999997</v>
      </c>
      <c r="R850" s="39">
        <f t="shared" si="179"/>
        <v>-0.40548829163562439</v>
      </c>
      <c r="S850" s="40"/>
      <c r="T850" s="41" t="str">
        <f t="shared" si="180"/>
        <v/>
      </c>
      <c r="U850" s="41" t="str">
        <f t="shared" si="181"/>
        <v/>
      </c>
      <c r="V850" s="41">
        <f t="shared" si="169"/>
        <v>38.619999999999997</v>
      </c>
      <c r="W850" s="18">
        <f>_xlfn.XLOOKUP($B850,'[1]Query2 w Prices'!$B:$B,'[1]Query2 w Prices'!$L:$L)</f>
        <v>38.545299999999997</v>
      </c>
    </row>
    <row r="851" spans="2:23" ht="16.5" customHeight="1" x14ac:dyDescent="0.25">
      <c r="B851" s="32" t="s">
        <v>1650</v>
      </c>
      <c r="C851" s="33" t="s">
        <v>5732</v>
      </c>
      <c r="D851" s="34" t="str">
        <f>_xlfn.XLOOKUP($B851,[1]Redo!$A:$A,[1]Redo!$AD:$AD)</f>
        <v>SGN,S11,BFY,M6-3P,</v>
      </c>
      <c r="E851" s="35">
        <v>1326</v>
      </c>
      <c r="F851" s="36">
        <f>_xlfn.XLOOKUP($B851,'[1]DOT Signs Costs (2)'!$A:$A,'[1]DOT Signs Costs (2)'!$Y:$Y)</f>
        <v>0.13764062499999999</v>
      </c>
      <c r="G851" s="37">
        <f t="shared" si="171"/>
        <v>8.2584374999999994</v>
      </c>
      <c r="H851" s="36">
        <f>_xlfn.XLOOKUP($B851,'[1]DOT Signs Costs (2)'!$A:$A,'[1]DOT Signs Costs (2)'!$W:$W)</f>
        <v>19.827500000000001</v>
      </c>
      <c r="I851" s="36">
        <f t="shared" si="170"/>
        <v>6.3851485937499994</v>
      </c>
      <c r="J851" s="36">
        <f t="shared" si="172"/>
        <v>9.2219218749999998E-2</v>
      </c>
      <c r="K851" s="36">
        <f t="shared" si="173"/>
        <v>6.3851485937499994</v>
      </c>
      <c r="L851" s="36">
        <f t="shared" si="174"/>
        <v>26.3048678125</v>
      </c>
      <c r="M851" s="36">
        <f t="shared" si="175"/>
        <v>2.0570406629375002</v>
      </c>
      <c r="N851" s="36">
        <f t="shared" si="176"/>
        <v>28.361908475437499</v>
      </c>
      <c r="O851" s="36">
        <f t="shared" si="177"/>
        <v>5.1682882009408484</v>
      </c>
      <c r="P851" s="36">
        <f t="shared" si="178"/>
        <v>33.530196676378345</v>
      </c>
      <c r="Q851" s="38">
        <v>21.9</v>
      </c>
      <c r="R851" s="39">
        <f t="shared" si="179"/>
        <v>-0.34685739510056895</v>
      </c>
      <c r="S851" s="40"/>
      <c r="T851" s="41" t="str">
        <f t="shared" si="180"/>
        <v/>
      </c>
      <c r="U851" s="41" t="str">
        <f t="shared" si="181"/>
        <v/>
      </c>
      <c r="V851" s="41">
        <f t="shared" si="169"/>
        <v>21.9</v>
      </c>
      <c r="W851" s="18">
        <f>_xlfn.XLOOKUP($B851,'[1]Query2 w Prices'!$B:$B,'[1]Query2 w Prices'!$L:$L)</f>
        <v>21.823499999999999</v>
      </c>
    </row>
    <row r="852" spans="2:23" ht="16.5" customHeight="1" x14ac:dyDescent="0.25">
      <c r="B852" s="42" t="s">
        <v>1652</v>
      </c>
      <c r="C852" s="33" t="s">
        <v>5733</v>
      </c>
      <c r="D852" s="34" t="str">
        <f>_xlfn.XLOOKUP($B852,[1]Redo!$A:$A,[1]Redo!$AD:$AD)</f>
        <v>SGN,S11,BFY,M6-3P,</v>
      </c>
      <c r="E852" s="35">
        <v>1326</v>
      </c>
      <c r="F852" s="36">
        <f>_xlfn.XLOOKUP($B852,'[1]DOT Signs Costs (2)'!$A:$A,'[1]DOT Signs Costs (2)'!$Y:$Y)</f>
        <v>0.24028124999999995</v>
      </c>
      <c r="G852" s="37">
        <f t="shared" si="171"/>
        <v>14.416874999999997</v>
      </c>
      <c r="H852" s="36">
        <f>_xlfn.XLOOKUP($B852,'[1]DOT Signs Costs (2)'!$A:$A,'[1]DOT Signs Costs (2)'!$W:$W)</f>
        <v>39.655000000000001</v>
      </c>
      <c r="I852" s="36">
        <f t="shared" si="170"/>
        <v>11.146647187499998</v>
      </c>
      <c r="J852" s="36">
        <f t="shared" si="172"/>
        <v>0.16098843749999997</v>
      </c>
      <c r="K852" s="36">
        <f t="shared" si="173"/>
        <v>11.146647187499998</v>
      </c>
      <c r="L852" s="36">
        <f t="shared" si="174"/>
        <v>50.962635625000004</v>
      </c>
      <c r="M852" s="36">
        <f t="shared" si="175"/>
        <v>3.9852781058750004</v>
      </c>
      <c r="N852" s="36">
        <f t="shared" si="176"/>
        <v>54.947913730875001</v>
      </c>
      <c r="O852" s="36">
        <f t="shared" si="177"/>
        <v>10.012959968739064</v>
      </c>
      <c r="P852" s="36">
        <f t="shared" si="178"/>
        <v>64.960873699614069</v>
      </c>
      <c r="Q852" s="38">
        <v>38.619999999999997</v>
      </c>
      <c r="R852" s="39">
        <f t="shared" si="179"/>
        <v>-0.40548829163562439</v>
      </c>
      <c r="S852" s="40"/>
      <c r="T852" s="41" t="str">
        <f t="shared" si="180"/>
        <v/>
      </c>
      <c r="U852" s="41" t="str">
        <f t="shared" si="181"/>
        <v/>
      </c>
      <c r="V852" s="41">
        <f t="shared" si="169"/>
        <v>38.619999999999997</v>
      </c>
      <c r="W852" s="18">
        <f>_xlfn.XLOOKUP($B852,'[1]Query2 w Prices'!$B:$B,'[1]Query2 w Prices'!$L:$L)</f>
        <v>38.545299999999997</v>
      </c>
    </row>
    <row r="853" spans="2:23" ht="16.5" customHeight="1" x14ac:dyDescent="0.25">
      <c r="B853" s="32" t="s">
        <v>1651</v>
      </c>
      <c r="C853" s="33" t="s">
        <v>5734</v>
      </c>
      <c r="D853" s="34" t="str">
        <f>_xlfn.XLOOKUP($B853,[1]Redo!$A:$A,[1]Redo!$AD:$AD)</f>
        <v>SGN,S11,BFY,M6-3P,</v>
      </c>
      <c r="E853" s="35">
        <v>1326</v>
      </c>
      <c r="F853" s="36">
        <f>_xlfn.XLOOKUP($B853,'[1]DOT Signs Costs (2)'!$A:$A,'[1]DOT Signs Costs (2)'!$Y:$Y)</f>
        <v>0.13764062499999999</v>
      </c>
      <c r="G853" s="37">
        <f t="shared" si="171"/>
        <v>8.2584374999999994</v>
      </c>
      <c r="H853" s="36">
        <f>_xlfn.XLOOKUP($B853,'[1]DOT Signs Costs (2)'!$A:$A,'[1]DOT Signs Costs (2)'!$W:$W)</f>
        <v>19.827500000000001</v>
      </c>
      <c r="I853" s="36">
        <f t="shared" si="170"/>
        <v>6.3851485937499994</v>
      </c>
      <c r="J853" s="36">
        <f t="shared" si="172"/>
        <v>9.2219218749999998E-2</v>
      </c>
      <c r="K853" s="36">
        <f t="shared" si="173"/>
        <v>6.3851485937499994</v>
      </c>
      <c r="L853" s="36">
        <f t="shared" si="174"/>
        <v>26.3048678125</v>
      </c>
      <c r="M853" s="36">
        <f t="shared" si="175"/>
        <v>2.0570406629375002</v>
      </c>
      <c r="N853" s="36">
        <f t="shared" si="176"/>
        <v>28.361908475437499</v>
      </c>
      <c r="O853" s="36">
        <f t="shared" si="177"/>
        <v>5.1682882009408484</v>
      </c>
      <c r="P853" s="36">
        <f t="shared" si="178"/>
        <v>33.530196676378345</v>
      </c>
      <c r="Q853" s="38">
        <v>21.9</v>
      </c>
      <c r="R853" s="39">
        <f t="shared" si="179"/>
        <v>-0.34685739510056895</v>
      </c>
      <c r="S853" s="40"/>
      <c r="T853" s="41" t="str">
        <f t="shared" si="180"/>
        <v/>
      </c>
      <c r="U853" s="41" t="str">
        <f t="shared" si="181"/>
        <v/>
      </c>
      <c r="V853" s="41">
        <f t="shared" si="169"/>
        <v>21.9</v>
      </c>
      <c r="W853" s="18">
        <f>_xlfn.XLOOKUP($B853,'[1]Query2 w Prices'!$B:$B,'[1]Query2 w Prices'!$L:$L)</f>
        <v>21.823499999999999</v>
      </c>
    </row>
    <row r="854" spans="2:23" ht="16.5" customHeight="1" x14ac:dyDescent="0.25">
      <c r="B854" s="42" t="s">
        <v>1653</v>
      </c>
      <c r="C854" s="33" t="s">
        <v>5735</v>
      </c>
      <c r="D854" s="34" t="str">
        <f>_xlfn.XLOOKUP($B854,[1]Redo!$A:$A,[1]Redo!$AD:$AD)</f>
        <v>SGN,S11,BFY,M6-3P,</v>
      </c>
      <c r="E854" s="35">
        <v>1326</v>
      </c>
      <c r="F854" s="36">
        <f>_xlfn.XLOOKUP($B854,'[1]DOT Signs Costs (2)'!$A:$A,'[1]DOT Signs Costs (2)'!$Y:$Y)</f>
        <v>0.24028124999999995</v>
      </c>
      <c r="G854" s="37">
        <f t="shared" si="171"/>
        <v>14.416874999999997</v>
      </c>
      <c r="H854" s="36">
        <f>_xlfn.XLOOKUP($B854,'[1]DOT Signs Costs (2)'!$A:$A,'[1]DOT Signs Costs (2)'!$W:$W)</f>
        <v>39.655000000000001</v>
      </c>
      <c r="I854" s="36">
        <f t="shared" si="170"/>
        <v>11.146647187499998</v>
      </c>
      <c r="J854" s="36">
        <f t="shared" si="172"/>
        <v>0.16098843749999997</v>
      </c>
      <c r="K854" s="36">
        <f t="shared" si="173"/>
        <v>11.146647187499998</v>
      </c>
      <c r="L854" s="36">
        <f t="shared" si="174"/>
        <v>50.962635625000004</v>
      </c>
      <c r="M854" s="36">
        <f t="shared" si="175"/>
        <v>3.9852781058750004</v>
      </c>
      <c r="N854" s="36">
        <f t="shared" si="176"/>
        <v>54.947913730875001</v>
      </c>
      <c r="O854" s="36">
        <f t="shared" si="177"/>
        <v>10.012959968739064</v>
      </c>
      <c r="P854" s="36">
        <f t="shared" si="178"/>
        <v>64.960873699614069</v>
      </c>
      <c r="Q854" s="38">
        <v>38.619999999999997</v>
      </c>
      <c r="R854" s="39">
        <f t="shared" si="179"/>
        <v>-0.40548829163562439</v>
      </c>
      <c r="S854" s="40"/>
      <c r="T854" s="41" t="str">
        <f t="shared" si="180"/>
        <v/>
      </c>
      <c r="U854" s="41" t="str">
        <f t="shared" si="181"/>
        <v/>
      </c>
      <c r="V854" s="41">
        <f t="shared" si="169"/>
        <v>38.619999999999997</v>
      </c>
      <c r="W854" s="18">
        <f>_xlfn.XLOOKUP($B854,'[1]Query2 w Prices'!$B:$B,'[1]Query2 w Prices'!$L:$L)</f>
        <v>38.545299999999997</v>
      </c>
    </row>
    <row r="855" spans="2:23" ht="16.5" customHeight="1" x14ac:dyDescent="0.25">
      <c r="B855" s="32" t="s">
        <v>1675</v>
      </c>
      <c r="C855" s="33" t="s">
        <v>5736</v>
      </c>
      <c r="D855" s="34" t="str">
        <f>_xlfn.XLOOKUP($B855,[1]Redo!$A:$A,[1]Redo!$AD:$AD)</f>
        <v>SGN,S11,BFY,M6-4P,</v>
      </c>
      <c r="E855" s="35">
        <v>1326</v>
      </c>
      <c r="F855" s="36">
        <f>_xlfn.XLOOKUP($B855,'[1]DOT Signs Costs (2)'!$A:$A,'[1]DOT Signs Costs (2)'!$Y:$Y)</f>
        <v>0.13764062499999999</v>
      </c>
      <c r="G855" s="37">
        <f t="shared" si="171"/>
        <v>8.2584374999999994</v>
      </c>
      <c r="H855" s="36">
        <f>_xlfn.XLOOKUP($B855,'[1]DOT Signs Costs (2)'!$A:$A,'[1]DOT Signs Costs (2)'!$W:$W)</f>
        <v>19.827500000000001</v>
      </c>
      <c r="I855" s="36">
        <f t="shared" si="170"/>
        <v>6.3851485937499994</v>
      </c>
      <c r="J855" s="36">
        <f t="shared" si="172"/>
        <v>9.2219218749999998E-2</v>
      </c>
      <c r="K855" s="36">
        <f t="shared" si="173"/>
        <v>6.3851485937499994</v>
      </c>
      <c r="L855" s="36">
        <f t="shared" si="174"/>
        <v>26.3048678125</v>
      </c>
      <c r="M855" s="36">
        <f t="shared" si="175"/>
        <v>2.0570406629375002</v>
      </c>
      <c r="N855" s="36">
        <f t="shared" si="176"/>
        <v>28.361908475437499</v>
      </c>
      <c r="O855" s="36">
        <f t="shared" si="177"/>
        <v>5.1682882009408484</v>
      </c>
      <c r="P855" s="36">
        <f t="shared" si="178"/>
        <v>33.530196676378345</v>
      </c>
      <c r="Q855" s="38">
        <v>21.9</v>
      </c>
      <c r="R855" s="39">
        <f t="shared" si="179"/>
        <v>-0.34685739510056895</v>
      </c>
      <c r="S855" s="40"/>
      <c r="T855" s="41" t="str">
        <f t="shared" si="180"/>
        <v/>
      </c>
      <c r="U855" s="41" t="str">
        <f t="shared" si="181"/>
        <v/>
      </c>
      <c r="V855" s="41">
        <f t="shared" si="169"/>
        <v>21.9</v>
      </c>
      <c r="W855" s="18">
        <f>_xlfn.XLOOKUP($B855,'[1]Query2 w Prices'!$B:$B,'[1]Query2 w Prices'!$L:$L)</f>
        <v>21.823499999999999</v>
      </c>
    </row>
    <row r="856" spans="2:23" ht="16.5" customHeight="1" x14ac:dyDescent="0.25">
      <c r="B856" s="42" t="s">
        <v>1677</v>
      </c>
      <c r="C856" s="33" t="s">
        <v>5737</v>
      </c>
      <c r="D856" s="34" t="str">
        <f>_xlfn.XLOOKUP($B856,[1]Redo!$A:$A,[1]Redo!$AD:$AD)</f>
        <v>SGN,S11,BFY,M6-4P,</v>
      </c>
      <c r="E856" s="35">
        <v>1326</v>
      </c>
      <c r="F856" s="36">
        <f>_xlfn.XLOOKUP($B856,'[1]DOT Signs Costs (2)'!$A:$A,'[1]DOT Signs Costs (2)'!$Y:$Y)</f>
        <v>0.24028124999999995</v>
      </c>
      <c r="G856" s="37">
        <f t="shared" si="171"/>
        <v>14.416874999999997</v>
      </c>
      <c r="H856" s="36">
        <f>_xlfn.XLOOKUP($B856,'[1]DOT Signs Costs (2)'!$A:$A,'[1]DOT Signs Costs (2)'!$W:$W)</f>
        <v>39.655000000000001</v>
      </c>
      <c r="I856" s="36">
        <f t="shared" si="170"/>
        <v>11.146647187499998</v>
      </c>
      <c r="J856" s="36">
        <f t="shared" si="172"/>
        <v>0.16098843749999997</v>
      </c>
      <c r="K856" s="36">
        <f t="shared" si="173"/>
        <v>11.146647187499998</v>
      </c>
      <c r="L856" s="36">
        <f t="shared" si="174"/>
        <v>50.962635625000004</v>
      </c>
      <c r="M856" s="36">
        <f t="shared" si="175"/>
        <v>3.9852781058750004</v>
      </c>
      <c r="N856" s="36">
        <f t="shared" si="176"/>
        <v>54.947913730875001</v>
      </c>
      <c r="O856" s="36">
        <f t="shared" si="177"/>
        <v>10.012959968739064</v>
      </c>
      <c r="P856" s="36">
        <f t="shared" si="178"/>
        <v>64.960873699614069</v>
      </c>
      <c r="Q856" s="38">
        <v>38.619999999999997</v>
      </c>
      <c r="R856" s="39">
        <f t="shared" si="179"/>
        <v>-0.40548829163562439</v>
      </c>
      <c r="S856" s="40"/>
      <c r="T856" s="41" t="str">
        <f t="shared" si="180"/>
        <v/>
      </c>
      <c r="U856" s="41" t="str">
        <f t="shared" si="181"/>
        <v/>
      </c>
      <c r="V856" s="41">
        <f t="shared" si="169"/>
        <v>38.619999999999997</v>
      </c>
      <c r="W856" s="18">
        <f>_xlfn.XLOOKUP($B856,'[1]Query2 w Prices'!$B:$B,'[1]Query2 w Prices'!$L:$L)</f>
        <v>38.545299999999997</v>
      </c>
    </row>
    <row r="857" spans="2:23" ht="16.5" customHeight="1" x14ac:dyDescent="0.25">
      <c r="B857" s="32" t="s">
        <v>1676</v>
      </c>
      <c r="C857" s="33" t="s">
        <v>5738</v>
      </c>
      <c r="D857" s="34" t="str">
        <f>_xlfn.XLOOKUP($B857,[1]Redo!$A:$A,[1]Redo!$AD:$AD)</f>
        <v>SGN,S11,BFY,M6-4P,</v>
      </c>
      <c r="E857" s="35">
        <v>1326</v>
      </c>
      <c r="F857" s="36">
        <f>_xlfn.XLOOKUP($B857,'[1]DOT Signs Costs (2)'!$A:$A,'[1]DOT Signs Costs (2)'!$Y:$Y)</f>
        <v>0.13764062499999999</v>
      </c>
      <c r="G857" s="37">
        <f t="shared" si="171"/>
        <v>8.2584374999999994</v>
      </c>
      <c r="H857" s="36">
        <f>_xlfn.XLOOKUP($B857,'[1]DOT Signs Costs (2)'!$A:$A,'[1]DOT Signs Costs (2)'!$W:$W)</f>
        <v>19.827500000000001</v>
      </c>
      <c r="I857" s="36">
        <f t="shared" si="170"/>
        <v>6.3851485937499994</v>
      </c>
      <c r="J857" s="36">
        <f t="shared" si="172"/>
        <v>9.2219218749999998E-2</v>
      </c>
      <c r="K857" s="36">
        <f t="shared" si="173"/>
        <v>6.3851485937499994</v>
      </c>
      <c r="L857" s="36">
        <f t="shared" si="174"/>
        <v>26.3048678125</v>
      </c>
      <c r="M857" s="36">
        <f t="shared" si="175"/>
        <v>2.0570406629375002</v>
      </c>
      <c r="N857" s="36">
        <f t="shared" si="176"/>
        <v>28.361908475437499</v>
      </c>
      <c r="O857" s="36">
        <f t="shared" si="177"/>
        <v>5.1682882009408484</v>
      </c>
      <c r="P857" s="36">
        <f t="shared" si="178"/>
        <v>33.530196676378345</v>
      </c>
      <c r="Q857" s="38">
        <v>21.9</v>
      </c>
      <c r="R857" s="39">
        <f t="shared" si="179"/>
        <v>-0.34685739510056895</v>
      </c>
      <c r="S857" s="40"/>
      <c r="T857" s="41" t="str">
        <f t="shared" si="180"/>
        <v/>
      </c>
      <c r="U857" s="41" t="str">
        <f t="shared" si="181"/>
        <v/>
      </c>
      <c r="V857" s="41">
        <f t="shared" si="169"/>
        <v>21.9</v>
      </c>
      <c r="W857" s="18">
        <f>_xlfn.XLOOKUP($B857,'[1]Query2 w Prices'!$B:$B,'[1]Query2 w Prices'!$L:$L)</f>
        <v>21.823499999999999</v>
      </c>
    </row>
    <row r="858" spans="2:23" ht="16.5" customHeight="1" x14ac:dyDescent="0.25">
      <c r="B858" s="42" t="s">
        <v>1678</v>
      </c>
      <c r="C858" s="33" t="s">
        <v>5739</v>
      </c>
      <c r="D858" s="34" t="str">
        <f>_xlfn.XLOOKUP($B858,[1]Redo!$A:$A,[1]Redo!$AD:$AD)</f>
        <v>SGN,S11,BFY,M6-4P,</v>
      </c>
      <c r="E858" s="35">
        <v>1326</v>
      </c>
      <c r="F858" s="36">
        <f>_xlfn.XLOOKUP($B858,'[1]DOT Signs Costs (2)'!$A:$A,'[1]DOT Signs Costs (2)'!$Y:$Y)</f>
        <v>0.24028124999999995</v>
      </c>
      <c r="G858" s="37">
        <f t="shared" si="171"/>
        <v>14.416874999999997</v>
      </c>
      <c r="H858" s="36">
        <f>_xlfn.XLOOKUP($B858,'[1]DOT Signs Costs (2)'!$A:$A,'[1]DOT Signs Costs (2)'!$W:$W)</f>
        <v>39.655000000000001</v>
      </c>
      <c r="I858" s="36">
        <f t="shared" si="170"/>
        <v>11.146647187499998</v>
      </c>
      <c r="J858" s="36">
        <f t="shared" si="172"/>
        <v>0.16098843749999997</v>
      </c>
      <c r="K858" s="36">
        <f t="shared" si="173"/>
        <v>11.146647187499998</v>
      </c>
      <c r="L858" s="36">
        <f t="shared" si="174"/>
        <v>50.962635625000004</v>
      </c>
      <c r="M858" s="36">
        <f t="shared" si="175"/>
        <v>3.9852781058750004</v>
      </c>
      <c r="N858" s="36">
        <f t="shared" si="176"/>
        <v>54.947913730875001</v>
      </c>
      <c r="O858" s="36">
        <f t="shared" si="177"/>
        <v>10.012959968739064</v>
      </c>
      <c r="P858" s="36">
        <f t="shared" si="178"/>
        <v>64.960873699614069</v>
      </c>
      <c r="Q858" s="38">
        <v>38.619999999999997</v>
      </c>
      <c r="R858" s="39">
        <f t="shared" si="179"/>
        <v>-0.40548829163562439</v>
      </c>
      <c r="S858" s="40"/>
      <c r="T858" s="41" t="str">
        <f t="shared" si="180"/>
        <v/>
      </c>
      <c r="U858" s="41" t="str">
        <f t="shared" si="181"/>
        <v/>
      </c>
      <c r="V858" s="41">
        <f t="shared" si="169"/>
        <v>38.619999999999997</v>
      </c>
      <c r="W858" s="18">
        <f>_xlfn.XLOOKUP($B858,'[1]Query2 w Prices'!$B:$B,'[1]Query2 w Prices'!$L:$L)</f>
        <v>38.545299999999997</v>
      </c>
    </row>
    <row r="859" spans="2:23" ht="16.5" customHeight="1" x14ac:dyDescent="0.25">
      <c r="B859" s="32" t="s">
        <v>1700</v>
      </c>
      <c r="C859" s="33" t="s">
        <v>5740</v>
      </c>
      <c r="D859" s="34" t="str">
        <f>_xlfn.XLOOKUP($B859,[1]Redo!$A:$A,[1]Redo!$AD:$AD)</f>
        <v>SGN,S11,BFY,M6-5P,</v>
      </c>
      <c r="E859" s="35">
        <v>1326</v>
      </c>
      <c r="F859" s="36">
        <f>_xlfn.XLOOKUP($B859,'[1]DOT Signs Costs (2)'!$A:$A,'[1]DOT Signs Costs (2)'!$Y:$Y)</f>
        <v>0.13764062499999999</v>
      </c>
      <c r="G859" s="37">
        <f t="shared" si="171"/>
        <v>8.2584374999999994</v>
      </c>
      <c r="H859" s="36">
        <f>_xlfn.XLOOKUP($B859,'[1]DOT Signs Costs (2)'!$A:$A,'[1]DOT Signs Costs (2)'!$W:$W)</f>
        <v>19.827500000000001</v>
      </c>
      <c r="I859" s="36">
        <f t="shared" si="170"/>
        <v>6.3851485937499994</v>
      </c>
      <c r="J859" s="36">
        <f t="shared" si="172"/>
        <v>9.2219218749999998E-2</v>
      </c>
      <c r="K859" s="36">
        <f t="shared" si="173"/>
        <v>6.3851485937499994</v>
      </c>
      <c r="L859" s="36">
        <f t="shared" si="174"/>
        <v>26.3048678125</v>
      </c>
      <c r="M859" s="36">
        <f t="shared" si="175"/>
        <v>2.0570406629375002</v>
      </c>
      <c r="N859" s="36">
        <f t="shared" si="176"/>
        <v>28.361908475437499</v>
      </c>
      <c r="O859" s="36">
        <f t="shared" si="177"/>
        <v>5.1682882009408484</v>
      </c>
      <c r="P859" s="36">
        <f t="shared" si="178"/>
        <v>33.530196676378345</v>
      </c>
      <c r="Q859" s="38">
        <v>21.9</v>
      </c>
      <c r="R859" s="39">
        <f t="shared" si="179"/>
        <v>-0.34685739510056895</v>
      </c>
      <c r="S859" s="40"/>
      <c r="T859" s="41" t="str">
        <f t="shared" si="180"/>
        <v/>
      </c>
      <c r="U859" s="41" t="str">
        <f t="shared" si="181"/>
        <v/>
      </c>
      <c r="V859" s="41">
        <f t="shared" si="169"/>
        <v>21.9</v>
      </c>
      <c r="W859" s="18">
        <f>_xlfn.XLOOKUP($B859,'[1]Query2 w Prices'!$B:$B,'[1]Query2 w Prices'!$L:$L)</f>
        <v>21.823499999999999</v>
      </c>
    </row>
    <row r="860" spans="2:23" ht="16.5" customHeight="1" x14ac:dyDescent="0.25">
      <c r="B860" s="42" t="s">
        <v>1702</v>
      </c>
      <c r="C860" s="33" t="s">
        <v>5741</v>
      </c>
      <c r="D860" s="34" t="str">
        <f>_xlfn.XLOOKUP($B860,[1]Redo!$A:$A,[1]Redo!$AD:$AD)</f>
        <v>SGN,S11,BFY,M6-5P,</v>
      </c>
      <c r="E860" s="35">
        <v>1326</v>
      </c>
      <c r="F860" s="36">
        <f>_xlfn.XLOOKUP($B860,'[1]DOT Signs Costs (2)'!$A:$A,'[1]DOT Signs Costs (2)'!$Y:$Y)</f>
        <v>0.24028124999999995</v>
      </c>
      <c r="G860" s="37">
        <f t="shared" si="171"/>
        <v>14.416874999999997</v>
      </c>
      <c r="H860" s="36">
        <f>_xlfn.XLOOKUP($B860,'[1]DOT Signs Costs (2)'!$A:$A,'[1]DOT Signs Costs (2)'!$W:$W)</f>
        <v>39.655000000000001</v>
      </c>
      <c r="I860" s="36">
        <f t="shared" si="170"/>
        <v>11.146647187499998</v>
      </c>
      <c r="J860" s="36">
        <f t="shared" si="172"/>
        <v>0.16098843749999997</v>
      </c>
      <c r="K860" s="36">
        <f t="shared" si="173"/>
        <v>11.146647187499998</v>
      </c>
      <c r="L860" s="36">
        <f t="shared" si="174"/>
        <v>50.962635625000004</v>
      </c>
      <c r="M860" s="36">
        <f t="shared" si="175"/>
        <v>3.9852781058750004</v>
      </c>
      <c r="N860" s="36">
        <f t="shared" si="176"/>
        <v>54.947913730875001</v>
      </c>
      <c r="O860" s="36">
        <f t="shared" si="177"/>
        <v>10.012959968739064</v>
      </c>
      <c r="P860" s="36">
        <f t="shared" si="178"/>
        <v>64.960873699614069</v>
      </c>
      <c r="Q860" s="38">
        <v>38.619999999999997</v>
      </c>
      <c r="R860" s="39">
        <f t="shared" si="179"/>
        <v>-0.40548829163562439</v>
      </c>
      <c r="S860" s="40"/>
      <c r="T860" s="41" t="str">
        <f t="shared" si="180"/>
        <v/>
      </c>
      <c r="U860" s="41" t="str">
        <f t="shared" si="181"/>
        <v/>
      </c>
      <c r="V860" s="41">
        <f t="shared" si="169"/>
        <v>38.619999999999997</v>
      </c>
      <c r="W860" s="18">
        <f>_xlfn.XLOOKUP($B860,'[1]Query2 w Prices'!$B:$B,'[1]Query2 w Prices'!$L:$L)</f>
        <v>38.545299999999997</v>
      </c>
    </row>
    <row r="861" spans="2:23" ht="16.5" customHeight="1" x14ac:dyDescent="0.25">
      <c r="B861" s="32" t="s">
        <v>1701</v>
      </c>
      <c r="C861" s="33" t="s">
        <v>5742</v>
      </c>
      <c r="D861" s="34" t="str">
        <f>_xlfn.XLOOKUP($B861,[1]Redo!$A:$A,[1]Redo!$AD:$AD)</f>
        <v>SGN,S11,BFY,M6-5P,</v>
      </c>
      <c r="E861" s="35">
        <v>1326</v>
      </c>
      <c r="F861" s="36">
        <f>_xlfn.XLOOKUP($B861,'[1]DOT Signs Costs (2)'!$A:$A,'[1]DOT Signs Costs (2)'!$Y:$Y)</f>
        <v>0.13764062499999999</v>
      </c>
      <c r="G861" s="37">
        <f t="shared" si="171"/>
        <v>8.2584374999999994</v>
      </c>
      <c r="H861" s="36">
        <f>_xlfn.XLOOKUP($B861,'[1]DOT Signs Costs (2)'!$A:$A,'[1]DOT Signs Costs (2)'!$W:$W)</f>
        <v>19.827500000000001</v>
      </c>
      <c r="I861" s="36">
        <f t="shared" si="170"/>
        <v>6.3851485937499994</v>
      </c>
      <c r="J861" s="36">
        <f t="shared" si="172"/>
        <v>9.2219218749999998E-2</v>
      </c>
      <c r="K861" s="36">
        <f t="shared" si="173"/>
        <v>6.3851485937499994</v>
      </c>
      <c r="L861" s="36">
        <f t="shared" si="174"/>
        <v>26.3048678125</v>
      </c>
      <c r="M861" s="36">
        <f t="shared" si="175"/>
        <v>2.0570406629375002</v>
      </c>
      <c r="N861" s="36">
        <f t="shared" si="176"/>
        <v>28.361908475437499</v>
      </c>
      <c r="O861" s="36">
        <f t="shared" si="177"/>
        <v>5.1682882009408484</v>
      </c>
      <c r="P861" s="36">
        <f t="shared" si="178"/>
        <v>33.530196676378345</v>
      </c>
      <c r="Q861" s="38">
        <v>21.9</v>
      </c>
      <c r="R861" s="39">
        <f t="shared" si="179"/>
        <v>-0.34685739510056895</v>
      </c>
      <c r="S861" s="40"/>
      <c r="T861" s="41" t="str">
        <f t="shared" si="180"/>
        <v/>
      </c>
      <c r="U861" s="41" t="str">
        <f t="shared" si="181"/>
        <v/>
      </c>
      <c r="V861" s="41">
        <f t="shared" si="169"/>
        <v>21.9</v>
      </c>
      <c r="W861" s="18">
        <f>_xlfn.XLOOKUP($B861,'[1]Query2 w Prices'!$B:$B,'[1]Query2 w Prices'!$L:$L)</f>
        <v>21.823499999999999</v>
      </c>
    </row>
    <row r="862" spans="2:23" ht="16.5" customHeight="1" x14ac:dyDescent="0.25">
      <c r="B862" s="42" t="s">
        <v>1703</v>
      </c>
      <c r="C862" s="33" t="s">
        <v>5743</v>
      </c>
      <c r="D862" s="34" t="str">
        <f>_xlfn.XLOOKUP($B862,[1]Redo!$A:$A,[1]Redo!$AD:$AD)</f>
        <v>SGN,S11,BFY,M6-5P,</v>
      </c>
      <c r="E862" s="35">
        <v>1326</v>
      </c>
      <c r="F862" s="36">
        <f>_xlfn.XLOOKUP($B862,'[1]DOT Signs Costs (2)'!$A:$A,'[1]DOT Signs Costs (2)'!$Y:$Y)</f>
        <v>0.24028124999999995</v>
      </c>
      <c r="G862" s="37">
        <f t="shared" si="171"/>
        <v>14.416874999999997</v>
      </c>
      <c r="H862" s="36">
        <f>_xlfn.XLOOKUP($B862,'[1]DOT Signs Costs (2)'!$A:$A,'[1]DOT Signs Costs (2)'!$W:$W)</f>
        <v>39.655000000000001</v>
      </c>
      <c r="I862" s="36">
        <f t="shared" si="170"/>
        <v>11.146647187499998</v>
      </c>
      <c r="J862" s="36">
        <f t="shared" si="172"/>
        <v>0.16098843749999997</v>
      </c>
      <c r="K862" s="36">
        <f t="shared" si="173"/>
        <v>11.146647187499998</v>
      </c>
      <c r="L862" s="36">
        <f t="shared" si="174"/>
        <v>50.962635625000004</v>
      </c>
      <c r="M862" s="36">
        <f t="shared" si="175"/>
        <v>3.9852781058750004</v>
      </c>
      <c r="N862" s="36">
        <f t="shared" si="176"/>
        <v>54.947913730875001</v>
      </c>
      <c r="O862" s="36">
        <f t="shared" si="177"/>
        <v>10.012959968739064</v>
      </c>
      <c r="P862" s="36">
        <f t="shared" si="178"/>
        <v>64.960873699614069</v>
      </c>
      <c r="Q862" s="38">
        <v>38.619999999999997</v>
      </c>
      <c r="R862" s="39">
        <f t="shared" si="179"/>
        <v>-0.40548829163562439</v>
      </c>
      <c r="S862" s="40"/>
      <c r="T862" s="41" t="str">
        <f t="shared" si="180"/>
        <v/>
      </c>
      <c r="U862" s="41" t="str">
        <f t="shared" si="181"/>
        <v/>
      </c>
      <c r="V862" s="41">
        <f t="shared" si="169"/>
        <v>38.619999999999997</v>
      </c>
      <c r="W862" s="18">
        <f>_xlfn.XLOOKUP($B862,'[1]Query2 w Prices'!$B:$B,'[1]Query2 w Prices'!$L:$L)</f>
        <v>38.545299999999997</v>
      </c>
    </row>
    <row r="863" spans="2:23" ht="16.5" customHeight="1" x14ac:dyDescent="0.25">
      <c r="B863" s="32" t="s">
        <v>1743</v>
      </c>
      <c r="C863" s="33" t="s">
        <v>5744</v>
      </c>
      <c r="D863" s="34" t="str">
        <f>_xlfn.XLOOKUP($B863,[1]Redo!$A:$A,[1]Redo!$AD:$AD)</f>
        <v>SGN,S11,BFY,M6-6P,</v>
      </c>
      <c r="E863" s="35">
        <v>1326</v>
      </c>
      <c r="F863" s="36">
        <f>_xlfn.XLOOKUP($B863,'[1]DOT Signs Costs (2)'!$A:$A,'[1]DOT Signs Costs (2)'!$Y:$Y)</f>
        <v>0.13764062499999999</v>
      </c>
      <c r="G863" s="37">
        <f t="shared" si="171"/>
        <v>8.2584374999999994</v>
      </c>
      <c r="H863" s="36">
        <f>_xlfn.XLOOKUP($B863,'[1]DOT Signs Costs (2)'!$A:$A,'[1]DOT Signs Costs (2)'!$W:$W)</f>
        <v>19.827500000000001</v>
      </c>
      <c r="I863" s="36">
        <f t="shared" si="170"/>
        <v>6.3851485937499994</v>
      </c>
      <c r="J863" s="36">
        <f t="shared" si="172"/>
        <v>9.2219218749999998E-2</v>
      </c>
      <c r="K863" s="36">
        <f t="shared" si="173"/>
        <v>6.3851485937499994</v>
      </c>
      <c r="L863" s="36">
        <f t="shared" si="174"/>
        <v>26.3048678125</v>
      </c>
      <c r="M863" s="36">
        <f t="shared" si="175"/>
        <v>2.0570406629375002</v>
      </c>
      <c r="N863" s="36">
        <f t="shared" si="176"/>
        <v>28.361908475437499</v>
      </c>
      <c r="O863" s="36">
        <f t="shared" si="177"/>
        <v>5.1682882009408484</v>
      </c>
      <c r="P863" s="36">
        <f t="shared" si="178"/>
        <v>33.530196676378345</v>
      </c>
      <c r="Q863" s="38">
        <v>21.9</v>
      </c>
      <c r="R863" s="39">
        <f t="shared" si="179"/>
        <v>-0.34685739510056895</v>
      </c>
      <c r="S863" s="40"/>
      <c r="T863" s="41" t="str">
        <f t="shared" si="180"/>
        <v/>
      </c>
      <c r="U863" s="41" t="str">
        <f t="shared" si="181"/>
        <v/>
      </c>
      <c r="V863" s="41">
        <f t="shared" si="169"/>
        <v>21.9</v>
      </c>
      <c r="W863" s="18">
        <f>_xlfn.XLOOKUP($B863,'[1]Query2 w Prices'!$B:$B,'[1]Query2 w Prices'!$L:$L)</f>
        <v>21.823499999999999</v>
      </c>
    </row>
    <row r="864" spans="2:23" ht="16.5" customHeight="1" x14ac:dyDescent="0.25">
      <c r="B864" s="42" t="s">
        <v>1747</v>
      </c>
      <c r="C864" s="33" t="s">
        <v>5745</v>
      </c>
      <c r="D864" s="34" t="str">
        <f>_xlfn.XLOOKUP($B864,[1]Redo!$A:$A,[1]Redo!$AD:$AD)</f>
        <v>SGN,S11,BFY,M6-6P,</v>
      </c>
      <c r="E864" s="35">
        <v>1326</v>
      </c>
      <c r="F864" s="36">
        <f>_xlfn.XLOOKUP($B864,'[1]DOT Signs Costs (2)'!$A:$A,'[1]DOT Signs Costs (2)'!$Y:$Y)</f>
        <v>0.24028124999999995</v>
      </c>
      <c r="G864" s="37">
        <f t="shared" si="171"/>
        <v>14.416874999999997</v>
      </c>
      <c r="H864" s="36">
        <f>_xlfn.XLOOKUP($B864,'[1]DOT Signs Costs (2)'!$A:$A,'[1]DOT Signs Costs (2)'!$W:$W)</f>
        <v>39.655000000000001</v>
      </c>
      <c r="I864" s="36">
        <f t="shared" si="170"/>
        <v>11.146647187499998</v>
      </c>
      <c r="J864" s="36">
        <f t="shared" si="172"/>
        <v>0.16098843749999997</v>
      </c>
      <c r="K864" s="36">
        <f t="shared" si="173"/>
        <v>11.146647187499998</v>
      </c>
      <c r="L864" s="36">
        <f t="shared" si="174"/>
        <v>50.962635625000004</v>
      </c>
      <c r="M864" s="36">
        <f t="shared" si="175"/>
        <v>3.9852781058750004</v>
      </c>
      <c r="N864" s="36">
        <f t="shared" si="176"/>
        <v>54.947913730875001</v>
      </c>
      <c r="O864" s="36">
        <f t="shared" si="177"/>
        <v>10.012959968739064</v>
      </c>
      <c r="P864" s="36">
        <f t="shared" si="178"/>
        <v>64.960873699614069</v>
      </c>
      <c r="Q864" s="38">
        <v>38.619999999999997</v>
      </c>
      <c r="R864" s="39">
        <f t="shared" si="179"/>
        <v>-0.40548829163562439</v>
      </c>
      <c r="S864" s="40"/>
      <c r="T864" s="41" t="str">
        <f t="shared" si="180"/>
        <v/>
      </c>
      <c r="U864" s="41" t="str">
        <f t="shared" si="181"/>
        <v/>
      </c>
      <c r="V864" s="41">
        <f t="shared" si="169"/>
        <v>38.619999999999997</v>
      </c>
      <c r="W864" s="18">
        <f>_xlfn.XLOOKUP($B864,'[1]Query2 w Prices'!$B:$B,'[1]Query2 w Prices'!$L:$L)</f>
        <v>38.545299999999997</v>
      </c>
    </row>
    <row r="865" spans="2:23" ht="16.5" customHeight="1" x14ac:dyDescent="0.25">
      <c r="B865" s="32" t="s">
        <v>1744</v>
      </c>
      <c r="C865" s="33" t="s">
        <v>5746</v>
      </c>
      <c r="D865" s="34" t="str">
        <f>_xlfn.XLOOKUP($B865,[1]Redo!$A:$A,[1]Redo!$AD:$AD)</f>
        <v>SGN,S11,BFY,M6-6P,</v>
      </c>
      <c r="E865" s="35">
        <v>1326</v>
      </c>
      <c r="F865" s="36">
        <f>_xlfn.XLOOKUP($B865,'[1]DOT Signs Costs (2)'!$A:$A,'[1]DOT Signs Costs (2)'!$Y:$Y)</f>
        <v>0.13764062499999999</v>
      </c>
      <c r="G865" s="37">
        <f t="shared" si="171"/>
        <v>8.2584374999999994</v>
      </c>
      <c r="H865" s="36">
        <f>_xlfn.XLOOKUP($B865,'[1]DOT Signs Costs (2)'!$A:$A,'[1]DOT Signs Costs (2)'!$W:$W)</f>
        <v>19.827500000000001</v>
      </c>
      <c r="I865" s="36">
        <f t="shared" si="170"/>
        <v>6.3851485937499994</v>
      </c>
      <c r="J865" s="36">
        <f t="shared" si="172"/>
        <v>9.2219218749999998E-2</v>
      </c>
      <c r="K865" s="36">
        <f t="shared" si="173"/>
        <v>6.3851485937499994</v>
      </c>
      <c r="L865" s="36">
        <f t="shared" si="174"/>
        <v>26.3048678125</v>
      </c>
      <c r="M865" s="36">
        <f t="shared" si="175"/>
        <v>2.0570406629375002</v>
      </c>
      <c r="N865" s="36">
        <f t="shared" si="176"/>
        <v>28.361908475437499</v>
      </c>
      <c r="O865" s="36">
        <f t="shared" si="177"/>
        <v>5.1682882009408484</v>
      </c>
      <c r="P865" s="36">
        <f t="shared" si="178"/>
        <v>33.530196676378345</v>
      </c>
      <c r="Q865" s="38">
        <v>21.9</v>
      </c>
      <c r="R865" s="39">
        <f t="shared" si="179"/>
        <v>-0.34685739510056895</v>
      </c>
      <c r="S865" s="40"/>
      <c r="T865" s="41" t="str">
        <f t="shared" si="180"/>
        <v/>
      </c>
      <c r="U865" s="41" t="str">
        <f t="shared" si="181"/>
        <v/>
      </c>
      <c r="V865" s="41">
        <f t="shared" si="169"/>
        <v>21.9</v>
      </c>
      <c r="W865" s="18">
        <f>_xlfn.XLOOKUP($B865,'[1]Query2 w Prices'!$B:$B,'[1]Query2 w Prices'!$L:$L)</f>
        <v>21.823499999999999</v>
      </c>
    </row>
    <row r="866" spans="2:23" ht="16.5" customHeight="1" x14ac:dyDescent="0.25">
      <c r="B866" s="42" t="s">
        <v>1748</v>
      </c>
      <c r="C866" s="33" t="s">
        <v>5747</v>
      </c>
      <c r="D866" s="34" t="str">
        <f>_xlfn.XLOOKUP($B866,[1]Redo!$A:$A,[1]Redo!$AD:$AD)</f>
        <v>SGN,S11,BFY,M6-6P,</v>
      </c>
      <c r="E866" s="35">
        <v>1326</v>
      </c>
      <c r="F866" s="36">
        <f>_xlfn.XLOOKUP($B866,'[1]DOT Signs Costs (2)'!$A:$A,'[1]DOT Signs Costs (2)'!$Y:$Y)</f>
        <v>0.24028124999999995</v>
      </c>
      <c r="G866" s="37">
        <f t="shared" si="171"/>
        <v>14.416874999999997</v>
      </c>
      <c r="H866" s="36">
        <f>_xlfn.XLOOKUP($B866,'[1]DOT Signs Costs (2)'!$A:$A,'[1]DOT Signs Costs (2)'!$W:$W)</f>
        <v>39.655000000000001</v>
      </c>
      <c r="I866" s="36">
        <f t="shared" si="170"/>
        <v>11.146647187499998</v>
      </c>
      <c r="J866" s="36">
        <f t="shared" si="172"/>
        <v>0.16098843749999997</v>
      </c>
      <c r="K866" s="36">
        <f t="shared" si="173"/>
        <v>11.146647187499998</v>
      </c>
      <c r="L866" s="36">
        <f t="shared" si="174"/>
        <v>50.962635625000004</v>
      </c>
      <c r="M866" s="36">
        <f t="shared" si="175"/>
        <v>3.9852781058750004</v>
      </c>
      <c r="N866" s="36">
        <f t="shared" si="176"/>
        <v>54.947913730875001</v>
      </c>
      <c r="O866" s="36">
        <f t="shared" si="177"/>
        <v>10.012959968739064</v>
      </c>
      <c r="P866" s="36">
        <f t="shared" si="178"/>
        <v>64.960873699614069</v>
      </c>
      <c r="Q866" s="38">
        <v>38.619999999999997</v>
      </c>
      <c r="R866" s="39">
        <f t="shared" si="179"/>
        <v>-0.40548829163562439</v>
      </c>
      <c r="S866" s="40"/>
      <c r="T866" s="41" t="str">
        <f t="shared" si="180"/>
        <v/>
      </c>
      <c r="U866" s="41" t="str">
        <f t="shared" si="181"/>
        <v/>
      </c>
      <c r="V866" s="41">
        <f t="shared" si="169"/>
        <v>38.619999999999997</v>
      </c>
      <c r="W866" s="18">
        <f>_xlfn.XLOOKUP($B866,'[1]Query2 w Prices'!$B:$B,'[1]Query2 w Prices'!$L:$L)</f>
        <v>38.545299999999997</v>
      </c>
    </row>
    <row r="867" spans="2:23" ht="16.5" customHeight="1" x14ac:dyDescent="0.25">
      <c r="B867" s="32" t="s">
        <v>1745</v>
      </c>
      <c r="C867" s="33" t="s">
        <v>5748</v>
      </c>
      <c r="D867" s="34" t="str">
        <f>_xlfn.XLOOKUP($B867,[1]Redo!$A:$A,[1]Redo!$AD:$AD)</f>
        <v>SGN,S11,BFY,M6-6P,</v>
      </c>
      <c r="E867" s="35">
        <v>1326</v>
      </c>
      <c r="F867" s="36">
        <f>_xlfn.XLOOKUP($B867,'[1]DOT Signs Costs (2)'!$A:$A,'[1]DOT Signs Costs (2)'!$Y:$Y)</f>
        <v>0.13764062499999999</v>
      </c>
      <c r="G867" s="37">
        <f t="shared" si="171"/>
        <v>8.2584374999999994</v>
      </c>
      <c r="H867" s="36">
        <f>_xlfn.XLOOKUP($B867,'[1]DOT Signs Costs (2)'!$A:$A,'[1]DOT Signs Costs (2)'!$W:$W)</f>
        <v>19.827500000000001</v>
      </c>
      <c r="I867" s="36">
        <f t="shared" si="170"/>
        <v>6.3851485937499994</v>
      </c>
      <c r="J867" s="36">
        <f t="shared" si="172"/>
        <v>9.2219218749999998E-2</v>
      </c>
      <c r="K867" s="36">
        <f t="shared" si="173"/>
        <v>6.3851485937499994</v>
      </c>
      <c r="L867" s="36">
        <f t="shared" si="174"/>
        <v>26.3048678125</v>
      </c>
      <c r="M867" s="36">
        <f t="shared" si="175"/>
        <v>2.0570406629375002</v>
      </c>
      <c r="N867" s="36">
        <f t="shared" si="176"/>
        <v>28.361908475437499</v>
      </c>
      <c r="O867" s="36">
        <f t="shared" si="177"/>
        <v>5.1682882009408484</v>
      </c>
      <c r="P867" s="36">
        <f t="shared" si="178"/>
        <v>33.530196676378345</v>
      </c>
      <c r="Q867" s="38">
        <v>21.9</v>
      </c>
      <c r="R867" s="39">
        <f t="shared" si="179"/>
        <v>-0.34685739510056895</v>
      </c>
      <c r="S867" s="40"/>
      <c r="T867" s="41" t="str">
        <f t="shared" si="180"/>
        <v/>
      </c>
      <c r="U867" s="41" t="str">
        <f t="shared" si="181"/>
        <v/>
      </c>
      <c r="V867" s="41">
        <f t="shared" si="169"/>
        <v>21.9</v>
      </c>
      <c r="W867" s="18">
        <f>_xlfn.XLOOKUP($B867,'[1]Query2 w Prices'!$B:$B,'[1]Query2 w Prices'!$L:$L)</f>
        <v>21.823499999999999</v>
      </c>
    </row>
    <row r="868" spans="2:23" ht="16.5" customHeight="1" x14ac:dyDescent="0.25">
      <c r="B868" s="42" t="s">
        <v>1749</v>
      </c>
      <c r="C868" s="33" t="s">
        <v>5749</v>
      </c>
      <c r="D868" s="34" t="str">
        <f>_xlfn.XLOOKUP($B868,[1]Redo!$A:$A,[1]Redo!$AD:$AD)</f>
        <v>SGN,S11,BFY,M6-6P,</v>
      </c>
      <c r="E868" s="35">
        <v>1326</v>
      </c>
      <c r="F868" s="36">
        <f>_xlfn.XLOOKUP($B868,'[1]DOT Signs Costs (2)'!$A:$A,'[1]DOT Signs Costs (2)'!$Y:$Y)</f>
        <v>0.24028124999999995</v>
      </c>
      <c r="G868" s="37">
        <f t="shared" si="171"/>
        <v>14.416874999999997</v>
      </c>
      <c r="H868" s="36">
        <f>_xlfn.XLOOKUP($B868,'[1]DOT Signs Costs (2)'!$A:$A,'[1]DOT Signs Costs (2)'!$W:$W)</f>
        <v>39.655000000000001</v>
      </c>
      <c r="I868" s="36">
        <f t="shared" si="170"/>
        <v>11.146647187499998</v>
      </c>
      <c r="J868" s="36">
        <f t="shared" si="172"/>
        <v>0.16098843749999997</v>
      </c>
      <c r="K868" s="36">
        <f t="shared" si="173"/>
        <v>11.146647187499998</v>
      </c>
      <c r="L868" s="36">
        <f t="shared" si="174"/>
        <v>50.962635625000004</v>
      </c>
      <c r="M868" s="36">
        <f t="shared" si="175"/>
        <v>3.9852781058750004</v>
      </c>
      <c r="N868" s="36">
        <f t="shared" si="176"/>
        <v>54.947913730875001</v>
      </c>
      <c r="O868" s="36">
        <f t="shared" si="177"/>
        <v>10.012959968739064</v>
      </c>
      <c r="P868" s="36">
        <f t="shared" si="178"/>
        <v>64.960873699614069</v>
      </c>
      <c r="Q868" s="38">
        <v>38.619999999999997</v>
      </c>
      <c r="R868" s="39">
        <f t="shared" si="179"/>
        <v>-0.40548829163562439</v>
      </c>
      <c r="S868" s="40"/>
      <c r="T868" s="41" t="str">
        <f t="shared" si="180"/>
        <v/>
      </c>
      <c r="U868" s="41" t="str">
        <f t="shared" si="181"/>
        <v/>
      </c>
      <c r="V868" s="41">
        <f t="shared" si="169"/>
        <v>38.619999999999997</v>
      </c>
      <c r="W868" s="18">
        <f>_xlfn.XLOOKUP($B868,'[1]Query2 w Prices'!$B:$B,'[1]Query2 w Prices'!$L:$L)</f>
        <v>38.545299999999997</v>
      </c>
    </row>
    <row r="869" spans="2:23" ht="16.5" customHeight="1" x14ac:dyDescent="0.25">
      <c r="B869" s="32" t="s">
        <v>1746</v>
      </c>
      <c r="C869" s="33" t="s">
        <v>5750</v>
      </c>
      <c r="D869" s="34" t="str">
        <f>_xlfn.XLOOKUP($B869,[1]Redo!$A:$A,[1]Redo!$AD:$AD)</f>
        <v>SGN,S11,BFY,M6-6P,</v>
      </c>
      <c r="E869" s="35">
        <v>1326</v>
      </c>
      <c r="F869" s="36">
        <f>_xlfn.XLOOKUP($B869,'[1]DOT Signs Costs (2)'!$A:$A,'[1]DOT Signs Costs (2)'!$Y:$Y)</f>
        <v>0.13764062499999999</v>
      </c>
      <c r="G869" s="37">
        <f t="shared" si="171"/>
        <v>8.2584374999999994</v>
      </c>
      <c r="H869" s="36">
        <f>_xlfn.XLOOKUP($B869,'[1]DOT Signs Costs (2)'!$A:$A,'[1]DOT Signs Costs (2)'!$W:$W)</f>
        <v>19.827500000000001</v>
      </c>
      <c r="I869" s="36">
        <f t="shared" si="170"/>
        <v>6.3851485937499994</v>
      </c>
      <c r="J869" s="36">
        <f t="shared" si="172"/>
        <v>9.2219218749999998E-2</v>
      </c>
      <c r="K869" s="36">
        <f t="shared" si="173"/>
        <v>6.3851485937499994</v>
      </c>
      <c r="L869" s="36">
        <f t="shared" si="174"/>
        <v>26.3048678125</v>
      </c>
      <c r="M869" s="36">
        <f t="shared" si="175"/>
        <v>2.0570406629375002</v>
      </c>
      <c r="N869" s="36">
        <f t="shared" si="176"/>
        <v>28.361908475437499</v>
      </c>
      <c r="O869" s="36">
        <f t="shared" si="177"/>
        <v>5.1682882009408484</v>
      </c>
      <c r="P869" s="36">
        <f t="shared" si="178"/>
        <v>33.530196676378345</v>
      </c>
      <c r="Q869" s="38">
        <v>21.9</v>
      </c>
      <c r="R869" s="39">
        <f t="shared" si="179"/>
        <v>-0.34685739510056895</v>
      </c>
      <c r="S869" s="40"/>
      <c r="T869" s="41" t="str">
        <f t="shared" si="180"/>
        <v/>
      </c>
      <c r="U869" s="41" t="str">
        <f t="shared" si="181"/>
        <v/>
      </c>
      <c r="V869" s="41">
        <f t="shared" si="169"/>
        <v>21.9</v>
      </c>
      <c r="W869" s="18">
        <f>_xlfn.XLOOKUP($B869,'[1]Query2 w Prices'!$B:$B,'[1]Query2 w Prices'!$L:$L)</f>
        <v>21.823499999999999</v>
      </c>
    </row>
    <row r="870" spans="2:23" ht="16.5" customHeight="1" x14ac:dyDescent="0.25">
      <c r="B870" s="42" t="s">
        <v>1750</v>
      </c>
      <c r="C870" s="33" t="s">
        <v>5751</v>
      </c>
      <c r="D870" s="34" t="str">
        <f>_xlfn.XLOOKUP($B870,[1]Redo!$A:$A,[1]Redo!$AD:$AD)</f>
        <v>SGN,S11,BFY,M6-6P,</v>
      </c>
      <c r="E870" s="35">
        <v>1326</v>
      </c>
      <c r="F870" s="36">
        <f>_xlfn.XLOOKUP($B870,'[1]DOT Signs Costs (2)'!$A:$A,'[1]DOT Signs Costs (2)'!$Y:$Y)</f>
        <v>0.24028124999999995</v>
      </c>
      <c r="G870" s="37">
        <f t="shared" si="171"/>
        <v>14.416874999999997</v>
      </c>
      <c r="H870" s="36">
        <f>_xlfn.XLOOKUP($B870,'[1]DOT Signs Costs (2)'!$A:$A,'[1]DOT Signs Costs (2)'!$W:$W)</f>
        <v>39.655000000000001</v>
      </c>
      <c r="I870" s="36">
        <f t="shared" si="170"/>
        <v>11.146647187499998</v>
      </c>
      <c r="J870" s="36">
        <f t="shared" si="172"/>
        <v>0.16098843749999997</v>
      </c>
      <c r="K870" s="36">
        <f t="shared" si="173"/>
        <v>11.146647187499998</v>
      </c>
      <c r="L870" s="36">
        <f t="shared" si="174"/>
        <v>50.962635625000004</v>
      </c>
      <c r="M870" s="36">
        <f t="shared" si="175"/>
        <v>3.9852781058750004</v>
      </c>
      <c r="N870" s="36">
        <f t="shared" si="176"/>
        <v>54.947913730875001</v>
      </c>
      <c r="O870" s="36">
        <f t="shared" si="177"/>
        <v>10.012959968739064</v>
      </c>
      <c r="P870" s="36">
        <f t="shared" si="178"/>
        <v>64.960873699614069</v>
      </c>
      <c r="Q870" s="38">
        <v>38.619999999999997</v>
      </c>
      <c r="R870" s="39">
        <f t="shared" si="179"/>
        <v>-0.40548829163562439</v>
      </c>
      <c r="S870" s="40"/>
      <c r="T870" s="41" t="str">
        <f t="shared" si="180"/>
        <v/>
      </c>
      <c r="U870" s="41" t="str">
        <f t="shared" si="181"/>
        <v/>
      </c>
      <c r="V870" s="41">
        <f t="shared" si="169"/>
        <v>38.619999999999997</v>
      </c>
      <c r="W870" s="18">
        <f>_xlfn.XLOOKUP($B870,'[1]Query2 w Prices'!$B:$B,'[1]Query2 w Prices'!$L:$L)</f>
        <v>38.545299999999997</v>
      </c>
    </row>
    <row r="871" spans="2:23" ht="16.5" customHeight="1" x14ac:dyDescent="0.25">
      <c r="B871" s="32" t="s">
        <v>1788</v>
      </c>
      <c r="C871" s="33" t="s">
        <v>5752</v>
      </c>
      <c r="D871" s="34" t="str">
        <f>_xlfn.XLOOKUP($B871,[1]Redo!$A:$A,[1]Redo!$AD:$AD)</f>
        <v>SGN,S11,BFY,M6-7P,</v>
      </c>
      <c r="E871" s="35">
        <v>1326</v>
      </c>
      <c r="F871" s="36">
        <f>_xlfn.XLOOKUP($B871,'[1]DOT Signs Costs (2)'!$A:$A,'[1]DOT Signs Costs (2)'!$Y:$Y)</f>
        <v>0.13764062499999999</v>
      </c>
      <c r="G871" s="37">
        <f t="shared" si="171"/>
        <v>8.2584374999999994</v>
      </c>
      <c r="H871" s="36">
        <f>_xlfn.XLOOKUP($B871,'[1]DOT Signs Costs (2)'!$A:$A,'[1]DOT Signs Costs (2)'!$W:$W)</f>
        <v>19.827500000000001</v>
      </c>
      <c r="I871" s="36">
        <f t="shared" si="170"/>
        <v>6.3851485937499994</v>
      </c>
      <c r="J871" s="36">
        <f t="shared" si="172"/>
        <v>9.2219218749999998E-2</v>
      </c>
      <c r="K871" s="36">
        <f t="shared" si="173"/>
        <v>6.3851485937499994</v>
      </c>
      <c r="L871" s="36">
        <f t="shared" si="174"/>
        <v>26.3048678125</v>
      </c>
      <c r="M871" s="36">
        <f t="shared" si="175"/>
        <v>2.0570406629375002</v>
      </c>
      <c r="N871" s="36">
        <f t="shared" si="176"/>
        <v>28.361908475437499</v>
      </c>
      <c r="O871" s="36">
        <f t="shared" si="177"/>
        <v>5.1682882009408484</v>
      </c>
      <c r="P871" s="36">
        <f t="shared" si="178"/>
        <v>33.530196676378345</v>
      </c>
      <c r="Q871" s="38">
        <v>21.9</v>
      </c>
      <c r="R871" s="39">
        <f t="shared" si="179"/>
        <v>-0.34685739510056895</v>
      </c>
      <c r="S871" s="40"/>
      <c r="T871" s="41" t="str">
        <f t="shared" si="180"/>
        <v/>
      </c>
      <c r="U871" s="41" t="str">
        <f t="shared" si="181"/>
        <v/>
      </c>
      <c r="V871" s="41">
        <f t="shared" si="169"/>
        <v>21.9</v>
      </c>
      <c r="W871" s="18">
        <f>_xlfn.XLOOKUP($B871,'[1]Query2 w Prices'!$B:$B,'[1]Query2 w Prices'!$L:$L)</f>
        <v>21.823499999999999</v>
      </c>
    </row>
    <row r="872" spans="2:23" ht="16.5" customHeight="1" x14ac:dyDescent="0.25">
      <c r="B872" s="42" t="s">
        <v>1792</v>
      </c>
      <c r="C872" s="33" t="s">
        <v>5753</v>
      </c>
      <c r="D872" s="34" t="str">
        <f>_xlfn.XLOOKUP($B872,[1]Redo!$A:$A,[1]Redo!$AD:$AD)</f>
        <v>SGN,S11,BFY,M6-7P,</v>
      </c>
      <c r="E872" s="35">
        <v>1326</v>
      </c>
      <c r="F872" s="36">
        <f>_xlfn.XLOOKUP($B872,'[1]DOT Signs Costs (2)'!$A:$A,'[1]DOT Signs Costs (2)'!$Y:$Y)</f>
        <v>0.24028124999999995</v>
      </c>
      <c r="G872" s="37">
        <f t="shared" si="171"/>
        <v>14.416874999999997</v>
      </c>
      <c r="H872" s="36">
        <f>_xlfn.XLOOKUP($B872,'[1]DOT Signs Costs (2)'!$A:$A,'[1]DOT Signs Costs (2)'!$W:$W)</f>
        <v>39.655000000000001</v>
      </c>
      <c r="I872" s="36">
        <f t="shared" si="170"/>
        <v>11.146647187499998</v>
      </c>
      <c r="J872" s="36">
        <f t="shared" si="172"/>
        <v>0.16098843749999997</v>
      </c>
      <c r="K872" s="36">
        <f t="shared" si="173"/>
        <v>11.146647187499998</v>
      </c>
      <c r="L872" s="36">
        <f t="shared" si="174"/>
        <v>50.962635625000004</v>
      </c>
      <c r="M872" s="36">
        <f t="shared" si="175"/>
        <v>3.9852781058750004</v>
      </c>
      <c r="N872" s="36">
        <f t="shared" si="176"/>
        <v>54.947913730875001</v>
      </c>
      <c r="O872" s="36">
        <f t="shared" si="177"/>
        <v>10.012959968739064</v>
      </c>
      <c r="P872" s="36">
        <f t="shared" si="178"/>
        <v>64.960873699614069</v>
      </c>
      <c r="Q872" s="38">
        <v>38.619999999999997</v>
      </c>
      <c r="R872" s="39">
        <f t="shared" si="179"/>
        <v>-0.40548829163562439</v>
      </c>
      <c r="S872" s="40"/>
      <c r="T872" s="41" t="str">
        <f t="shared" si="180"/>
        <v/>
      </c>
      <c r="U872" s="41" t="str">
        <f t="shared" si="181"/>
        <v/>
      </c>
      <c r="V872" s="41">
        <f t="shared" si="169"/>
        <v>38.619999999999997</v>
      </c>
      <c r="W872" s="18">
        <f>_xlfn.XLOOKUP($B872,'[1]Query2 w Prices'!$B:$B,'[1]Query2 w Prices'!$L:$L)</f>
        <v>38.545299999999997</v>
      </c>
    </row>
    <row r="873" spans="2:23" ht="16.5" customHeight="1" x14ac:dyDescent="0.25">
      <c r="B873" s="32" t="s">
        <v>1789</v>
      </c>
      <c r="C873" s="33" t="s">
        <v>5754</v>
      </c>
      <c r="D873" s="34" t="str">
        <f>_xlfn.XLOOKUP($B873,[1]Redo!$A:$A,[1]Redo!$AD:$AD)</f>
        <v>SGN,S11,BFY,M6-7P,</v>
      </c>
      <c r="E873" s="35">
        <v>1326</v>
      </c>
      <c r="F873" s="36">
        <f>_xlfn.XLOOKUP($B873,'[1]DOT Signs Costs (2)'!$A:$A,'[1]DOT Signs Costs (2)'!$Y:$Y)</f>
        <v>0.13764062499999999</v>
      </c>
      <c r="G873" s="37">
        <f t="shared" si="171"/>
        <v>8.2584374999999994</v>
      </c>
      <c r="H873" s="36">
        <f>_xlfn.XLOOKUP($B873,'[1]DOT Signs Costs (2)'!$A:$A,'[1]DOT Signs Costs (2)'!$W:$W)</f>
        <v>19.827500000000001</v>
      </c>
      <c r="I873" s="36">
        <f t="shared" si="170"/>
        <v>6.3851485937499994</v>
      </c>
      <c r="J873" s="36">
        <f t="shared" si="172"/>
        <v>9.2219218749999998E-2</v>
      </c>
      <c r="K873" s="36">
        <f t="shared" si="173"/>
        <v>6.3851485937499994</v>
      </c>
      <c r="L873" s="36">
        <f t="shared" si="174"/>
        <v>26.3048678125</v>
      </c>
      <c r="M873" s="36">
        <f t="shared" si="175"/>
        <v>2.0570406629375002</v>
      </c>
      <c r="N873" s="36">
        <f t="shared" si="176"/>
        <v>28.361908475437499</v>
      </c>
      <c r="O873" s="36">
        <f t="shared" si="177"/>
        <v>5.1682882009408484</v>
      </c>
      <c r="P873" s="36">
        <f t="shared" si="178"/>
        <v>33.530196676378345</v>
      </c>
      <c r="Q873" s="38">
        <v>21.9</v>
      </c>
      <c r="R873" s="39">
        <f t="shared" si="179"/>
        <v>-0.34685739510056895</v>
      </c>
      <c r="S873" s="40"/>
      <c r="T873" s="41" t="str">
        <f t="shared" si="180"/>
        <v/>
      </c>
      <c r="U873" s="41" t="str">
        <f t="shared" si="181"/>
        <v/>
      </c>
      <c r="V873" s="41">
        <f t="shared" si="169"/>
        <v>21.9</v>
      </c>
      <c r="W873" s="18">
        <f>_xlfn.XLOOKUP($B873,'[1]Query2 w Prices'!$B:$B,'[1]Query2 w Prices'!$L:$L)</f>
        <v>21.823499999999999</v>
      </c>
    </row>
    <row r="874" spans="2:23" ht="16.5" customHeight="1" x14ac:dyDescent="0.25">
      <c r="B874" s="42" t="s">
        <v>1793</v>
      </c>
      <c r="C874" s="33" t="s">
        <v>5755</v>
      </c>
      <c r="D874" s="34" t="str">
        <f>_xlfn.XLOOKUP($B874,[1]Redo!$A:$A,[1]Redo!$AD:$AD)</f>
        <v>SGN,S11,BFY,M6-7P,</v>
      </c>
      <c r="E874" s="35">
        <v>1326</v>
      </c>
      <c r="F874" s="36">
        <f>_xlfn.XLOOKUP($B874,'[1]DOT Signs Costs (2)'!$A:$A,'[1]DOT Signs Costs (2)'!$Y:$Y)</f>
        <v>0.24028124999999995</v>
      </c>
      <c r="G874" s="37">
        <f t="shared" si="171"/>
        <v>14.416874999999997</v>
      </c>
      <c r="H874" s="36">
        <f>_xlfn.XLOOKUP($B874,'[1]DOT Signs Costs (2)'!$A:$A,'[1]DOT Signs Costs (2)'!$W:$W)</f>
        <v>39.655000000000001</v>
      </c>
      <c r="I874" s="36">
        <f t="shared" si="170"/>
        <v>11.146647187499998</v>
      </c>
      <c r="J874" s="36">
        <f t="shared" si="172"/>
        <v>0.16098843749999997</v>
      </c>
      <c r="K874" s="36">
        <f t="shared" si="173"/>
        <v>11.146647187499998</v>
      </c>
      <c r="L874" s="36">
        <f t="shared" si="174"/>
        <v>50.962635625000004</v>
      </c>
      <c r="M874" s="36">
        <f t="shared" si="175"/>
        <v>3.9852781058750004</v>
      </c>
      <c r="N874" s="36">
        <f t="shared" si="176"/>
        <v>54.947913730875001</v>
      </c>
      <c r="O874" s="36">
        <f t="shared" si="177"/>
        <v>10.012959968739064</v>
      </c>
      <c r="P874" s="36">
        <f t="shared" si="178"/>
        <v>64.960873699614069</v>
      </c>
      <c r="Q874" s="38">
        <v>38.619999999999997</v>
      </c>
      <c r="R874" s="39">
        <f t="shared" si="179"/>
        <v>-0.40548829163562439</v>
      </c>
      <c r="S874" s="40"/>
      <c r="T874" s="41" t="str">
        <f t="shared" si="180"/>
        <v/>
      </c>
      <c r="U874" s="41" t="str">
        <f t="shared" si="181"/>
        <v/>
      </c>
      <c r="V874" s="41">
        <f t="shared" si="169"/>
        <v>38.619999999999997</v>
      </c>
      <c r="W874" s="18">
        <f>_xlfn.XLOOKUP($B874,'[1]Query2 w Prices'!$B:$B,'[1]Query2 w Prices'!$L:$L)</f>
        <v>38.545299999999997</v>
      </c>
    </row>
    <row r="875" spans="2:23" ht="16.5" customHeight="1" x14ac:dyDescent="0.25">
      <c r="B875" s="32" t="s">
        <v>1790</v>
      </c>
      <c r="C875" s="33" t="s">
        <v>5756</v>
      </c>
      <c r="D875" s="34" t="str">
        <f>_xlfn.XLOOKUP($B875,[1]Redo!$A:$A,[1]Redo!$AD:$AD)</f>
        <v>SGN,S11,BFY,M6-7P,</v>
      </c>
      <c r="E875" s="35">
        <v>1326</v>
      </c>
      <c r="F875" s="36">
        <f>_xlfn.XLOOKUP($B875,'[1]DOT Signs Costs (2)'!$A:$A,'[1]DOT Signs Costs (2)'!$Y:$Y)</f>
        <v>0.13764062499999999</v>
      </c>
      <c r="G875" s="37">
        <f t="shared" si="171"/>
        <v>8.2584374999999994</v>
      </c>
      <c r="H875" s="36">
        <f>_xlfn.XLOOKUP($B875,'[1]DOT Signs Costs (2)'!$A:$A,'[1]DOT Signs Costs (2)'!$W:$W)</f>
        <v>19.827500000000001</v>
      </c>
      <c r="I875" s="36">
        <f t="shared" si="170"/>
        <v>6.3851485937499994</v>
      </c>
      <c r="J875" s="36">
        <f t="shared" si="172"/>
        <v>9.2219218749999998E-2</v>
      </c>
      <c r="K875" s="36">
        <f t="shared" si="173"/>
        <v>6.3851485937499994</v>
      </c>
      <c r="L875" s="36">
        <f t="shared" si="174"/>
        <v>26.3048678125</v>
      </c>
      <c r="M875" s="36">
        <f t="shared" si="175"/>
        <v>2.0570406629375002</v>
      </c>
      <c r="N875" s="36">
        <f t="shared" si="176"/>
        <v>28.361908475437499</v>
      </c>
      <c r="O875" s="36">
        <f t="shared" si="177"/>
        <v>5.1682882009408484</v>
      </c>
      <c r="P875" s="36">
        <f t="shared" si="178"/>
        <v>33.530196676378345</v>
      </c>
      <c r="Q875" s="38">
        <v>21.9</v>
      </c>
      <c r="R875" s="39">
        <f t="shared" si="179"/>
        <v>-0.34685739510056895</v>
      </c>
      <c r="S875" s="40"/>
      <c r="T875" s="41" t="str">
        <f t="shared" si="180"/>
        <v/>
      </c>
      <c r="U875" s="41" t="str">
        <f t="shared" si="181"/>
        <v/>
      </c>
      <c r="V875" s="41">
        <f t="shared" si="169"/>
        <v>21.9</v>
      </c>
      <c r="W875" s="18">
        <f>_xlfn.XLOOKUP($B875,'[1]Query2 w Prices'!$B:$B,'[1]Query2 w Prices'!$L:$L)</f>
        <v>21.823499999999999</v>
      </c>
    </row>
    <row r="876" spans="2:23" ht="16.5" customHeight="1" x14ac:dyDescent="0.25">
      <c r="B876" s="42" t="s">
        <v>1794</v>
      </c>
      <c r="C876" s="33" t="s">
        <v>5757</v>
      </c>
      <c r="D876" s="34" t="str">
        <f>_xlfn.XLOOKUP($B876,[1]Redo!$A:$A,[1]Redo!$AD:$AD)</f>
        <v>SGN,S11,BFY,M6-7P,</v>
      </c>
      <c r="E876" s="35">
        <v>1326</v>
      </c>
      <c r="F876" s="36">
        <f>_xlfn.XLOOKUP($B876,'[1]DOT Signs Costs (2)'!$A:$A,'[1]DOT Signs Costs (2)'!$Y:$Y)</f>
        <v>0.24028124999999995</v>
      </c>
      <c r="G876" s="37">
        <f t="shared" si="171"/>
        <v>14.416874999999997</v>
      </c>
      <c r="H876" s="36">
        <f>_xlfn.XLOOKUP($B876,'[1]DOT Signs Costs (2)'!$A:$A,'[1]DOT Signs Costs (2)'!$W:$W)</f>
        <v>39.655000000000001</v>
      </c>
      <c r="I876" s="36">
        <f t="shared" si="170"/>
        <v>11.146647187499998</v>
      </c>
      <c r="J876" s="36">
        <f t="shared" si="172"/>
        <v>0.16098843749999997</v>
      </c>
      <c r="K876" s="36">
        <f t="shared" si="173"/>
        <v>11.146647187499998</v>
      </c>
      <c r="L876" s="36">
        <f t="shared" si="174"/>
        <v>50.962635625000004</v>
      </c>
      <c r="M876" s="36">
        <f t="shared" si="175"/>
        <v>3.9852781058750004</v>
      </c>
      <c r="N876" s="36">
        <f t="shared" si="176"/>
        <v>54.947913730875001</v>
      </c>
      <c r="O876" s="36">
        <f t="shared" si="177"/>
        <v>10.012959968739064</v>
      </c>
      <c r="P876" s="36">
        <f t="shared" si="178"/>
        <v>64.960873699614069</v>
      </c>
      <c r="Q876" s="38">
        <v>38.619999999999997</v>
      </c>
      <c r="R876" s="39">
        <f t="shared" si="179"/>
        <v>-0.40548829163562439</v>
      </c>
      <c r="S876" s="40"/>
      <c r="T876" s="41" t="str">
        <f t="shared" si="180"/>
        <v/>
      </c>
      <c r="U876" s="41" t="str">
        <f t="shared" si="181"/>
        <v/>
      </c>
      <c r="V876" s="41">
        <f t="shared" si="169"/>
        <v>38.619999999999997</v>
      </c>
      <c r="W876" s="18">
        <f>_xlfn.XLOOKUP($B876,'[1]Query2 w Prices'!$B:$B,'[1]Query2 w Prices'!$L:$L)</f>
        <v>38.545299999999997</v>
      </c>
    </row>
    <row r="877" spans="2:23" ht="16.5" customHeight="1" x14ac:dyDescent="0.25">
      <c r="B877" s="32" t="s">
        <v>1791</v>
      </c>
      <c r="C877" s="33" t="s">
        <v>5758</v>
      </c>
      <c r="D877" s="34" t="str">
        <f>_xlfn.XLOOKUP($B877,[1]Redo!$A:$A,[1]Redo!$AD:$AD)</f>
        <v>SGN,S11,BFY,M6-7P,</v>
      </c>
      <c r="E877" s="35">
        <v>1326</v>
      </c>
      <c r="F877" s="36">
        <f>_xlfn.XLOOKUP($B877,'[1]DOT Signs Costs (2)'!$A:$A,'[1]DOT Signs Costs (2)'!$Y:$Y)</f>
        <v>0.13764062499999999</v>
      </c>
      <c r="G877" s="37">
        <f t="shared" si="171"/>
        <v>8.2584374999999994</v>
      </c>
      <c r="H877" s="36">
        <f>_xlfn.XLOOKUP($B877,'[1]DOT Signs Costs (2)'!$A:$A,'[1]DOT Signs Costs (2)'!$W:$W)</f>
        <v>19.827500000000001</v>
      </c>
      <c r="I877" s="36">
        <f t="shared" si="170"/>
        <v>6.3851485937499994</v>
      </c>
      <c r="J877" s="36">
        <f t="shared" si="172"/>
        <v>9.2219218749999998E-2</v>
      </c>
      <c r="K877" s="36">
        <f t="shared" si="173"/>
        <v>6.3851485937499994</v>
      </c>
      <c r="L877" s="36">
        <f t="shared" si="174"/>
        <v>26.3048678125</v>
      </c>
      <c r="M877" s="36">
        <f t="shared" si="175"/>
        <v>2.0570406629375002</v>
      </c>
      <c r="N877" s="36">
        <f t="shared" si="176"/>
        <v>28.361908475437499</v>
      </c>
      <c r="O877" s="36">
        <f t="shared" si="177"/>
        <v>5.1682882009408484</v>
      </c>
      <c r="P877" s="36">
        <f t="shared" si="178"/>
        <v>33.530196676378345</v>
      </c>
      <c r="Q877" s="38">
        <v>21.9</v>
      </c>
      <c r="R877" s="39">
        <f t="shared" si="179"/>
        <v>-0.34685739510056895</v>
      </c>
      <c r="S877" s="40"/>
      <c r="T877" s="41" t="str">
        <f t="shared" si="180"/>
        <v/>
      </c>
      <c r="U877" s="41" t="str">
        <f t="shared" si="181"/>
        <v/>
      </c>
      <c r="V877" s="41">
        <f t="shared" si="169"/>
        <v>21.9</v>
      </c>
      <c r="W877" s="18">
        <f>_xlfn.XLOOKUP($B877,'[1]Query2 w Prices'!$B:$B,'[1]Query2 w Prices'!$L:$L)</f>
        <v>21.823499999999999</v>
      </c>
    </row>
    <row r="878" spans="2:23" ht="16.5" customHeight="1" x14ac:dyDescent="0.25">
      <c r="B878" s="42" t="s">
        <v>1795</v>
      </c>
      <c r="C878" s="33" t="s">
        <v>5759</v>
      </c>
      <c r="D878" s="34" t="str">
        <f>_xlfn.XLOOKUP($B878,[1]Redo!$A:$A,[1]Redo!$AD:$AD)</f>
        <v>SGN,S11,BFY,M6-7P,</v>
      </c>
      <c r="E878" s="35">
        <v>1326</v>
      </c>
      <c r="F878" s="36">
        <f>_xlfn.XLOOKUP($B878,'[1]DOT Signs Costs (2)'!$A:$A,'[1]DOT Signs Costs (2)'!$Y:$Y)</f>
        <v>0.24028124999999995</v>
      </c>
      <c r="G878" s="37">
        <f t="shared" si="171"/>
        <v>14.416874999999997</v>
      </c>
      <c r="H878" s="36">
        <f>_xlfn.XLOOKUP($B878,'[1]DOT Signs Costs (2)'!$A:$A,'[1]DOT Signs Costs (2)'!$W:$W)</f>
        <v>39.655000000000001</v>
      </c>
      <c r="I878" s="36">
        <f t="shared" si="170"/>
        <v>11.146647187499998</v>
      </c>
      <c r="J878" s="36">
        <f t="shared" si="172"/>
        <v>0.16098843749999997</v>
      </c>
      <c r="K878" s="36">
        <f t="shared" si="173"/>
        <v>11.146647187499998</v>
      </c>
      <c r="L878" s="36">
        <f t="shared" si="174"/>
        <v>50.962635625000004</v>
      </c>
      <c r="M878" s="36">
        <f t="shared" si="175"/>
        <v>3.9852781058750004</v>
      </c>
      <c r="N878" s="36">
        <f t="shared" si="176"/>
        <v>54.947913730875001</v>
      </c>
      <c r="O878" s="36">
        <f t="shared" si="177"/>
        <v>10.012959968739064</v>
      </c>
      <c r="P878" s="36">
        <f t="shared" si="178"/>
        <v>64.960873699614069</v>
      </c>
      <c r="Q878" s="38">
        <v>38.630000000000003</v>
      </c>
      <c r="R878" s="39">
        <f t="shared" si="179"/>
        <v>-0.40533435281937252</v>
      </c>
      <c r="S878" s="40"/>
      <c r="T878" s="41" t="str">
        <f t="shared" si="180"/>
        <v/>
      </c>
      <c r="U878" s="41" t="str">
        <f t="shared" si="181"/>
        <v/>
      </c>
      <c r="V878" s="41">
        <f t="shared" si="169"/>
        <v>38.630000000000003</v>
      </c>
      <c r="W878" s="18">
        <f>_xlfn.XLOOKUP($B878,'[1]Query2 w Prices'!$B:$B,'[1]Query2 w Prices'!$L:$L)</f>
        <v>38.549999999999997</v>
      </c>
    </row>
    <row r="879" spans="2:23" ht="16.5" customHeight="1" x14ac:dyDescent="0.25">
      <c r="B879" s="32" t="s">
        <v>1560</v>
      </c>
      <c r="C879" s="33" t="s">
        <v>5760</v>
      </c>
      <c r="D879" s="34" t="str">
        <f>_xlfn.XLOOKUP($B879,[1]Redo!$A:$A,[1]Redo!$AD:$AD)</f>
        <v>SGN,S8,BWX,M6-1P,</v>
      </c>
      <c r="E879" s="35">
        <v>1326</v>
      </c>
      <c r="F879" s="36">
        <f>_xlfn.XLOOKUP($B879,'[1]DOT Signs Costs (2)'!$A:$A,'[1]DOT Signs Costs (2)'!$Y:$Y)</f>
        <v>0.13764062499999999</v>
      </c>
      <c r="G879" s="37">
        <f t="shared" si="171"/>
        <v>8.2584374999999994</v>
      </c>
      <c r="H879" s="36">
        <f>_xlfn.XLOOKUP($B879,'[1]DOT Signs Costs (2)'!$A:$A,'[1]DOT Signs Costs (2)'!$W:$W)</f>
        <v>19.827500000000001</v>
      </c>
      <c r="I879" s="36">
        <f t="shared" si="170"/>
        <v>6.3851485937499994</v>
      </c>
      <c r="J879" s="36">
        <f t="shared" si="172"/>
        <v>9.2219218749999998E-2</v>
      </c>
      <c r="K879" s="36">
        <f t="shared" si="173"/>
        <v>6.3851485937499994</v>
      </c>
      <c r="L879" s="36">
        <f t="shared" si="174"/>
        <v>26.3048678125</v>
      </c>
      <c r="M879" s="36">
        <f t="shared" si="175"/>
        <v>2.0570406629375002</v>
      </c>
      <c r="N879" s="36">
        <f t="shared" si="176"/>
        <v>28.361908475437499</v>
      </c>
      <c r="O879" s="36">
        <f t="shared" si="177"/>
        <v>5.1682882009408484</v>
      </c>
      <c r="P879" s="36">
        <f t="shared" si="178"/>
        <v>33.530196676378345</v>
      </c>
      <c r="Q879" s="38">
        <v>19.46</v>
      </c>
      <c r="R879" s="39">
        <f t="shared" si="179"/>
        <v>-0.4196276213998662</v>
      </c>
      <c r="S879" s="40"/>
      <c r="T879" s="41" t="str">
        <f t="shared" si="180"/>
        <v/>
      </c>
      <c r="U879" s="41" t="str">
        <f t="shared" si="181"/>
        <v/>
      </c>
      <c r="V879" s="41">
        <f t="shared" si="169"/>
        <v>19.46</v>
      </c>
      <c r="W879" s="18">
        <f>_xlfn.XLOOKUP($B879,'[1]Query2 w Prices'!$B:$B,'[1]Query2 w Prices'!$L:$L)</f>
        <v>19.381799999999998</v>
      </c>
    </row>
    <row r="880" spans="2:23" ht="16.5" customHeight="1" x14ac:dyDescent="0.25">
      <c r="B880" s="42" t="s">
        <v>1563</v>
      </c>
      <c r="C880" s="33" t="s">
        <v>5761</v>
      </c>
      <c r="D880" s="34" t="str">
        <f>_xlfn.XLOOKUP($B880,[1]Redo!$A:$A,[1]Redo!$AD:$AD)</f>
        <v>SGN,S8,BWX,M6-1P,</v>
      </c>
      <c r="E880" s="35">
        <v>1326</v>
      </c>
      <c r="F880" s="36">
        <f>_xlfn.XLOOKUP($B880,'[1]DOT Signs Costs (2)'!$A:$A,'[1]DOT Signs Costs (2)'!$Y:$Y)</f>
        <v>0.13764062499999999</v>
      </c>
      <c r="G880" s="37">
        <f t="shared" si="171"/>
        <v>8.2584374999999994</v>
      </c>
      <c r="H880" s="36">
        <f>_xlfn.XLOOKUP($B880,'[1]DOT Signs Costs (2)'!$A:$A,'[1]DOT Signs Costs (2)'!$W:$W)</f>
        <v>19.827500000000001</v>
      </c>
      <c r="I880" s="36">
        <f t="shared" si="170"/>
        <v>6.3851485937499994</v>
      </c>
      <c r="J880" s="36">
        <f t="shared" si="172"/>
        <v>9.2219218749999998E-2</v>
      </c>
      <c r="K880" s="36">
        <f t="shared" si="173"/>
        <v>6.3851485937499994</v>
      </c>
      <c r="L880" s="36">
        <f t="shared" si="174"/>
        <v>26.3048678125</v>
      </c>
      <c r="M880" s="36">
        <f t="shared" si="175"/>
        <v>2.0570406629375002</v>
      </c>
      <c r="N880" s="36">
        <f t="shared" si="176"/>
        <v>28.361908475437499</v>
      </c>
      <c r="O880" s="36">
        <f t="shared" si="177"/>
        <v>5.1682882009408484</v>
      </c>
      <c r="P880" s="36">
        <f t="shared" si="178"/>
        <v>33.530196676378345</v>
      </c>
      <c r="Q880" s="38">
        <v>19.46</v>
      </c>
      <c r="R880" s="39">
        <f t="shared" si="179"/>
        <v>-0.4196276213998662</v>
      </c>
      <c r="S880" s="40"/>
      <c r="T880" s="41" t="str">
        <f t="shared" si="180"/>
        <v/>
      </c>
      <c r="U880" s="41" t="str">
        <f t="shared" si="181"/>
        <v/>
      </c>
      <c r="V880" s="41">
        <f t="shared" si="169"/>
        <v>19.46</v>
      </c>
      <c r="W880" s="18">
        <f>_xlfn.XLOOKUP($B880,'[1]Query2 w Prices'!$B:$B,'[1]Query2 w Prices'!$L:$L)</f>
        <v>19.381799999999998</v>
      </c>
    </row>
    <row r="881" spans="2:23" ht="16.5" customHeight="1" x14ac:dyDescent="0.25">
      <c r="B881" s="32" t="s">
        <v>1565</v>
      </c>
      <c r="C881" s="33" t="s">
        <v>5762</v>
      </c>
      <c r="D881" s="34" t="str">
        <f>_xlfn.XLOOKUP($B881,[1]Redo!$A:$A,[1]Redo!$AD:$AD)</f>
        <v>SGN,S8,BWX,M6-1P,</v>
      </c>
      <c r="E881" s="35">
        <v>1326</v>
      </c>
      <c r="F881" s="36">
        <f>_xlfn.XLOOKUP($B881,'[1]DOT Signs Costs (2)'!$A:$A,'[1]DOT Signs Costs (2)'!$Y:$Y)</f>
        <v>0.24028124999999995</v>
      </c>
      <c r="G881" s="37">
        <f t="shared" si="171"/>
        <v>14.416874999999997</v>
      </c>
      <c r="H881" s="36">
        <f>_xlfn.XLOOKUP($B881,'[1]DOT Signs Costs (2)'!$A:$A,'[1]DOT Signs Costs (2)'!$W:$W)</f>
        <v>39.655000000000001</v>
      </c>
      <c r="I881" s="36">
        <f t="shared" si="170"/>
        <v>11.146647187499998</v>
      </c>
      <c r="J881" s="36">
        <f t="shared" si="172"/>
        <v>0.16098843749999997</v>
      </c>
      <c r="K881" s="36">
        <f t="shared" si="173"/>
        <v>11.146647187499998</v>
      </c>
      <c r="L881" s="36">
        <f t="shared" si="174"/>
        <v>50.962635625000004</v>
      </c>
      <c r="M881" s="36">
        <f t="shared" si="175"/>
        <v>3.9852781058750004</v>
      </c>
      <c r="N881" s="36">
        <f t="shared" si="176"/>
        <v>54.947913730875001</v>
      </c>
      <c r="O881" s="36">
        <f t="shared" si="177"/>
        <v>10.012959968739064</v>
      </c>
      <c r="P881" s="36">
        <f t="shared" si="178"/>
        <v>64.960873699614069</v>
      </c>
      <c r="Q881" s="38">
        <v>33.97</v>
      </c>
      <c r="R881" s="39">
        <f t="shared" si="179"/>
        <v>-0.47706984119270224</v>
      </c>
      <c r="S881" s="40"/>
      <c r="T881" s="41" t="str">
        <f t="shared" si="180"/>
        <v/>
      </c>
      <c r="U881" s="41" t="str">
        <f t="shared" si="181"/>
        <v/>
      </c>
      <c r="V881" s="41">
        <f t="shared" si="169"/>
        <v>33.97</v>
      </c>
      <c r="W881" s="18">
        <f>_xlfn.XLOOKUP($B881,'[1]Query2 w Prices'!$B:$B,'[1]Query2 w Prices'!$L:$L)</f>
        <v>33.893000000000001</v>
      </c>
    </row>
    <row r="882" spans="2:23" ht="16.5" customHeight="1" x14ac:dyDescent="0.25">
      <c r="B882" s="42" t="s">
        <v>1566</v>
      </c>
      <c r="C882" s="33" t="s">
        <v>5763</v>
      </c>
      <c r="D882" s="34" t="str">
        <f>_xlfn.XLOOKUP($B882,[1]Redo!$A:$A,[1]Redo!$AD:$AD)</f>
        <v>SGN,S8,BWX,M6-1P,</v>
      </c>
      <c r="E882" s="35">
        <v>1326</v>
      </c>
      <c r="F882" s="36">
        <f>_xlfn.XLOOKUP($B882,'[1]DOT Signs Costs (2)'!$A:$A,'[1]DOT Signs Costs (2)'!$Y:$Y)</f>
        <v>0.24028124999999995</v>
      </c>
      <c r="G882" s="37">
        <f t="shared" si="171"/>
        <v>14.416874999999997</v>
      </c>
      <c r="H882" s="36">
        <f>_xlfn.XLOOKUP($B882,'[1]DOT Signs Costs (2)'!$A:$A,'[1]DOT Signs Costs (2)'!$W:$W)</f>
        <v>39.655000000000001</v>
      </c>
      <c r="I882" s="36">
        <f t="shared" si="170"/>
        <v>11.146647187499998</v>
      </c>
      <c r="J882" s="36">
        <f t="shared" si="172"/>
        <v>0.16098843749999997</v>
      </c>
      <c r="K882" s="36">
        <f t="shared" si="173"/>
        <v>11.146647187499998</v>
      </c>
      <c r="L882" s="36">
        <f t="shared" si="174"/>
        <v>50.962635625000004</v>
      </c>
      <c r="M882" s="36">
        <f t="shared" si="175"/>
        <v>3.9852781058750004</v>
      </c>
      <c r="N882" s="36">
        <f t="shared" si="176"/>
        <v>54.947913730875001</v>
      </c>
      <c r="O882" s="36">
        <f t="shared" si="177"/>
        <v>10.012959968739064</v>
      </c>
      <c r="P882" s="36">
        <f t="shared" si="178"/>
        <v>64.960873699614069</v>
      </c>
      <c r="Q882" s="38">
        <v>33.97</v>
      </c>
      <c r="R882" s="39">
        <f t="shared" si="179"/>
        <v>-0.47706984119270224</v>
      </c>
      <c r="S882" s="40"/>
      <c r="T882" s="41" t="str">
        <f t="shared" si="180"/>
        <v/>
      </c>
      <c r="U882" s="41" t="str">
        <f t="shared" si="181"/>
        <v/>
      </c>
      <c r="V882" s="41">
        <f t="shared" si="169"/>
        <v>33.97</v>
      </c>
      <c r="W882" s="18">
        <f>_xlfn.XLOOKUP($B882,'[1]Query2 w Prices'!$B:$B,'[1]Query2 w Prices'!$L:$L)</f>
        <v>33.893000000000001</v>
      </c>
    </row>
    <row r="883" spans="2:23" ht="16.5" customHeight="1" x14ac:dyDescent="0.25">
      <c r="B883" s="32" t="s">
        <v>1585</v>
      </c>
      <c r="C883" s="33" t="s">
        <v>7770</v>
      </c>
      <c r="D883" s="34" t="str">
        <f>_xlfn.XLOOKUP($B883,[1]Redo!$A:$A,[1]Redo!$AD:$AD)</f>
        <v>SGN,S8,BWX,M6-2aP,</v>
      </c>
      <c r="E883" s="35">
        <v>1326</v>
      </c>
      <c r="F883" s="36">
        <f>_xlfn.XLOOKUP($B883,'[1]DOT Signs Costs (2)'!$A:$A,'[1]DOT Signs Costs (2)'!$Y:$Y)</f>
        <v>0.13764062499999999</v>
      </c>
      <c r="G883" s="37">
        <f t="shared" si="171"/>
        <v>8.2584374999999994</v>
      </c>
      <c r="H883" s="36">
        <f>_xlfn.XLOOKUP($B883,'[1]DOT Signs Costs (2)'!$A:$A,'[1]DOT Signs Costs (2)'!$W:$W)</f>
        <v>19.827500000000001</v>
      </c>
      <c r="I883" s="36">
        <f t="shared" si="170"/>
        <v>6.3851485937499994</v>
      </c>
      <c r="J883" s="36">
        <f t="shared" si="172"/>
        <v>9.2219218749999998E-2</v>
      </c>
      <c r="K883" s="36">
        <f t="shared" si="173"/>
        <v>6.3851485937499994</v>
      </c>
      <c r="L883" s="36">
        <f t="shared" si="174"/>
        <v>26.3048678125</v>
      </c>
      <c r="M883" s="36">
        <f t="shared" si="175"/>
        <v>2.0570406629375002</v>
      </c>
      <c r="N883" s="36">
        <f t="shared" si="176"/>
        <v>28.361908475437499</v>
      </c>
      <c r="O883" s="36">
        <f t="shared" si="177"/>
        <v>5.1682882009408484</v>
      </c>
      <c r="P883" s="36">
        <f t="shared" si="178"/>
        <v>33.530196676378345</v>
      </c>
      <c r="Q883" s="38">
        <v>19.46</v>
      </c>
      <c r="R883" s="39">
        <f t="shared" si="179"/>
        <v>-0.4196276213998662</v>
      </c>
      <c r="S883" s="40"/>
      <c r="T883" s="41" t="str">
        <f t="shared" si="180"/>
        <v/>
      </c>
      <c r="U883" s="41" t="str">
        <f t="shared" si="181"/>
        <v/>
      </c>
      <c r="V883" s="41">
        <f t="shared" si="169"/>
        <v>19.46</v>
      </c>
      <c r="W883" s="18">
        <f>_xlfn.XLOOKUP($B883,'[1]Query2 w Prices'!$B:$B,'[1]Query2 w Prices'!$L:$L)</f>
        <v>19.381799999999998</v>
      </c>
    </row>
    <row r="884" spans="2:23" ht="16.5" customHeight="1" x14ac:dyDescent="0.25">
      <c r="B884" s="42" t="s">
        <v>1587</v>
      </c>
      <c r="C884" s="33" t="s">
        <v>7771</v>
      </c>
      <c r="D884" s="34" t="str">
        <f>_xlfn.XLOOKUP($B884,[1]Redo!$A:$A,[1]Redo!$AD:$AD)</f>
        <v>SGN,S8,BWX,M6-2aP,</v>
      </c>
      <c r="E884" s="35">
        <v>1326</v>
      </c>
      <c r="F884" s="36">
        <f>_xlfn.XLOOKUP($B884,'[1]DOT Signs Costs (2)'!$A:$A,'[1]DOT Signs Costs (2)'!$Y:$Y)</f>
        <v>0.13764062499999999</v>
      </c>
      <c r="G884" s="37">
        <f t="shared" si="171"/>
        <v>8.2584374999999994</v>
      </c>
      <c r="H884" s="36">
        <f>_xlfn.XLOOKUP($B884,'[1]DOT Signs Costs (2)'!$A:$A,'[1]DOT Signs Costs (2)'!$W:$W)</f>
        <v>19.827500000000001</v>
      </c>
      <c r="I884" s="36">
        <f t="shared" si="170"/>
        <v>6.3851485937499994</v>
      </c>
      <c r="J884" s="36">
        <f t="shared" si="172"/>
        <v>9.2219218749999998E-2</v>
      </c>
      <c r="K884" s="36">
        <f t="shared" si="173"/>
        <v>6.3851485937499994</v>
      </c>
      <c r="L884" s="36">
        <f t="shared" si="174"/>
        <v>26.3048678125</v>
      </c>
      <c r="M884" s="36">
        <f t="shared" si="175"/>
        <v>2.0570406629375002</v>
      </c>
      <c r="N884" s="36">
        <f t="shared" si="176"/>
        <v>28.361908475437499</v>
      </c>
      <c r="O884" s="36">
        <f t="shared" si="177"/>
        <v>5.1682882009408484</v>
      </c>
      <c r="P884" s="36">
        <f t="shared" si="178"/>
        <v>33.530196676378345</v>
      </c>
      <c r="Q884" s="38">
        <v>19.46</v>
      </c>
      <c r="R884" s="39">
        <f t="shared" si="179"/>
        <v>-0.4196276213998662</v>
      </c>
      <c r="S884" s="40"/>
      <c r="T884" s="41" t="str">
        <f t="shared" si="180"/>
        <v/>
      </c>
      <c r="U884" s="41" t="str">
        <f t="shared" si="181"/>
        <v/>
      </c>
      <c r="V884" s="41">
        <f t="shared" si="169"/>
        <v>19.46</v>
      </c>
      <c r="W884" s="18">
        <f>_xlfn.XLOOKUP($B884,'[1]Query2 w Prices'!$B:$B,'[1]Query2 w Prices'!$L:$L)</f>
        <v>19.381799999999998</v>
      </c>
    </row>
    <row r="885" spans="2:23" ht="16.5" customHeight="1" x14ac:dyDescent="0.25">
      <c r="B885" s="32" t="s">
        <v>1588</v>
      </c>
      <c r="C885" s="33" t="s">
        <v>7772</v>
      </c>
      <c r="D885" s="34" t="str">
        <f>_xlfn.XLOOKUP($B885,[1]Redo!$A:$A,[1]Redo!$AD:$AD)</f>
        <v>SGN,S8,BWX,M6-2aP,</v>
      </c>
      <c r="E885" s="35">
        <v>1326</v>
      </c>
      <c r="F885" s="36">
        <f>_xlfn.XLOOKUP($B885,'[1]DOT Signs Costs (2)'!$A:$A,'[1]DOT Signs Costs (2)'!$Y:$Y)</f>
        <v>0.24028124999999995</v>
      </c>
      <c r="G885" s="37">
        <f t="shared" si="171"/>
        <v>14.416874999999997</v>
      </c>
      <c r="H885" s="36">
        <f>_xlfn.XLOOKUP($B885,'[1]DOT Signs Costs (2)'!$A:$A,'[1]DOT Signs Costs (2)'!$W:$W)</f>
        <v>39.655000000000001</v>
      </c>
      <c r="I885" s="36">
        <f t="shared" si="170"/>
        <v>11.146647187499998</v>
      </c>
      <c r="J885" s="36">
        <f t="shared" si="172"/>
        <v>0.16098843749999997</v>
      </c>
      <c r="K885" s="36">
        <f t="shared" si="173"/>
        <v>11.146647187499998</v>
      </c>
      <c r="L885" s="36">
        <f t="shared" si="174"/>
        <v>50.962635625000004</v>
      </c>
      <c r="M885" s="36">
        <f t="shared" si="175"/>
        <v>3.9852781058750004</v>
      </c>
      <c r="N885" s="36">
        <f t="shared" si="176"/>
        <v>54.947913730875001</v>
      </c>
      <c r="O885" s="36">
        <f t="shared" si="177"/>
        <v>10.012959968739064</v>
      </c>
      <c r="P885" s="36">
        <f t="shared" si="178"/>
        <v>64.960873699614069</v>
      </c>
      <c r="Q885" s="38">
        <v>33.97</v>
      </c>
      <c r="R885" s="39">
        <f t="shared" si="179"/>
        <v>-0.47706984119270224</v>
      </c>
      <c r="S885" s="40"/>
      <c r="T885" s="41" t="str">
        <f t="shared" si="180"/>
        <v/>
      </c>
      <c r="U885" s="41" t="str">
        <f t="shared" si="181"/>
        <v/>
      </c>
      <c r="V885" s="41">
        <f t="shared" si="169"/>
        <v>33.97</v>
      </c>
      <c r="W885" s="18">
        <f>_xlfn.XLOOKUP($B885,'[1]Query2 w Prices'!$B:$B,'[1]Query2 w Prices'!$L:$L)</f>
        <v>33.893000000000001</v>
      </c>
    </row>
    <row r="886" spans="2:23" ht="16.5" customHeight="1" x14ac:dyDescent="0.25">
      <c r="B886" s="42" t="s">
        <v>1589</v>
      </c>
      <c r="C886" s="33" t="s">
        <v>7773</v>
      </c>
      <c r="D886" s="34" t="str">
        <f>_xlfn.XLOOKUP($B886,[1]Redo!$A:$A,[1]Redo!$AD:$AD)</f>
        <v>SGN,S8,BWX,M6-2aP,</v>
      </c>
      <c r="E886" s="35">
        <v>1326</v>
      </c>
      <c r="F886" s="36">
        <f>_xlfn.XLOOKUP($B886,'[1]DOT Signs Costs (2)'!$A:$A,'[1]DOT Signs Costs (2)'!$Y:$Y)</f>
        <v>0.24028124999999995</v>
      </c>
      <c r="G886" s="37">
        <f t="shared" si="171"/>
        <v>14.416874999999997</v>
      </c>
      <c r="H886" s="36">
        <f>_xlfn.XLOOKUP($B886,'[1]DOT Signs Costs (2)'!$A:$A,'[1]DOT Signs Costs (2)'!$W:$W)</f>
        <v>39.655000000000001</v>
      </c>
      <c r="I886" s="36">
        <f t="shared" si="170"/>
        <v>11.146647187499998</v>
      </c>
      <c r="J886" s="36">
        <f t="shared" si="172"/>
        <v>0.16098843749999997</v>
      </c>
      <c r="K886" s="36">
        <f t="shared" si="173"/>
        <v>11.146647187499998</v>
      </c>
      <c r="L886" s="36">
        <f t="shared" si="174"/>
        <v>50.962635625000004</v>
      </c>
      <c r="M886" s="36">
        <f t="shared" si="175"/>
        <v>3.9852781058750004</v>
      </c>
      <c r="N886" s="36">
        <f t="shared" si="176"/>
        <v>54.947913730875001</v>
      </c>
      <c r="O886" s="36">
        <f t="shared" si="177"/>
        <v>10.012959968739064</v>
      </c>
      <c r="P886" s="36">
        <f t="shared" si="178"/>
        <v>64.960873699614069</v>
      </c>
      <c r="Q886" s="38">
        <v>33.97</v>
      </c>
      <c r="R886" s="39">
        <f t="shared" si="179"/>
        <v>-0.47706984119270224</v>
      </c>
      <c r="S886" s="40"/>
      <c r="T886" s="41" t="str">
        <f t="shared" si="180"/>
        <v/>
      </c>
      <c r="U886" s="41" t="str">
        <f t="shared" si="181"/>
        <v/>
      </c>
      <c r="V886" s="41">
        <f t="shared" si="169"/>
        <v>33.97</v>
      </c>
      <c r="W886" s="18">
        <f>_xlfn.XLOOKUP($B886,'[1]Query2 w Prices'!$B:$B,'[1]Query2 w Prices'!$L:$L)</f>
        <v>33.893000000000001</v>
      </c>
    </row>
    <row r="887" spans="2:23" ht="16.5" customHeight="1" x14ac:dyDescent="0.25">
      <c r="B887" s="32" t="s">
        <v>1608</v>
      </c>
      <c r="C887" s="33" t="s">
        <v>5764</v>
      </c>
      <c r="D887" s="34" t="str">
        <f>_xlfn.XLOOKUP($B887,[1]Redo!$A:$A,[1]Redo!$AD:$AD)</f>
        <v>SGN,S8,BWX,M6-2P,</v>
      </c>
      <c r="E887" s="35">
        <v>1326</v>
      </c>
      <c r="F887" s="36">
        <f>_xlfn.XLOOKUP($B887,'[1]DOT Signs Costs (2)'!$A:$A,'[1]DOT Signs Costs (2)'!$Y:$Y)</f>
        <v>0.13764062499999999</v>
      </c>
      <c r="G887" s="37">
        <f t="shared" si="171"/>
        <v>8.2584374999999994</v>
      </c>
      <c r="H887" s="36">
        <f>_xlfn.XLOOKUP($B887,'[1]DOT Signs Costs (2)'!$A:$A,'[1]DOT Signs Costs (2)'!$W:$W)</f>
        <v>19.827500000000001</v>
      </c>
      <c r="I887" s="36">
        <f t="shared" si="170"/>
        <v>6.3851485937499994</v>
      </c>
      <c r="J887" s="36">
        <f t="shared" si="172"/>
        <v>9.2219218749999998E-2</v>
      </c>
      <c r="K887" s="36">
        <f t="shared" si="173"/>
        <v>6.3851485937499994</v>
      </c>
      <c r="L887" s="36">
        <f t="shared" si="174"/>
        <v>26.3048678125</v>
      </c>
      <c r="M887" s="36">
        <f t="shared" si="175"/>
        <v>2.0570406629375002</v>
      </c>
      <c r="N887" s="36">
        <f t="shared" si="176"/>
        <v>28.361908475437499</v>
      </c>
      <c r="O887" s="36">
        <f t="shared" si="177"/>
        <v>5.1682882009408484</v>
      </c>
      <c r="P887" s="36">
        <f t="shared" si="178"/>
        <v>33.530196676378345</v>
      </c>
      <c r="Q887" s="38">
        <v>19.46</v>
      </c>
      <c r="R887" s="39">
        <f t="shared" si="179"/>
        <v>-0.4196276213998662</v>
      </c>
      <c r="S887" s="40"/>
      <c r="T887" s="41" t="str">
        <f t="shared" si="180"/>
        <v/>
      </c>
      <c r="U887" s="41" t="str">
        <f t="shared" si="181"/>
        <v/>
      </c>
      <c r="V887" s="41">
        <f t="shared" si="169"/>
        <v>19.46</v>
      </c>
      <c r="W887" s="18">
        <f>_xlfn.XLOOKUP($B887,'[1]Query2 w Prices'!$B:$B,'[1]Query2 w Prices'!$L:$L)</f>
        <v>19.381799999999998</v>
      </c>
    </row>
    <row r="888" spans="2:23" ht="16.5" customHeight="1" x14ac:dyDescent="0.25">
      <c r="B888" s="42" t="s">
        <v>1610</v>
      </c>
      <c r="C888" s="33" t="s">
        <v>5765</v>
      </c>
      <c r="D888" s="34" t="str">
        <f>_xlfn.XLOOKUP($B888,[1]Redo!$A:$A,[1]Redo!$AD:$AD)</f>
        <v>SGN,S8,BWX,M6-2P,</v>
      </c>
      <c r="E888" s="35">
        <v>1326</v>
      </c>
      <c r="F888" s="36">
        <f>_xlfn.XLOOKUP($B888,'[1]DOT Signs Costs (2)'!$A:$A,'[1]DOT Signs Costs (2)'!$Y:$Y)</f>
        <v>0.13764062499999999</v>
      </c>
      <c r="G888" s="37">
        <f t="shared" si="171"/>
        <v>8.2584374999999994</v>
      </c>
      <c r="H888" s="36">
        <f>_xlfn.XLOOKUP($B888,'[1]DOT Signs Costs (2)'!$A:$A,'[1]DOT Signs Costs (2)'!$W:$W)</f>
        <v>19.827500000000001</v>
      </c>
      <c r="I888" s="36">
        <f t="shared" si="170"/>
        <v>6.3851485937499994</v>
      </c>
      <c r="J888" s="36">
        <f t="shared" si="172"/>
        <v>9.2219218749999998E-2</v>
      </c>
      <c r="K888" s="36">
        <f t="shared" si="173"/>
        <v>6.3851485937499994</v>
      </c>
      <c r="L888" s="36">
        <f t="shared" si="174"/>
        <v>26.3048678125</v>
      </c>
      <c r="M888" s="36">
        <f t="shared" si="175"/>
        <v>2.0570406629375002</v>
      </c>
      <c r="N888" s="36">
        <f t="shared" si="176"/>
        <v>28.361908475437499</v>
      </c>
      <c r="O888" s="36">
        <f t="shared" si="177"/>
        <v>5.1682882009408484</v>
      </c>
      <c r="P888" s="36">
        <f t="shared" si="178"/>
        <v>33.530196676378345</v>
      </c>
      <c r="Q888" s="38">
        <v>19.46</v>
      </c>
      <c r="R888" s="39">
        <f t="shared" si="179"/>
        <v>-0.4196276213998662</v>
      </c>
      <c r="S888" s="40"/>
      <c r="T888" s="41" t="str">
        <f t="shared" si="180"/>
        <v/>
      </c>
      <c r="U888" s="41" t="str">
        <f t="shared" si="181"/>
        <v/>
      </c>
      <c r="V888" s="41">
        <f t="shared" si="169"/>
        <v>19.46</v>
      </c>
      <c r="W888" s="18">
        <f>_xlfn.XLOOKUP($B888,'[1]Query2 w Prices'!$B:$B,'[1]Query2 w Prices'!$L:$L)</f>
        <v>19.381799999999998</v>
      </c>
    </row>
    <row r="889" spans="2:23" ht="16.5" customHeight="1" x14ac:dyDescent="0.25">
      <c r="B889" s="32" t="s">
        <v>1611</v>
      </c>
      <c r="C889" s="33" t="s">
        <v>5766</v>
      </c>
      <c r="D889" s="34" t="str">
        <f>_xlfn.XLOOKUP($B889,[1]Redo!$A:$A,[1]Redo!$AD:$AD)</f>
        <v>SGN,S8,BWX,M6-2P,</v>
      </c>
      <c r="E889" s="35">
        <v>1326</v>
      </c>
      <c r="F889" s="36">
        <f>_xlfn.XLOOKUP($B889,'[1]DOT Signs Costs (2)'!$A:$A,'[1]DOT Signs Costs (2)'!$Y:$Y)</f>
        <v>0.24028124999999995</v>
      </c>
      <c r="G889" s="37">
        <f t="shared" si="171"/>
        <v>14.416874999999997</v>
      </c>
      <c r="H889" s="36">
        <f>_xlfn.XLOOKUP($B889,'[1]DOT Signs Costs (2)'!$A:$A,'[1]DOT Signs Costs (2)'!$W:$W)</f>
        <v>39.655000000000001</v>
      </c>
      <c r="I889" s="36">
        <f t="shared" si="170"/>
        <v>11.146647187499998</v>
      </c>
      <c r="J889" s="36">
        <f t="shared" si="172"/>
        <v>0.16098843749999997</v>
      </c>
      <c r="K889" s="36">
        <f t="shared" si="173"/>
        <v>11.146647187499998</v>
      </c>
      <c r="L889" s="36">
        <f t="shared" si="174"/>
        <v>50.962635625000004</v>
      </c>
      <c r="M889" s="36">
        <f t="shared" si="175"/>
        <v>3.9852781058750004</v>
      </c>
      <c r="N889" s="36">
        <f t="shared" si="176"/>
        <v>54.947913730875001</v>
      </c>
      <c r="O889" s="36">
        <f t="shared" si="177"/>
        <v>10.012959968739064</v>
      </c>
      <c r="P889" s="36">
        <f t="shared" si="178"/>
        <v>64.960873699614069</v>
      </c>
      <c r="Q889" s="38">
        <v>33.97</v>
      </c>
      <c r="R889" s="39">
        <f t="shared" si="179"/>
        <v>-0.47706984119270224</v>
      </c>
      <c r="S889" s="40"/>
      <c r="T889" s="41" t="str">
        <f t="shared" si="180"/>
        <v/>
      </c>
      <c r="U889" s="41" t="str">
        <f t="shared" si="181"/>
        <v/>
      </c>
      <c r="V889" s="41">
        <f t="shared" si="169"/>
        <v>33.97</v>
      </c>
      <c r="W889" s="18">
        <f>_xlfn.XLOOKUP($B889,'[1]Query2 w Prices'!$B:$B,'[1]Query2 w Prices'!$L:$L)</f>
        <v>33.893000000000001</v>
      </c>
    </row>
    <row r="890" spans="2:23" ht="16.5" customHeight="1" x14ac:dyDescent="0.25">
      <c r="B890" s="42" t="s">
        <v>1612</v>
      </c>
      <c r="C890" s="33" t="s">
        <v>5767</v>
      </c>
      <c r="D890" s="34" t="str">
        <f>_xlfn.XLOOKUP($B890,[1]Redo!$A:$A,[1]Redo!$AD:$AD)</f>
        <v>SGN,S8,BWX,M6-2P,</v>
      </c>
      <c r="E890" s="35">
        <v>1326</v>
      </c>
      <c r="F890" s="36">
        <f>_xlfn.XLOOKUP($B890,'[1]DOT Signs Costs (2)'!$A:$A,'[1]DOT Signs Costs (2)'!$Y:$Y)</f>
        <v>0.24028124999999995</v>
      </c>
      <c r="G890" s="37">
        <f t="shared" si="171"/>
        <v>14.416874999999997</v>
      </c>
      <c r="H890" s="36">
        <f>_xlfn.XLOOKUP($B890,'[1]DOT Signs Costs (2)'!$A:$A,'[1]DOT Signs Costs (2)'!$W:$W)</f>
        <v>39.655000000000001</v>
      </c>
      <c r="I890" s="36">
        <f t="shared" si="170"/>
        <v>11.146647187499998</v>
      </c>
      <c r="J890" s="36">
        <f t="shared" si="172"/>
        <v>0.16098843749999997</v>
      </c>
      <c r="K890" s="36">
        <f t="shared" si="173"/>
        <v>11.146647187499998</v>
      </c>
      <c r="L890" s="36">
        <f t="shared" si="174"/>
        <v>50.962635625000004</v>
      </c>
      <c r="M890" s="36">
        <f t="shared" si="175"/>
        <v>3.9852781058750004</v>
      </c>
      <c r="N890" s="36">
        <f t="shared" si="176"/>
        <v>54.947913730875001</v>
      </c>
      <c r="O890" s="36">
        <f t="shared" si="177"/>
        <v>10.012959968739064</v>
      </c>
      <c r="P890" s="36">
        <f t="shared" si="178"/>
        <v>64.960873699614069</v>
      </c>
      <c r="Q890" s="38">
        <v>33.97</v>
      </c>
      <c r="R890" s="39">
        <f t="shared" si="179"/>
        <v>-0.47706984119270224</v>
      </c>
      <c r="S890" s="40"/>
      <c r="T890" s="41" t="str">
        <f t="shared" si="180"/>
        <v/>
      </c>
      <c r="U890" s="41" t="str">
        <f t="shared" si="181"/>
        <v/>
      </c>
      <c r="V890" s="41">
        <f t="shared" si="169"/>
        <v>33.97</v>
      </c>
      <c r="W890" s="18">
        <f>_xlfn.XLOOKUP($B890,'[1]Query2 w Prices'!$B:$B,'[1]Query2 w Prices'!$L:$L)</f>
        <v>33.893000000000001</v>
      </c>
    </row>
    <row r="891" spans="2:23" ht="16.5" customHeight="1" x14ac:dyDescent="0.25">
      <c r="B891" s="32" t="s">
        <v>1631</v>
      </c>
      <c r="C891" s="33" t="s">
        <v>5768</v>
      </c>
      <c r="D891" s="34" t="str">
        <f>_xlfn.XLOOKUP($B891,[1]Redo!$A:$A,[1]Redo!$AD:$AD)</f>
        <v>SGN,S8,BWX,M6-3P,</v>
      </c>
      <c r="E891" s="35">
        <v>1326</v>
      </c>
      <c r="F891" s="36">
        <f>_xlfn.XLOOKUP($B891,'[1]DOT Signs Costs (2)'!$A:$A,'[1]DOT Signs Costs (2)'!$Y:$Y)</f>
        <v>0.13764062499999999</v>
      </c>
      <c r="G891" s="37">
        <f t="shared" si="171"/>
        <v>8.2584374999999994</v>
      </c>
      <c r="H891" s="36">
        <f>_xlfn.XLOOKUP($B891,'[1]DOT Signs Costs (2)'!$A:$A,'[1]DOT Signs Costs (2)'!$W:$W)</f>
        <v>19.827500000000001</v>
      </c>
      <c r="I891" s="36">
        <f t="shared" si="170"/>
        <v>6.3851485937499994</v>
      </c>
      <c r="J891" s="36">
        <f t="shared" si="172"/>
        <v>9.2219218749999998E-2</v>
      </c>
      <c r="K891" s="36">
        <f t="shared" si="173"/>
        <v>6.3851485937499994</v>
      </c>
      <c r="L891" s="36">
        <f t="shared" si="174"/>
        <v>26.3048678125</v>
      </c>
      <c r="M891" s="36">
        <f t="shared" si="175"/>
        <v>2.0570406629375002</v>
      </c>
      <c r="N891" s="36">
        <f t="shared" si="176"/>
        <v>28.361908475437499</v>
      </c>
      <c r="O891" s="36">
        <f t="shared" si="177"/>
        <v>5.1682882009408484</v>
      </c>
      <c r="P891" s="36">
        <f t="shared" si="178"/>
        <v>33.530196676378345</v>
      </c>
      <c r="Q891" s="38">
        <v>19.46</v>
      </c>
      <c r="R891" s="39">
        <f t="shared" si="179"/>
        <v>-0.4196276213998662</v>
      </c>
      <c r="S891" s="40"/>
      <c r="T891" s="41" t="str">
        <f t="shared" si="180"/>
        <v/>
      </c>
      <c r="U891" s="41" t="str">
        <f t="shared" si="181"/>
        <v/>
      </c>
      <c r="V891" s="41">
        <f t="shared" si="169"/>
        <v>19.46</v>
      </c>
      <c r="W891" s="18">
        <f>_xlfn.XLOOKUP($B891,'[1]Query2 w Prices'!$B:$B,'[1]Query2 w Prices'!$L:$L)</f>
        <v>19.381799999999998</v>
      </c>
    </row>
    <row r="892" spans="2:23" ht="16.5" customHeight="1" x14ac:dyDescent="0.25">
      <c r="B892" s="42" t="s">
        <v>1634</v>
      </c>
      <c r="C892" s="33" t="s">
        <v>5769</v>
      </c>
      <c r="D892" s="34" t="str">
        <f>_xlfn.XLOOKUP($B892,[1]Redo!$A:$A,[1]Redo!$AD:$AD)</f>
        <v>SGN,S8,BWX,M6-3P,</v>
      </c>
      <c r="E892" s="35">
        <v>1326</v>
      </c>
      <c r="F892" s="36">
        <f>_xlfn.XLOOKUP($B892,'[1]DOT Signs Costs (2)'!$A:$A,'[1]DOT Signs Costs (2)'!$Y:$Y)</f>
        <v>0.13764062499999999</v>
      </c>
      <c r="G892" s="37">
        <f t="shared" si="171"/>
        <v>8.2584374999999994</v>
      </c>
      <c r="H892" s="36">
        <f>_xlfn.XLOOKUP($B892,'[1]DOT Signs Costs (2)'!$A:$A,'[1]DOT Signs Costs (2)'!$W:$W)</f>
        <v>19.827500000000001</v>
      </c>
      <c r="I892" s="36">
        <f t="shared" si="170"/>
        <v>6.3851485937499994</v>
      </c>
      <c r="J892" s="36">
        <f t="shared" si="172"/>
        <v>9.2219218749999998E-2</v>
      </c>
      <c r="K892" s="36">
        <f t="shared" si="173"/>
        <v>6.3851485937499994</v>
      </c>
      <c r="L892" s="36">
        <f t="shared" si="174"/>
        <v>26.3048678125</v>
      </c>
      <c r="M892" s="36">
        <f t="shared" si="175"/>
        <v>2.0570406629375002</v>
      </c>
      <c r="N892" s="36">
        <f t="shared" si="176"/>
        <v>28.361908475437499</v>
      </c>
      <c r="O892" s="36">
        <f t="shared" si="177"/>
        <v>5.1682882009408484</v>
      </c>
      <c r="P892" s="36">
        <f t="shared" si="178"/>
        <v>33.530196676378345</v>
      </c>
      <c r="Q892" s="38">
        <v>19.46</v>
      </c>
      <c r="R892" s="39">
        <f t="shared" si="179"/>
        <v>-0.4196276213998662</v>
      </c>
      <c r="S892" s="40"/>
      <c r="T892" s="41" t="str">
        <f t="shared" si="180"/>
        <v/>
      </c>
      <c r="U892" s="41" t="str">
        <f t="shared" si="181"/>
        <v/>
      </c>
      <c r="V892" s="41">
        <f t="shared" si="169"/>
        <v>19.46</v>
      </c>
      <c r="W892" s="18">
        <f>_xlfn.XLOOKUP($B892,'[1]Query2 w Prices'!$B:$B,'[1]Query2 w Prices'!$L:$L)</f>
        <v>19.381799999999998</v>
      </c>
    </row>
    <row r="893" spans="2:23" ht="16.5" customHeight="1" x14ac:dyDescent="0.25">
      <c r="B893" s="32" t="s">
        <v>1636</v>
      </c>
      <c r="C893" s="33" t="s">
        <v>5770</v>
      </c>
      <c r="D893" s="34" t="str">
        <f>_xlfn.XLOOKUP($B893,[1]Redo!$A:$A,[1]Redo!$AD:$AD)</f>
        <v>SGN,S8,BWX,M6-3P,</v>
      </c>
      <c r="E893" s="35">
        <v>1326</v>
      </c>
      <c r="F893" s="36">
        <f>_xlfn.XLOOKUP($B893,'[1]DOT Signs Costs (2)'!$A:$A,'[1]DOT Signs Costs (2)'!$Y:$Y)</f>
        <v>0.24028124999999995</v>
      </c>
      <c r="G893" s="37">
        <f t="shared" si="171"/>
        <v>14.416874999999997</v>
      </c>
      <c r="H893" s="36">
        <f>_xlfn.XLOOKUP($B893,'[1]DOT Signs Costs (2)'!$A:$A,'[1]DOT Signs Costs (2)'!$W:$W)</f>
        <v>39.655000000000001</v>
      </c>
      <c r="I893" s="36">
        <f t="shared" si="170"/>
        <v>11.146647187499998</v>
      </c>
      <c r="J893" s="36">
        <f t="shared" si="172"/>
        <v>0.16098843749999997</v>
      </c>
      <c r="K893" s="36">
        <f t="shared" si="173"/>
        <v>11.146647187499998</v>
      </c>
      <c r="L893" s="36">
        <f t="shared" si="174"/>
        <v>50.962635625000004</v>
      </c>
      <c r="M893" s="36">
        <f t="shared" si="175"/>
        <v>3.9852781058750004</v>
      </c>
      <c r="N893" s="36">
        <f t="shared" si="176"/>
        <v>54.947913730875001</v>
      </c>
      <c r="O893" s="36">
        <f t="shared" si="177"/>
        <v>10.012959968739064</v>
      </c>
      <c r="P893" s="36">
        <f t="shared" si="178"/>
        <v>64.960873699614069</v>
      </c>
      <c r="Q893" s="38">
        <v>33.97</v>
      </c>
      <c r="R893" s="39">
        <f t="shared" si="179"/>
        <v>-0.47706984119270224</v>
      </c>
      <c r="S893" s="40"/>
      <c r="T893" s="41" t="str">
        <f t="shared" si="180"/>
        <v/>
      </c>
      <c r="U893" s="41" t="str">
        <f t="shared" si="181"/>
        <v/>
      </c>
      <c r="V893" s="41">
        <f t="shared" si="169"/>
        <v>33.97</v>
      </c>
      <c r="W893" s="18">
        <f>_xlfn.XLOOKUP($B893,'[1]Query2 w Prices'!$B:$B,'[1]Query2 w Prices'!$L:$L)</f>
        <v>33.893000000000001</v>
      </c>
    </row>
    <row r="894" spans="2:23" ht="16.5" customHeight="1" x14ac:dyDescent="0.25">
      <c r="B894" s="42" t="s">
        <v>1637</v>
      </c>
      <c r="C894" s="33" t="s">
        <v>5771</v>
      </c>
      <c r="D894" s="34" t="str">
        <f>_xlfn.XLOOKUP($B894,[1]Redo!$A:$A,[1]Redo!$AD:$AD)</f>
        <v>SGN,S8,BWX,M6-3P,</v>
      </c>
      <c r="E894" s="35">
        <v>1326</v>
      </c>
      <c r="F894" s="36">
        <f>_xlfn.XLOOKUP($B894,'[1]DOT Signs Costs (2)'!$A:$A,'[1]DOT Signs Costs (2)'!$Y:$Y)</f>
        <v>0.24028124999999995</v>
      </c>
      <c r="G894" s="37">
        <f t="shared" si="171"/>
        <v>14.416874999999997</v>
      </c>
      <c r="H894" s="36">
        <f>_xlfn.XLOOKUP($B894,'[1]DOT Signs Costs (2)'!$A:$A,'[1]DOT Signs Costs (2)'!$W:$W)</f>
        <v>39.655000000000001</v>
      </c>
      <c r="I894" s="36">
        <f t="shared" si="170"/>
        <v>11.146647187499998</v>
      </c>
      <c r="J894" s="36">
        <f t="shared" si="172"/>
        <v>0.16098843749999997</v>
      </c>
      <c r="K894" s="36">
        <f t="shared" si="173"/>
        <v>11.146647187499998</v>
      </c>
      <c r="L894" s="36">
        <f t="shared" si="174"/>
        <v>50.962635625000004</v>
      </c>
      <c r="M894" s="36">
        <f t="shared" si="175"/>
        <v>3.9852781058750004</v>
      </c>
      <c r="N894" s="36">
        <f t="shared" si="176"/>
        <v>54.947913730875001</v>
      </c>
      <c r="O894" s="36">
        <f t="shared" si="177"/>
        <v>10.012959968739064</v>
      </c>
      <c r="P894" s="36">
        <f t="shared" si="178"/>
        <v>64.960873699614069</v>
      </c>
      <c r="Q894" s="38">
        <v>33.97</v>
      </c>
      <c r="R894" s="39">
        <f t="shared" si="179"/>
        <v>-0.47706984119270224</v>
      </c>
      <c r="S894" s="40"/>
      <c r="T894" s="41" t="str">
        <f t="shared" si="180"/>
        <v/>
      </c>
      <c r="U894" s="41" t="str">
        <f t="shared" si="181"/>
        <v/>
      </c>
      <c r="V894" s="41">
        <f t="shared" si="169"/>
        <v>33.97</v>
      </c>
      <c r="W894" s="18">
        <f>_xlfn.XLOOKUP($B894,'[1]Query2 w Prices'!$B:$B,'[1]Query2 w Prices'!$L:$L)</f>
        <v>33.893000000000001</v>
      </c>
    </row>
    <row r="895" spans="2:23" ht="16.5" customHeight="1" x14ac:dyDescent="0.25">
      <c r="B895" s="32" t="s">
        <v>1656</v>
      </c>
      <c r="C895" s="33" t="s">
        <v>5772</v>
      </c>
      <c r="D895" s="34" t="str">
        <f>_xlfn.XLOOKUP($B895,[1]Redo!$A:$A,[1]Redo!$AD:$AD)</f>
        <v>SGN,S8,BWX,M6-4P,</v>
      </c>
      <c r="E895" s="35">
        <v>1326</v>
      </c>
      <c r="F895" s="36">
        <f>_xlfn.XLOOKUP($B895,'[1]DOT Signs Costs (2)'!$A:$A,'[1]DOT Signs Costs (2)'!$Y:$Y)</f>
        <v>0.13764062499999999</v>
      </c>
      <c r="G895" s="37">
        <f t="shared" si="171"/>
        <v>8.2584374999999994</v>
      </c>
      <c r="H895" s="36">
        <f>_xlfn.XLOOKUP($B895,'[1]DOT Signs Costs (2)'!$A:$A,'[1]DOT Signs Costs (2)'!$W:$W)</f>
        <v>19.827500000000001</v>
      </c>
      <c r="I895" s="36">
        <f t="shared" si="170"/>
        <v>6.3851485937499994</v>
      </c>
      <c r="J895" s="36">
        <f t="shared" si="172"/>
        <v>9.2219218749999998E-2</v>
      </c>
      <c r="K895" s="36">
        <f t="shared" si="173"/>
        <v>6.3851485937499994</v>
      </c>
      <c r="L895" s="36">
        <f t="shared" si="174"/>
        <v>26.3048678125</v>
      </c>
      <c r="M895" s="36">
        <f t="shared" si="175"/>
        <v>2.0570406629375002</v>
      </c>
      <c r="N895" s="36">
        <f t="shared" si="176"/>
        <v>28.361908475437499</v>
      </c>
      <c r="O895" s="36">
        <f t="shared" si="177"/>
        <v>5.1682882009408484</v>
      </c>
      <c r="P895" s="36">
        <f t="shared" si="178"/>
        <v>33.530196676378345</v>
      </c>
      <c r="Q895" s="38">
        <v>19.63</v>
      </c>
      <c r="R895" s="39">
        <f t="shared" si="179"/>
        <v>-0.41455756464950538</v>
      </c>
      <c r="S895" s="40"/>
      <c r="T895" s="41" t="str">
        <f t="shared" si="180"/>
        <v/>
      </c>
      <c r="U895" s="41" t="str">
        <f t="shared" si="181"/>
        <v/>
      </c>
      <c r="V895" s="41">
        <f t="shared" si="169"/>
        <v>19.63</v>
      </c>
      <c r="W895" s="18">
        <f>_xlfn.XLOOKUP($B895,'[1]Query2 w Prices'!$B:$B,'[1]Query2 w Prices'!$L:$L)</f>
        <v>19.556100000000001</v>
      </c>
    </row>
    <row r="896" spans="2:23" ht="16.5" customHeight="1" x14ac:dyDescent="0.25">
      <c r="B896" s="42" t="s">
        <v>1659</v>
      </c>
      <c r="C896" s="33" t="s">
        <v>5773</v>
      </c>
      <c r="D896" s="34" t="str">
        <f>_xlfn.XLOOKUP($B896,[1]Redo!$A:$A,[1]Redo!$AD:$AD)</f>
        <v>SGN,S8,BWX,M6-4P,</v>
      </c>
      <c r="E896" s="35">
        <v>1326</v>
      </c>
      <c r="F896" s="36">
        <f>_xlfn.XLOOKUP($B896,'[1]DOT Signs Costs (2)'!$A:$A,'[1]DOT Signs Costs (2)'!$Y:$Y)</f>
        <v>0.13764062499999999</v>
      </c>
      <c r="G896" s="37">
        <f t="shared" si="171"/>
        <v>8.2584374999999994</v>
      </c>
      <c r="H896" s="36">
        <f>_xlfn.XLOOKUP($B896,'[1]DOT Signs Costs (2)'!$A:$A,'[1]DOT Signs Costs (2)'!$W:$W)</f>
        <v>19.827500000000001</v>
      </c>
      <c r="I896" s="36">
        <f t="shared" si="170"/>
        <v>6.3851485937499994</v>
      </c>
      <c r="J896" s="36">
        <f t="shared" si="172"/>
        <v>9.2219218749999998E-2</v>
      </c>
      <c r="K896" s="36">
        <f t="shared" si="173"/>
        <v>6.3851485937499994</v>
      </c>
      <c r="L896" s="36">
        <f t="shared" si="174"/>
        <v>26.3048678125</v>
      </c>
      <c r="M896" s="36">
        <f t="shared" si="175"/>
        <v>2.0570406629375002</v>
      </c>
      <c r="N896" s="36">
        <f t="shared" si="176"/>
        <v>28.361908475437499</v>
      </c>
      <c r="O896" s="36">
        <f t="shared" si="177"/>
        <v>5.1682882009408484</v>
      </c>
      <c r="P896" s="36">
        <f t="shared" si="178"/>
        <v>33.530196676378345</v>
      </c>
      <c r="Q896" s="38">
        <v>19.63</v>
      </c>
      <c r="R896" s="39">
        <f t="shared" si="179"/>
        <v>-0.41455756464950538</v>
      </c>
      <c r="S896" s="40"/>
      <c r="T896" s="41" t="str">
        <f t="shared" si="180"/>
        <v/>
      </c>
      <c r="U896" s="41" t="str">
        <f t="shared" si="181"/>
        <v/>
      </c>
      <c r="V896" s="41">
        <f t="shared" si="169"/>
        <v>19.63</v>
      </c>
      <c r="W896" s="18">
        <f>_xlfn.XLOOKUP($B896,'[1]Query2 w Prices'!$B:$B,'[1]Query2 w Prices'!$L:$L)</f>
        <v>19.556100000000001</v>
      </c>
    </row>
    <row r="897" spans="2:23" ht="16.5" customHeight="1" x14ac:dyDescent="0.25">
      <c r="B897" s="32" t="s">
        <v>1661</v>
      </c>
      <c r="C897" s="33" t="s">
        <v>5774</v>
      </c>
      <c r="D897" s="34" t="str">
        <f>_xlfn.XLOOKUP($B897,[1]Redo!$A:$A,[1]Redo!$AD:$AD)</f>
        <v>SGN,S8,BWX,M6-4P,</v>
      </c>
      <c r="E897" s="35">
        <v>1326</v>
      </c>
      <c r="F897" s="36">
        <f>_xlfn.XLOOKUP($B897,'[1]DOT Signs Costs (2)'!$A:$A,'[1]DOT Signs Costs (2)'!$Y:$Y)</f>
        <v>0.24028124999999995</v>
      </c>
      <c r="G897" s="37">
        <f t="shared" si="171"/>
        <v>14.416874999999997</v>
      </c>
      <c r="H897" s="36">
        <f>_xlfn.XLOOKUP($B897,'[1]DOT Signs Costs (2)'!$A:$A,'[1]DOT Signs Costs (2)'!$W:$W)</f>
        <v>39.655000000000001</v>
      </c>
      <c r="I897" s="36">
        <f t="shared" si="170"/>
        <v>11.146647187499998</v>
      </c>
      <c r="J897" s="36">
        <f t="shared" si="172"/>
        <v>0.16098843749999997</v>
      </c>
      <c r="K897" s="36">
        <f t="shared" si="173"/>
        <v>11.146647187499998</v>
      </c>
      <c r="L897" s="36">
        <f t="shared" si="174"/>
        <v>50.962635625000004</v>
      </c>
      <c r="M897" s="36">
        <f t="shared" si="175"/>
        <v>3.9852781058750004</v>
      </c>
      <c r="N897" s="36">
        <f t="shared" si="176"/>
        <v>54.947913730875001</v>
      </c>
      <c r="O897" s="36">
        <f t="shared" si="177"/>
        <v>10.012959968739064</v>
      </c>
      <c r="P897" s="36">
        <f t="shared" si="178"/>
        <v>64.960873699614069</v>
      </c>
      <c r="Q897" s="38">
        <v>37.49</v>
      </c>
      <c r="R897" s="39">
        <f t="shared" si="179"/>
        <v>-0.42288337787207547</v>
      </c>
      <c r="S897" s="40"/>
      <c r="T897" s="41" t="str">
        <f t="shared" si="180"/>
        <v/>
      </c>
      <c r="U897" s="41" t="str">
        <f t="shared" si="181"/>
        <v/>
      </c>
      <c r="V897" s="41">
        <f t="shared" si="169"/>
        <v>37.49</v>
      </c>
      <c r="W897" s="18">
        <f>_xlfn.XLOOKUP($B897,'[1]Query2 w Prices'!$B:$B,'[1]Query2 w Prices'!$L:$L)</f>
        <v>37.4116</v>
      </c>
    </row>
    <row r="898" spans="2:23" ht="16.5" customHeight="1" x14ac:dyDescent="0.25">
      <c r="B898" s="42" t="s">
        <v>1662</v>
      </c>
      <c r="C898" s="33" t="s">
        <v>5775</v>
      </c>
      <c r="D898" s="34" t="str">
        <f>_xlfn.XLOOKUP($B898,[1]Redo!$A:$A,[1]Redo!$AD:$AD)</f>
        <v>SGN,S8,BWX,M6-4P,</v>
      </c>
      <c r="E898" s="35">
        <v>1326</v>
      </c>
      <c r="F898" s="36">
        <f>_xlfn.XLOOKUP($B898,'[1]DOT Signs Costs (2)'!$A:$A,'[1]DOT Signs Costs (2)'!$Y:$Y)</f>
        <v>0.24028124999999995</v>
      </c>
      <c r="G898" s="37">
        <f t="shared" si="171"/>
        <v>14.416874999999997</v>
      </c>
      <c r="H898" s="36">
        <f>_xlfn.XLOOKUP($B898,'[1]DOT Signs Costs (2)'!$A:$A,'[1]DOT Signs Costs (2)'!$W:$W)</f>
        <v>39.655000000000001</v>
      </c>
      <c r="I898" s="36">
        <f t="shared" si="170"/>
        <v>11.146647187499998</v>
      </c>
      <c r="J898" s="36">
        <f t="shared" si="172"/>
        <v>0.16098843749999997</v>
      </c>
      <c r="K898" s="36">
        <f t="shared" si="173"/>
        <v>11.146647187499998</v>
      </c>
      <c r="L898" s="36">
        <f t="shared" si="174"/>
        <v>50.962635625000004</v>
      </c>
      <c r="M898" s="36">
        <f t="shared" si="175"/>
        <v>3.9852781058750004</v>
      </c>
      <c r="N898" s="36">
        <f t="shared" si="176"/>
        <v>54.947913730875001</v>
      </c>
      <c r="O898" s="36">
        <f t="shared" si="177"/>
        <v>10.012959968739064</v>
      </c>
      <c r="P898" s="36">
        <f t="shared" si="178"/>
        <v>64.960873699614069</v>
      </c>
      <c r="Q898" s="38">
        <v>37.49</v>
      </c>
      <c r="R898" s="39">
        <f t="shared" si="179"/>
        <v>-0.42288337787207547</v>
      </c>
      <c r="S898" s="40"/>
      <c r="T898" s="41" t="str">
        <f t="shared" si="180"/>
        <v/>
      </c>
      <c r="U898" s="41" t="str">
        <f t="shared" si="181"/>
        <v/>
      </c>
      <c r="V898" s="41">
        <f t="shared" si="169"/>
        <v>37.49</v>
      </c>
      <c r="W898" s="18">
        <f>_xlfn.XLOOKUP($B898,'[1]Query2 w Prices'!$B:$B,'[1]Query2 w Prices'!$L:$L)</f>
        <v>37.4116</v>
      </c>
    </row>
    <row r="899" spans="2:23" ht="16.5" customHeight="1" x14ac:dyDescent="0.25">
      <c r="B899" s="32" t="s">
        <v>1681</v>
      </c>
      <c r="C899" s="33" t="s">
        <v>5776</v>
      </c>
      <c r="D899" s="34" t="str">
        <f>_xlfn.XLOOKUP($B899,[1]Redo!$A:$A,[1]Redo!$AD:$AD)</f>
        <v>SGN,S8,BWX,M6-5P,</v>
      </c>
      <c r="E899" s="35">
        <v>1326</v>
      </c>
      <c r="F899" s="36">
        <f>_xlfn.XLOOKUP($B899,'[1]DOT Signs Costs (2)'!$A:$A,'[1]DOT Signs Costs (2)'!$Y:$Y)</f>
        <v>0.13764062499999999</v>
      </c>
      <c r="G899" s="37">
        <f t="shared" si="171"/>
        <v>8.2584374999999994</v>
      </c>
      <c r="H899" s="36">
        <f>_xlfn.XLOOKUP($B899,'[1]DOT Signs Costs (2)'!$A:$A,'[1]DOT Signs Costs (2)'!$W:$W)</f>
        <v>19.827500000000001</v>
      </c>
      <c r="I899" s="36">
        <f t="shared" si="170"/>
        <v>6.3851485937499994</v>
      </c>
      <c r="J899" s="36">
        <f t="shared" si="172"/>
        <v>9.2219218749999998E-2</v>
      </c>
      <c r="K899" s="36">
        <f t="shared" si="173"/>
        <v>6.3851485937499994</v>
      </c>
      <c r="L899" s="36">
        <f t="shared" si="174"/>
        <v>26.3048678125</v>
      </c>
      <c r="M899" s="36">
        <f t="shared" si="175"/>
        <v>2.0570406629375002</v>
      </c>
      <c r="N899" s="36">
        <f t="shared" si="176"/>
        <v>28.361908475437499</v>
      </c>
      <c r="O899" s="36">
        <f t="shared" si="177"/>
        <v>5.1682882009408484</v>
      </c>
      <c r="P899" s="36">
        <f t="shared" si="178"/>
        <v>33.530196676378345</v>
      </c>
      <c r="Q899" s="38">
        <v>19.46</v>
      </c>
      <c r="R899" s="39">
        <f t="shared" si="179"/>
        <v>-0.4196276213998662</v>
      </c>
      <c r="S899" s="40"/>
      <c r="T899" s="41" t="str">
        <f t="shared" si="180"/>
        <v/>
      </c>
      <c r="U899" s="41" t="str">
        <f t="shared" si="181"/>
        <v/>
      </c>
      <c r="V899" s="41">
        <f t="shared" si="169"/>
        <v>19.46</v>
      </c>
      <c r="W899" s="18">
        <f>_xlfn.XLOOKUP($B899,'[1]Query2 w Prices'!$B:$B,'[1]Query2 w Prices'!$L:$L)</f>
        <v>19.381799999999998</v>
      </c>
    </row>
    <row r="900" spans="2:23" ht="16.5" customHeight="1" x14ac:dyDescent="0.25">
      <c r="B900" s="42" t="s">
        <v>1684</v>
      </c>
      <c r="C900" s="33" t="s">
        <v>5777</v>
      </c>
      <c r="D900" s="34" t="str">
        <f>_xlfn.XLOOKUP($B900,[1]Redo!$A:$A,[1]Redo!$AD:$AD)</f>
        <v>SGN,S8,BWX,M6-5P,</v>
      </c>
      <c r="E900" s="35">
        <v>1326</v>
      </c>
      <c r="F900" s="36">
        <f>_xlfn.XLOOKUP($B900,'[1]DOT Signs Costs (2)'!$A:$A,'[1]DOT Signs Costs (2)'!$Y:$Y)</f>
        <v>0.13764062499999999</v>
      </c>
      <c r="G900" s="37">
        <f t="shared" si="171"/>
        <v>8.2584374999999994</v>
      </c>
      <c r="H900" s="36">
        <f>_xlfn.XLOOKUP($B900,'[1]DOT Signs Costs (2)'!$A:$A,'[1]DOT Signs Costs (2)'!$W:$W)</f>
        <v>19.827500000000001</v>
      </c>
      <c r="I900" s="36">
        <f t="shared" si="170"/>
        <v>6.3851485937499994</v>
      </c>
      <c r="J900" s="36">
        <f t="shared" si="172"/>
        <v>9.2219218749999998E-2</v>
      </c>
      <c r="K900" s="36">
        <f t="shared" si="173"/>
        <v>6.3851485937499994</v>
      </c>
      <c r="L900" s="36">
        <f t="shared" si="174"/>
        <v>26.3048678125</v>
      </c>
      <c r="M900" s="36">
        <f t="shared" si="175"/>
        <v>2.0570406629375002</v>
      </c>
      <c r="N900" s="36">
        <f t="shared" si="176"/>
        <v>28.361908475437499</v>
      </c>
      <c r="O900" s="36">
        <f t="shared" si="177"/>
        <v>5.1682882009408484</v>
      </c>
      <c r="P900" s="36">
        <f t="shared" si="178"/>
        <v>33.530196676378345</v>
      </c>
      <c r="Q900" s="38">
        <v>19.46</v>
      </c>
      <c r="R900" s="39">
        <f t="shared" si="179"/>
        <v>-0.4196276213998662</v>
      </c>
      <c r="S900" s="40"/>
      <c r="T900" s="41" t="str">
        <f t="shared" si="180"/>
        <v/>
      </c>
      <c r="U900" s="41" t="str">
        <f t="shared" si="181"/>
        <v/>
      </c>
      <c r="V900" s="41">
        <f t="shared" si="169"/>
        <v>19.46</v>
      </c>
      <c r="W900" s="18">
        <f>_xlfn.XLOOKUP($B900,'[1]Query2 w Prices'!$B:$B,'[1]Query2 w Prices'!$L:$L)</f>
        <v>19.381799999999998</v>
      </c>
    </row>
    <row r="901" spans="2:23" ht="16.5" customHeight="1" x14ac:dyDescent="0.25">
      <c r="B901" s="32" t="s">
        <v>1686</v>
      </c>
      <c r="C901" s="33" t="s">
        <v>5778</v>
      </c>
      <c r="D901" s="34" t="str">
        <f>_xlfn.XLOOKUP($B901,[1]Redo!$A:$A,[1]Redo!$AD:$AD)</f>
        <v>SGN,S8,BWX,M6-5P,</v>
      </c>
      <c r="E901" s="35">
        <v>1326</v>
      </c>
      <c r="F901" s="36">
        <f>_xlfn.XLOOKUP($B901,'[1]DOT Signs Costs (2)'!$A:$A,'[1]DOT Signs Costs (2)'!$Y:$Y)</f>
        <v>0.24028124999999995</v>
      </c>
      <c r="G901" s="37">
        <f t="shared" si="171"/>
        <v>14.416874999999997</v>
      </c>
      <c r="H901" s="36">
        <f>_xlfn.XLOOKUP($B901,'[1]DOT Signs Costs (2)'!$A:$A,'[1]DOT Signs Costs (2)'!$W:$W)</f>
        <v>39.655000000000001</v>
      </c>
      <c r="I901" s="36">
        <f t="shared" si="170"/>
        <v>11.146647187499998</v>
      </c>
      <c r="J901" s="36">
        <f t="shared" si="172"/>
        <v>0.16098843749999997</v>
      </c>
      <c r="K901" s="36">
        <f t="shared" si="173"/>
        <v>11.146647187499998</v>
      </c>
      <c r="L901" s="36">
        <f t="shared" si="174"/>
        <v>50.962635625000004</v>
      </c>
      <c r="M901" s="36">
        <f t="shared" si="175"/>
        <v>3.9852781058750004</v>
      </c>
      <c r="N901" s="36">
        <f t="shared" si="176"/>
        <v>54.947913730875001</v>
      </c>
      <c r="O901" s="36">
        <f t="shared" si="177"/>
        <v>10.012959968739064</v>
      </c>
      <c r="P901" s="36">
        <f t="shared" si="178"/>
        <v>64.960873699614069</v>
      </c>
      <c r="Q901" s="38">
        <v>33.97</v>
      </c>
      <c r="R901" s="39">
        <f t="shared" si="179"/>
        <v>-0.47706984119270224</v>
      </c>
      <c r="S901" s="40"/>
      <c r="T901" s="41" t="str">
        <f t="shared" si="180"/>
        <v/>
      </c>
      <c r="U901" s="41" t="str">
        <f t="shared" si="181"/>
        <v/>
      </c>
      <c r="V901" s="41">
        <f t="shared" si="169"/>
        <v>33.97</v>
      </c>
      <c r="W901" s="18">
        <f>_xlfn.XLOOKUP($B901,'[1]Query2 w Prices'!$B:$B,'[1]Query2 w Prices'!$L:$L)</f>
        <v>33.893000000000001</v>
      </c>
    </row>
    <row r="902" spans="2:23" ht="16.5" customHeight="1" x14ac:dyDescent="0.25">
      <c r="B902" s="42" t="s">
        <v>1687</v>
      </c>
      <c r="C902" s="33" t="s">
        <v>5779</v>
      </c>
      <c r="D902" s="34" t="str">
        <f>_xlfn.XLOOKUP($B902,[1]Redo!$A:$A,[1]Redo!$AD:$AD)</f>
        <v>SGN,S8,BWX,M6-5P,</v>
      </c>
      <c r="E902" s="35">
        <v>1326</v>
      </c>
      <c r="F902" s="36">
        <f>_xlfn.XLOOKUP($B902,'[1]DOT Signs Costs (2)'!$A:$A,'[1]DOT Signs Costs (2)'!$Y:$Y)</f>
        <v>0.24028124999999995</v>
      </c>
      <c r="G902" s="37">
        <f t="shared" si="171"/>
        <v>14.416874999999997</v>
      </c>
      <c r="H902" s="36">
        <f>_xlfn.XLOOKUP($B902,'[1]DOT Signs Costs (2)'!$A:$A,'[1]DOT Signs Costs (2)'!$W:$W)</f>
        <v>39.655000000000001</v>
      </c>
      <c r="I902" s="36">
        <f t="shared" si="170"/>
        <v>11.146647187499998</v>
      </c>
      <c r="J902" s="36">
        <f t="shared" si="172"/>
        <v>0.16098843749999997</v>
      </c>
      <c r="K902" s="36">
        <f t="shared" si="173"/>
        <v>11.146647187499998</v>
      </c>
      <c r="L902" s="36">
        <f t="shared" si="174"/>
        <v>50.962635625000004</v>
      </c>
      <c r="M902" s="36">
        <f t="shared" si="175"/>
        <v>3.9852781058750004</v>
      </c>
      <c r="N902" s="36">
        <f t="shared" si="176"/>
        <v>54.947913730875001</v>
      </c>
      <c r="O902" s="36">
        <f t="shared" si="177"/>
        <v>10.012959968739064</v>
      </c>
      <c r="P902" s="36">
        <f t="shared" si="178"/>
        <v>64.960873699614069</v>
      </c>
      <c r="Q902" s="38">
        <v>33.97</v>
      </c>
      <c r="R902" s="39">
        <f t="shared" si="179"/>
        <v>-0.47706984119270224</v>
      </c>
      <c r="S902" s="40"/>
      <c r="T902" s="41" t="str">
        <f t="shared" si="180"/>
        <v/>
      </c>
      <c r="U902" s="41" t="str">
        <f t="shared" si="181"/>
        <v/>
      </c>
      <c r="V902" s="41">
        <f t="shared" ref="V902:V965" si="182">ROUND($W902+7.75%,2)</f>
        <v>33.97</v>
      </c>
      <c r="W902" s="18">
        <f>_xlfn.XLOOKUP($B902,'[1]Query2 w Prices'!$B:$B,'[1]Query2 w Prices'!$L:$L)</f>
        <v>33.893000000000001</v>
      </c>
    </row>
    <row r="903" spans="2:23" ht="16.5" customHeight="1" x14ac:dyDescent="0.25">
      <c r="B903" s="32" t="s">
        <v>1706</v>
      </c>
      <c r="C903" s="33" t="s">
        <v>5780</v>
      </c>
      <c r="D903" s="34" t="str">
        <f>_xlfn.XLOOKUP($B903,[1]Redo!$A:$A,[1]Redo!$AD:$AD)</f>
        <v>SGN,S8,BWX,M6-6P,</v>
      </c>
      <c r="E903" s="35">
        <v>1326</v>
      </c>
      <c r="F903" s="36">
        <f>_xlfn.XLOOKUP($B903,'[1]DOT Signs Costs (2)'!$A:$A,'[1]DOT Signs Costs (2)'!$Y:$Y)</f>
        <v>0.13764062499999999</v>
      </c>
      <c r="G903" s="37">
        <f t="shared" si="171"/>
        <v>8.2584374999999994</v>
      </c>
      <c r="H903" s="36">
        <f>_xlfn.XLOOKUP($B903,'[1]DOT Signs Costs (2)'!$A:$A,'[1]DOT Signs Costs (2)'!$W:$W)</f>
        <v>19.827500000000001</v>
      </c>
      <c r="I903" s="36">
        <f t="shared" ref="I903:I966" si="183">F903*$K$4</f>
        <v>6.3851485937499994</v>
      </c>
      <c r="J903" s="36">
        <f t="shared" si="172"/>
        <v>9.2219218749999998E-2</v>
      </c>
      <c r="K903" s="36">
        <f t="shared" si="173"/>
        <v>6.3851485937499994</v>
      </c>
      <c r="L903" s="36">
        <f t="shared" si="174"/>
        <v>26.3048678125</v>
      </c>
      <c r="M903" s="36">
        <f t="shared" si="175"/>
        <v>2.0570406629375002</v>
      </c>
      <c r="N903" s="36">
        <f t="shared" si="176"/>
        <v>28.361908475437499</v>
      </c>
      <c r="O903" s="36">
        <f t="shared" si="177"/>
        <v>5.1682882009408484</v>
      </c>
      <c r="P903" s="36">
        <f t="shared" si="178"/>
        <v>33.530196676378345</v>
      </c>
      <c r="Q903" s="38">
        <v>19.46</v>
      </c>
      <c r="R903" s="39">
        <f t="shared" si="179"/>
        <v>-0.4196276213998662</v>
      </c>
      <c r="S903" s="40"/>
      <c r="T903" s="41" t="str">
        <f t="shared" si="180"/>
        <v/>
      </c>
      <c r="U903" s="41" t="str">
        <f t="shared" si="181"/>
        <v/>
      </c>
      <c r="V903" s="41">
        <f t="shared" si="182"/>
        <v>19.46</v>
      </c>
      <c r="W903" s="18">
        <f>_xlfn.XLOOKUP($B903,'[1]Query2 w Prices'!$B:$B,'[1]Query2 w Prices'!$L:$L)</f>
        <v>19.381799999999998</v>
      </c>
    </row>
    <row r="904" spans="2:23" ht="16.5" customHeight="1" x14ac:dyDescent="0.25">
      <c r="B904" s="42" t="s">
        <v>1709</v>
      </c>
      <c r="C904" s="33" t="s">
        <v>5781</v>
      </c>
      <c r="D904" s="34" t="str">
        <f>_xlfn.XLOOKUP($B904,[1]Redo!$A:$A,[1]Redo!$AD:$AD)</f>
        <v>SGN,S8,BWX,M6-6P,</v>
      </c>
      <c r="E904" s="35">
        <v>1326</v>
      </c>
      <c r="F904" s="36">
        <f>_xlfn.XLOOKUP($B904,'[1]DOT Signs Costs (2)'!$A:$A,'[1]DOT Signs Costs (2)'!$Y:$Y)</f>
        <v>0.13764062499999999</v>
      </c>
      <c r="G904" s="37">
        <f t="shared" si="171"/>
        <v>8.2584374999999994</v>
      </c>
      <c r="H904" s="36">
        <f>_xlfn.XLOOKUP($B904,'[1]DOT Signs Costs (2)'!$A:$A,'[1]DOT Signs Costs (2)'!$W:$W)</f>
        <v>19.827500000000001</v>
      </c>
      <c r="I904" s="36">
        <f t="shared" si="183"/>
        <v>6.3851485937499994</v>
      </c>
      <c r="J904" s="36">
        <f t="shared" si="172"/>
        <v>9.2219218749999998E-2</v>
      </c>
      <c r="K904" s="36">
        <f t="shared" si="173"/>
        <v>6.3851485937499994</v>
      </c>
      <c r="L904" s="36">
        <f t="shared" si="174"/>
        <v>26.3048678125</v>
      </c>
      <c r="M904" s="36">
        <f t="shared" si="175"/>
        <v>2.0570406629375002</v>
      </c>
      <c r="N904" s="36">
        <f t="shared" si="176"/>
        <v>28.361908475437499</v>
      </c>
      <c r="O904" s="36">
        <f t="shared" si="177"/>
        <v>5.1682882009408484</v>
      </c>
      <c r="P904" s="36">
        <f t="shared" si="178"/>
        <v>33.530196676378345</v>
      </c>
      <c r="Q904" s="38">
        <v>19.46</v>
      </c>
      <c r="R904" s="39">
        <f t="shared" si="179"/>
        <v>-0.4196276213998662</v>
      </c>
      <c r="S904" s="40"/>
      <c r="T904" s="41" t="str">
        <f t="shared" si="180"/>
        <v/>
      </c>
      <c r="U904" s="41" t="str">
        <f t="shared" si="181"/>
        <v/>
      </c>
      <c r="V904" s="41">
        <f t="shared" si="182"/>
        <v>19.46</v>
      </c>
      <c r="W904" s="18">
        <f>_xlfn.XLOOKUP($B904,'[1]Query2 w Prices'!$B:$B,'[1]Query2 w Prices'!$L:$L)</f>
        <v>19.381799999999998</v>
      </c>
    </row>
    <row r="905" spans="2:23" ht="16.5" customHeight="1" x14ac:dyDescent="0.25">
      <c r="B905" s="32" t="s">
        <v>1729</v>
      </c>
      <c r="C905" s="33" t="s">
        <v>5782</v>
      </c>
      <c r="D905" s="34" t="str">
        <f>_xlfn.XLOOKUP($B905,[1]Redo!$A:$A,[1]Redo!$AD:$AD)</f>
        <v>SGN,S11,WEX,M6-6P,</v>
      </c>
      <c r="E905" s="35">
        <v>1326</v>
      </c>
      <c r="F905" s="36">
        <f>_xlfn.XLOOKUP($B905,'[1]DOT Signs Costs (2)'!$A:$A,'[1]DOT Signs Costs (2)'!$Y:$Y)</f>
        <v>0.13764062499999999</v>
      </c>
      <c r="G905" s="37">
        <f t="shared" si="171"/>
        <v>8.2584374999999994</v>
      </c>
      <c r="H905" s="36">
        <f>_xlfn.XLOOKUP($B905,'[1]DOT Signs Costs (2)'!$A:$A,'[1]DOT Signs Costs (2)'!$W:$W)</f>
        <v>19.827500000000001</v>
      </c>
      <c r="I905" s="36">
        <f t="shared" si="183"/>
        <v>6.3851485937499994</v>
      </c>
      <c r="J905" s="36">
        <f t="shared" si="172"/>
        <v>9.2219218749999998E-2</v>
      </c>
      <c r="K905" s="36">
        <f t="shared" si="173"/>
        <v>6.3851485937499994</v>
      </c>
      <c r="L905" s="36">
        <f t="shared" si="174"/>
        <v>26.3048678125</v>
      </c>
      <c r="M905" s="36">
        <f t="shared" si="175"/>
        <v>2.0570406629375002</v>
      </c>
      <c r="N905" s="36">
        <f t="shared" si="176"/>
        <v>28.361908475437499</v>
      </c>
      <c r="O905" s="36">
        <f t="shared" si="177"/>
        <v>5.1682882009408484</v>
      </c>
      <c r="P905" s="36">
        <f t="shared" si="178"/>
        <v>33.530196676378345</v>
      </c>
      <c r="Q905" s="38" t="e">
        <v>#N/A</v>
      </c>
      <c r="R905" s="39" t="str">
        <f t="shared" si="179"/>
        <v xml:space="preserve"> </v>
      </c>
      <c r="S905" s="40"/>
      <c r="T905" s="41" t="str">
        <f t="shared" si="180"/>
        <v/>
      </c>
      <c r="U905" s="41" t="str">
        <f t="shared" si="181"/>
        <v/>
      </c>
      <c r="V905" s="41" t="e">
        <f t="shared" si="182"/>
        <v>#N/A</v>
      </c>
      <c r="W905" s="18" t="e">
        <f>_xlfn.XLOOKUP($B905,'[1]Query2 w Prices'!$B:$B,'[1]Query2 w Prices'!$L:$L)</f>
        <v>#N/A</v>
      </c>
    </row>
    <row r="906" spans="2:23" ht="16.5" customHeight="1" x14ac:dyDescent="0.25">
      <c r="B906" s="42" t="s">
        <v>1730</v>
      </c>
      <c r="C906" s="33" t="s">
        <v>5783</v>
      </c>
      <c r="D906" s="34" t="str">
        <f>_xlfn.XLOOKUP($B906,[1]Redo!$A:$A,[1]Redo!$AD:$AD)</f>
        <v>SGN,S11,WEX,M6-6P,</v>
      </c>
      <c r="E906" s="35">
        <v>1326</v>
      </c>
      <c r="F906" s="36">
        <f>_xlfn.XLOOKUP($B906,'[1]DOT Signs Costs (2)'!$A:$A,'[1]DOT Signs Costs (2)'!$Y:$Y)</f>
        <v>0.13764062499999999</v>
      </c>
      <c r="G906" s="37">
        <f t="shared" ref="G906:G969" si="184">IFERROR(SUM(F906*60), " ")</f>
        <v>8.2584374999999994</v>
      </c>
      <c r="H906" s="36">
        <f>_xlfn.XLOOKUP($B906,'[1]DOT Signs Costs (2)'!$A:$A,'[1]DOT Signs Costs (2)'!$W:$W)</f>
        <v>19.827500000000001</v>
      </c>
      <c r="I906" s="36">
        <f t="shared" si="183"/>
        <v>6.3851485937499994</v>
      </c>
      <c r="J906" s="36">
        <f t="shared" ref="J906:J969" si="185">IFERROR(SUM($J$4*F906), " " )</f>
        <v>9.2219218749999998E-2</v>
      </c>
      <c r="K906" s="36">
        <f t="shared" ref="K906:K969" si="186">IFERROR(SUM($K$4*F906), " ")</f>
        <v>6.3851485937499994</v>
      </c>
      <c r="L906" s="36">
        <f t="shared" ref="L906:L969" si="187">IFERROR(SUM(H906+J906+K906), " ")</f>
        <v>26.3048678125</v>
      </c>
      <c r="M906" s="36">
        <f t="shared" ref="M906:M969" si="188">IFERROR(SUM(L906*$M$4), " ")</f>
        <v>2.0570406629375002</v>
      </c>
      <c r="N906" s="36">
        <f t="shared" ref="N906:N969" si="189">IFERROR(SUM(L906+M906), " ")</f>
        <v>28.361908475437499</v>
      </c>
      <c r="O906" s="36">
        <f t="shared" ref="O906:O969" si="190">IFERROR(SUM(N906*$O$4), " ")</f>
        <v>5.1682882009408484</v>
      </c>
      <c r="P906" s="36">
        <f t="shared" ref="P906:P969" si="191">IFERROR(SUM(O906+N906),"")</f>
        <v>33.530196676378345</v>
      </c>
      <c r="Q906" s="38" t="e">
        <v>#N/A</v>
      </c>
      <c r="R906" s="39" t="str">
        <f t="shared" ref="R906:R969" si="192">IFERROR(SUM(Q906-P906)/(P906)," ")</f>
        <v xml:space="preserve"> </v>
      </c>
      <c r="S906" s="40"/>
      <c r="T906" s="41" t="str">
        <f t="shared" ref="T906:T969" si="193">IF(S906=0,"",Q906*S906)</f>
        <v/>
      </c>
      <c r="U906" s="41" t="str">
        <f t="shared" ref="U906:U969" si="194">IFERROR(T906-(P906*S906),"")</f>
        <v/>
      </c>
      <c r="V906" s="41" t="e">
        <f t="shared" si="182"/>
        <v>#N/A</v>
      </c>
      <c r="W906" s="18" t="e">
        <f>_xlfn.XLOOKUP($B906,'[1]Query2 w Prices'!$B:$B,'[1]Query2 w Prices'!$L:$L)</f>
        <v>#N/A</v>
      </c>
    </row>
    <row r="907" spans="2:23" ht="16.5" customHeight="1" x14ac:dyDescent="0.25">
      <c r="B907" s="32" t="s">
        <v>1731</v>
      </c>
      <c r="C907" s="33" t="s">
        <v>5784</v>
      </c>
      <c r="D907" s="34" t="str">
        <f>_xlfn.XLOOKUP($B907,[1]Redo!$A:$A,[1]Redo!$AD:$AD)</f>
        <v>SGN,S11,WEX,M6-6P,</v>
      </c>
      <c r="E907" s="35">
        <v>1326</v>
      </c>
      <c r="F907" s="36">
        <f>_xlfn.XLOOKUP($B907,'[1]DOT Signs Costs (2)'!$A:$A,'[1]DOT Signs Costs (2)'!$Y:$Y)</f>
        <v>0.24028124999999995</v>
      </c>
      <c r="G907" s="37">
        <f t="shared" si="184"/>
        <v>14.416874999999997</v>
      </c>
      <c r="H907" s="36">
        <f>_xlfn.XLOOKUP($B907,'[1]DOT Signs Costs (2)'!$A:$A,'[1]DOT Signs Costs (2)'!$W:$W)</f>
        <v>39.655000000000001</v>
      </c>
      <c r="I907" s="36">
        <f t="shared" si="183"/>
        <v>11.146647187499998</v>
      </c>
      <c r="J907" s="36">
        <f t="shared" si="185"/>
        <v>0.16098843749999997</v>
      </c>
      <c r="K907" s="36">
        <f t="shared" si="186"/>
        <v>11.146647187499998</v>
      </c>
      <c r="L907" s="36">
        <f t="shared" si="187"/>
        <v>50.962635625000004</v>
      </c>
      <c r="M907" s="36">
        <f t="shared" si="188"/>
        <v>3.9852781058750004</v>
      </c>
      <c r="N907" s="36">
        <f t="shared" si="189"/>
        <v>54.947913730875001</v>
      </c>
      <c r="O907" s="36">
        <f t="shared" si="190"/>
        <v>10.012959968739064</v>
      </c>
      <c r="P907" s="36">
        <f t="shared" si="191"/>
        <v>64.960873699614069</v>
      </c>
      <c r="Q907" s="38">
        <v>39.19</v>
      </c>
      <c r="R907" s="39">
        <f t="shared" si="192"/>
        <v>-0.39671377910927291</v>
      </c>
      <c r="S907" s="40"/>
      <c r="T907" s="41" t="str">
        <f t="shared" si="193"/>
        <v/>
      </c>
      <c r="U907" s="41" t="str">
        <f t="shared" si="194"/>
        <v/>
      </c>
      <c r="V907" s="41">
        <f t="shared" si="182"/>
        <v>39.19</v>
      </c>
      <c r="W907" s="18">
        <f>_xlfn.XLOOKUP($B907,'[1]Query2 w Prices'!$B:$B,'[1]Query2 w Prices'!$L:$L)</f>
        <v>39.112200000000001</v>
      </c>
    </row>
    <row r="908" spans="2:23" ht="16.5" customHeight="1" x14ac:dyDescent="0.25">
      <c r="B908" s="42" t="s">
        <v>1732</v>
      </c>
      <c r="C908" s="33" t="s">
        <v>5785</v>
      </c>
      <c r="D908" s="34" t="str">
        <f>_xlfn.XLOOKUP($B908,[1]Redo!$A:$A,[1]Redo!$AD:$AD)</f>
        <v>SGN,S11,WEX,M6-6P,</v>
      </c>
      <c r="E908" s="35">
        <v>1326</v>
      </c>
      <c r="F908" s="36">
        <f>_xlfn.XLOOKUP($B908,'[1]DOT Signs Costs (2)'!$A:$A,'[1]DOT Signs Costs (2)'!$Y:$Y)</f>
        <v>0.24028124999999995</v>
      </c>
      <c r="G908" s="37">
        <f t="shared" si="184"/>
        <v>14.416874999999997</v>
      </c>
      <c r="H908" s="36">
        <f>_xlfn.XLOOKUP($B908,'[1]DOT Signs Costs (2)'!$A:$A,'[1]DOT Signs Costs (2)'!$W:$W)</f>
        <v>39.655000000000001</v>
      </c>
      <c r="I908" s="36">
        <f t="shared" si="183"/>
        <v>11.146647187499998</v>
      </c>
      <c r="J908" s="36">
        <f t="shared" si="185"/>
        <v>0.16098843749999997</v>
      </c>
      <c r="K908" s="36">
        <f t="shared" si="186"/>
        <v>11.146647187499998</v>
      </c>
      <c r="L908" s="36">
        <f t="shared" si="187"/>
        <v>50.962635625000004</v>
      </c>
      <c r="M908" s="36">
        <f t="shared" si="188"/>
        <v>3.9852781058750004</v>
      </c>
      <c r="N908" s="36">
        <f t="shared" si="189"/>
        <v>54.947913730875001</v>
      </c>
      <c r="O908" s="36">
        <f t="shared" si="190"/>
        <v>10.012959968739064</v>
      </c>
      <c r="P908" s="36">
        <f t="shared" si="191"/>
        <v>64.960873699614069</v>
      </c>
      <c r="Q908" s="38">
        <v>39.19</v>
      </c>
      <c r="R908" s="39">
        <f t="shared" si="192"/>
        <v>-0.39671377910927291</v>
      </c>
      <c r="S908" s="40"/>
      <c r="T908" s="41" t="str">
        <f t="shared" si="193"/>
        <v/>
      </c>
      <c r="U908" s="41" t="str">
        <f t="shared" si="194"/>
        <v/>
      </c>
      <c r="V908" s="41">
        <f t="shared" si="182"/>
        <v>39.19</v>
      </c>
      <c r="W908" s="18">
        <f>_xlfn.XLOOKUP($B908,'[1]Query2 w Prices'!$B:$B,'[1]Query2 w Prices'!$L:$L)</f>
        <v>39.112200000000001</v>
      </c>
    </row>
    <row r="909" spans="2:23" ht="16.5" customHeight="1" x14ac:dyDescent="0.25">
      <c r="B909" s="32" t="s">
        <v>1733</v>
      </c>
      <c r="C909" s="33" t="s">
        <v>5786</v>
      </c>
      <c r="D909" s="34" t="str">
        <f>_xlfn.XLOOKUP($B909,[1]Redo!$A:$A,[1]Redo!$AD:$AD)</f>
        <v>SGN,S11,WEX,M6-6P,</v>
      </c>
      <c r="E909" s="35">
        <v>1326</v>
      </c>
      <c r="F909" s="36">
        <f>_xlfn.XLOOKUP($B909,'[1]DOT Signs Costs (2)'!$A:$A,'[1]DOT Signs Costs (2)'!$Y:$Y)</f>
        <v>0.24028124999999995</v>
      </c>
      <c r="G909" s="37">
        <f t="shared" si="184"/>
        <v>14.416874999999997</v>
      </c>
      <c r="H909" s="36">
        <f>_xlfn.XLOOKUP($B909,'[1]DOT Signs Costs (2)'!$A:$A,'[1]DOT Signs Costs (2)'!$W:$W)</f>
        <v>39.655000000000001</v>
      </c>
      <c r="I909" s="36">
        <f t="shared" si="183"/>
        <v>11.146647187499998</v>
      </c>
      <c r="J909" s="36">
        <f t="shared" si="185"/>
        <v>0.16098843749999997</v>
      </c>
      <c r="K909" s="36">
        <f t="shared" si="186"/>
        <v>11.146647187499998</v>
      </c>
      <c r="L909" s="36">
        <f t="shared" si="187"/>
        <v>50.962635625000004</v>
      </c>
      <c r="M909" s="36">
        <f t="shared" si="188"/>
        <v>3.9852781058750004</v>
      </c>
      <c r="N909" s="36">
        <f t="shared" si="189"/>
        <v>54.947913730875001</v>
      </c>
      <c r="O909" s="36">
        <f t="shared" si="190"/>
        <v>10.012959968739064</v>
      </c>
      <c r="P909" s="36">
        <f t="shared" si="191"/>
        <v>64.960873699614069</v>
      </c>
      <c r="Q909" s="38">
        <v>39.19</v>
      </c>
      <c r="R909" s="39">
        <f t="shared" si="192"/>
        <v>-0.39671377910927291</v>
      </c>
      <c r="S909" s="40"/>
      <c r="T909" s="41" t="str">
        <f t="shared" si="193"/>
        <v/>
      </c>
      <c r="U909" s="41" t="str">
        <f t="shared" si="194"/>
        <v/>
      </c>
      <c r="V909" s="41">
        <f t="shared" si="182"/>
        <v>39.19</v>
      </c>
      <c r="W909" s="18">
        <f>_xlfn.XLOOKUP($B909,'[1]Query2 w Prices'!$B:$B,'[1]Query2 w Prices'!$L:$L)</f>
        <v>39.112200000000001</v>
      </c>
    </row>
    <row r="910" spans="2:23" ht="16.5" customHeight="1" x14ac:dyDescent="0.25">
      <c r="B910" s="42" t="s">
        <v>1734</v>
      </c>
      <c r="C910" s="33" t="s">
        <v>5787</v>
      </c>
      <c r="D910" s="34" t="str">
        <f>_xlfn.XLOOKUP($B910,[1]Redo!$A:$A,[1]Redo!$AD:$AD)</f>
        <v>SGN,S11,WEX,M6-6P,</v>
      </c>
      <c r="E910" s="35">
        <v>1326</v>
      </c>
      <c r="F910" s="36">
        <f>_xlfn.XLOOKUP($B910,'[1]DOT Signs Costs (2)'!$A:$A,'[1]DOT Signs Costs (2)'!$Y:$Y)</f>
        <v>0.24028124999999995</v>
      </c>
      <c r="G910" s="37">
        <f t="shared" si="184"/>
        <v>14.416874999999997</v>
      </c>
      <c r="H910" s="36">
        <f>_xlfn.XLOOKUP($B910,'[1]DOT Signs Costs (2)'!$A:$A,'[1]DOT Signs Costs (2)'!$W:$W)</f>
        <v>39.655000000000001</v>
      </c>
      <c r="I910" s="36">
        <f t="shared" si="183"/>
        <v>11.146647187499998</v>
      </c>
      <c r="J910" s="36">
        <f t="shared" si="185"/>
        <v>0.16098843749999997</v>
      </c>
      <c r="K910" s="36">
        <f t="shared" si="186"/>
        <v>11.146647187499998</v>
      </c>
      <c r="L910" s="36">
        <f t="shared" si="187"/>
        <v>50.962635625000004</v>
      </c>
      <c r="M910" s="36">
        <f t="shared" si="188"/>
        <v>3.9852781058750004</v>
      </c>
      <c r="N910" s="36">
        <f t="shared" si="189"/>
        <v>54.947913730875001</v>
      </c>
      <c r="O910" s="36">
        <f t="shared" si="190"/>
        <v>10.012959968739064</v>
      </c>
      <c r="P910" s="36">
        <f t="shared" si="191"/>
        <v>64.960873699614069</v>
      </c>
      <c r="Q910" s="38">
        <v>39.19</v>
      </c>
      <c r="R910" s="39">
        <f t="shared" si="192"/>
        <v>-0.39671377910927291</v>
      </c>
      <c r="S910" s="40"/>
      <c r="T910" s="41" t="str">
        <f t="shared" si="193"/>
        <v/>
      </c>
      <c r="U910" s="41" t="str">
        <f t="shared" si="194"/>
        <v/>
      </c>
      <c r="V910" s="41">
        <f t="shared" si="182"/>
        <v>39.19</v>
      </c>
      <c r="W910" s="18">
        <f>_xlfn.XLOOKUP($B910,'[1]Query2 w Prices'!$B:$B,'[1]Query2 w Prices'!$L:$L)</f>
        <v>39.112200000000001</v>
      </c>
    </row>
    <row r="911" spans="2:23" ht="16.5" customHeight="1" x14ac:dyDescent="0.25">
      <c r="B911" s="32" t="s">
        <v>1772</v>
      </c>
      <c r="C911" s="33" t="s">
        <v>5788</v>
      </c>
      <c r="D911" s="34" t="str">
        <f>_xlfn.XLOOKUP($B911,[1]Redo!$A:$A,[1]Redo!$AD:$AD)</f>
        <v>SGN,S11,WEX,M6-7P,</v>
      </c>
      <c r="E911" s="35">
        <v>1326</v>
      </c>
      <c r="F911" s="36">
        <f>_xlfn.XLOOKUP($B911,'[1]DOT Signs Costs (2)'!$A:$A,'[1]DOT Signs Costs (2)'!$Y:$Y)</f>
        <v>0.13764062499999999</v>
      </c>
      <c r="G911" s="37">
        <f t="shared" si="184"/>
        <v>8.2584374999999994</v>
      </c>
      <c r="H911" s="36">
        <f>_xlfn.XLOOKUP($B911,'[1]DOT Signs Costs (2)'!$A:$A,'[1]DOT Signs Costs (2)'!$W:$W)</f>
        <v>19.827500000000001</v>
      </c>
      <c r="I911" s="36">
        <f t="shared" si="183"/>
        <v>6.3851485937499994</v>
      </c>
      <c r="J911" s="36">
        <f t="shared" si="185"/>
        <v>9.2219218749999998E-2</v>
      </c>
      <c r="K911" s="36">
        <f t="shared" si="186"/>
        <v>6.3851485937499994</v>
      </c>
      <c r="L911" s="36">
        <f t="shared" si="187"/>
        <v>26.3048678125</v>
      </c>
      <c r="M911" s="36">
        <f t="shared" si="188"/>
        <v>2.0570406629375002</v>
      </c>
      <c r="N911" s="36">
        <f t="shared" si="189"/>
        <v>28.361908475437499</v>
      </c>
      <c r="O911" s="36">
        <f t="shared" si="190"/>
        <v>5.1682882009408484</v>
      </c>
      <c r="P911" s="36">
        <f t="shared" si="191"/>
        <v>33.530196676378345</v>
      </c>
      <c r="Q911" s="38" t="e">
        <v>#N/A</v>
      </c>
      <c r="R911" s="39" t="str">
        <f t="shared" si="192"/>
        <v xml:space="preserve"> </v>
      </c>
      <c r="S911" s="40"/>
      <c r="T911" s="41" t="str">
        <f t="shared" si="193"/>
        <v/>
      </c>
      <c r="U911" s="41" t="str">
        <f t="shared" si="194"/>
        <v/>
      </c>
      <c r="V911" s="41" t="e">
        <f t="shared" si="182"/>
        <v>#N/A</v>
      </c>
      <c r="W911" s="18" t="e">
        <f>_xlfn.XLOOKUP($B911,'[1]Query2 w Prices'!$B:$B,'[1]Query2 w Prices'!$L:$L)</f>
        <v>#N/A</v>
      </c>
    </row>
    <row r="912" spans="2:23" ht="16.5" customHeight="1" x14ac:dyDescent="0.25">
      <c r="B912" s="42" t="s">
        <v>1773</v>
      </c>
      <c r="C912" s="33" t="s">
        <v>5789</v>
      </c>
      <c r="D912" s="34" t="str">
        <f>_xlfn.XLOOKUP($B912,[1]Redo!$A:$A,[1]Redo!$AD:$AD)</f>
        <v>SGN,S11,WEX,M6-7P,</v>
      </c>
      <c r="E912" s="35">
        <v>1326</v>
      </c>
      <c r="F912" s="36">
        <f>_xlfn.XLOOKUP($B912,'[1]DOT Signs Costs (2)'!$A:$A,'[1]DOT Signs Costs (2)'!$Y:$Y)</f>
        <v>0.13764062499999999</v>
      </c>
      <c r="G912" s="37">
        <f t="shared" si="184"/>
        <v>8.2584374999999994</v>
      </c>
      <c r="H912" s="36">
        <f>_xlfn.XLOOKUP($B912,'[1]DOT Signs Costs (2)'!$A:$A,'[1]DOT Signs Costs (2)'!$W:$W)</f>
        <v>19.827500000000001</v>
      </c>
      <c r="I912" s="36">
        <f t="shared" si="183"/>
        <v>6.3851485937499994</v>
      </c>
      <c r="J912" s="36">
        <f t="shared" si="185"/>
        <v>9.2219218749999998E-2</v>
      </c>
      <c r="K912" s="36">
        <f t="shared" si="186"/>
        <v>6.3851485937499994</v>
      </c>
      <c r="L912" s="36">
        <f t="shared" si="187"/>
        <v>26.3048678125</v>
      </c>
      <c r="M912" s="36">
        <f t="shared" si="188"/>
        <v>2.0570406629375002</v>
      </c>
      <c r="N912" s="36">
        <f t="shared" si="189"/>
        <v>28.361908475437499</v>
      </c>
      <c r="O912" s="36">
        <f t="shared" si="190"/>
        <v>5.1682882009408484</v>
      </c>
      <c r="P912" s="36">
        <f t="shared" si="191"/>
        <v>33.530196676378345</v>
      </c>
      <c r="Q912" s="38" t="e">
        <v>#N/A</v>
      </c>
      <c r="R912" s="39" t="str">
        <f t="shared" si="192"/>
        <v xml:space="preserve"> </v>
      </c>
      <c r="S912" s="40"/>
      <c r="T912" s="41" t="str">
        <f t="shared" si="193"/>
        <v/>
      </c>
      <c r="U912" s="41" t="str">
        <f t="shared" si="194"/>
        <v/>
      </c>
      <c r="V912" s="41" t="e">
        <f t="shared" si="182"/>
        <v>#N/A</v>
      </c>
      <c r="W912" s="18" t="e">
        <f>_xlfn.XLOOKUP($B912,'[1]Query2 w Prices'!$B:$B,'[1]Query2 w Prices'!$L:$L)</f>
        <v>#N/A</v>
      </c>
    </row>
    <row r="913" spans="2:23" ht="16.5" customHeight="1" x14ac:dyDescent="0.25">
      <c r="B913" s="32" t="s">
        <v>1774</v>
      </c>
      <c r="C913" s="33" t="s">
        <v>5790</v>
      </c>
      <c r="D913" s="34" t="str">
        <f>_xlfn.XLOOKUP($B913,[1]Redo!$A:$A,[1]Redo!$AD:$AD)</f>
        <v>SGN,S11,WEX,M6-7P,</v>
      </c>
      <c r="E913" s="35">
        <v>1326</v>
      </c>
      <c r="F913" s="36">
        <f>_xlfn.XLOOKUP($B913,'[1]DOT Signs Costs (2)'!$A:$A,'[1]DOT Signs Costs (2)'!$Y:$Y)</f>
        <v>0.13764062499999999</v>
      </c>
      <c r="G913" s="37">
        <f t="shared" si="184"/>
        <v>8.2584374999999994</v>
      </c>
      <c r="H913" s="36">
        <f>_xlfn.XLOOKUP($B913,'[1]DOT Signs Costs (2)'!$A:$A,'[1]DOT Signs Costs (2)'!$W:$W)</f>
        <v>19.827500000000001</v>
      </c>
      <c r="I913" s="36">
        <f t="shared" si="183"/>
        <v>6.3851485937499994</v>
      </c>
      <c r="J913" s="36">
        <f t="shared" si="185"/>
        <v>9.2219218749999998E-2</v>
      </c>
      <c r="K913" s="36">
        <f t="shared" si="186"/>
        <v>6.3851485937499994</v>
      </c>
      <c r="L913" s="36">
        <f t="shared" si="187"/>
        <v>26.3048678125</v>
      </c>
      <c r="M913" s="36">
        <f t="shared" si="188"/>
        <v>2.0570406629375002</v>
      </c>
      <c r="N913" s="36">
        <f t="shared" si="189"/>
        <v>28.361908475437499</v>
      </c>
      <c r="O913" s="36">
        <f t="shared" si="190"/>
        <v>5.1682882009408484</v>
      </c>
      <c r="P913" s="36">
        <f t="shared" si="191"/>
        <v>33.530196676378345</v>
      </c>
      <c r="Q913" s="38" t="e">
        <v>#N/A</v>
      </c>
      <c r="R913" s="39" t="str">
        <f t="shared" si="192"/>
        <v xml:space="preserve"> </v>
      </c>
      <c r="S913" s="40"/>
      <c r="T913" s="41" t="str">
        <f t="shared" si="193"/>
        <v/>
      </c>
      <c r="U913" s="41" t="str">
        <f t="shared" si="194"/>
        <v/>
      </c>
      <c r="V913" s="41" t="e">
        <f t="shared" si="182"/>
        <v>#N/A</v>
      </c>
      <c r="W913" s="18" t="e">
        <f>_xlfn.XLOOKUP($B913,'[1]Query2 w Prices'!$B:$B,'[1]Query2 w Prices'!$L:$L)</f>
        <v>#N/A</v>
      </c>
    </row>
    <row r="914" spans="2:23" ht="16.5" customHeight="1" x14ac:dyDescent="0.25">
      <c r="B914" s="42" t="s">
        <v>1775</v>
      </c>
      <c r="C914" s="33" t="s">
        <v>5791</v>
      </c>
      <c r="D914" s="34" t="str">
        <f>_xlfn.XLOOKUP($B914,[1]Redo!$A:$A,[1]Redo!$AD:$AD)</f>
        <v>SGN,S11,WEX,M6-7P,</v>
      </c>
      <c r="E914" s="35">
        <v>1326</v>
      </c>
      <c r="F914" s="36">
        <f>_xlfn.XLOOKUP($B914,'[1]DOT Signs Costs (2)'!$A:$A,'[1]DOT Signs Costs (2)'!$Y:$Y)</f>
        <v>0.13764062499999999</v>
      </c>
      <c r="G914" s="37">
        <f t="shared" si="184"/>
        <v>8.2584374999999994</v>
      </c>
      <c r="H914" s="36">
        <f>_xlfn.XLOOKUP($B914,'[1]DOT Signs Costs (2)'!$A:$A,'[1]DOT Signs Costs (2)'!$W:$W)</f>
        <v>19.827500000000001</v>
      </c>
      <c r="I914" s="36">
        <f t="shared" si="183"/>
        <v>6.3851485937499994</v>
      </c>
      <c r="J914" s="36">
        <f t="shared" si="185"/>
        <v>9.2219218749999998E-2</v>
      </c>
      <c r="K914" s="36">
        <f t="shared" si="186"/>
        <v>6.3851485937499994</v>
      </c>
      <c r="L914" s="36">
        <f t="shared" si="187"/>
        <v>26.3048678125</v>
      </c>
      <c r="M914" s="36">
        <f t="shared" si="188"/>
        <v>2.0570406629375002</v>
      </c>
      <c r="N914" s="36">
        <f t="shared" si="189"/>
        <v>28.361908475437499</v>
      </c>
      <c r="O914" s="36">
        <f t="shared" si="190"/>
        <v>5.1682882009408484</v>
      </c>
      <c r="P914" s="36">
        <f t="shared" si="191"/>
        <v>33.530196676378345</v>
      </c>
      <c r="Q914" s="38" t="e">
        <v>#N/A</v>
      </c>
      <c r="R914" s="39" t="str">
        <f t="shared" si="192"/>
        <v xml:space="preserve"> </v>
      </c>
      <c r="S914" s="40"/>
      <c r="T914" s="41" t="str">
        <f t="shared" si="193"/>
        <v/>
      </c>
      <c r="U914" s="41" t="str">
        <f t="shared" si="194"/>
        <v/>
      </c>
      <c r="V914" s="41" t="e">
        <f t="shared" si="182"/>
        <v>#N/A</v>
      </c>
      <c r="W914" s="18" t="e">
        <f>_xlfn.XLOOKUP($B914,'[1]Query2 w Prices'!$B:$B,'[1]Query2 w Prices'!$L:$L)</f>
        <v>#N/A</v>
      </c>
    </row>
    <row r="915" spans="2:23" ht="16.5" customHeight="1" x14ac:dyDescent="0.25">
      <c r="B915" s="32" t="s">
        <v>1776</v>
      </c>
      <c r="C915" s="33" t="s">
        <v>5792</v>
      </c>
      <c r="D915" s="34" t="str">
        <f>_xlfn.XLOOKUP($B915,[1]Redo!$A:$A,[1]Redo!$AD:$AD)</f>
        <v>SGN,S11,WEX,M6-7P,</v>
      </c>
      <c r="E915" s="35">
        <v>1326</v>
      </c>
      <c r="F915" s="36">
        <f>_xlfn.XLOOKUP($B915,'[1]DOT Signs Costs (2)'!$A:$A,'[1]DOT Signs Costs (2)'!$Y:$Y)</f>
        <v>0.24028124999999995</v>
      </c>
      <c r="G915" s="37">
        <f t="shared" si="184"/>
        <v>14.416874999999997</v>
      </c>
      <c r="H915" s="36">
        <f>_xlfn.XLOOKUP($B915,'[1]DOT Signs Costs (2)'!$A:$A,'[1]DOT Signs Costs (2)'!$W:$W)</f>
        <v>39.655000000000001</v>
      </c>
      <c r="I915" s="36">
        <f t="shared" si="183"/>
        <v>11.146647187499998</v>
      </c>
      <c r="J915" s="36">
        <f t="shared" si="185"/>
        <v>0.16098843749999997</v>
      </c>
      <c r="K915" s="36">
        <f t="shared" si="186"/>
        <v>11.146647187499998</v>
      </c>
      <c r="L915" s="36">
        <f t="shared" si="187"/>
        <v>50.962635625000004</v>
      </c>
      <c r="M915" s="36">
        <f t="shared" si="188"/>
        <v>3.9852781058750004</v>
      </c>
      <c r="N915" s="36">
        <f t="shared" si="189"/>
        <v>54.947913730875001</v>
      </c>
      <c r="O915" s="36">
        <f t="shared" si="190"/>
        <v>10.012959968739064</v>
      </c>
      <c r="P915" s="36">
        <f t="shared" si="191"/>
        <v>64.960873699614069</v>
      </c>
      <c r="Q915" s="38">
        <v>39.19</v>
      </c>
      <c r="R915" s="39">
        <f t="shared" si="192"/>
        <v>-0.39671377910927291</v>
      </c>
      <c r="S915" s="40"/>
      <c r="T915" s="41" t="str">
        <f t="shared" si="193"/>
        <v/>
      </c>
      <c r="U915" s="41" t="str">
        <f t="shared" si="194"/>
        <v/>
      </c>
      <c r="V915" s="41">
        <f t="shared" si="182"/>
        <v>39.19</v>
      </c>
      <c r="W915" s="18">
        <f>_xlfn.XLOOKUP($B915,'[1]Query2 w Prices'!$B:$B,'[1]Query2 w Prices'!$L:$L)</f>
        <v>39.112200000000001</v>
      </c>
    </row>
    <row r="916" spans="2:23" ht="16.5" customHeight="1" x14ac:dyDescent="0.25">
      <c r="B916" s="42" t="s">
        <v>1777</v>
      </c>
      <c r="C916" s="33" t="s">
        <v>5793</v>
      </c>
      <c r="D916" s="34" t="str">
        <f>_xlfn.XLOOKUP($B916,[1]Redo!$A:$A,[1]Redo!$AD:$AD)</f>
        <v>SGN,S11,WEX,M6-7P,</v>
      </c>
      <c r="E916" s="35">
        <v>1326</v>
      </c>
      <c r="F916" s="36">
        <f>_xlfn.XLOOKUP($B916,'[1]DOT Signs Costs (2)'!$A:$A,'[1]DOT Signs Costs (2)'!$Y:$Y)</f>
        <v>0.24028124999999995</v>
      </c>
      <c r="G916" s="37">
        <f t="shared" si="184"/>
        <v>14.416874999999997</v>
      </c>
      <c r="H916" s="36">
        <f>_xlfn.XLOOKUP($B916,'[1]DOT Signs Costs (2)'!$A:$A,'[1]DOT Signs Costs (2)'!$W:$W)</f>
        <v>39.655000000000001</v>
      </c>
      <c r="I916" s="36">
        <f t="shared" si="183"/>
        <v>11.146647187499998</v>
      </c>
      <c r="J916" s="36">
        <f t="shared" si="185"/>
        <v>0.16098843749999997</v>
      </c>
      <c r="K916" s="36">
        <f t="shared" si="186"/>
        <v>11.146647187499998</v>
      </c>
      <c r="L916" s="36">
        <f t="shared" si="187"/>
        <v>50.962635625000004</v>
      </c>
      <c r="M916" s="36">
        <f t="shared" si="188"/>
        <v>3.9852781058750004</v>
      </c>
      <c r="N916" s="36">
        <f t="shared" si="189"/>
        <v>54.947913730875001</v>
      </c>
      <c r="O916" s="36">
        <f t="shared" si="190"/>
        <v>10.012959968739064</v>
      </c>
      <c r="P916" s="36">
        <f t="shared" si="191"/>
        <v>64.960873699614069</v>
      </c>
      <c r="Q916" s="38">
        <v>39.19</v>
      </c>
      <c r="R916" s="39">
        <f t="shared" si="192"/>
        <v>-0.39671377910927291</v>
      </c>
      <c r="S916" s="40"/>
      <c r="T916" s="41" t="str">
        <f t="shared" si="193"/>
        <v/>
      </c>
      <c r="U916" s="41" t="str">
        <f t="shared" si="194"/>
        <v/>
      </c>
      <c r="V916" s="41">
        <f t="shared" si="182"/>
        <v>39.19</v>
      </c>
      <c r="W916" s="18">
        <f>_xlfn.XLOOKUP($B916,'[1]Query2 w Prices'!$B:$B,'[1]Query2 w Prices'!$L:$L)</f>
        <v>39.112200000000001</v>
      </c>
    </row>
    <row r="917" spans="2:23" ht="16.5" customHeight="1" x14ac:dyDescent="0.25">
      <c r="B917" s="32" t="s">
        <v>1778</v>
      </c>
      <c r="C917" s="33" t="s">
        <v>5794</v>
      </c>
      <c r="D917" s="34" t="str">
        <f>_xlfn.XLOOKUP($B917,[1]Redo!$A:$A,[1]Redo!$AD:$AD)</f>
        <v>SGN,S11,WEX,M6-7P,</v>
      </c>
      <c r="E917" s="35">
        <v>1326</v>
      </c>
      <c r="F917" s="36">
        <f>_xlfn.XLOOKUP($B917,'[1]DOT Signs Costs (2)'!$A:$A,'[1]DOT Signs Costs (2)'!$Y:$Y)</f>
        <v>0.24028124999999995</v>
      </c>
      <c r="G917" s="37">
        <f t="shared" si="184"/>
        <v>14.416874999999997</v>
      </c>
      <c r="H917" s="36">
        <f>_xlfn.XLOOKUP($B917,'[1]DOT Signs Costs (2)'!$A:$A,'[1]DOT Signs Costs (2)'!$W:$W)</f>
        <v>39.655000000000001</v>
      </c>
      <c r="I917" s="36">
        <f t="shared" si="183"/>
        <v>11.146647187499998</v>
      </c>
      <c r="J917" s="36">
        <f t="shared" si="185"/>
        <v>0.16098843749999997</v>
      </c>
      <c r="K917" s="36">
        <f t="shared" si="186"/>
        <v>11.146647187499998</v>
      </c>
      <c r="L917" s="36">
        <f t="shared" si="187"/>
        <v>50.962635625000004</v>
      </c>
      <c r="M917" s="36">
        <f t="shared" si="188"/>
        <v>3.9852781058750004</v>
      </c>
      <c r="N917" s="36">
        <f t="shared" si="189"/>
        <v>54.947913730875001</v>
      </c>
      <c r="O917" s="36">
        <f t="shared" si="190"/>
        <v>10.012959968739064</v>
      </c>
      <c r="P917" s="36">
        <f t="shared" si="191"/>
        <v>64.960873699614069</v>
      </c>
      <c r="Q917" s="38">
        <v>39.19</v>
      </c>
      <c r="R917" s="39">
        <f t="shared" si="192"/>
        <v>-0.39671377910927291</v>
      </c>
      <c r="S917" s="40"/>
      <c r="T917" s="41" t="str">
        <f t="shared" si="193"/>
        <v/>
      </c>
      <c r="U917" s="41" t="str">
        <f t="shared" si="194"/>
        <v/>
      </c>
      <c r="V917" s="41">
        <f t="shared" si="182"/>
        <v>39.19</v>
      </c>
      <c r="W917" s="18">
        <f>_xlfn.XLOOKUP($B917,'[1]Query2 w Prices'!$B:$B,'[1]Query2 w Prices'!$L:$L)</f>
        <v>39.112200000000001</v>
      </c>
    </row>
    <row r="918" spans="2:23" ht="16.5" customHeight="1" x14ac:dyDescent="0.25">
      <c r="B918" s="42" t="s">
        <v>1779</v>
      </c>
      <c r="C918" s="33" t="s">
        <v>5795</v>
      </c>
      <c r="D918" s="34" t="str">
        <f>_xlfn.XLOOKUP($B918,[1]Redo!$A:$A,[1]Redo!$AD:$AD)</f>
        <v>SGN,S11,WEX,M6-7P,</v>
      </c>
      <c r="E918" s="35">
        <v>1326</v>
      </c>
      <c r="F918" s="36">
        <f>_xlfn.XLOOKUP($B918,'[1]DOT Signs Costs (2)'!$A:$A,'[1]DOT Signs Costs (2)'!$Y:$Y)</f>
        <v>0.24028124999999995</v>
      </c>
      <c r="G918" s="37">
        <f t="shared" si="184"/>
        <v>14.416874999999997</v>
      </c>
      <c r="H918" s="36">
        <f>_xlfn.XLOOKUP($B918,'[1]DOT Signs Costs (2)'!$A:$A,'[1]DOT Signs Costs (2)'!$W:$W)</f>
        <v>39.655000000000001</v>
      </c>
      <c r="I918" s="36">
        <f t="shared" si="183"/>
        <v>11.146647187499998</v>
      </c>
      <c r="J918" s="36">
        <f t="shared" si="185"/>
        <v>0.16098843749999997</v>
      </c>
      <c r="K918" s="36">
        <f t="shared" si="186"/>
        <v>11.146647187499998</v>
      </c>
      <c r="L918" s="36">
        <f t="shared" si="187"/>
        <v>50.962635625000004</v>
      </c>
      <c r="M918" s="36">
        <f t="shared" si="188"/>
        <v>3.9852781058750004</v>
      </c>
      <c r="N918" s="36">
        <f t="shared" si="189"/>
        <v>54.947913730875001</v>
      </c>
      <c r="O918" s="36">
        <f t="shared" si="190"/>
        <v>10.012959968739064</v>
      </c>
      <c r="P918" s="36">
        <f t="shared" si="191"/>
        <v>64.960873699614069</v>
      </c>
      <c r="Q918" s="38">
        <v>39.19</v>
      </c>
      <c r="R918" s="39">
        <f t="shared" si="192"/>
        <v>-0.39671377910927291</v>
      </c>
      <c r="S918" s="40"/>
      <c r="T918" s="41" t="str">
        <f t="shared" si="193"/>
        <v/>
      </c>
      <c r="U918" s="41" t="str">
        <f t="shared" si="194"/>
        <v/>
      </c>
      <c r="V918" s="41">
        <f t="shared" si="182"/>
        <v>39.19</v>
      </c>
      <c r="W918" s="18">
        <f>_xlfn.XLOOKUP($B918,'[1]Query2 w Prices'!$B:$B,'[1]Query2 w Prices'!$L:$L)</f>
        <v>39.112200000000001</v>
      </c>
    </row>
    <row r="919" spans="2:23" ht="16.5" customHeight="1" x14ac:dyDescent="0.25">
      <c r="B919" s="32" t="s">
        <v>1569</v>
      </c>
      <c r="C919" s="33" t="s">
        <v>5796</v>
      </c>
      <c r="D919" s="34" t="str">
        <f>_xlfn.XLOOKUP($B919,[1]Redo!$A:$A,[1]Redo!$AD:$AD)</f>
        <v>SGN,S11,WGX,M6-1P,</v>
      </c>
      <c r="E919" s="35">
        <v>1326</v>
      </c>
      <c r="F919" s="36">
        <f>_xlfn.XLOOKUP($B919,'[1]DOT Signs Costs (2)'!$A:$A,'[1]DOT Signs Costs (2)'!$Y:$Y)</f>
        <v>0.13764062499999999</v>
      </c>
      <c r="G919" s="37">
        <f t="shared" si="184"/>
        <v>8.2584374999999994</v>
      </c>
      <c r="H919" s="36">
        <f>_xlfn.XLOOKUP($B919,'[1]DOT Signs Costs (2)'!$A:$A,'[1]DOT Signs Costs (2)'!$W:$W)</f>
        <v>19.827500000000001</v>
      </c>
      <c r="I919" s="36">
        <f t="shared" si="183"/>
        <v>6.3851485937499994</v>
      </c>
      <c r="J919" s="36">
        <f t="shared" si="185"/>
        <v>9.2219218749999998E-2</v>
      </c>
      <c r="K919" s="36">
        <f t="shared" si="186"/>
        <v>6.3851485937499994</v>
      </c>
      <c r="L919" s="36">
        <f t="shared" si="187"/>
        <v>26.3048678125</v>
      </c>
      <c r="M919" s="36">
        <f t="shared" si="188"/>
        <v>2.0570406629375002</v>
      </c>
      <c r="N919" s="36">
        <f t="shared" si="189"/>
        <v>28.361908475437499</v>
      </c>
      <c r="O919" s="36">
        <f t="shared" si="190"/>
        <v>5.1682882009408484</v>
      </c>
      <c r="P919" s="36">
        <f t="shared" si="191"/>
        <v>33.530196676378345</v>
      </c>
      <c r="Q919" s="38" t="e">
        <v>#N/A</v>
      </c>
      <c r="R919" s="39" t="str">
        <f t="shared" si="192"/>
        <v xml:space="preserve"> </v>
      </c>
      <c r="S919" s="40"/>
      <c r="T919" s="41" t="str">
        <f t="shared" si="193"/>
        <v/>
      </c>
      <c r="U919" s="41" t="str">
        <f t="shared" si="194"/>
        <v/>
      </c>
      <c r="V919" s="41" t="e">
        <f t="shared" si="182"/>
        <v>#N/A</v>
      </c>
      <c r="W919" s="18" t="e">
        <f>_xlfn.XLOOKUP($B919,'[1]Query2 w Prices'!$B:$B,'[1]Query2 w Prices'!$L:$L)</f>
        <v>#N/A</v>
      </c>
    </row>
    <row r="920" spans="2:23" ht="16.5" customHeight="1" x14ac:dyDescent="0.25">
      <c r="B920" s="42" t="s">
        <v>1570</v>
      </c>
      <c r="C920" s="33" t="s">
        <v>5797</v>
      </c>
      <c r="D920" s="34" t="str">
        <f>_xlfn.XLOOKUP($B920,[1]Redo!$A:$A,[1]Redo!$AD:$AD)</f>
        <v>SGN,S11,WGX,M6-1P,</v>
      </c>
      <c r="E920" s="35">
        <v>1326</v>
      </c>
      <c r="F920" s="36">
        <f>_xlfn.XLOOKUP($B920,'[1]DOT Signs Costs (2)'!$A:$A,'[1]DOT Signs Costs (2)'!$Y:$Y)</f>
        <v>0.13764062499999999</v>
      </c>
      <c r="G920" s="37">
        <f t="shared" si="184"/>
        <v>8.2584374999999994</v>
      </c>
      <c r="H920" s="36">
        <f>_xlfn.XLOOKUP($B920,'[1]DOT Signs Costs (2)'!$A:$A,'[1]DOT Signs Costs (2)'!$W:$W)</f>
        <v>19.827500000000001</v>
      </c>
      <c r="I920" s="36">
        <f t="shared" si="183"/>
        <v>6.3851485937499994</v>
      </c>
      <c r="J920" s="36">
        <f t="shared" si="185"/>
        <v>9.2219218749999998E-2</v>
      </c>
      <c r="K920" s="36">
        <f t="shared" si="186"/>
        <v>6.3851485937499994</v>
      </c>
      <c r="L920" s="36">
        <f t="shared" si="187"/>
        <v>26.3048678125</v>
      </c>
      <c r="M920" s="36">
        <f t="shared" si="188"/>
        <v>2.0570406629375002</v>
      </c>
      <c r="N920" s="36">
        <f t="shared" si="189"/>
        <v>28.361908475437499</v>
      </c>
      <c r="O920" s="36">
        <f t="shared" si="190"/>
        <v>5.1682882009408484</v>
      </c>
      <c r="P920" s="36">
        <f t="shared" si="191"/>
        <v>33.530196676378345</v>
      </c>
      <c r="Q920" s="38" t="e">
        <v>#N/A</v>
      </c>
      <c r="R920" s="39" t="str">
        <f t="shared" si="192"/>
        <v xml:space="preserve"> </v>
      </c>
      <c r="S920" s="40"/>
      <c r="T920" s="41" t="str">
        <f t="shared" si="193"/>
        <v/>
      </c>
      <c r="U920" s="41" t="str">
        <f t="shared" si="194"/>
        <v/>
      </c>
      <c r="V920" s="41" t="e">
        <f t="shared" si="182"/>
        <v>#N/A</v>
      </c>
      <c r="W920" s="18" t="e">
        <f>_xlfn.XLOOKUP($B920,'[1]Query2 w Prices'!$B:$B,'[1]Query2 w Prices'!$L:$L)</f>
        <v>#N/A</v>
      </c>
    </row>
    <row r="921" spans="2:23" ht="16.5" customHeight="1" x14ac:dyDescent="0.25">
      <c r="B921" s="32" t="s">
        <v>1679</v>
      </c>
      <c r="C921" s="33" t="s">
        <v>5798</v>
      </c>
      <c r="D921" s="34" t="str">
        <f>_xlfn.XLOOKUP($B921,[1]Redo!$A:$A,[1]Redo!$AD:$AD)</f>
        <v>SGN,S11,WGX,M6-4P,</v>
      </c>
      <c r="E921" s="35">
        <v>1326</v>
      </c>
      <c r="F921" s="36">
        <f>_xlfn.XLOOKUP($B921,'[1]DOT Signs Costs (2)'!$A:$A,'[1]DOT Signs Costs (2)'!$Y:$Y)</f>
        <v>6.6762500000000002E-2</v>
      </c>
      <c r="G921" s="37">
        <f t="shared" si="184"/>
        <v>4.0057499999999999</v>
      </c>
      <c r="H921" s="36">
        <f>_xlfn.XLOOKUP($B921,'[1]DOT Signs Costs (2)'!$A:$A,'[1]DOT Signs Costs (2)'!$W:$W)</f>
        <v>6.798</v>
      </c>
      <c r="I921" s="36">
        <f t="shared" si="183"/>
        <v>3.097112375</v>
      </c>
      <c r="J921" s="36">
        <f t="shared" si="185"/>
        <v>4.4730875000000003E-2</v>
      </c>
      <c r="K921" s="36">
        <f t="shared" si="186"/>
        <v>3.097112375</v>
      </c>
      <c r="L921" s="36">
        <f t="shared" si="187"/>
        <v>9.9398432499999991</v>
      </c>
      <c r="M921" s="36">
        <f t="shared" si="188"/>
        <v>0.77729574214999997</v>
      </c>
      <c r="N921" s="36">
        <f t="shared" si="189"/>
        <v>10.71713899215</v>
      </c>
      <c r="O921" s="36">
        <f t="shared" si="190"/>
        <v>1.9529455519166197</v>
      </c>
      <c r="P921" s="36">
        <f t="shared" si="191"/>
        <v>12.670084544066619</v>
      </c>
      <c r="Q921" s="38">
        <v>11.41</v>
      </c>
      <c r="R921" s="39">
        <f t="shared" si="192"/>
        <v>-9.9453522956696766E-2</v>
      </c>
      <c r="S921" s="40"/>
      <c r="T921" s="41" t="str">
        <f t="shared" si="193"/>
        <v/>
      </c>
      <c r="U921" s="41" t="str">
        <f t="shared" si="194"/>
        <v/>
      </c>
      <c r="V921" s="41">
        <f t="shared" si="182"/>
        <v>11.41</v>
      </c>
      <c r="W921" s="18">
        <f>_xlfn.XLOOKUP($B921,'[1]Query2 w Prices'!$B:$B,'[1]Query2 w Prices'!$L:$L)</f>
        <v>11.3369</v>
      </c>
    </row>
    <row r="922" spans="2:23" ht="16.5" customHeight="1" x14ac:dyDescent="0.25">
      <c r="B922" s="42" t="s">
        <v>1680</v>
      </c>
      <c r="C922" s="33" t="s">
        <v>5799</v>
      </c>
      <c r="D922" s="34" t="str">
        <f>_xlfn.XLOOKUP($B922,[1]Redo!$A:$A,[1]Redo!$AD:$AD)</f>
        <v>SGN,S11,WGX,M6-4P,</v>
      </c>
      <c r="E922" s="35">
        <v>1326</v>
      </c>
      <c r="F922" s="36">
        <f>_xlfn.XLOOKUP($B922,'[1]DOT Signs Costs (2)'!$A:$A,'[1]DOT Signs Costs (2)'!$Y:$Y)</f>
        <v>6.6762500000000002E-2</v>
      </c>
      <c r="G922" s="37">
        <f t="shared" si="184"/>
        <v>4.0057499999999999</v>
      </c>
      <c r="H922" s="36">
        <f>_xlfn.XLOOKUP($B922,'[1]DOT Signs Costs (2)'!$A:$A,'[1]DOT Signs Costs (2)'!$W:$W)</f>
        <v>6.798</v>
      </c>
      <c r="I922" s="36">
        <f t="shared" si="183"/>
        <v>3.097112375</v>
      </c>
      <c r="J922" s="36">
        <f t="shared" si="185"/>
        <v>4.4730875000000003E-2</v>
      </c>
      <c r="K922" s="36">
        <f t="shared" si="186"/>
        <v>3.097112375</v>
      </c>
      <c r="L922" s="36">
        <f t="shared" si="187"/>
        <v>9.9398432499999991</v>
      </c>
      <c r="M922" s="36">
        <f t="shared" si="188"/>
        <v>0.77729574214999997</v>
      </c>
      <c r="N922" s="36">
        <f t="shared" si="189"/>
        <v>10.71713899215</v>
      </c>
      <c r="O922" s="36">
        <f t="shared" si="190"/>
        <v>1.9529455519166197</v>
      </c>
      <c r="P922" s="36">
        <f t="shared" si="191"/>
        <v>12.670084544066619</v>
      </c>
      <c r="Q922" s="38">
        <v>11.41</v>
      </c>
      <c r="R922" s="39">
        <f t="shared" si="192"/>
        <v>-9.9453522956696766E-2</v>
      </c>
      <c r="S922" s="40"/>
      <c r="T922" s="41" t="str">
        <f t="shared" si="193"/>
        <v/>
      </c>
      <c r="U922" s="41" t="str">
        <f t="shared" si="194"/>
        <v/>
      </c>
      <c r="V922" s="41">
        <f t="shared" si="182"/>
        <v>11.41</v>
      </c>
      <c r="W922" s="18">
        <f>_xlfn.XLOOKUP($B922,'[1]Query2 w Prices'!$B:$B,'[1]Query2 w Prices'!$L:$L)</f>
        <v>11.3369</v>
      </c>
    </row>
    <row r="923" spans="2:23" ht="16.5" customHeight="1" x14ac:dyDescent="0.25">
      <c r="B923" s="32" t="s">
        <v>1688</v>
      </c>
      <c r="C923" s="33" t="s">
        <v>5800</v>
      </c>
      <c r="D923" s="34" t="str">
        <f>_xlfn.XLOOKUP($B923,[1]Redo!$A:$A,[1]Redo!$AD:$AD)</f>
        <v>SGN,S11,WGX,M6-5P,</v>
      </c>
      <c r="E923" s="35">
        <v>1326</v>
      </c>
      <c r="F923" s="36">
        <f>_xlfn.XLOOKUP($B923,'[1]DOT Signs Costs (2)'!$A:$A,'[1]DOT Signs Costs (2)'!$Y:$Y)</f>
        <v>0.24028124999999995</v>
      </c>
      <c r="G923" s="37">
        <f t="shared" si="184"/>
        <v>14.416874999999997</v>
      </c>
      <c r="H923" s="36">
        <f>_xlfn.XLOOKUP($B923,'[1]DOT Signs Costs (2)'!$A:$A,'[1]DOT Signs Costs (2)'!$W:$W)</f>
        <v>39.655000000000001</v>
      </c>
      <c r="I923" s="36">
        <f t="shared" si="183"/>
        <v>11.146647187499998</v>
      </c>
      <c r="J923" s="36">
        <f t="shared" si="185"/>
        <v>0.16098843749999997</v>
      </c>
      <c r="K923" s="36">
        <f t="shared" si="186"/>
        <v>11.146647187499998</v>
      </c>
      <c r="L923" s="36">
        <f t="shared" si="187"/>
        <v>50.962635625000004</v>
      </c>
      <c r="M923" s="36">
        <f t="shared" si="188"/>
        <v>3.9852781058750004</v>
      </c>
      <c r="N923" s="36">
        <f t="shared" si="189"/>
        <v>54.947913730875001</v>
      </c>
      <c r="O923" s="36">
        <f t="shared" si="190"/>
        <v>10.012959968739064</v>
      </c>
      <c r="P923" s="36">
        <f t="shared" si="191"/>
        <v>64.960873699614069</v>
      </c>
      <c r="Q923" s="38" t="e">
        <v>#N/A</v>
      </c>
      <c r="R923" s="39" t="str">
        <f t="shared" si="192"/>
        <v xml:space="preserve"> </v>
      </c>
      <c r="S923" s="40"/>
      <c r="T923" s="41" t="str">
        <f t="shared" si="193"/>
        <v/>
      </c>
      <c r="U923" s="41" t="str">
        <f t="shared" si="194"/>
        <v/>
      </c>
      <c r="V923" s="41" t="e">
        <f t="shared" si="182"/>
        <v>#N/A</v>
      </c>
      <c r="W923" s="18" t="e">
        <f>_xlfn.XLOOKUP($B923,'[1]Query2 w Prices'!$B:$B,'[1]Query2 w Prices'!$L:$L)</f>
        <v>#N/A</v>
      </c>
    </row>
    <row r="924" spans="2:23" ht="16.5" customHeight="1" x14ac:dyDescent="0.25">
      <c r="B924" s="42" t="s">
        <v>1689</v>
      </c>
      <c r="C924" s="33" t="s">
        <v>5801</v>
      </c>
      <c r="D924" s="34" t="str">
        <f>_xlfn.XLOOKUP($B924,[1]Redo!$A:$A,[1]Redo!$AD:$AD)</f>
        <v>SGN,S11,WGX,M6-5P,</v>
      </c>
      <c r="E924" s="35">
        <v>1326</v>
      </c>
      <c r="F924" s="36">
        <f>_xlfn.XLOOKUP($B924,'[1]DOT Signs Costs (2)'!$A:$A,'[1]DOT Signs Costs (2)'!$Y:$Y)</f>
        <v>0.24028124999999995</v>
      </c>
      <c r="G924" s="37">
        <f t="shared" si="184"/>
        <v>14.416874999999997</v>
      </c>
      <c r="H924" s="36">
        <f>_xlfn.XLOOKUP($B924,'[1]DOT Signs Costs (2)'!$A:$A,'[1]DOT Signs Costs (2)'!$W:$W)</f>
        <v>39.655000000000001</v>
      </c>
      <c r="I924" s="36">
        <f t="shared" si="183"/>
        <v>11.146647187499998</v>
      </c>
      <c r="J924" s="36">
        <f t="shared" si="185"/>
        <v>0.16098843749999997</v>
      </c>
      <c r="K924" s="36">
        <f t="shared" si="186"/>
        <v>11.146647187499998</v>
      </c>
      <c r="L924" s="36">
        <f t="shared" si="187"/>
        <v>50.962635625000004</v>
      </c>
      <c r="M924" s="36">
        <f t="shared" si="188"/>
        <v>3.9852781058750004</v>
      </c>
      <c r="N924" s="36">
        <f t="shared" si="189"/>
        <v>54.947913730875001</v>
      </c>
      <c r="O924" s="36">
        <f t="shared" si="190"/>
        <v>10.012959968739064</v>
      </c>
      <c r="P924" s="36">
        <f t="shared" si="191"/>
        <v>64.960873699614069</v>
      </c>
      <c r="Q924" s="38" t="e">
        <v>#N/A</v>
      </c>
      <c r="R924" s="39" t="str">
        <f t="shared" si="192"/>
        <v xml:space="preserve"> </v>
      </c>
      <c r="S924" s="40"/>
      <c r="T924" s="41" t="str">
        <f t="shared" si="193"/>
        <v/>
      </c>
      <c r="U924" s="41" t="str">
        <f t="shared" si="194"/>
        <v/>
      </c>
      <c r="V924" s="41" t="e">
        <f t="shared" si="182"/>
        <v>#N/A</v>
      </c>
      <c r="W924" s="18" t="e">
        <f>_xlfn.XLOOKUP($B924,'[1]Query2 w Prices'!$B:$B,'[1]Query2 w Prices'!$L:$L)</f>
        <v>#N/A</v>
      </c>
    </row>
    <row r="925" spans="2:23" ht="16.5" customHeight="1" x14ac:dyDescent="0.25">
      <c r="B925" s="32" t="s">
        <v>1592</v>
      </c>
      <c r="C925" s="33" t="s">
        <v>7774</v>
      </c>
      <c r="D925" s="34" t="str">
        <f>_xlfn.XLOOKUP($B925,[1]Redo!$A:$A,[1]Redo!$AD:$AD)</f>
        <v>SGN,S11,WGX,M6-2aP,</v>
      </c>
      <c r="E925" s="35">
        <v>1326</v>
      </c>
      <c r="F925" s="36">
        <f>_xlfn.XLOOKUP($B925,'[1]DOT Signs Costs (2)'!$A:$A,'[1]DOT Signs Costs (2)'!$Y:$Y)</f>
        <v>0.13764062499999999</v>
      </c>
      <c r="G925" s="37">
        <f t="shared" si="184"/>
        <v>8.2584374999999994</v>
      </c>
      <c r="H925" s="36">
        <f>_xlfn.XLOOKUP($B925,'[1]DOT Signs Costs (2)'!$A:$A,'[1]DOT Signs Costs (2)'!$W:$W)</f>
        <v>19.827500000000001</v>
      </c>
      <c r="I925" s="36">
        <f t="shared" si="183"/>
        <v>6.3851485937499994</v>
      </c>
      <c r="J925" s="36">
        <f t="shared" si="185"/>
        <v>9.2219218749999998E-2</v>
      </c>
      <c r="K925" s="36">
        <f t="shared" si="186"/>
        <v>6.3851485937499994</v>
      </c>
      <c r="L925" s="36">
        <f t="shared" si="187"/>
        <v>26.3048678125</v>
      </c>
      <c r="M925" s="36">
        <f t="shared" si="188"/>
        <v>2.0570406629375002</v>
      </c>
      <c r="N925" s="36">
        <f t="shared" si="189"/>
        <v>28.361908475437499</v>
      </c>
      <c r="O925" s="36">
        <f t="shared" si="190"/>
        <v>5.1682882009408484</v>
      </c>
      <c r="P925" s="36">
        <f t="shared" si="191"/>
        <v>33.530196676378345</v>
      </c>
      <c r="Q925" s="38" t="e">
        <v>#N/A</v>
      </c>
      <c r="R925" s="39" t="str">
        <f t="shared" si="192"/>
        <v xml:space="preserve"> </v>
      </c>
      <c r="S925" s="40"/>
      <c r="T925" s="41" t="str">
        <f t="shared" si="193"/>
        <v/>
      </c>
      <c r="U925" s="41" t="str">
        <f t="shared" si="194"/>
        <v/>
      </c>
      <c r="V925" s="41" t="e">
        <f t="shared" si="182"/>
        <v>#N/A</v>
      </c>
      <c r="W925" s="18" t="e">
        <f>_xlfn.XLOOKUP($B925,'[1]Query2 w Prices'!$B:$B,'[1]Query2 w Prices'!$L:$L)</f>
        <v>#N/A</v>
      </c>
    </row>
    <row r="926" spans="2:23" ht="16.5" customHeight="1" x14ac:dyDescent="0.25">
      <c r="B926" s="42" t="s">
        <v>1593</v>
      </c>
      <c r="C926" s="33" t="s">
        <v>7775</v>
      </c>
      <c r="D926" s="34" t="str">
        <f>_xlfn.XLOOKUP($B926,[1]Redo!$A:$A,[1]Redo!$AD:$AD)</f>
        <v>SGN,S11,WGX,M6-2aP,</v>
      </c>
      <c r="E926" s="35">
        <v>1326</v>
      </c>
      <c r="F926" s="36">
        <f>_xlfn.XLOOKUP($B926,'[1]DOT Signs Costs (2)'!$A:$A,'[1]DOT Signs Costs (2)'!$Y:$Y)</f>
        <v>0.13764062499999999</v>
      </c>
      <c r="G926" s="37">
        <f t="shared" si="184"/>
        <v>8.2584374999999994</v>
      </c>
      <c r="H926" s="36">
        <f>_xlfn.XLOOKUP($B926,'[1]DOT Signs Costs (2)'!$A:$A,'[1]DOT Signs Costs (2)'!$W:$W)</f>
        <v>19.827500000000001</v>
      </c>
      <c r="I926" s="36">
        <f t="shared" si="183"/>
        <v>6.3851485937499994</v>
      </c>
      <c r="J926" s="36">
        <f t="shared" si="185"/>
        <v>9.2219218749999998E-2</v>
      </c>
      <c r="K926" s="36">
        <f t="shared" si="186"/>
        <v>6.3851485937499994</v>
      </c>
      <c r="L926" s="36">
        <f t="shared" si="187"/>
        <v>26.3048678125</v>
      </c>
      <c r="M926" s="36">
        <f t="shared" si="188"/>
        <v>2.0570406629375002</v>
      </c>
      <c r="N926" s="36">
        <f t="shared" si="189"/>
        <v>28.361908475437499</v>
      </c>
      <c r="O926" s="36">
        <f t="shared" si="190"/>
        <v>5.1682882009408484</v>
      </c>
      <c r="P926" s="36">
        <f t="shared" si="191"/>
        <v>33.530196676378345</v>
      </c>
      <c r="Q926" s="38" t="e">
        <v>#N/A</v>
      </c>
      <c r="R926" s="39" t="str">
        <f t="shared" si="192"/>
        <v xml:space="preserve"> </v>
      </c>
      <c r="S926" s="40"/>
      <c r="T926" s="41" t="str">
        <f t="shared" si="193"/>
        <v/>
      </c>
      <c r="U926" s="41" t="str">
        <f t="shared" si="194"/>
        <v/>
      </c>
      <c r="V926" s="41" t="e">
        <f t="shared" si="182"/>
        <v>#N/A</v>
      </c>
      <c r="W926" s="18" t="e">
        <f>_xlfn.XLOOKUP($B926,'[1]Query2 w Prices'!$B:$B,'[1]Query2 w Prices'!$L:$L)</f>
        <v>#N/A</v>
      </c>
    </row>
    <row r="927" spans="2:23" ht="16.5" customHeight="1" x14ac:dyDescent="0.25">
      <c r="B927" s="32" t="s">
        <v>1704</v>
      </c>
      <c r="C927" s="33" t="s">
        <v>5802</v>
      </c>
      <c r="D927" s="34" t="str">
        <f>_xlfn.XLOOKUP($B927,[1]Redo!$A:$A,[1]Redo!$AD:$AD)</f>
        <v>SGN,S11,WGX,M6-5P,</v>
      </c>
      <c r="E927" s="35">
        <v>1326</v>
      </c>
      <c r="F927" s="36">
        <f>_xlfn.XLOOKUP($B927,'[1]DOT Signs Costs (2)'!$A:$A,'[1]DOT Signs Costs (2)'!$Y:$Y)</f>
        <v>6.6762500000000002E-2</v>
      </c>
      <c r="G927" s="37">
        <f t="shared" si="184"/>
        <v>4.0057499999999999</v>
      </c>
      <c r="H927" s="36">
        <f>_xlfn.XLOOKUP($B927,'[1]DOT Signs Costs (2)'!$A:$A,'[1]DOT Signs Costs (2)'!$W:$W)</f>
        <v>6.798</v>
      </c>
      <c r="I927" s="36">
        <f t="shared" si="183"/>
        <v>3.097112375</v>
      </c>
      <c r="J927" s="36">
        <f t="shared" si="185"/>
        <v>4.4730875000000003E-2</v>
      </c>
      <c r="K927" s="36">
        <f t="shared" si="186"/>
        <v>3.097112375</v>
      </c>
      <c r="L927" s="36">
        <f t="shared" si="187"/>
        <v>9.9398432499999991</v>
      </c>
      <c r="M927" s="36">
        <f t="shared" si="188"/>
        <v>0.77729574214999997</v>
      </c>
      <c r="N927" s="36">
        <f t="shared" si="189"/>
        <v>10.71713899215</v>
      </c>
      <c r="O927" s="36">
        <f t="shared" si="190"/>
        <v>1.9529455519166197</v>
      </c>
      <c r="P927" s="36">
        <f t="shared" si="191"/>
        <v>12.670084544066619</v>
      </c>
      <c r="Q927" s="38">
        <v>11.41</v>
      </c>
      <c r="R927" s="39">
        <f t="shared" si="192"/>
        <v>-9.9453522956696766E-2</v>
      </c>
      <c r="S927" s="40"/>
      <c r="T927" s="41" t="str">
        <f t="shared" si="193"/>
        <v/>
      </c>
      <c r="U927" s="41" t="str">
        <f t="shared" si="194"/>
        <v/>
      </c>
      <c r="V927" s="41">
        <f t="shared" si="182"/>
        <v>11.41</v>
      </c>
      <c r="W927" s="18">
        <f>_xlfn.XLOOKUP($B927,'[1]Query2 w Prices'!$B:$B,'[1]Query2 w Prices'!$L:$L)</f>
        <v>11.3369</v>
      </c>
    </row>
    <row r="928" spans="2:23" ht="16.5" customHeight="1" x14ac:dyDescent="0.25">
      <c r="B928" s="42" t="s">
        <v>1705</v>
      </c>
      <c r="C928" s="33" t="s">
        <v>5803</v>
      </c>
      <c r="D928" s="34" t="str">
        <f>_xlfn.XLOOKUP($B928,[1]Redo!$A:$A,[1]Redo!$AD:$AD)</f>
        <v>SGN,S11,WGX,M6-5P,</v>
      </c>
      <c r="E928" s="35">
        <v>1326</v>
      </c>
      <c r="F928" s="36">
        <f>_xlfn.XLOOKUP($B928,'[1]DOT Signs Costs (2)'!$A:$A,'[1]DOT Signs Costs (2)'!$Y:$Y)</f>
        <v>6.6762500000000002E-2</v>
      </c>
      <c r="G928" s="37">
        <f t="shared" si="184"/>
        <v>4.0057499999999999</v>
      </c>
      <c r="H928" s="36">
        <f>_xlfn.XLOOKUP($B928,'[1]DOT Signs Costs (2)'!$A:$A,'[1]DOT Signs Costs (2)'!$W:$W)</f>
        <v>6.798</v>
      </c>
      <c r="I928" s="36">
        <f t="shared" si="183"/>
        <v>3.097112375</v>
      </c>
      <c r="J928" s="36">
        <f t="shared" si="185"/>
        <v>4.4730875000000003E-2</v>
      </c>
      <c r="K928" s="36">
        <f t="shared" si="186"/>
        <v>3.097112375</v>
      </c>
      <c r="L928" s="36">
        <f t="shared" si="187"/>
        <v>9.9398432499999991</v>
      </c>
      <c r="M928" s="36">
        <f t="shared" si="188"/>
        <v>0.77729574214999997</v>
      </c>
      <c r="N928" s="36">
        <f t="shared" si="189"/>
        <v>10.71713899215</v>
      </c>
      <c r="O928" s="36">
        <f t="shared" si="190"/>
        <v>1.9529455519166197</v>
      </c>
      <c r="P928" s="36">
        <f t="shared" si="191"/>
        <v>12.670084544066619</v>
      </c>
      <c r="Q928" s="38">
        <v>11.41</v>
      </c>
      <c r="R928" s="39">
        <f t="shared" si="192"/>
        <v>-9.9453522956696766E-2</v>
      </c>
      <c r="S928" s="40"/>
      <c r="T928" s="41" t="str">
        <f t="shared" si="193"/>
        <v/>
      </c>
      <c r="U928" s="41" t="str">
        <f t="shared" si="194"/>
        <v/>
      </c>
      <c r="V928" s="41">
        <f t="shared" si="182"/>
        <v>11.41</v>
      </c>
      <c r="W928" s="18">
        <f>_xlfn.XLOOKUP($B928,'[1]Query2 w Prices'!$B:$B,'[1]Query2 w Prices'!$L:$L)</f>
        <v>11.3369</v>
      </c>
    </row>
    <row r="929" spans="2:23" ht="16.5" customHeight="1" x14ac:dyDescent="0.25">
      <c r="B929" s="32" t="s">
        <v>1719</v>
      </c>
      <c r="C929" s="33" t="s">
        <v>5804</v>
      </c>
      <c r="D929" s="34" t="str">
        <f>_xlfn.XLOOKUP($B929,[1]Redo!$A:$A,[1]Redo!$AD:$AD)</f>
        <v>SGN,S11,WGX,M6-6P,</v>
      </c>
      <c r="E929" s="35">
        <v>1326</v>
      </c>
      <c r="F929" s="36">
        <f>_xlfn.XLOOKUP($B929,'[1]DOT Signs Costs (2)'!$A:$A,'[1]DOT Signs Costs (2)'!$Y:$Y)</f>
        <v>0.24028124999999995</v>
      </c>
      <c r="G929" s="37">
        <f t="shared" si="184"/>
        <v>14.416874999999997</v>
      </c>
      <c r="H929" s="36">
        <f>_xlfn.XLOOKUP($B929,'[1]DOT Signs Costs (2)'!$A:$A,'[1]DOT Signs Costs (2)'!$W:$W)</f>
        <v>39.655000000000001</v>
      </c>
      <c r="I929" s="36">
        <f t="shared" si="183"/>
        <v>11.146647187499998</v>
      </c>
      <c r="J929" s="36">
        <f t="shared" si="185"/>
        <v>0.16098843749999997</v>
      </c>
      <c r="K929" s="36">
        <f t="shared" si="186"/>
        <v>11.146647187499998</v>
      </c>
      <c r="L929" s="36">
        <f t="shared" si="187"/>
        <v>50.962635625000004</v>
      </c>
      <c r="M929" s="36">
        <f t="shared" si="188"/>
        <v>3.9852781058750004</v>
      </c>
      <c r="N929" s="36">
        <f t="shared" si="189"/>
        <v>54.947913730875001</v>
      </c>
      <c r="O929" s="36">
        <f t="shared" si="190"/>
        <v>10.012959968739064</v>
      </c>
      <c r="P929" s="36">
        <f t="shared" si="191"/>
        <v>64.960873699614069</v>
      </c>
      <c r="Q929" s="38" t="e">
        <v>#N/A</v>
      </c>
      <c r="R929" s="39" t="str">
        <f t="shared" si="192"/>
        <v xml:space="preserve"> </v>
      </c>
      <c r="S929" s="40"/>
      <c r="T929" s="41" t="str">
        <f t="shared" si="193"/>
        <v/>
      </c>
      <c r="U929" s="41" t="str">
        <f t="shared" si="194"/>
        <v/>
      </c>
      <c r="V929" s="41" t="e">
        <f t="shared" si="182"/>
        <v>#N/A</v>
      </c>
      <c r="W929" s="18" t="e">
        <f>_xlfn.XLOOKUP($B929,'[1]Query2 w Prices'!$B:$B,'[1]Query2 w Prices'!$L:$L)</f>
        <v>#N/A</v>
      </c>
    </row>
    <row r="930" spans="2:23" ht="16.5" customHeight="1" x14ac:dyDescent="0.25">
      <c r="B930" s="42" t="s">
        <v>1720</v>
      </c>
      <c r="C930" s="33" t="s">
        <v>5805</v>
      </c>
      <c r="D930" s="34" t="str">
        <f>_xlfn.XLOOKUP($B930,[1]Redo!$A:$A,[1]Redo!$AD:$AD)</f>
        <v>SGN,S11,WGX,M6-6P,</v>
      </c>
      <c r="E930" s="35">
        <v>1326</v>
      </c>
      <c r="F930" s="36">
        <f>_xlfn.XLOOKUP($B930,'[1]DOT Signs Costs (2)'!$A:$A,'[1]DOT Signs Costs (2)'!$Y:$Y)</f>
        <v>0.24028124999999995</v>
      </c>
      <c r="G930" s="37">
        <f t="shared" si="184"/>
        <v>14.416874999999997</v>
      </c>
      <c r="H930" s="36">
        <f>_xlfn.XLOOKUP($B930,'[1]DOT Signs Costs (2)'!$A:$A,'[1]DOT Signs Costs (2)'!$W:$W)</f>
        <v>39.655000000000001</v>
      </c>
      <c r="I930" s="36">
        <f t="shared" si="183"/>
        <v>11.146647187499998</v>
      </c>
      <c r="J930" s="36">
        <f t="shared" si="185"/>
        <v>0.16098843749999997</v>
      </c>
      <c r="K930" s="36">
        <f t="shared" si="186"/>
        <v>11.146647187499998</v>
      </c>
      <c r="L930" s="36">
        <f t="shared" si="187"/>
        <v>50.962635625000004</v>
      </c>
      <c r="M930" s="36">
        <f t="shared" si="188"/>
        <v>3.9852781058750004</v>
      </c>
      <c r="N930" s="36">
        <f t="shared" si="189"/>
        <v>54.947913730875001</v>
      </c>
      <c r="O930" s="36">
        <f t="shared" si="190"/>
        <v>10.012959968739064</v>
      </c>
      <c r="P930" s="36">
        <f t="shared" si="191"/>
        <v>64.960873699614069</v>
      </c>
      <c r="Q930" s="38" t="e">
        <v>#N/A</v>
      </c>
      <c r="R930" s="39" t="str">
        <f t="shared" si="192"/>
        <v xml:space="preserve"> </v>
      </c>
      <c r="S930" s="40"/>
      <c r="T930" s="41" t="str">
        <f t="shared" si="193"/>
        <v/>
      </c>
      <c r="U930" s="41" t="str">
        <f t="shared" si="194"/>
        <v/>
      </c>
      <c r="V930" s="41" t="e">
        <f t="shared" si="182"/>
        <v>#N/A</v>
      </c>
      <c r="W930" s="18" t="e">
        <f>_xlfn.XLOOKUP($B930,'[1]Query2 w Prices'!$B:$B,'[1]Query2 w Prices'!$L:$L)</f>
        <v>#N/A</v>
      </c>
    </row>
    <row r="931" spans="2:23" ht="16.5" customHeight="1" x14ac:dyDescent="0.25">
      <c r="B931" s="32" t="s">
        <v>1721</v>
      </c>
      <c r="C931" s="33" t="s">
        <v>5806</v>
      </c>
      <c r="D931" s="34" t="str">
        <f>_xlfn.XLOOKUP($B931,[1]Redo!$A:$A,[1]Redo!$AD:$AD)</f>
        <v>SGN,S11,WGX,M6-6P,</v>
      </c>
      <c r="E931" s="35">
        <v>1326</v>
      </c>
      <c r="F931" s="36">
        <f>_xlfn.XLOOKUP($B931,'[1]DOT Signs Costs (2)'!$A:$A,'[1]DOT Signs Costs (2)'!$Y:$Y)</f>
        <v>0.24028124999999995</v>
      </c>
      <c r="G931" s="37">
        <f t="shared" si="184"/>
        <v>14.416874999999997</v>
      </c>
      <c r="H931" s="36">
        <f>_xlfn.XLOOKUP($B931,'[1]DOT Signs Costs (2)'!$A:$A,'[1]DOT Signs Costs (2)'!$W:$W)</f>
        <v>39.655000000000001</v>
      </c>
      <c r="I931" s="36">
        <f t="shared" si="183"/>
        <v>11.146647187499998</v>
      </c>
      <c r="J931" s="36">
        <f t="shared" si="185"/>
        <v>0.16098843749999997</v>
      </c>
      <c r="K931" s="36">
        <f t="shared" si="186"/>
        <v>11.146647187499998</v>
      </c>
      <c r="L931" s="36">
        <f t="shared" si="187"/>
        <v>50.962635625000004</v>
      </c>
      <c r="M931" s="36">
        <f t="shared" si="188"/>
        <v>3.9852781058750004</v>
      </c>
      <c r="N931" s="36">
        <f t="shared" si="189"/>
        <v>54.947913730875001</v>
      </c>
      <c r="O931" s="36">
        <f t="shared" si="190"/>
        <v>10.012959968739064</v>
      </c>
      <c r="P931" s="36">
        <f t="shared" si="191"/>
        <v>64.960873699614069</v>
      </c>
      <c r="Q931" s="38" t="e">
        <v>#N/A</v>
      </c>
      <c r="R931" s="39" t="str">
        <f t="shared" si="192"/>
        <v xml:space="preserve"> </v>
      </c>
      <c r="S931" s="40"/>
      <c r="T931" s="41" t="str">
        <f t="shared" si="193"/>
        <v/>
      </c>
      <c r="U931" s="41" t="str">
        <f t="shared" si="194"/>
        <v/>
      </c>
      <c r="V931" s="41" t="e">
        <f t="shared" si="182"/>
        <v>#N/A</v>
      </c>
      <c r="W931" s="18" t="e">
        <f>_xlfn.XLOOKUP($B931,'[1]Query2 w Prices'!$B:$B,'[1]Query2 w Prices'!$L:$L)</f>
        <v>#N/A</v>
      </c>
    </row>
    <row r="932" spans="2:23" ht="16.5" customHeight="1" x14ac:dyDescent="0.25">
      <c r="B932" s="42" t="s">
        <v>1722</v>
      </c>
      <c r="C932" s="33" t="s">
        <v>5807</v>
      </c>
      <c r="D932" s="34" t="str">
        <f>_xlfn.XLOOKUP($B932,[1]Redo!$A:$A,[1]Redo!$AD:$AD)</f>
        <v>SGN,S11,WGX,M6-6P,</v>
      </c>
      <c r="E932" s="35">
        <v>1326</v>
      </c>
      <c r="F932" s="36">
        <f>_xlfn.XLOOKUP($B932,'[1]DOT Signs Costs (2)'!$A:$A,'[1]DOT Signs Costs (2)'!$Y:$Y)</f>
        <v>0.24028124999999995</v>
      </c>
      <c r="G932" s="37">
        <f t="shared" si="184"/>
        <v>14.416874999999997</v>
      </c>
      <c r="H932" s="36">
        <f>_xlfn.XLOOKUP($B932,'[1]DOT Signs Costs (2)'!$A:$A,'[1]DOT Signs Costs (2)'!$W:$W)</f>
        <v>39.655000000000001</v>
      </c>
      <c r="I932" s="36">
        <f t="shared" si="183"/>
        <v>11.146647187499998</v>
      </c>
      <c r="J932" s="36">
        <f t="shared" si="185"/>
        <v>0.16098843749999997</v>
      </c>
      <c r="K932" s="36">
        <f t="shared" si="186"/>
        <v>11.146647187499998</v>
      </c>
      <c r="L932" s="36">
        <f t="shared" si="187"/>
        <v>50.962635625000004</v>
      </c>
      <c r="M932" s="36">
        <f t="shared" si="188"/>
        <v>3.9852781058750004</v>
      </c>
      <c r="N932" s="36">
        <f t="shared" si="189"/>
        <v>54.947913730875001</v>
      </c>
      <c r="O932" s="36">
        <f t="shared" si="190"/>
        <v>10.012959968739064</v>
      </c>
      <c r="P932" s="36">
        <f t="shared" si="191"/>
        <v>64.960873699614069</v>
      </c>
      <c r="Q932" s="38" t="e">
        <v>#N/A</v>
      </c>
      <c r="R932" s="39" t="str">
        <f t="shared" si="192"/>
        <v xml:space="preserve"> </v>
      </c>
      <c r="S932" s="40"/>
      <c r="T932" s="41" t="str">
        <f t="shared" si="193"/>
        <v/>
      </c>
      <c r="U932" s="41" t="str">
        <f t="shared" si="194"/>
        <v/>
      </c>
      <c r="V932" s="41" t="e">
        <f t="shared" si="182"/>
        <v>#N/A</v>
      </c>
      <c r="W932" s="18" t="e">
        <f>_xlfn.XLOOKUP($B932,'[1]Query2 w Prices'!$B:$B,'[1]Query2 w Prices'!$L:$L)</f>
        <v>#N/A</v>
      </c>
    </row>
    <row r="933" spans="2:23" ht="16.5" customHeight="1" x14ac:dyDescent="0.25">
      <c r="B933" s="32" t="s">
        <v>1615</v>
      </c>
      <c r="C933" s="33" t="s">
        <v>5808</v>
      </c>
      <c r="D933" s="34" t="str">
        <f>_xlfn.XLOOKUP($B933,[1]Redo!$A:$A,[1]Redo!$AD:$AD)</f>
        <v>SGN,S11,WGX,M6-2P,</v>
      </c>
      <c r="E933" s="35">
        <v>1326</v>
      </c>
      <c r="F933" s="36">
        <f>_xlfn.XLOOKUP($B933,'[1]DOT Signs Costs (2)'!$A:$A,'[1]DOT Signs Costs (2)'!$Y:$Y)</f>
        <v>0.13764062499999999</v>
      </c>
      <c r="G933" s="37">
        <f t="shared" si="184"/>
        <v>8.2584374999999994</v>
      </c>
      <c r="H933" s="36">
        <f>_xlfn.XLOOKUP($B933,'[1]DOT Signs Costs (2)'!$A:$A,'[1]DOT Signs Costs (2)'!$W:$W)</f>
        <v>19.827500000000001</v>
      </c>
      <c r="I933" s="36">
        <f t="shared" si="183"/>
        <v>6.3851485937499994</v>
      </c>
      <c r="J933" s="36">
        <f t="shared" si="185"/>
        <v>9.2219218749999998E-2</v>
      </c>
      <c r="K933" s="36">
        <f t="shared" si="186"/>
        <v>6.3851485937499994</v>
      </c>
      <c r="L933" s="36">
        <f t="shared" si="187"/>
        <v>26.3048678125</v>
      </c>
      <c r="M933" s="36">
        <f t="shared" si="188"/>
        <v>2.0570406629375002</v>
      </c>
      <c r="N933" s="36">
        <f t="shared" si="189"/>
        <v>28.361908475437499</v>
      </c>
      <c r="O933" s="36">
        <f t="shared" si="190"/>
        <v>5.1682882009408484</v>
      </c>
      <c r="P933" s="36">
        <f t="shared" si="191"/>
        <v>33.530196676378345</v>
      </c>
      <c r="Q933" s="38" t="e">
        <v>#N/A</v>
      </c>
      <c r="R933" s="39" t="str">
        <f t="shared" si="192"/>
        <v xml:space="preserve"> </v>
      </c>
      <c r="S933" s="40"/>
      <c r="T933" s="41" t="str">
        <f t="shared" si="193"/>
        <v/>
      </c>
      <c r="U933" s="41" t="str">
        <f t="shared" si="194"/>
        <v/>
      </c>
      <c r="V933" s="41" t="e">
        <f t="shared" si="182"/>
        <v>#N/A</v>
      </c>
      <c r="W933" s="18" t="e">
        <f>_xlfn.XLOOKUP($B933,'[1]Query2 w Prices'!$B:$B,'[1]Query2 w Prices'!$L:$L)</f>
        <v>#N/A</v>
      </c>
    </row>
    <row r="934" spans="2:23" ht="16.5" customHeight="1" x14ac:dyDescent="0.25">
      <c r="B934" s="42" t="s">
        <v>1616</v>
      </c>
      <c r="C934" s="33" t="s">
        <v>5809</v>
      </c>
      <c r="D934" s="34" t="str">
        <f>_xlfn.XLOOKUP($B934,[1]Redo!$A:$A,[1]Redo!$AD:$AD)</f>
        <v>SGN,S11,WGX,M6-2P,</v>
      </c>
      <c r="E934" s="35">
        <v>1326</v>
      </c>
      <c r="F934" s="36">
        <f>_xlfn.XLOOKUP($B934,'[1]DOT Signs Costs (2)'!$A:$A,'[1]DOT Signs Costs (2)'!$Y:$Y)</f>
        <v>0.13764062499999999</v>
      </c>
      <c r="G934" s="37">
        <f t="shared" si="184"/>
        <v>8.2584374999999994</v>
      </c>
      <c r="H934" s="36">
        <f>_xlfn.XLOOKUP($B934,'[1]DOT Signs Costs (2)'!$A:$A,'[1]DOT Signs Costs (2)'!$W:$W)</f>
        <v>19.827500000000001</v>
      </c>
      <c r="I934" s="36">
        <f t="shared" si="183"/>
        <v>6.3851485937499994</v>
      </c>
      <c r="J934" s="36">
        <f t="shared" si="185"/>
        <v>9.2219218749999998E-2</v>
      </c>
      <c r="K934" s="36">
        <f t="shared" si="186"/>
        <v>6.3851485937499994</v>
      </c>
      <c r="L934" s="36">
        <f t="shared" si="187"/>
        <v>26.3048678125</v>
      </c>
      <c r="M934" s="36">
        <f t="shared" si="188"/>
        <v>2.0570406629375002</v>
      </c>
      <c r="N934" s="36">
        <f t="shared" si="189"/>
        <v>28.361908475437499</v>
      </c>
      <c r="O934" s="36">
        <f t="shared" si="190"/>
        <v>5.1682882009408484</v>
      </c>
      <c r="P934" s="36">
        <f t="shared" si="191"/>
        <v>33.530196676378345</v>
      </c>
      <c r="Q934" s="38" t="e">
        <v>#N/A</v>
      </c>
      <c r="R934" s="39" t="str">
        <f t="shared" si="192"/>
        <v xml:space="preserve"> </v>
      </c>
      <c r="S934" s="40"/>
      <c r="T934" s="41" t="str">
        <f t="shared" si="193"/>
        <v/>
      </c>
      <c r="U934" s="41" t="str">
        <f t="shared" si="194"/>
        <v/>
      </c>
      <c r="V934" s="41" t="e">
        <f t="shared" si="182"/>
        <v>#N/A</v>
      </c>
      <c r="W934" s="18" t="e">
        <f>_xlfn.XLOOKUP($B934,'[1]Query2 w Prices'!$B:$B,'[1]Query2 w Prices'!$L:$L)</f>
        <v>#N/A</v>
      </c>
    </row>
    <row r="935" spans="2:23" ht="16.5" customHeight="1" x14ac:dyDescent="0.25">
      <c r="B935" s="32" t="s">
        <v>1640</v>
      </c>
      <c r="C935" s="33" t="s">
        <v>5810</v>
      </c>
      <c r="D935" s="34" t="str">
        <f>_xlfn.XLOOKUP($B935,[1]Redo!$A:$A,[1]Redo!$AD:$AD)</f>
        <v>SGN,S11,WGX,M6-3P,</v>
      </c>
      <c r="E935" s="35">
        <v>1326</v>
      </c>
      <c r="F935" s="36">
        <f>_xlfn.XLOOKUP($B935,'[1]DOT Signs Costs (2)'!$A:$A,'[1]DOT Signs Costs (2)'!$Y:$Y)</f>
        <v>0.13764062499999999</v>
      </c>
      <c r="G935" s="37">
        <f t="shared" si="184"/>
        <v>8.2584374999999994</v>
      </c>
      <c r="H935" s="36">
        <f>_xlfn.XLOOKUP($B935,'[1]DOT Signs Costs (2)'!$A:$A,'[1]DOT Signs Costs (2)'!$W:$W)</f>
        <v>19.827500000000001</v>
      </c>
      <c r="I935" s="36">
        <f t="shared" si="183"/>
        <v>6.3851485937499994</v>
      </c>
      <c r="J935" s="36">
        <f t="shared" si="185"/>
        <v>9.2219218749999998E-2</v>
      </c>
      <c r="K935" s="36">
        <f t="shared" si="186"/>
        <v>6.3851485937499994</v>
      </c>
      <c r="L935" s="36">
        <f t="shared" si="187"/>
        <v>26.3048678125</v>
      </c>
      <c r="M935" s="36">
        <f t="shared" si="188"/>
        <v>2.0570406629375002</v>
      </c>
      <c r="N935" s="36">
        <f t="shared" si="189"/>
        <v>28.361908475437499</v>
      </c>
      <c r="O935" s="36">
        <f t="shared" si="190"/>
        <v>5.1682882009408484</v>
      </c>
      <c r="P935" s="36">
        <f t="shared" si="191"/>
        <v>33.530196676378345</v>
      </c>
      <c r="Q935" s="38" t="e">
        <v>#N/A</v>
      </c>
      <c r="R935" s="39" t="str">
        <f t="shared" si="192"/>
        <v xml:space="preserve"> </v>
      </c>
      <c r="S935" s="40"/>
      <c r="T935" s="41" t="str">
        <f t="shared" si="193"/>
        <v/>
      </c>
      <c r="U935" s="41" t="str">
        <f t="shared" si="194"/>
        <v/>
      </c>
      <c r="V935" s="41" t="e">
        <f t="shared" si="182"/>
        <v>#N/A</v>
      </c>
      <c r="W935" s="18" t="e">
        <f>_xlfn.XLOOKUP($B935,'[1]Query2 w Prices'!$B:$B,'[1]Query2 w Prices'!$L:$L)</f>
        <v>#N/A</v>
      </c>
    </row>
    <row r="936" spans="2:23" ht="16.5" customHeight="1" x14ac:dyDescent="0.25">
      <c r="B936" s="42" t="s">
        <v>1641</v>
      </c>
      <c r="C936" s="33" t="s">
        <v>5811</v>
      </c>
      <c r="D936" s="34" t="str">
        <f>_xlfn.XLOOKUP($B936,[1]Redo!$A:$A,[1]Redo!$AD:$AD)</f>
        <v>SGN,S11,WGX,M6-3P,</v>
      </c>
      <c r="E936" s="35">
        <v>1326</v>
      </c>
      <c r="F936" s="36">
        <f>_xlfn.XLOOKUP($B936,'[1]DOT Signs Costs (2)'!$A:$A,'[1]DOT Signs Costs (2)'!$Y:$Y)</f>
        <v>0.13764062499999999</v>
      </c>
      <c r="G936" s="37">
        <f t="shared" si="184"/>
        <v>8.2584374999999994</v>
      </c>
      <c r="H936" s="36">
        <f>_xlfn.XLOOKUP($B936,'[1]DOT Signs Costs (2)'!$A:$A,'[1]DOT Signs Costs (2)'!$W:$W)</f>
        <v>19.827500000000001</v>
      </c>
      <c r="I936" s="36">
        <f t="shared" si="183"/>
        <v>6.3851485937499994</v>
      </c>
      <c r="J936" s="36">
        <f t="shared" si="185"/>
        <v>9.2219218749999998E-2</v>
      </c>
      <c r="K936" s="36">
        <f t="shared" si="186"/>
        <v>6.3851485937499994</v>
      </c>
      <c r="L936" s="36">
        <f t="shared" si="187"/>
        <v>26.3048678125</v>
      </c>
      <c r="M936" s="36">
        <f t="shared" si="188"/>
        <v>2.0570406629375002</v>
      </c>
      <c r="N936" s="36">
        <f t="shared" si="189"/>
        <v>28.361908475437499</v>
      </c>
      <c r="O936" s="36">
        <f t="shared" si="190"/>
        <v>5.1682882009408484</v>
      </c>
      <c r="P936" s="36">
        <f t="shared" si="191"/>
        <v>33.530196676378345</v>
      </c>
      <c r="Q936" s="38" t="e">
        <v>#N/A</v>
      </c>
      <c r="R936" s="39" t="str">
        <f t="shared" si="192"/>
        <v xml:space="preserve"> </v>
      </c>
      <c r="S936" s="40"/>
      <c r="T936" s="41" t="str">
        <f t="shared" si="193"/>
        <v/>
      </c>
      <c r="U936" s="41" t="str">
        <f t="shared" si="194"/>
        <v/>
      </c>
      <c r="V936" s="41" t="e">
        <f t="shared" si="182"/>
        <v>#N/A</v>
      </c>
      <c r="W936" s="18" t="e">
        <f>_xlfn.XLOOKUP($B936,'[1]Query2 w Prices'!$B:$B,'[1]Query2 w Prices'!$L:$L)</f>
        <v>#N/A</v>
      </c>
    </row>
    <row r="937" spans="2:23" ht="16.5" customHeight="1" x14ac:dyDescent="0.25">
      <c r="B937" s="32" t="s">
        <v>1751</v>
      </c>
      <c r="C937" s="33" t="s">
        <v>5812</v>
      </c>
      <c r="D937" s="34" t="str">
        <f>_xlfn.XLOOKUP($B937,[1]Redo!$A:$A,[1]Redo!$AD:$AD)</f>
        <v>SGN,S11,WGX,M6-6P,</v>
      </c>
      <c r="E937" s="35">
        <v>1326</v>
      </c>
      <c r="F937" s="36">
        <f>_xlfn.XLOOKUP($B937,'[1]DOT Signs Costs (2)'!$A:$A,'[1]DOT Signs Costs (2)'!$Y:$Y)</f>
        <v>6.6762500000000002E-2</v>
      </c>
      <c r="G937" s="37">
        <f t="shared" si="184"/>
        <v>4.0057499999999999</v>
      </c>
      <c r="H937" s="36">
        <f>_xlfn.XLOOKUP($B937,'[1]DOT Signs Costs (2)'!$A:$A,'[1]DOT Signs Costs (2)'!$W:$W)</f>
        <v>6.798</v>
      </c>
      <c r="I937" s="36">
        <f t="shared" si="183"/>
        <v>3.097112375</v>
      </c>
      <c r="J937" s="36">
        <f t="shared" si="185"/>
        <v>4.4730875000000003E-2</v>
      </c>
      <c r="K937" s="36">
        <f t="shared" si="186"/>
        <v>3.097112375</v>
      </c>
      <c r="L937" s="36">
        <f t="shared" si="187"/>
        <v>9.9398432499999991</v>
      </c>
      <c r="M937" s="36">
        <f t="shared" si="188"/>
        <v>0.77729574214999997</v>
      </c>
      <c r="N937" s="36">
        <f t="shared" si="189"/>
        <v>10.71713899215</v>
      </c>
      <c r="O937" s="36">
        <f t="shared" si="190"/>
        <v>1.9529455519166197</v>
      </c>
      <c r="P937" s="36">
        <f t="shared" si="191"/>
        <v>12.670084544066619</v>
      </c>
      <c r="Q937" s="38">
        <v>11.41</v>
      </c>
      <c r="R937" s="39">
        <f t="shared" si="192"/>
        <v>-9.9453522956696766E-2</v>
      </c>
      <c r="S937" s="40"/>
      <c r="T937" s="41" t="str">
        <f t="shared" si="193"/>
        <v/>
      </c>
      <c r="U937" s="41" t="str">
        <f t="shared" si="194"/>
        <v/>
      </c>
      <c r="V937" s="41">
        <f t="shared" si="182"/>
        <v>11.41</v>
      </c>
      <c r="W937" s="18">
        <f>_xlfn.XLOOKUP($B937,'[1]Query2 w Prices'!$B:$B,'[1]Query2 w Prices'!$L:$L)</f>
        <v>11.3369</v>
      </c>
    </row>
    <row r="938" spans="2:23" ht="16.5" customHeight="1" x14ac:dyDescent="0.25">
      <c r="B938" s="42" t="s">
        <v>1752</v>
      </c>
      <c r="C938" s="33" t="s">
        <v>5813</v>
      </c>
      <c r="D938" s="34" t="str">
        <f>_xlfn.XLOOKUP($B938,[1]Redo!$A:$A,[1]Redo!$AD:$AD)</f>
        <v>SGN,S11,WGX,M6-6P,</v>
      </c>
      <c r="E938" s="35">
        <v>1326</v>
      </c>
      <c r="F938" s="36">
        <f>_xlfn.XLOOKUP($B938,'[1]DOT Signs Costs (2)'!$A:$A,'[1]DOT Signs Costs (2)'!$Y:$Y)</f>
        <v>6.6762500000000002E-2</v>
      </c>
      <c r="G938" s="37">
        <f t="shared" si="184"/>
        <v>4.0057499999999999</v>
      </c>
      <c r="H938" s="36">
        <f>_xlfn.XLOOKUP($B938,'[1]DOT Signs Costs (2)'!$A:$A,'[1]DOT Signs Costs (2)'!$W:$W)</f>
        <v>6.798</v>
      </c>
      <c r="I938" s="36">
        <f t="shared" si="183"/>
        <v>3.097112375</v>
      </c>
      <c r="J938" s="36">
        <f t="shared" si="185"/>
        <v>4.4730875000000003E-2</v>
      </c>
      <c r="K938" s="36">
        <f t="shared" si="186"/>
        <v>3.097112375</v>
      </c>
      <c r="L938" s="36">
        <f t="shared" si="187"/>
        <v>9.9398432499999991</v>
      </c>
      <c r="M938" s="36">
        <f t="shared" si="188"/>
        <v>0.77729574214999997</v>
      </c>
      <c r="N938" s="36">
        <f t="shared" si="189"/>
        <v>10.71713899215</v>
      </c>
      <c r="O938" s="36">
        <f t="shared" si="190"/>
        <v>1.9529455519166197</v>
      </c>
      <c r="P938" s="36">
        <f t="shared" si="191"/>
        <v>12.670084544066619</v>
      </c>
      <c r="Q938" s="38">
        <v>11.41</v>
      </c>
      <c r="R938" s="39">
        <f t="shared" si="192"/>
        <v>-9.9453522956696766E-2</v>
      </c>
      <c r="S938" s="40"/>
      <c r="T938" s="41" t="str">
        <f t="shared" si="193"/>
        <v/>
      </c>
      <c r="U938" s="41" t="str">
        <f t="shared" si="194"/>
        <v/>
      </c>
      <c r="V938" s="41">
        <f t="shared" si="182"/>
        <v>11.41</v>
      </c>
      <c r="W938" s="18">
        <f>_xlfn.XLOOKUP($B938,'[1]Query2 w Prices'!$B:$B,'[1]Query2 w Prices'!$L:$L)</f>
        <v>11.3369</v>
      </c>
    </row>
    <row r="939" spans="2:23" ht="16.5" customHeight="1" x14ac:dyDescent="0.25">
      <c r="B939" s="32" t="s">
        <v>1753</v>
      </c>
      <c r="C939" s="33" t="s">
        <v>5814</v>
      </c>
      <c r="D939" s="34" t="str">
        <f>_xlfn.XLOOKUP($B939,[1]Redo!$A:$A,[1]Redo!$AD:$AD)</f>
        <v>SGN,S11,WGX,M6-6P,</v>
      </c>
      <c r="E939" s="35">
        <v>1326</v>
      </c>
      <c r="F939" s="36">
        <f>_xlfn.XLOOKUP($B939,'[1]DOT Signs Costs (2)'!$A:$A,'[1]DOT Signs Costs (2)'!$Y:$Y)</f>
        <v>6.6762500000000002E-2</v>
      </c>
      <c r="G939" s="37">
        <f t="shared" si="184"/>
        <v>4.0057499999999999</v>
      </c>
      <c r="H939" s="36">
        <f>_xlfn.XLOOKUP($B939,'[1]DOT Signs Costs (2)'!$A:$A,'[1]DOT Signs Costs (2)'!$W:$W)</f>
        <v>6.798</v>
      </c>
      <c r="I939" s="36">
        <f t="shared" si="183"/>
        <v>3.097112375</v>
      </c>
      <c r="J939" s="36">
        <f t="shared" si="185"/>
        <v>4.4730875000000003E-2</v>
      </c>
      <c r="K939" s="36">
        <f t="shared" si="186"/>
        <v>3.097112375</v>
      </c>
      <c r="L939" s="36">
        <f t="shared" si="187"/>
        <v>9.9398432499999991</v>
      </c>
      <c r="M939" s="36">
        <f t="shared" si="188"/>
        <v>0.77729574214999997</v>
      </c>
      <c r="N939" s="36">
        <f t="shared" si="189"/>
        <v>10.71713899215</v>
      </c>
      <c r="O939" s="36">
        <f t="shared" si="190"/>
        <v>1.9529455519166197</v>
      </c>
      <c r="P939" s="36">
        <f t="shared" si="191"/>
        <v>12.670084544066619</v>
      </c>
      <c r="Q939" s="38">
        <v>11.41</v>
      </c>
      <c r="R939" s="39">
        <f t="shared" si="192"/>
        <v>-9.9453522956696766E-2</v>
      </c>
      <c r="S939" s="40"/>
      <c r="T939" s="41" t="str">
        <f t="shared" si="193"/>
        <v/>
      </c>
      <c r="U939" s="41" t="str">
        <f t="shared" si="194"/>
        <v/>
      </c>
      <c r="V939" s="41">
        <f t="shared" si="182"/>
        <v>11.41</v>
      </c>
      <c r="W939" s="18">
        <f>_xlfn.XLOOKUP($B939,'[1]Query2 w Prices'!$B:$B,'[1]Query2 w Prices'!$L:$L)</f>
        <v>11.3369</v>
      </c>
    </row>
    <row r="940" spans="2:23" ht="16.5" customHeight="1" x14ac:dyDescent="0.25">
      <c r="B940" s="42" t="s">
        <v>1754</v>
      </c>
      <c r="C940" s="33" t="s">
        <v>5815</v>
      </c>
      <c r="D940" s="34" t="str">
        <f>_xlfn.XLOOKUP($B940,[1]Redo!$A:$A,[1]Redo!$AD:$AD)</f>
        <v>SGN,S11,WGX,M6-6P,</v>
      </c>
      <c r="E940" s="35">
        <v>1326</v>
      </c>
      <c r="F940" s="36">
        <f>_xlfn.XLOOKUP($B940,'[1]DOT Signs Costs (2)'!$A:$A,'[1]DOT Signs Costs (2)'!$Y:$Y)</f>
        <v>6.6762500000000002E-2</v>
      </c>
      <c r="G940" s="37">
        <f t="shared" si="184"/>
        <v>4.0057499999999999</v>
      </c>
      <c r="H940" s="36">
        <f>_xlfn.XLOOKUP($B940,'[1]DOT Signs Costs (2)'!$A:$A,'[1]DOT Signs Costs (2)'!$W:$W)</f>
        <v>6.798</v>
      </c>
      <c r="I940" s="36">
        <f t="shared" si="183"/>
        <v>3.097112375</v>
      </c>
      <c r="J940" s="36">
        <f t="shared" si="185"/>
        <v>4.4730875000000003E-2</v>
      </c>
      <c r="K940" s="36">
        <f t="shared" si="186"/>
        <v>3.097112375</v>
      </c>
      <c r="L940" s="36">
        <f t="shared" si="187"/>
        <v>9.9398432499999991</v>
      </c>
      <c r="M940" s="36">
        <f t="shared" si="188"/>
        <v>0.77729574214999997</v>
      </c>
      <c r="N940" s="36">
        <f t="shared" si="189"/>
        <v>10.71713899215</v>
      </c>
      <c r="O940" s="36">
        <f t="shared" si="190"/>
        <v>1.9529455519166197</v>
      </c>
      <c r="P940" s="36">
        <f t="shared" si="191"/>
        <v>12.670084544066619</v>
      </c>
      <c r="Q940" s="38">
        <v>11.41</v>
      </c>
      <c r="R940" s="39">
        <f t="shared" si="192"/>
        <v>-9.9453522956696766E-2</v>
      </c>
      <c r="S940" s="40"/>
      <c r="T940" s="41" t="str">
        <f t="shared" si="193"/>
        <v/>
      </c>
      <c r="U940" s="41" t="str">
        <f t="shared" si="194"/>
        <v/>
      </c>
      <c r="V940" s="41">
        <f t="shared" si="182"/>
        <v>11.41</v>
      </c>
      <c r="W940" s="18">
        <f>_xlfn.XLOOKUP($B940,'[1]Query2 w Prices'!$B:$B,'[1]Query2 w Prices'!$L:$L)</f>
        <v>11.3369</v>
      </c>
    </row>
    <row r="941" spans="2:23" ht="16.5" customHeight="1" x14ac:dyDescent="0.25">
      <c r="B941" s="32" t="s">
        <v>1764</v>
      </c>
      <c r="C941" s="33" t="s">
        <v>5816</v>
      </c>
      <c r="D941" s="34" t="str">
        <f>_xlfn.XLOOKUP($B941,[1]Redo!$A:$A,[1]Redo!$AD:$AD)</f>
        <v>SGN,S11,WGX,M6-7P,</v>
      </c>
      <c r="E941" s="35">
        <v>1326</v>
      </c>
      <c r="F941" s="36">
        <f>_xlfn.XLOOKUP($B941,'[1]DOT Signs Costs (2)'!$A:$A,'[1]DOT Signs Costs (2)'!$Y:$Y)</f>
        <v>0.24028124999999995</v>
      </c>
      <c r="G941" s="37">
        <f t="shared" si="184"/>
        <v>14.416874999999997</v>
      </c>
      <c r="H941" s="36">
        <f>_xlfn.XLOOKUP($B941,'[1]DOT Signs Costs (2)'!$A:$A,'[1]DOT Signs Costs (2)'!$W:$W)</f>
        <v>39.655000000000001</v>
      </c>
      <c r="I941" s="36">
        <f t="shared" si="183"/>
        <v>11.146647187499998</v>
      </c>
      <c r="J941" s="36">
        <f t="shared" si="185"/>
        <v>0.16098843749999997</v>
      </c>
      <c r="K941" s="36">
        <f t="shared" si="186"/>
        <v>11.146647187499998</v>
      </c>
      <c r="L941" s="36">
        <f t="shared" si="187"/>
        <v>50.962635625000004</v>
      </c>
      <c r="M941" s="36">
        <f t="shared" si="188"/>
        <v>3.9852781058750004</v>
      </c>
      <c r="N941" s="36">
        <f t="shared" si="189"/>
        <v>54.947913730875001</v>
      </c>
      <c r="O941" s="36">
        <f t="shared" si="190"/>
        <v>10.012959968739064</v>
      </c>
      <c r="P941" s="36">
        <f t="shared" si="191"/>
        <v>64.960873699614069</v>
      </c>
      <c r="Q941" s="38" t="e">
        <v>#N/A</v>
      </c>
      <c r="R941" s="39" t="str">
        <f t="shared" si="192"/>
        <v xml:space="preserve"> </v>
      </c>
      <c r="S941" s="40"/>
      <c r="T941" s="41" t="str">
        <f t="shared" si="193"/>
        <v/>
      </c>
      <c r="U941" s="41" t="str">
        <f t="shared" si="194"/>
        <v/>
      </c>
      <c r="V941" s="41" t="e">
        <f t="shared" si="182"/>
        <v>#N/A</v>
      </c>
      <c r="W941" s="18" t="e">
        <f>_xlfn.XLOOKUP($B941,'[1]Query2 w Prices'!$B:$B,'[1]Query2 w Prices'!$L:$L)</f>
        <v>#N/A</v>
      </c>
    </row>
    <row r="942" spans="2:23" ht="16.5" customHeight="1" x14ac:dyDescent="0.25">
      <c r="B942" s="42" t="s">
        <v>1765</v>
      </c>
      <c r="C942" s="33" t="s">
        <v>5817</v>
      </c>
      <c r="D942" s="34" t="str">
        <f>_xlfn.XLOOKUP($B942,[1]Redo!$A:$A,[1]Redo!$AD:$AD)</f>
        <v>SGN,S11,WGX,M6-7P,</v>
      </c>
      <c r="E942" s="35">
        <v>1326</v>
      </c>
      <c r="F942" s="36">
        <f>_xlfn.XLOOKUP($B942,'[1]DOT Signs Costs (2)'!$A:$A,'[1]DOT Signs Costs (2)'!$Y:$Y)</f>
        <v>0.24028124999999995</v>
      </c>
      <c r="G942" s="37">
        <f t="shared" si="184"/>
        <v>14.416874999999997</v>
      </c>
      <c r="H942" s="36">
        <f>_xlfn.XLOOKUP($B942,'[1]DOT Signs Costs (2)'!$A:$A,'[1]DOT Signs Costs (2)'!$W:$W)</f>
        <v>39.655000000000001</v>
      </c>
      <c r="I942" s="36">
        <f t="shared" si="183"/>
        <v>11.146647187499998</v>
      </c>
      <c r="J942" s="36">
        <f t="shared" si="185"/>
        <v>0.16098843749999997</v>
      </c>
      <c r="K942" s="36">
        <f t="shared" si="186"/>
        <v>11.146647187499998</v>
      </c>
      <c r="L942" s="36">
        <f t="shared" si="187"/>
        <v>50.962635625000004</v>
      </c>
      <c r="M942" s="36">
        <f t="shared" si="188"/>
        <v>3.9852781058750004</v>
      </c>
      <c r="N942" s="36">
        <f t="shared" si="189"/>
        <v>54.947913730875001</v>
      </c>
      <c r="O942" s="36">
        <f t="shared" si="190"/>
        <v>10.012959968739064</v>
      </c>
      <c r="P942" s="36">
        <f t="shared" si="191"/>
        <v>64.960873699614069</v>
      </c>
      <c r="Q942" s="38" t="e">
        <v>#N/A</v>
      </c>
      <c r="R942" s="39" t="str">
        <f t="shared" si="192"/>
        <v xml:space="preserve"> </v>
      </c>
      <c r="S942" s="40"/>
      <c r="T942" s="41" t="str">
        <f t="shared" si="193"/>
        <v/>
      </c>
      <c r="U942" s="41" t="str">
        <f t="shared" si="194"/>
        <v/>
      </c>
      <c r="V942" s="41" t="e">
        <f t="shared" si="182"/>
        <v>#N/A</v>
      </c>
      <c r="W942" s="18" t="e">
        <f>_xlfn.XLOOKUP($B942,'[1]Query2 w Prices'!$B:$B,'[1]Query2 w Prices'!$L:$L)</f>
        <v>#N/A</v>
      </c>
    </row>
    <row r="943" spans="2:23" ht="16.5" customHeight="1" x14ac:dyDescent="0.25">
      <c r="B943" s="32" t="s">
        <v>1766</v>
      </c>
      <c r="C943" s="33" t="s">
        <v>5818</v>
      </c>
      <c r="D943" s="34" t="str">
        <f>_xlfn.XLOOKUP($B943,[1]Redo!$A:$A,[1]Redo!$AD:$AD)</f>
        <v>SGN,S11,WGX,M6-7P,</v>
      </c>
      <c r="E943" s="35">
        <v>1326</v>
      </c>
      <c r="F943" s="36">
        <f>_xlfn.XLOOKUP($B943,'[1]DOT Signs Costs (2)'!$A:$A,'[1]DOT Signs Costs (2)'!$Y:$Y)</f>
        <v>0.24028124999999995</v>
      </c>
      <c r="G943" s="37">
        <f t="shared" si="184"/>
        <v>14.416874999999997</v>
      </c>
      <c r="H943" s="36">
        <f>_xlfn.XLOOKUP($B943,'[1]DOT Signs Costs (2)'!$A:$A,'[1]DOT Signs Costs (2)'!$W:$W)</f>
        <v>39.655000000000001</v>
      </c>
      <c r="I943" s="36">
        <f t="shared" si="183"/>
        <v>11.146647187499998</v>
      </c>
      <c r="J943" s="36">
        <f t="shared" si="185"/>
        <v>0.16098843749999997</v>
      </c>
      <c r="K943" s="36">
        <f t="shared" si="186"/>
        <v>11.146647187499998</v>
      </c>
      <c r="L943" s="36">
        <f t="shared" si="187"/>
        <v>50.962635625000004</v>
      </c>
      <c r="M943" s="36">
        <f t="shared" si="188"/>
        <v>3.9852781058750004</v>
      </c>
      <c r="N943" s="36">
        <f t="shared" si="189"/>
        <v>54.947913730875001</v>
      </c>
      <c r="O943" s="36">
        <f t="shared" si="190"/>
        <v>10.012959968739064</v>
      </c>
      <c r="P943" s="36">
        <f t="shared" si="191"/>
        <v>64.960873699614069</v>
      </c>
      <c r="Q943" s="38" t="e">
        <v>#N/A</v>
      </c>
      <c r="R943" s="39" t="str">
        <f t="shared" si="192"/>
        <v xml:space="preserve"> </v>
      </c>
      <c r="S943" s="40"/>
      <c r="T943" s="41" t="str">
        <f t="shared" si="193"/>
        <v/>
      </c>
      <c r="U943" s="41" t="str">
        <f t="shared" si="194"/>
        <v/>
      </c>
      <c r="V943" s="41" t="e">
        <f t="shared" si="182"/>
        <v>#N/A</v>
      </c>
      <c r="W943" s="18" t="e">
        <f>_xlfn.XLOOKUP($B943,'[1]Query2 w Prices'!$B:$B,'[1]Query2 w Prices'!$L:$L)</f>
        <v>#N/A</v>
      </c>
    </row>
    <row r="944" spans="2:23" ht="16.5" customHeight="1" x14ac:dyDescent="0.25">
      <c r="B944" s="42" t="s">
        <v>1767</v>
      </c>
      <c r="C944" s="33" t="s">
        <v>5819</v>
      </c>
      <c r="D944" s="34" t="str">
        <f>_xlfn.XLOOKUP($B944,[1]Redo!$A:$A,[1]Redo!$AD:$AD)</f>
        <v>SGN,S11,WGX,M6-7P,</v>
      </c>
      <c r="E944" s="35">
        <v>1326</v>
      </c>
      <c r="F944" s="36">
        <f>_xlfn.XLOOKUP($B944,'[1]DOT Signs Costs (2)'!$A:$A,'[1]DOT Signs Costs (2)'!$Y:$Y)</f>
        <v>0.24028124999999995</v>
      </c>
      <c r="G944" s="37">
        <f t="shared" si="184"/>
        <v>14.416874999999997</v>
      </c>
      <c r="H944" s="36">
        <f>_xlfn.XLOOKUP($B944,'[1]DOT Signs Costs (2)'!$A:$A,'[1]DOT Signs Costs (2)'!$W:$W)</f>
        <v>39.655000000000001</v>
      </c>
      <c r="I944" s="36">
        <f t="shared" si="183"/>
        <v>11.146647187499998</v>
      </c>
      <c r="J944" s="36">
        <f t="shared" si="185"/>
        <v>0.16098843749999997</v>
      </c>
      <c r="K944" s="36">
        <f t="shared" si="186"/>
        <v>11.146647187499998</v>
      </c>
      <c r="L944" s="36">
        <f t="shared" si="187"/>
        <v>50.962635625000004</v>
      </c>
      <c r="M944" s="36">
        <f t="shared" si="188"/>
        <v>3.9852781058750004</v>
      </c>
      <c r="N944" s="36">
        <f t="shared" si="189"/>
        <v>54.947913730875001</v>
      </c>
      <c r="O944" s="36">
        <f t="shared" si="190"/>
        <v>10.012959968739064</v>
      </c>
      <c r="P944" s="36">
        <f t="shared" si="191"/>
        <v>64.960873699614069</v>
      </c>
      <c r="Q944" s="38" t="e">
        <v>#N/A</v>
      </c>
      <c r="R944" s="39" t="str">
        <f t="shared" si="192"/>
        <v xml:space="preserve"> </v>
      </c>
      <c r="S944" s="40"/>
      <c r="T944" s="41" t="str">
        <f t="shared" si="193"/>
        <v/>
      </c>
      <c r="U944" s="41" t="str">
        <f t="shared" si="194"/>
        <v/>
      </c>
      <c r="V944" s="41" t="e">
        <f t="shared" si="182"/>
        <v>#N/A</v>
      </c>
      <c r="W944" s="18" t="e">
        <f>_xlfn.XLOOKUP($B944,'[1]Query2 w Prices'!$B:$B,'[1]Query2 w Prices'!$L:$L)</f>
        <v>#N/A</v>
      </c>
    </row>
    <row r="945" spans="2:23" ht="16.5" customHeight="1" x14ac:dyDescent="0.25">
      <c r="B945" s="32" t="s">
        <v>1665</v>
      </c>
      <c r="C945" s="33" t="s">
        <v>5820</v>
      </c>
      <c r="D945" s="34" t="str">
        <f>_xlfn.XLOOKUP($B945,[1]Redo!$A:$A,[1]Redo!$AD:$AD)</f>
        <v>SGN,S11,WGX,M6-4P,</v>
      </c>
      <c r="E945" s="35">
        <v>1326</v>
      </c>
      <c r="F945" s="36">
        <f>_xlfn.XLOOKUP($B945,'[1]DOT Signs Costs (2)'!$A:$A,'[1]DOT Signs Costs (2)'!$Y:$Y)</f>
        <v>0.13764062499999999</v>
      </c>
      <c r="G945" s="37">
        <f t="shared" si="184"/>
        <v>8.2584374999999994</v>
      </c>
      <c r="H945" s="36">
        <f>_xlfn.XLOOKUP($B945,'[1]DOT Signs Costs (2)'!$A:$A,'[1]DOT Signs Costs (2)'!$W:$W)</f>
        <v>19.827500000000001</v>
      </c>
      <c r="I945" s="36">
        <f t="shared" si="183"/>
        <v>6.3851485937499994</v>
      </c>
      <c r="J945" s="36">
        <f t="shared" si="185"/>
        <v>9.2219218749999998E-2</v>
      </c>
      <c r="K945" s="36">
        <f t="shared" si="186"/>
        <v>6.3851485937499994</v>
      </c>
      <c r="L945" s="36">
        <f t="shared" si="187"/>
        <v>26.3048678125</v>
      </c>
      <c r="M945" s="36">
        <f t="shared" si="188"/>
        <v>2.0570406629375002</v>
      </c>
      <c r="N945" s="36">
        <f t="shared" si="189"/>
        <v>28.361908475437499</v>
      </c>
      <c r="O945" s="36">
        <f t="shared" si="190"/>
        <v>5.1682882009408484</v>
      </c>
      <c r="P945" s="36">
        <f t="shared" si="191"/>
        <v>33.530196676378345</v>
      </c>
      <c r="Q945" s="38" t="e">
        <v>#N/A</v>
      </c>
      <c r="R945" s="39" t="str">
        <f t="shared" si="192"/>
        <v xml:space="preserve"> </v>
      </c>
      <c r="S945" s="40"/>
      <c r="T945" s="41" t="str">
        <f t="shared" si="193"/>
        <v/>
      </c>
      <c r="U945" s="41" t="str">
        <f t="shared" si="194"/>
        <v/>
      </c>
      <c r="V945" s="41" t="e">
        <f t="shared" si="182"/>
        <v>#N/A</v>
      </c>
      <c r="W945" s="18" t="e">
        <f>_xlfn.XLOOKUP($B945,'[1]Query2 w Prices'!$B:$B,'[1]Query2 w Prices'!$L:$L)</f>
        <v>#N/A</v>
      </c>
    </row>
    <row r="946" spans="2:23" ht="16.5" customHeight="1" x14ac:dyDescent="0.25">
      <c r="B946" s="42" t="s">
        <v>1666</v>
      </c>
      <c r="C946" s="33" t="s">
        <v>5821</v>
      </c>
      <c r="D946" s="34" t="str">
        <f>_xlfn.XLOOKUP($B946,[1]Redo!$A:$A,[1]Redo!$AD:$AD)</f>
        <v>SGN,S11,WGX,M6-4P,</v>
      </c>
      <c r="E946" s="35">
        <v>1326</v>
      </c>
      <c r="F946" s="36">
        <f>_xlfn.XLOOKUP($B946,'[1]DOT Signs Costs (2)'!$A:$A,'[1]DOT Signs Costs (2)'!$Y:$Y)</f>
        <v>0.13764062499999999</v>
      </c>
      <c r="G946" s="37">
        <f t="shared" si="184"/>
        <v>8.2584374999999994</v>
      </c>
      <c r="H946" s="36">
        <f>_xlfn.XLOOKUP($B946,'[1]DOT Signs Costs (2)'!$A:$A,'[1]DOT Signs Costs (2)'!$W:$W)</f>
        <v>19.827500000000001</v>
      </c>
      <c r="I946" s="36">
        <f t="shared" si="183"/>
        <v>6.3851485937499994</v>
      </c>
      <c r="J946" s="36">
        <f t="shared" si="185"/>
        <v>9.2219218749999998E-2</v>
      </c>
      <c r="K946" s="36">
        <f t="shared" si="186"/>
        <v>6.3851485937499994</v>
      </c>
      <c r="L946" s="36">
        <f t="shared" si="187"/>
        <v>26.3048678125</v>
      </c>
      <c r="M946" s="36">
        <f t="shared" si="188"/>
        <v>2.0570406629375002</v>
      </c>
      <c r="N946" s="36">
        <f t="shared" si="189"/>
        <v>28.361908475437499</v>
      </c>
      <c r="O946" s="36">
        <f t="shared" si="190"/>
        <v>5.1682882009408484</v>
      </c>
      <c r="P946" s="36">
        <f t="shared" si="191"/>
        <v>33.530196676378345</v>
      </c>
      <c r="Q946" s="38" t="e">
        <v>#N/A</v>
      </c>
      <c r="R946" s="39" t="str">
        <f t="shared" si="192"/>
        <v xml:space="preserve"> </v>
      </c>
      <c r="S946" s="40"/>
      <c r="T946" s="41" t="str">
        <f t="shared" si="193"/>
        <v/>
      </c>
      <c r="U946" s="41" t="str">
        <f t="shared" si="194"/>
        <v/>
      </c>
      <c r="V946" s="41" t="e">
        <f t="shared" si="182"/>
        <v>#N/A</v>
      </c>
      <c r="W946" s="18" t="e">
        <f>_xlfn.XLOOKUP($B946,'[1]Query2 w Prices'!$B:$B,'[1]Query2 w Prices'!$L:$L)</f>
        <v>#N/A</v>
      </c>
    </row>
    <row r="947" spans="2:23" ht="16.5" customHeight="1" x14ac:dyDescent="0.25">
      <c r="B947" s="32" t="s">
        <v>1690</v>
      </c>
      <c r="C947" s="33" t="s">
        <v>5822</v>
      </c>
      <c r="D947" s="34" t="str">
        <f>_xlfn.XLOOKUP($B947,[1]Redo!$A:$A,[1]Redo!$AD:$AD)</f>
        <v>SGN,S11,WGX,M6-5P,</v>
      </c>
      <c r="E947" s="35">
        <v>1326</v>
      </c>
      <c r="F947" s="36">
        <f>_xlfn.XLOOKUP($B947,'[1]DOT Signs Costs (2)'!$A:$A,'[1]DOT Signs Costs (2)'!$Y:$Y)</f>
        <v>0.13764062499999999</v>
      </c>
      <c r="G947" s="37">
        <f t="shared" si="184"/>
        <v>8.2584374999999994</v>
      </c>
      <c r="H947" s="36">
        <f>_xlfn.XLOOKUP($B947,'[1]DOT Signs Costs (2)'!$A:$A,'[1]DOT Signs Costs (2)'!$W:$W)</f>
        <v>19.827500000000001</v>
      </c>
      <c r="I947" s="36">
        <f t="shared" si="183"/>
        <v>6.3851485937499994</v>
      </c>
      <c r="J947" s="36">
        <f t="shared" si="185"/>
        <v>9.2219218749999998E-2</v>
      </c>
      <c r="K947" s="36">
        <f t="shared" si="186"/>
        <v>6.3851485937499994</v>
      </c>
      <c r="L947" s="36">
        <f t="shared" si="187"/>
        <v>26.3048678125</v>
      </c>
      <c r="M947" s="36">
        <f t="shared" si="188"/>
        <v>2.0570406629375002</v>
      </c>
      <c r="N947" s="36">
        <f t="shared" si="189"/>
        <v>28.361908475437499</v>
      </c>
      <c r="O947" s="36">
        <f t="shared" si="190"/>
        <v>5.1682882009408484</v>
      </c>
      <c r="P947" s="36">
        <f t="shared" si="191"/>
        <v>33.530196676378345</v>
      </c>
      <c r="Q947" s="38" t="e">
        <v>#N/A</v>
      </c>
      <c r="R947" s="39" t="str">
        <f t="shared" si="192"/>
        <v xml:space="preserve"> </v>
      </c>
      <c r="S947" s="40"/>
      <c r="T947" s="41" t="str">
        <f t="shared" si="193"/>
        <v/>
      </c>
      <c r="U947" s="41" t="str">
        <f t="shared" si="194"/>
        <v/>
      </c>
      <c r="V947" s="41" t="e">
        <f t="shared" si="182"/>
        <v>#N/A</v>
      </c>
      <c r="W947" s="18" t="e">
        <f>_xlfn.XLOOKUP($B947,'[1]Query2 w Prices'!$B:$B,'[1]Query2 w Prices'!$L:$L)</f>
        <v>#N/A</v>
      </c>
    </row>
    <row r="948" spans="2:23" ht="16.5" customHeight="1" x14ac:dyDescent="0.25">
      <c r="B948" s="42" t="s">
        <v>1691</v>
      </c>
      <c r="C948" s="33" t="s">
        <v>5823</v>
      </c>
      <c r="D948" s="34" t="str">
        <f>_xlfn.XLOOKUP($B948,[1]Redo!$A:$A,[1]Redo!$AD:$AD)</f>
        <v>SGN,S11,WGX,M6-5P,</v>
      </c>
      <c r="E948" s="35">
        <v>1326</v>
      </c>
      <c r="F948" s="36">
        <f>_xlfn.XLOOKUP($B948,'[1]DOT Signs Costs (2)'!$A:$A,'[1]DOT Signs Costs (2)'!$Y:$Y)</f>
        <v>0.13764062499999999</v>
      </c>
      <c r="G948" s="37">
        <f t="shared" si="184"/>
        <v>8.2584374999999994</v>
      </c>
      <c r="H948" s="36">
        <f>_xlfn.XLOOKUP($B948,'[1]DOT Signs Costs (2)'!$A:$A,'[1]DOT Signs Costs (2)'!$W:$W)</f>
        <v>19.827500000000001</v>
      </c>
      <c r="I948" s="36">
        <f t="shared" si="183"/>
        <v>6.3851485937499994</v>
      </c>
      <c r="J948" s="36">
        <f t="shared" si="185"/>
        <v>9.2219218749999998E-2</v>
      </c>
      <c r="K948" s="36">
        <f t="shared" si="186"/>
        <v>6.3851485937499994</v>
      </c>
      <c r="L948" s="36">
        <f t="shared" si="187"/>
        <v>26.3048678125</v>
      </c>
      <c r="M948" s="36">
        <f t="shared" si="188"/>
        <v>2.0570406629375002</v>
      </c>
      <c r="N948" s="36">
        <f t="shared" si="189"/>
        <v>28.361908475437499</v>
      </c>
      <c r="O948" s="36">
        <f t="shared" si="190"/>
        <v>5.1682882009408484</v>
      </c>
      <c r="P948" s="36">
        <f t="shared" si="191"/>
        <v>33.530196676378345</v>
      </c>
      <c r="Q948" s="38" t="e">
        <v>#N/A</v>
      </c>
      <c r="R948" s="39" t="str">
        <f t="shared" si="192"/>
        <v xml:space="preserve"> </v>
      </c>
      <c r="S948" s="40"/>
      <c r="T948" s="41" t="str">
        <f t="shared" si="193"/>
        <v/>
      </c>
      <c r="U948" s="41" t="str">
        <f t="shared" si="194"/>
        <v/>
      </c>
      <c r="V948" s="41" t="e">
        <f t="shared" si="182"/>
        <v>#N/A</v>
      </c>
      <c r="W948" s="18" t="e">
        <f>_xlfn.XLOOKUP($B948,'[1]Query2 w Prices'!$B:$B,'[1]Query2 w Prices'!$L:$L)</f>
        <v>#N/A</v>
      </c>
    </row>
    <row r="949" spans="2:23" ht="16.5" customHeight="1" x14ac:dyDescent="0.25">
      <c r="B949" s="32" t="s">
        <v>1796</v>
      </c>
      <c r="C949" s="33" t="s">
        <v>5824</v>
      </c>
      <c r="D949" s="34" t="str">
        <f>_xlfn.XLOOKUP($B949,[1]Redo!$A:$A,[1]Redo!$AD:$AD)</f>
        <v>SGN,S11,WGX,M6-7P,</v>
      </c>
      <c r="E949" s="35">
        <v>1326</v>
      </c>
      <c r="F949" s="36">
        <f>_xlfn.XLOOKUP($B949,'[1]DOT Signs Costs (2)'!$A:$A,'[1]DOT Signs Costs (2)'!$Y:$Y)</f>
        <v>6.6762500000000002E-2</v>
      </c>
      <c r="G949" s="37">
        <f t="shared" si="184"/>
        <v>4.0057499999999999</v>
      </c>
      <c r="H949" s="36">
        <f>_xlfn.XLOOKUP($B949,'[1]DOT Signs Costs (2)'!$A:$A,'[1]DOT Signs Costs (2)'!$W:$W)</f>
        <v>6.798</v>
      </c>
      <c r="I949" s="36">
        <f t="shared" si="183"/>
        <v>3.097112375</v>
      </c>
      <c r="J949" s="36">
        <f t="shared" si="185"/>
        <v>4.4730875000000003E-2</v>
      </c>
      <c r="K949" s="36">
        <f t="shared" si="186"/>
        <v>3.097112375</v>
      </c>
      <c r="L949" s="36">
        <f t="shared" si="187"/>
        <v>9.9398432499999991</v>
      </c>
      <c r="M949" s="36">
        <f t="shared" si="188"/>
        <v>0.77729574214999997</v>
      </c>
      <c r="N949" s="36">
        <f t="shared" si="189"/>
        <v>10.71713899215</v>
      </c>
      <c r="O949" s="36">
        <f t="shared" si="190"/>
        <v>1.9529455519166197</v>
      </c>
      <c r="P949" s="36">
        <f t="shared" si="191"/>
        <v>12.670084544066619</v>
      </c>
      <c r="Q949" s="38">
        <v>11.41</v>
      </c>
      <c r="R949" s="39">
        <f t="shared" si="192"/>
        <v>-9.9453522956696766E-2</v>
      </c>
      <c r="S949" s="40"/>
      <c r="T949" s="41" t="str">
        <f t="shared" si="193"/>
        <v/>
      </c>
      <c r="U949" s="41" t="str">
        <f t="shared" si="194"/>
        <v/>
      </c>
      <c r="V949" s="41">
        <f t="shared" si="182"/>
        <v>11.41</v>
      </c>
      <c r="W949" s="18">
        <f>_xlfn.XLOOKUP($B949,'[1]Query2 w Prices'!$B:$B,'[1]Query2 w Prices'!$L:$L)</f>
        <v>11.3369</v>
      </c>
    </row>
    <row r="950" spans="2:23" ht="16.5" customHeight="1" x14ac:dyDescent="0.25">
      <c r="B950" s="42" t="s">
        <v>1797</v>
      </c>
      <c r="C950" s="33" t="s">
        <v>5825</v>
      </c>
      <c r="D950" s="34" t="str">
        <f>_xlfn.XLOOKUP($B950,[1]Redo!$A:$A,[1]Redo!$AD:$AD)</f>
        <v>SGN,S11,WGX,M6-7P,</v>
      </c>
      <c r="E950" s="35">
        <v>1326</v>
      </c>
      <c r="F950" s="36">
        <f>_xlfn.XLOOKUP($B950,'[1]DOT Signs Costs (2)'!$A:$A,'[1]DOT Signs Costs (2)'!$Y:$Y)</f>
        <v>6.6762500000000002E-2</v>
      </c>
      <c r="G950" s="37">
        <f t="shared" si="184"/>
        <v>4.0057499999999999</v>
      </c>
      <c r="H950" s="36">
        <f>_xlfn.XLOOKUP($B950,'[1]DOT Signs Costs (2)'!$A:$A,'[1]DOT Signs Costs (2)'!$W:$W)</f>
        <v>6.798</v>
      </c>
      <c r="I950" s="36">
        <f t="shared" si="183"/>
        <v>3.097112375</v>
      </c>
      <c r="J950" s="36">
        <f t="shared" si="185"/>
        <v>4.4730875000000003E-2</v>
      </c>
      <c r="K950" s="36">
        <f t="shared" si="186"/>
        <v>3.097112375</v>
      </c>
      <c r="L950" s="36">
        <f t="shared" si="187"/>
        <v>9.9398432499999991</v>
      </c>
      <c r="M950" s="36">
        <f t="shared" si="188"/>
        <v>0.77729574214999997</v>
      </c>
      <c r="N950" s="36">
        <f t="shared" si="189"/>
        <v>10.71713899215</v>
      </c>
      <c r="O950" s="36">
        <f t="shared" si="190"/>
        <v>1.9529455519166197</v>
      </c>
      <c r="P950" s="36">
        <f t="shared" si="191"/>
        <v>12.670084544066619</v>
      </c>
      <c r="Q950" s="38">
        <v>11.41</v>
      </c>
      <c r="R950" s="39">
        <f t="shared" si="192"/>
        <v>-9.9453522956696766E-2</v>
      </c>
      <c r="S950" s="40"/>
      <c r="T950" s="41" t="str">
        <f t="shared" si="193"/>
        <v/>
      </c>
      <c r="U950" s="41" t="str">
        <f t="shared" si="194"/>
        <v/>
      </c>
      <c r="V950" s="41">
        <f t="shared" si="182"/>
        <v>11.41</v>
      </c>
      <c r="W950" s="18">
        <f>_xlfn.XLOOKUP($B950,'[1]Query2 w Prices'!$B:$B,'[1]Query2 w Prices'!$L:$L)</f>
        <v>11.3369</v>
      </c>
    </row>
    <row r="951" spans="2:23" ht="16.5" customHeight="1" x14ac:dyDescent="0.25">
      <c r="B951" s="32" t="s">
        <v>1798</v>
      </c>
      <c r="C951" s="33" t="s">
        <v>5826</v>
      </c>
      <c r="D951" s="34" t="str">
        <f>_xlfn.XLOOKUP($B951,[1]Redo!$A:$A,[1]Redo!$AD:$AD)</f>
        <v>SGN,S11,WGX,M6-7P,</v>
      </c>
      <c r="E951" s="35">
        <v>1326</v>
      </c>
      <c r="F951" s="36">
        <f>_xlfn.XLOOKUP($B951,'[1]DOT Signs Costs (2)'!$A:$A,'[1]DOT Signs Costs (2)'!$Y:$Y)</f>
        <v>6.6762500000000002E-2</v>
      </c>
      <c r="G951" s="37">
        <f t="shared" si="184"/>
        <v>4.0057499999999999</v>
      </c>
      <c r="H951" s="36">
        <f>_xlfn.XLOOKUP($B951,'[1]DOT Signs Costs (2)'!$A:$A,'[1]DOT Signs Costs (2)'!$W:$W)</f>
        <v>6.798</v>
      </c>
      <c r="I951" s="36">
        <f t="shared" si="183"/>
        <v>3.097112375</v>
      </c>
      <c r="J951" s="36">
        <f t="shared" si="185"/>
        <v>4.4730875000000003E-2</v>
      </c>
      <c r="K951" s="36">
        <f t="shared" si="186"/>
        <v>3.097112375</v>
      </c>
      <c r="L951" s="36">
        <f t="shared" si="187"/>
        <v>9.9398432499999991</v>
      </c>
      <c r="M951" s="36">
        <f t="shared" si="188"/>
        <v>0.77729574214999997</v>
      </c>
      <c r="N951" s="36">
        <f t="shared" si="189"/>
        <v>10.71713899215</v>
      </c>
      <c r="O951" s="36">
        <f t="shared" si="190"/>
        <v>1.9529455519166197</v>
      </c>
      <c r="P951" s="36">
        <f t="shared" si="191"/>
        <v>12.670084544066619</v>
      </c>
      <c r="Q951" s="38">
        <v>11.41</v>
      </c>
      <c r="R951" s="39">
        <f t="shared" si="192"/>
        <v>-9.9453522956696766E-2</v>
      </c>
      <c r="S951" s="40"/>
      <c r="T951" s="41" t="str">
        <f t="shared" si="193"/>
        <v/>
      </c>
      <c r="U951" s="41" t="str">
        <f t="shared" si="194"/>
        <v/>
      </c>
      <c r="V951" s="41">
        <f t="shared" si="182"/>
        <v>11.41</v>
      </c>
      <c r="W951" s="18">
        <f>_xlfn.XLOOKUP($B951,'[1]Query2 w Prices'!$B:$B,'[1]Query2 w Prices'!$L:$L)</f>
        <v>11.3369</v>
      </c>
    </row>
    <row r="952" spans="2:23" ht="16.5" customHeight="1" x14ac:dyDescent="0.25">
      <c r="B952" s="42" t="s">
        <v>1799</v>
      </c>
      <c r="C952" s="33" t="s">
        <v>5827</v>
      </c>
      <c r="D952" s="34" t="str">
        <f>_xlfn.XLOOKUP($B952,[1]Redo!$A:$A,[1]Redo!$AD:$AD)</f>
        <v>SGN,S11,WGX,M6-7P,</v>
      </c>
      <c r="E952" s="35">
        <v>1326</v>
      </c>
      <c r="F952" s="36">
        <f>_xlfn.XLOOKUP($B952,'[1]DOT Signs Costs (2)'!$A:$A,'[1]DOT Signs Costs (2)'!$Y:$Y)</f>
        <v>6.6762500000000002E-2</v>
      </c>
      <c r="G952" s="37">
        <f t="shared" si="184"/>
        <v>4.0057499999999999</v>
      </c>
      <c r="H952" s="36">
        <f>_xlfn.XLOOKUP($B952,'[1]DOT Signs Costs (2)'!$A:$A,'[1]DOT Signs Costs (2)'!$W:$W)</f>
        <v>6.798</v>
      </c>
      <c r="I952" s="36">
        <f t="shared" si="183"/>
        <v>3.097112375</v>
      </c>
      <c r="J952" s="36">
        <f t="shared" si="185"/>
        <v>4.4730875000000003E-2</v>
      </c>
      <c r="K952" s="36">
        <f t="shared" si="186"/>
        <v>3.097112375</v>
      </c>
      <c r="L952" s="36">
        <f t="shared" si="187"/>
        <v>9.9398432499999991</v>
      </c>
      <c r="M952" s="36">
        <f t="shared" si="188"/>
        <v>0.77729574214999997</v>
      </c>
      <c r="N952" s="36">
        <f t="shared" si="189"/>
        <v>10.71713899215</v>
      </c>
      <c r="O952" s="36">
        <f t="shared" si="190"/>
        <v>1.9529455519166197</v>
      </c>
      <c r="P952" s="36">
        <f t="shared" si="191"/>
        <v>12.670084544066619</v>
      </c>
      <c r="Q952" s="38">
        <v>11.41</v>
      </c>
      <c r="R952" s="39">
        <f t="shared" si="192"/>
        <v>-9.9453522956696766E-2</v>
      </c>
      <c r="S952" s="40"/>
      <c r="T952" s="41" t="str">
        <f t="shared" si="193"/>
        <v/>
      </c>
      <c r="U952" s="41" t="str">
        <f t="shared" si="194"/>
        <v/>
      </c>
      <c r="V952" s="41">
        <f t="shared" si="182"/>
        <v>11.41</v>
      </c>
      <c r="W952" s="18">
        <f>_xlfn.XLOOKUP($B952,'[1]Query2 w Prices'!$B:$B,'[1]Query2 w Prices'!$L:$L)</f>
        <v>11.3369</v>
      </c>
    </row>
    <row r="953" spans="2:23" ht="16.5" customHeight="1" x14ac:dyDescent="0.25">
      <c r="B953" s="32" t="s">
        <v>1737</v>
      </c>
      <c r="C953" s="33" t="s">
        <v>5828</v>
      </c>
      <c r="D953" s="34" t="str">
        <f>_xlfn.XLOOKUP($B953,[1]Redo!$A:$A,[1]Redo!$AD:$AD)</f>
        <v>SGN,S11,NWX,M6-6P,</v>
      </c>
      <c r="E953" s="35">
        <v>1326</v>
      </c>
      <c r="F953" s="36">
        <f>_xlfn.XLOOKUP($B953,'[1]DOT Signs Costs (2)'!$A:$A,'[1]DOT Signs Costs (2)'!$Y:$Y)</f>
        <v>0.13764062499999999</v>
      </c>
      <c r="G953" s="37">
        <f t="shared" si="184"/>
        <v>8.2584374999999994</v>
      </c>
      <c r="H953" s="36">
        <f>_xlfn.XLOOKUP($B953,'[1]DOT Signs Costs (2)'!$A:$A,'[1]DOT Signs Costs (2)'!$W:$W)</f>
        <v>19.827500000000001</v>
      </c>
      <c r="I953" s="36">
        <f t="shared" si="183"/>
        <v>6.3851485937499994</v>
      </c>
      <c r="J953" s="36">
        <f t="shared" si="185"/>
        <v>9.2219218749999998E-2</v>
      </c>
      <c r="K953" s="36">
        <f t="shared" si="186"/>
        <v>6.3851485937499994</v>
      </c>
      <c r="L953" s="36">
        <f t="shared" si="187"/>
        <v>26.3048678125</v>
      </c>
      <c r="M953" s="36">
        <f t="shared" si="188"/>
        <v>2.0570406629375002</v>
      </c>
      <c r="N953" s="36">
        <f t="shared" si="189"/>
        <v>28.361908475437499</v>
      </c>
      <c r="O953" s="36">
        <f t="shared" si="190"/>
        <v>5.1682882009408484</v>
      </c>
      <c r="P953" s="36">
        <f t="shared" si="191"/>
        <v>33.530196676378345</v>
      </c>
      <c r="Q953" s="38">
        <v>21.62</v>
      </c>
      <c r="R953" s="39">
        <f t="shared" si="192"/>
        <v>-0.35520807680704558</v>
      </c>
      <c r="S953" s="40"/>
      <c r="T953" s="41" t="str">
        <f t="shared" si="193"/>
        <v/>
      </c>
      <c r="U953" s="41" t="str">
        <f t="shared" si="194"/>
        <v/>
      </c>
      <c r="V953" s="41">
        <f t="shared" si="182"/>
        <v>21.62</v>
      </c>
      <c r="W953" s="18">
        <f>_xlfn.XLOOKUP($B953,'[1]Query2 w Prices'!$B:$B,'[1]Query2 w Prices'!$L:$L)</f>
        <v>21.54</v>
      </c>
    </row>
    <row r="954" spans="2:23" ht="16.5" customHeight="1" x14ac:dyDescent="0.25">
      <c r="B954" s="42" t="s">
        <v>1738</v>
      </c>
      <c r="C954" s="33" t="s">
        <v>5829</v>
      </c>
      <c r="D954" s="34" t="str">
        <f>_xlfn.XLOOKUP($B954,[1]Redo!$A:$A,[1]Redo!$AD:$AD)</f>
        <v>SGN,S11,NWX,M6-6P,</v>
      </c>
      <c r="E954" s="35">
        <v>1326</v>
      </c>
      <c r="F954" s="36">
        <f>_xlfn.XLOOKUP($B954,'[1]DOT Signs Costs (2)'!$A:$A,'[1]DOT Signs Costs (2)'!$Y:$Y)</f>
        <v>0.13764062499999999</v>
      </c>
      <c r="G954" s="37">
        <f t="shared" si="184"/>
        <v>8.2584374999999994</v>
      </c>
      <c r="H954" s="36">
        <f>_xlfn.XLOOKUP($B954,'[1]DOT Signs Costs (2)'!$A:$A,'[1]DOT Signs Costs (2)'!$W:$W)</f>
        <v>19.827500000000001</v>
      </c>
      <c r="I954" s="36">
        <f t="shared" si="183"/>
        <v>6.3851485937499994</v>
      </c>
      <c r="J954" s="36">
        <f t="shared" si="185"/>
        <v>9.2219218749999998E-2</v>
      </c>
      <c r="K954" s="36">
        <f t="shared" si="186"/>
        <v>6.3851485937499994</v>
      </c>
      <c r="L954" s="36">
        <f t="shared" si="187"/>
        <v>26.3048678125</v>
      </c>
      <c r="M954" s="36">
        <f t="shared" si="188"/>
        <v>2.0570406629375002</v>
      </c>
      <c r="N954" s="36">
        <f t="shared" si="189"/>
        <v>28.361908475437499</v>
      </c>
      <c r="O954" s="36">
        <f t="shared" si="190"/>
        <v>5.1682882009408484</v>
      </c>
      <c r="P954" s="36">
        <f t="shared" si="191"/>
        <v>33.530196676378345</v>
      </c>
      <c r="Q954" s="38">
        <v>21.62</v>
      </c>
      <c r="R954" s="39">
        <f t="shared" si="192"/>
        <v>-0.35520807680704558</v>
      </c>
      <c r="S954" s="40"/>
      <c r="T954" s="41" t="str">
        <f t="shared" si="193"/>
        <v/>
      </c>
      <c r="U954" s="41" t="str">
        <f t="shared" si="194"/>
        <v/>
      </c>
      <c r="V954" s="41">
        <f t="shared" si="182"/>
        <v>21.62</v>
      </c>
      <c r="W954" s="18">
        <f>_xlfn.XLOOKUP($B954,'[1]Query2 w Prices'!$B:$B,'[1]Query2 w Prices'!$L:$L)</f>
        <v>21.54</v>
      </c>
    </row>
    <row r="955" spans="2:23" ht="16.5" customHeight="1" x14ac:dyDescent="0.25">
      <c r="B955" s="32" t="s">
        <v>1739</v>
      </c>
      <c r="C955" s="33" t="s">
        <v>5830</v>
      </c>
      <c r="D955" s="34" t="str">
        <f>_xlfn.XLOOKUP($B955,[1]Redo!$A:$A,[1]Redo!$AD:$AD)</f>
        <v>SGN,S11,WNX,M6-6P,</v>
      </c>
      <c r="E955" s="35">
        <v>1326</v>
      </c>
      <c r="F955" s="36">
        <f>_xlfn.XLOOKUP($B955,'[1]DOT Signs Costs (2)'!$A:$A,'[1]DOT Signs Costs (2)'!$Y:$Y)</f>
        <v>0.24028124999999995</v>
      </c>
      <c r="G955" s="37">
        <f t="shared" si="184"/>
        <v>14.416874999999997</v>
      </c>
      <c r="H955" s="36">
        <f>_xlfn.XLOOKUP($B955,'[1]DOT Signs Costs (2)'!$A:$A,'[1]DOT Signs Costs (2)'!$W:$W)</f>
        <v>39.655000000000001</v>
      </c>
      <c r="I955" s="36">
        <f t="shared" si="183"/>
        <v>11.146647187499998</v>
      </c>
      <c r="J955" s="36">
        <f t="shared" si="185"/>
        <v>0.16098843749999997</v>
      </c>
      <c r="K955" s="36">
        <f t="shared" si="186"/>
        <v>11.146647187499998</v>
      </c>
      <c r="L955" s="36">
        <f t="shared" si="187"/>
        <v>50.962635625000004</v>
      </c>
      <c r="M955" s="36">
        <f t="shared" si="188"/>
        <v>3.9852781058750004</v>
      </c>
      <c r="N955" s="36">
        <f t="shared" si="189"/>
        <v>54.947913730875001</v>
      </c>
      <c r="O955" s="36">
        <f t="shared" si="190"/>
        <v>10.012959968739064</v>
      </c>
      <c r="P955" s="36">
        <f t="shared" si="191"/>
        <v>64.960873699614069</v>
      </c>
      <c r="Q955" s="38">
        <v>37.49</v>
      </c>
      <c r="R955" s="39">
        <f t="shared" si="192"/>
        <v>-0.42288337787207547</v>
      </c>
      <c r="S955" s="40"/>
      <c r="T955" s="41" t="str">
        <f t="shared" si="193"/>
        <v/>
      </c>
      <c r="U955" s="41" t="str">
        <f t="shared" si="194"/>
        <v/>
      </c>
      <c r="V955" s="41">
        <f t="shared" si="182"/>
        <v>37.49</v>
      </c>
      <c r="W955" s="18">
        <f>_xlfn.XLOOKUP($B955,'[1]Query2 w Prices'!$B:$B,'[1]Query2 w Prices'!$L:$L)</f>
        <v>37.4116</v>
      </c>
    </row>
    <row r="956" spans="2:23" ht="16.5" customHeight="1" x14ac:dyDescent="0.25">
      <c r="B956" s="42" t="s">
        <v>1740</v>
      </c>
      <c r="C956" s="33" t="s">
        <v>5831</v>
      </c>
      <c r="D956" s="34" t="str">
        <f>_xlfn.XLOOKUP($B956,[1]Redo!$A:$A,[1]Redo!$AD:$AD)</f>
        <v>SGN,S11,WNX,M6-6P,</v>
      </c>
      <c r="E956" s="35">
        <v>1326</v>
      </c>
      <c r="F956" s="36">
        <f>_xlfn.XLOOKUP($B956,'[1]DOT Signs Costs (2)'!$A:$A,'[1]DOT Signs Costs (2)'!$Y:$Y)</f>
        <v>0.24028124999999995</v>
      </c>
      <c r="G956" s="37">
        <f t="shared" si="184"/>
        <v>14.416874999999997</v>
      </c>
      <c r="H956" s="36">
        <f>_xlfn.XLOOKUP($B956,'[1]DOT Signs Costs (2)'!$A:$A,'[1]DOT Signs Costs (2)'!$W:$W)</f>
        <v>39.655000000000001</v>
      </c>
      <c r="I956" s="36">
        <f t="shared" si="183"/>
        <v>11.146647187499998</v>
      </c>
      <c r="J956" s="36">
        <f t="shared" si="185"/>
        <v>0.16098843749999997</v>
      </c>
      <c r="K956" s="36">
        <f t="shared" si="186"/>
        <v>11.146647187499998</v>
      </c>
      <c r="L956" s="36">
        <f t="shared" si="187"/>
        <v>50.962635625000004</v>
      </c>
      <c r="M956" s="36">
        <f t="shared" si="188"/>
        <v>3.9852781058750004</v>
      </c>
      <c r="N956" s="36">
        <f t="shared" si="189"/>
        <v>54.947913730875001</v>
      </c>
      <c r="O956" s="36">
        <f t="shared" si="190"/>
        <v>10.012959968739064</v>
      </c>
      <c r="P956" s="36">
        <f t="shared" si="191"/>
        <v>64.960873699614069</v>
      </c>
      <c r="Q956" s="38">
        <v>37.49</v>
      </c>
      <c r="R956" s="39">
        <f t="shared" si="192"/>
        <v>-0.42288337787207547</v>
      </c>
      <c r="S956" s="40"/>
      <c r="T956" s="41" t="str">
        <f t="shared" si="193"/>
        <v/>
      </c>
      <c r="U956" s="41" t="str">
        <f t="shared" si="194"/>
        <v/>
      </c>
      <c r="V956" s="41">
        <f t="shared" si="182"/>
        <v>37.49</v>
      </c>
      <c r="W956" s="18">
        <f>_xlfn.XLOOKUP($B956,'[1]Query2 w Prices'!$B:$B,'[1]Query2 w Prices'!$L:$L)</f>
        <v>37.4116</v>
      </c>
    </row>
    <row r="957" spans="2:23" ht="16.5" customHeight="1" x14ac:dyDescent="0.25">
      <c r="B957" s="32" t="s">
        <v>1741</v>
      </c>
      <c r="C957" s="33" t="s">
        <v>5832</v>
      </c>
      <c r="D957" s="34" t="str">
        <f>_xlfn.XLOOKUP($B957,[1]Redo!$A:$A,[1]Redo!$AD:$AD)</f>
        <v>SGN,S11,WNX,M6-6P,</v>
      </c>
      <c r="E957" s="35">
        <v>1326</v>
      </c>
      <c r="F957" s="36">
        <f>_xlfn.XLOOKUP($B957,'[1]DOT Signs Costs (2)'!$A:$A,'[1]DOT Signs Costs (2)'!$Y:$Y)</f>
        <v>0.24028124999999995</v>
      </c>
      <c r="G957" s="37">
        <f t="shared" si="184"/>
        <v>14.416874999999997</v>
      </c>
      <c r="H957" s="36">
        <f>_xlfn.XLOOKUP($B957,'[1]DOT Signs Costs (2)'!$A:$A,'[1]DOT Signs Costs (2)'!$W:$W)</f>
        <v>39.655000000000001</v>
      </c>
      <c r="I957" s="36">
        <f t="shared" si="183"/>
        <v>11.146647187499998</v>
      </c>
      <c r="J957" s="36">
        <f t="shared" si="185"/>
        <v>0.16098843749999997</v>
      </c>
      <c r="K957" s="36">
        <f t="shared" si="186"/>
        <v>11.146647187499998</v>
      </c>
      <c r="L957" s="36">
        <f t="shared" si="187"/>
        <v>50.962635625000004</v>
      </c>
      <c r="M957" s="36">
        <f t="shared" si="188"/>
        <v>3.9852781058750004</v>
      </c>
      <c r="N957" s="36">
        <f t="shared" si="189"/>
        <v>54.947913730875001</v>
      </c>
      <c r="O957" s="36">
        <f t="shared" si="190"/>
        <v>10.012959968739064</v>
      </c>
      <c r="P957" s="36">
        <f t="shared" si="191"/>
        <v>64.960873699614069</v>
      </c>
      <c r="Q957" s="38">
        <v>37.49</v>
      </c>
      <c r="R957" s="39">
        <f t="shared" si="192"/>
        <v>-0.42288337787207547</v>
      </c>
      <c r="S957" s="40"/>
      <c r="T957" s="41" t="str">
        <f t="shared" si="193"/>
        <v/>
      </c>
      <c r="U957" s="41" t="str">
        <f t="shared" si="194"/>
        <v/>
      </c>
      <c r="V957" s="41">
        <f t="shared" si="182"/>
        <v>37.49</v>
      </c>
      <c r="W957" s="18">
        <f>_xlfn.XLOOKUP($B957,'[1]Query2 w Prices'!$B:$B,'[1]Query2 w Prices'!$L:$L)</f>
        <v>37.4116</v>
      </c>
    </row>
    <row r="958" spans="2:23" ht="16.5" customHeight="1" x14ac:dyDescent="0.25">
      <c r="B958" s="42" t="s">
        <v>1742</v>
      </c>
      <c r="C958" s="33" t="s">
        <v>5833</v>
      </c>
      <c r="D958" s="34" t="str">
        <f>_xlfn.XLOOKUP($B958,[1]Redo!$A:$A,[1]Redo!$AD:$AD)</f>
        <v>SGN,S11,WNX,M6-6P,</v>
      </c>
      <c r="E958" s="35">
        <v>1326</v>
      </c>
      <c r="F958" s="36">
        <f>_xlfn.XLOOKUP($B958,'[1]DOT Signs Costs (2)'!$A:$A,'[1]DOT Signs Costs (2)'!$Y:$Y)</f>
        <v>0.24028124999999995</v>
      </c>
      <c r="G958" s="37">
        <f t="shared" si="184"/>
        <v>14.416874999999997</v>
      </c>
      <c r="H958" s="36">
        <f>_xlfn.XLOOKUP($B958,'[1]DOT Signs Costs (2)'!$A:$A,'[1]DOT Signs Costs (2)'!$W:$W)</f>
        <v>39.655000000000001</v>
      </c>
      <c r="I958" s="36">
        <f t="shared" si="183"/>
        <v>11.146647187499998</v>
      </c>
      <c r="J958" s="36">
        <f t="shared" si="185"/>
        <v>0.16098843749999997</v>
      </c>
      <c r="K958" s="36">
        <f t="shared" si="186"/>
        <v>11.146647187499998</v>
      </c>
      <c r="L958" s="36">
        <f t="shared" si="187"/>
        <v>50.962635625000004</v>
      </c>
      <c r="M958" s="36">
        <f t="shared" si="188"/>
        <v>3.9852781058750004</v>
      </c>
      <c r="N958" s="36">
        <f t="shared" si="189"/>
        <v>54.947913730875001</v>
      </c>
      <c r="O958" s="36">
        <f t="shared" si="190"/>
        <v>10.012959968739064</v>
      </c>
      <c r="P958" s="36">
        <f t="shared" si="191"/>
        <v>64.960873699614069</v>
      </c>
      <c r="Q958" s="38">
        <v>37.49</v>
      </c>
      <c r="R958" s="39">
        <f t="shared" si="192"/>
        <v>-0.42288337787207547</v>
      </c>
      <c r="S958" s="40"/>
      <c r="T958" s="41" t="str">
        <f t="shared" si="193"/>
        <v/>
      </c>
      <c r="U958" s="41" t="str">
        <f t="shared" si="194"/>
        <v/>
      </c>
      <c r="V958" s="41">
        <f t="shared" si="182"/>
        <v>37.49</v>
      </c>
      <c r="W958" s="18">
        <f>_xlfn.XLOOKUP($B958,'[1]Query2 w Prices'!$B:$B,'[1]Query2 w Prices'!$L:$L)</f>
        <v>37.4116</v>
      </c>
    </row>
    <row r="959" spans="2:23" ht="16.5" customHeight="1" x14ac:dyDescent="0.25">
      <c r="B959" s="32" t="s">
        <v>1780</v>
      </c>
      <c r="C959" s="33" t="s">
        <v>5834</v>
      </c>
      <c r="D959" s="34" t="str">
        <f>_xlfn.XLOOKUP($B959,[1]Redo!$A:$A,[1]Redo!$AD:$AD)</f>
        <v>SGN,S11,NWX,M6-7P,</v>
      </c>
      <c r="E959" s="35">
        <v>1326</v>
      </c>
      <c r="F959" s="36">
        <f>_xlfn.XLOOKUP($B959,'[1]DOT Signs Costs (2)'!$A:$A,'[1]DOT Signs Costs (2)'!$Y:$Y)</f>
        <v>0.13764062499999999</v>
      </c>
      <c r="G959" s="37">
        <f t="shared" si="184"/>
        <v>8.2584374999999994</v>
      </c>
      <c r="H959" s="36">
        <f>_xlfn.XLOOKUP($B959,'[1]DOT Signs Costs (2)'!$A:$A,'[1]DOT Signs Costs (2)'!$W:$W)</f>
        <v>19.827500000000001</v>
      </c>
      <c r="I959" s="36">
        <f t="shared" si="183"/>
        <v>6.3851485937499994</v>
      </c>
      <c r="J959" s="36">
        <f t="shared" si="185"/>
        <v>9.2219218749999998E-2</v>
      </c>
      <c r="K959" s="36">
        <f t="shared" si="186"/>
        <v>6.3851485937499994</v>
      </c>
      <c r="L959" s="36">
        <f t="shared" si="187"/>
        <v>26.3048678125</v>
      </c>
      <c r="M959" s="36">
        <f t="shared" si="188"/>
        <v>2.0570406629375002</v>
      </c>
      <c r="N959" s="36">
        <f t="shared" si="189"/>
        <v>28.361908475437499</v>
      </c>
      <c r="O959" s="36">
        <f t="shared" si="190"/>
        <v>5.1682882009408484</v>
      </c>
      <c r="P959" s="36">
        <f t="shared" si="191"/>
        <v>33.530196676378345</v>
      </c>
      <c r="Q959" s="38">
        <v>21.62</v>
      </c>
      <c r="R959" s="39">
        <f t="shared" si="192"/>
        <v>-0.35520807680704558</v>
      </c>
      <c r="S959" s="40"/>
      <c r="T959" s="41" t="str">
        <f t="shared" si="193"/>
        <v/>
      </c>
      <c r="U959" s="41" t="str">
        <f t="shared" si="194"/>
        <v/>
      </c>
      <c r="V959" s="41">
        <f t="shared" si="182"/>
        <v>21.62</v>
      </c>
      <c r="W959" s="18">
        <f>_xlfn.XLOOKUP($B959,'[1]Query2 w Prices'!$B:$B,'[1]Query2 w Prices'!$L:$L)</f>
        <v>21.54</v>
      </c>
    </row>
    <row r="960" spans="2:23" ht="16.5" customHeight="1" x14ac:dyDescent="0.25">
      <c r="B960" s="42" t="s">
        <v>1781</v>
      </c>
      <c r="C960" s="33" t="s">
        <v>5835</v>
      </c>
      <c r="D960" s="34" t="str">
        <f>_xlfn.XLOOKUP($B960,[1]Redo!$A:$A,[1]Redo!$AD:$AD)</f>
        <v>SGN,S11,NWX,M6-7P,</v>
      </c>
      <c r="E960" s="35">
        <v>1326</v>
      </c>
      <c r="F960" s="36">
        <f>_xlfn.XLOOKUP($B960,'[1]DOT Signs Costs (2)'!$A:$A,'[1]DOT Signs Costs (2)'!$Y:$Y)</f>
        <v>0.13764062499999999</v>
      </c>
      <c r="G960" s="37">
        <f t="shared" si="184"/>
        <v>8.2584374999999994</v>
      </c>
      <c r="H960" s="36">
        <f>_xlfn.XLOOKUP($B960,'[1]DOT Signs Costs (2)'!$A:$A,'[1]DOT Signs Costs (2)'!$W:$W)</f>
        <v>19.827500000000001</v>
      </c>
      <c r="I960" s="36">
        <f t="shared" si="183"/>
        <v>6.3851485937499994</v>
      </c>
      <c r="J960" s="36">
        <f t="shared" si="185"/>
        <v>9.2219218749999998E-2</v>
      </c>
      <c r="K960" s="36">
        <f t="shared" si="186"/>
        <v>6.3851485937499994</v>
      </c>
      <c r="L960" s="36">
        <f t="shared" si="187"/>
        <v>26.3048678125</v>
      </c>
      <c r="M960" s="36">
        <f t="shared" si="188"/>
        <v>2.0570406629375002</v>
      </c>
      <c r="N960" s="36">
        <f t="shared" si="189"/>
        <v>28.361908475437499</v>
      </c>
      <c r="O960" s="36">
        <f t="shared" si="190"/>
        <v>5.1682882009408484</v>
      </c>
      <c r="P960" s="36">
        <f t="shared" si="191"/>
        <v>33.530196676378345</v>
      </c>
      <c r="Q960" s="38">
        <v>21.62</v>
      </c>
      <c r="R960" s="39">
        <f t="shared" si="192"/>
        <v>-0.35520807680704558</v>
      </c>
      <c r="S960" s="40"/>
      <c r="T960" s="41" t="str">
        <f t="shared" si="193"/>
        <v/>
      </c>
      <c r="U960" s="41" t="str">
        <f t="shared" si="194"/>
        <v/>
      </c>
      <c r="V960" s="41">
        <f t="shared" si="182"/>
        <v>21.62</v>
      </c>
      <c r="W960" s="18">
        <f>_xlfn.XLOOKUP($B960,'[1]Query2 w Prices'!$B:$B,'[1]Query2 w Prices'!$L:$L)</f>
        <v>21.54</v>
      </c>
    </row>
    <row r="961" spans="2:23" ht="16.5" customHeight="1" x14ac:dyDescent="0.25">
      <c r="B961" s="32" t="s">
        <v>1782</v>
      </c>
      <c r="C961" s="33" t="s">
        <v>5836</v>
      </c>
      <c r="D961" s="34" t="str">
        <f>_xlfn.XLOOKUP($B961,[1]Redo!$A:$A,[1]Redo!$AD:$AD)</f>
        <v>SGN,S11,NWX,M6-7P,</v>
      </c>
      <c r="E961" s="35">
        <v>1326</v>
      </c>
      <c r="F961" s="36">
        <f>_xlfn.XLOOKUP($B961,'[1]DOT Signs Costs (2)'!$A:$A,'[1]DOT Signs Costs (2)'!$Y:$Y)</f>
        <v>0.13764062499999999</v>
      </c>
      <c r="G961" s="37">
        <f t="shared" si="184"/>
        <v>8.2584374999999994</v>
      </c>
      <c r="H961" s="36">
        <f>_xlfn.XLOOKUP($B961,'[1]DOT Signs Costs (2)'!$A:$A,'[1]DOT Signs Costs (2)'!$W:$W)</f>
        <v>19.827500000000001</v>
      </c>
      <c r="I961" s="36">
        <f t="shared" si="183"/>
        <v>6.3851485937499994</v>
      </c>
      <c r="J961" s="36">
        <f t="shared" si="185"/>
        <v>9.2219218749999998E-2</v>
      </c>
      <c r="K961" s="36">
        <f t="shared" si="186"/>
        <v>6.3851485937499994</v>
      </c>
      <c r="L961" s="36">
        <f t="shared" si="187"/>
        <v>26.3048678125</v>
      </c>
      <c r="M961" s="36">
        <f t="shared" si="188"/>
        <v>2.0570406629375002</v>
      </c>
      <c r="N961" s="36">
        <f t="shared" si="189"/>
        <v>28.361908475437499</v>
      </c>
      <c r="O961" s="36">
        <f t="shared" si="190"/>
        <v>5.1682882009408484</v>
      </c>
      <c r="P961" s="36">
        <f t="shared" si="191"/>
        <v>33.530196676378345</v>
      </c>
      <c r="Q961" s="38">
        <v>21.62</v>
      </c>
      <c r="R961" s="39">
        <f t="shared" si="192"/>
        <v>-0.35520807680704558</v>
      </c>
      <c r="S961" s="40"/>
      <c r="T961" s="41" t="str">
        <f t="shared" si="193"/>
        <v/>
      </c>
      <c r="U961" s="41" t="str">
        <f t="shared" si="194"/>
        <v/>
      </c>
      <c r="V961" s="41">
        <f t="shared" si="182"/>
        <v>21.62</v>
      </c>
      <c r="W961" s="18">
        <f>_xlfn.XLOOKUP($B961,'[1]Query2 w Prices'!$B:$B,'[1]Query2 w Prices'!$L:$L)</f>
        <v>21.54</v>
      </c>
    </row>
    <row r="962" spans="2:23" ht="16.5" customHeight="1" x14ac:dyDescent="0.25">
      <c r="B962" s="42" t="s">
        <v>1783</v>
      </c>
      <c r="C962" s="33" t="s">
        <v>5837</v>
      </c>
      <c r="D962" s="34" t="str">
        <f>_xlfn.XLOOKUP($B962,[1]Redo!$A:$A,[1]Redo!$AD:$AD)</f>
        <v>SGN,S11,NWX,M6-7P,</v>
      </c>
      <c r="E962" s="35">
        <v>1326</v>
      </c>
      <c r="F962" s="36">
        <f>_xlfn.XLOOKUP($B962,'[1]DOT Signs Costs (2)'!$A:$A,'[1]DOT Signs Costs (2)'!$Y:$Y)</f>
        <v>0.13764062499999999</v>
      </c>
      <c r="G962" s="37">
        <f t="shared" si="184"/>
        <v>8.2584374999999994</v>
      </c>
      <c r="H962" s="36">
        <f>_xlfn.XLOOKUP($B962,'[1]DOT Signs Costs (2)'!$A:$A,'[1]DOT Signs Costs (2)'!$W:$W)</f>
        <v>19.827500000000001</v>
      </c>
      <c r="I962" s="36">
        <f t="shared" si="183"/>
        <v>6.3851485937499994</v>
      </c>
      <c r="J962" s="36">
        <f t="shared" si="185"/>
        <v>9.2219218749999998E-2</v>
      </c>
      <c r="K962" s="36">
        <f t="shared" si="186"/>
        <v>6.3851485937499994</v>
      </c>
      <c r="L962" s="36">
        <f t="shared" si="187"/>
        <v>26.3048678125</v>
      </c>
      <c r="M962" s="36">
        <f t="shared" si="188"/>
        <v>2.0570406629375002</v>
      </c>
      <c r="N962" s="36">
        <f t="shared" si="189"/>
        <v>28.361908475437499</v>
      </c>
      <c r="O962" s="36">
        <f t="shared" si="190"/>
        <v>5.1682882009408484</v>
      </c>
      <c r="P962" s="36">
        <f t="shared" si="191"/>
        <v>33.530196676378345</v>
      </c>
      <c r="Q962" s="38">
        <v>21.62</v>
      </c>
      <c r="R962" s="39">
        <f t="shared" si="192"/>
        <v>-0.35520807680704558</v>
      </c>
      <c r="S962" s="40"/>
      <c r="T962" s="41" t="str">
        <f t="shared" si="193"/>
        <v/>
      </c>
      <c r="U962" s="41" t="str">
        <f t="shared" si="194"/>
        <v/>
      </c>
      <c r="V962" s="41">
        <f t="shared" si="182"/>
        <v>21.62</v>
      </c>
      <c r="W962" s="18">
        <f>_xlfn.XLOOKUP($B962,'[1]Query2 w Prices'!$B:$B,'[1]Query2 w Prices'!$L:$L)</f>
        <v>21.54</v>
      </c>
    </row>
    <row r="963" spans="2:23" ht="16.5" customHeight="1" x14ac:dyDescent="0.25">
      <c r="B963" s="32" t="s">
        <v>1784</v>
      </c>
      <c r="C963" s="33" t="s">
        <v>5838</v>
      </c>
      <c r="D963" s="34" t="str">
        <f>_xlfn.XLOOKUP($B963,[1]Redo!$A:$A,[1]Redo!$AD:$AD)</f>
        <v>SGN,S11,WNX,M6-7P,</v>
      </c>
      <c r="E963" s="35">
        <v>1326</v>
      </c>
      <c r="F963" s="36">
        <f>_xlfn.XLOOKUP($B963,'[1]DOT Signs Costs (2)'!$A:$A,'[1]DOT Signs Costs (2)'!$Y:$Y)</f>
        <v>0.24028124999999995</v>
      </c>
      <c r="G963" s="37">
        <f t="shared" si="184"/>
        <v>14.416874999999997</v>
      </c>
      <c r="H963" s="36">
        <f>_xlfn.XLOOKUP($B963,'[1]DOT Signs Costs (2)'!$A:$A,'[1]DOT Signs Costs (2)'!$W:$W)</f>
        <v>39.655000000000001</v>
      </c>
      <c r="I963" s="36">
        <f t="shared" si="183"/>
        <v>11.146647187499998</v>
      </c>
      <c r="J963" s="36">
        <f t="shared" si="185"/>
        <v>0.16098843749999997</v>
      </c>
      <c r="K963" s="36">
        <f t="shared" si="186"/>
        <v>11.146647187499998</v>
      </c>
      <c r="L963" s="36">
        <f t="shared" si="187"/>
        <v>50.962635625000004</v>
      </c>
      <c r="M963" s="36">
        <f t="shared" si="188"/>
        <v>3.9852781058750004</v>
      </c>
      <c r="N963" s="36">
        <f t="shared" si="189"/>
        <v>54.947913730875001</v>
      </c>
      <c r="O963" s="36">
        <f t="shared" si="190"/>
        <v>10.012959968739064</v>
      </c>
      <c r="P963" s="36">
        <f t="shared" si="191"/>
        <v>64.960873699614069</v>
      </c>
      <c r="Q963" s="38">
        <v>37.49</v>
      </c>
      <c r="R963" s="39">
        <f t="shared" si="192"/>
        <v>-0.42288337787207547</v>
      </c>
      <c r="S963" s="40"/>
      <c r="T963" s="41" t="str">
        <f t="shared" si="193"/>
        <v/>
      </c>
      <c r="U963" s="41" t="str">
        <f t="shared" si="194"/>
        <v/>
      </c>
      <c r="V963" s="41">
        <f t="shared" si="182"/>
        <v>37.49</v>
      </c>
      <c r="W963" s="18">
        <f>_xlfn.XLOOKUP($B963,'[1]Query2 w Prices'!$B:$B,'[1]Query2 w Prices'!$L:$L)</f>
        <v>37.4116</v>
      </c>
    </row>
    <row r="964" spans="2:23" ht="16.5" customHeight="1" x14ac:dyDescent="0.25">
      <c r="B964" s="42" t="s">
        <v>1785</v>
      </c>
      <c r="C964" s="33" t="s">
        <v>5839</v>
      </c>
      <c r="D964" s="34" t="str">
        <f>_xlfn.XLOOKUP($B964,[1]Redo!$A:$A,[1]Redo!$AD:$AD)</f>
        <v>SGN,S11,WNX,M6-7P,</v>
      </c>
      <c r="E964" s="35">
        <v>1326</v>
      </c>
      <c r="F964" s="36">
        <f>_xlfn.XLOOKUP($B964,'[1]DOT Signs Costs (2)'!$A:$A,'[1]DOT Signs Costs (2)'!$Y:$Y)</f>
        <v>0.24028124999999995</v>
      </c>
      <c r="G964" s="37">
        <f t="shared" si="184"/>
        <v>14.416874999999997</v>
      </c>
      <c r="H964" s="36">
        <f>_xlfn.XLOOKUP($B964,'[1]DOT Signs Costs (2)'!$A:$A,'[1]DOT Signs Costs (2)'!$W:$W)</f>
        <v>39.655000000000001</v>
      </c>
      <c r="I964" s="36">
        <f t="shared" si="183"/>
        <v>11.146647187499998</v>
      </c>
      <c r="J964" s="36">
        <f t="shared" si="185"/>
        <v>0.16098843749999997</v>
      </c>
      <c r="K964" s="36">
        <f t="shared" si="186"/>
        <v>11.146647187499998</v>
      </c>
      <c r="L964" s="36">
        <f t="shared" si="187"/>
        <v>50.962635625000004</v>
      </c>
      <c r="M964" s="36">
        <f t="shared" si="188"/>
        <v>3.9852781058750004</v>
      </c>
      <c r="N964" s="36">
        <f t="shared" si="189"/>
        <v>54.947913730875001</v>
      </c>
      <c r="O964" s="36">
        <f t="shared" si="190"/>
        <v>10.012959968739064</v>
      </c>
      <c r="P964" s="36">
        <f t="shared" si="191"/>
        <v>64.960873699614069</v>
      </c>
      <c r="Q964" s="38">
        <v>37.49</v>
      </c>
      <c r="R964" s="39">
        <f t="shared" si="192"/>
        <v>-0.42288337787207547</v>
      </c>
      <c r="S964" s="40"/>
      <c r="T964" s="41" t="str">
        <f t="shared" si="193"/>
        <v/>
      </c>
      <c r="U964" s="41" t="str">
        <f t="shared" si="194"/>
        <v/>
      </c>
      <c r="V964" s="41">
        <f t="shared" si="182"/>
        <v>37.49</v>
      </c>
      <c r="W964" s="18">
        <f>_xlfn.XLOOKUP($B964,'[1]Query2 w Prices'!$B:$B,'[1]Query2 w Prices'!$L:$L)</f>
        <v>37.4116</v>
      </c>
    </row>
    <row r="965" spans="2:23" ht="16.5" customHeight="1" x14ac:dyDescent="0.25">
      <c r="B965" s="32" t="s">
        <v>1786</v>
      </c>
      <c r="C965" s="33" t="s">
        <v>5840</v>
      </c>
      <c r="D965" s="34" t="str">
        <f>_xlfn.XLOOKUP($B965,[1]Redo!$A:$A,[1]Redo!$AD:$AD)</f>
        <v>SGN,S11,WNX,M6-7P,</v>
      </c>
      <c r="E965" s="35">
        <v>1326</v>
      </c>
      <c r="F965" s="36">
        <f>_xlfn.XLOOKUP($B965,'[1]DOT Signs Costs (2)'!$A:$A,'[1]DOT Signs Costs (2)'!$Y:$Y)</f>
        <v>0.24028124999999995</v>
      </c>
      <c r="G965" s="37">
        <f t="shared" si="184"/>
        <v>14.416874999999997</v>
      </c>
      <c r="H965" s="36">
        <f>_xlfn.XLOOKUP($B965,'[1]DOT Signs Costs (2)'!$A:$A,'[1]DOT Signs Costs (2)'!$W:$W)</f>
        <v>39.655000000000001</v>
      </c>
      <c r="I965" s="36">
        <f t="shared" si="183"/>
        <v>11.146647187499998</v>
      </c>
      <c r="J965" s="36">
        <f t="shared" si="185"/>
        <v>0.16098843749999997</v>
      </c>
      <c r="K965" s="36">
        <f t="shared" si="186"/>
        <v>11.146647187499998</v>
      </c>
      <c r="L965" s="36">
        <f t="shared" si="187"/>
        <v>50.962635625000004</v>
      </c>
      <c r="M965" s="36">
        <f t="shared" si="188"/>
        <v>3.9852781058750004</v>
      </c>
      <c r="N965" s="36">
        <f t="shared" si="189"/>
        <v>54.947913730875001</v>
      </c>
      <c r="O965" s="36">
        <f t="shared" si="190"/>
        <v>10.012959968739064</v>
      </c>
      <c r="P965" s="36">
        <f t="shared" si="191"/>
        <v>64.960873699614069</v>
      </c>
      <c r="Q965" s="38">
        <v>37.49</v>
      </c>
      <c r="R965" s="39">
        <f t="shared" si="192"/>
        <v>-0.42288337787207547</v>
      </c>
      <c r="S965" s="40"/>
      <c r="T965" s="41" t="str">
        <f t="shared" si="193"/>
        <v/>
      </c>
      <c r="U965" s="41" t="str">
        <f t="shared" si="194"/>
        <v/>
      </c>
      <c r="V965" s="41">
        <f t="shared" si="182"/>
        <v>37.49</v>
      </c>
      <c r="W965" s="18">
        <f>_xlfn.XLOOKUP($B965,'[1]Query2 w Prices'!$B:$B,'[1]Query2 w Prices'!$L:$L)</f>
        <v>37.4116</v>
      </c>
    </row>
    <row r="966" spans="2:23" ht="16.5" customHeight="1" x14ac:dyDescent="0.25">
      <c r="B966" s="42" t="s">
        <v>1787</v>
      </c>
      <c r="C966" s="33" t="s">
        <v>5841</v>
      </c>
      <c r="D966" s="34" t="str">
        <f>_xlfn.XLOOKUP($B966,[1]Redo!$A:$A,[1]Redo!$AD:$AD)</f>
        <v>SGN,S11,WNX,M6-7P,</v>
      </c>
      <c r="E966" s="35">
        <v>1326</v>
      </c>
      <c r="F966" s="36">
        <f>_xlfn.XLOOKUP($B966,'[1]DOT Signs Costs (2)'!$A:$A,'[1]DOT Signs Costs (2)'!$Y:$Y)</f>
        <v>0.24028124999999995</v>
      </c>
      <c r="G966" s="37">
        <f t="shared" si="184"/>
        <v>14.416874999999997</v>
      </c>
      <c r="H966" s="36">
        <f>_xlfn.XLOOKUP($B966,'[1]DOT Signs Costs (2)'!$A:$A,'[1]DOT Signs Costs (2)'!$W:$W)</f>
        <v>39.655000000000001</v>
      </c>
      <c r="I966" s="36">
        <f t="shared" si="183"/>
        <v>11.146647187499998</v>
      </c>
      <c r="J966" s="36">
        <f t="shared" si="185"/>
        <v>0.16098843749999997</v>
      </c>
      <c r="K966" s="36">
        <f t="shared" si="186"/>
        <v>11.146647187499998</v>
      </c>
      <c r="L966" s="36">
        <f t="shared" si="187"/>
        <v>50.962635625000004</v>
      </c>
      <c r="M966" s="36">
        <f t="shared" si="188"/>
        <v>3.9852781058750004</v>
      </c>
      <c r="N966" s="36">
        <f t="shared" si="189"/>
        <v>54.947913730875001</v>
      </c>
      <c r="O966" s="36">
        <f t="shared" si="190"/>
        <v>10.012959968739064</v>
      </c>
      <c r="P966" s="36">
        <f t="shared" si="191"/>
        <v>64.960873699614069</v>
      </c>
      <c r="Q966" s="38">
        <v>37.49</v>
      </c>
      <c r="R966" s="39">
        <f t="shared" si="192"/>
        <v>-0.42288337787207547</v>
      </c>
      <c r="S966" s="40"/>
      <c r="T966" s="41" t="str">
        <f t="shared" si="193"/>
        <v/>
      </c>
      <c r="U966" s="41" t="str">
        <f t="shared" si="194"/>
        <v/>
      </c>
      <c r="V966" s="41">
        <f t="shared" ref="V966:V1029" si="195">ROUND($W966+7.75%,2)</f>
        <v>37.49</v>
      </c>
      <c r="W966" s="18">
        <f>_xlfn.XLOOKUP($B966,'[1]Query2 w Prices'!$B:$B,'[1]Query2 w Prices'!$L:$L)</f>
        <v>37.409999999999997</v>
      </c>
    </row>
    <row r="967" spans="2:23" ht="16.5" customHeight="1" x14ac:dyDescent="0.25">
      <c r="B967" s="32" t="s">
        <v>1711</v>
      </c>
      <c r="C967" s="33" t="s">
        <v>5842</v>
      </c>
      <c r="D967" s="34" t="str">
        <f>_xlfn.XLOOKUP($B967,[1]Redo!$A:$A,[1]Redo!$AD:$AD)</f>
        <v>SGN,S8,BWX,M6-6P,</v>
      </c>
      <c r="E967" s="35">
        <v>1326</v>
      </c>
      <c r="F967" s="36">
        <f>_xlfn.XLOOKUP($B967,'[1]DOT Signs Costs (2)'!$A:$A,'[1]DOT Signs Costs (2)'!$Y:$Y)</f>
        <v>0.13764062499999999</v>
      </c>
      <c r="G967" s="37">
        <f t="shared" si="184"/>
        <v>8.2584374999999994</v>
      </c>
      <c r="H967" s="36">
        <f>_xlfn.XLOOKUP($B967,'[1]DOT Signs Costs (2)'!$A:$A,'[1]DOT Signs Costs (2)'!$W:$W)</f>
        <v>19.827500000000001</v>
      </c>
      <c r="I967" s="36">
        <f t="shared" ref="I967:I1030" si="196">F967*$K$4</f>
        <v>6.3851485937499994</v>
      </c>
      <c r="J967" s="36">
        <f t="shared" si="185"/>
        <v>9.2219218749999998E-2</v>
      </c>
      <c r="K967" s="36">
        <f t="shared" si="186"/>
        <v>6.3851485937499994</v>
      </c>
      <c r="L967" s="36">
        <f t="shared" si="187"/>
        <v>26.3048678125</v>
      </c>
      <c r="M967" s="36">
        <f t="shared" si="188"/>
        <v>2.0570406629375002</v>
      </c>
      <c r="N967" s="36">
        <f t="shared" si="189"/>
        <v>28.361908475437499</v>
      </c>
      <c r="O967" s="36">
        <f t="shared" si="190"/>
        <v>5.1682882009408484</v>
      </c>
      <c r="P967" s="36">
        <f t="shared" si="191"/>
        <v>33.530196676378345</v>
      </c>
      <c r="Q967" s="38">
        <v>19.46</v>
      </c>
      <c r="R967" s="39">
        <f t="shared" si="192"/>
        <v>-0.4196276213998662</v>
      </c>
      <c r="S967" s="40"/>
      <c r="T967" s="41" t="str">
        <f t="shared" si="193"/>
        <v/>
      </c>
      <c r="U967" s="41" t="str">
        <f t="shared" si="194"/>
        <v/>
      </c>
      <c r="V967" s="41">
        <f t="shared" si="195"/>
        <v>19.46</v>
      </c>
      <c r="W967" s="18">
        <f>_xlfn.XLOOKUP($B967,'[1]Query2 w Prices'!$B:$B,'[1]Query2 w Prices'!$L:$L)</f>
        <v>19.381799999999998</v>
      </c>
    </row>
    <row r="968" spans="2:23" ht="16.5" customHeight="1" x14ac:dyDescent="0.25">
      <c r="B968" s="42" t="s">
        <v>1713</v>
      </c>
      <c r="C968" s="33" t="s">
        <v>5843</v>
      </c>
      <c r="D968" s="34" t="str">
        <f>_xlfn.XLOOKUP($B968,[1]Redo!$A:$A,[1]Redo!$AD:$AD)</f>
        <v>SGN,S8,BWX,M6-6P,</v>
      </c>
      <c r="E968" s="35">
        <v>1326</v>
      </c>
      <c r="F968" s="36">
        <f>_xlfn.XLOOKUP($B968,'[1]DOT Signs Costs (2)'!$A:$A,'[1]DOT Signs Costs (2)'!$Y:$Y)</f>
        <v>0.13764062499999999</v>
      </c>
      <c r="G968" s="37">
        <f t="shared" si="184"/>
        <v>8.2584374999999994</v>
      </c>
      <c r="H968" s="36">
        <f>_xlfn.XLOOKUP($B968,'[1]DOT Signs Costs (2)'!$A:$A,'[1]DOT Signs Costs (2)'!$W:$W)</f>
        <v>19.827500000000001</v>
      </c>
      <c r="I968" s="36">
        <f t="shared" si="196"/>
        <v>6.3851485937499994</v>
      </c>
      <c r="J968" s="36">
        <f t="shared" si="185"/>
        <v>9.2219218749999998E-2</v>
      </c>
      <c r="K968" s="36">
        <f t="shared" si="186"/>
        <v>6.3851485937499994</v>
      </c>
      <c r="L968" s="36">
        <f t="shared" si="187"/>
        <v>26.3048678125</v>
      </c>
      <c r="M968" s="36">
        <f t="shared" si="188"/>
        <v>2.0570406629375002</v>
      </c>
      <c r="N968" s="36">
        <f t="shared" si="189"/>
        <v>28.361908475437499</v>
      </c>
      <c r="O968" s="36">
        <f t="shared" si="190"/>
        <v>5.1682882009408484</v>
      </c>
      <c r="P968" s="36">
        <f t="shared" si="191"/>
        <v>33.530196676378345</v>
      </c>
      <c r="Q968" s="38">
        <v>19.46</v>
      </c>
      <c r="R968" s="39">
        <f t="shared" si="192"/>
        <v>-0.4196276213998662</v>
      </c>
      <c r="S968" s="40"/>
      <c r="T968" s="41" t="str">
        <f t="shared" si="193"/>
        <v/>
      </c>
      <c r="U968" s="41" t="str">
        <f t="shared" si="194"/>
        <v/>
      </c>
      <c r="V968" s="41">
        <f t="shared" si="195"/>
        <v>19.46</v>
      </c>
      <c r="W968" s="18">
        <f>_xlfn.XLOOKUP($B968,'[1]Query2 w Prices'!$B:$B,'[1]Query2 w Prices'!$L:$L)</f>
        <v>19.381799999999998</v>
      </c>
    </row>
    <row r="969" spans="2:23" ht="16.5" customHeight="1" x14ac:dyDescent="0.25">
      <c r="B969" s="32" t="s">
        <v>1715</v>
      </c>
      <c r="C969" s="33" t="s">
        <v>5844</v>
      </c>
      <c r="D969" s="34" t="str">
        <f>_xlfn.XLOOKUP($B969,[1]Redo!$A:$A,[1]Redo!$AD:$AD)</f>
        <v>SGN,S8,BWX,M6-6P,</v>
      </c>
      <c r="E969" s="35">
        <v>1326</v>
      </c>
      <c r="F969" s="36">
        <f>_xlfn.XLOOKUP($B969,'[1]DOT Signs Costs (2)'!$A:$A,'[1]DOT Signs Costs (2)'!$Y:$Y)</f>
        <v>0.24028124999999995</v>
      </c>
      <c r="G969" s="37">
        <f t="shared" si="184"/>
        <v>14.416874999999997</v>
      </c>
      <c r="H969" s="36">
        <f>_xlfn.XLOOKUP($B969,'[1]DOT Signs Costs (2)'!$A:$A,'[1]DOT Signs Costs (2)'!$W:$W)</f>
        <v>39.655000000000001</v>
      </c>
      <c r="I969" s="36">
        <f t="shared" si="196"/>
        <v>11.146647187499998</v>
      </c>
      <c r="J969" s="36">
        <f t="shared" si="185"/>
        <v>0.16098843749999997</v>
      </c>
      <c r="K969" s="36">
        <f t="shared" si="186"/>
        <v>11.146647187499998</v>
      </c>
      <c r="L969" s="36">
        <f t="shared" si="187"/>
        <v>50.962635625000004</v>
      </c>
      <c r="M969" s="36">
        <f t="shared" si="188"/>
        <v>3.9852781058750004</v>
      </c>
      <c r="N969" s="36">
        <f t="shared" si="189"/>
        <v>54.947913730875001</v>
      </c>
      <c r="O969" s="36">
        <f t="shared" si="190"/>
        <v>10.012959968739064</v>
      </c>
      <c r="P969" s="36">
        <f t="shared" si="191"/>
        <v>64.960873699614069</v>
      </c>
      <c r="Q969" s="38">
        <v>33.97</v>
      </c>
      <c r="R969" s="39">
        <f t="shared" si="192"/>
        <v>-0.47706984119270224</v>
      </c>
      <c r="S969" s="40"/>
      <c r="T969" s="41" t="str">
        <f t="shared" si="193"/>
        <v/>
      </c>
      <c r="U969" s="41" t="str">
        <f t="shared" si="194"/>
        <v/>
      </c>
      <c r="V969" s="41">
        <f t="shared" si="195"/>
        <v>33.97</v>
      </c>
      <c r="W969" s="18">
        <f>_xlfn.XLOOKUP($B969,'[1]Query2 w Prices'!$B:$B,'[1]Query2 w Prices'!$L:$L)</f>
        <v>33.893000000000001</v>
      </c>
    </row>
    <row r="970" spans="2:23" ht="16.5" customHeight="1" x14ac:dyDescent="0.25">
      <c r="B970" s="42" t="s">
        <v>1716</v>
      </c>
      <c r="C970" s="33" t="s">
        <v>5845</v>
      </c>
      <c r="D970" s="34" t="str">
        <f>_xlfn.XLOOKUP($B970,[1]Redo!$A:$A,[1]Redo!$AD:$AD)</f>
        <v>SGN,S8,BWX,M6-6P,</v>
      </c>
      <c r="E970" s="35">
        <v>1326</v>
      </c>
      <c r="F970" s="36">
        <f>_xlfn.XLOOKUP($B970,'[1]DOT Signs Costs (2)'!$A:$A,'[1]DOT Signs Costs (2)'!$Y:$Y)</f>
        <v>0.24028124999999995</v>
      </c>
      <c r="G970" s="37">
        <f t="shared" ref="G970:G1033" si="197">IFERROR(SUM(F970*60), " ")</f>
        <v>14.416874999999997</v>
      </c>
      <c r="H970" s="36">
        <f>_xlfn.XLOOKUP($B970,'[1]DOT Signs Costs (2)'!$A:$A,'[1]DOT Signs Costs (2)'!$W:$W)</f>
        <v>39.655000000000001</v>
      </c>
      <c r="I970" s="36">
        <f t="shared" si="196"/>
        <v>11.146647187499998</v>
      </c>
      <c r="J970" s="36">
        <f t="shared" ref="J970:J1033" si="198">IFERROR(SUM($J$4*F970), " " )</f>
        <v>0.16098843749999997</v>
      </c>
      <c r="K970" s="36">
        <f t="shared" ref="K970:K1033" si="199">IFERROR(SUM($K$4*F970), " ")</f>
        <v>11.146647187499998</v>
      </c>
      <c r="L970" s="36">
        <f t="shared" ref="L970:L1033" si="200">IFERROR(SUM(H970+J970+K970), " ")</f>
        <v>50.962635625000004</v>
      </c>
      <c r="M970" s="36">
        <f t="shared" ref="M970:M1033" si="201">IFERROR(SUM(L970*$M$4), " ")</f>
        <v>3.9852781058750004</v>
      </c>
      <c r="N970" s="36">
        <f t="shared" ref="N970:N1033" si="202">IFERROR(SUM(L970+M970), " ")</f>
        <v>54.947913730875001</v>
      </c>
      <c r="O970" s="36">
        <f t="shared" ref="O970:O1033" si="203">IFERROR(SUM(N970*$O$4), " ")</f>
        <v>10.012959968739064</v>
      </c>
      <c r="P970" s="36">
        <f t="shared" ref="P970:P1033" si="204">IFERROR(SUM(O970+N970),"")</f>
        <v>64.960873699614069</v>
      </c>
      <c r="Q970" s="38">
        <v>33.97</v>
      </c>
      <c r="R970" s="39">
        <f t="shared" ref="R970:R1033" si="205">IFERROR(SUM(Q970-P970)/(P970)," ")</f>
        <v>-0.47706984119270224</v>
      </c>
      <c r="S970" s="40"/>
      <c r="T970" s="41" t="str">
        <f t="shared" ref="T970:T1033" si="206">IF(S970=0,"",Q970*S970)</f>
        <v/>
      </c>
      <c r="U970" s="41" t="str">
        <f t="shared" ref="U970:U1033" si="207">IFERROR(T970-(P970*S970),"")</f>
        <v/>
      </c>
      <c r="V970" s="41">
        <f t="shared" si="195"/>
        <v>33.97</v>
      </c>
      <c r="W970" s="18">
        <f>_xlfn.XLOOKUP($B970,'[1]Query2 w Prices'!$B:$B,'[1]Query2 w Prices'!$L:$L)</f>
        <v>33.893000000000001</v>
      </c>
    </row>
    <row r="971" spans="2:23" ht="16.5" customHeight="1" x14ac:dyDescent="0.25">
      <c r="B971" s="32" t="s">
        <v>1717</v>
      </c>
      <c r="C971" s="33" t="s">
        <v>5846</v>
      </c>
      <c r="D971" s="34" t="str">
        <f>_xlfn.XLOOKUP($B971,[1]Redo!$A:$A,[1]Redo!$AD:$AD)</f>
        <v>SGN,S8,BWX,M6-6P,</v>
      </c>
      <c r="E971" s="35">
        <v>1326</v>
      </c>
      <c r="F971" s="36">
        <f>_xlfn.XLOOKUP($B971,'[1]DOT Signs Costs (2)'!$A:$A,'[1]DOT Signs Costs (2)'!$Y:$Y)</f>
        <v>0.24028124999999995</v>
      </c>
      <c r="G971" s="37">
        <f t="shared" si="197"/>
        <v>14.416874999999997</v>
      </c>
      <c r="H971" s="36">
        <f>_xlfn.XLOOKUP($B971,'[1]DOT Signs Costs (2)'!$A:$A,'[1]DOT Signs Costs (2)'!$W:$W)</f>
        <v>39.655000000000001</v>
      </c>
      <c r="I971" s="36">
        <f t="shared" si="196"/>
        <v>11.146647187499998</v>
      </c>
      <c r="J971" s="36">
        <f t="shared" si="198"/>
        <v>0.16098843749999997</v>
      </c>
      <c r="K971" s="36">
        <f t="shared" si="199"/>
        <v>11.146647187499998</v>
      </c>
      <c r="L971" s="36">
        <f t="shared" si="200"/>
        <v>50.962635625000004</v>
      </c>
      <c r="M971" s="36">
        <f t="shared" si="201"/>
        <v>3.9852781058750004</v>
      </c>
      <c r="N971" s="36">
        <f t="shared" si="202"/>
        <v>54.947913730875001</v>
      </c>
      <c r="O971" s="36">
        <f t="shared" si="203"/>
        <v>10.012959968739064</v>
      </c>
      <c r="P971" s="36">
        <f t="shared" si="204"/>
        <v>64.960873699614069</v>
      </c>
      <c r="Q971" s="38">
        <v>33.97</v>
      </c>
      <c r="R971" s="39">
        <f t="shared" si="205"/>
        <v>-0.47706984119270224</v>
      </c>
      <c r="S971" s="40"/>
      <c r="T971" s="41" t="str">
        <f t="shared" si="206"/>
        <v/>
      </c>
      <c r="U971" s="41" t="str">
        <f t="shared" si="207"/>
        <v/>
      </c>
      <c r="V971" s="41">
        <f t="shared" si="195"/>
        <v>33.97</v>
      </c>
      <c r="W971" s="18">
        <f>_xlfn.XLOOKUP($B971,'[1]Query2 w Prices'!$B:$B,'[1]Query2 w Prices'!$L:$L)</f>
        <v>33.893000000000001</v>
      </c>
    </row>
    <row r="972" spans="2:23" ht="16.5" customHeight="1" x14ac:dyDescent="0.25">
      <c r="B972" s="42" t="s">
        <v>1718</v>
      </c>
      <c r="C972" s="33" t="s">
        <v>5847</v>
      </c>
      <c r="D972" s="34" t="str">
        <f>_xlfn.XLOOKUP($B972,[1]Redo!$A:$A,[1]Redo!$AD:$AD)</f>
        <v>SGN,S8,BWX,M6-6P,</v>
      </c>
      <c r="E972" s="35">
        <v>1326</v>
      </c>
      <c r="F972" s="36">
        <f>_xlfn.XLOOKUP($B972,'[1]DOT Signs Costs (2)'!$A:$A,'[1]DOT Signs Costs (2)'!$Y:$Y)</f>
        <v>0.24028124999999995</v>
      </c>
      <c r="G972" s="37">
        <f t="shared" si="197"/>
        <v>14.416874999999997</v>
      </c>
      <c r="H972" s="36">
        <f>_xlfn.XLOOKUP($B972,'[1]DOT Signs Costs (2)'!$A:$A,'[1]DOT Signs Costs (2)'!$W:$W)</f>
        <v>39.655000000000001</v>
      </c>
      <c r="I972" s="36">
        <f t="shared" si="196"/>
        <v>11.146647187499998</v>
      </c>
      <c r="J972" s="36">
        <f t="shared" si="198"/>
        <v>0.16098843749999997</v>
      </c>
      <c r="K972" s="36">
        <f t="shared" si="199"/>
        <v>11.146647187499998</v>
      </c>
      <c r="L972" s="36">
        <f t="shared" si="200"/>
        <v>50.962635625000004</v>
      </c>
      <c r="M972" s="36">
        <f t="shared" si="201"/>
        <v>3.9852781058750004</v>
      </c>
      <c r="N972" s="36">
        <f t="shared" si="202"/>
        <v>54.947913730875001</v>
      </c>
      <c r="O972" s="36">
        <f t="shared" si="203"/>
        <v>10.012959968739064</v>
      </c>
      <c r="P972" s="36">
        <f t="shared" si="204"/>
        <v>64.960873699614069</v>
      </c>
      <c r="Q972" s="38">
        <v>33.97</v>
      </c>
      <c r="R972" s="39">
        <f t="shared" si="205"/>
        <v>-0.47706984119270224</v>
      </c>
      <c r="S972" s="40"/>
      <c r="T972" s="41" t="str">
        <f t="shared" si="206"/>
        <v/>
      </c>
      <c r="U972" s="41" t="str">
        <f t="shared" si="207"/>
        <v/>
      </c>
      <c r="V972" s="41">
        <f t="shared" si="195"/>
        <v>33.97</v>
      </c>
      <c r="W972" s="18">
        <f>_xlfn.XLOOKUP($B972,'[1]Query2 w Prices'!$B:$B,'[1]Query2 w Prices'!$L:$L)</f>
        <v>33.893000000000001</v>
      </c>
    </row>
    <row r="973" spans="2:23" ht="16.5" customHeight="1" x14ac:dyDescent="0.25">
      <c r="B973" s="32" t="s">
        <v>1755</v>
      </c>
      <c r="C973" s="33" t="s">
        <v>5848</v>
      </c>
      <c r="D973" s="34" t="str">
        <f>_xlfn.XLOOKUP($B973,[1]Redo!$A:$A,[1]Redo!$AD:$AD)</f>
        <v>SGN,S8,BWX,M6-7P,</v>
      </c>
      <c r="E973" s="35">
        <v>1326</v>
      </c>
      <c r="F973" s="36">
        <f>_xlfn.XLOOKUP($B973,'[1]DOT Signs Costs (2)'!$A:$A,'[1]DOT Signs Costs (2)'!$Y:$Y)</f>
        <v>0.13764062499999999</v>
      </c>
      <c r="G973" s="37">
        <f t="shared" si="197"/>
        <v>8.2584374999999994</v>
      </c>
      <c r="H973" s="36">
        <f>_xlfn.XLOOKUP($B973,'[1]DOT Signs Costs (2)'!$A:$A,'[1]DOT Signs Costs (2)'!$W:$W)</f>
        <v>19.827500000000001</v>
      </c>
      <c r="I973" s="36">
        <f t="shared" si="196"/>
        <v>6.3851485937499994</v>
      </c>
      <c r="J973" s="36">
        <f t="shared" si="198"/>
        <v>9.2219218749999998E-2</v>
      </c>
      <c r="K973" s="36">
        <f t="shared" si="199"/>
        <v>6.3851485937499994</v>
      </c>
      <c r="L973" s="36">
        <f t="shared" si="200"/>
        <v>26.3048678125</v>
      </c>
      <c r="M973" s="36">
        <f t="shared" si="201"/>
        <v>2.0570406629375002</v>
      </c>
      <c r="N973" s="36">
        <f t="shared" si="202"/>
        <v>28.361908475437499</v>
      </c>
      <c r="O973" s="36">
        <f t="shared" si="203"/>
        <v>5.1682882009408484</v>
      </c>
      <c r="P973" s="36">
        <f t="shared" si="204"/>
        <v>33.530196676378345</v>
      </c>
      <c r="Q973" s="38">
        <v>19.46</v>
      </c>
      <c r="R973" s="39">
        <f t="shared" si="205"/>
        <v>-0.4196276213998662</v>
      </c>
      <c r="S973" s="40"/>
      <c r="T973" s="41" t="str">
        <f t="shared" si="206"/>
        <v/>
      </c>
      <c r="U973" s="41" t="str">
        <f t="shared" si="207"/>
        <v/>
      </c>
      <c r="V973" s="41">
        <f t="shared" si="195"/>
        <v>19.46</v>
      </c>
      <c r="W973" s="18">
        <f>_xlfn.XLOOKUP($B973,'[1]Query2 w Prices'!$B:$B,'[1]Query2 w Prices'!$L:$L)</f>
        <v>19.381799999999998</v>
      </c>
    </row>
    <row r="974" spans="2:23" ht="16.5" customHeight="1" x14ac:dyDescent="0.25">
      <c r="B974" s="42" t="s">
        <v>1757</v>
      </c>
      <c r="C974" s="33" t="s">
        <v>5849</v>
      </c>
      <c r="D974" s="34" t="str">
        <f>_xlfn.XLOOKUP($B974,[1]Redo!$A:$A,[1]Redo!$AD:$AD)</f>
        <v>SGN,S8,BWX,M6-7P,</v>
      </c>
      <c r="E974" s="35">
        <v>1326</v>
      </c>
      <c r="F974" s="36">
        <f>_xlfn.XLOOKUP($B974,'[1]DOT Signs Costs (2)'!$A:$A,'[1]DOT Signs Costs (2)'!$Y:$Y)</f>
        <v>0.13764062499999999</v>
      </c>
      <c r="G974" s="37">
        <f t="shared" si="197"/>
        <v>8.2584374999999994</v>
      </c>
      <c r="H974" s="36">
        <f>_xlfn.XLOOKUP($B974,'[1]DOT Signs Costs (2)'!$A:$A,'[1]DOT Signs Costs (2)'!$W:$W)</f>
        <v>19.827500000000001</v>
      </c>
      <c r="I974" s="36">
        <f t="shared" si="196"/>
        <v>6.3851485937499994</v>
      </c>
      <c r="J974" s="36">
        <f t="shared" si="198"/>
        <v>9.2219218749999998E-2</v>
      </c>
      <c r="K974" s="36">
        <f t="shared" si="199"/>
        <v>6.3851485937499994</v>
      </c>
      <c r="L974" s="36">
        <f t="shared" si="200"/>
        <v>26.3048678125</v>
      </c>
      <c r="M974" s="36">
        <f t="shared" si="201"/>
        <v>2.0570406629375002</v>
      </c>
      <c r="N974" s="36">
        <f t="shared" si="202"/>
        <v>28.361908475437499</v>
      </c>
      <c r="O974" s="36">
        <f t="shared" si="203"/>
        <v>5.1682882009408484</v>
      </c>
      <c r="P974" s="36">
        <f t="shared" si="204"/>
        <v>33.530196676378345</v>
      </c>
      <c r="Q974" s="38">
        <v>19.46</v>
      </c>
      <c r="R974" s="39">
        <f t="shared" si="205"/>
        <v>-0.4196276213998662</v>
      </c>
      <c r="S974" s="40"/>
      <c r="T974" s="41" t="str">
        <f t="shared" si="206"/>
        <v/>
      </c>
      <c r="U974" s="41" t="str">
        <f t="shared" si="207"/>
        <v/>
      </c>
      <c r="V974" s="41">
        <f t="shared" si="195"/>
        <v>19.46</v>
      </c>
      <c r="W974" s="18">
        <f>_xlfn.XLOOKUP($B974,'[1]Query2 w Prices'!$B:$B,'[1]Query2 w Prices'!$L:$L)</f>
        <v>19.381799999999998</v>
      </c>
    </row>
    <row r="975" spans="2:23" ht="16.5" customHeight="1" x14ac:dyDescent="0.25">
      <c r="B975" s="32" t="s">
        <v>1758</v>
      </c>
      <c r="C975" s="33" t="s">
        <v>5850</v>
      </c>
      <c r="D975" s="34" t="str">
        <f>_xlfn.XLOOKUP($B975,[1]Redo!$A:$A,[1]Redo!$AD:$AD)</f>
        <v>SGN,S8,BWX,M6-7P,</v>
      </c>
      <c r="E975" s="35">
        <v>1326</v>
      </c>
      <c r="F975" s="36">
        <f>_xlfn.XLOOKUP($B975,'[1]DOT Signs Costs (2)'!$A:$A,'[1]DOT Signs Costs (2)'!$Y:$Y)</f>
        <v>0.13764062499999999</v>
      </c>
      <c r="G975" s="37">
        <f t="shared" si="197"/>
        <v>8.2584374999999994</v>
      </c>
      <c r="H975" s="36">
        <f>_xlfn.XLOOKUP($B975,'[1]DOT Signs Costs (2)'!$A:$A,'[1]DOT Signs Costs (2)'!$W:$W)</f>
        <v>19.827500000000001</v>
      </c>
      <c r="I975" s="36">
        <f t="shared" si="196"/>
        <v>6.3851485937499994</v>
      </c>
      <c r="J975" s="36">
        <f t="shared" si="198"/>
        <v>9.2219218749999998E-2</v>
      </c>
      <c r="K975" s="36">
        <f t="shared" si="199"/>
        <v>6.3851485937499994</v>
      </c>
      <c r="L975" s="36">
        <f t="shared" si="200"/>
        <v>26.3048678125</v>
      </c>
      <c r="M975" s="36">
        <f t="shared" si="201"/>
        <v>2.0570406629375002</v>
      </c>
      <c r="N975" s="36">
        <f t="shared" si="202"/>
        <v>28.361908475437499</v>
      </c>
      <c r="O975" s="36">
        <f t="shared" si="203"/>
        <v>5.1682882009408484</v>
      </c>
      <c r="P975" s="36">
        <f t="shared" si="204"/>
        <v>33.530196676378345</v>
      </c>
      <c r="Q975" s="38">
        <v>19.46</v>
      </c>
      <c r="R975" s="39">
        <f t="shared" si="205"/>
        <v>-0.4196276213998662</v>
      </c>
      <c r="S975" s="40"/>
      <c r="T975" s="41" t="str">
        <f t="shared" si="206"/>
        <v/>
      </c>
      <c r="U975" s="41" t="str">
        <f t="shared" si="207"/>
        <v/>
      </c>
      <c r="V975" s="41">
        <f t="shared" si="195"/>
        <v>19.46</v>
      </c>
      <c r="W975" s="18">
        <f>_xlfn.XLOOKUP($B975,'[1]Query2 w Prices'!$B:$B,'[1]Query2 w Prices'!$L:$L)</f>
        <v>19.381799999999998</v>
      </c>
    </row>
    <row r="976" spans="2:23" ht="16.5" customHeight="1" x14ac:dyDescent="0.25">
      <c r="B976" s="42" t="s">
        <v>1759</v>
      </c>
      <c r="C976" s="33" t="s">
        <v>5851</v>
      </c>
      <c r="D976" s="34" t="str">
        <f>_xlfn.XLOOKUP($B976,[1]Redo!$A:$A,[1]Redo!$AD:$AD)</f>
        <v>SGN,S8,BWX,M6-7P,</v>
      </c>
      <c r="E976" s="35">
        <v>1326</v>
      </c>
      <c r="F976" s="36">
        <f>_xlfn.XLOOKUP($B976,'[1]DOT Signs Costs (2)'!$A:$A,'[1]DOT Signs Costs (2)'!$Y:$Y)</f>
        <v>0.13764062499999999</v>
      </c>
      <c r="G976" s="37">
        <f t="shared" si="197"/>
        <v>8.2584374999999994</v>
      </c>
      <c r="H976" s="36">
        <f>_xlfn.XLOOKUP($B976,'[1]DOT Signs Costs (2)'!$A:$A,'[1]DOT Signs Costs (2)'!$W:$W)</f>
        <v>19.827500000000001</v>
      </c>
      <c r="I976" s="36">
        <f t="shared" si="196"/>
        <v>6.3851485937499994</v>
      </c>
      <c r="J976" s="36">
        <f t="shared" si="198"/>
        <v>9.2219218749999998E-2</v>
      </c>
      <c r="K976" s="36">
        <f t="shared" si="199"/>
        <v>6.3851485937499994</v>
      </c>
      <c r="L976" s="36">
        <f t="shared" si="200"/>
        <v>26.3048678125</v>
      </c>
      <c r="M976" s="36">
        <f t="shared" si="201"/>
        <v>2.0570406629375002</v>
      </c>
      <c r="N976" s="36">
        <f t="shared" si="202"/>
        <v>28.361908475437499</v>
      </c>
      <c r="O976" s="36">
        <f t="shared" si="203"/>
        <v>5.1682882009408484</v>
      </c>
      <c r="P976" s="36">
        <f t="shared" si="204"/>
        <v>33.530196676378345</v>
      </c>
      <c r="Q976" s="38">
        <v>19.46</v>
      </c>
      <c r="R976" s="39">
        <f t="shared" si="205"/>
        <v>-0.4196276213998662</v>
      </c>
      <c r="S976" s="40"/>
      <c r="T976" s="41" t="str">
        <f t="shared" si="206"/>
        <v/>
      </c>
      <c r="U976" s="41" t="str">
        <f t="shared" si="207"/>
        <v/>
      </c>
      <c r="V976" s="41">
        <f t="shared" si="195"/>
        <v>19.46</v>
      </c>
      <c r="W976" s="18">
        <f>_xlfn.XLOOKUP($B976,'[1]Query2 w Prices'!$B:$B,'[1]Query2 w Prices'!$L:$L)</f>
        <v>19.381799999999998</v>
      </c>
    </row>
    <row r="977" spans="2:23" ht="16.5" customHeight="1" x14ac:dyDescent="0.25">
      <c r="B977" s="32" t="s">
        <v>1760</v>
      </c>
      <c r="C977" s="33" t="s">
        <v>5852</v>
      </c>
      <c r="D977" s="34" t="str">
        <f>_xlfn.XLOOKUP($B977,[1]Redo!$A:$A,[1]Redo!$AD:$AD)</f>
        <v>SGN,S8,BWX,M6-7P,</v>
      </c>
      <c r="E977" s="35">
        <v>1326</v>
      </c>
      <c r="F977" s="36">
        <f>_xlfn.XLOOKUP($B977,'[1]DOT Signs Costs (2)'!$A:$A,'[1]DOT Signs Costs (2)'!$Y:$Y)</f>
        <v>0.24028124999999995</v>
      </c>
      <c r="G977" s="37">
        <f t="shared" si="197"/>
        <v>14.416874999999997</v>
      </c>
      <c r="H977" s="36">
        <f>_xlfn.XLOOKUP($B977,'[1]DOT Signs Costs (2)'!$A:$A,'[1]DOT Signs Costs (2)'!$W:$W)</f>
        <v>39.655000000000001</v>
      </c>
      <c r="I977" s="36">
        <f t="shared" si="196"/>
        <v>11.146647187499998</v>
      </c>
      <c r="J977" s="36">
        <f t="shared" si="198"/>
        <v>0.16098843749999997</v>
      </c>
      <c r="K977" s="36">
        <f t="shared" si="199"/>
        <v>11.146647187499998</v>
      </c>
      <c r="L977" s="36">
        <f t="shared" si="200"/>
        <v>50.962635625000004</v>
      </c>
      <c r="M977" s="36">
        <f t="shared" si="201"/>
        <v>3.9852781058750004</v>
      </c>
      <c r="N977" s="36">
        <f t="shared" si="202"/>
        <v>54.947913730875001</v>
      </c>
      <c r="O977" s="36">
        <f t="shared" si="203"/>
        <v>10.012959968739064</v>
      </c>
      <c r="P977" s="36">
        <f t="shared" si="204"/>
        <v>64.960873699614069</v>
      </c>
      <c r="Q977" s="38">
        <v>33.97</v>
      </c>
      <c r="R977" s="39">
        <f t="shared" si="205"/>
        <v>-0.47706984119270224</v>
      </c>
      <c r="S977" s="40"/>
      <c r="T977" s="41" t="str">
        <f t="shared" si="206"/>
        <v/>
      </c>
      <c r="U977" s="41" t="str">
        <f t="shared" si="207"/>
        <v/>
      </c>
      <c r="V977" s="41">
        <f t="shared" si="195"/>
        <v>33.97</v>
      </c>
      <c r="W977" s="18">
        <f>_xlfn.XLOOKUP($B977,'[1]Query2 w Prices'!$B:$B,'[1]Query2 w Prices'!$L:$L)</f>
        <v>33.893000000000001</v>
      </c>
    </row>
    <row r="978" spans="2:23" ht="16.5" customHeight="1" x14ac:dyDescent="0.25">
      <c r="B978" s="42" t="s">
        <v>1761</v>
      </c>
      <c r="C978" s="33" t="s">
        <v>5853</v>
      </c>
      <c r="D978" s="34" t="str">
        <f>_xlfn.XLOOKUP($B978,[1]Redo!$A:$A,[1]Redo!$AD:$AD)</f>
        <v>SGN,S8,BWX,M6-7P,</v>
      </c>
      <c r="E978" s="35">
        <v>1326</v>
      </c>
      <c r="F978" s="36">
        <f>_xlfn.XLOOKUP($B978,'[1]DOT Signs Costs (2)'!$A:$A,'[1]DOT Signs Costs (2)'!$Y:$Y)</f>
        <v>0.24028124999999995</v>
      </c>
      <c r="G978" s="37">
        <f t="shared" si="197"/>
        <v>14.416874999999997</v>
      </c>
      <c r="H978" s="36">
        <f>_xlfn.XLOOKUP($B978,'[1]DOT Signs Costs (2)'!$A:$A,'[1]DOT Signs Costs (2)'!$W:$W)</f>
        <v>39.655000000000001</v>
      </c>
      <c r="I978" s="36">
        <f t="shared" si="196"/>
        <v>11.146647187499998</v>
      </c>
      <c r="J978" s="36">
        <f t="shared" si="198"/>
        <v>0.16098843749999997</v>
      </c>
      <c r="K978" s="36">
        <f t="shared" si="199"/>
        <v>11.146647187499998</v>
      </c>
      <c r="L978" s="36">
        <f t="shared" si="200"/>
        <v>50.962635625000004</v>
      </c>
      <c r="M978" s="36">
        <f t="shared" si="201"/>
        <v>3.9852781058750004</v>
      </c>
      <c r="N978" s="36">
        <f t="shared" si="202"/>
        <v>54.947913730875001</v>
      </c>
      <c r="O978" s="36">
        <f t="shared" si="203"/>
        <v>10.012959968739064</v>
      </c>
      <c r="P978" s="36">
        <f t="shared" si="204"/>
        <v>64.960873699614069</v>
      </c>
      <c r="Q978" s="38">
        <v>33.97</v>
      </c>
      <c r="R978" s="39">
        <f t="shared" si="205"/>
        <v>-0.47706984119270224</v>
      </c>
      <c r="S978" s="40"/>
      <c r="T978" s="41" t="str">
        <f t="shared" si="206"/>
        <v/>
      </c>
      <c r="U978" s="41" t="str">
        <f t="shared" si="207"/>
        <v/>
      </c>
      <c r="V978" s="41">
        <f t="shared" si="195"/>
        <v>33.97</v>
      </c>
      <c r="W978" s="18">
        <f>_xlfn.XLOOKUP($B978,'[1]Query2 w Prices'!$B:$B,'[1]Query2 w Prices'!$L:$L)</f>
        <v>33.893000000000001</v>
      </c>
    </row>
    <row r="979" spans="2:23" ht="16.5" customHeight="1" x14ac:dyDescent="0.25">
      <c r="B979" s="32" t="s">
        <v>1762</v>
      </c>
      <c r="C979" s="33" t="s">
        <v>5854</v>
      </c>
      <c r="D979" s="34" t="str">
        <f>_xlfn.XLOOKUP($B979,[1]Redo!$A:$A,[1]Redo!$AD:$AD)</f>
        <v>SGN,S8,BWX,M6-7P,</v>
      </c>
      <c r="E979" s="35">
        <v>1326</v>
      </c>
      <c r="F979" s="36">
        <f>_xlfn.XLOOKUP($B979,'[1]DOT Signs Costs (2)'!$A:$A,'[1]DOT Signs Costs (2)'!$Y:$Y)</f>
        <v>0.24028124999999995</v>
      </c>
      <c r="G979" s="37">
        <f t="shared" si="197"/>
        <v>14.416874999999997</v>
      </c>
      <c r="H979" s="36">
        <f>_xlfn.XLOOKUP($B979,'[1]DOT Signs Costs (2)'!$A:$A,'[1]DOT Signs Costs (2)'!$W:$W)</f>
        <v>39.655000000000001</v>
      </c>
      <c r="I979" s="36">
        <f t="shared" si="196"/>
        <v>11.146647187499998</v>
      </c>
      <c r="J979" s="36">
        <f t="shared" si="198"/>
        <v>0.16098843749999997</v>
      </c>
      <c r="K979" s="36">
        <f t="shared" si="199"/>
        <v>11.146647187499998</v>
      </c>
      <c r="L979" s="36">
        <f t="shared" si="200"/>
        <v>50.962635625000004</v>
      </c>
      <c r="M979" s="36">
        <f t="shared" si="201"/>
        <v>3.9852781058750004</v>
      </c>
      <c r="N979" s="36">
        <f t="shared" si="202"/>
        <v>54.947913730875001</v>
      </c>
      <c r="O979" s="36">
        <f t="shared" si="203"/>
        <v>10.012959968739064</v>
      </c>
      <c r="P979" s="36">
        <f t="shared" si="204"/>
        <v>64.960873699614069</v>
      </c>
      <c r="Q979" s="38">
        <v>33.97</v>
      </c>
      <c r="R979" s="39">
        <f t="shared" si="205"/>
        <v>-0.47706984119270224</v>
      </c>
      <c r="S979" s="40"/>
      <c r="T979" s="41" t="str">
        <f t="shared" si="206"/>
        <v/>
      </c>
      <c r="U979" s="41" t="str">
        <f t="shared" si="207"/>
        <v/>
      </c>
      <c r="V979" s="41">
        <f t="shared" si="195"/>
        <v>33.97</v>
      </c>
      <c r="W979" s="18">
        <f>_xlfn.XLOOKUP($B979,'[1]Query2 w Prices'!$B:$B,'[1]Query2 w Prices'!$L:$L)</f>
        <v>33.893000000000001</v>
      </c>
    </row>
    <row r="980" spans="2:23" ht="16.5" customHeight="1" x14ac:dyDescent="0.25">
      <c r="B980" s="42" t="s">
        <v>1763</v>
      </c>
      <c r="C980" s="33" t="s">
        <v>5855</v>
      </c>
      <c r="D980" s="34" t="str">
        <f>_xlfn.XLOOKUP($B980,[1]Redo!$A:$A,[1]Redo!$AD:$AD)</f>
        <v>SGN,S8,BWX,M6-7P,</v>
      </c>
      <c r="E980" s="35">
        <v>1326</v>
      </c>
      <c r="F980" s="36">
        <f>_xlfn.XLOOKUP($B980,'[1]DOT Signs Costs (2)'!$A:$A,'[1]DOT Signs Costs (2)'!$Y:$Y)</f>
        <v>0.24028124999999995</v>
      </c>
      <c r="G980" s="37">
        <f t="shared" si="197"/>
        <v>14.416874999999997</v>
      </c>
      <c r="H980" s="36">
        <f>_xlfn.XLOOKUP($B980,'[1]DOT Signs Costs (2)'!$A:$A,'[1]DOT Signs Costs (2)'!$W:$W)</f>
        <v>39.655000000000001</v>
      </c>
      <c r="I980" s="36">
        <f t="shared" si="196"/>
        <v>11.146647187499998</v>
      </c>
      <c r="J980" s="36">
        <f t="shared" si="198"/>
        <v>0.16098843749999997</v>
      </c>
      <c r="K980" s="36">
        <f t="shared" si="199"/>
        <v>11.146647187499998</v>
      </c>
      <c r="L980" s="36">
        <f t="shared" si="200"/>
        <v>50.962635625000004</v>
      </c>
      <c r="M980" s="36">
        <f t="shared" si="201"/>
        <v>3.9852781058750004</v>
      </c>
      <c r="N980" s="36">
        <f t="shared" si="202"/>
        <v>54.947913730875001</v>
      </c>
      <c r="O980" s="36">
        <f t="shared" si="203"/>
        <v>10.012959968739064</v>
      </c>
      <c r="P980" s="36">
        <f t="shared" si="204"/>
        <v>64.960873699614069</v>
      </c>
      <c r="Q980" s="38">
        <v>33.97</v>
      </c>
      <c r="R980" s="39">
        <f t="shared" si="205"/>
        <v>-0.47706984119270224</v>
      </c>
      <c r="S980" s="40"/>
      <c r="T980" s="41" t="str">
        <f t="shared" si="206"/>
        <v/>
      </c>
      <c r="U980" s="41" t="str">
        <f t="shared" si="207"/>
        <v/>
      </c>
      <c r="V980" s="41">
        <f t="shared" si="195"/>
        <v>33.97</v>
      </c>
      <c r="W980" s="18">
        <f>_xlfn.XLOOKUP($B980,'[1]Query2 w Prices'!$B:$B,'[1]Query2 w Prices'!$L:$L)</f>
        <v>33.893000000000001</v>
      </c>
    </row>
    <row r="981" spans="2:23" ht="16.5" customHeight="1" x14ac:dyDescent="0.25">
      <c r="B981" s="32" t="s">
        <v>1571</v>
      </c>
      <c r="C981" s="33" t="s">
        <v>5856</v>
      </c>
      <c r="D981" s="34" t="str">
        <f>_xlfn.XLOOKUP($B981,[1]Redo!$A:$A,[1]Redo!$AD:$AD)</f>
        <v>SGN,S11,WEX,M6-1P,</v>
      </c>
      <c r="E981" s="35">
        <v>1326</v>
      </c>
      <c r="F981" s="36">
        <f>_xlfn.XLOOKUP($B981,'[1]DOT Signs Costs (2)'!$A:$A,'[1]DOT Signs Costs (2)'!$Y:$Y)</f>
        <v>0.13764062499999999</v>
      </c>
      <c r="G981" s="37">
        <f t="shared" si="197"/>
        <v>8.2584374999999994</v>
      </c>
      <c r="H981" s="36">
        <f>_xlfn.XLOOKUP($B981,'[1]DOT Signs Costs (2)'!$A:$A,'[1]DOT Signs Costs (2)'!$W:$W)</f>
        <v>19.827500000000001</v>
      </c>
      <c r="I981" s="36">
        <f t="shared" si="196"/>
        <v>6.3851485937499994</v>
      </c>
      <c r="J981" s="36">
        <f t="shared" si="198"/>
        <v>9.2219218749999998E-2</v>
      </c>
      <c r="K981" s="36">
        <f t="shared" si="199"/>
        <v>6.3851485937499994</v>
      </c>
      <c r="L981" s="36">
        <f t="shared" si="200"/>
        <v>26.3048678125</v>
      </c>
      <c r="M981" s="36">
        <f t="shared" si="201"/>
        <v>2.0570406629375002</v>
      </c>
      <c r="N981" s="36">
        <f t="shared" si="202"/>
        <v>28.361908475437499</v>
      </c>
      <c r="O981" s="36">
        <f t="shared" si="203"/>
        <v>5.1682882009408484</v>
      </c>
      <c r="P981" s="36">
        <f t="shared" si="204"/>
        <v>33.530196676378345</v>
      </c>
      <c r="Q981" s="38" t="e">
        <v>#N/A</v>
      </c>
      <c r="R981" s="39" t="str">
        <f t="shared" si="205"/>
        <v xml:space="preserve"> </v>
      </c>
      <c r="S981" s="40"/>
      <c r="T981" s="41" t="str">
        <f t="shared" si="206"/>
        <v/>
      </c>
      <c r="U981" s="41" t="str">
        <f t="shared" si="207"/>
        <v/>
      </c>
      <c r="V981" s="41" t="e">
        <f t="shared" si="195"/>
        <v>#N/A</v>
      </c>
      <c r="W981" s="18" t="e">
        <f>_xlfn.XLOOKUP($B981,'[1]Query2 w Prices'!$B:$B,'[1]Query2 w Prices'!$L:$L)</f>
        <v>#N/A</v>
      </c>
    </row>
    <row r="982" spans="2:23" ht="16.5" customHeight="1" x14ac:dyDescent="0.25">
      <c r="B982" s="42" t="s">
        <v>1572</v>
      </c>
      <c r="C982" s="33" t="s">
        <v>5857</v>
      </c>
      <c r="D982" s="34" t="str">
        <f>_xlfn.XLOOKUP($B982,[1]Redo!$A:$A,[1]Redo!$AD:$AD)</f>
        <v>SGN,S11,WEX,M6-1P,</v>
      </c>
      <c r="E982" s="35">
        <v>1326</v>
      </c>
      <c r="F982" s="36">
        <f>_xlfn.XLOOKUP($B982,'[1]DOT Signs Costs (2)'!$A:$A,'[1]DOT Signs Costs (2)'!$Y:$Y)</f>
        <v>0.13764062499999999</v>
      </c>
      <c r="G982" s="37">
        <f t="shared" si="197"/>
        <v>8.2584374999999994</v>
      </c>
      <c r="H982" s="36">
        <f>_xlfn.XLOOKUP($B982,'[1]DOT Signs Costs (2)'!$A:$A,'[1]DOT Signs Costs (2)'!$W:$W)</f>
        <v>19.827500000000001</v>
      </c>
      <c r="I982" s="36">
        <f t="shared" si="196"/>
        <v>6.3851485937499994</v>
      </c>
      <c r="J982" s="36">
        <f t="shared" si="198"/>
        <v>9.2219218749999998E-2</v>
      </c>
      <c r="K982" s="36">
        <f t="shared" si="199"/>
        <v>6.3851485937499994</v>
      </c>
      <c r="L982" s="36">
        <f t="shared" si="200"/>
        <v>26.3048678125</v>
      </c>
      <c r="M982" s="36">
        <f t="shared" si="201"/>
        <v>2.0570406629375002</v>
      </c>
      <c r="N982" s="36">
        <f t="shared" si="202"/>
        <v>28.361908475437499</v>
      </c>
      <c r="O982" s="36">
        <f t="shared" si="203"/>
        <v>5.1682882009408484</v>
      </c>
      <c r="P982" s="36">
        <f t="shared" si="204"/>
        <v>33.530196676378345</v>
      </c>
      <c r="Q982" s="38" t="e">
        <v>#N/A</v>
      </c>
      <c r="R982" s="39" t="str">
        <f t="shared" si="205"/>
        <v xml:space="preserve"> </v>
      </c>
      <c r="S982" s="40"/>
      <c r="T982" s="41" t="str">
        <f t="shared" si="206"/>
        <v/>
      </c>
      <c r="U982" s="41" t="str">
        <f t="shared" si="207"/>
        <v/>
      </c>
      <c r="V982" s="41" t="e">
        <f t="shared" si="195"/>
        <v>#N/A</v>
      </c>
      <c r="W982" s="18" t="e">
        <f>_xlfn.XLOOKUP($B982,'[1]Query2 w Prices'!$B:$B,'[1]Query2 w Prices'!$L:$L)</f>
        <v>#N/A</v>
      </c>
    </row>
    <row r="983" spans="2:23" ht="16.5" customHeight="1" x14ac:dyDescent="0.25">
      <c r="B983" s="32" t="s">
        <v>1573</v>
      </c>
      <c r="C983" s="33" t="s">
        <v>5858</v>
      </c>
      <c r="D983" s="34" t="str">
        <f>_xlfn.XLOOKUP($B983,[1]Redo!$A:$A,[1]Redo!$AD:$AD)</f>
        <v>SGN,S11,WEX,M6-1P,</v>
      </c>
      <c r="E983" s="35">
        <v>1326</v>
      </c>
      <c r="F983" s="36">
        <f>_xlfn.XLOOKUP($B983,'[1]DOT Signs Costs (2)'!$A:$A,'[1]DOT Signs Costs (2)'!$Y:$Y)</f>
        <v>0.24028124999999995</v>
      </c>
      <c r="G983" s="37">
        <f t="shared" si="197"/>
        <v>14.416874999999997</v>
      </c>
      <c r="H983" s="36">
        <f>_xlfn.XLOOKUP($B983,'[1]DOT Signs Costs (2)'!$A:$A,'[1]DOT Signs Costs (2)'!$W:$W)</f>
        <v>39.655000000000001</v>
      </c>
      <c r="I983" s="36">
        <f t="shared" si="196"/>
        <v>11.146647187499998</v>
      </c>
      <c r="J983" s="36">
        <f t="shared" si="198"/>
        <v>0.16098843749999997</v>
      </c>
      <c r="K983" s="36">
        <f t="shared" si="199"/>
        <v>11.146647187499998</v>
      </c>
      <c r="L983" s="36">
        <f t="shared" si="200"/>
        <v>50.962635625000004</v>
      </c>
      <c r="M983" s="36">
        <f t="shared" si="201"/>
        <v>3.9852781058750004</v>
      </c>
      <c r="N983" s="36">
        <f t="shared" si="202"/>
        <v>54.947913730875001</v>
      </c>
      <c r="O983" s="36">
        <f t="shared" si="203"/>
        <v>10.012959968739064</v>
      </c>
      <c r="P983" s="36">
        <f t="shared" si="204"/>
        <v>64.960873699614069</v>
      </c>
      <c r="Q983" s="38">
        <v>39.19</v>
      </c>
      <c r="R983" s="39">
        <f t="shared" si="205"/>
        <v>-0.39671377910927291</v>
      </c>
      <c r="S983" s="40"/>
      <c r="T983" s="41" t="str">
        <f t="shared" si="206"/>
        <v/>
      </c>
      <c r="U983" s="41" t="str">
        <f t="shared" si="207"/>
        <v/>
      </c>
      <c r="V983" s="41">
        <f t="shared" si="195"/>
        <v>39.19</v>
      </c>
      <c r="W983" s="18">
        <f>_xlfn.XLOOKUP($B983,'[1]Query2 w Prices'!$B:$B,'[1]Query2 w Prices'!$L:$L)</f>
        <v>39.112200000000001</v>
      </c>
    </row>
    <row r="984" spans="2:23" ht="16.5" customHeight="1" x14ac:dyDescent="0.25">
      <c r="B984" s="42" t="s">
        <v>1574</v>
      </c>
      <c r="C984" s="33" t="s">
        <v>5859</v>
      </c>
      <c r="D984" s="34" t="str">
        <f>_xlfn.XLOOKUP($B984,[1]Redo!$A:$A,[1]Redo!$AD:$AD)</f>
        <v>SGN,S11,WEX,M6-1P,</v>
      </c>
      <c r="E984" s="35">
        <v>1326</v>
      </c>
      <c r="F984" s="36">
        <f>_xlfn.XLOOKUP($B984,'[1]DOT Signs Costs (2)'!$A:$A,'[1]DOT Signs Costs (2)'!$Y:$Y)</f>
        <v>0.24028124999999995</v>
      </c>
      <c r="G984" s="37">
        <f t="shared" si="197"/>
        <v>14.416874999999997</v>
      </c>
      <c r="H984" s="36">
        <f>_xlfn.XLOOKUP($B984,'[1]DOT Signs Costs (2)'!$A:$A,'[1]DOT Signs Costs (2)'!$W:$W)</f>
        <v>39.655000000000001</v>
      </c>
      <c r="I984" s="36">
        <f t="shared" si="196"/>
        <v>11.146647187499998</v>
      </c>
      <c r="J984" s="36">
        <f t="shared" si="198"/>
        <v>0.16098843749999997</v>
      </c>
      <c r="K984" s="36">
        <f t="shared" si="199"/>
        <v>11.146647187499998</v>
      </c>
      <c r="L984" s="36">
        <f t="shared" si="200"/>
        <v>50.962635625000004</v>
      </c>
      <c r="M984" s="36">
        <f t="shared" si="201"/>
        <v>3.9852781058750004</v>
      </c>
      <c r="N984" s="36">
        <f t="shared" si="202"/>
        <v>54.947913730875001</v>
      </c>
      <c r="O984" s="36">
        <f t="shared" si="203"/>
        <v>10.012959968739064</v>
      </c>
      <c r="P984" s="36">
        <f t="shared" si="204"/>
        <v>64.960873699614069</v>
      </c>
      <c r="Q984" s="38">
        <v>39.19</v>
      </c>
      <c r="R984" s="39">
        <f t="shared" si="205"/>
        <v>-0.39671377910927291</v>
      </c>
      <c r="S984" s="40"/>
      <c r="T984" s="41" t="str">
        <f t="shared" si="206"/>
        <v/>
      </c>
      <c r="U984" s="41" t="str">
        <f t="shared" si="207"/>
        <v/>
      </c>
      <c r="V984" s="41">
        <f t="shared" si="195"/>
        <v>39.19</v>
      </c>
      <c r="W984" s="18">
        <f>_xlfn.XLOOKUP($B984,'[1]Query2 w Prices'!$B:$B,'[1]Query2 w Prices'!$L:$L)</f>
        <v>39.112200000000001</v>
      </c>
    </row>
    <row r="985" spans="2:23" ht="16.5" customHeight="1" x14ac:dyDescent="0.25">
      <c r="B985" s="32" t="s">
        <v>1594</v>
      </c>
      <c r="C985" s="33" t="s">
        <v>7776</v>
      </c>
      <c r="D985" s="34" t="str">
        <f>_xlfn.XLOOKUP($B985,[1]Redo!$A:$A,[1]Redo!$AD:$AD)</f>
        <v>SGN,S11,WEX,M6-2aP,</v>
      </c>
      <c r="E985" s="35">
        <v>1326</v>
      </c>
      <c r="F985" s="36">
        <f>_xlfn.XLOOKUP($B985,'[1]DOT Signs Costs (2)'!$A:$A,'[1]DOT Signs Costs (2)'!$Y:$Y)</f>
        <v>0.13764062499999999</v>
      </c>
      <c r="G985" s="37">
        <f t="shared" si="197"/>
        <v>8.2584374999999994</v>
      </c>
      <c r="H985" s="36">
        <f>_xlfn.XLOOKUP($B985,'[1]DOT Signs Costs (2)'!$A:$A,'[1]DOT Signs Costs (2)'!$W:$W)</f>
        <v>19.827500000000001</v>
      </c>
      <c r="I985" s="36">
        <f t="shared" si="196"/>
        <v>6.3851485937499994</v>
      </c>
      <c r="J985" s="36">
        <f t="shared" si="198"/>
        <v>9.2219218749999998E-2</v>
      </c>
      <c r="K985" s="36">
        <f t="shared" si="199"/>
        <v>6.3851485937499994</v>
      </c>
      <c r="L985" s="36">
        <f t="shared" si="200"/>
        <v>26.3048678125</v>
      </c>
      <c r="M985" s="36">
        <f t="shared" si="201"/>
        <v>2.0570406629375002</v>
      </c>
      <c r="N985" s="36">
        <f t="shared" si="202"/>
        <v>28.361908475437499</v>
      </c>
      <c r="O985" s="36">
        <f t="shared" si="203"/>
        <v>5.1682882009408484</v>
      </c>
      <c r="P985" s="36">
        <f t="shared" si="204"/>
        <v>33.530196676378345</v>
      </c>
      <c r="Q985" s="38" t="e">
        <v>#N/A</v>
      </c>
      <c r="R985" s="39" t="str">
        <f t="shared" si="205"/>
        <v xml:space="preserve"> </v>
      </c>
      <c r="S985" s="40"/>
      <c r="T985" s="41" t="str">
        <f t="shared" si="206"/>
        <v/>
      </c>
      <c r="U985" s="41" t="str">
        <f t="shared" si="207"/>
        <v/>
      </c>
      <c r="V985" s="41" t="e">
        <f t="shared" si="195"/>
        <v>#N/A</v>
      </c>
      <c r="W985" s="18" t="e">
        <f>_xlfn.XLOOKUP($B985,'[1]Query2 w Prices'!$B:$B,'[1]Query2 w Prices'!$L:$L)</f>
        <v>#N/A</v>
      </c>
    </row>
    <row r="986" spans="2:23" ht="16.5" customHeight="1" x14ac:dyDescent="0.25">
      <c r="B986" s="42" t="s">
        <v>1595</v>
      </c>
      <c r="C986" s="33" t="s">
        <v>7777</v>
      </c>
      <c r="D986" s="34" t="str">
        <f>_xlfn.XLOOKUP($B986,[1]Redo!$A:$A,[1]Redo!$AD:$AD)</f>
        <v>SGN,S11,WEX,M6-2aP,</v>
      </c>
      <c r="E986" s="35">
        <v>1326</v>
      </c>
      <c r="F986" s="36">
        <f>_xlfn.XLOOKUP($B986,'[1]DOT Signs Costs (2)'!$A:$A,'[1]DOT Signs Costs (2)'!$Y:$Y)</f>
        <v>0.13764062499999999</v>
      </c>
      <c r="G986" s="37">
        <f t="shared" si="197"/>
        <v>8.2584374999999994</v>
      </c>
      <c r="H986" s="36">
        <f>_xlfn.XLOOKUP($B986,'[1]DOT Signs Costs (2)'!$A:$A,'[1]DOT Signs Costs (2)'!$W:$W)</f>
        <v>19.827500000000001</v>
      </c>
      <c r="I986" s="36">
        <f t="shared" si="196"/>
        <v>6.3851485937499994</v>
      </c>
      <c r="J986" s="36">
        <f t="shared" si="198"/>
        <v>9.2219218749999998E-2</v>
      </c>
      <c r="K986" s="36">
        <f t="shared" si="199"/>
        <v>6.3851485937499994</v>
      </c>
      <c r="L986" s="36">
        <f t="shared" si="200"/>
        <v>26.3048678125</v>
      </c>
      <c r="M986" s="36">
        <f t="shared" si="201"/>
        <v>2.0570406629375002</v>
      </c>
      <c r="N986" s="36">
        <f t="shared" si="202"/>
        <v>28.361908475437499</v>
      </c>
      <c r="O986" s="36">
        <f t="shared" si="203"/>
        <v>5.1682882009408484</v>
      </c>
      <c r="P986" s="36">
        <f t="shared" si="204"/>
        <v>33.530196676378345</v>
      </c>
      <c r="Q986" s="38" t="e">
        <v>#N/A</v>
      </c>
      <c r="R986" s="39" t="str">
        <f t="shared" si="205"/>
        <v xml:space="preserve"> </v>
      </c>
      <c r="S986" s="40"/>
      <c r="T986" s="41" t="str">
        <f t="shared" si="206"/>
        <v/>
      </c>
      <c r="U986" s="41" t="str">
        <f t="shared" si="207"/>
        <v/>
      </c>
      <c r="V986" s="41" t="e">
        <f t="shared" si="195"/>
        <v>#N/A</v>
      </c>
      <c r="W986" s="18" t="e">
        <f>_xlfn.XLOOKUP($B986,'[1]Query2 w Prices'!$B:$B,'[1]Query2 w Prices'!$L:$L)</f>
        <v>#N/A</v>
      </c>
    </row>
    <row r="987" spans="2:23" ht="16.5" customHeight="1" x14ac:dyDescent="0.25">
      <c r="B987" s="32" t="s">
        <v>1596</v>
      </c>
      <c r="C987" s="33" t="s">
        <v>7778</v>
      </c>
      <c r="D987" s="34" t="str">
        <f>_xlfn.XLOOKUP($B987,[1]Redo!$A:$A,[1]Redo!$AD:$AD)</f>
        <v>SGN,S11,WEX,M6-2aP,</v>
      </c>
      <c r="E987" s="35">
        <v>1326</v>
      </c>
      <c r="F987" s="36">
        <f>_xlfn.XLOOKUP($B987,'[1]DOT Signs Costs (2)'!$A:$A,'[1]DOT Signs Costs (2)'!$Y:$Y)</f>
        <v>0.24028124999999995</v>
      </c>
      <c r="G987" s="37">
        <f t="shared" si="197"/>
        <v>14.416874999999997</v>
      </c>
      <c r="H987" s="36">
        <f>_xlfn.XLOOKUP($B987,'[1]DOT Signs Costs (2)'!$A:$A,'[1]DOT Signs Costs (2)'!$W:$W)</f>
        <v>39.655000000000001</v>
      </c>
      <c r="I987" s="36">
        <f t="shared" si="196"/>
        <v>11.146647187499998</v>
      </c>
      <c r="J987" s="36">
        <f t="shared" si="198"/>
        <v>0.16098843749999997</v>
      </c>
      <c r="K987" s="36">
        <f t="shared" si="199"/>
        <v>11.146647187499998</v>
      </c>
      <c r="L987" s="36">
        <f t="shared" si="200"/>
        <v>50.962635625000004</v>
      </c>
      <c r="M987" s="36">
        <f t="shared" si="201"/>
        <v>3.9852781058750004</v>
      </c>
      <c r="N987" s="36">
        <f t="shared" si="202"/>
        <v>54.947913730875001</v>
      </c>
      <c r="O987" s="36">
        <f t="shared" si="203"/>
        <v>10.012959968739064</v>
      </c>
      <c r="P987" s="36">
        <f t="shared" si="204"/>
        <v>64.960873699614069</v>
      </c>
      <c r="Q987" s="38">
        <v>39.19</v>
      </c>
      <c r="R987" s="39">
        <f t="shared" si="205"/>
        <v>-0.39671377910927291</v>
      </c>
      <c r="S987" s="40"/>
      <c r="T987" s="41" t="str">
        <f t="shared" si="206"/>
        <v/>
      </c>
      <c r="U987" s="41" t="str">
        <f t="shared" si="207"/>
        <v/>
      </c>
      <c r="V987" s="41">
        <f t="shared" si="195"/>
        <v>39.19</v>
      </c>
      <c r="W987" s="18">
        <f>_xlfn.XLOOKUP($B987,'[1]Query2 w Prices'!$B:$B,'[1]Query2 w Prices'!$L:$L)</f>
        <v>39.112200000000001</v>
      </c>
    </row>
    <row r="988" spans="2:23" ht="16.5" customHeight="1" x14ac:dyDescent="0.25">
      <c r="B988" s="42" t="s">
        <v>1597</v>
      </c>
      <c r="C988" s="33" t="s">
        <v>7779</v>
      </c>
      <c r="D988" s="34" t="str">
        <f>_xlfn.XLOOKUP($B988,[1]Redo!$A:$A,[1]Redo!$AD:$AD)</f>
        <v>SGN,S11,WEX,M6-2aP,</v>
      </c>
      <c r="E988" s="35">
        <v>1326</v>
      </c>
      <c r="F988" s="36">
        <f>_xlfn.XLOOKUP($B988,'[1]DOT Signs Costs (2)'!$A:$A,'[1]DOT Signs Costs (2)'!$Y:$Y)</f>
        <v>0.24028124999999995</v>
      </c>
      <c r="G988" s="37">
        <f t="shared" si="197"/>
        <v>14.416874999999997</v>
      </c>
      <c r="H988" s="36">
        <f>_xlfn.XLOOKUP($B988,'[1]DOT Signs Costs (2)'!$A:$A,'[1]DOT Signs Costs (2)'!$W:$W)</f>
        <v>39.655000000000001</v>
      </c>
      <c r="I988" s="36">
        <f t="shared" si="196"/>
        <v>11.146647187499998</v>
      </c>
      <c r="J988" s="36">
        <f t="shared" si="198"/>
        <v>0.16098843749999997</v>
      </c>
      <c r="K988" s="36">
        <f t="shared" si="199"/>
        <v>11.146647187499998</v>
      </c>
      <c r="L988" s="36">
        <f t="shared" si="200"/>
        <v>50.962635625000004</v>
      </c>
      <c r="M988" s="36">
        <f t="shared" si="201"/>
        <v>3.9852781058750004</v>
      </c>
      <c r="N988" s="36">
        <f t="shared" si="202"/>
        <v>54.947913730875001</v>
      </c>
      <c r="O988" s="36">
        <f t="shared" si="203"/>
        <v>10.012959968739064</v>
      </c>
      <c r="P988" s="36">
        <f t="shared" si="204"/>
        <v>64.960873699614069</v>
      </c>
      <c r="Q988" s="38">
        <v>39.19</v>
      </c>
      <c r="R988" s="39">
        <f t="shared" si="205"/>
        <v>-0.39671377910927291</v>
      </c>
      <c r="S988" s="40"/>
      <c r="T988" s="41" t="str">
        <f t="shared" si="206"/>
        <v/>
      </c>
      <c r="U988" s="41" t="str">
        <f t="shared" si="207"/>
        <v/>
      </c>
      <c r="V988" s="41">
        <f t="shared" si="195"/>
        <v>39.19</v>
      </c>
      <c r="W988" s="18">
        <f>_xlfn.XLOOKUP($B988,'[1]Query2 w Prices'!$B:$B,'[1]Query2 w Prices'!$L:$L)</f>
        <v>39.112200000000001</v>
      </c>
    </row>
    <row r="989" spans="2:23" ht="16.5" customHeight="1" x14ac:dyDescent="0.25">
      <c r="B989" s="32" t="s">
        <v>1617</v>
      </c>
      <c r="C989" s="33" t="s">
        <v>5860</v>
      </c>
      <c r="D989" s="34" t="str">
        <f>_xlfn.XLOOKUP($B989,[1]Redo!$A:$A,[1]Redo!$AD:$AD)</f>
        <v>SGN,S11,WEX,M6-2P,</v>
      </c>
      <c r="E989" s="35">
        <v>1326</v>
      </c>
      <c r="F989" s="36">
        <f>_xlfn.XLOOKUP($B989,'[1]DOT Signs Costs (2)'!$A:$A,'[1]DOT Signs Costs (2)'!$Y:$Y)</f>
        <v>0.13764062499999999</v>
      </c>
      <c r="G989" s="37">
        <f t="shared" si="197"/>
        <v>8.2584374999999994</v>
      </c>
      <c r="H989" s="36">
        <f>_xlfn.XLOOKUP($B989,'[1]DOT Signs Costs (2)'!$A:$A,'[1]DOT Signs Costs (2)'!$W:$W)</f>
        <v>19.827500000000001</v>
      </c>
      <c r="I989" s="36">
        <f t="shared" si="196"/>
        <v>6.3851485937499994</v>
      </c>
      <c r="J989" s="36">
        <f t="shared" si="198"/>
        <v>9.2219218749999998E-2</v>
      </c>
      <c r="K989" s="36">
        <f t="shared" si="199"/>
        <v>6.3851485937499994</v>
      </c>
      <c r="L989" s="36">
        <f t="shared" si="200"/>
        <v>26.3048678125</v>
      </c>
      <c r="M989" s="36">
        <f t="shared" si="201"/>
        <v>2.0570406629375002</v>
      </c>
      <c r="N989" s="36">
        <f t="shared" si="202"/>
        <v>28.361908475437499</v>
      </c>
      <c r="O989" s="36">
        <f t="shared" si="203"/>
        <v>5.1682882009408484</v>
      </c>
      <c r="P989" s="36">
        <f t="shared" si="204"/>
        <v>33.530196676378345</v>
      </c>
      <c r="Q989" s="38" t="e">
        <v>#N/A</v>
      </c>
      <c r="R989" s="39" t="str">
        <f t="shared" si="205"/>
        <v xml:space="preserve"> </v>
      </c>
      <c r="S989" s="40"/>
      <c r="T989" s="41" t="str">
        <f t="shared" si="206"/>
        <v/>
      </c>
      <c r="U989" s="41" t="str">
        <f t="shared" si="207"/>
        <v/>
      </c>
      <c r="V989" s="41" t="e">
        <f t="shared" si="195"/>
        <v>#N/A</v>
      </c>
      <c r="W989" s="18" t="e">
        <f>_xlfn.XLOOKUP($B989,'[1]Query2 w Prices'!$B:$B,'[1]Query2 w Prices'!$L:$L)</f>
        <v>#N/A</v>
      </c>
    </row>
    <row r="990" spans="2:23" ht="16.5" customHeight="1" x14ac:dyDescent="0.25">
      <c r="B990" s="42" t="s">
        <v>1618</v>
      </c>
      <c r="C990" s="33" t="s">
        <v>5861</v>
      </c>
      <c r="D990" s="34" t="str">
        <f>_xlfn.XLOOKUP($B990,[1]Redo!$A:$A,[1]Redo!$AD:$AD)</f>
        <v>SGN,S11,WEX,M6-2P,</v>
      </c>
      <c r="E990" s="35">
        <v>1326</v>
      </c>
      <c r="F990" s="36">
        <f>_xlfn.XLOOKUP($B990,'[1]DOT Signs Costs (2)'!$A:$A,'[1]DOT Signs Costs (2)'!$Y:$Y)</f>
        <v>0.13764062499999999</v>
      </c>
      <c r="G990" s="37">
        <f t="shared" si="197"/>
        <v>8.2584374999999994</v>
      </c>
      <c r="H990" s="36">
        <f>_xlfn.XLOOKUP($B990,'[1]DOT Signs Costs (2)'!$A:$A,'[1]DOT Signs Costs (2)'!$W:$W)</f>
        <v>19.827500000000001</v>
      </c>
      <c r="I990" s="36">
        <f t="shared" si="196"/>
        <v>6.3851485937499994</v>
      </c>
      <c r="J990" s="36">
        <f t="shared" si="198"/>
        <v>9.2219218749999998E-2</v>
      </c>
      <c r="K990" s="36">
        <f t="shared" si="199"/>
        <v>6.3851485937499994</v>
      </c>
      <c r="L990" s="36">
        <f t="shared" si="200"/>
        <v>26.3048678125</v>
      </c>
      <c r="M990" s="36">
        <f t="shared" si="201"/>
        <v>2.0570406629375002</v>
      </c>
      <c r="N990" s="36">
        <f t="shared" si="202"/>
        <v>28.361908475437499</v>
      </c>
      <c r="O990" s="36">
        <f t="shared" si="203"/>
        <v>5.1682882009408484</v>
      </c>
      <c r="P990" s="36">
        <f t="shared" si="204"/>
        <v>33.530196676378345</v>
      </c>
      <c r="Q990" s="38" t="e">
        <v>#N/A</v>
      </c>
      <c r="R990" s="39" t="str">
        <f t="shared" si="205"/>
        <v xml:space="preserve"> </v>
      </c>
      <c r="S990" s="40"/>
      <c r="T990" s="41" t="str">
        <f t="shared" si="206"/>
        <v/>
      </c>
      <c r="U990" s="41" t="str">
        <f t="shared" si="207"/>
        <v/>
      </c>
      <c r="V990" s="41" t="e">
        <f t="shared" si="195"/>
        <v>#N/A</v>
      </c>
      <c r="W990" s="18" t="e">
        <f>_xlfn.XLOOKUP($B990,'[1]Query2 w Prices'!$B:$B,'[1]Query2 w Prices'!$L:$L)</f>
        <v>#N/A</v>
      </c>
    </row>
    <row r="991" spans="2:23" ht="16.5" customHeight="1" x14ac:dyDescent="0.25">
      <c r="B991" s="32" t="s">
        <v>1619</v>
      </c>
      <c r="C991" s="33" t="s">
        <v>5862</v>
      </c>
      <c r="D991" s="34" t="str">
        <f>_xlfn.XLOOKUP($B991,[1]Redo!$A:$A,[1]Redo!$AD:$AD)</f>
        <v>SGN,S11,WEX,M6-2P,</v>
      </c>
      <c r="E991" s="35">
        <v>1326</v>
      </c>
      <c r="F991" s="36">
        <f>_xlfn.XLOOKUP($B991,'[1]DOT Signs Costs (2)'!$A:$A,'[1]DOT Signs Costs (2)'!$Y:$Y)</f>
        <v>0.24028124999999995</v>
      </c>
      <c r="G991" s="37">
        <f t="shared" si="197"/>
        <v>14.416874999999997</v>
      </c>
      <c r="H991" s="36">
        <f>_xlfn.XLOOKUP($B991,'[1]DOT Signs Costs (2)'!$A:$A,'[1]DOT Signs Costs (2)'!$W:$W)</f>
        <v>39.655000000000001</v>
      </c>
      <c r="I991" s="36">
        <f t="shared" si="196"/>
        <v>11.146647187499998</v>
      </c>
      <c r="J991" s="36">
        <f t="shared" si="198"/>
        <v>0.16098843749999997</v>
      </c>
      <c r="K991" s="36">
        <f t="shared" si="199"/>
        <v>11.146647187499998</v>
      </c>
      <c r="L991" s="36">
        <f t="shared" si="200"/>
        <v>50.962635625000004</v>
      </c>
      <c r="M991" s="36">
        <f t="shared" si="201"/>
        <v>3.9852781058750004</v>
      </c>
      <c r="N991" s="36">
        <f t="shared" si="202"/>
        <v>54.947913730875001</v>
      </c>
      <c r="O991" s="36">
        <f t="shared" si="203"/>
        <v>10.012959968739064</v>
      </c>
      <c r="P991" s="36">
        <f t="shared" si="204"/>
        <v>64.960873699614069</v>
      </c>
      <c r="Q991" s="38">
        <v>39.19</v>
      </c>
      <c r="R991" s="39">
        <f t="shared" si="205"/>
        <v>-0.39671377910927291</v>
      </c>
      <c r="S991" s="40"/>
      <c r="T991" s="41" t="str">
        <f t="shared" si="206"/>
        <v/>
      </c>
      <c r="U991" s="41" t="str">
        <f t="shared" si="207"/>
        <v/>
      </c>
      <c r="V991" s="41">
        <f t="shared" si="195"/>
        <v>39.19</v>
      </c>
      <c r="W991" s="18">
        <f>_xlfn.XLOOKUP($B991,'[1]Query2 w Prices'!$B:$B,'[1]Query2 w Prices'!$L:$L)</f>
        <v>39.112200000000001</v>
      </c>
    </row>
    <row r="992" spans="2:23" ht="16.5" customHeight="1" x14ac:dyDescent="0.25">
      <c r="B992" s="42" t="s">
        <v>1620</v>
      </c>
      <c r="C992" s="33" t="s">
        <v>5863</v>
      </c>
      <c r="D992" s="34" t="str">
        <f>_xlfn.XLOOKUP($B992,[1]Redo!$A:$A,[1]Redo!$AD:$AD)</f>
        <v>SGN,S11,WEX,M6-2P,</v>
      </c>
      <c r="E992" s="35">
        <v>1326</v>
      </c>
      <c r="F992" s="36">
        <f>_xlfn.XLOOKUP($B992,'[1]DOT Signs Costs (2)'!$A:$A,'[1]DOT Signs Costs (2)'!$Y:$Y)</f>
        <v>0.24028124999999995</v>
      </c>
      <c r="G992" s="37">
        <f t="shared" si="197"/>
        <v>14.416874999999997</v>
      </c>
      <c r="H992" s="36">
        <f>_xlfn.XLOOKUP($B992,'[1]DOT Signs Costs (2)'!$A:$A,'[1]DOT Signs Costs (2)'!$W:$W)</f>
        <v>39.655000000000001</v>
      </c>
      <c r="I992" s="36">
        <f t="shared" si="196"/>
        <v>11.146647187499998</v>
      </c>
      <c r="J992" s="36">
        <f t="shared" si="198"/>
        <v>0.16098843749999997</v>
      </c>
      <c r="K992" s="36">
        <f t="shared" si="199"/>
        <v>11.146647187499998</v>
      </c>
      <c r="L992" s="36">
        <f t="shared" si="200"/>
        <v>50.962635625000004</v>
      </c>
      <c r="M992" s="36">
        <f t="shared" si="201"/>
        <v>3.9852781058750004</v>
      </c>
      <c r="N992" s="36">
        <f t="shared" si="202"/>
        <v>54.947913730875001</v>
      </c>
      <c r="O992" s="36">
        <f t="shared" si="203"/>
        <v>10.012959968739064</v>
      </c>
      <c r="P992" s="36">
        <f t="shared" si="204"/>
        <v>64.960873699614069</v>
      </c>
      <c r="Q992" s="38">
        <v>39.19</v>
      </c>
      <c r="R992" s="39">
        <f t="shared" si="205"/>
        <v>-0.39671377910927291</v>
      </c>
      <c r="S992" s="40"/>
      <c r="T992" s="41" t="str">
        <f t="shared" si="206"/>
        <v/>
      </c>
      <c r="U992" s="41" t="str">
        <f t="shared" si="207"/>
        <v/>
      </c>
      <c r="V992" s="41">
        <f t="shared" si="195"/>
        <v>39.19</v>
      </c>
      <c r="W992" s="18">
        <f>_xlfn.XLOOKUP($B992,'[1]Query2 w Prices'!$B:$B,'[1]Query2 w Prices'!$L:$L)</f>
        <v>39.112200000000001</v>
      </c>
    </row>
    <row r="993" spans="2:23" ht="16.5" customHeight="1" x14ac:dyDescent="0.25">
      <c r="B993" s="32" t="s">
        <v>1642</v>
      </c>
      <c r="C993" s="33" t="s">
        <v>5864</v>
      </c>
      <c r="D993" s="34" t="str">
        <f>_xlfn.XLOOKUP($B993,[1]Redo!$A:$A,[1]Redo!$AD:$AD)</f>
        <v>SGN,S11,WEX,M6-3P,</v>
      </c>
      <c r="E993" s="35">
        <v>1326</v>
      </c>
      <c r="F993" s="36">
        <f>_xlfn.XLOOKUP($B993,'[1]DOT Signs Costs (2)'!$A:$A,'[1]DOT Signs Costs (2)'!$Y:$Y)</f>
        <v>0.13764062499999999</v>
      </c>
      <c r="G993" s="37">
        <f t="shared" si="197"/>
        <v>8.2584374999999994</v>
      </c>
      <c r="H993" s="36">
        <f>_xlfn.XLOOKUP($B993,'[1]DOT Signs Costs (2)'!$A:$A,'[1]DOT Signs Costs (2)'!$W:$W)</f>
        <v>19.827500000000001</v>
      </c>
      <c r="I993" s="36">
        <f t="shared" si="196"/>
        <v>6.3851485937499994</v>
      </c>
      <c r="J993" s="36">
        <f t="shared" si="198"/>
        <v>9.2219218749999998E-2</v>
      </c>
      <c r="K993" s="36">
        <f t="shared" si="199"/>
        <v>6.3851485937499994</v>
      </c>
      <c r="L993" s="36">
        <f t="shared" si="200"/>
        <v>26.3048678125</v>
      </c>
      <c r="M993" s="36">
        <f t="shared" si="201"/>
        <v>2.0570406629375002</v>
      </c>
      <c r="N993" s="36">
        <f t="shared" si="202"/>
        <v>28.361908475437499</v>
      </c>
      <c r="O993" s="36">
        <f t="shared" si="203"/>
        <v>5.1682882009408484</v>
      </c>
      <c r="P993" s="36">
        <f t="shared" si="204"/>
        <v>33.530196676378345</v>
      </c>
      <c r="Q993" s="38" t="e">
        <v>#N/A</v>
      </c>
      <c r="R993" s="39" t="str">
        <f t="shared" si="205"/>
        <v xml:space="preserve"> </v>
      </c>
      <c r="S993" s="40"/>
      <c r="T993" s="41" t="str">
        <f t="shared" si="206"/>
        <v/>
      </c>
      <c r="U993" s="41" t="str">
        <f t="shared" si="207"/>
        <v/>
      </c>
      <c r="V993" s="41" t="e">
        <f t="shared" si="195"/>
        <v>#N/A</v>
      </c>
      <c r="W993" s="18" t="e">
        <f>_xlfn.XLOOKUP($B993,'[1]Query2 w Prices'!$B:$B,'[1]Query2 w Prices'!$L:$L)</f>
        <v>#N/A</v>
      </c>
    </row>
    <row r="994" spans="2:23" ht="16.5" customHeight="1" x14ac:dyDescent="0.25">
      <c r="B994" s="42" t="s">
        <v>1643</v>
      </c>
      <c r="C994" s="33" t="s">
        <v>5865</v>
      </c>
      <c r="D994" s="34" t="str">
        <f>_xlfn.XLOOKUP($B994,[1]Redo!$A:$A,[1]Redo!$AD:$AD)</f>
        <v>SGN,S11,WEX,M6-3P,</v>
      </c>
      <c r="E994" s="35">
        <v>1326</v>
      </c>
      <c r="F994" s="36">
        <f>_xlfn.XLOOKUP($B994,'[1]DOT Signs Costs (2)'!$A:$A,'[1]DOT Signs Costs (2)'!$Y:$Y)</f>
        <v>0.13764062499999999</v>
      </c>
      <c r="G994" s="37">
        <f t="shared" si="197"/>
        <v>8.2584374999999994</v>
      </c>
      <c r="H994" s="36">
        <f>_xlfn.XLOOKUP($B994,'[1]DOT Signs Costs (2)'!$A:$A,'[1]DOT Signs Costs (2)'!$W:$W)</f>
        <v>19.827500000000001</v>
      </c>
      <c r="I994" s="36">
        <f t="shared" si="196"/>
        <v>6.3851485937499994</v>
      </c>
      <c r="J994" s="36">
        <f t="shared" si="198"/>
        <v>9.2219218749999998E-2</v>
      </c>
      <c r="K994" s="36">
        <f t="shared" si="199"/>
        <v>6.3851485937499994</v>
      </c>
      <c r="L994" s="36">
        <f t="shared" si="200"/>
        <v>26.3048678125</v>
      </c>
      <c r="M994" s="36">
        <f t="shared" si="201"/>
        <v>2.0570406629375002</v>
      </c>
      <c r="N994" s="36">
        <f t="shared" si="202"/>
        <v>28.361908475437499</v>
      </c>
      <c r="O994" s="36">
        <f t="shared" si="203"/>
        <v>5.1682882009408484</v>
      </c>
      <c r="P994" s="36">
        <f t="shared" si="204"/>
        <v>33.530196676378345</v>
      </c>
      <c r="Q994" s="38" t="e">
        <v>#N/A</v>
      </c>
      <c r="R994" s="39" t="str">
        <f t="shared" si="205"/>
        <v xml:space="preserve"> </v>
      </c>
      <c r="S994" s="40"/>
      <c r="T994" s="41" t="str">
        <f t="shared" si="206"/>
        <v/>
      </c>
      <c r="U994" s="41" t="str">
        <f t="shared" si="207"/>
        <v/>
      </c>
      <c r="V994" s="41" t="e">
        <f t="shared" si="195"/>
        <v>#N/A</v>
      </c>
      <c r="W994" s="18" t="e">
        <f>_xlfn.XLOOKUP($B994,'[1]Query2 w Prices'!$B:$B,'[1]Query2 w Prices'!$L:$L)</f>
        <v>#N/A</v>
      </c>
    </row>
    <row r="995" spans="2:23" ht="16.5" customHeight="1" x14ac:dyDescent="0.25">
      <c r="B995" s="32" t="s">
        <v>1644</v>
      </c>
      <c r="C995" s="33" t="s">
        <v>5866</v>
      </c>
      <c r="D995" s="34" t="str">
        <f>_xlfn.XLOOKUP($B995,[1]Redo!$A:$A,[1]Redo!$AD:$AD)</f>
        <v>SGN,S11,WEX,M6-3P,</v>
      </c>
      <c r="E995" s="35">
        <v>1326</v>
      </c>
      <c r="F995" s="36">
        <f>_xlfn.XLOOKUP($B995,'[1]DOT Signs Costs (2)'!$A:$A,'[1]DOT Signs Costs (2)'!$Y:$Y)</f>
        <v>0.24028124999999995</v>
      </c>
      <c r="G995" s="37">
        <f t="shared" si="197"/>
        <v>14.416874999999997</v>
      </c>
      <c r="H995" s="36">
        <f>_xlfn.XLOOKUP($B995,'[1]DOT Signs Costs (2)'!$A:$A,'[1]DOT Signs Costs (2)'!$W:$W)</f>
        <v>39.655000000000001</v>
      </c>
      <c r="I995" s="36">
        <f t="shared" si="196"/>
        <v>11.146647187499998</v>
      </c>
      <c r="J995" s="36">
        <f t="shared" si="198"/>
        <v>0.16098843749999997</v>
      </c>
      <c r="K995" s="36">
        <f t="shared" si="199"/>
        <v>11.146647187499998</v>
      </c>
      <c r="L995" s="36">
        <f t="shared" si="200"/>
        <v>50.962635625000004</v>
      </c>
      <c r="M995" s="36">
        <f t="shared" si="201"/>
        <v>3.9852781058750004</v>
      </c>
      <c r="N995" s="36">
        <f t="shared" si="202"/>
        <v>54.947913730875001</v>
      </c>
      <c r="O995" s="36">
        <f t="shared" si="203"/>
        <v>10.012959968739064</v>
      </c>
      <c r="P995" s="36">
        <f t="shared" si="204"/>
        <v>64.960873699614069</v>
      </c>
      <c r="Q995" s="38">
        <v>39.19</v>
      </c>
      <c r="R995" s="39">
        <f t="shared" si="205"/>
        <v>-0.39671377910927291</v>
      </c>
      <c r="S995" s="40"/>
      <c r="T995" s="41" t="str">
        <f t="shared" si="206"/>
        <v/>
      </c>
      <c r="U995" s="41" t="str">
        <f t="shared" si="207"/>
        <v/>
      </c>
      <c r="V995" s="41">
        <f t="shared" si="195"/>
        <v>39.19</v>
      </c>
      <c r="W995" s="18">
        <f>_xlfn.XLOOKUP($B995,'[1]Query2 w Prices'!$B:$B,'[1]Query2 w Prices'!$L:$L)</f>
        <v>39.112200000000001</v>
      </c>
    </row>
    <row r="996" spans="2:23" ht="16.5" customHeight="1" x14ac:dyDescent="0.25">
      <c r="B996" s="42" t="s">
        <v>1645</v>
      </c>
      <c r="C996" s="33" t="s">
        <v>5867</v>
      </c>
      <c r="D996" s="34" t="str">
        <f>_xlfn.XLOOKUP($B996,[1]Redo!$A:$A,[1]Redo!$AD:$AD)</f>
        <v>SGN,S11,WEX,M6-3P,</v>
      </c>
      <c r="E996" s="35">
        <v>1326</v>
      </c>
      <c r="F996" s="36">
        <f>_xlfn.XLOOKUP($B996,'[1]DOT Signs Costs (2)'!$A:$A,'[1]DOT Signs Costs (2)'!$Y:$Y)</f>
        <v>0.24028124999999995</v>
      </c>
      <c r="G996" s="37">
        <f t="shared" si="197"/>
        <v>14.416874999999997</v>
      </c>
      <c r="H996" s="36">
        <f>_xlfn.XLOOKUP($B996,'[1]DOT Signs Costs (2)'!$A:$A,'[1]DOT Signs Costs (2)'!$W:$W)</f>
        <v>39.655000000000001</v>
      </c>
      <c r="I996" s="36">
        <f t="shared" si="196"/>
        <v>11.146647187499998</v>
      </c>
      <c r="J996" s="36">
        <f t="shared" si="198"/>
        <v>0.16098843749999997</v>
      </c>
      <c r="K996" s="36">
        <f t="shared" si="199"/>
        <v>11.146647187499998</v>
      </c>
      <c r="L996" s="36">
        <f t="shared" si="200"/>
        <v>50.962635625000004</v>
      </c>
      <c r="M996" s="36">
        <f t="shared" si="201"/>
        <v>3.9852781058750004</v>
      </c>
      <c r="N996" s="36">
        <f t="shared" si="202"/>
        <v>54.947913730875001</v>
      </c>
      <c r="O996" s="36">
        <f t="shared" si="203"/>
        <v>10.012959968739064</v>
      </c>
      <c r="P996" s="36">
        <f t="shared" si="204"/>
        <v>64.960873699614069</v>
      </c>
      <c r="Q996" s="38">
        <v>39.19</v>
      </c>
      <c r="R996" s="39">
        <f t="shared" si="205"/>
        <v>-0.39671377910927291</v>
      </c>
      <c r="S996" s="40"/>
      <c r="T996" s="41" t="str">
        <f t="shared" si="206"/>
        <v/>
      </c>
      <c r="U996" s="41" t="str">
        <f t="shared" si="207"/>
        <v/>
      </c>
      <c r="V996" s="41">
        <f t="shared" si="195"/>
        <v>39.19</v>
      </c>
      <c r="W996" s="18">
        <f>_xlfn.XLOOKUP($B996,'[1]Query2 w Prices'!$B:$B,'[1]Query2 w Prices'!$L:$L)</f>
        <v>39.112200000000001</v>
      </c>
    </row>
    <row r="997" spans="2:23" ht="16.5" customHeight="1" x14ac:dyDescent="0.25">
      <c r="B997" s="32" t="s">
        <v>1667</v>
      </c>
      <c r="C997" s="33" t="s">
        <v>5868</v>
      </c>
      <c r="D997" s="34" t="str">
        <f>_xlfn.XLOOKUP($B997,[1]Redo!$A:$A,[1]Redo!$AD:$AD)</f>
        <v>SGN,S11,WEX,M6-4P,</v>
      </c>
      <c r="E997" s="35">
        <v>1326</v>
      </c>
      <c r="F997" s="36">
        <f>_xlfn.XLOOKUP($B997,'[1]DOT Signs Costs (2)'!$A:$A,'[1]DOT Signs Costs (2)'!$Y:$Y)</f>
        <v>0.13764062499999999</v>
      </c>
      <c r="G997" s="37">
        <f t="shared" si="197"/>
        <v>8.2584374999999994</v>
      </c>
      <c r="H997" s="36">
        <f>_xlfn.XLOOKUP($B997,'[1]DOT Signs Costs (2)'!$A:$A,'[1]DOT Signs Costs (2)'!$W:$W)</f>
        <v>19.827500000000001</v>
      </c>
      <c r="I997" s="36">
        <f t="shared" si="196"/>
        <v>6.3851485937499994</v>
      </c>
      <c r="J997" s="36">
        <f t="shared" si="198"/>
        <v>9.2219218749999998E-2</v>
      </c>
      <c r="K997" s="36">
        <f t="shared" si="199"/>
        <v>6.3851485937499994</v>
      </c>
      <c r="L997" s="36">
        <f t="shared" si="200"/>
        <v>26.3048678125</v>
      </c>
      <c r="M997" s="36">
        <f t="shared" si="201"/>
        <v>2.0570406629375002</v>
      </c>
      <c r="N997" s="36">
        <f t="shared" si="202"/>
        <v>28.361908475437499</v>
      </c>
      <c r="O997" s="36">
        <f t="shared" si="203"/>
        <v>5.1682882009408484</v>
      </c>
      <c r="P997" s="36">
        <f t="shared" si="204"/>
        <v>33.530196676378345</v>
      </c>
      <c r="Q997" s="38" t="e">
        <v>#N/A</v>
      </c>
      <c r="R997" s="39" t="str">
        <f t="shared" si="205"/>
        <v xml:space="preserve"> </v>
      </c>
      <c r="S997" s="40"/>
      <c r="T997" s="41" t="str">
        <f t="shared" si="206"/>
        <v/>
      </c>
      <c r="U997" s="41" t="str">
        <f t="shared" si="207"/>
        <v/>
      </c>
      <c r="V997" s="41" t="e">
        <f t="shared" si="195"/>
        <v>#N/A</v>
      </c>
      <c r="W997" s="18" t="e">
        <f>_xlfn.XLOOKUP($B997,'[1]Query2 w Prices'!$B:$B,'[1]Query2 w Prices'!$L:$L)</f>
        <v>#N/A</v>
      </c>
    </row>
    <row r="998" spans="2:23" ht="16.5" customHeight="1" x14ac:dyDescent="0.25">
      <c r="B998" s="42" t="s">
        <v>1668</v>
      </c>
      <c r="C998" s="33" t="s">
        <v>5869</v>
      </c>
      <c r="D998" s="34" t="str">
        <f>_xlfn.XLOOKUP($B998,[1]Redo!$A:$A,[1]Redo!$AD:$AD)</f>
        <v>SGN,S11,WEX,M6-4P,</v>
      </c>
      <c r="E998" s="35">
        <v>1326</v>
      </c>
      <c r="F998" s="36">
        <f>_xlfn.XLOOKUP($B998,'[1]DOT Signs Costs (2)'!$A:$A,'[1]DOT Signs Costs (2)'!$Y:$Y)</f>
        <v>0.13764062499999999</v>
      </c>
      <c r="G998" s="37">
        <f t="shared" si="197"/>
        <v>8.2584374999999994</v>
      </c>
      <c r="H998" s="36">
        <f>_xlfn.XLOOKUP($B998,'[1]DOT Signs Costs (2)'!$A:$A,'[1]DOT Signs Costs (2)'!$W:$W)</f>
        <v>19.827500000000001</v>
      </c>
      <c r="I998" s="36">
        <f t="shared" si="196"/>
        <v>6.3851485937499994</v>
      </c>
      <c r="J998" s="36">
        <f t="shared" si="198"/>
        <v>9.2219218749999998E-2</v>
      </c>
      <c r="K998" s="36">
        <f t="shared" si="199"/>
        <v>6.3851485937499994</v>
      </c>
      <c r="L998" s="36">
        <f t="shared" si="200"/>
        <v>26.3048678125</v>
      </c>
      <c r="M998" s="36">
        <f t="shared" si="201"/>
        <v>2.0570406629375002</v>
      </c>
      <c r="N998" s="36">
        <f t="shared" si="202"/>
        <v>28.361908475437499</v>
      </c>
      <c r="O998" s="36">
        <f t="shared" si="203"/>
        <v>5.1682882009408484</v>
      </c>
      <c r="P998" s="36">
        <f t="shared" si="204"/>
        <v>33.530196676378345</v>
      </c>
      <c r="Q998" s="38" t="e">
        <v>#N/A</v>
      </c>
      <c r="R998" s="39" t="str">
        <f t="shared" si="205"/>
        <v xml:space="preserve"> </v>
      </c>
      <c r="S998" s="40"/>
      <c r="T998" s="41" t="str">
        <f t="shared" si="206"/>
        <v/>
      </c>
      <c r="U998" s="41" t="str">
        <f t="shared" si="207"/>
        <v/>
      </c>
      <c r="V998" s="41" t="e">
        <f t="shared" si="195"/>
        <v>#N/A</v>
      </c>
      <c r="W998" s="18" t="e">
        <f>_xlfn.XLOOKUP($B998,'[1]Query2 w Prices'!$B:$B,'[1]Query2 w Prices'!$L:$L)</f>
        <v>#N/A</v>
      </c>
    </row>
    <row r="999" spans="2:23" ht="16.5" customHeight="1" x14ac:dyDescent="0.25">
      <c r="B999" s="32" t="s">
        <v>1669</v>
      </c>
      <c r="C999" s="33" t="s">
        <v>5870</v>
      </c>
      <c r="D999" s="34" t="str">
        <f>_xlfn.XLOOKUP($B999,[1]Redo!$A:$A,[1]Redo!$AD:$AD)</f>
        <v>SGN,S11,WEX,M6-4P,</v>
      </c>
      <c r="E999" s="35">
        <v>1326</v>
      </c>
      <c r="F999" s="36">
        <f>_xlfn.XLOOKUP($B999,'[1]DOT Signs Costs (2)'!$A:$A,'[1]DOT Signs Costs (2)'!$Y:$Y)</f>
        <v>0.24028124999999995</v>
      </c>
      <c r="G999" s="37">
        <f t="shared" si="197"/>
        <v>14.416874999999997</v>
      </c>
      <c r="H999" s="36">
        <f>_xlfn.XLOOKUP($B999,'[1]DOT Signs Costs (2)'!$A:$A,'[1]DOT Signs Costs (2)'!$W:$W)</f>
        <v>39.655000000000001</v>
      </c>
      <c r="I999" s="36">
        <f t="shared" si="196"/>
        <v>11.146647187499998</v>
      </c>
      <c r="J999" s="36">
        <f t="shared" si="198"/>
        <v>0.16098843749999997</v>
      </c>
      <c r="K999" s="36">
        <f t="shared" si="199"/>
        <v>11.146647187499998</v>
      </c>
      <c r="L999" s="36">
        <f t="shared" si="200"/>
        <v>50.962635625000004</v>
      </c>
      <c r="M999" s="36">
        <f t="shared" si="201"/>
        <v>3.9852781058750004</v>
      </c>
      <c r="N999" s="36">
        <f t="shared" si="202"/>
        <v>54.947913730875001</v>
      </c>
      <c r="O999" s="36">
        <f t="shared" si="203"/>
        <v>10.012959968739064</v>
      </c>
      <c r="P999" s="36">
        <f t="shared" si="204"/>
        <v>64.960873699614069</v>
      </c>
      <c r="Q999" s="38">
        <v>39.19</v>
      </c>
      <c r="R999" s="39">
        <f t="shared" si="205"/>
        <v>-0.39671377910927291</v>
      </c>
      <c r="S999" s="40"/>
      <c r="T999" s="41" t="str">
        <f t="shared" si="206"/>
        <v/>
      </c>
      <c r="U999" s="41" t="str">
        <f t="shared" si="207"/>
        <v/>
      </c>
      <c r="V999" s="41">
        <f t="shared" si="195"/>
        <v>39.19</v>
      </c>
      <c r="W999" s="18">
        <f>_xlfn.XLOOKUP($B999,'[1]Query2 w Prices'!$B:$B,'[1]Query2 w Prices'!$L:$L)</f>
        <v>39.112200000000001</v>
      </c>
    </row>
    <row r="1000" spans="2:23" ht="16.5" customHeight="1" x14ac:dyDescent="0.25">
      <c r="B1000" s="42" t="s">
        <v>1670</v>
      </c>
      <c r="C1000" s="33" t="s">
        <v>5871</v>
      </c>
      <c r="D1000" s="34" t="str">
        <f>_xlfn.XLOOKUP($B1000,[1]Redo!$A:$A,[1]Redo!$AD:$AD)</f>
        <v>SGN,S11,WEX,M6-4P,</v>
      </c>
      <c r="E1000" s="35">
        <v>1326</v>
      </c>
      <c r="F1000" s="36">
        <f>_xlfn.XLOOKUP($B1000,'[1]DOT Signs Costs (2)'!$A:$A,'[1]DOT Signs Costs (2)'!$Y:$Y)</f>
        <v>0.24028124999999995</v>
      </c>
      <c r="G1000" s="37">
        <f t="shared" si="197"/>
        <v>14.416874999999997</v>
      </c>
      <c r="H1000" s="36">
        <f>_xlfn.XLOOKUP($B1000,'[1]DOT Signs Costs (2)'!$A:$A,'[1]DOT Signs Costs (2)'!$W:$W)</f>
        <v>39.655000000000001</v>
      </c>
      <c r="I1000" s="36">
        <f t="shared" si="196"/>
        <v>11.146647187499998</v>
      </c>
      <c r="J1000" s="36">
        <f t="shared" si="198"/>
        <v>0.16098843749999997</v>
      </c>
      <c r="K1000" s="36">
        <f t="shared" si="199"/>
        <v>11.146647187499998</v>
      </c>
      <c r="L1000" s="36">
        <f t="shared" si="200"/>
        <v>50.962635625000004</v>
      </c>
      <c r="M1000" s="36">
        <f t="shared" si="201"/>
        <v>3.9852781058750004</v>
      </c>
      <c r="N1000" s="36">
        <f t="shared" si="202"/>
        <v>54.947913730875001</v>
      </c>
      <c r="O1000" s="36">
        <f t="shared" si="203"/>
        <v>10.012959968739064</v>
      </c>
      <c r="P1000" s="36">
        <f t="shared" si="204"/>
        <v>64.960873699614069</v>
      </c>
      <c r="Q1000" s="38">
        <v>39.19</v>
      </c>
      <c r="R1000" s="39">
        <f t="shared" si="205"/>
        <v>-0.39671377910927291</v>
      </c>
      <c r="S1000" s="40"/>
      <c r="T1000" s="41" t="str">
        <f t="shared" si="206"/>
        <v/>
      </c>
      <c r="U1000" s="41" t="str">
        <f t="shared" si="207"/>
        <v/>
      </c>
      <c r="V1000" s="41">
        <f t="shared" si="195"/>
        <v>39.19</v>
      </c>
      <c r="W1000" s="18">
        <f>_xlfn.XLOOKUP($B1000,'[1]Query2 w Prices'!$B:$B,'[1]Query2 w Prices'!$L:$L)</f>
        <v>39.112200000000001</v>
      </c>
    </row>
    <row r="1001" spans="2:23" ht="16.5" customHeight="1" x14ac:dyDescent="0.25">
      <c r="B1001" s="32" t="s">
        <v>1692</v>
      </c>
      <c r="C1001" s="33" t="s">
        <v>5872</v>
      </c>
      <c r="D1001" s="34" t="str">
        <f>_xlfn.XLOOKUP($B1001,[1]Redo!$A:$A,[1]Redo!$AD:$AD)</f>
        <v>SGN,S11,WEX,M6-5P,</v>
      </c>
      <c r="E1001" s="35">
        <v>1326</v>
      </c>
      <c r="F1001" s="36">
        <f>_xlfn.XLOOKUP($B1001,'[1]DOT Signs Costs (2)'!$A:$A,'[1]DOT Signs Costs (2)'!$Y:$Y)</f>
        <v>0.13764062499999999</v>
      </c>
      <c r="G1001" s="37">
        <f t="shared" si="197"/>
        <v>8.2584374999999994</v>
      </c>
      <c r="H1001" s="36">
        <f>_xlfn.XLOOKUP($B1001,'[1]DOT Signs Costs (2)'!$A:$A,'[1]DOT Signs Costs (2)'!$W:$W)</f>
        <v>19.827500000000001</v>
      </c>
      <c r="I1001" s="36">
        <f t="shared" si="196"/>
        <v>6.3851485937499994</v>
      </c>
      <c r="J1001" s="36">
        <f t="shared" si="198"/>
        <v>9.2219218749999998E-2</v>
      </c>
      <c r="K1001" s="36">
        <f t="shared" si="199"/>
        <v>6.3851485937499994</v>
      </c>
      <c r="L1001" s="36">
        <f t="shared" si="200"/>
        <v>26.3048678125</v>
      </c>
      <c r="M1001" s="36">
        <f t="shared" si="201"/>
        <v>2.0570406629375002</v>
      </c>
      <c r="N1001" s="36">
        <f t="shared" si="202"/>
        <v>28.361908475437499</v>
      </c>
      <c r="O1001" s="36">
        <f t="shared" si="203"/>
        <v>5.1682882009408484</v>
      </c>
      <c r="P1001" s="36">
        <f t="shared" si="204"/>
        <v>33.530196676378345</v>
      </c>
      <c r="Q1001" s="38" t="e">
        <v>#N/A</v>
      </c>
      <c r="R1001" s="39" t="str">
        <f t="shared" si="205"/>
        <v xml:space="preserve"> </v>
      </c>
      <c r="S1001" s="40"/>
      <c r="T1001" s="41" t="str">
        <f t="shared" si="206"/>
        <v/>
      </c>
      <c r="U1001" s="41" t="str">
        <f t="shared" si="207"/>
        <v/>
      </c>
      <c r="V1001" s="41" t="e">
        <f t="shared" si="195"/>
        <v>#N/A</v>
      </c>
      <c r="W1001" s="18" t="e">
        <f>_xlfn.XLOOKUP($B1001,'[1]Query2 w Prices'!$B:$B,'[1]Query2 w Prices'!$L:$L)</f>
        <v>#N/A</v>
      </c>
    </row>
    <row r="1002" spans="2:23" ht="16.5" customHeight="1" x14ac:dyDescent="0.25">
      <c r="B1002" s="42" t="s">
        <v>1693</v>
      </c>
      <c r="C1002" s="33" t="s">
        <v>5873</v>
      </c>
      <c r="D1002" s="34" t="str">
        <f>_xlfn.XLOOKUP($B1002,[1]Redo!$A:$A,[1]Redo!$AD:$AD)</f>
        <v>SGN,S11,WEX,M6-5P,</v>
      </c>
      <c r="E1002" s="35">
        <v>1326</v>
      </c>
      <c r="F1002" s="36">
        <f>_xlfn.XLOOKUP($B1002,'[1]DOT Signs Costs (2)'!$A:$A,'[1]DOT Signs Costs (2)'!$Y:$Y)</f>
        <v>0.13764062499999999</v>
      </c>
      <c r="G1002" s="37">
        <f t="shared" si="197"/>
        <v>8.2584374999999994</v>
      </c>
      <c r="H1002" s="36">
        <f>_xlfn.XLOOKUP($B1002,'[1]DOT Signs Costs (2)'!$A:$A,'[1]DOT Signs Costs (2)'!$W:$W)</f>
        <v>19.827500000000001</v>
      </c>
      <c r="I1002" s="36">
        <f t="shared" si="196"/>
        <v>6.3851485937499994</v>
      </c>
      <c r="J1002" s="36">
        <f t="shared" si="198"/>
        <v>9.2219218749999998E-2</v>
      </c>
      <c r="K1002" s="36">
        <f t="shared" si="199"/>
        <v>6.3851485937499994</v>
      </c>
      <c r="L1002" s="36">
        <f t="shared" si="200"/>
        <v>26.3048678125</v>
      </c>
      <c r="M1002" s="36">
        <f t="shared" si="201"/>
        <v>2.0570406629375002</v>
      </c>
      <c r="N1002" s="36">
        <f t="shared" si="202"/>
        <v>28.361908475437499</v>
      </c>
      <c r="O1002" s="36">
        <f t="shared" si="203"/>
        <v>5.1682882009408484</v>
      </c>
      <c r="P1002" s="36">
        <f t="shared" si="204"/>
        <v>33.530196676378345</v>
      </c>
      <c r="Q1002" s="38" t="e">
        <v>#N/A</v>
      </c>
      <c r="R1002" s="39" t="str">
        <f t="shared" si="205"/>
        <v xml:space="preserve"> </v>
      </c>
      <c r="S1002" s="40"/>
      <c r="T1002" s="41" t="str">
        <f t="shared" si="206"/>
        <v/>
      </c>
      <c r="U1002" s="41" t="str">
        <f t="shared" si="207"/>
        <v/>
      </c>
      <c r="V1002" s="41" t="e">
        <f t="shared" si="195"/>
        <v>#N/A</v>
      </c>
      <c r="W1002" s="18" t="e">
        <f>_xlfn.XLOOKUP($B1002,'[1]Query2 w Prices'!$B:$B,'[1]Query2 w Prices'!$L:$L)</f>
        <v>#N/A</v>
      </c>
    </row>
    <row r="1003" spans="2:23" ht="16.5" customHeight="1" x14ac:dyDescent="0.25">
      <c r="B1003" s="32" t="s">
        <v>1694</v>
      </c>
      <c r="C1003" s="33" t="s">
        <v>5874</v>
      </c>
      <c r="D1003" s="34" t="str">
        <f>_xlfn.XLOOKUP($B1003,[1]Redo!$A:$A,[1]Redo!$AD:$AD)</f>
        <v>SGN,S11,WEX,M6-5P,</v>
      </c>
      <c r="E1003" s="35">
        <v>1326</v>
      </c>
      <c r="F1003" s="36">
        <f>_xlfn.XLOOKUP($B1003,'[1]DOT Signs Costs (2)'!$A:$A,'[1]DOT Signs Costs (2)'!$Y:$Y)</f>
        <v>0.24028124999999995</v>
      </c>
      <c r="G1003" s="37">
        <f t="shared" si="197"/>
        <v>14.416874999999997</v>
      </c>
      <c r="H1003" s="36">
        <f>_xlfn.XLOOKUP($B1003,'[1]DOT Signs Costs (2)'!$A:$A,'[1]DOT Signs Costs (2)'!$W:$W)</f>
        <v>39.655000000000001</v>
      </c>
      <c r="I1003" s="36">
        <f t="shared" si="196"/>
        <v>11.146647187499998</v>
      </c>
      <c r="J1003" s="36">
        <f t="shared" si="198"/>
        <v>0.16098843749999997</v>
      </c>
      <c r="K1003" s="36">
        <f t="shared" si="199"/>
        <v>11.146647187499998</v>
      </c>
      <c r="L1003" s="36">
        <f t="shared" si="200"/>
        <v>50.962635625000004</v>
      </c>
      <c r="M1003" s="36">
        <f t="shared" si="201"/>
        <v>3.9852781058750004</v>
      </c>
      <c r="N1003" s="36">
        <f t="shared" si="202"/>
        <v>54.947913730875001</v>
      </c>
      <c r="O1003" s="36">
        <f t="shared" si="203"/>
        <v>10.012959968739064</v>
      </c>
      <c r="P1003" s="36">
        <f t="shared" si="204"/>
        <v>64.960873699614069</v>
      </c>
      <c r="Q1003" s="38">
        <v>39.19</v>
      </c>
      <c r="R1003" s="39">
        <f t="shared" si="205"/>
        <v>-0.39671377910927291</v>
      </c>
      <c r="S1003" s="40"/>
      <c r="T1003" s="41" t="str">
        <f t="shared" si="206"/>
        <v/>
      </c>
      <c r="U1003" s="41" t="str">
        <f t="shared" si="207"/>
        <v/>
      </c>
      <c r="V1003" s="41">
        <f t="shared" si="195"/>
        <v>39.19</v>
      </c>
      <c r="W1003" s="18">
        <f>_xlfn.XLOOKUP($B1003,'[1]Query2 w Prices'!$B:$B,'[1]Query2 w Prices'!$L:$L)</f>
        <v>39.112200000000001</v>
      </c>
    </row>
    <row r="1004" spans="2:23" ht="16.5" customHeight="1" x14ac:dyDescent="0.25">
      <c r="B1004" s="42" t="s">
        <v>1695</v>
      </c>
      <c r="C1004" s="33" t="s">
        <v>5875</v>
      </c>
      <c r="D1004" s="34" t="str">
        <f>_xlfn.XLOOKUP($B1004,[1]Redo!$A:$A,[1]Redo!$AD:$AD)</f>
        <v>SGN,S11,WEX,M6-5P,</v>
      </c>
      <c r="E1004" s="35">
        <v>1326</v>
      </c>
      <c r="F1004" s="36">
        <f>_xlfn.XLOOKUP($B1004,'[1]DOT Signs Costs (2)'!$A:$A,'[1]DOT Signs Costs (2)'!$Y:$Y)</f>
        <v>0.24028124999999995</v>
      </c>
      <c r="G1004" s="37">
        <f t="shared" si="197"/>
        <v>14.416874999999997</v>
      </c>
      <c r="H1004" s="36">
        <f>_xlfn.XLOOKUP($B1004,'[1]DOT Signs Costs (2)'!$A:$A,'[1]DOT Signs Costs (2)'!$W:$W)</f>
        <v>39.655000000000001</v>
      </c>
      <c r="I1004" s="36">
        <f t="shared" si="196"/>
        <v>11.146647187499998</v>
      </c>
      <c r="J1004" s="36">
        <f t="shared" si="198"/>
        <v>0.16098843749999997</v>
      </c>
      <c r="K1004" s="36">
        <f t="shared" si="199"/>
        <v>11.146647187499998</v>
      </c>
      <c r="L1004" s="36">
        <f t="shared" si="200"/>
        <v>50.962635625000004</v>
      </c>
      <c r="M1004" s="36">
        <f t="shared" si="201"/>
        <v>3.9852781058750004</v>
      </c>
      <c r="N1004" s="36">
        <f t="shared" si="202"/>
        <v>54.947913730875001</v>
      </c>
      <c r="O1004" s="36">
        <f t="shared" si="203"/>
        <v>10.012959968739064</v>
      </c>
      <c r="P1004" s="36">
        <f t="shared" si="204"/>
        <v>64.960873699614069</v>
      </c>
      <c r="Q1004" s="38">
        <v>39.19</v>
      </c>
      <c r="R1004" s="39">
        <f t="shared" si="205"/>
        <v>-0.39671377910927291</v>
      </c>
      <c r="S1004" s="40"/>
      <c r="T1004" s="41" t="str">
        <f t="shared" si="206"/>
        <v/>
      </c>
      <c r="U1004" s="41" t="str">
        <f t="shared" si="207"/>
        <v/>
      </c>
      <c r="V1004" s="41">
        <f t="shared" si="195"/>
        <v>39.19</v>
      </c>
      <c r="W1004" s="18">
        <f>_xlfn.XLOOKUP($B1004,'[1]Query2 w Prices'!$B:$B,'[1]Query2 w Prices'!$L:$L)</f>
        <v>39.112200000000001</v>
      </c>
    </row>
    <row r="1005" spans="2:23" ht="16.5" customHeight="1" x14ac:dyDescent="0.25">
      <c r="B1005" s="32" t="s">
        <v>1727</v>
      </c>
      <c r="C1005" s="33" t="s">
        <v>5876</v>
      </c>
      <c r="D1005" s="34" t="str">
        <f>_xlfn.XLOOKUP($B1005,[1]Redo!$A:$A,[1]Redo!$AD:$AD)</f>
        <v>SGN,S11,WEX,M6-6P,</v>
      </c>
      <c r="E1005" s="35">
        <v>1326</v>
      </c>
      <c r="F1005" s="36">
        <f>_xlfn.XLOOKUP($B1005,'[1]DOT Signs Costs (2)'!$A:$A,'[1]DOT Signs Costs (2)'!$Y:$Y)</f>
        <v>0.13764062499999999</v>
      </c>
      <c r="G1005" s="37">
        <f t="shared" si="197"/>
        <v>8.2584374999999994</v>
      </c>
      <c r="H1005" s="36">
        <f>_xlfn.XLOOKUP($B1005,'[1]DOT Signs Costs (2)'!$A:$A,'[1]DOT Signs Costs (2)'!$W:$W)</f>
        <v>19.827500000000001</v>
      </c>
      <c r="I1005" s="36">
        <f t="shared" si="196"/>
        <v>6.3851485937499994</v>
      </c>
      <c r="J1005" s="36">
        <f t="shared" si="198"/>
        <v>9.2219218749999998E-2</v>
      </c>
      <c r="K1005" s="36">
        <f t="shared" si="199"/>
        <v>6.3851485937499994</v>
      </c>
      <c r="L1005" s="36">
        <f t="shared" si="200"/>
        <v>26.3048678125</v>
      </c>
      <c r="M1005" s="36">
        <f t="shared" si="201"/>
        <v>2.0570406629375002</v>
      </c>
      <c r="N1005" s="36">
        <f t="shared" si="202"/>
        <v>28.361908475437499</v>
      </c>
      <c r="O1005" s="36">
        <f t="shared" si="203"/>
        <v>5.1682882009408484</v>
      </c>
      <c r="P1005" s="36">
        <f t="shared" si="204"/>
        <v>33.530196676378345</v>
      </c>
      <c r="Q1005" s="38" t="e">
        <v>#N/A</v>
      </c>
      <c r="R1005" s="39" t="str">
        <f t="shared" si="205"/>
        <v xml:space="preserve"> </v>
      </c>
      <c r="S1005" s="40"/>
      <c r="T1005" s="41" t="str">
        <f t="shared" si="206"/>
        <v/>
      </c>
      <c r="U1005" s="41" t="str">
        <f t="shared" si="207"/>
        <v/>
      </c>
      <c r="V1005" s="41" t="e">
        <f t="shared" si="195"/>
        <v>#N/A</v>
      </c>
      <c r="W1005" s="18" t="e">
        <f>_xlfn.XLOOKUP($B1005,'[1]Query2 w Prices'!$B:$B,'[1]Query2 w Prices'!$L:$L)</f>
        <v>#N/A</v>
      </c>
    </row>
    <row r="1006" spans="2:23" ht="16.5" customHeight="1" x14ac:dyDescent="0.25">
      <c r="B1006" s="42" t="s">
        <v>1728</v>
      </c>
      <c r="C1006" s="33" t="s">
        <v>5877</v>
      </c>
      <c r="D1006" s="34" t="str">
        <f>_xlfn.XLOOKUP($B1006,[1]Redo!$A:$A,[1]Redo!$AD:$AD)</f>
        <v>SGN,S11,WEX,M6-6P,</v>
      </c>
      <c r="E1006" s="35">
        <v>1326</v>
      </c>
      <c r="F1006" s="36">
        <f>_xlfn.XLOOKUP($B1006,'[1]DOT Signs Costs (2)'!$A:$A,'[1]DOT Signs Costs (2)'!$Y:$Y)</f>
        <v>0.13764062499999999</v>
      </c>
      <c r="G1006" s="37">
        <f t="shared" si="197"/>
        <v>8.2584374999999994</v>
      </c>
      <c r="H1006" s="36">
        <f>_xlfn.XLOOKUP($B1006,'[1]DOT Signs Costs (2)'!$A:$A,'[1]DOT Signs Costs (2)'!$W:$W)</f>
        <v>19.827500000000001</v>
      </c>
      <c r="I1006" s="36">
        <f t="shared" si="196"/>
        <v>6.3851485937499994</v>
      </c>
      <c r="J1006" s="36">
        <f t="shared" si="198"/>
        <v>9.2219218749999998E-2</v>
      </c>
      <c r="K1006" s="36">
        <f t="shared" si="199"/>
        <v>6.3851485937499994</v>
      </c>
      <c r="L1006" s="36">
        <f t="shared" si="200"/>
        <v>26.3048678125</v>
      </c>
      <c r="M1006" s="36">
        <f t="shared" si="201"/>
        <v>2.0570406629375002</v>
      </c>
      <c r="N1006" s="36">
        <f t="shared" si="202"/>
        <v>28.361908475437499</v>
      </c>
      <c r="O1006" s="36">
        <f t="shared" si="203"/>
        <v>5.1682882009408484</v>
      </c>
      <c r="P1006" s="36">
        <f t="shared" si="204"/>
        <v>33.530196676378345</v>
      </c>
      <c r="Q1006" s="38" t="e">
        <v>#N/A</v>
      </c>
      <c r="R1006" s="39" t="str">
        <f t="shared" si="205"/>
        <v xml:space="preserve"> </v>
      </c>
      <c r="S1006" s="40"/>
      <c r="T1006" s="41" t="str">
        <f t="shared" si="206"/>
        <v/>
      </c>
      <c r="U1006" s="41" t="str">
        <f t="shared" si="207"/>
        <v/>
      </c>
      <c r="V1006" s="41" t="e">
        <f t="shared" si="195"/>
        <v>#N/A</v>
      </c>
      <c r="W1006" s="18" t="e">
        <f>_xlfn.XLOOKUP($B1006,'[1]Query2 w Prices'!$B:$B,'[1]Query2 w Prices'!$L:$L)</f>
        <v>#N/A</v>
      </c>
    </row>
    <row r="1007" spans="2:23" ht="16.5" customHeight="1" x14ac:dyDescent="0.25">
      <c r="B1007" s="32" t="s">
        <v>1567</v>
      </c>
      <c r="C1007" s="33" t="s">
        <v>5878</v>
      </c>
      <c r="D1007" s="34" t="str">
        <f>_xlfn.XLOOKUP($B1007,[1]Redo!$A:$A,[1]Redo!$AD:$AD)</f>
        <v>SGN,S11,WGX,M6-1P,</v>
      </c>
      <c r="E1007" s="35">
        <v>1326</v>
      </c>
      <c r="F1007" s="36">
        <f>_xlfn.XLOOKUP($B1007,'[1]DOT Signs Costs (2)'!$A:$A,'[1]DOT Signs Costs (2)'!$Y:$Y)</f>
        <v>0.24028124999999995</v>
      </c>
      <c r="G1007" s="37">
        <f t="shared" si="197"/>
        <v>14.416874999999997</v>
      </c>
      <c r="H1007" s="36">
        <f>_xlfn.XLOOKUP($B1007,'[1]DOT Signs Costs (2)'!$A:$A,'[1]DOT Signs Costs (2)'!$W:$W)</f>
        <v>39.655000000000001</v>
      </c>
      <c r="I1007" s="36">
        <f t="shared" si="196"/>
        <v>11.146647187499998</v>
      </c>
      <c r="J1007" s="36">
        <f t="shared" si="198"/>
        <v>0.16098843749999997</v>
      </c>
      <c r="K1007" s="36">
        <f t="shared" si="199"/>
        <v>11.146647187499998</v>
      </c>
      <c r="L1007" s="36">
        <f t="shared" si="200"/>
        <v>50.962635625000004</v>
      </c>
      <c r="M1007" s="36">
        <f t="shared" si="201"/>
        <v>3.9852781058750004</v>
      </c>
      <c r="N1007" s="36">
        <f t="shared" si="202"/>
        <v>54.947913730875001</v>
      </c>
      <c r="O1007" s="36">
        <f t="shared" si="203"/>
        <v>10.012959968739064</v>
      </c>
      <c r="P1007" s="36">
        <f t="shared" si="204"/>
        <v>64.960873699614069</v>
      </c>
      <c r="Q1007" s="38" t="e">
        <v>#N/A</v>
      </c>
      <c r="R1007" s="39" t="str">
        <f t="shared" si="205"/>
        <v xml:space="preserve"> </v>
      </c>
      <c r="S1007" s="40"/>
      <c r="T1007" s="41" t="str">
        <f t="shared" si="206"/>
        <v/>
      </c>
      <c r="U1007" s="41" t="str">
        <f t="shared" si="207"/>
        <v/>
      </c>
      <c r="V1007" s="41" t="e">
        <f t="shared" si="195"/>
        <v>#N/A</v>
      </c>
      <c r="W1007" s="18" t="e">
        <f>_xlfn.XLOOKUP($B1007,'[1]Query2 w Prices'!$B:$B,'[1]Query2 w Prices'!$L:$L)</f>
        <v>#N/A</v>
      </c>
    </row>
    <row r="1008" spans="2:23" ht="16.5" customHeight="1" x14ac:dyDescent="0.25">
      <c r="B1008" s="42" t="s">
        <v>1568</v>
      </c>
      <c r="C1008" s="33" t="s">
        <v>5879</v>
      </c>
      <c r="D1008" s="34" t="str">
        <f>_xlfn.XLOOKUP($B1008,[1]Redo!$A:$A,[1]Redo!$AD:$AD)</f>
        <v>SGN,S11,WGX,M6-1P,</v>
      </c>
      <c r="E1008" s="35">
        <v>1326</v>
      </c>
      <c r="F1008" s="36">
        <f>_xlfn.XLOOKUP($B1008,'[1]DOT Signs Costs (2)'!$A:$A,'[1]DOT Signs Costs (2)'!$Y:$Y)</f>
        <v>0.24028124999999995</v>
      </c>
      <c r="G1008" s="37">
        <f t="shared" si="197"/>
        <v>14.416874999999997</v>
      </c>
      <c r="H1008" s="36">
        <f>_xlfn.XLOOKUP($B1008,'[1]DOT Signs Costs (2)'!$A:$A,'[1]DOT Signs Costs (2)'!$W:$W)</f>
        <v>39.655000000000001</v>
      </c>
      <c r="I1008" s="36">
        <f t="shared" si="196"/>
        <v>11.146647187499998</v>
      </c>
      <c r="J1008" s="36">
        <f t="shared" si="198"/>
        <v>0.16098843749999997</v>
      </c>
      <c r="K1008" s="36">
        <f t="shared" si="199"/>
        <v>11.146647187499998</v>
      </c>
      <c r="L1008" s="36">
        <f t="shared" si="200"/>
        <v>50.962635625000004</v>
      </c>
      <c r="M1008" s="36">
        <f t="shared" si="201"/>
        <v>3.9852781058750004</v>
      </c>
      <c r="N1008" s="36">
        <f t="shared" si="202"/>
        <v>54.947913730875001</v>
      </c>
      <c r="O1008" s="36">
        <f t="shared" si="203"/>
        <v>10.012959968739064</v>
      </c>
      <c r="P1008" s="36">
        <f t="shared" si="204"/>
        <v>64.960873699614069</v>
      </c>
      <c r="Q1008" s="38" t="e">
        <v>#N/A</v>
      </c>
      <c r="R1008" s="39" t="str">
        <f t="shared" si="205"/>
        <v xml:space="preserve"> </v>
      </c>
      <c r="S1008" s="40"/>
      <c r="T1008" s="41" t="str">
        <f t="shared" si="206"/>
        <v/>
      </c>
      <c r="U1008" s="41" t="str">
        <f t="shared" si="207"/>
        <v/>
      </c>
      <c r="V1008" s="41" t="e">
        <f t="shared" si="195"/>
        <v>#N/A</v>
      </c>
      <c r="W1008" s="18" t="e">
        <f>_xlfn.XLOOKUP($B1008,'[1]Query2 w Prices'!$B:$B,'[1]Query2 w Prices'!$L:$L)</f>
        <v>#N/A</v>
      </c>
    </row>
    <row r="1009" spans="2:23" ht="16.5" customHeight="1" x14ac:dyDescent="0.25">
      <c r="B1009" s="32" t="s">
        <v>1723</v>
      </c>
      <c r="C1009" s="33" t="s">
        <v>5880</v>
      </c>
      <c r="D1009" s="34" t="str">
        <f>_xlfn.XLOOKUP($B1009,[1]Redo!$A:$A,[1]Redo!$AD:$AD)</f>
        <v>SGN,S11,WGX,M6-6P,</v>
      </c>
      <c r="E1009" s="35">
        <v>1326</v>
      </c>
      <c r="F1009" s="36">
        <f>_xlfn.XLOOKUP($B1009,'[1]DOT Signs Costs (2)'!$A:$A,'[1]DOT Signs Costs (2)'!$Y:$Y)</f>
        <v>0.13764062499999999</v>
      </c>
      <c r="G1009" s="37">
        <f t="shared" si="197"/>
        <v>8.2584374999999994</v>
      </c>
      <c r="H1009" s="36">
        <f>_xlfn.XLOOKUP($B1009,'[1]DOT Signs Costs (2)'!$A:$A,'[1]DOT Signs Costs (2)'!$W:$W)</f>
        <v>19.827500000000001</v>
      </c>
      <c r="I1009" s="36">
        <f t="shared" si="196"/>
        <v>6.3851485937499994</v>
      </c>
      <c r="J1009" s="36">
        <f t="shared" si="198"/>
        <v>9.2219218749999998E-2</v>
      </c>
      <c r="K1009" s="36">
        <f t="shared" si="199"/>
        <v>6.3851485937499994</v>
      </c>
      <c r="L1009" s="36">
        <f t="shared" si="200"/>
        <v>26.3048678125</v>
      </c>
      <c r="M1009" s="36">
        <f t="shared" si="201"/>
        <v>2.0570406629375002</v>
      </c>
      <c r="N1009" s="36">
        <f t="shared" si="202"/>
        <v>28.361908475437499</v>
      </c>
      <c r="O1009" s="36">
        <f t="shared" si="203"/>
        <v>5.1682882009408484</v>
      </c>
      <c r="P1009" s="36">
        <f t="shared" si="204"/>
        <v>33.530196676378345</v>
      </c>
      <c r="Q1009" s="38" t="e">
        <v>#N/A</v>
      </c>
      <c r="R1009" s="39" t="str">
        <f t="shared" si="205"/>
        <v xml:space="preserve"> </v>
      </c>
      <c r="S1009" s="40"/>
      <c r="T1009" s="41" t="str">
        <f t="shared" si="206"/>
        <v/>
      </c>
      <c r="U1009" s="41" t="str">
        <f t="shared" si="207"/>
        <v/>
      </c>
      <c r="V1009" s="41" t="e">
        <f t="shared" si="195"/>
        <v>#N/A</v>
      </c>
      <c r="W1009" s="18" t="e">
        <f>_xlfn.XLOOKUP($B1009,'[1]Query2 w Prices'!$B:$B,'[1]Query2 w Prices'!$L:$L)</f>
        <v>#N/A</v>
      </c>
    </row>
    <row r="1010" spans="2:23" ht="16.5" customHeight="1" x14ac:dyDescent="0.25">
      <c r="B1010" s="42" t="s">
        <v>1724</v>
      </c>
      <c r="C1010" s="33" t="s">
        <v>5881</v>
      </c>
      <c r="D1010" s="34" t="str">
        <f>_xlfn.XLOOKUP($B1010,[1]Redo!$A:$A,[1]Redo!$AD:$AD)</f>
        <v>SGN,S11,WGX,M6-6P,</v>
      </c>
      <c r="E1010" s="35">
        <v>1326</v>
      </c>
      <c r="F1010" s="36">
        <f>_xlfn.XLOOKUP($B1010,'[1]DOT Signs Costs (2)'!$A:$A,'[1]DOT Signs Costs (2)'!$Y:$Y)</f>
        <v>0.13764062499999999</v>
      </c>
      <c r="G1010" s="37">
        <f t="shared" si="197"/>
        <v>8.2584374999999994</v>
      </c>
      <c r="H1010" s="36">
        <f>_xlfn.XLOOKUP($B1010,'[1]DOT Signs Costs (2)'!$A:$A,'[1]DOT Signs Costs (2)'!$W:$W)</f>
        <v>19.827500000000001</v>
      </c>
      <c r="I1010" s="36">
        <f t="shared" si="196"/>
        <v>6.3851485937499994</v>
      </c>
      <c r="J1010" s="36">
        <f t="shared" si="198"/>
        <v>9.2219218749999998E-2</v>
      </c>
      <c r="K1010" s="36">
        <f t="shared" si="199"/>
        <v>6.3851485937499994</v>
      </c>
      <c r="L1010" s="36">
        <f t="shared" si="200"/>
        <v>26.3048678125</v>
      </c>
      <c r="M1010" s="36">
        <f t="shared" si="201"/>
        <v>2.0570406629375002</v>
      </c>
      <c r="N1010" s="36">
        <f t="shared" si="202"/>
        <v>28.361908475437499</v>
      </c>
      <c r="O1010" s="36">
        <f t="shared" si="203"/>
        <v>5.1682882009408484</v>
      </c>
      <c r="P1010" s="36">
        <f t="shared" si="204"/>
        <v>33.530196676378345</v>
      </c>
      <c r="Q1010" s="38" t="e">
        <v>#N/A</v>
      </c>
      <c r="R1010" s="39" t="str">
        <f t="shared" si="205"/>
        <v xml:space="preserve"> </v>
      </c>
      <c r="S1010" s="40"/>
      <c r="T1010" s="41" t="str">
        <f t="shared" si="206"/>
        <v/>
      </c>
      <c r="U1010" s="41" t="str">
        <f t="shared" si="207"/>
        <v/>
      </c>
      <c r="V1010" s="41" t="e">
        <f t="shared" si="195"/>
        <v>#N/A</v>
      </c>
      <c r="W1010" s="18" t="e">
        <f>_xlfn.XLOOKUP($B1010,'[1]Query2 w Prices'!$B:$B,'[1]Query2 w Prices'!$L:$L)</f>
        <v>#N/A</v>
      </c>
    </row>
    <row r="1011" spans="2:23" ht="16.5" customHeight="1" x14ac:dyDescent="0.25">
      <c r="B1011" s="32" t="s">
        <v>1583</v>
      </c>
      <c r="C1011" s="33" t="s">
        <v>5882</v>
      </c>
      <c r="D1011" s="34" t="str">
        <f>_xlfn.XLOOKUP($B1011,[1]Redo!$A:$A,[1]Redo!$AD:$AD)</f>
        <v>SGN,S11,WGX,M6-1P,</v>
      </c>
      <c r="E1011" s="35">
        <v>1326</v>
      </c>
      <c r="F1011" s="36">
        <f>_xlfn.XLOOKUP($B1011,'[1]DOT Signs Costs (2)'!$A:$A,'[1]DOT Signs Costs (2)'!$Y:$Y)</f>
        <v>6.6762500000000002E-2</v>
      </c>
      <c r="G1011" s="37">
        <f t="shared" si="197"/>
        <v>4.0057499999999999</v>
      </c>
      <c r="H1011" s="36">
        <f>_xlfn.XLOOKUP($B1011,'[1]DOT Signs Costs (2)'!$A:$A,'[1]DOT Signs Costs (2)'!$W:$W)</f>
        <v>6.798</v>
      </c>
      <c r="I1011" s="36">
        <f t="shared" si="196"/>
        <v>3.097112375</v>
      </c>
      <c r="J1011" s="36">
        <f t="shared" si="198"/>
        <v>4.4730875000000003E-2</v>
      </c>
      <c r="K1011" s="36">
        <f t="shared" si="199"/>
        <v>3.097112375</v>
      </c>
      <c r="L1011" s="36">
        <f t="shared" si="200"/>
        <v>9.9398432499999991</v>
      </c>
      <c r="M1011" s="36">
        <f t="shared" si="201"/>
        <v>0.77729574214999997</v>
      </c>
      <c r="N1011" s="36">
        <f t="shared" si="202"/>
        <v>10.71713899215</v>
      </c>
      <c r="O1011" s="36">
        <f t="shared" si="203"/>
        <v>1.9529455519166197</v>
      </c>
      <c r="P1011" s="36">
        <f t="shared" si="204"/>
        <v>12.670084544066619</v>
      </c>
      <c r="Q1011" s="38">
        <v>11.41</v>
      </c>
      <c r="R1011" s="39">
        <f t="shared" si="205"/>
        <v>-9.9453522956696766E-2</v>
      </c>
      <c r="S1011" s="40"/>
      <c r="T1011" s="41" t="str">
        <f t="shared" si="206"/>
        <v/>
      </c>
      <c r="U1011" s="41" t="str">
        <f t="shared" si="207"/>
        <v/>
      </c>
      <c r="V1011" s="41">
        <f t="shared" si="195"/>
        <v>11.41</v>
      </c>
      <c r="W1011" s="18">
        <f>_xlfn.XLOOKUP($B1011,'[1]Query2 w Prices'!$B:$B,'[1]Query2 w Prices'!$L:$L)</f>
        <v>11.3369</v>
      </c>
    </row>
    <row r="1012" spans="2:23" ht="16.5" customHeight="1" x14ac:dyDescent="0.25">
      <c r="B1012" s="42" t="s">
        <v>1584</v>
      </c>
      <c r="C1012" s="33" t="s">
        <v>5883</v>
      </c>
      <c r="D1012" s="34" t="str">
        <f>_xlfn.XLOOKUP($B1012,[1]Redo!$A:$A,[1]Redo!$AD:$AD)</f>
        <v>SGN,S11,WGX,M6-1P,</v>
      </c>
      <c r="E1012" s="35">
        <v>1326</v>
      </c>
      <c r="F1012" s="36">
        <f>_xlfn.XLOOKUP($B1012,'[1]DOT Signs Costs (2)'!$A:$A,'[1]DOT Signs Costs (2)'!$Y:$Y)</f>
        <v>6.6762500000000002E-2</v>
      </c>
      <c r="G1012" s="37">
        <f t="shared" si="197"/>
        <v>4.0057499999999999</v>
      </c>
      <c r="H1012" s="36">
        <f>_xlfn.XLOOKUP($B1012,'[1]DOT Signs Costs (2)'!$A:$A,'[1]DOT Signs Costs (2)'!$W:$W)</f>
        <v>6.798</v>
      </c>
      <c r="I1012" s="36">
        <f t="shared" si="196"/>
        <v>3.097112375</v>
      </c>
      <c r="J1012" s="36">
        <f t="shared" si="198"/>
        <v>4.4730875000000003E-2</v>
      </c>
      <c r="K1012" s="36">
        <f t="shared" si="199"/>
        <v>3.097112375</v>
      </c>
      <c r="L1012" s="36">
        <f t="shared" si="200"/>
        <v>9.9398432499999991</v>
      </c>
      <c r="M1012" s="36">
        <f t="shared" si="201"/>
        <v>0.77729574214999997</v>
      </c>
      <c r="N1012" s="36">
        <f t="shared" si="202"/>
        <v>10.71713899215</v>
      </c>
      <c r="O1012" s="36">
        <f t="shared" si="203"/>
        <v>1.9529455519166197</v>
      </c>
      <c r="P1012" s="36">
        <f t="shared" si="204"/>
        <v>12.670084544066619</v>
      </c>
      <c r="Q1012" s="38">
        <v>11.41</v>
      </c>
      <c r="R1012" s="39">
        <f t="shared" si="205"/>
        <v>-9.9453522956696766E-2</v>
      </c>
      <c r="S1012" s="40"/>
      <c r="T1012" s="41" t="str">
        <f t="shared" si="206"/>
        <v/>
      </c>
      <c r="U1012" s="41" t="str">
        <f t="shared" si="207"/>
        <v/>
      </c>
      <c r="V1012" s="41">
        <f t="shared" si="195"/>
        <v>11.41</v>
      </c>
      <c r="W1012" s="18">
        <f>_xlfn.XLOOKUP($B1012,'[1]Query2 w Prices'!$B:$B,'[1]Query2 w Prices'!$L:$L)</f>
        <v>11.3369</v>
      </c>
    </row>
    <row r="1013" spans="2:23" ht="16.5" customHeight="1" x14ac:dyDescent="0.25">
      <c r="B1013" s="32" t="s">
        <v>1590</v>
      </c>
      <c r="C1013" s="33" t="s">
        <v>7780</v>
      </c>
      <c r="D1013" s="34" t="str">
        <f>_xlfn.XLOOKUP($B1013,[1]Redo!$A:$A,[1]Redo!$AD:$AD)</f>
        <v>SGN,S11,WGX,M6-2aP,</v>
      </c>
      <c r="E1013" s="35">
        <v>1326</v>
      </c>
      <c r="F1013" s="36">
        <f>_xlfn.XLOOKUP($B1013,'[1]DOT Signs Costs (2)'!$A:$A,'[1]DOT Signs Costs (2)'!$Y:$Y)</f>
        <v>0.24028124999999995</v>
      </c>
      <c r="G1013" s="37">
        <f t="shared" si="197"/>
        <v>14.416874999999997</v>
      </c>
      <c r="H1013" s="36">
        <f>_xlfn.XLOOKUP($B1013,'[1]DOT Signs Costs (2)'!$A:$A,'[1]DOT Signs Costs (2)'!$W:$W)</f>
        <v>39.655000000000001</v>
      </c>
      <c r="I1013" s="36">
        <f t="shared" si="196"/>
        <v>11.146647187499998</v>
      </c>
      <c r="J1013" s="36">
        <f t="shared" si="198"/>
        <v>0.16098843749999997</v>
      </c>
      <c r="K1013" s="36">
        <f t="shared" si="199"/>
        <v>11.146647187499998</v>
      </c>
      <c r="L1013" s="36">
        <f t="shared" si="200"/>
        <v>50.962635625000004</v>
      </c>
      <c r="M1013" s="36">
        <f t="shared" si="201"/>
        <v>3.9852781058750004</v>
      </c>
      <c r="N1013" s="36">
        <f t="shared" si="202"/>
        <v>54.947913730875001</v>
      </c>
      <c r="O1013" s="36">
        <f t="shared" si="203"/>
        <v>10.012959968739064</v>
      </c>
      <c r="P1013" s="36">
        <f t="shared" si="204"/>
        <v>64.960873699614069</v>
      </c>
      <c r="Q1013" s="38" t="e">
        <v>#N/A</v>
      </c>
      <c r="R1013" s="39" t="str">
        <f t="shared" si="205"/>
        <v xml:space="preserve"> </v>
      </c>
      <c r="S1013" s="40"/>
      <c r="T1013" s="41" t="str">
        <f t="shared" si="206"/>
        <v/>
      </c>
      <c r="U1013" s="41" t="str">
        <f t="shared" si="207"/>
        <v/>
      </c>
      <c r="V1013" s="41" t="e">
        <f t="shared" si="195"/>
        <v>#N/A</v>
      </c>
      <c r="W1013" s="18" t="e">
        <f>_xlfn.XLOOKUP($B1013,'[1]Query2 w Prices'!$B:$B,'[1]Query2 w Prices'!$L:$L)</f>
        <v>#N/A</v>
      </c>
    </row>
    <row r="1014" spans="2:23" ht="16.5" customHeight="1" x14ac:dyDescent="0.25">
      <c r="B1014" s="42" t="s">
        <v>1591</v>
      </c>
      <c r="C1014" s="33" t="s">
        <v>7781</v>
      </c>
      <c r="D1014" s="34" t="str">
        <f>_xlfn.XLOOKUP($B1014,[1]Redo!$A:$A,[1]Redo!$AD:$AD)</f>
        <v>SGN,S11,WGX,M6-2aP,</v>
      </c>
      <c r="E1014" s="35">
        <v>1326</v>
      </c>
      <c r="F1014" s="36">
        <f>_xlfn.XLOOKUP($B1014,'[1]DOT Signs Costs (2)'!$A:$A,'[1]DOT Signs Costs (2)'!$Y:$Y)</f>
        <v>0.24028124999999995</v>
      </c>
      <c r="G1014" s="37">
        <f t="shared" si="197"/>
        <v>14.416874999999997</v>
      </c>
      <c r="H1014" s="36">
        <f>_xlfn.XLOOKUP($B1014,'[1]DOT Signs Costs (2)'!$A:$A,'[1]DOT Signs Costs (2)'!$W:$W)</f>
        <v>39.655000000000001</v>
      </c>
      <c r="I1014" s="36">
        <f t="shared" si="196"/>
        <v>11.146647187499998</v>
      </c>
      <c r="J1014" s="36">
        <f t="shared" si="198"/>
        <v>0.16098843749999997</v>
      </c>
      <c r="K1014" s="36">
        <f t="shared" si="199"/>
        <v>11.146647187499998</v>
      </c>
      <c r="L1014" s="36">
        <f t="shared" si="200"/>
        <v>50.962635625000004</v>
      </c>
      <c r="M1014" s="36">
        <f t="shared" si="201"/>
        <v>3.9852781058750004</v>
      </c>
      <c r="N1014" s="36">
        <f t="shared" si="202"/>
        <v>54.947913730875001</v>
      </c>
      <c r="O1014" s="36">
        <f t="shared" si="203"/>
        <v>10.012959968739064</v>
      </c>
      <c r="P1014" s="36">
        <f t="shared" si="204"/>
        <v>64.960873699614069</v>
      </c>
      <c r="Q1014" s="38" t="e">
        <v>#N/A</v>
      </c>
      <c r="R1014" s="39" t="str">
        <f t="shared" si="205"/>
        <v xml:space="preserve"> </v>
      </c>
      <c r="S1014" s="40"/>
      <c r="T1014" s="41" t="str">
        <f t="shared" si="206"/>
        <v/>
      </c>
      <c r="U1014" s="41" t="str">
        <f t="shared" si="207"/>
        <v/>
      </c>
      <c r="V1014" s="41" t="e">
        <f t="shared" si="195"/>
        <v>#N/A</v>
      </c>
      <c r="W1014" s="18" t="e">
        <f>_xlfn.XLOOKUP($B1014,'[1]Query2 w Prices'!$B:$B,'[1]Query2 w Prices'!$L:$L)</f>
        <v>#N/A</v>
      </c>
    </row>
    <row r="1015" spans="2:23" ht="16.5" customHeight="1" x14ac:dyDescent="0.25">
      <c r="B1015" s="32" t="s">
        <v>1725</v>
      </c>
      <c r="C1015" s="33" t="s">
        <v>5884</v>
      </c>
      <c r="D1015" s="34" t="str">
        <f>_xlfn.XLOOKUP($B1015,[1]Redo!$A:$A,[1]Redo!$AD:$AD)</f>
        <v>SGN,S11,WGX,M6-6P,</v>
      </c>
      <c r="E1015" s="35">
        <v>1326</v>
      </c>
      <c r="F1015" s="36">
        <f>_xlfn.XLOOKUP($B1015,'[1]DOT Signs Costs (2)'!$A:$A,'[1]DOT Signs Costs (2)'!$Y:$Y)</f>
        <v>0.13764062499999999</v>
      </c>
      <c r="G1015" s="37">
        <f t="shared" si="197"/>
        <v>8.2584374999999994</v>
      </c>
      <c r="H1015" s="36">
        <f>_xlfn.XLOOKUP($B1015,'[1]DOT Signs Costs (2)'!$A:$A,'[1]DOT Signs Costs (2)'!$W:$W)</f>
        <v>19.827500000000001</v>
      </c>
      <c r="I1015" s="36">
        <f t="shared" si="196"/>
        <v>6.3851485937499994</v>
      </c>
      <c r="J1015" s="36">
        <f t="shared" si="198"/>
        <v>9.2219218749999998E-2</v>
      </c>
      <c r="K1015" s="36">
        <f t="shared" si="199"/>
        <v>6.3851485937499994</v>
      </c>
      <c r="L1015" s="36">
        <f t="shared" si="200"/>
        <v>26.3048678125</v>
      </c>
      <c r="M1015" s="36">
        <f t="shared" si="201"/>
        <v>2.0570406629375002</v>
      </c>
      <c r="N1015" s="36">
        <f t="shared" si="202"/>
        <v>28.361908475437499</v>
      </c>
      <c r="O1015" s="36">
        <f t="shared" si="203"/>
        <v>5.1682882009408484</v>
      </c>
      <c r="P1015" s="36">
        <f t="shared" si="204"/>
        <v>33.530196676378345</v>
      </c>
      <c r="Q1015" s="38" t="e">
        <v>#N/A</v>
      </c>
      <c r="R1015" s="39" t="str">
        <f t="shared" si="205"/>
        <v xml:space="preserve"> </v>
      </c>
      <c r="S1015" s="40"/>
      <c r="T1015" s="41" t="str">
        <f t="shared" si="206"/>
        <v/>
      </c>
      <c r="U1015" s="41" t="str">
        <f t="shared" si="207"/>
        <v/>
      </c>
      <c r="V1015" s="41" t="e">
        <f t="shared" si="195"/>
        <v>#N/A</v>
      </c>
      <c r="W1015" s="18" t="e">
        <f>_xlfn.XLOOKUP($B1015,'[1]Query2 w Prices'!$B:$B,'[1]Query2 w Prices'!$L:$L)</f>
        <v>#N/A</v>
      </c>
    </row>
    <row r="1016" spans="2:23" ht="16.5" customHeight="1" x14ac:dyDescent="0.25">
      <c r="B1016" s="42" t="s">
        <v>1726</v>
      </c>
      <c r="C1016" s="33" t="s">
        <v>5885</v>
      </c>
      <c r="D1016" s="34" t="str">
        <f>_xlfn.XLOOKUP($B1016,[1]Redo!$A:$A,[1]Redo!$AD:$AD)</f>
        <v>SGN,S11,WGX,M6-6P,</v>
      </c>
      <c r="E1016" s="35">
        <v>1326</v>
      </c>
      <c r="F1016" s="36">
        <f>_xlfn.XLOOKUP($B1016,'[1]DOT Signs Costs (2)'!$A:$A,'[1]DOT Signs Costs (2)'!$Y:$Y)</f>
        <v>0.13764062499999999</v>
      </c>
      <c r="G1016" s="37">
        <f t="shared" si="197"/>
        <v>8.2584374999999994</v>
      </c>
      <c r="H1016" s="36">
        <f>_xlfn.XLOOKUP($B1016,'[1]DOT Signs Costs (2)'!$A:$A,'[1]DOT Signs Costs (2)'!$W:$W)</f>
        <v>19.827500000000001</v>
      </c>
      <c r="I1016" s="36">
        <f t="shared" si="196"/>
        <v>6.3851485937499994</v>
      </c>
      <c r="J1016" s="36">
        <f t="shared" si="198"/>
        <v>9.2219218749999998E-2</v>
      </c>
      <c r="K1016" s="36">
        <f t="shared" si="199"/>
        <v>6.3851485937499994</v>
      </c>
      <c r="L1016" s="36">
        <f t="shared" si="200"/>
        <v>26.3048678125</v>
      </c>
      <c r="M1016" s="36">
        <f t="shared" si="201"/>
        <v>2.0570406629375002</v>
      </c>
      <c r="N1016" s="36">
        <f t="shared" si="202"/>
        <v>28.361908475437499</v>
      </c>
      <c r="O1016" s="36">
        <f t="shared" si="203"/>
        <v>5.1682882009408484</v>
      </c>
      <c r="P1016" s="36">
        <f t="shared" si="204"/>
        <v>33.530196676378345</v>
      </c>
      <c r="Q1016" s="38" t="e">
        <v>#N/A</v>
      </c>
      <c r="R1016" s="39" t="str">
        <f t="shared" si="205"/>
        <v xml:space="preserve"> </v>
      </c>
      <c r="S1016" s="40"/>
      <c r="T1016" s="41" t="str">
        <f t="shared" si="206"/>
        <v/>
      </c>
      <c r="U1016" s="41" t="str">
        <f t="shared" si="207"/>
        <v/>
      </c>
      <c r="V1016" s="41" t="e">
        <f t="shared" si="195"/>
        <v>#N/A</v>
      </c>
      <c r="W1016" s="18" t="e">
        <f>_xlfn.XLOOKUP($B1016,'[1]Query2 w Prices'!$B:$B,'[1]Query2 w Prices'!$L:$L)</f>
        <v>#N/A</v>
      </c>
    </row>
    <row r="1017" spans="2:23" ht="16.5" customHeight="1" x14ac:dyDescent="0.25">
      <c r="B1017" s="32" t="s">
        <v>1606</v>
      </c>
      <c r="C1017" s="33" t="s">
        <v>7782</v>
      </c>
      <c r="D1017" s="34" t="str">
        <f>_xlfn.XLOOKUP($B1017,[1]Redo!$A:$A,[1]Redo!$AD:$AD)</f>
        <v>SGN,S11,WGX,M6-2aP,</v>
      </c>
      <c r="E1017" s="35">
        <v>1326</v>
      </c>
      <c r="F1017" s="36">
        <f>_xlfn.XLOOKUP($B1017,'[1]DOT Signs Costs (2)'!$A:$A,'[1]DOT Signs Costs (2)'!$Y:$Y)</f>
        <v>6.6762500000000002E-2</v>
      </c>
      <c r="G1017" s="37">
        <f t="shared" si="197"/>
        <v>4.0057499999999999</v>
      </c>
      <c r="H1017" s="36">
        <f>_xlfn.XLOOKUP($B1017,'[1]DOT Signs Costs (2)'!$A:$A,'[1]DOT Signs Costs (2)'!$W:$W)</f>
        <v>6.798</v>
      </c>
      <c r="I1017" s="36">
        <f t="shared" si="196"/>
        <v>3.097112375</v>
      </c>
      <c r="J1017" s="36">
        <f t="shared" si="198"/>
        <v>4.4730875000000003E-2</v>
      </c>
      <c r="K1017" s="36">
        <f t="shared" si="199"/>
        <v>3.097112375</v>
      </c>
      <c r="L1017" s="36">
        <f t="shared" si="200"/>
        <v>9.9398432499999991</v>
      </c>
      <c r="M1017" s="36">
        <f t="shared" si="201"/>
        <v>0.77729574214999997</v>
      </c>
      <c r="N1017" s="36">
        <f t="shared" si="202"/>
        <v>10.71713899215</v>
      </c>
      <c r="O1017" s="36">
        <f t="shared" si="203"/>
        <v>1.9529455519166197</v>
      </c>
      <c r="P1017" s="36">
        <f t="shared" si="204"/>
        <v>12.670084544066619</v>
      </c>
      <c r="Q1017" s="38">
        <v>11.41</v>
      </c>
      <c r="R1017" s="39">
        <f t="shared" si="205"/>
        <v>-9.9453522956696766E-2</v>
      </c>
      <c r="S1017" s="40"/>
      <c r="T1017" s="41" t="str">
        <f t="shared" si="206"/>
        <v/>
      </c>
      <c r="U1017" s="41" t="str">
        <f t="shared" si="207"/>
        <v/>
      </c>
      <c r="V1017" s="41">
        <f t="shared" si="195"/>
        <v>11.41</v>
      </c>
      <c r="W1017" s="18">
        <f>_xlfn.XLOOKUP($B1017,'[1]Query2 w Prices'!$B:$B,'[1]Query2 w Prices'!$L:$L)</f>
        <v>11.3369</v>
      </c>
    </row>
    <row r="1018" spans="2:23" ht="16.5" customHeight="1" x14ac:dyDescent="0.25">
      <c r="B1018" s="42" t="s">
        <v>1607</v>
      </c>
      <c r="C1018" s="33" t="s">
        <v>7783</v>
      </c>
      <c r="D1018" s="34" t="str">
        <f>_xlfn.XLOOKUP($B1018,[1]Redo!$A:$A,[1]Redo!$AD:$AD)</f>
        <v>SGN,S11,WGX,M6-2aP,</v>
      </c>
      <c r="E1018" s="35">
        <v>1326</v>
      </c>
      <c r="F1018" s="36">
        <f>_xlfn.XLOOKUP($B1018,'[1]DOT Signs Costs (2)'!$A:$A,'[1]DOT Signs Costs (2)'!$Y:$Y)</f>
        <v>6.6762500000000002E-2</v>
      </c>
      <c r="G1018" s="37">
        <f t="shared" si="197"/>
        <v>4.0057499999999999</v>
      </c>
      <c r="H1018" s="36">
        <f>_xlfn.XLOOKUP($B1018,'[1]DOT Signs Costs (2)'!$A:$A,'[1]DOT Signs Costs (2)'!$W:$W)</f>
        <v>6.798</v>
      </c>
      <c r="I1018" s="36">
        <f t="shared" si="196"/>
        <v>3.097112375</v>
      </c>
      <c r="J1018" s="36">
        <f t="shared" si="198"/>
        <v>4.4730875000000003E-2</v>
      </c>
      <c r="K1018" s="36">
        <f t="shared" si="199"/>
        <v>3.097112375</v>
      </c>
      <c r="L1018" s="36">
        <f t="shared" si="200"/>
        <v>9.9398432499999991</v>
      </c>
      <c r="M1018" s="36">
        <f t="shared" si="201"/>
        <v>0.77729574214999997</v>
      </c>
      <c r="N1018" s="36">
        <f t="shared" si="202"/>
        <v>10.71713899215</v>
      </c>
      <c r="O1018" s="36">
        <f t="shared" si="203"/>
        <v>1.9529455519166197</v>
      </c>
      <c r="P1018" s="36">
        <f t="shared" si="204"/>
        <v>12.670084544066619</v>
      </c>
      <c r="Q1018" s="38">
        <v>11.41</v>
      </c>
      <c r="R1018" s="39">
        <f t="shared" si="205"/>
        <v>-9.9453522956696766E-2</v>
      </c>
      <c r="S1018" s="40"/>
      <c r="T1018" s="41" t="str">
        <f t="shared" si="206"/>
        <v/>
      </c>
      <c r="U1018" s="41" t="str">
        <f t="shared" si="207"/>
        <v/>
      </c>
      <c r="V1018" s="41">
        <f t="shared" si="195"/>
        <v>11.41</v>
      </c>
      <c r="W1018" s="18">
        <f>_xlfn.XLOOKUP($B1018,'[1]Query2 w Prices'!$B:$B,'[1]Query2 w Prices'!$L:$L)</f>
        <v>11.3369</v>
      </c>
    </row>
    <row r="1019" spans="2:23" ht="16.5" customHeight="1" x14ac:dyDescent="0.25">
      <c r="B1019" s="32" t="s">
        <v>1613</v>
      </c>
      <c r="C1019" s="33" t="s">
        <v>5886</v>
      </c>
      <c r="D1019" s="34" t="str">
        <f>_xlfn.XLOOKUP($B1019,[1]Redo!$A:$A,[1]Redo!$AD:$AD)</f>
        <v>SGN,S11,WGX,M6-2P,</v>
      </c>
      <c r="E1019" s="35">
        <v>1326</v>
      </c>
      <c r="F1019" s="36">
        <f>_xlfn.XLOOKUP($B1019,'[1]DOT Signs Costs (2)'!$A:$A,'[1]DOT Signs Costs (2)'!$Y:$Y)</f>
        <v>0.24028124999999995</v>
      </c>
      <c r="G1019" s="37">
        <f t="shared" si="197"/>
        <v>14.416874999999997</v>
      </c>
      <c r="H1019" s="36">
        <f>_xlfn.XLOOKUP($B1019,'[1]DOT Signs Costs (2)'!$A:$A,'[1]DOT Signs Costs (2)'!$W:$W)</f>
        <v>39.655000000000001</v>
      </c>
      <c r="I1019" s="36">
        <f t="shared" si="196"/>
        <v>11.146647187499998</v>
      </c>
      <c r="J1019" s="36">
        <f t="shared" si="198"/>
        <v>0.16098843749999997</v>
      </c>
      <c r="K1019" s="36">
        <f t="shared" si="199"/>
        <v>11.146647187499998</v>
      </c>
      <c r="L1019" s="36">
        <f t="shared" si="200"/>
        <v>50.962635625000004</v>
      </c>
      <c r="M1019" s="36">
        <f t="shared" si="201"/>
        <v>3.9852781058750004</v>
      </c>
      <c r="N1019" s="36">
        <f t="shared" si="202"/>
        <v>54.947913730875001</v>
      </c>
      <c r="O1019" s="36">
        <f t="shared" si="203"/>
        <v>10.012959968739064</v>
      </c>
      <c r="P1019" s="36">
        <f t="shared" si="204"/>
        <v>64.960873699614069</v>
      </c>
      <c r="Q1019" s="38" t="e">
        <v>#N/A</v>
      </c>
      <c r="R1019" s="39" t="str">
        <f t="shared" si="205"/>
        <v xml:space="preserve"> </v>
      </c>
      <c r="S1019" s="40"/>
      <c r="T1019" s="41" t="str">
        <f t="shared" si="206"/>
        <v/>
      </c>
      <c r="U1019" s="41" t="str">
        <f t="shared" si="207"/>
        <v/>
      </c>
      <c r="V1019" s="41" t="e">
        <f t="shared" si="195"/>
        <v>#N/A</v>
      </c>
      <c r="W1019" s="18" t="e">
        <f>_xlfn.XLOOKUP($B1019,'[1]Query2 w Prices'!$B:$B,'[1]Query2 w Prices'!$L:$L)</f>
        <v>#N/A</v>
      </c>
    </row>
    <row r="1020" spans="2:23" ht="16.5" customHeight="1" x14ac:dyDescent="0.25">
      <c r="B1020" s="42" t="s">
        <v>1614</v>
      </c>
      <c r="C1020" s="33" t="s">
        <v>5887</v>
      </c>
      <c r="D1020" s="34" t="str">
        <f>_xlfn.XLOOKUP($B1020,[1]Redo!$A:$A,[1]Redo!$AD:$AD)</f>
        <v>SGN,S11,WGX,M6-2P,</v>
      </c>
      <c r="E1020" s="35">
        <v>1326</v>
      </c>
      <c r="F1020" s="36">
        <f>_xlfn.XLOOKUP($B1020,'[1]DOT Signs Costs (2)'!$A:$A,'[1]DOT Signs Costs (2)'!$Y:$Y)</f>
        <v>0.24028124999999995</v>
      </c>
      <c r="G1020" s="37">
        <f t="shared" si="197"/>
        <v>14.416874999999997</v>
      </c>
      <c r="H1020" s="36">
        <f>_xlfn.XLOOKUP($B1020,'[1]DOT Signs Costs (2)'!$A:$A,'[1]DOT Signs Costs (2)'!$W:$W)</f>
        <v>39.655000000000001</v>
      </c>
      <c r="I1020" s="36">
        <f t="shared" si="196"/>
        <v>11.146647187499998</v>
      </c>
      <c r="J1020" s="36">
        <f t="shared" si="198"/>
        <v>0.16098843749999997</v>
      </c>
      <c r="K1020" s="36">
        <f t="shared" si="199"/>
        <v>11.146647187499998</v>
      </c>
      <c r="L1020" s="36">
        <f t="shared" si="200"/>
        <v>50.962635625000004</v>
      </c>
      <c r="M1020" s="36">
        <f t="shared" si="201"/>
        <v>3.9852781058750004</v>
      </c>
      <c r="N1020" s="36">
        <f t="shared" si="202"/>
        <v>54.947913730875001</v>
      </c>
      <c r="O1020" s="36">
        <f t="shared" si="203"/>
        <v>10.012959968739064</v>
      </c>
      <c r="P1020" s="36">
        <f t="shared" si="204"/>
        <v>64.960873699614069</v>
      </c>
      <c r="Q1020" s="38" t="e">
        <v>#N/A</v>
      </c>
      <c r="R1020" s="39" t="str">
        <f t="shared" si="205"/>
        <v xml:space="preserve"> </v>
      </c>
      <c r="S1020" s="40"/>
      <c r="T1020" s="41" t="str">
        <f t="shared" si="206"/>
        <v/>
      </c>
      <c r="U1020" s="41" t="str">
        <f t="shared" si="207"/>
        <v/>
      </c>
      <c r="V1020" s="41" t="e">
        <f t="shared" si="195"/>
        <v>#N/A</v>
      </c>
      <c r="W1020" s="18" t="e">
        <f>_xlfn.XLOOKUP($B1020,'[1]Query2 w Prices'!$B:$B,'[1]Query2 w Prices'!$L:$L)</f>
        <v>#N/A</v>
      </c>
    </row>
    <row r="1021" spans="2:23" ht="16.5" customHeight="1" x14ac:dyDescent="0.25">
      <c r="B1021" s="32" t="s">
        <v>1768</v>
      </c>
      <c r="C1021" s="33" t="s">
        <v>5888</v>
      </c>
      <c r="D1021" s="34" t="str">
        <f>_xlfn.XLOOKUP($B1021,[1]Redo!$A:$A,[1]Redo!$AD:$AD)</f>
        <v>SGN,S11,WGX,M6-7P,</v>
      </c>
      <c r="E1021" s="35">
        <v>1326</v>
      </c>
      <c r="F1021" s="36">
        <f>_xlfn.XLOOKUP($B1021,'[1]DOT Signs Costs (2)'!$A:$A,'[1]DOT Signs Costs (2)'!$Y:$Y)</f>
        <v>0.13764062499999999</v>
      </c>
      <c r="G1021" s="37">
        <f t="shared" si="197"/>
        <v>8.2584374999999994</v>
      </c>
      <c r="H1021" s="36">
        <f>_xlfn.XLOOKUP($B1021,'[1]DOT Signs Costs (2)'!$A:$A,'[1]DOT Signs Costs (2)'!$W:$W)</f>
        <v>19.827500000000001</v>
      </c>
      <c r="I1021" s="36">
        <f t="shared" si="196"/>
        <v>6.3851485937499994</v>
      </c>
      <c r="J1021" s="36">
        <f t="shared" si="198"/>
        <v>9.2219218749999998E-2</v>
      </c>
      <c r="K1021" s="36">
        <f t="shared" si="199"/>
        <v>6.3851485937499994</v>
      </c>
      <c r="L1021" s="36">
        <f t="shared" si="200"/>
        <v>26.3048678125</v>
      </c>
      <c r="M1021" s="36">
        <f t="shared" si="201"/>
        <v>2.0570406629375002</v>
      </c>
      <c r="N1021" s="36">
        <f t="shared" si="202"/>
        <v>28.361908475437499</v>
      </c>
      <c r="O1021" s="36">
        <f t="shared" si="203"/>
        <v>5.1682882009408484</v>
      </c>
      <c r="P1021" s="36">
        <f t="shared" si="204"/>
        <v>33.530196676378345</v>
      </c>
      <c r="Q1021" s="38" t="e">
        <v>#N/A</v>
      </c>
      <c r="R1021" s="39" t="str">
        <f t="shared" si="205"/>
        <v xml:space="preserve"> </v>
      </c>
      <c r="S1021" s="40"/>
      <c r="T1021" s="41" t="str">
        <f t="shared" si="206"/>
        <v/>
      </c>
      <c r="U1021" s="41" t="str">
        <f t="shared" si="207"/>
        <v/>
      </c>
      <c r="V1021" s="41" t="e">
        <f t="shared" si="195"/>
        <v>#N/A</v>
      </c>
      <c r="W1021" s="18" t="e">
        <f>_xlfn.XLOOKUP($B1021,'[1]Query2 w Prices'!$B:$B,'[1]Query2 w Prices'!$L:$L)</f>
        <v>#N/A</v>
      </c>
    </row>
    <row r="1022" spans="2:23" ht="16.5" customHeight="1" x14ac:dyDescent="0.25">
      <c r="B1022" s="42" t="s">
        <v>1769</v>
      </c>
      <c r="C1022" s="33" t="s">
        <v>5889</v>
      </c>
      <c r="D1022" s="34" t="str">
        <f>_xlfn.XLOOKUP($B1022,[1]Redo!$A:$A,[1]Redo!$AD:$AD)</f>
        <v>SGN,S11,WGX,M6-7P,</v>
      </c>
      <c r="E1022" s="35">
        <v>1326</v>
      </c>
      <c r="F1022" s="36">
        <f>_xlfn.XLOOKUP($B1022,'[1]DOT Signs Costs (2)'!$A:$A,'[1]DOT Signs Costs (2)'!$Y:$Y)</f>
        <v>0.13764062499999999</v>
      </c>
      <c r="G1022" s="37">
        <f t="shared" si="197"/>
        <v>8.2584374999999994</v>
      </c>
      <c r="H1022" s="36">
        <f>_xlfn.XLOOKUP($B1022,'[1]DOT Signs Costs (2)'!$A:$A,'[1]DOT Signs Costs (2)'!$W:$W)</f>
        <v>19.827500000000001</v>
      </c>
      <c r="I1022" s="36">
        <f t="shared" si="196"/>
        <v>6.3851485937499994</v>
      </c>
      <c r="J1022" s="36">
        <f t="shared" si="198"/>
        <v>9.2219218749999998E-2</v>
      </c>
      <c r="K1022" s="36">
        <f t="shared" si="199"/>
        <v>6.3851485937499994</v>
      </c>
      <c r="L1022" s="36">
        <f t="shared" si="200"/>
        <v>26.3048678125</v>
      </c>
      <c r="M1022" s="36">
        <f t="shared" si="201"/>
        <v>2.0570406629375002</v>
      </c>
      <c r="N1022" s="36">
        <f t="shared" si="202"/>
        <v>28.361908475437499</v>
      </c>
      <c r="O1022" s="36">
        <f t="shared" si="203"/>
        <v>5.1682882009408484</v>
      </c>
      <c r="P1022" s="36">
        <f t="shared" si="204"/>
        <v>33.530196676378345</v>
      </c>
      <c r="Q1022" s="38" t="e">
        <v>#N/A</v>
      </c>
      <c r="R1022" s="39" t="str">
        <f t="shared" si="205"/>
        <v xml:space="preserve"> </v>
      </c>
      <c r="S1022" s="40"/>
      <c r="T1022" s="41" t="str">
        <f t="shared" si="206"/>
        <v/>
      </c>
      <c r="U1022" s="41" t="str">
        <f t="shared" si="207"/>
        <v/>
      </c>
      <c r="V1022" s="41" t="e">
        <f t="shared" si="195"/>
        <v>#N/A</v>
      </c>
      <c r="W1022" s="18" t="e">
        <f>_xlfn.XLOOKUP($B1022,'[1]Query2 w Prices'!$B:$B,'[1]Query2 w Prices'!$L:$L)</f>
        <v>#N/A</v>
      </c>
    </row>
    <row r="1023" spans="2:23" ht="16.5" customHeight="1" x14ac:dyDescent="0.25">
      <c r="B1023" s="32" t="s">
        <v>1629</v>
      </c>
      <c r="C1023" s="33" t="s">
        <v>5890</v>
      </c>
      <c r="D1023" s="34" t="str">
        <f>_xlfn.XLOOKUP($B1023,[1]Redo!$A:$A,[1]Redo!$AD:$AD)</f>
        <v>SGN,S11,WGX,M6-2P,</v>
      </c>
      <c r="E1023" s="35">
        <v>1326</v>
      </c>
      <c r="F1023" s="36">
        <f>_xlfn.XLOOKUP($B1023,'[1]DOT Signs Costs (2)'!$A:$A,'[1]DOT Signs Costs (2)'!$Y:$Y)</f>
        <v>6.6762500000000002E-2</v>
      </c>
      <c r="G1023" s="37">
        <f t="shared" si="197"/>
        <v>4.0057499999999999</v>
      </c>
      <c r="H1023" s="36">
        <f>_xlfn.XLOOKUP($B1023,'[1]DOT Signs Costs (2)'!$A:$A,'[1]DOT Signs Costs (2)'!$W:$W)</f>
        <v>6.798</v>
      </c>
      <c r="I1023" s="36">
        <f t="shared" si="196"/>
        <v>3.097112375</v>
      </c>
      <c r="J1023" s="36">
        <f t="shared" si="198"/>
        <v>4.4730875000000003E-2</v>
      </c>
      <c r="K1023" s="36">
        <f t="shared" si="199"/>
        <v>3.097112375</v>
      </c>
      <c r="L1023" s="36">
        <f t="shared" si="200"/>
        <v>9.9398432499999991</v>
      </c>
      <c r="M1023" s="36">
        <f t="shared" si="201"/>
        <v>0.77729574214999997</v>
      </c>
      <c r="N1023" s="36">
        <f t="shared" si="202"/>
        <v>10.71713899215</v>
      </c>
      <c r="O1023" s="36">
        <f t="shared" si="203"/>
        <v>1.9529455519166197</v>
      </c>
      <c r="P1023" s="36">
        <f t="shared" si="204"/>
        <v>12.670084544066619</v>
      </c>
      <c r="Q1023" s="38">
        <v>11.41</v>
      </c>
      <c r="R1023" s="39">
        <f t="shared" si="205"/>
        <v>-9.9453522956696766E-2</v>
      </c>
      <c r="S1023" s="40"/>
      <c r="T1023" s="41" t="str">
        <f t="shared" si="206"/>
        <v/>
      </c>
      <c r="U1023" s="41" t="str">
        <f t="shared" si="207"/>
        <v/>
      </c>
      <c r="V1023" s="41">
        <f t="shared" si="195"/>
        <v>11.41</v>
      </c>
      <c r="W1023" s="18">
        <f>_xlfn.XLOOKUP($B1023,'[1]Query2 w Prices'!$B:$B,'[1]Query2 w Prices'!$L:$L)</f>
        <v>11.3369</v>
      </c>
    </row>
    <row r="1024" spans="2:23" ht="16.5" customHeight="1" x14ac:dyDescent="0.25">
      <c r="B1024" s="42" t="s">
        <v>1630</v>
      </c>
      <c r="C1024" s="33" t="s">
        <v>5891</v>
      </c>
      <c r="D1024" s="34" t="str">
        <f>_xlfn.XLOOKUP($B1024,[1]Redo!$A:$A,[1]Redo!$AD:$AD)</f>
        <v>SGN,S11,WGX,M6-2P,</v>
      </c>
      <c r="E1024" s="35">
        <v>1326</v>
      </c>
      <c r="F1024" s="36">
        <f>_xlfn.XLOOKUP($B1024,'[1]DOT Signs Costs (2)'!$A:$A,'[1]DOT Signs Costs (2)'!$Y:$Y)</f>
        <v>6.6762500000000002E-2</v>
      </c>
      <c r="G1024" s="37">
        <f t="shared" si="197"/>
        <v>4.0057499999999999</v>
      </c>
      <c r="H1024" s="36">
        <f>_xlfn.XLOOKUP($B1024,'[1]DOT Signs Costs (2)'!$A:$A,'[1]DOT Signs Costs (2)'!$W:$W)</f>
        <v>6.798</v>
      </c>
      <c r="I1024" s="36">
        <f t="shared" si="196"/>
        <v>3.097112375</v>
      </c>
      <c r="J1024" s="36">
        <f t="shared" si="198"/>
        <v>4.4730875000000003E-2</v>
      </c>
      <c r="K1024" s="36">
        <f t="shared" si="199"/>
        <v>3.097112375</v>
      </c>
      <c r="L1024" s="36">
        <f t="shared" si="200"/>
        <v>9.9398432499999991</v>
      </c>
      <c r="M1024" s="36">
        <f t="shared" si="201"/>
        <v>0.77729574214999997</v>
      </c>
      <c r="N1024" s="36">
        <f t="shared" si="202"/>
        <v>10.71713899215</v>
      </c>
      <c r="O1024" s="36">
        <f t="shared" si="203"/>
        <v>1.9529455519166197</v>
      </c>
      <c r="P1024" s="36">
        <f t="shared" si="204"/>
        <v>12.670084544066619</v>
      </c>
      <c r="Q1024" s="38">
        <v>11.41</v>
      </c>
      <c r="R1024" s="39">
        <f t="shared" si="205"/>
        <v>-9.9453522956696766E-2</v>
      </c>
      <c r="S1024" s="40"/>
      <c r="T1024" s="41" t="str">
        <f t="shared" si="206"/>
        <v/>
      </c>
      <c r="U1024" s="41" t="str">
        <f t="shared" si="207"/>
        <v/>
      </c>
      <c r="V1024" s="41">
        <f t="shared" si="195"/>
        <v>11.41</v>
      </c>
      <c r="W1024" s="18">
        <f>_xlfn.XLOOKUP($B1024,'[1]Query2 w Prices'!$B:$B,'[1]Query2 w Prices'!$L:$L)</f>
        <v>11.3369</v>
      </c>
    </row>
    <row r="1025" spans="2:23" ht="16.5" customHeight="1" x14ac:dyDescent="0.25">
      <c r="B1025" s="32" t="s">
        <v>1638</v>
      </c>
      <c r="C1025" s="33" t="s">
        <v>5892</v>
      </c>
      <c r="D1025" s="34" t="str">
        <f>_xlfn.XLOOKUP($B1025,[1]Redo!$A:$A,[1]Redo!$AD:$AD)</f>
        <v>SGN,S11,WGX,M6-3P,</v>
      </c>
      <c r="E1025" s="35">
        <v>1326</v>
      </c>
      <c r="F1025" s="36">
        <f>_xlfn.XLOOKUP($B1025,'[1]DOT Signs Costs (2)'!$A:$A,'[1]DOT Signs Costs (2)'!$Y:$Y)</f>
        <v>0.24028124999999995</v>
      </c>
      <c r="G1025" s="37">
        <f t="shared" si="197"/>
        <v>14.416874999999997</v>
      </c>
      <c r="H1025" s="36">
        <f>_xlfn.XLOOKUP($B1025,'[1]DOT Signs Costs (2)'!$A:$A,'[1]DOT Signs Costs (2)'!$W:$W)</f>
        <v>39.655000000000001</v>
      </c>
      <c r="I1025" s="36">
        <f t="shared" si="196"/>
        <v>11.146647187499998</v>
      </c>
      <c r="J1025" s="36">
        <f t="shared" si="198"/>
        <v>0.16098843749999997</v>
      </c>
      <c r="K1025" s="36">
        <f t="shared" si="199"/>
        <v>11.146647187499998</v>
      </c>
      <c r="L1025" s="36">
        <f t="shared" si="200"/>
        <v>50.962635625000004</v>
      </c>
      <c r="M1025" s="36">
        <f t="shared" si="201"/>
        <v>3.9852781058750004</v>
      </c>
      <c r="N1025" s="36">
        <f t="shared" si="202"/>
        <v>54.947913730875001</v>
      </c>
      <c r="O1025" s="36">
        <f t="shared" si="203"/>
        <v>10.012959968739064</v>
      </c>
      <c r="P1025" s="36">
        <f t="shared" si="204"/>
        <v>64.960873699614069</v>
      </c>
      <c r="Q1025" s="38" t="e">
        <v>#N/A</v>
      </c>
      <c r="R1025" s="39" t="str">
        <f t="shared" si="205"/>
        <v xml:space="preserve"> </v>
      </c>
      <c r="S1025" s="40"/>
      <c r="T1025" s="41" t="str">
        <f t="shared" si="206"/>
        <v/>
      </c>
      <c r="U1025" s="41" t="str">
        <f t="shared" si="207"/>
        <v/>
      </c>
      <c r="V1025" s="41" t="e">
        <f t="shared" si="195"/>
        <v>#N/A</v>
      </c>
      <c r="W1025" s="18" t="e">
        <f>_xlfn.XLOOKUP($B1025,'[1]Query2 w Prices'!$B:$B,'[1]Query2 w Prices'!$L:$L)</f>
        <v>#N/A</v>
      </c>
    </row>
    <row r="1026" spans="2:23" ht="16.5" customHeight="1" x14ac:dyDescent="0.25">
      <c r="B1026" s="42" t="s">
        <v>1639</v>
      </c>
      <c r="C1026" s="33" t="s">
        <v>5893</v>
      </c>
      <c r="D1026" s="34" t="str">
        <f>_xlfn.XLOOKUP($B1026,[1]Redo!$A:$A,[1]Redo!$AD:$AD)</f>
        <v>SGN,S11,WGX,M6-3P,</v>
      </c>
      <c r="E1026" s="35">
        <v>1326</v>
      </c>
      <c r="F1026" s="36">
        <f>_xlfn.XLOOKUP($B1026,'[1]DOT Signs Costs (2)'!$A:$A,'[1]DOT Signs Costs (2)'!$Y:$Y)</f>
        <v>0.24028124999999995</v>
      </c>
      <c r="G1026" s="37">
        <f t="shared" si="197"/>
        <v>14.416874999999997</v>
      </c>
      <c r="H1026" s="36">
        <f>_xlfn.XLOOKUP($B1026,'[1]DOT Signs Costs (2)'!$A:$A,'[1]DOT Signs Costs (2)'!$W:$W)</f>
        <v>39.655000000000001</v>
      </c>
      <c r="I1026" s="36">
        <f t="shared" si="196"/>
        <v>11.146647187499998</v>
      </c>
      <c r="J1026" s="36">
        <f t="shared" si="198"/>
        <v>0.16098843749999997</v>
      </c>
      <c r="K1026" s="36">
        <f t="shared" si="199"/>
        <v>11.146647187499998</v>
      </c>
      <c r="L1026" s="36">
        <f t="shared" si="200"/>
        <v>50.962635625000004</v>
      </c>
      <c r="M1026" s="36">
        <f t="shared" si="201"/>
        <v>3.9852781058750004</v>
      </c>
      <c r="N1026" s="36">
        <f t="shared" si="202"/>
        <v>54.947913730875001</v>
      </c>
      <c r="O1026" s="36">
        <f t="shared" si="203"/>
        <v>10.012959968739064</v>
      </c>
      <c r="P1026" s="36">
        <f t="shared" si="204"/>
        <v>64.960873699614069</v>
      </c>
      <c r="Q1026" s="38" t="e">
        <v>#N/A</v>
      </c>
      <c r="R1026" s="39" t="str">
        <f t="shared" si="205"/>
        <v xml:space="preserve"> </v>
      </c>
      <c r="S1026" s="40"/>
      <c r="T1026" s="41" t="str">
        <f t="shared" si="206"/>
        <v/>
      </c>
      <c r="U1026" s="41" t="str">
        <f t="shared" si="207"/>
        <v/>
      </c>
      <c r="V1026" s="41" t="e">
        <f t="shared" si="195"/>
        <v>#N/A</v>
      </c>
      <c r="W1026" s="18" t="e">
        <f>_xlfn.XLOOKUP($B1026,'[1]Query2 w Prices'!$B:$B,'[1]Query2 w Prices'!$L:$L)</f>
        <v>#N/A</v>
      </c>
    </row>
    <row r="1027" spans="2:23" ht="16.5" customHeight="1" x14ac:dyDescent="0.25">
      <c r="B1027" s="32" t="s">
        <v>1770</v>
      </c>
      <c r="C1027" s="33" t="s">
        <v>5894</v>
      </c>
      <c r="D1027" s="34" t="str">
        <f>_xlfn.XLOOKUP($B1027,[1]Redo!$A:$A,[1]Redo!$AD:$AD)</f>
        <v>SGN,S11,WGX,M6-7P,</v>
      </c>
      <c r="E1027" s="35">
        <v>1326</v>
      </c>
      <c r="F1027" s="36">
        <f>_xlfn.XLOOKUP($B1027,'[1]DOT Signs Costs (2)'!$A:$A,'[1]DOT Signs Costs (2)'!$Y:$Y)</f>
        <v>0.13764062499999999</v>
      </c>
      <c r="G1027" s="37">
        <f t="shared" si="197"/>
        <v>8.2584374999999994</v>
      </c>
      <c r="H1027" s="36">
        <f>_xlfn.XLOOKUP($B1027,'[1]DOT Signs Costs (2)'!$A:$A,'[1]DOT Signs Costs (2)'!$W:$W)</f>
        <v>19.827500000000001</v>
      </c>
      <c r="I1027" s="36">
        <f t="shared" si="196"/>
        <v>6.3851485937499994</v>
      </c>
      <c r="J1027" s="36">
        <f t="shared" si="198"/>
        <v>9.2219218749999998E-2</v>
      </c>
      <c r="K1027" s="36">
        <f t="shared" si="199"/>
        <v>6.3851485937499994</v>
      </c>
      <c r="L1027" s="36">
        <f t="shared" si="200"/>
        <v>26.3048678125</v>
      </c>
      <c r="M1027" s="36">
        <f t="shared" si="201"/>
        <v>2.0570406629375002</v>
      </c>
      <c r="N1027" s="36">
        <f t="shared" si="202"/>
        <v>28.361908475437499</v>
      </c>
      <c r="O1027" s="36">
        <f t="shared" si="203"/>
        <v>5.1682882009408484</v>
      </c>
      <c r="P1027" s="36">
        <f t="shared" si="204"/>
        <v>33.530196676378345</v>
      </c>
      <c r="Q1027" s="38" t="e">
        <v>#N/A</v>
      </c>
      <c r="R1027" s="39" t="str">
        <f t="shared" si="205"/>
        <v xml:space="preserve"> </v>
      </c>
      <c r="S1027" s="40"/>
      <c r="T1027" s="41" t="str">
        <f t="shared" si="206"/>
        <v/>
      </c>
      <c r="U1027" s="41" t="str">
        <f t="shared" si="207"/>
        <v/>
      </c>
      <c r="V1027" s="41" t="e">
        <f t="shared" si="195"/>
        <v>#N/A</v>
      </c>
      <c r="W1027" s="18" t="e">
        <f>_xlfn.XLOOKUP($B1027,'[1]Query2 w Prices'!$B:$B,'[1]Query2 w Prices'!$L:$L)</f>
        <v>#N/A</v>
      </c>
    </row>
    <row r="1028" spans="2:23" ht="16.5" customHeight="1" x14ac:dyDescent="0.25">
      <c r="B1028" s="42" t="s">
        <v>1771</v>
      </c>
      <c r="C1028" s="33" t="s">
        <v>5895</v>
      </c>
      <c r="D1028" s="34" t="str">
        <f>_xlfn.XLOOKUP($B1028,[1]Redo!$A:$A,[1]Redo!$AD:$AD)</f>
        <v>SGN,S11,WGX,M6-7P,</v>
      </c>
      <c r="E1028" s="35">
        <v>1326</v>
      </c>
      <c r="F1028" s="36">
        <f>_xlfn.XLOOKUP($B1028,'[1]DOT Signs Costs (2)'!$A:$A,'[1]DOT Signs Costs (2)'!$Y:$Y)</f>
        <v>0.13764062499999999</v>
      </c>
      <c r="G1028" s="37">
        <f t="shared" si="197"/>
        <v>8.2584374999999994</v>
      </c>
      <c r="H1028" s="36">
        <f>_xlfn.XLOOKUP($B1028,'[1]DOT Signs Costs (2)'!$A:$A,'[1]DOT Signs Costs (2)'!$W:$W)</f>
        <v>19.827500000000001</v>
      </c>
      <c r="I1028" s="36">
        <f t="shared" si="196"/>
        <v>6.3851485937499994</v>
      </c>
      <c r="J1028" s="36">
        <f t="shared" si="198"/>
        <v>9.2219218749999998E-2</v>
      </c>
      <c r="K1028" s="36">
        <f t="shared" si="199"/>
        <v>6.3851485937499994</v>
      </c>
      <c r="L1028" s="36">
        <f t="shared" si="200"/>
        <v>26.3048678125</v>
      </c>
      <c r="M1028" s="36">
        <f t="shared" si="201"/>
        <v>2.0570406629375002</v>
      </c>
      <c r="N1028" s="36">
        <f t="shared" si="202"/>
        <v>28.361908475437499</v>
      </c>
      <c r="O1028" s="36">
        <f t="shared" si="203"/>
        <v>5.1682882009408484</v>
      </c>
      <c r="P1028" s="36">
        <f t="shared" si="204"/>
        <v>33.530196676378345</v>
      </c>
      <c r="Q1028" s="38" t="e">
        <v>#N/A</v>
      </c>
      <c r="R1028" s="39" t="str">
        <f t="shared" si="205"/>
        <v xml:space="preserve"> </v>
      </c>
      <c r="S1028" s="40"/>
      <c r="T1028" s="41" t="str">
        <f t="shared" si="206"/>
        <v/>
      </c>
      <c r="U1028" s="41" t="str">
        <f t="shared" si="207"/>
        <v/>
      </c>
      <c r="V1028" s="41" t="e">
        <f t="shared" si="195"/>
        <v>#N/A</v>
      </c>
      <c r="W1028" s="18" t="e">
        <f>_xlfn.XLOOKUP($B1028,'[1]Query2 w Prices'!$B:$B,'[1]Query2 w Prices'!$L:$L)</f>
        <v>#N/A</v>
      </c>
    </row>
    <row r="1029" spans="2:23" ht="16.5" customHeight="1" x14ac:dyDescent="0.25">
      <c r="B1029" s="32" t="s">
        <v>1654</v>
      </c>
      <c r="C1029" s="33" t="s">
        <v>5896</v>
      </c>
      <c r="D1029" s="34" t="str">
        <f>_xlfn.XLOOKUP($B1029,[1]Redo!$A:$A,[1]Redo!$AD:$AD)</f>
        <v>SGN,S11,WGX,M6-3P,</v>
      </c>
      <c r="E1029" s="35">
        <v>1326</v>
      </c>
      <c r="F1029" s="36">
        <f>_xlfn.XLOOKUP($B1029,'[1]DOT Signs Costs (2)'!$A:$A,'[1]DOT Signs Costs (2)'!$Y:$Y)</f>
        <v>6.6762500000000002E-2</v>
      </c>
      <c r="G1029" s="37">
        <f t="shared" si="197"/>
        <v>4.0057499999999999</v>
      </c>
      <c r="H1029" s="36">
        <f>_xlfn.XLOOKUP($B1029,'[1]DOT Signs Costs (2)'!$A:$A,'[1]DOT Signs Costs (2)'!$W:$W)</f>
        <v>6.798</v>
      </c>
      <c r="I1029" s="36">
        <f t="shared" si="196"/>
        <v>3.097112375</v>
      </c>
      <c r="J1029" s="36">
        <f t="shared" si="198"/>
        <v>4.4730875000000003E-2</v>
      </c>
      <c r="K1029" s="36">
        <f t="shared" si="199"/>
        <v>3.097112375</v>
      </c>
      <c r="L1029" s="36">
        <f t="shared" si="200"/>
        <v>9.9398432499999991</v>
      </c>
      <c r="M1029" s="36">
        <f t="shared" si="201"/>
        <v>0.77729574214999997</v>
      </c>
      <c r="N1029" s="36">
        <f t="shared" si="202"/>
        <v>10.71713899215</v>
      </c>
      <c r="O1029" s="36">
        <f t="shared" si="203"/>
        <v>1.9529455519166197</v>
      </c>
      <c r="P1029" s="36">
        <f t="shared" si="204"/>
        <v>12.670084544066619</v>
      </c>
      <c r="Q1029" s="38">
        <v>11.41</v>
      </c>
      <c r="R1029" s="39">
        <f t="shared" si="205"/>
        <v>-9.9453522956696766E-2</v>
      </c>
      <c r="S1029" s="40"/>
      <c r="T1029" s="41" t="str">
        <f t="shared" si="206"/>
        <v/>
      </c>
      <c r="U1029" s="41" t="str">
        <f t="shared" si="207"/>
        <v/>
      </c>
      <c r="V1029" s="41">
        <f t="shared" si="195"/>
        <v>11.41</v>
      </c>
      <c r="W1029" s="18">
        <f>_xlfn.XLOOKUP($B1029,'[1]Query2 w Prices'!$B:$B,'[1]Query2 w Prices'!$L:$L)</f>
        <v>11.3369</v>
      </c>
    </row>
    <row r="1030" spans="2:23" ht="16.5" customHeight="1" x14ac:dyDescent="0.25">
      <c r="B1030" s="42" t="s">
        <v>1655</v>
      </c>
      <c r="C1030" s="33" t="s">
        <v>5897</v>
      </c>
      <c r="D1030" s="34" t="str">
        <f>_xlfn.XLOOKUP($B1030,[1]Redo!$A:$A,[1]Redo!$AD:$AD)</f>
        <v>SGN,S11,WGX,M6-3P,</v>
      </c>
      <c r="E1030" s="35">
        <v>1326</v>
      </c>
      <c r="F1030" s="36">
        <f>_xlfn.XLOOKUP($B1030,'[1]DOT Signs Costs (2)'!$A:$A,'[1]DOT Signs Costs (2)'!$Y:$Y)</f>
        <v>6.6762500000000002E-2</v>
      </c>
      <c r="G1030" s="37">
        <f t="shared" si="197"/>
        <v>4.0057499999999999</v>
      </c>
      <c r="H1030" s="36">
        <f>_xlfn.XLOOKUP($B1030,'[1]DOT Signs Costs (2)'!$A:$A,'[1]DOT Signs Costs (2)'!$W:$W)</f>
        <v>6.798</v>
      </c>
      <c r="I1030" s="36">
        <f t="shared" si="196"/>
        <v>3.097112375</v>
      </c>
      <c r="J1030" s="36">
        <f t="shared" si="198"/>
        <v>4.4730875000000003E-2</v>
      </c>
      <c r="K1030" s="36">
        <f t="shared" si="199"/>
        <v>3.097112375</v>
      </c>
      <c r="L1030" s="36">
        <f t="shared" si="200"/>
        <v>9.9398432499999991</v>
      </c>
      <c r="M1030" s="36">
        <f t="shared" si="201"/>
        <v>0.77729574214999997</v>
      </c>
      <c r="N1030" s="36">
        <f t="shared" si="202"/>
        <v>10.71713899215</v>
      </c>
      <c r="O1030" s="36">
        <f t="shared" si="203"/>
        <v>1.9529455519166197</v>
      </c>
      <c r="P1030" s="36">
        <f t="shared" si="204"/>
        <v>12.670084544066619</v>
      </c>
      <c r="Q1030" s="38">
        <v>11.41</v>
      </c>
      <c r="R1030" s="39">
        <f t="shared" si="205"/>
        <v>-9.9453522956696766E-2</v>
      </c>
      <c r="S1030" s="40"/>
      <c r="T1030" s="41" t="str">
        <f t="shared" si="206"/>
        <v/>
      </c>
      <c r="U1030" s="41" t="str">
        <f t="shared" si="207"/>
        <v/>
      </c>
      <c r="V1030" s="41">
        <f t="shared" ref="V1030:V1093" si="208">ROUND($W1030+7.75%,2)</f>
        <v>11.41</v>
      </c>
      <c r="W1030" s="18">
        <f>_xlfn.XLOOKUP($B1030,'[1]Query2 w Prices'!$B:$B,'[1]Query2 w Prices'!$L:$L)</f>
        <v>11.3369</v>
      </c>
    </row>
    <row r="1031" spans="2:23" ht="16.5" customHeight="1" x14ac:dyDescent="0.25">
      <c r="B1031" s="32" t="s">
        <v>1663</v>
      </c>
      <c r="C1031" s="33" t="s">
        <v>5898</v>
      </c>
      <c r="D1031" s="34" t="str">
        <f>_xlfn.XLOOKUP($B1031,[1]Redo!$A:$A,[1]Redo!$AD:$AD)</f>
        <v>SGN,S11,WGX,M6-4P,</v>
      </c>
      <c r="E1031" s="35">
        <v>1326</v>
      </c>
      <c r="F1031" s="36">
        <f>_xlfn.XLOOKUP($B1031,'[1]DOT Signs Costs (2)'!$A:$A,'[1]DOT Signs Costs (2)'!$Y:$Y)</f>
        <v>0.24028124999999995</v>
      </c>
      <c r="G1031" s="37">
        <f t="shared" si="197"/>
        <v>14.416874999999997</v>
      </c>
      <c r="H1031" s="36">
        <f>_xlfn.XLOOKUP($B1031,'[1]DOT Signs Costs (2)'!$A:$A,'[1]DOT Signs Costs (2)'!$W:$W)</f>
        <v>39.655000000000001</v>
      </c>
      <c r="I1031" s="36">
        <f t="shared" ref="I1031:I1094" si="209">F1031*$K$4</f>
        <v>11.146647187499998</v>
      </c>
      <c r="J1031" s="36">
        <f t="shared" si="198"/>
        <v>0.16098843749999997</v>
      </c>
      <c r="K1031" s="36">
        <f t="shared" si="199"/>
        <v>11.146647187499998</v>
      </c>
      <c r="L1031" s="36">
        <f t="shared" si="200"/>
        <v>50.962635625000004</v>
      </c>
      <c r="M1031" s="36">
        <f t="shared" si="201"/>
        <v>3.9852781058750004</v>
      </c>
      <c r="N1031" s="36">
        <f t="shared" si="202"/>
        <v>54.947913730875001</v>
      </c>
      <c r="O1031" s="36">
        <f t="shared" si="203"/>
        <v>10.012959968739064</v>
      </c>
      <c r="P1031" s="36">
        <f t="shared" si="204"/>
        <v>64.960873699614069</v>
      </c>
      <c r="Q1031" s="38" t="e">
        <v>#N/A</v>
      </c>
      <c r="R1031" s="39" t="str">
        <f t="shared" si="205"/>
        <v xml:space="preserve"> </v>
      </c>
      <c r="S1031" s="40"/>
      <c r="T1031" s="41" t="str">
        <f t="shared" si="206"/>
        <v/>
      </c>
      <c r="U1031" s="41" t="str">
        <f t="shared" si="207"/>
        <v/>
      </c>
      <c r="V1031" s="41" t="e">
        <f t="shared" si="208"/>
        <v>#N/A</v>
      </c>
      <c r="W1031" s="18" t="e">
        <f>_xlfn.XLOOKUP($B1031,'[1]Query2 w Prices'!$B:$B,'[1]Query2 w Prices'!$L:$L)</f>
        <v>#N/A</v>
      </c>
    </row>
    <row r="1032" spans="2:23" ht="16.5" customHeight="1" x14ac:dyDescent="0.25">
      <c r="B1032" s="42" t="s">
        <v>1664</v>
      </c>
      <c r="C1032" s="33" t="s">
        <v>5899</v>
      </c>
      <c r="D1032" s="34" t="str">
        <f>_xlfn.XLOOKUP($B1032,[1]Redo!$A:$A,[1]Redo!$AD:$AD)</f>
        <v>SGN,S11,WGX,M6-4P,</v>
      </c>
      <c r="E1032" s="35">
        <v>1326</v>
      </c>
      <c r="F1032" s="36">
        <f>_xlfn.XLOOKUP($B1032,'[1]DOT Signs Costs (2)'!$A:$A,'[1]DOT Signs Costs (2)'!$Y:$Y)</f>
        <v>0.24028124999999995</v>
      </c>
      <c r="G1032" s="37">
        <f t="shared" si="197"/>
        <v>14.416874999999997</v>
      </c>
      <c r="H1032" s="36">
        <f>_xlfn.XLOOKUP($B1032,'[1]DOT Signs Costs (2)'!$A:$A,'[1]DOT Signs Costs (2)'!$W:$W)</f>
        <v>39.655000000000001</v>
      </c>
      <c r="I1032" s="36">
        <f t="shared" si="209"/>
        <v>11.146647187499998</v>
      </c>
      <c r="J1032" s="36">
        <f t="shared" si="198"/>
        <v>0.16098843749999997</v>
      </c>
      <c r="K1032" s="36">
        <f t="shared" si="199"/>
        <v>11.146647187499998</v>
      </c>
      <c r="L1032" s="36">
        <f t="shared" si="200"/>
        <v>50.962635625000004</v>
      </c>
      <c r="M1032" s="36">
        <f t="shared" si="201"/>
        <v>3.9852781058750004</v>
      </c>
      <c r="N1032" s="36">
        <f t="shared" si="202"/>
        <v>54.947913730875001</v>
      </c>
      <c r="O1032" s="36">
        <f t="shared" si="203"/>
        <v>10.012959968739064</v>
      </c>
      <c r="P1032" s="36">
        <f t="shared" si="204"/>
        <v>64.960873699614069</v>
      </c>
      <c r="Q1032" s="38" t="e">
        <v>#N/A</v>
      </c>
      <c r="R1032" s="39" t="str">
        <f t="shared" si="205"/>
        <v xml:space="preserve"> </v>
      </c>
      <c r="S1032" s="40"/>
      <c r="T1032" s="41" t="str">
        <f t="shared" si="206"/>
        <v/>
      </c>
      <c r="U1032" s="41" t="str">
        <f t="shared" si="207"/>
        <v/>
      </c>
      <c r="V1032" s="41" t="e">
        <f t="shared" si="208"/>
        <v>#N/A</v>
      </c>
      <c r="W1032" s="18" t="e">
        <f>_xlfn.XLOOKUP($B1032,'[1]Query2 w Prices'!$B:$B,'[1]Query2 w Prices'!$L:$L)</f>
        <v>#N/A</v>
      </c>
    </row>
    <row r="1033" spans="2:23" ht="16.5" customHeight="1" x14ac:dyDescent="0.25">
      <c r="B1033" s="32" t="s">
        <v>1575</v>
      </c>
      <c r="C1033" s="33" t="s">
        <v>5900</v>
      </c>
      <c r="D1033" s="34" t="str">
        <f>_xlfn.XLOOKUP($B1033,[1]Redo!$A:$A,[1]Redo!$AD:$AD)</f>
        <v>SGN,S11,WNX,M6-1P,</v>
      </c>
      <c r="E1033" s="35">
        <v>1326</v>
      </c>
      <c r="F1033" s="36">
        <f>_xlfn.XLOOKUP($B1033,'[1]DOT Signs Costs (2)'!$A:$A,'[1]DOT Signs Costs (2)'!$Y:$Y)</f>
        <v>0.13764062499999999</v>
      </c>
      <c r="G1033" s="37">
        <f t="shared" si="197"/>
        <v>8.2584374999999994</v>
      </c>
      <c r="H1033" s="36">
        <f>_xlfn.XLOOKUP($B1033,'[1]DOT Signs Costs (2)'!$A:$A,'[1]DOT Signs Costs (2)'!$W:$W)</f>
        <v>19.827500000000001</v>
      </c>
      <c r="I1033" s="36">
        <f t="shared" si="209"/>
        <v>6.3851485937499994</v>
      </c>
      <c r="J1033" s="36">
        <f t="shared" si="198"/>
        <v>9.2219218749999998E-2</v>
      </c>
      <c r="K1033" s="36">
        <f t="shared" si="199"/>
        <v>6.3851485937499994</v>
      </c>
      <c r="L1033" s="36">
        <f t="shared" si="200"/>
        <v>26.3048678125</v>
      </c>
      <c r="M1033" s="36">
        <f t="shared" si="201"/>
        <v>2.0570406629375002</v>
      </c>
      <c r="N1033" s="36">
        <f t="shared" si="202"/>
        <v>28.361908475437499</v>
      </c>
      <c r="O1033" s="36">
        <f t="shared" si="203"/>
        <v>5.1682882009408484</v>
      </c>
      <c r="P1033" s="36">
        <f t="shared" si="204"/>
        <v>33.530196676378345</v>
      </c>
      <c r="Q1033" s="38">
        <v>21.62</v>
      </c>
      <c r="R1033" s="39">
        <f t="shared" si="205"/>
        <v>-0.35520807680704558</v>
      </c>
      <c r="S1033" s="40"/>
      <c r="T1033" s="41" t="str">
        <f t="shared" si="206"/>
        <v/>
      </c>
      <c r="U1033" s="41" t="str">
        <f t="shared" si="207"/>
        <v/>
      </c>
      <c r="V1033" s="41">
        <f t="shared" si="208"/>
        <v>21.62</v>
      </c>
      <c r="W1033" s="18">
        <f>_xlfn.XLOOKUP($B1033,'[1]Query2 w Prices'!$B:$B,'[1]Query2 w Prices'!$L:$L)</f>
        <v>21.54</v>
      </c>
    </row>
    <row r="1034" spans="2:23" ht="16.5" customHeight="1" x14ac:dyDescent="0.25">
      <c r="B1034" s="42" t="s">
        <v>1576</v>
      </c>
      <c r="C1034" s="33" t="s">
        <v>5901</v>
      </c>
      <c r="D1034" s="34" t="str">
        <f>_xlfn.XLOOKUP($B1034,[1]Redo!$A:$A,[1]Redo!$AD:$AD)</f>
        <v>SGN,S11,WNX,M6-1P,</v>
      </c>
      <c r="E1034" s="35">
        <v>1326</v>
      </c>
      <c r="F1034" s="36">
        <f>_xlfn.XLOOKUP($B1034,'[1]DOT Signs Costs (2)'!$A:$A,'[1]DOT Signs Costs (2)'!$Y:$Y)</f>
        <v>0.13764062499999999</v>
      </c>
      <c r="G1034" s="37">
        <f t="shared" ref="G1034:G1097" si="210">IFERROR(SUM(F1034*60), " ")</f>
        <v>8.2584374999999994</v>
      </c>
      <c r="H1034" s="36">
        <f>_xlfn.XLOOKUP($B1034,'[1]DOT Signs Costs (2)'!$A:$A,'[1]DOT Signs Costs (2)'!$W:$W)</f>
        <v>19.827500000000001</v>
      </c>
      <c r="I1034" s="36">
        <f t="shared" si="209"/>
        <v>6.3851485937499994</v>
      </c>
      <c r="J1034" s="36">
        <f t="shared" ref="J1034:J1097" si="211">IFERROR(SUM($J$4*F1034), " " )</f>
        <v>9.2219218749999998E-2</v>
      </c>
      <c r="K1034" s="36">
        <f t="shared" ref="K1034:K1097" si="212">IFERROR(SUM($K$4*F1034), " ")</f>
        <v>6.3851485937499994</v>
      </c>
      <c r="L1034" s="36">
        <f t="shared" ref="L1034:L1097" si="213">IFERROR(SUM(H1034+J1034+K1034), " ")</f>
        <v>26.3048678125</v>
      </c>
      <c r="M1034" s="36">
        <f t="shared" ref="M1034:M1097" si="214">IFERROR(SUM(L1034*$M$4), " ")</f>
        <v>2.0570406629375002</v>
      </c>
      <c r="N1034" s="36">
        <f t="shared" ref="N1034:N1097" si="215">IFERROR(SUM(L1034+M1034), " ")</f>
        <v>28.361908475437499</v>
      </c>
      <c r="O1034" s="36">
        <f t="shared" ref="O1034:O1097" si="216">IFERROR(SUM(N1034*$O$4), " ")</f>
        <v>5.1682882009408484</v>
      </c>
      <c r="P1034" s="36">
        <f t="shared" ref="P1034:P1097" si="217">IFERROR(SUM(O1034+N1034),"")</f>
        <v>33.530196676378345</v>
      </c>
      <c r="Q1034" s="38">
        <v>21.62</v>
      </c>
      <c r="R1034" s="39">
        <f t="shared" ref="R1034:R1097" si="218">IFERROR(SUM(Q1034-P1034)/(P1034)," ")</f>
        <v>-0.35520807680704558</v>
      </c>
      <c r="S1034" s="40"/>
      <c r="T1034" s="41" t="str">
        <f t="shared" ref="T1034:T1097" si="219">IF(S1034=0,"",Q1034*S1034)</f>
        <v/>
      </c>
      <c r="U1034" s="41" t="str">
        <f t="shared" ref="U1034:U1097" si="220">IFERROR(T1034-(P1034*S1034),"")</f>
        <v/>
      </c>
      <c r="V1034" s="41">
        <f t="shared" si="208"/>
        <v>21.62</v>
      </c>
      <c r="W1034" s="18">
        <f>_xlfn.XLOOKUP($B1034,'[1]Query2 w Prices'!$B:$B,'[1]Query2 w Prices'!$L:$L)</f>
        <v>21.54</v>
      </c>
    </row>
    <row r="1035" spans="2:23" ht="16.5" customHeight="1" x14ac:dyDescent="0.25">
      <c r="B1035" s="32" t="s">
        <v>1577</v>
      </c>
      <c r="C1035" s="33" t="s">
        <v>5902</v>
      </c>
      <c r="D1035" s="34" t="str">
        <f>_xlfn.XLOOKUP($B1035,[1]Redo!$A:$A,[1]Redo!$AD:$AD)</f>
        <v>SGN,S11,WNX,M6-1P,</v>
      </c>
      <c r="E1035" s="35">
        <v>1326</v>
      </c>
      <c r="F1035" s="36">
        <f>_xlfn.XLOOKUP($B1035,'[1]DOT Signs Costs (2)'!$A:$A,'[1]DOT Signs Costs (2)'!$Y:$Y)</f>
        <v>0.24028124999999995</v>
      </c>
      <c r="G1035" s="37">
        <f t="shared" si="210"/>
        <v>14.416874999999997</v>
      </c>
      <c r="H1035" s="36">
        <f>_xlfn.XLOOKUP($B1035,'[1]DOT Signs Costs (2)'!$A:$A,'[1]DOT Signs Costs (2)'!$W:$W)</f>
        <v>39.655000000000001</v>
      </c>
      <c r="I1035" s="36">
        <f t="shared" si="209"/>
        <v>11.146647187499998</v>
      </c>
      <c r="J1035" s="36">
        <f t="shared" si="211"/>
        <v>0.16098843749999997</v>
      </c>
      <c r="K1035" s="36">
        <f t="shared" si="212"/>
        <v>11.146647187499998</v>
      </c>
      <c r="L1035" s="36">
        <f t="shared" si="213"/>
        <v>50.962635625000004</v>
      </c>
      <c r="M1035" s="36">
        <f t="shared" si="214"/>
        <v>3.9852781058750004</v>
      </c>
      <c r="N1035" s="36">
        <f t="shared" si="215"/>
        <v>54.947913730875001</v>
      </c>
      <c r="O1035" s="36">
        <f t="shared" si="216"/>
        <v>10.012959968739064</v>
      </c>
      <c r="P1035" s="36">
        <f t="shared" si="217"/>
        <v>64.960873699614069</v>
      </c>
      <c r="Q1035" s="38">
        <v>37.49</v>
      </c>
      <c r="R1035" s="39">
        <f t="shared" si="218"/>
        <v>-0.42288337787207547</v>
      </c>
      <c r="S1035" s="40"/>
      <c r="T1035" s="41" t="str">
        <f t="shared" si="219"/>
        <v/>
      </c>
      <c r="U1035" s="41" t="str">
        <f t="shared" si="220"/>
        <v/>
      </c>
      <c r="V1035" s="41">
        <f t="shared" si="208"/>
        <v>37.49</v>
      </c>
      <c r="W1035" s="18">
        <f>_xlfn.XLOOKUP($B1035,'[1]Query2 w Prices'!$B:$B,'[1]Query2 w Prices'!$L:$L)</f>
        <v>37.4116</v>
      </c>
    </row>
    <row r="1036" spans="2:23" ht="16.5" customHeight="1" x14ac:dyDescent="0.25">
      <c r="B1036" s="42" t="s">
        <v>1578</v>
      </c>
      <c r="C1036" s="33" t="s">
        <v>5903</v>
      </c>
      <c r="D1036" s="34" t="str">
        <f>_xlfn.XLOOKUP($B1036,[1]Redo!$A:$A,[1]Redo!$AD:$AD)</f>
        <v>SGN,S11,WNX,M6-1P,</v>
      </c>
      <c r="E1036" s="35">
        <v>1326</v>
      </c>
      <c r="F1036" s="36">
        <f>_xlfn.XLOOKUP($B1036,'[1]DOT Signs Costs (2)'!$A:$A,'[1]DOT Signs Costs (2)'!$Y:$Y)</f>
        <v>0.24028124999999995</v>
      </c>
      <c r="G1036" s="37">
        <f t="shared" si="210"/>
        <v>14.416874999999997</v>
      </c>
      <c r="H1036" s="36">
        <f>_xlfn.XLOOKUP($B1036,'[1]DOT Signs Costs (2)'!$A:$A,'[1]DOT Signs Costs (2)'!$W:$W)</f>
        <v>39.655000000000001</v>
      </c>
      <c r="I1036" s="36">
        <f t="shared" si="209"/>
        <v>11.146647187499998</v>
      </c>
      <c r="J1036" s="36">
        <f t="shared" si="211"/>
        <v>0.16098843749999997</v>
      </c>
      <c r="K1036" s="36">
        <f t="shared" si="212"/>
        <v>11.146647187499998</v>
      </c>
      <c r="L1036" s="36">
        <f t="shared" si="213"/>
        <v>50.962635625000004</v>
      </c>
      <c r="M1036" s="36">
        <f t="shared" si="214"/>
        <v>3.9852781058750004</v>
      </c>
      <c r="N1036" s="36">
        <f t="shared" si="215"/>
        <v>54.947913730875001</v>
      </c>
      <c r="O1036" s="36">
        <f t="shared" si="216"/>
        <v>10.012959968739064</v>
      </c>
      <c r="P1036" s="36">
        <f t="shared" si="217"/>
        <v>64.960873699614069</v>
      </c>
      <c r="Q1036" s="38">
        <v>37.49</v>
      </c>
      <c r="R1036" s="39">
        <f t="shared" si="218"/>
        <v>-0.42288337787207547</v>
      </c>
      <c r="S1036" s="40"/>
      <c r="T1036" s="41" t="str">
        <f t="shared" si="219"/>
        <v/>
      </c>
      <c r="U1036" s="41" t="str">
        <f t="shared" si="220"/>
        <v/>
      </c>
      <c r="V1036" s="41">
        <f t="shared" si="208"/>
        <v>37.49</v>
      </c>
      <c r="W1036" s="18">
        <f>_xlfn.XLOOKUP($B1036,'[1]Query2 w Prices'!$B:$B,'[1]Query2 w Prices'!$L:$L)</f>
        <v>37.4116</v>
      </c>
    </row>
    <row r="1037" spans="2:23" ht="16.5" customHeight="1" x14ac:dyDescent="0.25">
      <c r="B1037" s="32" t="s">
        <v>1598</v>
      </c>
      <c r="C1037" s="33" t="s">
        <v>7784</v>
      </c>
      <c r="D1037" s="34" t="str">
        <f>_xlfn.XLOOKUP($B1037,[1]Redo!$A:$A,[1]Redo!$AD:$AD)</f>
        <v>SGN,S11,WNX,M6-2aP,</v>
      </c>
      <c r="E1037" s="35">
        <v>1326</v>
      </c>
      <c r="F1037" s="36">
        <f>_xlfn.XLOOKUP($B1037,'[1]DOT Signs Costs (2)'!$A:$A,'[1]DOT Signs Costs (2)'!$Y:$Y)</f>
        <v>0.13764062499999999</v>
      </c>
      <c r="G1037" s="37">
        <f t="shared" si="210"/>
        <v>8.2584374999999994</v>
      </c>
      <c r="H1037" s="36">
        <f>_xlfn.XLOOKUP($B1037,'[1]DOT Signs Costs (2)'!$A:$A,'[1]DOT Signs Costs (2)'!$W:$W)</f>
        <v>19.827500000000001</v>
      </c>
      <c r="I1037" s="36">
        <f t="shared" si="209"/>
        <v>6.3851485937499994</v>
      </c>
      <c r="J1037" s="36">
        <f t="shared" si="211"/>
        <v>9.2219218749999998E-2</v>
      </c>
      <c r="K1037" s="36">
        <f t="shared" si="212"/>
        <v>6.3851485937499994</v>
      </c>
      <c r="L1037" s="36">
        <f t="shared" si="213"/>
        <v>26.3048678125</v>
      </c>
      <c r="M1037" s="36">
        <f t="shared" si="214"/>
        <v>2.0570406629375002</v>
      </c>
      <c r="N1037" s="36">
        <f t="shared" si="215"/>
        <v>28.361908475437499</v>
      </c>
      <c r="O1037" s="36">
        <f t="shared" si="216"/>
        <v>5.1682882009408484</v>
      </c>
      <c r="P1037" s="36">
        <f t="shared" si="217"/>
        <v>33.530196676378345</v>
      </c>
      <c r="Q1037" s="38">
        <v>21.62</v>
      </c>
      <c r="R1037" s="39">
        <f t="shared" si="218"/>
        <v>-0.35520807680704558</v>
      </c>
      <c r="S1037" s="40"/>
      <c r="T1037" s="41" t="str">
        <f t="shared" si="219"/>
        <v/>
      </c>
      <c r="U1037" s="41" t="str">
        <f t="shared" si="220"/>
        <v/>
      </c>
      <c r="V1037" s="41">
        <f t="shared" si="208"/>
        <v>21.62</v>
      </c>
      <c r="W1037" s="18">
        <f>_xlfn.XLOOKUP($B1037,'[1]Query2 w Prices'!$B:$B,'[1]Query2 w Prices'!$L:$L)</f>
        <v>21.54</v>
      </c>
    </row>
    <row r="1038" spans="2:23" ht="16.5" customHeight="1" x14ac:dyDescent="0.25">
      <c r="B1038" s="42" t="s">
        <v>1599</v>
      </c>
      <c r="C1038" s="33" t="s">
        <v>7785</v>
      </c>
      <c r="D1038" s="34" t="str">
        <f>_xlfn.XLOOKUP($B1038,[1]Redo!$A:$A,[1]Redo!$AD:$AD)</f>
        <v>SGN,S11,WNX,M6-2aP,</v>
      </c>
      <c r="E1038" s="35">
        <v>1326</v>
      </c>
      <c r="F1038" s="36">
        <f>_xlfn.XLOOKUP($B1038,'[1]DOT Signs Costs (2)'!$A:$A,'[1]DOT Signs Costs (2)'!$Y:$Y)</f>
        <v>0.13764062499999999</v>
      </c>
      <c r="G1038" s="37">
        <f t="shared" si="210"/>
        <v>8.2584374999999994</v>
      </c>
      <c r="H1038" s="36">
        <f>_xlfn.XLOOKUP($B1038,'[1]DOT Signs Costs (2)'!$A:$A,'[1]DOT Signs Costs (2)'!$W:$W)</f>
        <v>19.827500000000001</v>
      </c>
      <c r="I1038" s="36">
        <f t="shared" si="209"/>
        <v>6.3851485937499994</v>
      </c>
      <c r="J1038" s="36">
        <f t="shared" si="211"/>
        <v>9.2219218749999998E-2</v>
      </c>
      <c r="K1038" s="36">
        <f t="shared" si="212"/>
        <v>6.3851485937499994</v>
      </c>
      <c r="L1038" s="36">
        <f t="shared" si="213"/>
        <v>26.3048678125</v>
      </c>
      <c r="M1038" s="36">
        <f t="shared" si="214"/>
        <v>2.0570406629375002</v>
      </c>
      <c r="N1038" s="36">
        <f t="shared" si="215"/>
        <v>28.361908475437499</v>
      </c>
      <c r="O1038" s="36">
        <f t="shared" si="216"/>
        <v>5.1682882009408484</v>
      </c>
      <c r="P1038" s="36">
        <f t="shared" si="217"/>
        <v>33.530196676378345</v>
      </c>
      <c r="Q1038" s="38">
        <v>21.62</v>
      </c>
      <c r="R1038" s="39">
        <f t="shared" si="218"/>
        <v>-0.35520807680704558</v>
      </c>
      <c r="S1038" s="40"/>
      <c r="T1038" s="41" t="str">
        <f t="shared" si="219"/>
        <v/>
      </c>
      <c r="U1038" s="41" t="str">
        <f t="shared" si="220"/>
        <v/>
      </c>
      <c r="V1038" s="41">
        <f t="shared" si="208"/>
        <v>21.62</v>
      </c>
      <c r="W1038" s="18">
        <f>_xlfn.XLOOKUP($B1038,'[1]Query2 w Prices'!$B:$B,'[1]Query2 w Prices'!$L:$L)</f>
        <v>21.54</v>
      </c>
    </row>
    <row r="1039" spans="2:23" ht="16.5" customHeight="1" x14ac:dyDescent="0.25">
      <c r="B1039" s="32" t="s">
        <v>1600</v>
      </c>
      <c r="C1039" s="33" t="s">
        <v>7786</v>
      </c>
      <c r="D1039" s="34" t="str">
        <f>_xlfn.XLOOKUP($B1039,[1]Redo!$A:$A,[1]Redo!$AD:$AD)</f>
        <v>SGN,S11,WNX,M6-2aP,</v>
      </c>
      <c r="E1039" s="35">
        <v>1326</v>
      </c>
      <c r="F1039" s="36">
        <f>_xlfn.XLOOKUP($B1039,'[1]DOT Signs Costs (2)'!$A:$A,'[1]DOT Signs Costs (2)'!$Y:$Y)</f>
        <v>0.24028124999999995</v>
      </c>
      <c r="G1039" s="37">
        <f t="shared" si="210"/>
        <v>14.416874999999997</v>
      </c>
      <c r="H1039" s="36">
        <f>_xlfn.XLOOKUP($B1039,'[1]DOT Signs Costs (2)'!$A:$A,'[1]DOT Signs Costs (2)'!$W:$W)</f>
        <v>39.655000000000001</v>
      </c>
      <c r="I1039" s="36">
        <f t="shared" si="209"/>
        <v>11.146647187499998</v>
      </c>
      <c r="J1039" s="36">
        <f t="shared" si="211"/>
        <v>0.16098843749999997</v>
      </c>
      <c r="K1039" s="36">
        <f t="shared" si="212"/>
        <v>11.146647187499998</v>
      </c>
      <c r="L1039" s="36">
        <f t="shared" si="213"/>
        <v>50.962635625000004</v>
      </c>
      <c r="M1039" s="36">
        <f t="shared" si="214"/>
        <v>3.9852781058750004</v>
      </c>
      <c r="N1039" s="36">
        <f t="shared" si="215"/>
        <v>54.947913730875001</v>
      </c>
      <c r="O1039" s="36">
        <f t="shared" si="216"/>
        <v>10.012959968739064</v>
      </c>
      <c r="P1039" s="36">
        <f t="shared" si="217"/>
        <v>64.960873699614069</v>
      </c>
      <c r="Q1039" s="38">
        <v>37.49</v>
      </c>
      <c r="R1039" s="39">
        <f t="shared" si="218"/>
        <v>-0.42288337787207547</v>
      </c>
      <c r="S1039" s="40"/>
      <c r="T1039" s="41" t="str">
        <f t="shared" si="219"/>
        <v/>
      </c>
      <c r="U1039" s="41" t="str">
        <f t="shared" si="220"/>
        <v/>
      </c>
      <c r="V1039" s="41">
        <f t="shared" si="208"/>
        <v>37.49</v>
      </c>
      <c r="W1039" s="18">
        <f>_xlfn.XLOOKUP($B1039,'[1]Query2 w Prices'!$B:$B,'[1]Query2 w Prices'!$L:$L)</f>
        <v>37.4116</v>
      </c>
    </row>
    <row r="1040" spans="2:23" ht="16.5" customHeight="1" x14ac:dyDescent="0.25">
      <c r="B1040" s="42" t="s">
        <v>1601</v>
      </c>
      <c r="C1040" s="33" t="s">
        <v>7787</v>
      </c>
      <c r="D1040" s="34" t="str">
        <f>_xlfn.XLOOKUP($B1040,[1]Redo!$A:$A,[1]Redo!$AD:$AD)</f>
        <v>SGN,S11,WNX,M6-2aP,</v>
      </c>
      <c r="E1040" s="35">
        <v>1326</v>
      </c>
      <c r="F1040" s="36">
        <f>_xlfn.XLOOKUP($B1040,'[1]DOT Signs Costs (2)'!$A:$A,'[1]DOT Signs Costs (2)'!$Y:$Y)</f>
        <v>0.24028124999999995</v>
      </c>
      <c r="G1040" s="37">
        <f t="shared" si="210"/>
        <v>14.416874999999997</v>
      </c>
      <c r="H1040" s="36">
        <f>_xlfn.XLOOKUP($B1040,'[1]DOT Signs Costs (2)'!$A:$A,'[1]DOT Signs Costs (2)'!$W:$W)</f>
        <v>39.655000000000001</v>
      </c>
      <c r="I1040" s="36">
        <f t="shared" si="209"/>
        <v>11.146647187499998</v>
      </c>
      <c r="J1040" s="36">
        <f t="shared" si="211"/>
        <v>0.16098843749999997</v>
      </c>
      <c r="K1040" s="36">
        <f t="shared" si="212"/>
        <v>11.146647187499998</v>
      </c>
      <c r="L1040" s="36">
        <f t="shared" si="213"/>
        <v>50.962635625000004</v>
      </c>
      <c r="M1040" s="36">
        <f t="shared" si="214"/>
        <v>3.9852781058750004</v>
      </c>
      <c r="N1040" s="36">
        <f t="shared" si="215"/>
        <v>54.947913730875001</v>
      </c>
      <c r="O1040" s="36">
        <f t="shared" si="216"/>
        <v>10.012959968739064</v>
      </c>
      <c r="P1040" s="36">
        <f t="shared" si="217"/>
        <v>64.960873699614069</v>
      </c>
      <c r="Q1040" s="38">
        <v>37.49</v>
      </c>
      <c r="R1040" s="39">
        <f t="shared" si="218"/>
        <v>-0.42288337787207547</v>
      </c>
      <c r="S1040" s="40"/>
      <c r="T1040" s="41" t="str">
        <f t="shared" si="219"/>
        <v/>
      </c>
      <c r="U1040" s="41" t="str">
        <f t="shared" si="220"/>
        <v/>
      </c>
      <c r="V1040" s="41">
        <f t="shared" si="208"/>
        <v>37.49</v>
      </c>
      <c r="W1040" s="18">
        <f>_xlfn.XLOOKUP($B1040,'[1]Query2 w Prices'!$B:$B,'[1]Query2 w Prices'!$L:$L)</f>
        <v>37.4116</v>
      </c>
    </row>
    <row r="1041" spans="2:23" ht="16.5" customHeight="1" x14ac:dyDescent="0.25">
      <c r="B1041" s="32" t="s">
        <v>1621</v>
      </c>
      <c r="C1041" s="33" t="s">
        <v>5904</v>
      </c>
      <c r="D1041" s="34" t="str">
        <f>_xlfn.XLOOKUP($B1041,[1]Redo!$A:$A,[1]Redo!$AD:$AD)</f>
        <v>SGN,S11,WNX,M6-2P,</v>
      </c>
      <c r="E1041" s="35">
        <v>1326</v>
      </c>
      <c r="F1041" s="36">
        <f>_xlfn.XLOOKUP($B1041,'[1]DOT Signs Costs (2)'!$A:$A,'[1]DOT Signs Costs (2)'!$Y:$Y)</f>
        <v>0.13764062499999999</v>
      </c>
      <c r="G1041" s="37">
        <f t="shared" si="210"/>
        <v>8.2584374999999994</v>
      </c>
      <c r="H1041" s="36">
        <f>_xlfn.XLOOKUP($B1041,'[1]DOT Signs Costs (2)'!$A:$A,'[1]DOT Signs Costs (2)'!$W:$W)</f>
        <v>19.827500000000001</v>
      </c>
      <c r="I1041" s="36">
        <f t="shared" si="209"/>
        <v>6.3851485937499994</v>
      </c>
      <c r="J1041" s="36">
        <f t="shared" si="211"/>
        <v>9.2219218749999998E-2</v>
      </c>
      <c r="K1041" s="36">
        <f t="shared" si="212"/>
        <v>6.3851485937499994</v>
      </c>
      <c r="L1041" s="36">
        <f t="shared" si="213"/>
        <v>26.3048678125</v>
      </c>
      <c r="M1041" s="36">
        <f t="shared" si="214"/>
        <v>2.0570406629375002</v>
      </c>
      <c r="N1041" s="36">
        <f t="shared" si="215"/>
        <v>28.361908475437499</v>
      </c>
      <c r="O1041" s="36">
        <f t="shared" si="216"/>
        <v>5.1682882009408484</v>
      </c>
      <c r="P1041" s="36">
        <f t="shared" si="217"/>
        <v>33.530196676378345</v>
      </c>
      <c r="Q1041" s="38">
        <v>21.62</v>
      </c>
      <c r="R1041" s="39">
        <f t="shared" si="218"/>
        <v>-0.35520807680704558</v>
      </c>
      <c r="S1041" s="40"/>
      <c r="T1041" s="41" t="str">
        <f t="shared" si="219"/>
        <v/>
      </c>
      <c r="U1041" s="41" t="str">
        <f t="shared" si="220"/>
        <v/>
      </c>
      <c r="V1041" s="41">
        <f t="shared" si="208"/>
        <v>21.62</v>
      </c>
      <c r="W1041" s="18">
        <f>_xlfn.XLOOKUP($B1041,'[1]Query2 w Prices'!$B:$B,'[1]Query2 w Prices'!$L:$L)</f>
        <v>21.54</v>
      </c>
    </row>
    <row r="1042" spans="2:23" ht="16.5" customHeight="1" x14ac:dyDescent="0.25">
      <c r="B1042" s="42" t="s">
        <v>1622</v>
      </c>
      <c r="C1042" s="33" t="s">
        <v>5905</v>
      </c>
      <c r="D1042" s="34" t="str">
        <f>_xlfn.XLOOKUP($B1042,[1]Redo!$A:$A,[1]Redo!$AD:$AD)</f>
        <v>SGN,S11,WNX,M6-2P,</v>
      </c>
      <c r="E1042" s="35">
        <v>1326</v>
      </c>
      <c r="F1042" s="36">
        <f>_xlfn.XLOOKUP($B1042,'[1]DOT Signs Costs (2)'!$A:$A,'[1]DOT Signs Costs (2)'!$Y:$Y)</f>
        <v>0.13764062499999999</v>
      </c>
      <c r="G1042" s="37">
        <f t="shared" si="210"/>
        <v>8.2584374999999994</v>
      </c>
      <c r="H1042" s="36">
        <f>_xlfn.XLOOKUP($B1042,'[1]DOT Signs Costs (2)'!$A:$A,'[1]DOT Signs Costs (2)'!$W:$W)</f>
        <v>19.827500000000001</v>
      </c>
      <c r="I1042" s="36">
        <f t="shared" si="209"/>
        <v>6.3851485937499994</v>
      </c>
      <c r="J1042" s="36">
        <f t="shared" si="211"/>
        <v>9.2219218749999998E-2</v>
      </c>
      <c r="K1042" s="36">
        <f t="shared" si="212"/>
        <v>6.3851485937499994</v>
      </c>
      <c r="L1042" s="36">
        <f t="shared" si="213"/>
        <v>26.3048678125</v>
      </c>
      <c r="M1042" s="36">
        <f t="shared" si="214"/>
        <v>2.0570406629375002</v>
      </c>
      <c r="N1042" s="36">
        <f t="shared" si="215"/>
        <v>28.361908475437499</v>
      </c>
      <c r="O1042" s="36">
        <f t="shared" si="216"/>
        <v>5.1682882009408484</v>
      </c>
      <c r="P1042" s="36">
        <f t="shared" si="217"/>
        <v>33.530196676378345</v>
      </c>
      <c r="Q1042" s="38">
        <v>21.62</v>
      </c>
      <c r="R1042" s="39">
        <f t="shared" si="218"/>
        <v>-0.35520807680704558</v>
      </c>
      <c r="S1042" s="40"/>
      <c r="T1042" s="41" t="str">
        <f t="shared" si="219"/>
        <v/>
      </c>
      <c r="U1042" s="41" t="str">
        <f t="shared" si="220"/>
        <v/>
      </c>
      <c r="V1042" s="41">
        <f t="shared" si="208"/>
        <v>21.62</v>
      </c>
      <c r="W1042" s="18">
        <f>_xlfn.XLOOKUP($B1042,'[1]Query2 w Prices'!$B:$B,'[1]Query2 w Prices'!$L:$L)</f>
        <v>21.54</v>
      </c>
    </row>
    <row r="1043" spans="2:23" ht="16.5" customHeight="1" x14ac:dyDescent="0.25">
      <c r="B1043" s="32" t="s">
        <v>1623</v>
      </c>
      <c r="C1043" s="33" t="s">
        <v>5906</v>
      </c>
      <c r="D1043" s="34" t="str">
        <f>_xlfn.XLOOKUP($B1043,[1]Redo!$A:$A,[1]Redo!$AD:$AD)</f>
        <v>SGN,S11,WNX,M6-2P,</v>
      </c>
      <c r="E1043" s="35">
        <v>1326</v>
      </c>
      <c r="F1043" s="36">
        <f>_xlfn.XLOOKUP($B1043,'[1]DOT Signs Costs (2)'!$A:$A,'[1]DOT Signs Costs (2)'!$Y:$Y)</f>
        <v>0.24028124999999995</v>
      </c>
      <c r="G1043" s="37">
        <f t="shared" si="210"/>
        <v>14.416874999999997</v>
      </c>
      <c r="H1043" s="36">
        <f>_xlfn.XLOOKUP($B1043,'[1]DOT Signs Costs (2)'!$A:$A,'[1]DOT Signs Costs (2)'!$W:$W)</f>
        <v>39.655000000000001</v>
      </c>
      <c r="I1043" s="36">
        <f t="shared" si="209"/>
        <v>11.146647187499998</v>
      </c>
      <c r="J1043" s="36">
        <f t="shared" si="211"/>
        <v>0.16098843749999997</v>
      </c>
      <c r="K1043" s="36">
        <f t="shared" si="212"/>
        <v>11.146647187499998</v>
      </c>
      <c r="L1043" s="36">
        <f t="shared" si="213"/>
        <v>50.962635625000004</v>
      </c>
      <c r="M1043" s="36">
        <f t="shared" si="214"/>
        <v>3.9852781058750004</v>
      </c>
      <c r="N1043" s="36">
        <f t="shared" si="215"/>
        <v>54.947913730875001</v>
      </c>
      <c r="O1043" s="36">
        <f t="shared" si="216"/>
        <v>10.012959968739064</v>
      </c>
      <c r="P1043" s="36">
        <f t="shared" si="217"/>
        <v>64.960873699614069</v>
      </c>
      <c r="Q1043" s="38">
        <v>37.49</v>
      </c>
      <c r="R1043" s="39">
        <f t="shared" si="218"/>
        <v>-0.42288337787207547</v>
      </c>
      <c r="S1043" s="40"/>
      <c r="T1043" s="41" t="str">
        <f t="shared" si="219"/>
        <v/>
      </c>
      <c r="U1043" s="41" t="str">
        <f t="shared" si="220"/>
        <v/>
      </c>
      <c r="V1043" s="41">
        <f t="shared" si="208"/>
        <v>37.49</v>
      </c>
      <c r="W1043" s="18">
        <f>_xlfn.XLOOKUP($B1043,'[1]Query2 w Prices'!$B:$B,'[1]Query2 w Prices'!$L:$L)</f>
        <v>37.4116</v>
      </c>
    </row>
    <row r="1044" spans="2:23" ht="16.5" customHeight="1" x14ac:dyDescent="0.25">
      <c r="B1044" s="42" t="s">
        <v>1624</v>
      </c>
      <c r="C1044" s="33" t="s">
        <v>5907</v>
      </c>
      <c r="D1044" s="34" t="str">
        <f>_xlfn.XLOOKUP($B1044,[1]Redo!$A:$A,[1]Redo!$AD:$AD)</f>
        <v>SGN,S11,WNX,M6-2P,</v>
      </c>
      <c r="E1044" s="35">
        <v>1326</v>
      </c>
      <c r="F1044" s="36">
        <f>_xlfn.XLOOKUP($B1044,'[1]DOT Signs Costs (2)'!$A:$A,'[1]DOT Signs Costs (2)'!$Y:$Y)</f>
        <v>0.24028124999999995</v>
      </c>
      <c r="G1044" s="37">
        <f t="shared" si="210"/>
        <v>14.416874999999997</v>
      </c>
      <c r="H1044" s="36">
        <f>_xlfn.XLOOKUP($B1044,'[1]DOT Signs Costs (2)'!$A:$A,'[1]DOT Signs Costs (2)'!$W:$W)</f>
        <v>39.655000000000001</v>
      </c>
      <c r="I1044" s="36">
        <f t="shared" si="209"/>
        <v>11.146647187499998</v>
      </c>
      <c r="J1044" s="36">
        <f t="shared" si="211"/>
        <v>0.16098843749999997</v>
      </c>
      <c r="K1044" s="36">
        <f t="shared" si="212"/>
        <v>11.146647187499998</v>
      </c>
      <c r="L1044" s="36">
        <f t="shared" si="213"/>
        <v>50.962635625000004</v>
      </c>
      <c r="M1044" s="36">
        <f t="shared" si="214"/>
        <v>3.9852781058750004</v>
      </c>
      <c r="N1044" s="36">
        <f t="shared" si="215"/>
        <v>54.947913730875001</v>
      </c>
      <c r="O1044" s="36">
        <f t="shared" si="216"/>
        <v>10.012959968739064</v>
      </c>
      <c r="P1044" s="36">
        <f t="shared" si="217"/>
        <v>64.960873699614069</v>
      </c>
      <c r="Q1044" s="38">
        <v>37.49</v>
      </c>
      <c r="R1044" s="39">
        <f t="shared" si="218"/>
        <v>-0.42288337787207547</v>
      </c>
      <c r="S1044" s="40"/>
      <c r="T1044" s="41" t="str">
        <f t="shared" si="219"/>
        <v/>
      </c>
      <c r="U1044" s="41" t="str">
        <f t="shared" si="220"/>
        <v/>
      </c>
      <c r="V1044" s="41">
        <f t="shared" si="208"/>
        <v>37.49</v>
      </c>
      <c r="W1044" s="18">
        <f>_xlfn.XLOOKUP($B1044,'[1]Query2 w Prices'!$B:$B,'[1]Query2 w Prices'!$L:$L)</f>
        <v>37.4116</v>
      </c>
    </row>
    <row r="1045" spans="2:23" ht="16.5" customHeight="1" x14ac:dyDescent="0.25">
      <c r="B1045" s="32" t="s">
        <v>1646</v>
      </c>
      <c r="C1045" s="33" t="s">
        <v>5908</v>
      </c>
      <c r="D1045" s="34" t="str">
        <f>_xlfn.XLOOKUP($B1045,[1]Redo!$A:$A,[1]Redo!$AD:$AD)</f>
        <v>SGN,S11,WNX,M6-3P,</v>
      </c>
      <c r="E1045" s="35">
        <v>1326</v>
      </c>
      <c r="F1045" s="36">
        <f>_xlfn.XLOOKUP($B1045,'[1]DOT Signs Costs (2)'!$A:$A,'[1]DOT Signs Costs (2)'!$Y:$Y)</f>
        <v>0.13764062499999999</v>
      </c>
      <c r="G1045" s="37">
        <f t="shared" si="210"/>
        <v>8.2584374999999994</v>
      </c>
      <c r="H1045" s="36">
        <f>_xlfn.XLOOKUP($B1045,'[1]DOT Signs Costs (2)'!$A:$A,'[1]DOT Signs Costs (2)'!$W:$W)</f>
        <v>19.827500000000001</v>
      </c>
      <c r="I1045" s="36">
        <f t="shared" si="209"/>
        <v>6.3851485937499994</v>
      </c>
      <c r="J1045" s="36">
        <f t="shared" si="211"/>
        <v>9.2219218749999998E-2</v>
      </c>
      <c r="K1045" s="36">
        <f t="shared" si="212"/>
        <v>6.3851485937499994</v>
      </c>
      <c r="L1045" s="36">
        <f t="shared" si="213"/>
        <v>26.3048678125</v>
      </c>
      <c r="M1045" s="36">
        <f t="shared" si="214"/>
        <v>2.0570406629375002</v>
      </c>
      <c r="N1045" s="36">
        <f t="shared" si="215"/>
        <v>28.361908475437499</v>
      </c>
      <c r="O1045" s="36">
        <f t="shared" si="216"/>
        <v>5.1682882009408484</v>
      </c>
      <c r="P1045" s="36">
        <f t="shared" si="217"/>
        <v>33.530196676378345</v>
      </c>
      <c r="Q1045" s="38">
        <v>21.62</v>
      </c>
      <c r="R1045" s="39">
        <f t="shared" si="218"/>
        <v>-0.35520807680704558</v>
      </c>
      <c r="S1045" s="40"/>
      <c r="T1045" s="41" t="str">
        <f t="shared" si="219"/>
        <v/>
      </c>
      <c r="U1045" s="41" t="str">
        <f t="shared" si="220"/>
        <v/>
      </c>
      <c r="V1045" s="41">
        <f t="shared" si="208"/>
        <v>21.62</v>
      </c>
      <c r="W1045" s="18">
        <f>_xlfn.XLOOKUP($B1045,'[1]Query2 w Prices'!$B:$B,'[1]Query2 w Prices'!$L:$L)</f>
        <v>21.54</v>
      </c>
    </row>
    <row r="1046" spans="2:23" ht="16.5" customHeight="1" x14ac:dyDescent="0.25">
      <c r="B1046" s="42" t="s">
        <v>1647</v>
      </c>
      <c r="C1046" s="33" t="s">
        <v>5909</v>
      </c>
      <c r="D1046" s="34" t="str">
        <f>_xlfn.XLOOKUP($B1046,[1]Redo!$A:$A,[1]Redo!$AD:$AD)</f>
        <v>SGN,S11,WNX,M6-3P,</v>
      </c>
      <c r="E1046" s="35">
        <v>1326</v>
      </c>
      <c r="F1046" s="36">
        <f>_xlfn.XLOOKUP($B1046,'[1]DOT Signs Costs (2)'!$A:$A,'[1]DOT Signs Costs (2)'!$Y:$Y)</f>
        <v>0.13764062499999999</v>
      </c>
      <c r="G1046" s="37">
        <f t="shared" si="210"/>
        <v>8.2584374999999994</v>
      </c>
      <c r="H1046" s="36">
        <f>_xlfn.XLOOKUP($B1046,'[1]DOT Signs Costs (2)'!$A:$A,'[1]DOT Signs Costs (2)'!$W:$W)</f>
        <v>19.827500000000001</v>
      </c>
      <c r="I1046" s="36">
        <f t="shared" si="209"/>
        <v>6.3851485937499994</v>
      </c>
      <c r="J1046" s="36">
        <f t="shared" si="211"/>
        <v>9.2219218749999998E-2</v>
      </c>
      <c r="K1046" s="36">
        <f t="shared" si="212"/>
        <v>6.3851485937499994</v>
      </c>
      <c r="L1046" s="36">
        <f t="shared" si="213"/>
        <v>26.3048678125</v>
      </c>
      <c r="M1046" s="36">
        <f t="shared" si="214"/>
        <v>2.0570406629375002</v>
      </c>
      <c r="N1046" s="36">
        <f t="shared" si="215"/>
        <v>28.361908475437499</v>
      </c>
      <c r="O1046" s="36">
        <f t="shared" si="216"/>
        <v>5.1682882009408484</v>
      </c>
      <c r="P1046" s="36">
        <f t="shared" si="217"/>
        <v>33.530196676378345</v>
      </c>
      <c r="Q1046" s="38">
        <v>21.62</v>
      </c>
      <c r="R1046" s="39">
        <f t="shared" si="218"/>
        <v>-0.35520807680704558</v>
      </c>
      <c r="S1046" s="40"/>
      <c r="T1046" s="41" t="str">
        <f t="shared" si="219"/>
        <v/>
      </c>
      <c r="U1046" s="41" t="str">
        <f t="shared" si="220"/>
        <v/>
      </c>
      <c r="V1046" s="41">
        <f t="shared" si="208"/>
        <v>21.62</v>
      </c>
      <c r="W1046" s="18">
        <f>_xlfn.XLOOKUP($B1046,'[1]Query2 w Prices'!$B:$B,'[1]Query2 w Prices'!$L:$L)</f>
        <v>21.54</v>
      </c>
    </row>
    <row r="1047" spans="2:23" ht="16.5" customHeight="1" x14ac:dyDescent="0.25">
      <c r="B1047" s="32" t="s">
        <v>1648</v>
      </c>
      <c r="C1047" s="33" t="s">
        <v>5910</v>
      </c>
      <c r="D1047" s="34" t="str">
        <f>_xlfn.XLOOKUP($B1047,[1]Redo!$A:$A,[1]Redo!$AD:$AD)</f>
        <v>SGN,S11,WNX,M6-3P,</v>
      </c>
      <c r="E1047" s="35">
        <v>1326</v>
      </c>
      <c r="F1047" s="36">
        <f>_xlfn.XLOOKUP($B1047,'[1]DOT Signs Costs (2)'!$A:$A,'[1]DOT Signs Costs (2)'!$Y:$Y)</f>
        <v>0.24028124999999995</v>
      </c>
      <c r="G1047" s="37">
        <f t="shared" si="210"/>
        <v>14.416874999999997</v>
      </c>
      <c r="H1047" s="36">
        <f>_xlfn.XLOOKUP($B1047,'[1]DOT Signs Costs (2)'!$A:$A,'[1]DOT Signs Costs (2)'!$W:$W)</f>
        <v>39.655000000000001</v>
      </c>
      <c r="I1047" s="36">
        <f t="shared" si="209"/>
        <v>11.146647187499998</v>
      </c>
      <c r="J1047" s="36">
        <f t="shared" si="211"/>
        <v>0.16098843749999997</v>
      </c>
      <c r="K1047" s="36">
        <f t="shared" si="212"/>
        <v>11.146647187499998</v>
      </c>
      <c r="L1047" s="36">
        <f t="shared" si="213"/>
        <v>50.962635625000004</v>
      </c>
      <c r="M1047" s="36">
        <f t="shared" si="214"/>
        <v>3.9852781058750004</v>
      </c>
      <c r="N1047" s="36">
        <f t="shared" si="215"/>
        <v>54.947913730875001</v>
      </c>
      <c r="O1047" s="36">
        <f t="shared" si="216"/>
        <v>10.012959968739064</v>
      </c>
      <c r="P1047" s="36">
        <f t="shared" si="217"/>
        <v>64.960873699614069</v>
      </c>
      <c r="Q1047" s="38">
        <v>37.49</v>
      </c>
      <c r="R1047" s="39">
        <f t="shared" si="218"/>
        <v>-0.42288337787207547</v>
      </c>
      <c r="S1047" s="40"/>
      <c r="T1047" s="41" t="str">
        <f t="shared" si="219"/>
        <v/>
      </c>
      <c r="U1047" s="41" t="str">
        <f t="shared" si="220"/>
        <v/>
      </c>
      <c r="V1047" s="41">
        <f t="shared" si="208"/>
        <v>37.49</v>
      </c>
      <c r="W1047" s="18">
        <f>_xlfn.XLOOKUP($B1047,'[1]Query2 w Prices'!$B:$B,'[1]Query2 w Prices'!$L:$L)</f>
        <v>37.4116</v>
      </c>
    </row>
    <row r="1048" spans="2:23" ht="16.5" customHeight="1" x14ac:dyDescent="0.25">
      <c r="B1048" s="42" t="s">
        <v>1649</v>
      </c>
      <c r="C1048" s="33" t="s">
        <v>5911</v>
      </c>
      <c r="D1048" s="34" t="str">
        <f>_xlfn.XLOOKUP($B1048,[1]Redo!$A:$A,[1]Redo!$AD:$AD)</f>
        <v>SGN,S11,WNX,M6-3P,</v>
      </c>
      <c r="E1048" s="35">
        <v>1326</v>
      </c>
      <c r="F1048" s="36">
        <f>_xlfn.XLOOKUP($B1048,'[1]DOT Signs Costs (2)'!$A:$A,'[1]DOT Signs Costs (2)'!$Y:$Y)</f>
        <v>0.24028124999999995</v>
      </c>
      <c r="G1048" s="37">
        <f t="shared" si="210"/>
        <v>14.416874999999997</v>
      </c>
      <c r="H1048" s="36">
        <f>_xlfn.XLOOKUP($B1048,'[1]DOT Signs Costs (2)'!$A:$A,'[1]DOT Signs Costs (2)'!$W:$W)</f>
        <v>39.655000000000001</v>
      </c>
      <c r="I1048" s="36">
        <f t="shared" si="209"/>
        <v>11.146647187499998</v>
      </c>
      <c r="J1048" s="36">
        <f t="shared" si="211"/>
        <v>0.16098843749999997</v>
      </c>
      <c r="K1048" s="36">
        <f t="shared" si="212"/>
        <v>11.146647187499998</v>
      </c>
      <c r="L1048" s="36">
        <f t="shared" si="213"/>
        <v>50.962635625000004</v>
      </c>
      <c r="M1048" s="36">
        <f t="shared" si="214"/>
        <v>3.9852781058750004</v>
      </c>
      <c r="N1048" s="36">
        <f t="shared" si="215"/>
        <v>54.947913730875001</v>
      </c>
      <c r="O1048" s="36">
        <f t="shared" si="216"/>
        <v>10.012959968739064</v>
      </c>
      <c r="P1048" s="36">
        <f t="shared" si="217"/>
        <v>64.960873699614069</v>
      </c>
      <c r="Q1048" s="38">
        <v>37.49</v>
      </c>
      <c r="R1048" s="39">
        <f t="shared" si="218"/>
        <v>-0.42288337787207547</v>
      </c>
      <c r="S1048" s="40"/>
      <c r="T1048" s="41" t="str">
        <f t="shared" si="219"/>
        <v/>
      </c>
      <c r="U1048" s="41" t="str">
        <f t="shared" si="220"/>
        <v/>
      </c>
      <c r="V1048" s="41">
        <f t="shared" si="208"/>
        <v>37.49</v>
      </c>
      <c r="W1048" s="18">
        <f>_xlfn.XLOOKUP($B1048,'[1]Query2 w Prices'!$B:$B,'[1]Query2 w Prices'!$L:$L)</f>
        <v>37.4116</v>
      </c>
    </row>
    <row r="1049" spans="2:23" ht="16.5" customHeight="1" x14ac:dyDescent="0.25">
      <c r="B1049" s="32" t="s">
        <v>1671</v>
      </c>
      <c r="C1049" s="33" t="s">
        <v>5912</v>
      </c>
      <c r="D1049" s="34" t="str">
        <f>_xlfn.XLOOKUP($B1049,[1]Redo!$A:$A,[1]Redo!$AD:$AD)</f>
        <v>SGN,S11,WNX,M6-4P,</v>
      </c>
      <c r="E1049" s="35">
        <v>1326</v>
      </c>
      <c r="F1049" s="36">
        <f>_xlfn.XLOOKUP($B1049,'[1]DOT Signs Costs (2)'!$A:$A,'[1]DOT Signs Costs (2)'!$Y:$Y)</f>
        <v>0.13764062499999999</v>
      </c>
      <c r="G1049" s="37">
        <f t="shared" si="210"/>
        <v>8.2584374999999994</v>
      </c>
      <c r="H1049" s="36">
        <f>_xlfn.XLOOKUP($B1049,'[1]DOT Signs Costs (2)'!$A:$A,'[1]DOT Signs Costs (2)'!$W:$W)</f>
        <v>19.827500000000001</v>
      </c>
      <c r="I1049" s="36">
        <f t="shared" si="209"/>
        <v>6.3851485937499994</v>
      </c>
      <c r="J1049" s="36">
        <f t="shared" si="211"/>
        <v>9.2219218749999998E-2</v>
      </c>
      <c r="K1049" s="36">
        <f t="shared" si="212"/>
        <v>6.3851485937499994</v>
      </c>
      <c r="L1049" s="36">
        <f t="shared" si="213"/>
        <v>26.3048678125</v>
      </c>
      <c r="M1049" s="36">
        <f t="shared" si="214"/>
        <v>2.0570406629375002</v>
      </c>
      <c r="N1049" s="36">
        <f t="shared" si="215"/>
        <v>28.361908475437499</v>
      </c>
      <c r="O1049" s="36">
        <f t="shared" si="216"/>
        <v>5.1682882009408484</v>
      </c>
      <c r="P1049" s="36">
        <f t="shared" si="217"/>
        <v>33.530196676378345</v>
      </c>
      <c r="Q1049" s="38">
        <v>21.62</v>
      </c>
      <c r="R1049" s="39">
        <f t="shared" si="218"/>
        <v>-0.35520807680704558</v>
      </c>
      <c r="S1049" s="40"/>
      <c r="T1049" s="41" t="str">
        <f t="shared" si="219"/>
        <v/>
      </c>
      <c r="U1049" s="41" t="str">
        <f t="shared" si="220"/>
        <v/>
      </c>
      <c r="V1049" s="41">
        <f t="shared" si="208"/>
        <v>21.62</v>
      </c>
      <c r="W1049" s="18">
        <f>_xlfn.XLOOKUP($B1049,'[1]Query2 w Prices'!$B:$B,'[1]Query2 w Prices'!$L:$L)</f>
        <v>21.54</v>
      </c>
    </row>
    <row r="1050" spans="2:23" ht="16.5" customHeight="1" x14ac:dyDescent="0.25">
      <c r="B1050" s="42" t="s">
        <v>1672</v>
      </c>
      <c r="C1050" s="33" t="s">
        <v>5913</v>
      </c>
      <c r="D1050" s="34" t="str">
        <f>_xlfn.XLOOKUP($B1050,[1]Redo!$A:$A,[1]Redo!$AD:$AD)</f>
        <v>SGN,S11,WNX,M6-4P,</v>
      </c>
      <c r="E1050" s="35">
        <v>1326</v>
      </c>
      <c r="F1050" s="36">
        <f>_xlfn.XLOOKUP($B1050,'[1]DOT Signs Costs (2)'!$A:$A,'[1]DOT Signs Costs (2)'!$Y:$Y)</f>
        <v>0.13764062499999999</v>
      </c>
      <c r="G1050" s="37">
        <f t="shared" si="210"/>
        <v>8.2584374999999994</v>
      </c>
      <c r="H1050" s="36">
        <f>_xlfn.XLOOKUP($B1050,'[1]DOT Signs Costs (2)'!$A:$A,'[1]DOT Signs Costs (2)'!$W:$W)</f>
        <v>19.827500000000001</v>
      </c>
      <c r="I1050" s="36">
        <f t="shared" si="209"/>
        <v>6.3851485937499994</v>
      </c>
      <c r="J1050" s="36">
        <f t="shared" si="211"/>
        <v>9.2219218749999998E-2</v>
      </c>
      <c r="K1050" s="36">
        <f t="shared" si="212"/>
        <v>6.3851485937499994</v>
      </c>
      <c r="L1050" s="36">
        <f t="shared" si="213"/>
        <v>26.3048678125</v>
      </c>
      <c r="M1050" s="36">
        <f t="shared" si="214"/>
        <v>2.0570406629375002</v>
      </c>
      <c r="N1050" s="36">
        <f t="shared" si="215"/>
        <v>28.361908475437499</v>
      </c>
      <c r="O1050" s="36">
        <f t="shared" si="216"/>
        <v>5.1682882009408484</v>
      </c>
      <c r="P1050" s="36">
        <f t="shared" si="217"/>
        <v>33.530196676378345</v>
      </c>
      <c r="Q1050" s="38">
        <v>21.62</v>
      </c>
      <c r="R1050" s="39">
        <f t="shared" si="218"/>
        <v>-0.35520807680704558</v>
      </c>
      <c r="S1050" s="40"/>
      <c r="T1050" s="41" t="str">
        <f t="shared" si="219"/>
        <v/>
      </c>
      <c r="U1050" s="41" t="str">
        <f t="shared" si="220"/>
        <v/>
      </c>
      <c r="V1050" s="41">
        <f t="shared" si="208"/>
        <v>21.62</v>
      </c>
      <c r="W1050" s="18">
        <f>_xlfn.XLOOKUP($B1050,'[1]Query2 w Prices'!$B:$B,'[1]Query2 w Prices'!$L:$L)</f>
        <v>21.54</v>
      </c>
    </row>
    <row r="1051" spans="2:23" ht="16.5" customHeight="1" x14ac:dyDescent="0.25">
      <c r="B1051" s="32" t="s">
        <v>1673</v>
      </c>
      <c r="C1051" s="33" t="s">
        <v>5914</v>
      </c>
      <c r="D1051" s="34" t="str">
        <f>_xlfn.XLOOKUP($B1051,[1]Redo!$A:$A,[1]Redo!$AD:$AD)</f>
        <v>SGN,S11,WNX,M6-4P,</v>
      </c>
      <c r="E1051" s="35">
        <v>1326</v>
      </c>
      <c r="F1051" s="36">
        <f>_xlfn.XLOOKUP($B1051,'[1]DOT Signs Costs (2)'!$A:$A,'[1]DOT Signs Costs (2)'!$Y:$Y)</f>
        <v>0.24028124999999995</v>
      </c>
      <c r="G1051" s="37">
        <f t="shared" si="210"/>
        <v>14.416874999999997</v>
      </c>
      <c r="H1051" s="36">
        <f>_xlfn.XLOOKUP($B1051,'[1]DOT Signs Costs (2)'!$A:$A,'[1]DOT Signs Costs (2)'!$W:$W)</f>
        <v>39.655000000000001</v>
      </c>
      <c r="I1051" s="36">
        <f t="shared" si="209"/>
        <v>11.146647187499998</v>
      </c>
      <c r="J1051" s="36">
        <f t="shared" si="211"/>
        <v>0.16098843749999997</v>
      </c>
      <c r="K1051" s="36">
        <f t="shared" si="212"/>
        <v>11.146647187499998</v>
      </c>
      <c r="L1051" s="36">
        <f t="shared" si="213"/>
        <v>50.962635625000004</v>
      </c>
      <c r="M1051" s="36">
        <f t="shared" si="214"/>
        <v>3.9852781058750004</v>
      </c>
      <c r="N1051" s="36">
        <f t="shared" si="215"/>
        <v>54.947913730875001</v>
      </c>
      <c r="O1051" s="36">
        <f t="shared" si="216"/>
        <v>10.012959968739064</v>
      </c>
      <c r="P1051" s="36">
        <f t="shared" si="217"/>
        <v>64.960873699614069</v>
      </c>
      <c r="Q1051" s="38">
        <v>37.49</v>
      </c>
      <c r="R1051" s="39">
        <f t="shared" si="218"/>
        <v>-0.42288337787207547</v>
      </c>
      <c r="S1051" s="40"/>
      <c r="T1051" s="41" t="str">
        <f t="shared" si="219"/>
        <v/>
      </c>
      <c r="U1051" s="41" t="str">
        <f t="shared" si="220"/>
        <v/>
      </c>
      <c r="V1051" s="41">
        <f t="shared" si="208"/>
        <v>37.49</v>
      </c>
      <c r="W1051" s="18">
        <f>_xlfn.XLOOKUP($B1051,'[1]Query2 w Prices'!$B:$B,'[1]Query2 w Prices'!$L:$L)</f>
        <v>37.4116</v>
      </c>
    </row>
    <row r="1052" spans="2:23" ht="16.5" customHeight="1" x14ac:dyDescent="0.25">
      <c r="B1052" s="42" t="s">
        <v>1674</v>
      </c>
      <c r="C1052" s="33" t="s">
        <v>5915</v>
      </c>
      <c r="D1052" s="34" t="str">
        <f>_xlfn.XLOOKUP($B1052,[1]Redo!$A:$A,[1]Redo!$AD:$AD)</f>
        <v>SGN,S11,WNX,M6-4P,</v>
      </c>
      <c r="E1052" s="35">
        <v>1326</v>
      </c>
      <c r="F1052" s="36">
        <f>_xlfn.XLOOKUP($B1052,'[1]DOT Signs Costs (2)'!$A:$A,'[1]DOT Signs Costs (2)'!$Y:$Y)</f>
        <v>0.24028124999999995</v>
      </c>
      <c r="G1052" s="37">
        <f t="shared" si="210"/>
        <v>14.416874999999997</v>
      </c>
      <c r="H1052" s="36">
        <f>_xlfn.XLOOKUP($B1052,'[1]DOT Signs Costs (2)'!$A:$A,'[1]DOT Signs Costs (2)'!$W:$W)</f>
        <v>39.655000000000001</v>
      </c>
      <c r="I1052" s="36">
        <f t="shared" si="209"/>
        <v>11.146647187499998</v>
      </c>
      <c r="J1052" s="36">
        <f t="shared" si="211"/>
        <v>0.16098843749999997</v>
      </c>
      <c r="K1052" s="36">
        <f t="shared" si="212"/>
        <v>11.146647187499998</v>
      </c>
      <c r="L1052" s="36">
        <f t="shared" si="213"/>
        <v>50.962635625000004</v>
      </c>
      <c r="M1052" s="36">
        <f t="shared" si="214"/>
        <v>3.9852781058750004</v>
      </c>
      <c r="N1052" s="36">
        <f t="shared" si="215"/>
        <v>54.947913730875001</v>
      </c>
      <c r="O1052" s="36">
        <f t="shared" si="216"/>
        <v>10.012959968739064</v>
      </c>
      <c r="P1052" s="36">
        <f t="shared" si="217"/>
        <v>64.960873699614069</v>
      </c>
      <c r="Q1052" s="38">
        <v>37.49</v>
      </c>
      <c r="R1052" s="39">
        <f t="shared" si="218"/>
        <v>-0.42288337787207547</v>
      </c>
      <c r="S1052" s="40"/>
      <c r="T1052" s="41" t="str">
        <f t="shared" si="219"/>
        <v/>
      </c>
      <c r="U1052" s="41" t="str">
        <f t="shared" si="220"/>
        <v/>
      </c>
      <c r="V1052" s="41">
        <f t="shared" si="208"/>
        <v>37.49</v>
      </c>
      <c r="W1052" s="18">
        <f>_xlfn.XLOOKUP($B1052,'[1]Query2 w Prices'!$B:$B,'[1]Query2 w Prices'!$L:$L)</f>
        <v>37.4116</v>
      </c>
    </row>
    <row r="1053" spans="2:23" ht="16.5" customHeight="1" x14ac:dyDescent="0.25">
      <c r="B1053" s="32" t="s">
        <v>1696</v>
      </c>
      <c r="C1053" s="33" t="s">
        <v>5916</v>
      </c>
      <c r="D1053" s="34" t="str">
        <f>_xlfn.XLOOKUP($B1053,[1]Redo!$A:$A,[1]Redo!$AD:$AD)</f>
        <v>SGN,S11,WNX,M6-5P,</v>
      </c>
      <c r="E1053" s="35">
        <v>1326</v>
      </c>
      <c r="F1053" s="36">
        <f>_xlfn.XLOOKUP($B1053,'[1]DOT Signs Costs (2)'!$A:$A,'[1]DOT Signs Costs (2)'!$Y:$Y)</f>
        <v>0.13764062499999999</v>
      </c>
      <c r="G1053" s="37">
        <f t="shared" si="210"/>
        <v>8.2584374999999994</v>
      </c>
      <c r="H1053" s="36">
        <f>_xlfn.XLOOKUP($B1053,'[1]DOT Signs Costs (2)'!$A:$A,'[1]DOT Signs Costs (2)'!$W:$W)</f>
        <v>19.827500000000001</v>
      </c>
      <c r="I1053" s="36">
        <f t="shared" si="209"/>
        <v>6.3851485937499994</v>
      </c>
      <c r="J1053" s="36">
        <f t="shared" si="211"/>
        <v>9.2219218749999998E-2</v>
      </c>
      <c r="K1053" s="36">
        <f t="shared" si="212"/>
        <v>6.3851485937499994</v>
      </c>
      <c r="L1053" s="36">
        <f t="shared" si="213"/>
        <v>26.3048678125</v>
      </c>
      <c r="M1053" s="36">
        <f t="shared" si="214"/>
        <v>2.0570406629375002</v>
      </c>
      <c r="N1053" s="36">
        <f t="shared" si="215"/>
        <v>28.361908475437499</v>
      </c>
      <c r="O1053" s="36">
        <f t="shared" si="216"/>
        <v>5.1682882009408484</v>
      </c>
      <c r="P1053" s="36">
        <f t="shared" si="217"/>
        <v>33.530196676378345</v>
      </c>
      <c r="Q1053" s="38">
        <v>21.62</v>
      </c>
      <c r="R1053" s="39">
        <f t="shared" si="218"/>
        <v>-0.35520807680704558</v>
      </c>
      <c r="S1053" s="40"/>
      <c r="T1053" s="41" t="str">
        <f t="shared" si="219"/>
        <v/>
      </c>
      <c r="U1053" s="41" t="str">
        <f t="shared" si="220"/>
        <v/>
      </c>
      <c r="V1053" s="41">
        <f t="shared" si="208"/>
        <v>21.62</v>
      </c>
      <c r="W1053" s="18">
        <f>_xlfn.XLOOKUP($B1053,'[1]Query2 w Prices'!$B:$B,'[1]Query2 w Prices'!$L:$L)</f>
        <v>21.54</v>
      </c>
    </row>
    <row r="1054" spans="2:23" ht="16.5" customHeight="1" x14ac:dyDescent="0.25">
      <c r="B1054" s="42" t="s">
        <v>1697</v>
      </c>
      <c r="C1054" s="33" t="s">
        <v>5917</v>
      </c>
      <c r="D1054" s="34" t="str">
        <f>_xlfn.XLOOKUP($B1054,[1]Redo!$A:$A,[1]Redo!$AD:$AD)</f>
        <v>SGN,S11,WNX,M6-5P,</v>
      </c>
      <c r="E1054" s="35">
        <v>1326</v>
      </c>
      <c r="F1054" s="36">
        <f>_xlfn.XLOOKUP($B1054,'[1]DOT Signs Costs (2)'!$A:$A,'[1]DOT Signs Costs (2)'!$Y:$Y)</f>
        <v>0.13764062499999999</v>
      </c>
      <c r="G1054" s="37">
        <f t="shared" si="210"/>
        <v>8.2584374999999994</v>
      </c>
      <c r="H1054" s="36">
        <f>_xlfn.XLOOKUP($B1054,'[1]DOT Signs Costs (2)'!$A:$A,'[1]DOT Signs Costs (2)'!$W:$W)</f>
        <v>19.827500000000001</v>
      </c>
      <c r="I1054" s="36">
        <f t="shared" si="209"/>
        <v>6.3851485937499994</v>
      </c>
      <c r="J1054" s="36">
        <f t="shared" si="211"/>
        <v>9.2219218749999998E-2</v>
      </c>
      <c r="K1054" s="36">
        <f t="shared" si="212"/>
        <v>6.3851485937499994</v>
      </c>
      <c r="L1054" s="36">
        <f t="shared" si="213"/>
        <v>26.3048678125</v>
      </c>
      <c r="M1054" s="36">
        <f t="shared" si="214"/>
        <v>2.0570406629375002</v>
      </c>
      <c r="N1054" s="36">
        <f t="shared" si="215"/>
        <v>28.361908475437499</v>
      </c>
      <c r="O1054" s="36">
        <f t="shared" si="216"/>
        <v>5.1682882009408484</v>
      </c>
      <c r="P1054" s="36">
        <f t="shared" si="217"/>
        <v>33.530196676378345</v>
      </c>
      <c r="Q1054" s="38">
        <v>21.62</v>
      </c>
      <c r="R1054" s="39">
        <f t="shared" si="218"/>
        <v>-0.35520807680704558</v>
      </c>
      <c r="S1054" s="40"/>
      <c r="T1054" s="41" t="str">
        <f t="shared" si="219"/>
        <v/>
      </c>
      <c r="U1054" s="41" t="str">
        <f t="shared" si="220"/>
        <v/>
      </c>
      <c r="V1054" s="41">
        <f t="shared" si="208"/>
        <v>21.62</v>
      </c>
      <c r="W1054" s="18">
        <f>_xlfn.XLOOKUP($B1054,'[1]Query2 w Prices'!$B:$B,'[1]Query2 w Prices'!$L:$L)</f>
        <v>21.54</v>
      </c>
    </row>
    <row r="1055" spans="2:23" ht="16.5" customHeight="1" x14ac:dyDescent="0.25">
      <c r="B1055" s="32" t="s">
        <v>1698</v>
      </c>
      <c r="C1055" s="33" t="s">
        <v>5918</v>
      </c>
      <c r="D1055" s="34" t="str">
        <f>_xlfn.XLOOKUP($B1055,[1]Redo!$A:$A,[1]Redo!$AD:$AD)</f>
        <v>SGN,S11,WNX,M6-5P,</v>
      </c>
      <c r="E1055" s="35">
        <v>1326</v>
      </c>
      <c r="F1055" s="36">
        <f>_xlfn.XLOOKUP($B1055,'[1]DOT Signs Costs (2)'!$A:$A,'[1]DOT Signs Costs (2)'!$Y:$Y)</f>
        <v>0.24028124999999995</v>
      </c>
      <c r="G1055" s="37">
        <f t="shared" si="210"/>
        <v>14.416874999999997</v>
      </c>
      <c r="H1055" s="36">
        <f>_xlfn.XLOOKUP($B1055,'[1]DOT Signs Costs (2)'!$A:$A,'[1]DOT Signs Costs (2)'!$W:$W)</f>
        <v>39.655000000000001</v>
      </c>
      <c r="I1055" s="36">
        <f t="shared" si="209"/>
        <v>11.146647187499998</v>
      </c>
      <c r="J1055" s="36">
        <f t="shared" si="211"/>
        <v>0.16098843749999997</v>
      </c>
      <c r="K1055" s="36">
        <f t="shared" si="212"/>
        <v>11.146647187499998</v>
      </c>
      <c r="L1055" s="36">
        <f t="shared" si="213"/>
        <v>50.962635625000004</v>
      </c>
      <c r="M1055" s="36">
        <f t="shared" si="214"/>
        <v>3.9852781058750004</v>
      </c>
      <c r="N1055" s="36">
        <f t="shared" si="215"/>
        <v>54.947913730875001</v>
      </c>
      <c r="O1055" s="36">
        <f t="shared" si="216"/>
        <v>10.012959968739064</v>
      </c>
      <c r="P1055" s="36">
        <f t="shared" si="217"/>
        <v>64.960873699614069</v>
      </c>
      <c r="Q1055" s="38">
        <v>37.49</v>
      </c>
      <c r="R1055" s="39">
        <f t="shared" si="218"/>
        <v>-0.42288337787207547</v>
      </c>
      <c r="S1055" s="40"/>
      <c r="T1055" s="41" t="str">
        <f t="shared" si="219"/>
        <v/>
      </c>
      <c r="U1055" s="41" t="str">
        <f t="shared" si="220"/>
        <v/>
      </c>
      <c r="V1055" s="41">
        <f t="shared" si="208"/>
        <v>37.49</v>
      </c>
      <c r="W1055" s="18">
        <f>_xlfn.XLOOKUP($B1055,'[1]Query2 w Prices'!$B:$B,'[1]Query2 w Prices'!$L:$L)</f>
        <v>37.4116</v>
      </c>
    </row>
    <row r="1056" spans="2:23" ht="16.5" customHeight="1" x14ac:dyDescent="0.25">
      <c r="B1056" s="42" t="s">
        <v>1699</v>
      </c>
      <c r="C1056" s="33" t="s">
        <v>5919</v>
      </c>
      <c r="D1056" s="34" t="str">
        <f>_xlfn.XLOOKUP($B1056,[1]Redo!$A:$A,[1]Redo!$AD:$AD)</f>
        <v>SGN,S11,WNX,M6-5P,</v>
      </c>
      <c r="E1056" s="35">
        <v>1326</v>
      </c>
      <c r="F1056" s="36">
        <f>_xlfn.XLOOKUP($B1056,'[1]DOT Signs Costs (2)'!$A:$A,'[1]DOT Signs Costs (2)'!$Y:$Y)</f>
        <v>0.24028124999999995</v>
      </c>
      <c r="G1056" s="37">
        <f t="shared" si="210"/>
        <v>14.416874999999997</v>
      </c>
      <c r="H1056" s="36">
        <f>_xlfn.XLOOKUP($B1056,'[1]DOT Signs Costs (2)'!$A:$A,'[1]DOT Signs Costs (2)'!$W:$W)</f>
        <v>39.655000000000001</v>
      </c>
      <c r="I1056" s="36">
        <f t="shared" si="209"/>
        <v>11.146647187499998</v>
      </c>
      <c r="J1056" s="36">
        <f t="shared" si="211"/>
        <v>0.16098843749999997</v>
      </c>
      <c r="K1056" s="36">
        <f t="shared" si="212"/>
        <v>11.146647187499998</v>
      </c>
      <c r="L1056" s="36">
        <f t="shared" si="213"/>
        <v>50.962635625000004</v>
      </c>
      <c r="M1056" s="36">
        <f t="shared" si="214"/>
        <v>3.9852781058750004</v>
      </c>
      <c r="N1056" s="36">
        <f t="shared" si="215"/>
        <v>54.947913730875001</v>
      </c>
      <c r="O1056" s="36">
        <f t="shared" si="216"/>
        <v>10.012959968739064</v>
      </c>
      <c r="P1056" s="36">
        <f t="shared" si="217"/>
        <v>64.960873699614069</v>
      </c>
      <c r="Q1056" s="38">
        <v>37.49</v>
      </c>
      <c r="R1056" s="39">
        <f t="shared" si="218"/>
        <v>-0.42288337787207547</v>
      </c>
      <c r="S1056" s="40"/>
      <c r="T1056" s="41" t="str">
        <f t="shared" si="219"/>
        <v/>
      </c>
      <c r="U1056" s="41" t="str">
        <f t="shared" si="220"/>
        <v/>
      </c>
      <c r="V1056" s="41">
        <f t="shared" si="208"/>
        <v>37.49</v>
      </c>
      <c r="W1056" s="18">
        <f>_xlfn.XLOOKUP($B1056,'[1]Query2 w Prices'!$B:$B,'[1]Query2 w Prices'!$L:$L)</f>
        <v>37.4116</v>
      </c>
    </row>
    <row r="1057" spans="2:23" ht="16.5" customHeight="1" x14ac:dyDescent="0.25">
      <c r="B1057" s="32" t="s">
        <v>1735</v>
      </c>
      <c r="C1057" s="33" t="s">
        <v>5920</v>
      </c>
      <c r="D1057" s="34" t="str">
        <f>_xlfn.XLOOKUP($B1057,[1]Redo!$A:$A,[1]Redo!$AD:$AD)</f>
        <v>SGN,S11,WNX,M6-6P,</v>
      </c>
      <c r="E1057" s="35">
        <v>1326</v>
      </c>
      <c r="F1057" s="36">
        <f>_xlfn.XLOOKUP($B1057,'[1]DOT Signs Costs (2)'!$A:$A,'[1]DOT Signs Costs (2)'!$Y:$Y)</f>
        <v>0.13764062499999999</v>
      </c>
      <c r="G1057" s="37">
        <f t="shared" si="210"/>
        <v>8.2584374999999994</v>
      </c>
      <c r="H1057" s="36">
        <f>_xlfn.XLOOKUP($B1057,'[1]DOT Signs Costs (2)'!$A:$A,'[1]DOT Signs Costs (2)'!$W:$W)</f>
        <v>19.827500000000001</v>
      </c>
      <c r="I1057" s="36">
        <f t="shared" si="209"/>
        <v>6.3851485937499994</v>
      </c>
      <c r="J1057" s="36">
        <f t="shared" si="211"/>
        <v>9.2219218749999998E-2</v>
      </c>
      <c r="K1057" s="36">
        <f t="shared" si="212"/>
        <v>6.3851485937499994</v>
      </c>
      <c r="L1057" s="36">
        <f t="shared" si="213"/>
        <v>26.3048678125</v>
      </c>
      <c r="M1057" s="36">
        <f t="shared" si="214"/>
        <v>2.0570406629375002</v>
      </c>
      <c r="N1057" s="36">
        <f t="shared" si="215"/>
        <v>28.361908475437499</v>
      </c>
      <c r="O1057" s="36">
        <f t="shared" si="216"/>
        <v>5.1682882009408484</v>
      </c>
      <c r="P1057" s="36">
        <f t="shared" si="217"/>
        <v>33.530196676378345</v>
      </c>
      <c r="Q1057" s="38">
        <v>21.62</v>
      </c>
      <c r="R1057" s="39">
        <f t="shared" si="218"/>
        <v>-0.35520807680704558</v>
      </c>
      <c r="S1057" s="40"/>
      <c r="T1057" s="41" t="str">
        <f t="shared" si="219"/>
        <v/>
      </c>
      <c r="U1057" s="41" t="str">
        <f t="shared" si="220"/>
        <v/>
      </c>
      <c r="V1057" s="41">
        <f t="shared" si="208"/>
        <v>21.62</v>
      </c>
      <c r="W1057" s="18">
        <f>_xlfn.XLOOKUP($B1057,'[1]Query2 w Prices'!$B:$B,'[1]Query2 w Prices'!$L:$L)</f>
        <v>21.54</v>
      </c>
    </row>
    <row r="1058" spans="2:23" ht="16.5" customHeight="1" x14ac:dyDescent="0.25">
      <c r="B1058" s="42" t="s">
        <v>1736</v>
      </c>
      <c r="C1058" s="33" t="s">
        <v>5921</v>
      </c>
      <c r="D1058" s="34" t="str">
        <f>_xlfn.XLOOKUP($B1058,[1]Redo!$A:$A,[1]Redo!$AD:$AD)</f>
        <v>SGN,S11,WNX,M6-6P,</v>
      </c>
      <c r="E1058" s="35">
        <v>1326</v>
      </c>
      <c r="F1058" s="36">
        <f>_xlfn.XLOOKUP($B1058,'[1]DOT Signs Costs (2)'!$A:$A,'[1]DOT Signs Costs (2)'!$Y:$Y)</f>
        <v>0.13764062499999999</v>
      </c>
      <c r="G1058" s="37">
        <f t="shared" si="210"/>
        <v>8.2584374999999994</v>
      </c>
      <c r="H1058" s="36">
        <f>_xlfn.XLOOKUP($B1058,'[1]DOT Signs Costs (2)'!$A:$A,'[1]DOT Signs Costs (2)'!$W:$W)</f>
        <v>19.827500000000001</v>
      </c>
      <c r="I1058" s="36">
        <f t="shared" si="209"/>
        <v>6.3851485937499994</v>
      </c>
      <c r="J1058" s="36">
        <f t="shared" si="211"/>
        <v>9.2219218749999998E-2</v>
      </c>
      <c r="K1058" s="36">
        <f t="shared" si="212"/>
        <v>6.3851485937499994</v>
      </c>
      <c r="L1058" s="36">
        <f t="shared" si="213"/>
        <v>26.3048678125</v>
      </c>
      <c r="M1058" s="36">
        <f t="shared" si="214"/>
        <v>2.0570406629375002</v>
      </c>
      <c r="N1058" s="36">
        <f t="shared" si="215"/>
        <v>28.361908475437499</v>
      </c>
      <c r="O1058" s="36">
        <f t="shared" si="216"/>
        <v>5.1682882009408484</v>
      </c>
      <c r="P1058" s="36">
        <f t="shared" si="217"/>
        <v>33.530196676378345</v>
      </c>
      <c r="Q1058" s="38">
        <v>21.62</v>
      </c>
      <c r="R1058" s="39">
        <f t="shared" si="218"/>
        <v>-0.35520807680704558</v>
      </c>
      <c r="S1058" s="40"/>
      <c r="T1058" s="41" t="str">
        <f t="shared" si="219"/>
        <v/>
      </c>
      <c r="U1058" s="41" t="str">
        <f t="shared" si="220"/>
        <v/>
      </c>
      <c r="V1058" s="41">
        <f t="shared" si="208"/>
        <v>21.62</v>
      </c>
      <c r="W1058" s="18">
        <f>_xlfn.XLOOKUP($B1058,'[1]Query2 w Prices'!$B:$B,'[1]Query2 w Prices'!$L:$L)</f>
        <v>21.54</v>
      </c>
    </row>
    <row r="1059" spans="2:23" ht="16.5" customHeight="1" x14ac:dyDescent="0.25">
      <c r="B1059" s="32" t="s">
        <v>1800</v>
      </c>
      <c r="C1059" s="33" t="s">
        <v>5922</v>
      </c>
      <c r="D1059" s="34" t="str">
        <f>_xlfn.XLOOKUP($B1059,[1]Redo!$A:$A,[1]Redo!$AD:$AD)</f>
        <v>SGN,S11,OXX,OM1-3,</v>
      </c>
      <c r="E1059" s="35">
        <v>1326</v>
      </c>
      <c r="F1059" s="36">
        <f>_xlfn.XLOOKUP($B1059,'[1]DOT Signs Costs (2)'!$A:$A,'[1]DOT Signs Costs (2)'!$Y:$Y)</f>
        <v>0.14528749999999999</v>
      </c>
      <c r="G1059" s="37">
        <f t="shared" si="210"/>
        <v>8.7172499999999999</v>
      </c>
      <c r="H1059" s="36">
        <f>_xlfn.XLOOKUP($B1059,'[1]DOT Signs Costs (2)'!$A:$A,'[1]DOT Signs Costs (2)'!$W:$W)</f>
        <v>20.394000000000002</v>
      </c>
      <c r="I1059" s="36">
        <f t="shared" si="209"/>
        <v>6.7398871249999992</v>
      </c>
      <c r="J1059" s="36">
        <f t="shared" si="211"/>
        <v>9.7342625000000002E-2</v>
      </c>
      <c r="K1059" s="36">
        <f t="shared" si="212"/>
        <v>6.7398871249999992</v>
      </c>
      <c r="L1059" s="36">
        <f t="shared" si="213"/>
        <v>27.231229750000001</v>
      </c>
      <c r="M1059" s="36">
        <f t="shared" si="214"/>
        <v>2.1294821664500003</v>
      </c>
      <c r="N1059" s="36">
        <f t="shared" si="215"/>
        <v>29.360711916450001</v>
      </c>
      <c r="O1059" s="36">
        <f t="shared" si="216"/>
        <v>5.3502965465257235</v>
      </c>
      <c r="P1059" s="36">
        <f t="shared" si="217"/>
        <v>34.711008462975727</v>
      </c>
      <c r="Q1059" s="38">
        <v>22.47</v>
      </c>
      <c r="R1059" s="39">
        <f t="shared" si="218"/>
        <v>-0.35265493585507668</v>
      </c>
      <c r="S1059" s="40"/>
      <c r="T1059" s="41" t="str">
        <f t="shared" si="219"/>
        <v/>
      </c>
      <c r="U1059" s="41" t="str">
        <f t="shared" si="220"/>
        <v/>
      </c>
      <c r="V1059" s="41">
        <f t="shared" si="208"/>
        <v>22.47</v>
      </c>
      <c r="W1059" s="18">
        <f>_xlfn.XLOOKUP($B1059,'[1]Query2 w Prices'!$B:$B,'[1]Query2 w Prices'!$L:$L)</f>
        <v>22.3903</v>
      </c>
    </row>
    <row r="1060" spans="2:23" ht="16.5" customHeight="1" x14ac:dyDescent="0.25">
      <c r="B1060" s="42" t="s">
        <v>1804</v>
      </c>
      <c r="C1060" s="33" t="s">
        <v>5923</v>
      </c>
      <c r="D1060" s="34" t="str">
        <f>_xlfn.XLOOKUP($B1060,[1]Redo!$A:$A,[1]Redo!$AD:$AD)</f>
        <v>SGN,S8,WYX,OM2-1H,</v>
      </c>
      <c r="E1060" s="35">
        <v>1326</v>
      </c>
      <c r="F1060" s="36">
        <f>_xlfn.XLOOKUP($B1060,'[1]DOT Signs Costs (2)'!$A:$A,'[1]DOT Signs Costs (2)'!$Y:$Y)</f>
        <v>5.1175000000000012E-2</v>
      </c>
      <c r="G1060" s="37">
        <f t="shared" si="210"/>
        <v>3.0705000000000009</v>
      </c>
      <c r="H1060" s="36">
        <f>_xlfn.XLOOKUP($B1060,'[1]DOT Signs Costs (2)'!$A:$A,'[1]DOT Signs Costs (2)'!$W:$W)</f>
        <v>4.532</v>
      </c>
      <c r="I1060" s="36">
        <f t="shared" si="209"/>
        <v>2.3740082500000006</v>
      </c>
      <c r="J1060" s="36">
        <f t="shared" si="211"/>
        <v>3.4287250000000012E-2</v>
      </c>
      <c r="K1060" s="36">
        <f t="shared" si="212"/>
        <v>2.3740082500000006</v>
      </c>
      <c r="L1060" s="36">
        <f t="shared" si="213"/>
        <v>6.9402955000000013</v>
      </c>
      <c r="M1060" s="36">
        <f t="shared" si="214"/>
        <v>0.54273110810000014</v>
      </c>
      <c r="N1060" s="36">
        <f t="shared" si="215"/>
        <v>7.4830266081000012</v>
      </c>
      <c r="O1060" s="36">
        <f t="shared" si="216"/>
        <v>1.3636049266382479</v>
      </c>
      <c r="P1060" s="36">
        <f t="shared" si="217"/>
        <v>8.8466315347382487</v>
      </c>
      <c r="Q1060" s="38">
        <v>8.01</v>
      </c>
      <c r="R1060" s="39">
        <f t="shared" si="218"/>
        <v>-9.4570631935220861E-2</v>
      </c>
      <c r="S1060" s="40"/>
      <c r="T1060" s="41" t="str">
        <f t="shared" si="219"/>
        <v/>
      </c>
      <c r="U1060" s="41" t="str">
        <f t="shared" si="220"/>
        <v/>
      </c>
      <c r="V1060" s="41">
        <f t="shared" si="208"/>
        <v>8.01</v>
      </c>
      <c r="W1060" s="18">
        <f>_xlfn.XLOOKUP($B1060,'[1]Query2 w Prices'!$B:$B,'[1]Query2 w Prices'!$L:$L)</f>
        <v>7.9358000000000004</v>
      </c>
    </row>
    <row r="1061" spans="2:23" ht="16.5" customHeight="1" x14ac:dyDescent="0.25">
      <c r="B1061" s="32" t="s">
        <v>1808</v>
      </c>
      <c r="C1061" s="33" t="s">
        <v>5924</v>
      </c>
      <c r="D1061" s="34" t="str">
        <f>_xlfn.XLOOKUP($B1061,[1]Redo!$A:$A,[1]Redo!$AD:$AD)</f>
        <v>SGN,S8,WYX,OM2-1V,</v>
      </c>
      <c r="E1061" s="35">
        <v>1326</v>
      </c>
      <c r="F1061" s="36">
        <f>_xlfn.XLOOKUP($B1061,'[1]DOT Signs Costs (2)'!$A:$A,'[1]DOT Signs Costs (2)'!$Y:$Y)</f>
        <v>6.1175000000000014E-2</v>
      </c>
      <c r="G1061" s="37">
        <f t="shared" si="210"/>
        <v>3.670500000000001</v>
      </c>
      <c r="H1061" s="36">
        <f>_xlfn.XLOOKUP($B1061,'[1]DOT Signs Costs (2)'!$A:$A,'[1]DOT Signs Costs (2)'!$W:$W)</f>
        <v>4.532</v>
      </c>
      <c r="I1061" s="36">
        <f t="shared" si="209"/>
        <v>2.8379082500000008</v>
      </c>
      <c r="J1061" s="36">
        <f t="shared" si="211"/>
        <v>4.098725000000001E-2</v>
      </c>
      <c r="K1061" s="36">
        <f t="shared" si="212"/>
        <v>2.8379082500000008</v>
      </c>
      <c r="L1061" s="36">
        <f t="shared" si="213"/>
        <v>7.4108955000000005</v>
      </c>
      <c r="M1061" s="36">
        <f t="shared" si="214"/>
        <v>0.57953202810000004</v>
      </c>
      <c r="N1061" s="36">
        <f t="shared" si="215"/>
        <v>7.9904275281000006</v>
      </c>
      <c r="O1061" s="36">
        <f t="shared" si="216"/>
        <v>1.4560667646789998</v>
      </c>
      <c r="P1061" s="36">
        <f t="shared" si="217"/>
        <v>9.4464942927790005</v>
      </c>
      <c r="Q1061" s="38">
        <v>8.01</v>
      </c>
      <c r="R1061" s="39">
        <f t="shared" si="218"/>
        <v>-0.15206639079611492</v>
      </c>
      <c r="S1061" s="40"/>
      <c r="T1061" s="41" t="str">
        <f t="shared" si="219"/>
        <v/>
      </c>
      <c r="U1061" s="41" t="str">
        <f t="shared" si="220"/>
        <v/>
      </c>
      <c r="V1061" s="41">
        <f t="shared" si="208"/>
        <v>8.01</v>
      </c>
      <c r="W1061" s="18">
        <f>_xlfn.XLOOKUP($B1061,'[1]Query2 w Prices'!$B:$B,'[1]Query2 w Prices'!$L:$L)</f>
        <v>7.9358000000000004</v>
      </c>
    </row>
    <row r="1062" spans="2:23" ht="16.5" customHeight="1" x14ac:dyDescent="0.25">
      <c r="B1062" s="42" t="s">
        <v>1812</v>
      </c>
      <c r="C1062" s="33" t="s">
        <v>5925</v>
      </c>
      <c r="D1062" s="34" t="str">
        <f>_xlfn.XLOOKUP($B1062,[1]Redo!$A:$A,[1]Redo!$AD:$AD)</f>
        <v>SGN,S11,BFY,OM-3C,</v>
      </c>
      <c r="E1062" s="35">
        <v>1326</v>
      </c>
      <c r="F1062" s="36">
        <f>_xlfn.XLOOKUP($B1062,'[1]DOT Signs Costs (2)'!$A:$A,'[1]DOT Signs Costs (2)'!$Y:$Y)</f>
        <v>8.1762500000000002E-2</v>
      </c>
      <c r="G1062" s="37">
        <f t="shared" si="210"/>
        <v>4.9057500000000003</v>
      </c>
      <c r="H1062" s="36">
        <f>_xlfn.XLOOKUP($B1062,'[1]DOT Signs Costs (2)'!$A:$A,'[1]DOT Signs Costs (2)'!$W:$W)</f>
        <v>6.798</v>
      </c>
      <c r="I1062" s="36">
        <f t="shared" si="209"/>
        <v>3.7929623750000001</v>
      </c>
      <c r="J1062" s="36">
        <f t="shared" si="211"/>
        <v>5.4780875000000007E-2</v>
      </c>
      <c r="K1062" s="36">
        <f t="shared" si="212"/>
        <v>3.7929623750000001</v>
      </c>
      <c r="L1062" s="36">
        <f t="shared" si="213"/>
        <v>10.645743249999999</v>
      </c>
      <c r="M1062" s="36">
        <f t="shared" si="214"/>
        <v>0.83249712214999994</v>
      </c>
      <c r="N1062" s="36">
        <f t="shared" si="215"/>
        <v>11.478240372149999</v>
      </c>
      <c r="O1062" s="36">
        <f t="shared" si="216"/>
        <v>2.0916383089777475</v>
      </c>
      <c r="P1062" s="36">
        <f t="shared" si="217"/>
        <v>13.569878681127747</v>
      </c>
      <c r="Q1062" s="38">
        <v>12.55</v>
      </c>
      <c r="R1062" s="39">
        <f t="shared" si="218"/>
        <v>-7.5157538626055551E-2</v>
      </c>
      <c r="S1062" s="40"/>
      <c r="T1062" s="41" t="str">
        <f t="shared" si="219"/>
        <v/>
      </c>
      <c r="U1062" s="41" t="str">
        <f t="shared" si="220"/>
        <v/>
      </c>
      <c r="V1062" s="41">
        <f t="shared" si="208"/>
        <v>12.55</v>
      </c>
      <c r="W1062" s="18">
        <f>_xlfn.XLOOKUP($B1062,'[1]Query2 w Prices'!$B:$B,'[1]Query2 w Prices'!$L:$L)</f>
        <v>12.470499999999999</v>
      </c>
    </row>
    <row r="1063" spans="2:23" ht="16.5" customHeight="1" x14ac:dyDescent="0.25">
      <c r="B1063" s="32" t="s">
        <v>1816</v>
      </c>
      <c r="C1063" s="33" t="s">
        <v>5926</v>
      </c>
      <c r="D1063" s="34" t="str">
        <f>_xlfn.XLOOKUP($B1063,[1]Redo!$A:$A,[1]Redo!$AD:$AD)</f>
        <v>SGN,S11,BFY,OM-3C ,</v>
      </c>
      <c r="E1063" s="35">
        <v>1326</v>
      </c>
      <c r="F1063" s="36">
        <f>_xlfn.XLOOKUP($B1063,'[1]DOT Signs Costs (2)'!$A:$A,'[1]DOT Signs Costs (2)'!$Y:$Y)</f>
        <v>0.20705000000000001</v>
      </c>
      <c r="G1063" s="37">
        <f t="shared" si="210"/>
        <v>12.423</v>
      </c>
      <c r="H1063" s="36">
        <f>_xlfn.XLOOKUP($B1063,'[1]DOT Signs Costs (2)'!$A:$A,'[1]DOT Signs Costs (2)'!$W:$W)</f>
        <v>27.192</v>
      </c>
      <c r="I1063" s="36">
        <f t="shared" si="209"/>
        <v>9.6050494999999998</v>
      </c>
      <c r="J1063" s="36">
        <f t="shared" si="211"/>
        <v>0.13872350000000003</v>
      </c>
      <c r="K1063" s="36">
        <f t="shared" si="212"/>
        <v>9.6050494999999998</v>
      </c>
      <c r="L1063" s="36">
        <f t="shared" si="213"/>
        <v>36.935772999999998</v>
      </c>
      <c r="M1063" s="36">
        <f t="shared" si="214"/>
        <v>2.8883774486</v>
      </c>
      <c r="N1063" s="36">
        <f t="shared" si="215"/>
        <v>39.824150448599994</v>
      </c>
      <c r="O1063" s="36">
        <f t="shared" si="216"/>
        <v>7.2570111794219656</v>
      </c>
      <c r="P1063" s="36">
        <f t="shared" si="217"/>
        <v>47.08116162802196</v>
      </c>
      <c r="Q1063" s="38">
        <v>30.69</v>
      </c>
      <c r="R1063" s="39">
        <f t="shared" si="218"/>
        <v>-0.34814692461339353</v>
      </c>
      <c r="S1063" s="40"/>
      <c r="T1063" s="41" t="str">
        <f t="shared" si="219"/>
        <v/>
      </c>
      <c r="U1063" s="41" t="str">
        <f t="shared" si="220"/>
        <v/>
      </c>
      <c r="V1063" s="41">
        <f t="shared" si="208"/>
        <v>30.69</v>
      </c>
      <c r="W1063" s="18">
        <f>_xlfn.XLOOKUP($B1063,'[1]Query2 w Prices'!$B:$B,'[1]Query2 w Prices'!$L:$L)</f>
        <v>30.609500000000001</v>
      </c>
    </row>
    <row r="1064" spans="2:23" ht="16.5" customHeight="1" x14ac:dyDescent="0.25">
      <c r="B1064" s="42" t="s">
        <v>1823</v>
      </c>
      <c r="C1064" s="33" t="s">
        <v>5927</v>
      </c>
      <c r="D1064" s="34" t="str">
        <f>_xlfn.XLOOKUP($B1064,[1]Redo!$A:$A,[1]Redo!$AD:$AD)</f>
        <v>SGN,S11,BFY,OM-3L,</v>
      </c>
      <c r="E1064" s="35">
        <v>1326</v>
      </c>
      <c r="F1064" s="36">
        <f>_xlfn.XLOOKUP($B1064,'[1]DOT Signs Costs (2)'!$A:$A,'[1]DOT Signs Costs (2)'!$Y:$Y)</f>
        <v>8.1762500000000002E-2</v>
      </c>
      <c r="G1064" s="37">
        <f t="shared" si="210"/>
        <v>4.9057500000000003</v>
      </c>
      <c r="H1064" s="36">
        <f>_xlfn.XLOOKUP($B1064,'[1]DOT Signs Costs (2)'!$A:$A,'[1]DOT Signs Costs (2)'!$W:$W)</f>
        <v>6.798</v>
      </c>
      <c r="I1064" s="36">
        <f t="shared" si="209"/>
        <v>3.7929623750000001</v>
      </c>
      <c r="J1064" s="36">
        <f t="shared" si="211"/>
        <v>5.4780875000000007E-2</v>
      </c>
      <c r="K1064" s="36">
        <f t="shared" si="212"/>
        <v>3.7929623750000001</v>
      </c>
      <c r="L1064" s="36">
        <f t="shared" si="213"/>
        <v>10.645743249999999</v>
      </c>
      <c r="M1064" s="36">
        <f t="shared" si="214"/>
        <v>0.83249712214999994</v>
      </c>
      <c r="N1064" s="36">
        <f t="shared" si="215"/>
        <v>11.478240372149999</v>
      </c>
      <c r="O1064" s="36">
        <f t="shared" si="216"/>
        <v>2.0916383089777475</v>
      </c>
      <c r="P1064" s="36">
        <f t="shared" si="217"/>
        <v>13.569878681127747</v>
      </c>
      <c r="Q1064" s="38">
        <v>12.55</v>
      </c>
      <c r="R1064" s="39">
        <f t="shared" si="218"/>
        <v>-7.5157538626055551E-2</v>
      </c>
      <c r="S1064" s="40"/>
      <c r="T1064" s="41" t="str">
        <f t="shared" si="219"/>
        <v/>
      </c>
      <c r="U1064" s="41" t="str">
        <f t="shared" si="220"/>
        <v/>
      </c>
      <c r="V1064" s="41">
        <f t="shared" si="208"/>
        <v>12.55</v>
      </c>
      <c r="W1064" s="18">
        <f>_xlfn.XLOOKUP($B1064,'[1]Query2 w Prices'!$B:$B,'[1]Query2 w Prices'!$L:$L)</f>
        <v>12.470499999999999</v>
      </c>
    </row>
    <row r="1065" spans="2:23" ht="16.5" customHeight="1" x14ac:dyDescent="0.25">
      <c r="B1065" s="32" t="s">
        <v>1825</v>
      </c>
      <c r="C1065" s="33" t="s">
        <v>5928</v>
      </c>
      <c r="D1065" s="34" t="str">
        <f>_xlfn.XLOOKUP($B1065,[1]Redo!$A:$A,[1]Redo!$AD:$AD)</f>
        <v>SGN,S11,BFY,OM-3L,</v>
      </c>
      <c r="E1065" s="35">
        <v>1326</v>
      </c>
      <c r="F1065" s="36">
        <f>_xlfn.XLOOKUP($B1065,'[1]DOT Signs Costs (2)'!$A:$A,'[1]DOT Signs Costs (2)'!$Y:$Y)</f>
        <v>0.20705000000000001</v>
      </c>
      <c r="G1065" s="37">
        <f t="shared" si="210"/>
        <v>12.423</v>
      </c>
      <c r="H1065" s="36">
        <f>_xlfn.XLOOKUP($B1065,'[1]DOT Signs Costs (2)'!$A:$A,'[1]DOT Signs Costs (2)'!$W:$W)</f>
        <v>27.192</v>
      </c>
      <c r="I1065" s="36">
        <f t="shared" si="209"/>
        <v>9.6050494999999998</v>
      </c>
      <c r="J1065" s="36">
        <f t="shared" si="211"/>
        <v>0.13872350000000003</v>
      </c>
      <c r="K1065" s="36">
        <f t="shared" si="212"/>
        <v>9.6050494999999998</v>
      </c>
      <c r="L1065" s="36">
        <f t="shared" si="213"/>
        <v>36.935772999999998</v>
      </c>
      <c r="M1065" s="36">
        <f t="shared" si="214"/>
        <v>2.8883774486</v>
      </c>
      <c r="N1065" s="36">
        <f t="shared" si="215"/>
        <v>39.824150448599994</v>
      </c>
      <c r="O1065" s="36">
        <f t="shared" si="216"/>
        <v>7.2570111794219656</v>
      </c>
      <c r="P1065" s="36">
        <f t="shared" si="217"/>
        <v>47.08116162802196</v>
      </c>
      <c r="Q1065" s="38">
        <v>30.69</v>
      </c>
      <c r="R1065" s="39">
        <f t="shared" si="218"/>
        <v>-0.34814692461339353</v>
      </c>
      <c r="S1065" s="40"/>
      <c r="T1065" s="41" t="str">
        <f t="shared" si="219"/>
        <v/>
      </c>
      <c r="U1065" s="41" t="str">
        <f t="shared" si="220"/>
        <v/>
      </c>
      <c r="V1065" s="41">
        <f t="shared" si="208"/>
        <v>30.69</v>
      </c>
      <c r="W1065" s="18">
        <f>_xlfn.XLOOKUP($B1065,'[1]Query2 w Prices'!$B:$B,'[1]Query2 w Prices'!$L:$L)</f>
        <v>30.609500000000001</v>
      </c>
    </row>
    <row r="1066" spans="2:23" ht="16.5" customHeight="1" x14ac:dyDescent="0.25">
      <c r="B1066" s="42" t="s">
        <v>1832</v>
      </c>
      <c r="C1066" s="33" t="s">
        <v>5929</v>
      </c>
      <c r="D1066" s="34" t="str">
        <f>_xlfn.XLOOKUP($B1066,[1]Redo!$A:$A,[1]Redo!$AD:$AD)</f>
        <v>SGN,S11,RXX,OM4-3,</v>
      </c>
      <c r="E1066" s="35">
        <v>1326</v>
      </c>
      <c r="F1066" s="36">
        <f>_xlfn.XLOOKUP($B1066,'[1]DOT Signs Costs (2)'!$A:$A,'[1]DOT Signs Costs (2)'!$Y:$Y)</f>
        <v>0.14528749999999999</v>
      </c>
      <c r="G1066" s="37">
        <f t="shared" si="210"/>
        <v>8.7172499999999999</v>
      </c>
      <c r="H1066" s="36">
        <f>_xlfn.XLOOKUP($B1066,'[1]DOT Signs Costs (2)'!$A:$A,'[1]DOT Signs Costs (2)'!$W:$W)</f>
        <v>20.394000000000002</v>
      </c>
      <c r="I1066" s="36">
        <f t="shared" si="209"/>
        <v>6.7398871249999992</v>
      </c>
      <c r="J1066" s="36">
        <f t="shared" si="211"/>
        <v>9.7342625000000002E-2</v>
      </c>
      <c r="K1066" s="36">
        <f t="shared" si="212"/>
        <v>6.7398871249999992</v>
      </c>
      <c r="L1066" s="36">
        <f t="shared" si="213"/>
        <v>27.231229750000001</v>
      </c>
      <c r="M1066" s="36">
        <f t="shared" si="214"/>
        <v>2.1294821664500003</v>
      </c>
      <c r="N1066" s="36">
        <f t="shared" si="215"/>
        <v>29.360711916450001</v>
      </c>
      <c r="O1066" s="36">
        <f t="shared" si="216"/>
        <v>5.3502965465257235</v>
      </c>
      <c r="P1066" s="36">
        <f t="shared" si="217"/>
        <v>34.711008462975727</v>
      </c>
      <c r="Q1066" s="38">
        <v>22.75</v>
      </c>
      <c r="R1066" s="39">
        <f t="shared" si="218"/>
        <v>-0.34458833069439221</v>
      </c>
      <c r="S1066" s="40"/>
      <c r="T1066" s="41" t="str">
        <f t="shared" si="219"/>
        <v/>
      </c>
      <c r="U1066" s="41" t="str">
        <f t="shared" si="220"/>
        <v/>
      </c>
      <c r="V1066" s="41">
        <f t="shared" si="208"/>
        <v>22.75</v>
      </c>
      <c r="W1066" s="18">
        <f>_xlfn.XLOOKUP($B1066,'[1]Query2 w Prices'!$B:$B,'[1]Query2 w Prices'!$L:$L)</f>
        <v>22.6737</v>
      </c>
    </row>
    <row r="1067" spans="2:23" ht="16.5" customHeight="1" x14ac:dyDescent="0.25">
      <c r="B1067" s="32" t="s">
        <v>1818</v>
      </c>
      <c r="C1067" s="33" t="s">
        <v>5930</v>
      </c>
      <c r="D1067" s="34" t="str">
        <f>_xlfn.XLOOKUP($B1067,[1]Redo!$A:$A,[1]Redo!$AD:$AD)</f>
        <v>SGN,S8,OWX,OM-3L,</v>
      </c>
      <c r="E1067" s="35">
        <v>1326</v>
      </c>
      <c r="F1067" s="36">
        <f>_xlfn.XLOOKUP($B1067,'[1]DOT Signs Costs (2)'!$A:$A,'[1]DOT Signs Costs (2)'!$Y:$Y)</f>
        <v>0.18587499999999998</v>
      </c>
      <c r="G1067" s="37">
        <f t="shared" si="210"/>
        <v>11.1525</v>
      </c>
      <c r="H1067" s="36">
        <f>_xlfn.XLOOKUP($B1067,'[1]DOT Signs Costs (2)'!$A:$A,'[1]DOT Signs Costs (2)'!$W:$W)</f>
        <v>22.66</v>
      </c>
      <c r="I1067" s="36">
        <f t="shared" si="209"/>
        <v>8.6227412499999989</v>
      </c>
      <c r="J1067" s="36">
        <f t="shared" si="211"/>
        <v>0.12453625</v>
      </c>
      <c r="K1067" s="36">
        <f t="shared" si="212"/>
        <v>8.6227412499999989</v>
      </c>
      <c r="L1067" s="36">
        <f t="shared" si="213"/>
        <v>31.407277499999999</v>
      </c>
      <c r="M1067" s="36">
        <f t="shared" si="214"/>
        <v>2.4560491005</v>
      </c>
      <c r="N1067" s="36">
        <f t="shared" si="215"/>
        <v>33.863326600500002</v>
      </c>
      <c r="O1067" s="36">
        <f t="shared" si="216"/>
        <v>6.1707917669059755</v>
      </c>
      <c r="P1067" s="36">
        <f t="shared" si="217"/>
        <v>40.034118367405981</v>
      </c>
      <c r="Q1067" s="38">
        <v>29.55</v>
      </c>
      <c r="R1067" s="39">
        <f t="shared" si="218"/>
        <v>-0.26187958658636751</v>
      </c>
      <c r="S1067" s="40"/>
      <c r="T1067" s="41" t="str">
        <f t="shared" si="219"/>
        <v/>
      </c>
      <c r="U1067" s="41" t="str">
        <f t="shared" si="220"/>
        <v/>
      </c>
      <c r="V1067" s="41">
        <f t="shared" si="208"/>
        <v>29.55</v>
      </c>
      <c r="W1067" s="18">
        <f>_xlfn.XLOOKUP($B1067,'[1]Query2 w Prices'!$B:$B,'[1]Query2 w Prices'!$L:$L)</f>
        <v>29.4758</v>
      </c>
    </row>
    <row r="1068" spans="2:23" ht="16.5" customHeight="1" x14ac:dyDescent="0.25">
      <c r="B1068" s="42" t="s">
        <v>1829</v>
      </c>
      <c r="C1068" s="33" t="s">
        <v>5931</v>
      </c>
      <c r="D1068" s="34" t="str">
        <f>_xlfn.XLOOKUP($B1068,[1]Redo!$A:$A,[1]Redo!$AD:$AD)</f>
        <v>SGN,S11,BFY,OM-3R,</v>
      </c>
      <c r="E1068" s="35">
        <v>1326</v>
      </c>
      <c r="F1068" s="36">
        <f>_xlfn.XLOOKUP($B1068,'[1]DOT Signs Costs (2)'!$A:$A,'[1]DOT Signs Costs (2)'!$Y:$Y)</f>
        <v>8.1762500000000002E-2</v>
      </c>
      <c r="G1068" s="37">
        <f t="shared" si="210"/>
        <v>4.9057500000000003</v>
      </c>
      <c r="H1068" s="36">
        <f>_xlfn.XLOOKUP($B1068,'[1]DOT Signs Costs (2)'!$A:$A,'[1]DOT Signs Costs (2)'!$W:$W)</f>
        <v>6.798</v>
      </c>
      <c r="I1068" s="36">
        <f t="shared" si="209"/>
        <v>3.7929623750000001</v>
      </c>
      <c r="J1068" s="36">
        <f t="shared" si="211"/>
        <v>5.4780875000000007E-2</v>
      </c>
      <c r="K1068" s="36">
        <f t="shared" si="212"/>
        <v>3.7929623750000001</v>
      </c>
      <c r="L1068" s="36">
        <f t="shared" si="213"/>
        <v>10.645743249999999</v>
      </c>
      <c r="M1068" s="36">
        <f t="shared" si="214"/>
        <v>0.83249712214999994</v>
      </c>
      <c r="N1068" s="36">
        <f t="shared" si="215"/>
        <v>11.478240372149999</v>
      </c>
      <c r="O1068" s="36">
        <f t="shared" si="216"/>
        <v>2.0916383089777475</v>
      </c>
      <c r="P1068" s="36">
        <f t="shared" si="217"/>
        <v>13.569878681127747</v>
      </c>
      <c r="Q1068" s="38">
        <v>12.55</v>
      </c>
      <c r="R1068" s="39">
        <f t="shared" si="218"/>
        <v>-7.5157538626055551E-2</v>
      </c>
      <c r="S1068" s="40"/>
      <c r="T1068" s="41" t="str">
        <f t="shared" si="219"/>
        <v/>
      </c>
      <c r="U1068" s="41" t="str">
        <f t="shared" si="220"/>
        <v/>
      </c>
      <c r="V1068" s="41">
        <f t="shared" si="208"/>
        <v>12.55</v>
      </c>
      <c r="W1068" s="18">
        <f>_xlfn.XLOOKUP($B1068,'[1]Query2 w Prices'!$B:$B,'[1]Query2 w Prices'!$L:$L)</f>
        <v>12.470499999999999</v>
      </c>
    </row>
    <row r="1069" spans="2:23" ht="16.5" customHeight="1" x14ac:dyDescent="0.25">
      <c r="B1069" s="32" t="s">
        <v>1831</v>
      </c>
      <c r="C1069" s="33" t="s">
        <v>5932</v>
      </c>
      <c r="D1069" s="34" t="str">
        <f>_xlfn.XLOOKUP($B1069,[1]Redo!$A:$A,[1]Redo!$AD:$AD)</f>
        <v>SGN,S11,BFY,OM-3R,</v>
      </c>
      <c r="E1069" s="35">
        <v>1326</v>
      </c>
      <c r="F1069" s="36">
        <f>_xlfn.XLOOKUP($B1069,'[1]DOT Signs Costs (2)'!$A:$A,'[1]DOT Signs Costs (2)'!$Y:$Y)</f>
        <v>0.20705000000000001</v>
      </c>
      <c r="G1069" s="37">
        <f t="shared" si="210"/>
        <v>12.423</v>
      </c>
      <c r="H1069" s="36">
        <f>_xlfn.XLOOKUP($B1069,'[1]DOT Signs Costs (2)'!$A:$A,'[1]DOT Signs Costs (2)'!$W:$W)</f>
        <v>27.192</v>
      </c>
      <c r="I1069" s="36">
        <f t="shared" si="209"/>
        <v>9.6050494999999998</v>
      </c>
      <c r="J1069" s="36">
        <f t="shared" si="211"/>
        <v>0.13872350000000003</v>
      </c>
      <c r="K1069" s="36">
        <f t="shared" si="212"/>
        <v>9.6050494999999998</v>
      </c>
      <c r="L1069" s="36">
        <f t="shared" si="213"/>
        <v>36.935772999999998</v>
      </c>
      <c r="M1069" s="36">
        <f t="shared" si="214"/>
        <v>2.8883774486</v>
      </c>
      <c r="N1069" s="36">
        <f t="shared" si="215"/>
        <v>39.824150448599994</v>
      </c>
      <c r="O1069" s="36">
        <f t="shared" si="216"/>
        <v>7.2570111794219656</v>
      </c>
      <c r="P1069" s="36">
        <f t="shared" si="217"/>
        <v>47.08116162802196</v>
      </c>
      <c r="Q1069" s="38">
        <v>30.69</v>
      </c>
      <c r="R1069" s="39">
        <f t="shared" si="218"/>
        <v>-0.34814692461339353</v>
      </c>
      <c r="S1069" s="40"/>
      <c r="T1069" s="41" t="str">
        <f t="shared" si="219"/>
        <v/>
      </c>
      <c r="U1069" s="41" t="str">
        <f t="shared" si="220"/>
        <v/>
      </c>
      <c r="V1069" s="41">
        <f t="shared" si="208"/>
        <v>30.69</v>
      </c>
      <c r="W1069" s="18">
        <f>_xlfn.XLOOKUP($B1069,'[1]Query2 w Prices'!$B:$B,'[1]Query2 w Prices'!$L:$L)</f>
        <v>30.61</v>
      </c>
    </row>
    <row r="1070" spans="2:23" ht="16.5" customHeight="1" x14ac:dyDescent="0.25">
      <c r="B1070" s="42" t="s">
        <v>1822</v>
      </c>
      <c r="C1070" s="33" t="s">
        <v>5933</v>
      </c>
      <c r="D1070" s="34" t="str">
        <f>_xlfn.XLOOKUP($B1070,[1]Redo!$A:$A,[1]Redo!$AD:$AD)</f>
        <v>SGN,S11,OWX,OM-3L,</v>
      </c>
      <c r="E1070" s="35">
        <v>1326</v>
      </c>
      <c r="F1070" s="36">
        <f>_xlfn.XLOOKUP($B1070,'[1]DOT Signs Costs (2)'!$A:$A,'[1]DOT Signs Costs (2)'!$Y:$Y)</f>
        <v>0.20705000000000001</v>
      </c>
      <c r="G1070" s="37">
        <f t="shared" si="210"/>
        <v>12.423</v>
      </c>
      <c r="H1070" s="36">
        <f>_xlfn.XLOOKUP($B1070,'[1]DOT Signs Costs (2)'!$A:$A,'[1]DOT Signs Costs (2)'!$W:$W)</f>
        <v>27.192</v>
      </c>
      <c r="I1070" s="36">
        <f t="shared" si="209"/>
        <v>9.6050494999999998</v>
      </c>
      <c r="J1070" s="36">
        <f t="shared" si="211"/>
        <v>0.13872350000000003</v>
      </c>
      <c r="K1070" s="36">
        <f t="shared" si="212"/>
        <v>9.6050494999999998</v>
      </c>
      <c r="L1070" s="36">
        <f t="shared" si="213"/>
        <v>36.935772999999998</v>
      </c>
      <c r="M1070" s="36">
        <f t="shared" si="214"/>
        <v>2.8883774486</v>
      </c>
      <c r="N1070" s="36">
        <f t="shared" si="215"/>
        <v>39.824150448599994</v>
      </c>
      <c r="O1070" s="36">
        <f t="shared" si="216"/>
        <v>7.2570111794219656</v>
      </c>
      <c r="P1070" s="36">
        <f t="shared" si="217"/>
        <v>47.08116162802196</v>
      </c>
      <c r="Q1070" s="38">
        <v>30.12</v>
      </c>
      <c r="R1070" s="39">
        <f t="shared" si="218"/>
        <v>-0.36025367772419076</v>
      </c>
      <c r="S1070" s="40"/>
      <c r="T1070" s="41" t="str">
        <f t="shared" si="219"/>
        <v/>
      </c>
      <c r="U1070" s="41" t="str">
        <f t="shared" si="220"/>
        <v/>
      </c>
      <c r="V1070" s="41">
        <f t="shared" si="208"/>
        <v>30.12</v>
      </c>
      <c r="W1070" s="18">
        <f>_xlfn.XLOOKUP($B1070,'[1]Query2 w Prices'!$B:$B,'[1]Query2 w Prices'!$L:$L)</f>
        <v>30.0427</v>
      </c>
    </row>
    <row r="1071" spans="2:23" ht="16.5" customHeight="1" x14ac:dyDescent="0.25">
      <c r="B1071" s="32" t="s">
        <v>1826</v>
      </c>
      <c r="C1071" s="33" t="s">
        <v>5934</v>
      </c>
      <c r="D1071" s="34" t="str">
        <f>_xlfn.XLOOKUP($B1071,[1]Redo!$A:$A,[1]Redo!$AD:$AD)</f>
        <v>SGN,S8,OWX,OM-3R,</v>
      </c>
      <c r="E1071" s="35">
        <v>1326</v>
      </c>
      <c r="F1071" s="36">
        <f>_xlfn.XLOOKUP($B1071,'[1]DOT Signs Costs (2)'!$A:$A,'[1]DOT Signs Costs (2)'!$Y:$Y)</f>
        <v>0.20705000000000001</v>
      </c>
      <c r="G1071" s="37">
        <f t="shared" si="210"/>
        <v>12.423</v>
      </c>
      <c r="H1071" s="36">
        <f>_xlfn.XLOOKUP($B1071,'[1]DOT Signs Costs (2)'!$A:$A,'[1]DOT Signs Costs (2)'!$W:$W)</f>
        <v>27.192</v>
      </c>
      <c r="I1071" s="36">
        <f t="shared" si="209"/>
        <v>9.6050494999999998</v>
      </c>
      <c r="J1071" s="36">
        <f t="shared" si="211"/>
        <v>0.13872350000000003</v>
      </c>
      <c r="K1071" s="36">
        <f t="shared" si="212"/>
        <v>9.6050494999999998</v>
      </c>
      <c r="L1071" s="36">
        <f t="shared" si="213"/>
        <v>36.935772999999998</v>
      </c>
      <c r="M1071" s="36">
        <f t="shared" si="214"/>
        <v>2.8883774486</v>
      </c>
      <c r="N1071" s="36">
        <f t="shared" si="215"/>
        <v>39.824150448599994</v>
      </c>
      <c r="O1071" s="36">
        <f t="shared" si="216"/>
        <v>7.2570111794219656</v>
      </c>
      <c r="P1071" s="36">
        <f t="shared" si="217"/>
        <v>47.08116162802196</v>
      </c>
      <c r="Q1071" s="38">
        <v>29.55</v>
      </c>
      <c r="R1071" s="39">
        <f t="shared" si="218"/>
        <v>-0.37236043083498793</v>
      </c>
      <c r="S1071" s="40"/>
      <c r="T1071" s="41" t="str">
        <f t="shared" si="219"/>
        <v/>
      </c>
      <c r="U1071" s="41" t="str">
        <f t="shared" si="220"/>
        <v/>
      </c>
      <c r="V1071" s="41">
        <f t="shared" si="208"/>
        <v>29.55</v>
      </c>
      <c r="W1071" s="18">
        <f>_xlfn.XLOOKUP($B1071,'[1]Query2 w Prices'!$B:$B,'[1]Query2 w Prices'!$L:$L)</f>
        <v>29.4758</v>
      </c>
    </row>
    <row r="1072" spans="2:23" ht="16.5" customHeight="1" x14ac:dyDescent="0.25">
      <c r="B1072" s="42" t="s">
        <v>1836</v>
      </c>
      <c r="C1072" s="33" t="s">
        <v>5935</v>
      </c>
      <c r="D1072" s="34" t="str">
        <f>_xlfn.XLOOKUP($B1072,[1]Redo!$A:$A,[1]Redo!$AD:$AD)</f>
        <v>SGN,S8,RWX,R100A(CA),</v>
      </c>
      <c r="E1072" s="35">
        <v>1326</v>
      </c>
      <c r="F1072" s="36">
        <f>_xlfn.XLOOKUP($B1072,'[1]DOT Signs Costs (2)'!$A:$A,'[1]DOT Signs Costs (2)'!$Y:$Y)</f>
        <v>6.1566666666666665E-2</v>
      </c>
      <c r="G1072" s="37">
        <f t="shared" si="210"/>
        <v>3.694</v>
      </c>
      <c r="H1072" s="36">
        <f>_xlfn.XLOOKUP($B1072,'[1]DOT Signs Costs (2)'!$A:$A,'[1]DOT Signs Costs (2)'!$W:$W)</f>
        <v>6.0426666666666673</v>
      </c>
      <c r="I1072" s="36">
        <f t="shared" si="209"/>
        <v>2.8560776666666667</v>
      </c>
      <c r="J1072" s="36">
        <f t="shared" si="211"/>
        <v>4.1249666666666671E-2</v>
      </c>
      <c r="K1072" s="36">
        <f t="shared" si="212"/>
        <v>2.8560776666666667</v>
      </c>
      <c r="L1072" s="36">
        <f t="shared" si="213"/>
        <v>8.9399940000000004</v>
      </c>
      <c r="M1072" s="36">
        <f t="shared" si="214"/>
        <v>0.6991075308000001</v>
      </c>
      <c r="N1072" s="36">
        <f t="shared" si="215"/>
        <v>9.6391015308000014</v>
      </c>
      <c r="O1072" s="36">
        <f t="shared" si="216"/>
        <v>1.7564986768238293</v>
      </c>
      <c r="P1072" s="36">
        <f t="shared" si="217"/>
        <v>11.395600207623831</v>
      </c>
      <c r="Q1072" s="38">
        <v>11.98</v>
      </c>
      <c r="R1072" s="39">
        <f t="shared" si="218"/>
        <v>5.128293216053658E-2</v>
      </c>
      <c r="S1072" s="40"/>
      <c r="T1072" s="41" t="str">
        <f t="shared" si="219"/>
        <v/>
      </c>
      <c r="U1072" s="41" t="str">
        <f t="shared" si="220"/>
        <v/>
      </c>
      <c r="V1072" s="41">
        <f t="shared" si="208"/>
        <v>11.98</v>
      </c>
      <c r="W1072" s="18">
        <f>_xlfn.XLOOKUP($B1072,'[1]Query2 w Prices'!$B:$B,'[1]Query2 w Prices'!$L:$L)</f>
        <v>11.9023</v>
      </c>
    </row>
    <row r="1073" spans="2:23" ht="16.5" customHeight="1" x14ac:dyDescent="0.25">
      <c r="B1073" s="32" t="s">
        <v>1841</v>
      </c>
      <c r="C1073" s="33" t="s">
        <v>5936</v>
      </c>
      <c r="D1073" s="34" t="str">
        <f>_xlfn.XLOOKUP($B1073,[1]Redo!$A:$A,[1]Redo!$AD:$AD)</f>
        <v>SGN,S8,RWX,R100B(CA),</v>
      </c>
      <c r="E1073" s="35">
        <v>1326</v>
      </c>
      <c r="F1073" s="36">
        <f>_xlfn.XLOOKUP($B1073,'[1]DOT Signs Costs (2)'!$A:$A,'[1]DOT Signs Costs (2)'!$Y:$Y)</f>
        <v>0.22939999999999999</v>
      </c>
      <c r="G1073" s="37">
        <f t="shared" si="210"/>
        <v>13.763999999999999</v>
      </c>
      <c r="H1073" s="36">
        <f>_xlfn.XLOOKUP($B1073,'[1]DOT Signs Costs (2)'!$A:$A,'[1]DOT Signs Costs (2)'!$W:$W)</f>
        <v>36.256</v>
      </c>
      <c r="I1073" s="36">
        <f t="shared" si="209"/>
        <v>10.641866</v>
      </c>
      <c r="J1073" s="36">
        <f t="shared" si="211"/>
        <v>0.153698</v>
      </c>
      <c r="K1073" s="36">
        <f t="shared" si="212"/>
        <v>10.641866</v>
      </c>
      <c r="L1073" s="36">
        <f t="shared" si="213"/>
        <v>47.051563999999999</v>
      </c>
      <c r="M1073" s="36">
        <f t="shared" si="214"/>
        <v>3.6794323048000002</v>
      </c>
      <c r="N1073" s="36">
        <f t="shared" si="215"/>
        <v>50.730996304800001</v>
      </c>
      <c r="O1073" s="36">
        <f t="shared" si="216"/>
        <v>9.2445263283724479</v>
      </c>
      <c r="P1073" s="36">
        <f t="shared" si="217"/>
        <v>59.975522633172446</v>
      </c>
      <c r="Q1073" s="38">
        <v>34.090000000000003</v>
      </c>
      <c r="R1073" s="39">
        <f t="shared" si="218"/>
        <v>-0.43160145167047143</v>
      </c>
      <c r="S1073" s="40"/>
      <c r="T1073" s="41" t="str">
        <f t="shared" si="219"/>
        <v/>
      </c>
      <c r="U1073" s="41" t="str">
        <f t="shared" si="220"/>
        <v/>
      </c>
      <c r="V1073" s="41">
        <f t="shared" si="208"/>
        <v>34.090000000000003</v>
      </c>
      <c r="W1073" s="18">
        <f>_xlfn.XLOOKUP($B1073,'[1]Query2 w Prices'!$B:$B,'[1]Query2 w Prices'!$L:$L)</f>
        <v>34.016199999999998</v>
      </c>
    </row>
    <row r="1074" spans="2:23" ht="16.5" customHeight="1" x14ac:dyDescent="0.25">
      <c r="B1074" s="42" t="s">
        <v>1845</v>
      </c>
      <c r="C1074" s="33" t="s">
        <v>5937</v>
      </c>
      <c r="D1074" s="34" t="str">
        <f>_xlfn.XLOOKUP($B1074,[1]Redo!$A:$A,[1]Redo!$AD:$AD)</f>
        <v>SGN,S8,BWX,R101(CA),</v>
      </c>
      <c r="E1074" s="35">
        <v>1326</v>
      </c>
      <c r="F1074" s="36">
        <f>_xlfn.XLOOKUP($B1074,'[1]DOT Signs Costs (2)'!$A:$A,'[1]DOT Signs Costs (2)'!$Y:$Y)</f>
        <v>0.17705000000000001</v>
      </c>
      <c r="G1074" s="37">
        <f t="shared" si="210"/>
        <v>10.623000000000001</v>
      </c>
      <c r="H1074" s="36">
        <f>_xlfn.XLOOKUP($B1074,'[1]DOT Signs Costs (2)'!$A:$A,'[1]DOT Signs Costs (2)'!$W:$W)</f>
        <v>27.192</v>
      </c>
      <c r="I1074" s="36">
        <f t="shared" si="209"/>
        <v>8.2133495000000014</v>
      </c>
      <c r="J1074" s="36">
        <f t="shared" si="211"/>
        <v>0.11862350000000002</v>
      </c>
      <c r="K1074" s="36">
        <f t="shared" si="212"/>
        <v>8.2133495000000014</v>
      </c>
      <c r="L1074" s="36">
        <f t="shared" si="213"/>
        <v>35.523973000000005</v>
      </c>
      <c r="M1074" s="36">
        <f t="shared" si="214"/>
        <v>2.7779746886000005</v>
      </c>
      <c r="N1074" s="36">
        <f t="shared" si="215"/>
        <v>38.301947688600009</v>
      </c>
      <c r="O1074" s="36">
        <f t="shared" si="216"/>
        <v>6.9796256652997126</v>
      </c>
      <c r="P1074" s="36">
        <f t="shared" si="217"/>
        <v>45.281573353899724</v>
      </c>
      <c r="Q1074" s="38" t="e">
        <v>#N/A</v>
      </c>
      <c r="R1074" s="39" t="str">
        <f t="shared" si="218"/>
        <v xml:space="preserve"> </v>
      </c>
      <c r="S1074" s="40"/>
      <c r="T1074" s="41" t="str">
        <f t="shared" si="219"/>
        <v/>
      </c>
      <c r="U1074" s="41" t="str">
        <f t="shared" si="220"/>
        <v/>
      </c>
      <c r="V1074" s="41" t="e">
        <f t="shared" si="208"/>
        <v>#N/A</v>
      </c>
      <c r="W1074" s="18" t="e">
        <f>_xlfn.XLOOKUP($B1074,'[1]Query2 w Prices'!$B:$B,'[1]Query2 w Prices'!$L:$L)</f>
        <v>#N/A</v>
      </c>
    </row>
    <row r="1075" spans="2:23" ht="16.5" customHeight="1" x14ac:dyDescent="0.25">
      <c r="B1075" s="32" t="s">
        <v>1846</v>
      </c>
      <c r="C1075" s="33" t="s">
        <v>5938</v>
      </c>
      <c r="D1075" s="34" t="str">
        <f>_xlfn.XLOOKUP($B1075,[1]Redo!$A:$A,[1]Redo!$AD:$AD)</f>
        <v>SGN,S8,BWX,R101(CA),</v>
      </c>
      <c r="E1075" s="35">
        <v>1326</v>
      </c>
      <c r="F1075" s="36">
        <f>_xlfn.XLOOKUP($B1075,'[1]DOT Signs Costs (2)'!$A:$A,'[1]DOT Signs Costs (2)'!$Y:$Y)</f>
        <v>0.31410000000000005</v>
      </c>
      <c r="G1075" s="37">
        <f t="shared" si="210"/>
        <v>18.846000000000004</v>
      </c>
      <c r="H1075" s="36">
        <f>_xlfn.XLOOKUP($B1075,'[1]DOT Signs Costs (2)'!$A:$A,'[1]DOT Signs Costs (2)'!$W:$W)</f>
        <v>54.384</v>
      </c>
      <c r="I1075" s="36">
        <f t="shared" si="209"/>
        <v>14.571099000000002</v>
      </c>
      <c r="J1075" s="36">
        <f t="shared" si="211"/>
        <v>0.21044700000000005</v>
      </c>
      <c r="K1075" s="36">
        <f t="shared" si="212"/>
        <v>14.571099000000002</v>
      </c>
      <c r="L1075" s="36">
        <f t="shared" si="213"/>
        <v>69.165546000000006</v>
      </c>
      <c r="M1075" s="36">
        <f t="shared" si="214"/>
        <v>5.4087456972000005</v>
      </c>
      <c r="N1075" s="36">
        <f t="shared" si="215"/>
        <v>74.57429169720001</v>
      </c>
      <c r="O1075" s="36">
        <f t="shared" si="216"/>
        <v>13.589403978436417</v>
      </c>
      <c r="P1075" s="36">
        <f t="shared" si="217"/>
        <v>88.163695675636433</v>
      </c>
      <c r="Q1075" s="38">
        <v>52.23</v>
      </c>
      <c r="R1075" s="39">
        <f t="shared" si="218"/>
        <v>-0.40757928079422062</v>
      </c>
      <c r="S1075" s="40"/>
      <c r="T1075" s="41" t="str">
        <f t="shared" si="219"/>
        <v/>
      </c>
      <c r="U1075" s="41" t="str">
        <f t="shared" si="220"/>
        <v/>
      </c>
      <c r="V1075" s="41">
        <f t="shared" si="208"/>
        <v>52.23</v>
      </c>
      <c r="W1075" s="18">
        <f>_xlfn.XLOOKUP($B1075,'[1]Query2 w Prices'!$B:$B,'[1]Query2 w Prices'!$L:$L)</f>
        <v>52.155200000000001</v>
      </c>
    </row>
    <row r="1076" spans="2:23" ht="16.5" customHeight="1" x14ac:dyDescent="0.25">
      <c r="B1076" s="42" t="s">
        <v>1931</v>
      </c>
      <c r="C1076" s="33" t="s">
        <v>5939</v>
      </c>
      <c r="D1076" s="34" t="str">
        <f>_xlfn.XLOOKUP($B1076,[1]Redo!$A:$A,[1]Redo!$AD:$AD)</f>
        <v>SGN,S8,BWX,R102aP(CA),</v>
      </c>
      <c r="E1076" s="35">
        <v>1326</v>
      </c>
      <c r="F1076" s="36">
        <f>_xlfn.XLOOKUP($B1076,'[1]DOT Signs Costs (2)'!$A:$A,'[1]DOT Signs Costs (2)'!$Y:$Y)</f>
        <v>0.17705000000000001</v>
      </c>
      <c r="G1076" s="37">
        <f t="shared" si="210"/>
        <v>10.623000000000001</v>
      </c>
      <c r="H1076" s="36">
        <f>_xlfn.XLOOKUP($B1076,'[1]DOT Signs Costs (2)'!$A:$A,'[1]DOT Signs Costs (2)'!$W:$W)</f>
        <v>27.192</v>
      </c>
      <c r="I1076" s="36">
        <f t="shared" si="209"/>
        <v>8.2133495000000014</v>
      </c>
      <c r="J1076" s="36">
        <f t="shared" si="211"/>
        <v>0.11862350000000002</v>
      </c>
      <c r="K1076" s="36">
        <f t="shared" si="212"/>
        <v>8.2133495000000014</v>
      </c>
      <c r="L1076" s="36">
        <f t="shared" si="213"/>
        <v>35.523973000000005</v>
      </c>
      <c r="M1076" s="36">
        <f t="shared" si="214"/>
        <v>2.7779746886000005</v>
      </c>
      <c r="N1076" s="36">
        <f t="shared" si="215"/>
        <v>38.301947688600009</v>
      </c>
      <c r="O1076" s="36">
        <f t="shared" si="216"/>
        <v>6.9796256652997126</v>
      </c>
      <c r="P1076" s="36">
        <f t="shared" si="217"/>
        <v>45.281573353899724</v>
      </c>
      <c r="Q1076" s="38" t="e">
        <v>#N/A</v>
      </c>
      <c r="R1076" s="39" t="str">
        <f t="shared" si="218"/>
        <v xml:space="preserve"> </v>
      </c>
      <c r="S1076" s="40"/>
      <c r="T1076" s="41" t="str">
        <f t="shared" si="219"/>
        <v/>
      </c>
      <c r="U1076" s="41" t="str">
        <f t="shared" si="220"/>
        <v/>
      </c>
      <c r="V1076" s="41" t="e">
        <f t="shared" si="208"/>
        <v>#N/A</v>
      </c>
      <c r="W1076" s="18" t="e">
        <f>_xlfn.XLOOKUP($B1076,'[1]Query2 w Prices'!$B:$B,'[1]Query2 w Prices'!$L:$L)</f>
        <v>#N/A</v>
      </c>
    </row>
    <row r="1077" spans="2:23" ht="16.5" customHeight="1" x14ac:dyDescent="0.25">
      <c r="B1077" s="32" t="s">
        <v>1932</v>
      </c>
      <c r="C1077" s="33" t="s">
        <v>5940</v>
      </c>
      <c r="D1077" s="34" t="str">
        <f>_xlfn.XLOOKUP($B1077,[1]Redo!$A:$A,[1]Redo!$AD:$AD)</f>
        <v>SGN,S8,BWX,R102aP(CA),</v>
      </c>
      <c r="E1077" s="35">
        <v>1326</v>
      </c>
      <c r="F1077" s="36">
        <f>_xlfn.XLOOKUP($B1077,'[1]DOT Signs Costs (2)'!$A:$A,'[1]DOT Signs Costs (2)'!$Y:$Y)</f>
        <v>0.22979166666666673</v>
      </c>
      <c r="G1077" s="37">
        <f t="shared" si="210"/>
        <v>13.787500000000003</v>
      </c>
      <c r="H1077" s="36">
        <f>_xlfn.XLOOKUP($B1077,'[1]DOT Signs Costs (2)'!$A:$A,'[1]DOT Signs Costs (2)'!$W:$W)</f>
        <v>37.766666666666673</v>
      </c>
      <c r="I1077" s="36">
        <f t="shared" si="209"/>
        <v>10.66003541666667</v>
      </c>
      <c r="J1077" s="36">
        <f t="shared" si="211"/>
        <v>0.15396041666666671</v>
      </c>
      <c r="K1077" s="36">
        <f t="shared" si="212"/>
        <v>10.66003541666667</v>
      </c>
      <c r="L1077" s="36">
        <f t="shared" si="213"/>
        <v>48.580662500000003</v>
      </c>
      <c r="M1077" s="36">
        <f t="shared" si="214"/>
        <v>3.7990078075000007</v>
      </c>
      <c r="N1077" s="36">
        <f t="shared" si="215"/>
        <v>52.379670307500007</v>
      </c>
      <c r="O1077" s="36">
        <f t="shared" si="216"/>
        <v>9.5449582405172784</v>
      </c>
      <c r="P1077" s="36">
        <f t="shared" si="217"/>
        <v>61.924628548017282</v>
      </c>
      <c r="Q1077" s="38" t="e">
        <v>#N/A</v>
      </c>
      <c r="R1077" s="39" t="str">
        <f t="shared" si="218"/>
        <v xml:space="preserve"> </v>
      </c>
      <c r="S1077" s="40"/>
      <c r="T1077" s="41" t="str">
        <f t="shared" si="219"/>
        <v/>
      </c>
      <c r="U1077" s="41" t="str">
        <f t="shared" si="220"/>
        <v/>
      </c>
      <c r="V1077" s="41" t="e">
        <f t="shared" si="208"/>
        <v>#N/A</v>
      </c>
      <c r="W1077" s="18" t="e">
        <f>_xlfn.XLOOKUP($B1077,'[1]Query2 w Prices'!$B:$B,'[1]Query2 w Prices'!$L:$L)</f>
        <v>#N/A</v>
      </c>
    </row>
    <row r="1078" spans="2:23" ht="16.5" customHeight="1" x14ac:dyDescent="0.25">
      <c r="B1078" s="42" t="s">
        <v>1934</v>
      </c>
      <c r="C1078" s="33" t="s">
        <v>5941</v>
      </c>
      <c r="D1078" s="34" t="str">
        <f>_xlfn.XLOOKUP($B1078,[1]Redo!$A:$A,[1]Redo!$AD:$AD)</f>
        <v>SGN,S8,BWX,R102aP(CA),</v>
      </c>
      <c r="E1078" s="35">
        <v>1326</v>
      </c>
      <c r="F1078" s="36">
        <f>_xlfn.XLOOKUP($B1078,'[1]DOT Signs Costs (2)'!$A:$A,'[1]DOT Signs Costs (2)'!$Y:$Y)</f>
        <v>0.49350000000000005</v>
      </c>
      <c r="G1078" s="37">
        <f t="shared" si="210"/>
        <v>29.610000000000003</v>
      </c>
      <c r="H1078" s="36">
        <f>_xlfn.XLOOKUP($B1078,'[1]DOT Signs Costs (2)'!$A:$A,'[1]DOT Signs Costs (2)'!$W:$W)</f>
        <v>90.64</v>
      </c>
      <c r="I1078" s="36">
        <f t="shared" si="209"/>
        <v>22.893465000000003</v>
      </c>
      <c r="J1078" s="36">
        <f t="shared" si="211"/>
        <v>0.33064500000000008</v>
      </c>
      <c r="K1078" s="36">
        <f t="shared" si="212"/>
        <v>22.893465000000003</v>
      </c>
      <c r="L1078" s="36">
        <f t="shared" si="213"/>
        <v>113.86411000000001</v>
      </c>
      <c r="M1078" s="36">
        <f t="shared" si="214"/>
        <v>8.9041734020000014</v>
      </c>
      <c r="N1078" s="36">
        <f t="shared" si="215"/>
        <v>122.76828340200001</v>
      </c>
      <c r="O1078" s="36">
        <f t="shared" si="216"/>
        <v>22.371621116605102</v>
      </c>
      <c r="P1078" s="36">
        <f t="shared" si="217"/>
        <v>145.13990451860511</v>
      </c>
      <c r="Q1078" s="38" t="e">
        <v>#N/A</v>
      </c>
      <c r="R1078" s="39" t="str">
        <f t="shared" si="218"/>
        <v xml:space="preserve"> </v>
      </c>
      <c r="S1078" s="40"/>
      <c r="T1078" s="41" t="str">
        <f t="shared" si="219"/>
        <v/>
      </c>
      <c r="U1078" s="41" t="str">
        <f t="shared" si="220"/>
        <v/>
      </c>
      <c r="V1078" s="41" t="e">
        <f t="shared" si="208"/>
        <v>#N/A</v>
      </c>
      <c r="W1078" s="18" t="e">
        <f>_xlfn.XLOOKUP($B1078,'[1]Query2 w Prices'!$B:$B,'[1]Query2 w Prices'!$L:$L)</f>
        <v>#N/A</v>
      </c>
    </row>
    <row r="1079" spans="2:23" ht="16.5" customHeight="1" x14ac:dyDescent="0.25">
      <c r="B1079" s="32" t="s">
        <v>1935</v>
      </c>
      <c r="C1079" s="33" t="s">
        <v>5942</v>
      </c>
      <c r="D1079" s="34" t="str">
        <f>_xlfn.XLOOKUP($B1079,[1]Redo!$A:$A,[1]Redo!$AD:$AD)</f>
        <v>SGN,S8,BWX,R102aP(CA),</v>
      </c>
      <c r="E1079" s="35">
        <v>1326</v>
      </c>
      <c r="F1079" s="36">
        <f>_xlfn.XLOOKUP($B1079,'[1]DOT Signs Costs (2)'!$A:$A,'[1]DOT Signs Costs (2)'!$Y:$Y)</f>
        <v>0.10352500000000002</v>
      </c>
      <c r="G1079" s="37">
        <f t="shared" si="210"/>
        <v>6.2115000000000009</v>
      </c>
      <c r="H1079" s="36">
        <f>_xlfn.XLOOKUP($B1079,'[1]DOT Signs Costs (2)'!$A:$A,'[1]DOT Signs Costs (2)'!$W:$W)</f>
        <v>13.596</v>
      </c>
      <c r="I1079" s="36">
        <f t="shared" si="209"/>
        <v>4.8025247500000008</v>
      </c>
      <c r="J1079" s="36">
        <f t="shared" si="211"/>
        <v>6.9361750000000014E-2</v>
      </c>
      <c r="K1079" s="36">
        <f t="shared" si="212"/>
        <v>4.8025247500000008</v>
      </c>
      <c r="L1079" s="36">
        <f t="shared" si="213"/>
        <v>18.467886500000002</v>
      </c>
      <c r="M1079" s="36">
        <f t="shared" si="214"/>
        <v>1.4441887243000002</v>
      </c>
      <c r="N1079" s="36">
        <f t="shared" si="215"/>
        <v>19.912075224300004</v>
      </c>
      <c r="O1079" s="36">
        <f t="shared" si="216"/>
        <v>3.6285055897109841</v>
      </c>
      <c r="P1079" s="36">
        <f t="shared" si="217"/>
        <v>23.540580814010987</v>
      </c>
      <c r="Q1079" s="38" t="e">
        <v>#N/A</v>
      </c>
      <c r="R1079" s="39" t="str">
        <f t="shared" si="218"/>
        <v xml:space="preserve"> </v>
      </c>
      <c r="S1079" s="40"/>
      <c r="T1079" s="41" t="str">
        <f t="shared" si="219"/>
        <v/>
      </c>
      <c r="U1079" s="41" t="str">
        <f t="shared" si="220"/>
        <v/>
      </c>
      <c r="V1079" s="41" t="e">
        <f t="shared" si="208"/>
        <v>#N/A</v>
      </c>
      <c r="W1079" s="18" t="e">
        <f>_xlfn.XLOOKUP($B1079,'[1]Query2 w Prices'!$B:$B,'[1]Query2 w Prices'!$L:$L)</f>
        <v>#N/A</v>
      </c>
    </row>
    <row r="1080" spans="2:23" ht="16.5" customHeight="1" x14ac:dyDescent="0.25">
      <c r="B1080" s="42" t="s">
        <v>1945</v>
      </c>
      <c r="C1080" s="33" t="s">
        <v>5943</v>
      </c>
      <c r="D1080" s="34" t="str">
        <f>_xlfn.XLOOKUP($B1080,[1]Redo!$A:$A,[1]Redo!$AD:$AD)</f>
        <v>SGN,S8,BWX,R103aP(CA),</v>
      </c>
      <c r="E1080" s="35">
        <v>1326</v>
      </c>
      <c r="F1080" s="36">
        <f>_xlfn.XLOOKUP($B1080,'[1]DOT Signs Costs (2)'!$A:$A,'[1]DOT Signs Costs (2)'!$Y:$Y)</f>
        <v>0.17705000000000001</v>
      </c>
      <c r="G1080" s="37">
        <f t="shared" si="210"/>
        <v>10.623000000000001</v>
      </c>
      <c r="H1080" s="36">
        <f>_xlfn.XLOOKUP($B1080,'[1]DOT Signs Costs (2)'!$A:$A,'[1]DOT Signs Costs (2)'!$W:$W)</f>
        <v>27.192</v>
      </c>
      <c r="I1080" s="36">
        <f t="shared" si="209"/>
        <v>8.2133495000000014</v>
      </c>
      <c r="J1080" s="36">
        <f t="shared" si="211"/>
        <v>0.11862350000000002</v>
      </c>
      <c r="K1080" s="36">
        <f t="shared" si="212"/>
        <v>8.2133495000000014</v>
      </c>
      <c r="L1080" s="36">
        <f t="shared" si="213"/>
        <v>35.523973000000005</v>
      </c>
      <c r="M1080" s="36">
        <f t="shared" si="214"/>
        <v>2.7779746886000005</v>
      </c>
      <c r="N1080" s="36">
        <f t="shared" si="215"/>
        <v>38.301947688600009</v>
      </c>
      <c r="O1080" s="36">
        <f t="shared" si="216"/>
        <v>6.9796256652997126</v>
      </c>
      <c r="P1080" s="36">
        <f t="shared" si="217"/>
        <v>45.281573353899724</v>
      </c>
      <c r="Q1080" s="38" t="e">
        <v>#N/A</v>
      </c>
      <c r="R1080" s="39" t="str">
        <f t="shared" si="218"/>
        <v xml:space="preserve"> </v>
      </c>
      <c r="S1080" s="40"/>
      <c r="T1080" s="41" t="str">
        <f t="shared" si="219"/>
        <v/>
      </c>
      <c r="U1080" s="41" t="str">
        <f t="shared" si="220"/>
        <v/>
      </c>
      <c r="V1080" s="41" t="e">
        <f t="shared" si="208"/>
        <v>#N/A</v>
      </c>
      <c r="W1080" s="18" t="e">
        <f>_xlfn.XLOOKUP($B1080,'[1]Query2 w Prices'!$B:$B,'[1]Query2 w Prices'!$L:$L)</f>
        <v>#N/A</v>
      </c>
    </row>
    <row r="1081" spans="2:23" ht="16.5" customHeight="1" x14ac:dyDescent="0.25">
      <c r="B1081" s="32" t="s">
        <v>1946</v>
      </c>
      <c r="C1081" s="33" t="s">
        <v>5944</v>
      </c>
      <c r="D1081" s="34" t="str">
        <f>_xlfn.XLOOKUP($B1081,[1]Redo!$A:$A,[1]Redo!$AD:$AD)</f>
        <v>SGN,S8,BWX,R103aP(CA),</v>
      </c>
      <c r="E1081" s="35">
        <v>1326</v>
      </c>
      <c r="F1081" s="36">
        <f>_xlfn.XLOOKUP($B1081,'[1]DOT Signs Costs (2)'!$A:$A,'[1]DOT Signs Costs (2)'!$Y:$Y)</f>
        <v>0.22979166666666673</v>
      </c>
      <c r="G1081" s="37">
        <f t="shared" si="210"/>
        <v>13.787500000000003</v>
      </c>
      <c r="H1081" s="36">
        <f>_xlfn.XLOOKUP($B1081,'[1]DOT Signs Costs (2)'!$A:$A,'[1]DOT Signs Costs (2)'!$W:$W)</f>
        <v>37.766666666666673</v>
      </c>
      <c r="I1081" s="36">
        <f t="shared" si="209"/>
        <v>10.66003541666667</v>
      </c>
      <c r="J1081" s="36">
        <f t="shared" si="211"/>
        <v>0.15396041666666671</v>
      </c>
      <c r="K1081" s="36">
        <f t="shared" si="212"/>
        <v>10.66003541666667</v>
      </c>
      <c r="L1081" s="36">
        <f t="shared" si="213"/>
        <v>48.580662500000003</v>
      </c>
      <c r="M1081" s="36">
        <f t="shared" si="214"/>
        <v>3.7990078075000007</v>
      </c>
      <c r="N1081" s="36">
        <f t="shared" si="215"/>
        <v>52.379670307500007</v>
      </c>
      <c r="O1081" s="36">
        <f t="shared" si="216"/>
        <v>9.5449582405172784</v>
      </c>
      <c r="P1081" s="36">
        <f t="shared" si="217"/>
        <v>61.924628548017282</v>
      </c>
      <c r="Q1081" s="38" t="e">
        <v>#N/A</v>
      </c>
      <c r="R1081" s="39" t="str">
        <f t="shared" si="218"/>
        <v xml:space="preserve"> </v>
      </c>
      <c r="S1081" s="40"/>
      <c r="T1081" s="41" t="str">
        <f t="shared" si="219"/>
        <v/>
      </c>
      <c r="U1081" s="41" t="str">
        <f t="shared" si="220"/>
        <v/>
      </c>
      <c r="V1081" s="41" t="e">
        <f t="shared" si="208"/>
        <v>#N/A</v>
      </c>
      <c r="W1081" s="18" t="e">
        <f>_xlfn.XLOOKUP($B1081,'[1]Query2 w Prices'!$B:$B,'[1]Query2 w Prices'!$L:$L)</f>
        <v>#N/A</v>
      </c>
    </row>
    <row r="1082" spans="2:23" ht="16.5" customHeight="1" x14ac:dyDescent="0.25">
      <c r="B1082" s="42" t="s">
        <v>1947</v>
      </c>
      <c r="C1082" s="33" t="s">
        <v>5945</v>
      </c>
      <c r="D1082" s="34" t="str">
        <f>_xlfn.XLOOKUP($B1082,[1]Redo!$A:$A,[1]Redo!$AD:$AD)</f>
        <v>SGN,S8,BWX,R103aP(CA),</v>
      </c>
      <c r="E1082" s="35">
        <v>1326</v>
      </c>
      <c r="F1082" s="36">
        <f>_xlfn.XLOOKUP($B1082,'[1]DOT Signs Costs (2)'!$A:$A,'[1]DOT Signs Costs (2)'!$Y:$Y)</f>
        <v>0.49350000000000005</v>
      </c>
      <c r="G1082" s="37">
        <f t="shared" si="210"/>
        <v>29.610000000000003</v>
      </c>
      <c r="H1082" s="36">
        <f>_xlfn.XLOOKUP($B1082,'[1]DOT Signs Costs (2)'!$A:$A,'[1]DOT Signs Costs (2)'!$W:$W)</f>
        <v>90.64</v>
      </c>
      <c r="I1082" s="36">
        <f t="shared" si="209"/>
        <v>22.893465000000003</v>
      </c>
      <c r="J1082" s="36">
        <f t="shared" si="211"/>
        <v>0.33064500000000008</v>
      </c>
      <c r="K1082" s="36">
        <f t="shared" si="212"/>
        <v>22.893465000000003</v>
      </c>
      <c r="L1082" s="36">
        <f t="shared" si="213"/>
        <v>113.86411000000001</v>
      </c>
      <c r="M1082" s="36">
        <f t="shared" si="214"/>
        <v>8.9041734020000014</v>
      </c>
      <c r="N1082" s="36">
        <f t="shared" si="215"/>
        <v>122.76828340200001</v>
      </c>
      <c r="O1082" s="36">
        <f t="shared" si="216"/>
        <v>22.371621116605102</v>
      </c>
      <c r="P1082" s="36">
        <f t="shared" si="217"/>
        <v>145.13990451860511</v>
      </c>
      <c r="Q1082" s="38" t="e">
        <v>#N/A</v>
      </c>
      <c r="R1082" s="39" t="str">
        <f t="shared" si="218"/>
        <v xml:space="preserve"> </v>
      </c>
      <c r="S1082" s="40"/>
      <c r="T1082" s="41" t="str">
        <f t="shared" si="219"/>
        <v/>
      </c>
      <c r="U1082" s="41" t="str">
        <f t="shared" si="220"/>
        <v/>
      </c>
      <c r="V1082" s="41" t="e">
        <f t="shared" si="208"/>
        <v>#N/A</v>
      </c>
      <c r="W1082" s="18" t="e">
        <f>_xlfn.XLOOKUP($B1082,'[1]Query2 w Prices'!$B:$B,'[1]Query2 w Prices'!$L:$L)</f>
        <v>#N/A</v>
      </c>
    </row>
    <row r="1083" spans="2:23" ht="16.5" customHeight="1" x14ac:dyDescent="0.25">
      <c r="B1083" s="32" t="s">
        <v>1948</v>
      </c>
      <c r="C1083" s="33" t="s">
        <v>5946</v>
      </c>
      <c r="D1083" s="34" t="str">
        <f>_xlfn.XLOOKUP($B1083,[1]Redo!$A:$A,[1]Redo!$AD:$AD)</f>
        <v>SGN,S8,BWX,R103aP(CA),</v>
      </c>
      <c r="E1083" s="35">
        <v>1326</v>
      </c>
      <c r="F1083" s="36">
        <f>_xlfn.XLOOKUP($B1083,'[1]DOT Signs Costs (2)'!$A:$A,'[1]DOT Signs Costs (2)'!$Y:$Y)</f>
        <v>0.10352500000000002</v>
      </c>
      <c r="G1083" s="37">
        <f t="shared" si="210"/>
        <v>6.2115000000000009</v>
      </c>
      <c r="H1083" s="36">
        <f>_xlfn.XLOOKUP($B1083,'[1]DOT Signs Costs (2)'!$A:$A,'[1]DOT Signs Costs (2)'!$W:$W)</f>
        <v>13.596</v>
      </c>
      <c r="I1083" s="36">
        <f t="shared" si="209"/>
        <v>4.8025247500000008</v>
      </c>
      <c r="J1083" s="36">
        <f t="shared" si="211"/>
        <v>6.9361750000000014E-2</v>
      </c>
      <c r="K1083" s="36">
        <f t="shared" si="212"/>
        <v>4.8025247500000008</v>
      </c>
      <c r="L1083" s="36">
        <f t="shared" si="213"/>
        <v>18.467886500000002</v>
      </c>
      <c r="M1083" s="36">
        <f t="shared" si="214"/>
        <v>1.4441887243000002</v>
      </c>
      <c r="N1083" s="36">
        <f t="shared" si="215"/>
        <v>19.912075224300004</v>
      </c>
      <c r="O1083" s="36">
        <f t="shared" si="216"/>
        <v>3.6285055897109841</v>
      </c>
      <c r="P1083" s="36">
        <f t="shared" si="217"/>
        <v>23.540580814010987</v>
      </c>
      <c r="Q1083" s="38" t="e">
        <v>#N/A</v>
      </c>
      <c r="R1083" s="39" t="str">
        <f t="shared" si="218"/>
        <v xml:space="preserve"> </v>
      </c>
      <c r="S1083" s="40"/>
      <c r="T1083" s="41" t="str">
        <f t="shared" si="219"/>
        <v/>
      </c>
      <c r="U1083" s="41" t="str">
        <f t="shared" si="220"/>
        <v/>
      </c>
      <c r="V1083" s="41" t="e">
        <f t="shared" si="208"/>
        <v>#N/A</v>
      </c>
      <c r="W1083" s="18" t="e">
        <f>_xlfn.XLOOKUP($B1083,'[1]Query2 w Prices'!$B:$B,'[1]Query2 w Prices'!$L:$L)</f>
        <v>#N/A</v>
      </c>
    </row>
    <row r="1084" spans="2:23" ht="16.5" customHeight="1" x14ac:dyDescent="0.25">
      <c r="B1084" s="42" t="s">
        <v>1962</v>
      </c>
      <c r="C1084" s="33" t="s">
        <v>5947</v>
      </c>
      <c r="D1084" s="34" t="str">
        <f>_xlfn.XLOOKUP($B1084,[1]Redo!$A:$A,[1]Redo!$AD:$AD)</f>
        <v>SGN,S8,BWX,R104aP(CA),</v>
      </c>
      <c r="E1084" s="35">
        <v>1326</v>
      </c>
      <c r="F1084" s="36">
        <f>_xlfn.XLOOKUP($B1084,'[1]DOT Signs Costs (2)'!$A:$A,'[1]DOT Signs Costs (2)'!$Y:$Y)</f>
        <v>0.10352500000000002</v>
      </c>
      <c r="G1084" s="37">
        <f t="shared" si="210"/>
        <v>6.2115000000000009</v>
      </c>
      <c r="H1084" s="36">
        <f>_xlfn.XLOOKUP($B1084,'[1]DOT Signs Costs (2)'!$A:$A,'[1]DOT Signs Costs (2)'!$W:$W)</f>
        <v>13.596</v>
      </c>
      <c r="I1084" s="36">
        <f t="shared" si="209"/>
        <v>4.8025247500000008</v>
      </c>
      <c r="J1084" s="36">
        <f t="shared" si="211"/>
        <v>6.9361750000000014E-2</v>
      </c>
      <c r="K1084" s="36">
        <f t="shared" si="212"/>
        <v>4.8025247500000008</v>
      </c>
      <c r="L1084" s="36">
        <f t="shared" si="213"/>
        <v>18.467886500000002</v>
      </c>
      <c r="M1084" s="36">
        <f t="shared" si="214"/>
        <v>1.4441887243000002</v>
      </c>
      <c r="N1084" s="36">
        <f t="shared" si="215"/>
        <v>19.912075224300004</v>
      </c>
      <c r="O1084" s="36">
        <f t="shared" si="216"/>
        <v>3.6285055897109841</v>
      </c>
      <c r="P1084" s="36">
        <f t="shared" si="217"/>
        <v>23.540580814010987</v>
      </c>
      <c r="Q1084" s="38" t="e">
        <v>#N/A</v>
      </c>
      <c r="R1084" s="39" t="str">
        <f t="shared" si="218"/>
        <v xml:space="preserve"> </v>
      </c>
      <c r="S1084" s="40"/>
      <c r="T1084" s="41" t="str">
        <f t="shared" si="219"/>
        <v/>
      </c>
      <c r="U1084" s="41" t="str">
        <f t="shared" si="220"/>
        <v/>
      </c>
      <c r="V1084" s="41" t="e">
        <f t="shared" si="208"/>
        <v>#N/A</v>
      </c>
      <c r="W1084" s="18" t="e">
        <f>_xlfn.XLOOKUP($B1084,'[1]Query2 w Prices'!$B:$B,'[1]Query2 w Prices'!$L:$L)</f>
        <v>#N/A</v>
      </c>
    </row>
    <row r="1085" spans="2:23" ht="16.5" customHeight="1" x14ac:dyDescent="0.25">
      <c r="B1085" s="32" t="s">
        <v>1965</v>
      </c>
      <c r="C1085" s="33" t="s">
        <v>5948</v>
      </c>
      <c r="D1085" s="34" t="str">
        <f>_xlfn.XLOOKUP($B1085,[1]Redo!$A:$A,[1]Redo!$AD:$AD)</f>
        <v>SGN,S8,BWX,R104aP(CA),</v>
      </c>
      <c r="E1085" s="35">
        <v>1326</v>
      </c>
      <c r="F1085" s="36">
        <f>_xlfn.XLOOKUP($B1085,'[1]DOT Signs Costs (2)'!$A:$A,'[1]DOT Signs Costs (2)'!$Y:$Y)</f>
        <v>0.17705000000000001</v>
      </c>
      <c r="G1085" s="37">
        <f t="shared" si="210"/>
        <v>10.623000000000001</v>
      </c>
      <c r="H1085" s="36">
        <f>_xlfn.XLOOKUP($B1085,'[1]DOT Signs Costs (2)'!$A:$A,'[1]DOT Signs Costs (2)'!$W:$W)</f>
        <v>27.192</v>
      </c>
      <c r="I1085" s="36">
        <f t="shared" si="209"/>
        <v>8.2133495000000014</v>
      </c>
      <c r="J1085" s="36">
        <f t="shared" si="211"/>
        <v>0.11862350000000002</v>
      </c>
      <c r="K1085" s="36">
        <f t="shared" si="212"/>
        <v>8.2133495000000014</v>
      </c>
      <c r="L1085" s="36">
        <f t="shared" si="213"/>
        <v>35.523973000000005</v>
      </c>
      <c r="M1085" s="36">
        <f t="shared" si="214"/>
        <v>2.7779746886000005</v>
      </c>
      <c r="N1085" s="36">
        <f t="shared" si="215"/>
        <v>38.301947688600009</v>
      </c>
      <c r="O1085" s="36">
        <f t="shared" si="216"/>
        <v>6.9796256652997126</v>
      </c>
      <c r="P1085" s="36">
        <f t="shared" si="217"/>
        <v>45.281573353899724</v>
      </c>
      <c r="Q1085" s="38">
        <v>29.56</v>
      </c>
      <c r="R1085" s="39">
        <f t="shared" si="218"/>
        <v>-0.34719582800330762</v>
      </c>
      <c r="S1085" s="40"/>
      <c r="T1085" s="41" t="str">
        <f t="shared" si="219"/>
        <v/>
      </c>
      <c r="U1085" s="41" t="str">
        <f t="shared" si="220"/>
        <v/>
      </c>
      <c r="V1085" s="41">
        <f t="shared" si="208"/>
        <v>29.56</v>
      </c>
      <c r="W1085" s="18">
        <f>_xlfn.XLOOKUP($B1085,'[1]Query2 w Prices'!$B:$B,'[1]Query2 w Prices'!$L:$L)</f>
        <v>29.481400000000001</v>
      </c>
    </row>
    <row r="1086" spans="2:23" ht="16.5" customHeight="1" x14ac:dyDescent="0.25">
      <c r="B1086" s="42" t="s">
        <v>1966</v>
      </c>
      <c r="C1086" s="33" t="s">
        <v>5949</v>
      </c>
      <c r="D1086" s="34" t="str">
        <f>_xlfn.XLOOKUP($B1086,[1]Redo!$A:$A,[1]Redo!$AD:$AD)</f>
        <v>SGN,S8,BWX,R104aP(CA),</v>
      </c>
      <c r="E1086" s="35">
        <v>1326</v>
      </c>
      <c r="F1086" s="36">
        <f>_xlfn.XLOOKUP($B1086,'[1]DOT Signs Costs (2)'!$A:$A,'[1]DOT Signs Costs (2)'!$Y:$Y)</f>
        <v>0.22979166666666673</v>
      </c>
      <c r="G1086" s="37">
        <f t="shared" si="210"/>
        <v>13.787500000000003</v>
      </c>
      <c r="H1086" s="36">
        <f>_xlfn.XLOOKUP($B1086,'[1]DOT Signs Costs (2)'!$A:$A,'[1]DOT Signs Costs (2)'!$W:$W)</f>
        <v>37.766666666666673</v>
      </c>
      <c r="I1086" s="36">
        <f t="shared" si="209"/>
        <v>10.66003541666667</v>
      </c>
      <c r="J1086" s="36">
        <f t="shared" si="211"/>
        <v>0.15396041666666671</v>
      </c>
      <c r="K1086" s="36">
        <f t="shared" si="212"/>
        <v>10.66003541666667</v>
      </c>
      <c r="L1086" s="36">
        <f t="shared" si="213"/>
        <v>48.580662500000003</v>
      </c>
      <c r="M1086" s="36">
        <f t="shared" si="214"/>
        <v>3.7990078075000007</v>
      </c>
      <c r="N1086" s="36">
        <f t="shared" si="215"/>
        <v>52.379670307500007</v>
      </c>
      <c r="O1086" s="36">
        <f t="shared" si="216"/>
        <v>9.5449582405172784</v>
      </c>
      <c r="P1086" s="36">
        <f t="shared" si="217"/>
        <v>61.924628548017282</v>
      </c>
      <c r="Q1086" s="38">
        <v>42.59</v>
      </c>
      <c r="R1086" s="39">
        <f t="shared" si="218"/>
        <v>-0.31222841382124589</v>
      </c>
      <c r="S1086" s="40"/>
      <c r="T1086" s="41" t="str">
        <f t="shared" si="219"/>
        <v/>
      </c>
      <c r="U1086" s="41" t="str">
        <f t="shared" si="220"/>
        <v/>
      </c>
      <c r="V1086" s="41">
        <f t="shared" si="208"/>
        <v>42.59</v>
      </c>
      <c r="W1086" s="18">
        <f>_xlfn.XLOOKUP($B1086,'[1]Query2 w Prices'!$B:$B,'[1]Query2 w Prices'!$L:$L)</f>
        <v>42.514600000000002</v>
      </c>
    </row>
    <row r="1087" spans="2:23" ht="16.5" customHeight="1" x14ac:dyDescent="0.25">
      <c r="B1087" s="32" t="s">
        <v>1967</v>
      </c>
      <c r="C1087" s="33" t="s">
        <v>5950</v>
      </c>
      <c r="D1087" s="34" t="str">
        <f>_xlfn.XLOOKUP($B1087,[1]Redo!$A:$A,[1]Redo!$AD:$AD)</f>
        <v>SGN,S8,BWX,R104aP(CA),</v>
      </c>
      <c r="E1087" s="35">
        <v>1326</v>
      </c>
      <c r="F1087" s="36">
        <f>_xlfn.XLOOKUP($B1087,'[1]DOT Signs Costs (2)'!$A:$A,'[1]DOT Signs Costs (2)'!$Y:$Y)</f>
        <v>0.49350000000000005</v>
      </c>
      <c r="G1087" s="37">
        <f t="shared" si="210"/>
        <v>29.610000000000003</v>
      </c>
      <c r="H1087" s="36">
        <f>_xlfn.XLOOKUP($B1087,'[1]DOT Signs Costs (2)'!$A:$A,'[1]DOT Signs Costs (2)'!$W:$W)</f>
        <v>90.64</v>
      </c>
      <c r="I1087" s="36">
        <f t="shared" si="209"/>
        <v>22.893465000000003</v>
      </c>
      <c r="J1087" s="36">
        <f t="shared" si="211"/>
        <v>0.33064500000000008</v>
      </c>
      <c r="K1087" s="36">
        <f t="shared" si="212"/>
        <v>22.893465000000003</v>
      </c>
      <c r="L1087" s="36">
        <f t="shared" si="213"/>
        <v>113.86411000000001</v>
      </c>
      <c r="M1087" s="36">
        <f t="shared" si="214"/>
        <v>8.9041734020000014</v>
      </c>
      <c r="N1087" s="36">
        <f t="shared" si="215"/>
        <v>122.76828340200001</v>
      </c>
      <c r="O1087" s="36">
        <f t="shared" si="216"/>
        <v>22.371621116605102</v>
      </c>
      <c r="P1087" s="36">
        <f t="shared" si="217"/>
        <v>145.13990451860511</v>
      </c>
      <c r="Q1087" s="38">
        <v>90.77</v>
      </c>
      <c r="R1087" s="39">
        <f t="shared" si="218"/>
        <v>-0.37460341936242336</v>
      </c>
      <c r="S1087" s="40"/>
      <c r="T1087" s="41" t="str">
        <f t="shared" si="219"/>
        <v/>
      </c>
      <c r="U1087" s="41" t="str">
        <f t="shared" si="220"/>
        <v/>
      </c>
      <c r="V1087" s="41">
        <f t="shared" si="208"/>
        <v>90.77</v>
      </c>
      <c r="W1087" s="18">
        <f>_xlfn.XLOOKUP($B1087,'[1]Query2 w Prices'!$B:$B,'[1]Query2 w Prices'!$L:$L)</f>
        <v>90.694900000000004</v>
      </c>
    </row>
    <row r="1088" spans="2:23" ht="16.5" customHeight="1" x14ac:dyDescent="0.25">
      <c r="B1088" s="42" t="s">
        <v>1971</v>
      </c>
      <c r="C1088" s="33" t="s">
        <v>5951</v>
      </c>
      <c r="D1088" s="34" t="str">
        <f>_xlfn.XLOOKUP($B1088,[1]Redo!$A:$A,[1]Redo!$AD:$AD)</f>
        <v>SGN,S8,BWX,R105aP(CA),</v>
      </c>
      <c r="E1088" s="35">
        <v>1326</v>
      </c>
      <c r="F1088" s="36">
        <f>_xlfn.XLOOKUP($B1088,'[1]DOT Signs Costs (2)'!$A:$A,'[1]DOT Signs Costs (2)'!$Y:$Y)</f>
        <v>0.10352500000000002</v>
      </c>
      <c r="G1088" s="37">
        <f t="shared" si="210"/>
        <v>6.2115000000000009</v>
      </c>
      <c r="H1088" s="36">
        <f>_xlfn.XLOOKUP($B1088,'[1]DOT Signs Costs (2)'!$A:$A,'[1]DOT Signs Costs (2)'!$W:$W)</f>
        <v>13.596</v>
      </c>
      <c r="I1088" s="36">
        <f t="shared" si="209"/>
        <v>4.8025247500000008</v>
      </c>
      <c r="J1088" s="36">
        <f t="shared" si="211"/>
        <v>6.9361750000000014E-2</v>
      </c>
      <c r="K1088" s="36">
        <f t="shared" si="212"/>
        <v>4.8025247500000008</v>
      </c>
      <c r="L1088" s="36">
        <f t="shared" si="213"/>
        <v>18.467886500000002</v>
      </c>
      <c r="M1088" s="36">
        <f t="shared" si="214"/>
        <v>1.4441887243000002</v>
      </c>
      <c r="N1088" s="36">
        <f t="shared" si="215"/>
        <v>19.912075224300004</v>
      </c>
      <c r="O1088" s="36">
        <f t="shared" si="216"/>
        <v>3.6285055897109841</v>
      </c>
      <c r="P1088" s="36">
        <f t="shared" si="217"/>
        <v>23.540580814010987</v>
      </c>
      <c r="Q1088" s="38" t="e">
        <v>#N/A</v>
      </c>
      <c r="R1088" s="39" t="str">
        <f t="shared" si="218"/>
        <v xml:space="preserve"> </v>
      </c>
      <c r="S1088" s="40"/>
      <c r="T1088" s="41" t="str">
        <f t="shared" si="219"/>
        <v/>
      </c>
      <c r="U1088" s="41" t="str">
        <f t="shared" si="220"/>
        <v/>
      </c>
      <c r="V1088" s="41" t="e">
        <f t="shared" si="208"/>
        <v>#N/A</v>
      </c>
      <c r="W1088" s="18" t="e">
        <f>_xlfn.XLOOKUP($B1088,'[1]Query2 w Prices'!$B:$B,'[1]Query2 w Prices'!$L:$L)</f>
        <v>#N/A</v>
      </c>
    </row>
    <row r="1089" spans="2:23" ht="16.5" customHeight="1" x14ac:dyDescent="0.25">
      <c r="B1089" s="32" t="s">
        <v>1974</v>
      </c>
      <c r="C1089" s="33" t="s">
        <v>5952</v>
      </c>
      <c r="D1089" s="34" t="str">
        <f>_xlfn.XLOOKUP($B1089,[1]Redo!$A:$A,[1]Redo!$AD:$AD)</f>
        <v>SGN,S8,BWX,R105aP(CA),</v>
      </c>
      <c r="E1089" s="35">
        <v>1326</v>
      </c>
      <c r="F1089" s="36">
        <f>_xlfn.XLOOKUP($B1089,'[1]DOT Signs Costs (2)'!$A:$A,'[1]DOT Signs Costs (2)'!$Y:$Y)</f>
        <v>0.17705000000000001</v>
      </c>
      <c r="G1089" s="37">
        <f t="shared" si="210"/>
        <v>10.623000000000001</v>
      </c>
      <c r="H1089" s="36">
        <f>_xlfn.XLOOKUP($B1089,'[1]DOT Signs Costs (2)'!$A:$A,'[1]DOT Signs Costs (2)'!$W:$W)</f>
        <v>27.192</v>
      </c>
      <c r="I1089" s="36">
        <f t="shared" si="209"/>
        <v>8.2133495000000014</v>
      </c>
      <c r="J1089" s="36">
        <f t="shared" si="211"/>
        <v>0.11862350000000002</v>
      </c>
      <c r="K1089" s="36">
        <f t="shared" si="212"/>
        <v>8.2133495000000014</v>
      </c>
      <c r="L1089" s="36">
        <f t="shared" si="213"/>
        <v>35.523973000000005</v>
      </c>
      <c r="M1089" s="36">
        <f t="shared" si="214"/>
        <v>2.7779746886000005</v>
      </c>
      <c r="N1089" s="36">
        <f t="shared" si="215"/>
        <v>38.301947688600009</v>
      </c>
      <c r="O1089" s="36">
        <f t="shared" si="216"/>
        <v>6.9796256652997126</v>
      </c>
      <c r="P1089" s="36">
        <f t="shared" si="217"/>
        <v>45.281573353899724</v>
      </c>
      <c r="Q1089" s="38">
        <v>28.42</v>
      </c>
      <c r="R1089" s="39">
        <f t="shared" si="218"/>
        <v>-0.37237163165947224</v>
      </c>
      <c r="S1089" s="40"/>
      <c r="T1089" s="41" t="str">
        <f t="shared" si="219"/>
        <v/>
      </c>
      <c r="U1089" s="41" t="str">
        <f t="shared" si="220"/>
        <v/>
      </c>
      <c r="V1089" s="41">
        <f t="shared" si="208"/>
        <v>28.42</v>
      </c>
      <c r="W1089" s="18">
        <f>_xlfn.XLOOKUP($B1089,'[1]Query2 w Prices'!$B:$B,'[1]Query2 w Prices'!$L:$L)</f>
        <v>28.339400000000001</v>
      </c>
    </row>
    <row r="1090" spans="2:23" ht="16.5" customHeight="1" x14ac:dyDescent="0.25">
      <c r="B1090" s="42" t="s">
        <v>1975</v>
      </c>
      <c r="C1090" s="33" t="s">
        <v>5953</v>
      </c>
      <c r="D1090" s="34" t="str">
        <f>_xlfn.XLOOKUP($B1090,[1]Redo!$A:$A,[1]Redo!$AD:$AD)</f>
        <v>SGN,S8,BWX,R105aP(CA),</v>
      </c>
      <c r="E1090" s="35">
        <v>1326</v>
      </c>
      <c r="F1090" s="36">
        <f>_xlfn.XLOOKUP($B1090,'[1]DOT Signs Costs (2)'!$A:$A,'[1]DOT Signs Costs (2)'!$Y:$Y)</f>
        <v>0.22979166666666673</v>
      </c>
      <c r="G1090" s="37">
        <f t="shared" si="210"/>
        <v>13.787500000000003</v>
      </c>
      <c r="H1090" s="36">
        <f>_xlfn.XLOOKUP($B1090,'[1]DOT Signs Costs (2)'!$A:$A,'[1]DOT Signs Costs (2)'!$W:$W)</f>
        <v>37.766666666666673</v>
      </c>
      <c r="I1090" s="36">
        <f t="shared" si="209"/>
        <v>10.66003541666667</v>
      </c>
      <c r="J1090" s="36">
        <f t="shared" si="211"/>
        <v>0.15396041666666671</v>
      </c>
      <c r="K1090" s="36">
        <f t="shared" si="212"/>
        <v>10.66003541666667</v>
      </c>
      <c r="L1090" s="36">
        <f t="shared" si="213"/>
        <v>48.580662500000003</v>
      </c>
      <c r="M1090" s="36">
        <f t="shared" si="214"/>
        <v>3.7990078075000007</v>
      </c>
      <c r="N1090" s="36">
        <f t="shared" si="215"/>
        <v>52.379670307500007</v>
      </c>
      <c r="O1090" s="36">
        <f t="shared" si="216"/>
        <v>9.5449582405172784</v>
      </c>
      <c r="P1090" s="36">
        <f t="shared" si="217"/>
        <v>61.924628548017282</v>
      </c>
      <c r="Q1090" s="38">
        <v>42.59</v>
      </c>
      <c r="R1090" s="39">
        <f t="shared" si="218"/>
        <v>-0.31222841382124589</v>
      </c>
      <c r="S1090" s="40"/>
      <c r="T1090" s="41" t="str">
        <f t="shared" si="219"/>
        <v/>
      </c>
      <c r="U1090" s="41" t="str">
        <f t="shared" si="220"/>
        <v/>
      </c>
      <c r="V1090" s="41">
        <f t="shared" si="208"/>
        <v>42.59</v>
      </c>
      <c r="W1090" s="18">
        <f>_xlfn.XLOOKUP($B1090,'[1]Query2 w Prices'!$B:$B,'[1]Query2 w Prices'!$L:$L)</f>
        <v>42.514600000000002</v>
      </c>
    </row>
    <row r="1091" spans="2:23" ht="16.5" customHeight="1" x14ac:dyDescent="0.25">
      <c r="B1091" s="32" t="s">
        <v>1976</v>
      </c>
      <c r="C1091" s="33" t="s">
        <v>5954</v>
      </c>
      <c r="D1091" s="34" t="str">
        <f>_xlfn.XLOOKUP($B1091,[1]Redo!$A:$A,[1]Redo!$AD:$AD)</f>
        <v>SGN,S8,BWX,R105aP(CA),</v>
      </c>
      <c r="E1091" s="35">
        <v>1326</v>
      </c>
      <c r="F1091" s="36">
        <f>_xlfn.XLOOKUP($B1091,'[1]DOT Signs Costs (2)'!$A:$A,'[1]DOT Signs Costs (2)'!$Y:$Y)</f>
        <v>0.49350000000000005</v>
      </c>
      <c r="G1091" s="37">
        <f t="shared" si="210"/>
        <v>29.610000000000003</v>
      </c>
      <c r="H1091" s="36">
        <f>_xlfn.XLOOKUP($B1091,'[1]DOT Signs Costs (2)'!$A:$A,'[1]DOT Signs Costs (2)'!$W:$W)</f>
        <v>90.64</v>
      </c>
      <c r="I1091" s="36">
        <f t="shared" si="209"/>
        <v>22.893465000000003</v>
      </c>
      <c r="J1091" s="36">
        <f t="shared" si="211"/>
        <v>0.33064500000000008</v>
      </c>
      <c r="K1091" s="36">
        <f t="shared" si="212"/>
        <v>22.893465000000003</v>
      </c>
      <c r="L1091" s="36">
        <f t="shared" si="213"/>
        <v>113.86411000000001</v>
      </c>
      <c r="M1091" s="36">
        <f t="shared" si="214"/>
        <v>8.9041734020000014</v>
      </c>
      <c r="N1091" s="36">
        <f t="shared" si="215"/>
        <v>122.76828340200001</v>
      </c>
      <c r="O1091" s="36">
        <f t="shared" si="216"/>
        <v>22.371621116605102</v>
      </c>
      <c r="P1091" s="36">
        <f t="shared" si="217"/>
        <v>145.13990451860511</v>
      </c>
      <c r="Q1091" s="38">
        <v>90.77</v>
      </c>
      <c r="R1091" s="39">
        <f t="shared" si="218"/>
        <v>-0.37460341936242336</v>
      </c>
      <c r="S1091" s="40"/>
      <c r="T1091" s="41" t="str">
        <f t="shared" si="219"/>
        <v/>
      </c>
      <c r="U1091" s="41" t="str">
        <f t="shared" si="220"/>
        <v/>
      </c>
      <c r="V1091" s="41">
        <f t="shared" si="208"/>
        <v>90.77</v>
      </c>
      <c r="W1091" s="18">
        <f>_xlfn.XLOOKUP($B1091,'[1]Query2 w Prices'!$B:$B,'[1]Query2 w Prices'!$L:$L)</f>
        <v>90.694900000000004</v>
      </c>
    </row>
    <row r="1092" spans="2:23" ht="16.5" customHeight="1" x14ac:dyDescent="0.25">
      <c r="B1092" s="42" t="s">
        <v>1983</v>
      </c>
      <c r="C1092" s="33" t="s">
        <v>5955</v>
      </c>
      <c r="D1092" s="34" t="str">
        <f>_xlfn.XLOOKUP($B1092,[1]Redo!$A:$A,[1]Redo!$AD:$AD)</f>
        <v>SGN,S8,RWX,R107(CA),</v>
      </c>
      <c r="E1092" s="35">
        <v>1326</v>
      </c>
      <c r="F1092" s="36">
        <f>_xlfn.XLOOKUP($B1092,'[1]DOT Signs Costs (2)'!$A:$A,'[1]DOT Signs Costs (2)'!$Y:$Y)</f>
        <v>0.14528749999999999</v>
      </c>
      <c r="G1092" s="37">
        <f t="shared" si="210"/>
        <v>8.7172499999999999</v>
      </c>
      <c r="H1092" s="36">
        <f>_xlfn.XLOOKUP($B1092,'[1]DOT Signs Costs (2)'!$A:$A,'[1]DOT Signs Costs (2)'!$W:$W)</f>
        <v>20.394000000000002</v>
      </c>
      <c r="I1092" s="36">
        <f t="shared" si="209"/>
        <v>6.7398871249999992</v>
      </c>
      <c r="J1092" s="36">
        <f t="shared" si="211"/>
        <v>9.7342625000000002E-2</v>
      </c>
      <c r="K1092" s="36">
        <f t="shared" si="212"/>
        <v>6.7398871249999992</v>
      </c>
      <c r="L1092" s="36">
        <f t="shared" si="213"/>
        <v>27.231229750000001</v>
      </c>
      <c r="M1092" s="36">
        <f t="shared" si="214"/>
        <v>2.1294821664500003</v>
      </c>
      <c r="N1092" s="36">
        <f t="shared" si="215"/>
        <v>29.360711916450001</v>
      </c>
      <c r="O1092" s="36">
        <f t="shared" si="216"/>
        <v>5.3502965465257235</v>
      </c>
      <c r="P1092" s="36">
        <f t="shared" si="217"/>
        <v>34.711008462975727</v>
      </c>
      <c r="Q1092" s="38">
        <v>22.18</v>
      </c>
      <c r="R1092" s="39">
        <f t="shared" si="218"/>
        <v>-0.36100963405721403</v>
      </c>
      <c r="S1092" s="40"/>
      <c r="T1092" s="41" t="str">
        <f t="shared" si="219"/>
        <v/>
      </c>
      <c r="U1092" s="41" t="str">
        <f t="shared" si="220"/>
        <v/>
      </c>
      <c r="V1092" s="41">
        <f t="shared" si="208"/>
        <v>22.18</v>
      </c>
      <c r="W1092" s="18">
        <f>_xlfn.XLOOKUP($B1092,'[1]Query2 w Prices'!$B:$B,'[1]Query2 w Prices'!$L:$L)</f>
        <v>22.102699999999999</v>
      </c>
    </row>
    <row r="1093" spans="2:23" ht="16.5" customHeight="1" x14ac:dyDescent="0.25">
      <c r="B1093" s="32" t="s">
        <v>1992</v>
      </c>
      <c r="C1093" s="33" t="s">
        <v>5956</v>
      </c>
      <c r="D1093" s="34" t="str">
        <f>_xlfn.XLOOKUP($B1093,[1]Redo!$A:$A,[1]Redo!$AD:$AD)</f>
        <v>SGN,S8,RWX,R108(CA),</v>
      </c>
      <c r="E1093" s="35">
        <v>1326</v>
      </c>
      <c r="F1093" s="36">
        <f>_xlfn.XLOOKUP($B1093,'[1]DOT Signs Costs (2)'!$A:$A,'[1]DOT Signs Costs (2)'!$Y:$Y)</f>
        <v>0.11352500000000001</v>
      </c>
      <c r="G1093" s="37">
        <f t="shared" si="210"/>
        <v>6.8115000000000006</v>
      </c>
      <c r="H1093" s="36">
        <f>_xlfn.XLOOKUP($B1093,'[1]DOT Signs Costs (2)'!$A:$A,'[1]DOT Signs Costs (2)'!$W:$W)</f>
        <v>13.596</v>
      </c>
      <c r="I1093" s="36">
        <f t="shared" si="209"/>
        <v>5.2664247500000005</v>
      </c>
      <c r="J1093" s="36">
        <f t="shared" si="211"/>
        <v>7.6061750000000011E-2</v>
      </c>
      <c r="K1093" s="36">
        <f t="shared" si="212"/>
        <v>5.2664247500000005</v>
      </c>
      <c r="L1093" s="36">
        <f t="shared" si="213"/>
        <v>18.9384865</v>
      </c>
      <c r="M1093" s="36">
        <f t="shared" si="214"/>
        <v>1.4809896443000001</v>
      </c>
      <c r="N1093" s="36">
        <f t="shared" si="215"/>
        <v>20.419476144299999</v>
      </c>
      <c r="O1093" s="36">
        <f t="shared" si="216"/>
        <v>3.7209674277517353</v>
      </c>
      <c r="P1093" s="36">
        <f t="shared" si="217"/>
        <v>24.140443572051733</v>
      </c>
      <c r="Q1093" s="38">
        <v>14.81</v>
      </c>
      <c r="R1093" s="39">
        <f t="shared" si="218"/>
        <v>-0.38650671617541965</v>
      </c>
      <c r="S1093" s="40"/>
      <c r="T1093" s="41" t="str">
        <f t="shared" si="219"/>
        <v/>
      </c>
      <c r="U1093" s="41" t="str">
        <f t="shared" si="220"/>
        <v/>
      </c>
      <c r="V1093" s="41">
        <f t="shared" si="208"/>
        <v>14.81</v>
      </c>
      <c r="W1093" s="18">
        <f>_xlfn.XLOOKUP($B1093,'[1]Query2 w Prices'!$B:$B,'[1]Query2 w Prices'!$L:$L)</f>
        <v>14.735099999999999</v>
      </c>
    </row>
    <row r="1094" spans="2:23" ht="16.5" customHeight="1" x14ac:dyDescent="0.25">
      <c r="B1094" s="42" t="s">
        <v>1995</v>
      </c>
      <c r="C1094" s="33" t="s">
        <v>5957</v>
      </c>
      <c r="D1094" s="34" t="str">
        <f>_xlfn.XLOOKUP($B1094,[1]Redo!$A:$A,[1]Redo!$AD:$AD)</f>
        <v>SGN,S8,GWX,R109P(CA),</v>
      </c>
      <c r="E1094" s="35">
        <v>1326</v>
      </c>
      <c r="F1094" s="36">
        <f>_xlfn.XLOOKUP($B1094,'[1]DOT Signs Costs (2)'!$A:$A,'[1]DOT Signs Costs (2)'!$Y:$Y)</f>
        <v>5.1175000000000012E-2</v>
      </c>
      <c r="G1094" s="37">
        <f t="shared" si="210"/>
        <v>3.0705000000000009</v>
      </c>
      <c r="H1094" s="36">
        <f>_xlfn.XLOOKUP($B1094,'[1]DOT Signs Costs (2)'!$A:$A,'[1]DOT Signs Costs (2)'!$W:$W)</f>
        <v>4.532</v>
      </c>
      <c r="I1094" s="36">
        <f t="shared" si="209"/>
        <v>2.3740082500000006</v>
      </c>
      <c r="J1094" s="36">
        <f t="shared" si="211"/>
        <v>3.4287250000000012E-2</v>
      </c>
      <c r="K1094" s="36">
        <f t="shared" si="212"/>
        <v>2.3740082500000006</v>
      </c>
      <c r="L1094" s="36">
        <f t="shared" si="213"/>
        <v>6.9402955000000013</v>
      </c>
      <c r="M1094" s="36">
        <f t="shared" si="214"/>
        <v>0.54273110810000014</v>
      </c>
      <c r="N1094" s="36">
        <f t="shared" si="215"/>
        <v>7.4830266081000012</v>
      </c>
      <c r="O1094" s="36">
        <f t="shared" si="216"/>
        <v>1.3636049266382479</v>
      </c>
      <c r="P1094" s="36">
        <f t="shared" si="217"/>
        <v>8.8466315347382487</v>
      </c>
      <c r="Q1094" s="38">
        <v>12.55</v>
      </c>
      <c r="R1094" s="39">
        <f t="shared" si="218"/>
        <v>0.41861904734244437</v>
      </c>
      <c r="S1094" s="40"/>
      <c r="T1094" s="41" t="str">
        <f t="shared" si="219"/>
        <v/>
      </c>
      <c r="U1094" s="41" t="str">
        <f t="shared" si="220"/>
        <v/>
      </c>
      <c r="V1094" s="41">
        <f t="shared" ref="V1094:V1157" si="221">ROUND($W1094+7.75%,2)</f>
        <v>12.55</v>
      </c>
      <c r="W1094" s="18">
        <f>_xlfn.XLOOKUP($B1094,'[1]Query2 w Prices'!$B:$B,'[1]Query2 w Prices'!$L:$L)</f>
        <v>12.4733</v>
      </c>
    </row>
    <row r="1095" spans="2:23" ht="16.5" customHeight="1" x14ac:dyDescent="0.25">
      <c r="B1095" s="32" t="s">
        <v>1844</v>
      </c>
      <c r="C1095" s="33" t="s">
        <v>5958</v>
      </c>
      <c r="D1095" s="34" t="str">
        <f>_xlfn.XLOOKUP($B1095,[1]Redo!$A:$A,[1]Redo!$AD:$AD)</f>
        <v>SGN,S8,BGW,R10-1,</v>
      </c>
      <c r="E1095" s="35">
        <v>1326</v>
      </c>
      <c r="F1095" s="36">
        <f>_xlfn.XLOOKUP($B1095,'[1]DOT Signs Costs (2)'!$A:$A,'[1]DOT Signs Costs (2)'!$Y:$Y)</f>
        <v>0.11352500000000001</v>
      </c>
      <c r="G1095" s="37">
        <f t="shared" si="210"/>
        <v>6.8115000000000006</v>
      </c>
      <c r="H1095" s="36">
        <f>_xlfn.XLOOKUP($B1095,'[1]DOT Signs Costs (2)'!$A:$A,'[1]DOT Signs Costs (2)'!$W:$W)</f>
        <v>13.596</v>
      </c>
      <c r="I1095" s="36">
        <f t="shared" ref="I1095:I1158" si="222">F1095*$K$4</f>
        <v>5.2664247500000005</v>
      </c>
      <c r="J1095" s="36">
        <f t="shared" si="211"/>
        <v>7.6061750000000011E-2</v>
      </c>
      <c r="K1095" s="36">
        <f t="shared" si="212"/>
        <v>5.2664247500000005</v>
      </c>
      <c r="L1095" s="36">
        <f t="shared" si="213"/>
        <v>18.9384865</v>
      </c>
      <c r="M1095" s="36">
        <f t="shared" si="214"/>
        <v>1.4809896443000001</v>
      </c>
      <c r="N1095" s="36">
        <f t="shared" si="215"/>
        <v>20.419476144299999</v>
      </c>
      <c r="O1095" s="36">
        <f t="shared" si="216"/>
        <v>3.7209674277517353</v>
      </c>
      <c r="P1095" s="36">
        <f t="shared" si="217"/>
        <v>24.140443572051733</v>
      </c>
      <c r="Q1095" s="38" t="e">
        <v>#N/A</v>
      </c>
      <c r="R1095" s="39" t="str">
        <f t="shared" si="218"/>
        <v xml:space="preserve"> </v>
      </c>
      <c r="S1095" s="40"/>
      <c r="T1095" s="41" t="str">
        <f t="shared" si="219"/>
        <v/>
      </c>
      <c r="U1095" s="41" t="str">
        <f t="shared" si="220"/>
        <v/>
      </c>
      <c r="V1095" s="41" t="e">
        <f t="shared" si="221"/>
        <v>#N/A</v>
      </c>
      <c r="W1095" s="18" t="e">
        <f>_xlfn.XLOOKUP($B1095,'[1]Query2 w Prices'!$B:$B,'[1]Query2 w Prices'!$L:$L)</f>
        <v>#N/A</v>
      </c>
    </row>
    <row r="1096" spans="2:23" ht="16.5" customHeight="1" x14ac:dyDescent="0.25">
      <c r="B1096" s="42" t="s">
        <v>1949</v>
      </c>
      <c r="C1096" s="33" t="s">
        <v>5959</v>
      </c>
      <c r="D1096" s="34" t="str">
        <f>_xlfn.XLOOKUP($B1096,[1]Redo!$A:$A,[1]Redo!$AD:$AD)</f>
        <v>SGN,S8,BOW,R10-3e(CA),</v>
      </c>
      <c r="E1096" s="35">
        <v>1326</v>
      </c>
      <c r="F1096" s="36">
        <f>_xlfn.XLOOKUP($B1096,'[1]DOT Signs Costs (2)'!$A:$A,'[1]DOT Signs Costs (2)'!$Y:$Y)</f>
        <v>8.4703125000000018E-2</v>
      </c>
      <c r="G1096" s="37">
        <f t="shared" si="210"/>
        <v>5.0821875000000007</v>
      </c>
      <c r="H1096" s="36">
        <f>_xlfn.XLOOKUP($B1096,'[1]DOT Signs Costs (2)'!$A:$A,'[1]DOT Signs Costs (2)'!$W:$W)</f>
        <v>8.4975000000000005</v>
      </c>
      <c r="I1096" s="36">
        <f t="shared" si="222"/>
        <v>3.9293779687500008</v>
      </c>
      <c r="J1096" s="36">
        <f t="shared" si="211"/>
        <v>5.6751093750000016E-2</v>
      </c>
      <c r="K1096" s="36">
        <f t="shared" si="212"/>
        <v>3.9293779687500008</v>
      </c>
      <c r="L1096" s="36">
        <f t="shared" si="213"/>
        <v>12.4836290625</v>
      </c>
      <c r="M1096" s="36">
        <f t="shared" si="214"/>
        <v>0.97621979268750014</v>
      </c>
      <c r="N1096" s="36">
        <f t="shared" si="215"/>
        <v>13.4598488551875</v>
      </c>
      <c r="O1096" s="36">
        <f t="shared" si="216"/>
        <v>2.4527396696508688</v>
      </c>
      <c r="P1096" s="36">
        <f t="shared" si="217"/>
        <v>15.91258852483837</v>
      </c>
      <c r="Q1096" s="38" t="e">
        <v>#N/A</v>
      </c>
      <c r="R1096" s="39" t="str">
        <f t="shared" si="218"/>
        <v xml:space="preserve"> </v>
      </c>
      <c r="S1096" s="40"/>
      <c r="T1096" s="41" t="str">
        <f t="shared" si="219"/>
        <v/>
      </c>
      <c r="U1096" s="41" t="str">
        <f t="shared" si="220"/>
        <v/>
      </c>
      <c r="V1096" s="41" t="e">
        <f t="shared" si="221"/>
        <v>#N/A</v>
      </c>
      <c r="W1096" s="18" t="e">
        <f>_xlfn.XLOOKUP($B1096,'[1]Query2 w Prices'!$B:$B,'[1]Query2 w Prices'!$L:$L)</f>
        <v>#N/A</v>
      </c>
    </row>
    <row r="1097" spans="2:23" ht="16.5" customHeight="1" x14ac:dyDescent="0.25">
      <c r="B1097" s="32" t="s">
        <v>1950</v>
      </c>
      <c r="C1097" s="33" t="s">
        <v>5960</v>
      </c>
      <c r="D1097" s="34" t="str">
        <f>_xlfn.XLOOKUP($B1097,[1]Redo!$A:$A,[1]Redo!$AD:$AD)</f>
        <v>SGN,S8,BOW,R10-3i(CA),</v>
      </c>
      <c r="E1097" s="35">
        <v>1326</v>
      </c>
      <c r="F1097" s="36">
        <f>_xlfn.XLOOKUP($B1097,'[1]DOT Signs Costs (2)'!$A:$A,'[1]DOT Signs Costs (2)'!$Y:$Y)</f>
        <v>8.4703125000000018E-2</v>
      </c>
      <c r="G1097" s="37">
        <f t="shared" si="210"/>
        <v>5.0821875000000007</v>
      </c>
      <c r="H1097" s="36">
        <f>_xlfn.XLOOKUP($B1097,'[1]DOT Signs Costs (2)'!$A:$A,'[1]DOT Signs Costs (2)'!$W:$W)</f>
        <v>8.4975000000000005</v>
      </c>
      <c r="I1097" s="36">
        <f t="shared" si="222"/>
        <v>3.9293779687500008</v>
      </c>
      <c r="J1097" s="36">
        <f t="shared" si="211"/>
        <v>5.6751093750000016E-2</v>
      </c>
      <c r="K1097" s="36">
        <f t="shared" si="212"/>
        <v>3.9293779687500008</v>
      </c>
      <c r="L1097" s="36">
        <f t="shared" si="213"/>
        <v>12.4836290625</v>
      </c>
      <c r="M1097" s="36">
        <f t="shared" si="214"/>
        <v>0.97621979268750014</v>
      </c>
      <c r="N1097" s="36">
        <f t="shared" si="215"/>
        <v>13.4598488551875</v>
      </c>
      <c r="O1097" s="36">
        <f t="shared" si="216"/>
        <v>2.4527396696508688</v>
      </c>
      <c r="P1097" s="36">
        <f t="shared" si="217"/>
        <v>15.91258852483837</v>
      </c>
      <c r="Q1097" s="38" t="e">
        <v>#N/A</v>
      </c>
      <c r="R1097" s="39" t="str">
        <f t="shared" si="218"/>
        <v xml:space="preserve"> </v>
      </c>
      <c r="S1097" s="40"/>
      <c r="T1097" s="41" t="str">
        <f t="shared" si="219"/>
        <v/>
      </c>
      <c r="U1097" s="41" t="str">
        <f t="shared" si="220"/>
        <v/>
      </c>
      <c r="V1097" s="41" t="e">
        <f t="shared" si="221"/>
        <v>#N/A</v>
      </c>
      <c r="W1097" s="18" t="e">
        <f>_xlfn.XLOOKUP($B1097,'[1]Query2 w Prices'!$B:$B,'[1]Query2 w Prices'!$L:$L)</f>
        <v>#N/A</v>
      </c>
    </row>
    <row r="1098" spans="2:23" ht="16.5" customHeight="1" x14ac:dyDescent="0.25">
      <c r="B1098" s="42" t="s">
        <v>1861</v>
      </c>
      <c r="C1098" s="33" t="s">
        <v>5961</v>
      </c>
      <c r="D1098" s="34" t="str">
        <f>_xlfn.XLOOKUP($B1098,[1]Redo!$A:$A,[1]Redo!$AD:$AD)</f>
        <v>SGN,S8,BRW,R10-11a,</v>
      </c>
      <c r="E1098" s="35">
        <v>1326</v>
      </c>
      <c r="F1098" s="36">
        <f>_xlfn.XLOOKUP($B1098,'[1]DOT Signs Costs (2)'!$A:$A,'[1]DOT Signs Costs (2)'!$Y:$Y)</f>
        <v>0.28175</v>
      </c>
      <c r="G1098" s="37">
        <f t="shared" ref="G1098:G1161" si="223">IFERROR(SUM(F1098*60), " ")</f>
        <v>16.905000000000001</v>
      </c>
      <c r="H1098" s="36">
        <f>_xlfn.XLOOKUP($B1098,'[1]DOT Signs Costs (2)'!$A:$A,'[1]DOT Signs Costs (2)'!$W:$W)</f>
        <v>45.32</v>
      </c>
      <c r="I1098" s="36">
        <f t="shared" si="222"/>
        <v>13.070382500000001</v>
      </c>
      <c r="J1098" s="36">
        <f t="shared" ref="J1098:J1161" si="224">IFERROR(SUM($J$4*F1098), " " )</f>
        <v>0.18877250000000001</v>
      </c>
      <c r="K1098" s="36">
        <f t="shared" ref="K1098:K1161" si="225">IFERROR(SUM($K$4*F1098), " ")</f>
        <v>13.070382500000001</v>
      </c>
      <c r="L1098" s="36">
        <f t="shared" ref="L1098:L1161" si="226">IFERROR(SUM(H1098+J1098+K1098), " ")</f>
        <v>58.579155</v>
      </c>
      <c r="M1098" s="36">
        <f t="shared" ref="M1098:M1161" si="227">IFERROR(SUM(L1098*$M$4), " ")</f>
        <v>4.5808899210000007</v>
      </c>
      <c r="N1098" s="36">
        <f t="shared" ref="N1098:N1161" si="228">IFERROR(SUM(L1098+M1098), " ")</f>
        <v>63.160044921000001</v>
      </c>
      <c r="O1098" s="36">
        <f t="shared" ref="O1098:O1161" si="229">IFERROR(SUM(N1098*$O$4), " ")</f>
        <v>11.509426991445183</v>
      </c>
      <c r="P1098" s="36">
        <f t="shared" ref="P1098:P1161" si="230">IFERROR(SUM(O1098+N1098),"")</f>
        <v>74.669471912445189</v>
      </c>
      <c r="Q1098" s="38" t="e">
        <v>#N/A</v>
      </c>
      <c r="R1098" s="39" t="str">
        <f t="shared" ref="R1098:R1161" si="231">IFERROR(SUM(Q1098-P1098)/(P1098)," ")</f>
        <v xml:space="preserve"> </v>
      </c>
      <c r="S1098" s="40"/>
      <c r="T1098" s="41" t="str">
        <f t="shared" ref="T1098:T1161" si="232">IF(S1098=0,"",Q1098*S1098)</f>
        <v/>
      </c>
      <c r="U1098" s="41" t="str">
        <f t="shared" ref="U1098:U1161" si="233">IFERROR(T1098-(P1098*S1098),"")</f>
        <v/>
      </c>
      <c r="V1098" s="41" t="e">
        <f t="shared" si="221"/>
        <v>#N/A</v>
      </c>
      <c r="W1098" s="18" t="e">
        <f>_xlfn.XLOOKUP($B1098,'[1]Query2 w Prices'!$B:$B,'[1]Query2 w Prices'!$L:$L)</f>
        <v>#N/A</v>
      </c>
    </row>
    <row r="1099" spans="2:23" ht="16.5" customHeight="1" x14ac:dyDescent="0.25">
      <c r="B1099" s="32" t="s">
        <v>1916</v>
      </c>
      <c r="C1099" s="33" t="s">
        <v>5962</v>
      </c>
      <c r="D1099" s="34" t="str">
        <f>_xlfn.XLOOKUP($B1099,[1]Redo!$A:$A,[1]Redo!$AD:$AD)</f>
        <v>SGN,S8,BRW,R10-23,</v>
      </c>
      <c r="E1099" s="35">
        <v>1326</v>
      </c>
      <c r="F1099" s="36">
        <f>_xlfn.XLOOKUP($B1099,'[1]DOT Signs Costs (2)'!$A:$A,'[1]DOT Signs Costs (2)'!$Y:$Y)</f>
        <v>0.28175</v>
      </c>
      <c r="G1099" s="37">
        <f t="shared" si="223"/>
        <v>16.905000000000001</v>
      </c>
      <c r="H1099" s="36">
        <f>_xlfn.XLOOKUP($B1099,'[1]DOT Signs Costs (2)'!$A:$A,'[1]DOT Signs Costs (2)'!$W:$W)</f>
        <v>45.32</v>
      </c>
      <c r="I1099" s="36">
        <f t="shared" si="222"/>
        <v>13.070382500000001</v>
      </c>
      <c r="J1099" s="36">
        <f t="shared" si="224"/>
        <v>0.18877250000000001</v>
      </c>
      <c r="K1099" s="36">
        <f t="shared" si="225"/>
        <v>13.070382500000001</v>
      </c>
      <c r="L1099" s="36">
        <f t="shared" si="226"/>
        <v>58.579155</v>
      </c>
      <c r="M1099" s="36">
        <f t="shared" si="227"/>
        <v>4.5808899210000007</v>
      </c>
      <c r="N1099" s="36">
        <f t="shared" si="228"/>
        <v>63.160044921000001</v>
      </c>
      <c r="O1099" s="36">
        <f t="shared" si="229"/>
        <v>11.509426991445183</v>
      </c>
      <c r="P1099" s="36">
        <f t="shared" si="230"/>
        <v>74.669471912445189</v>
      </c>
      <c r="Q1099" s="38">
        <v>43.16</v>
      </c>
      <c r="R1099" s="39">
        <f t="shared" si="231"/>
        <v>-0.42198600184814616</v>
      </c>
      <c r="S1099" s="40"/>
      <c r="T1099" s="41" t="str">
        <f t="shared" si="232"/>
        <v/>
      </c>
      <c r="U1099" s="41" t="str">
        <f t="shared" si="233"/>
        <v/>
      </c>
      <c r="V1099" s="41">
        <f t="shared" si="221"/>
        <v>43.16</v>
      </c>
      <c r="W1099" s="18">
        <f>_xlfn.XLOOKUP($B1099,'[1]Query2 w Prices'!$B:$B,'[1]Query2 w Prices'!$L:$L)</f>
        <v>43.085700000000003</v>
      </c>
    </row>
    <row r="1100" spans="2:23" ht="16.5" customHeight="1" x14ac:dyDescent="0.25">
      <c r="B1100" s="42" t="s">
        <v>1855</v>
      </c>
      <c r="C1100" s="33" t="s">
        <v>5963</v>
      </c>
      <c r="D1100" s="34" t="str">
        <f>_xlfn.XLOOKUP($B1100,[1]Redo!$A:$A,[1]Redo!$AD:$AD)</f>
        <v>SGN,S8,BWX,R10-10c,</v>
      </c>
      <c r="E1100" s="35">
        <v>1326</v>
      </c>
      <c r="F1100" s="36">
        <f>_xlfn.XLOOKUP($B1100,'[1]DOT Signs Costs (2)'!$A:$A,'[1]DOT Signs Costs (2)'!$Y:$Y)</f>
        <v>0.33410000000000006</v>
      </c>
      <c r="G1100" s="37">
        <f t="shared" si="223"/>
        <v>20.046000000000003</v>
      </c>
      <c r="H1100" s="36">
        <f>_xlfn.XLOOKUP($B1100,'[1]DOT Signs Costs (2)'!$A:$A,'[1]DOT Signs Costs (2)'!$W:$W)</f>
        <v>54.384</v>
      </c>
      <c r="I1100" s="36">
        <f t="shared" si="222"/>
        <v>15.498899000000003</v>
      </c>
      <c r="J1100" s="36">
        <f t="shared" si="224"/>
        <v>0.22384700000000005</v>
      </c>
      <c r="K1100" s="36">
        <f t="shared" si="225"/>
        <v>15.498899000000003</v>
      </c>
      <c r="L1100" s="36">
        <f t="shared" si="226"/>
        <v>70.106746000000001</v>
      </c>
      <c r="M1100" s="36">
        <f t="shared" si="227"/>
        <v>5.4823475372000008</v>
      </c>
      <c r="N1100" s="36">
        <f t="shared" si="228"/>
        <v>75.5890935372</v>
      </c>
      <c r="O1100" s="36">
        <f t="shared" si="229"/>
        <v>13.774327654517919</v>
      </c>
      <c r="P1100" s="36">
        <f t="shared" si="230"/>
        <v>89.363421191717919</v>
      </c>
      <c r="Q1100" s="38" t="e">
        <v>#N/A</v>
      </c>
      <c r="R1100" s="39" t="str">
        <f t="shared" si="231"/>
        <v xml:space="preserve"> </v>
      </c>
      <c r="S1100" s="40"/>
      <c r="T1100" s="41" t="str">
        <f t="shared" si="232"/>
        <v/>
      </c>
      <c r="U1100" s="41" t="str">
        <f t="shared" si="233"/>
        <v/>
      </c>
      <c r="V1100" s="41" t="e">
        <f t="shared" si="221"/>
        <v>#N/A</v>
      </c>
      <c r="W1100" s="18" t="e">
        <f>_xlfn.XLOOKUP($B1100,'[1]Query2 w Prices'!$B:$B,'[1]Query2 w Prices'!$L:$L)</f>
        <v>#N/A</v>
      </c>
    </row>
    <row r="1101" spans="2:23" ht="16.5" customHeight="1" x14ac:dyDescent="0.25">
      <c r="B1101" s="32" t="s">
        <v>1940</v>
      </c>
      <c r="C1101" s="33" t="s">
        <v>5964</v>
      </c>
      <c r="D1101" s="34" t="str">
        <f>_xlfn.XLOOKUP($B1101,[1]Redo!$A:$A,[1]Redo!$AD:$AD)</f>
        <v>SGN,S8,BWX,R10-31P,</v>
      </c>
      <c r="E1101" s="35">
        <v>1326</v>
      </c>
      <c r="F1101" s="36">
        <f>_xlfn.XLOOKUP($B1101,'[1]DOT Signs Costs (2)'!$A:$A,'[1]DOT Signs Costs (2)'!$Y:$Y)</f>
        <v>9.8525000000000015E-2</v>
      </c>
      <c r="G1101" s="37">
        <f t="shared" si="223"/>
        <v>5.9115000000000011</v>
      </c>
      <c r="H1101" s="36">
        <f>_xlfn.XLOOKUP($B1101,'[1]DOT Signs Costs (2)'!$A:$A,'[1]DOT Signs Costs (2)'!$W:$W)</f>
        <v>13.596</v>
      </c>
      <c r="I1101" s="36">
        <f t="shared" si="222"/>
        <v>4.5705747500000005</v>
      </c>
      <c r="J1101" s="36">
        <f t="shared" si="224"/>
        <v>6.6011750000000008E-2</v>
      </c>
      <c r="K1101" s="36">
        <f t="shared" si="225"/>
        <v>4.5705747500000005</v>
      </c>
      <c r="L1101" s="36">
        <f t="shared" si="226"/>
        <v>18.2325865</v>
      </c>
      <c r="M1101" s="36">
        <f t="shared" si="227"/>
        <v>1.4257882643000002</v>
      </c>
      <c r="N1101" s="36">
        <f t="shared" si="228"/>
        <v>19.6583747643</v>
      </c>
      <c r="O1101" s="36">
        <f t="shared" si="229"/>
        <v>3.5822746706906075</v>
      </c>
      <c r="P1101" s="36">
        <f t="shared" si="230"/>
        <v>23.240649434990608</v>
      </c>
      <c r="Q1101" s="38">
        <v>13.68</v>
      </c>
      <c r="R1101" s="39">
        <f t="shared" si="231"/>
        <v>-0.41137617353309869</v>
      </c>
      <c r="S1101" s="40"/>
      <c r="T1101" s="41" t="str">
        <f t="shared" si="232"/>
        <v/>
      </c>
      <c r="U1101" s="41" t="str">
        <f t="shared" si="233"/>
        <v/>
      </c>
      <c r="V1101" s="41">
        <f t="shared" si="221"/>
        <v>13.68</v>
      </c>
      <c r="W1101" s="18">
        <f>_xlfn.XLOOKUP($B1101,'[1]Query2 w Prices'!$B:$B,'[1]Query2 w Prices'!$L:$L)</f>
        <v>13.604200000000001</v>
      </c>
    </row>
    <row r="1102" spans="2:23" ht="16.5" customHeight="1" x14ac:dyDescent="0.25">
      <c r="B1102" s="42" t="s">
        <v>1905</v>
      </c>
      <c r="C1102" s="33" t="s">
        <v>5965</v>
      </c>
      <c r="D1102" s="34" t="str">
        <f>_xlfn.XLOOKUP($B1102,[1]Redo!$A:$A,[1]Redo!$AD:$AD)</f>
        <v>SGN,S8,BWX,R10-19P,</v>
      </c>
      <c r="E1102" s="35">
        <v>1326</v>
      </c>
      <c r="F1102" s="36">
        <f>_xlfn.XLOOKUP($B1102,'[1]DOT Signs Costs (2)'!$A:$A,'[1]DOT Signs Costs (2)'!$Y:$Y)</f>
        <v>0.12470000000000001</v>
      </c>
      <c r="G1102" s="37">
        <f t="shared" si="223"/>
        <v>7.4820000000000002</v>
      </c>
      <c r="H1102" s="36">
        <f>_xlfn.XLOOKUP($B1102,'[1]DOT Signs Costs (2)'!$A:$A,'[1]DOT Signs Costs (2)'!$W:$W)</f>
        <v>18.128</v>
      </c>
      <c r="I1102" s="36">
        <f t="shared" si="222"/>
        <v>5.7848329999999999</v>
      </c>
      <c r="J1102" s="36">
        <f t="shared" si="224"/>
        <v>8.3549000000000012E-2</v>
      </c>
      <c r="K1102" s="36">
        <f t="shared" si="225"/>
        <v>5.7848329999999999</v>
      </c>
      <c r="L1102" s="36">
        <f t="shared" si="226"/>
        <v>23.996382000000001</v>
      </c>
      <c r="M1102" s="36">
        <f t="shared" si="227"/>
        <v>1.8765170724000002</v>
      </c>
      <c r="N1102" s="36">
        <f t="shared" si="228"/>
        <v>25.872899072399999</v>
      </c>
      <c r="O1102" s="36">
        <f t="shared" si="229"/>
        <v>4.7147250022269755</v>
      </c>
      <c r="P1102" s="36">
        <f t="shared" si="230"/>
        <v>30.587624074626973</v>
      </c>
      <c r="Q1102" s="38" t="e">
        <v>#N/A</v>
      </c>
      <c r="R1102" s="39" t="str">
        <f t="shared" si="231"/>
        <v xml:space="preserve"> </v>
      </c>
      <c r="S1102" s="40"/>
      <c r="T1102" s="41" t="str">
        <f t="shared" si="232"/>
        <v/>
      </c>
      <c r="U1102" s="41" t="str">
        <f t="shared" si="233"/>
        <v/>
      </c>
      <c r="V1102" s="41" t="e">
        <f t="shared" si="221"/>
        <v>#N/A</v>
      </c>
      <c r="W1102" s="18" t="e">
        <f>_xlfn.XLOOKUP($B1102,'[1]Query2 w Prices'!$B:$B,'[1]Query2 w Prices'!$L:$L)</f>
        <v>#N/A</v>
      </c>
    </row>
    <row r="1103" spans="2:23" ht="16.5" customHeight="1" x14ac:dyDescent="0.25">
      <c r="B1103" s="32" t="s">
        <v>1901</v>
      </c>
      <c r="C1103" s="33" t="s">
        <v>5966</v>
      </c>
      <c r="D1103" s="34" t="str">
        <f>_xlfn.XLOOKUP($B1103,[1]Redo!$A:$A,[1]Redo!$AD:$AD)</f>
        <v>SGN,S8,BWX,R10-19aP,</v>
      </c>
      <c r="E1103" s="35">
        <v>1326</v>
      </c>
      <c r="F1103" s="36">
        <f>_xlfn.XLOOKUP($B1103,'[1]DOT Signs Costs (2)'!$A:$A,'[1]DOT Signs Costs (2)'!$Y:$Y)</f>
        <v>0.17705000000000001</v>
      </c>
      <c r="G1103" s="37">
        <f t="shared" si="223"/>
        <v>10.623000000000001</v>
      </c>
      <c r="H1103" s="36">
        <f>_xlfn.XLOOKUP($B1103,'[1]DOT Signs Costs (2)'!$A:$A,'[1]DOT Signs Costs (2)'!$W:$W)</f>
        <v>27.192</v>
      </c>
      <c r="I1103" s="36">
        <f t="shared" si="222"/>
        <v>8.2133495000000014</v>
      </c>
      <c r="J1103" s="36">
        <f t="shared" si="224"/>
        <v>0.11862350000000002</v>
      </c>
      <c r="K1103" s="36">
        <f t="shared" si="225"/>
        <v>8.2133495000000014</v>
      </c>
      <c r="L1103" s="36">
        <f t="shared" si="226"/>
        <v>35.523973000000005</v>
      </c>
      <c r="M1103" s="36">
        <f t="shared" si="227"/>
        <v>2.7779746886000005</v>
      </c>
      <c r="N1103" s="36">
        <f t="shared" si="228"/>
        <v>38.301947688600009</v>
      </c>
      <c r="O1103" s="36">
        <f t="shared" si="229"/>
        <v>6.9796256652997126</v>
      </c>
      <c r="P1103" s="36">
        <f t="shared" si="230"/>
        <v>45.281573353899724</v>
      </c>
      <c r="Q1103" s="38" t="e">
        <v>#N/A</v>
      </c>
      <c r="R1103" s="39" t="str">
        <f t="shared" si="231"/>
        <v xml:space="preserve"> </v>
      </c>
      <c r="S1103" s="40"/>
      <c r="T1103" s="41" t="str">
        <f t="shared" si="232"/>
        <v/>
      </c>
      <c r="U1103" s="41" t="str">
        <f t="shared" si="233"/>
        <v/>
      </c>
      <c r="V1103" s="41" t="e">
        <f t="shared" si="221"/>
        <v>#N/A</v>
      </c>
      <c r="W1103" s="18" t="e">
        <f>_xlfn.XLOOKUP($B1103,'[1]Query2 w Prices'!$B:$B,'[1]Query2 w Prices'!$L:$L)</f>
        <v>#N/A</v>
      </c>
    </row>
    <row r="1104" spans="2:23" ht="16.5" customHeight="1" x14ac:dyDescent="0.25">
      <c r="B1104" s="42" t="s">
        <v>1911</v>
      </c>
      <c r="C1104" s="33" t="s">
        <v>5967</v>
      </c>
      <c r="D1104" s="34" t="str">
        <f>_xlfn.XLOOKUP($B1104,[1]Redo!$A:$A,[1]Redo!$AD:$AD)</f>
        <v>SGN,S8,BWX,R10-20aP,</v>
      </c>
      <c r="E1104" s="35">
        <v>1326</v>
      </c>
      <c r="F1104" s="36">
        <f>_xlfn.XLOOKUP($B1104,'[1]DOT Signs Costs (2)'!$A:$A,'[1]DOT Signs Costs (2)'!$Y:$Y)</f>
        <v>0.17705000000000001</v>
      </c>
      <c r="G1104" s="37">
        <f t="shared" si="223"/>
        <v>10.623000000000001</v>
      </c>
      <c r="H1104" s="36">
        <f>_xlfn.XLOOKUP($B1104,'[1]DOT Signs Costs (2)'!$A:$A,'[1]DOT Signs Costs (2)'!$W:$W)</f>
        <v>27.192</v>
      </c>
      <c r="I1104" s="36">
        <f t="shared" si="222"/>
        <v>8.2133495000000014</v>
      </c>
      <c r="J1104" s="36">
        <f t="shared" si="224"/>
        <v>0.11862350000000002</v>
      </c>
      <c r="K1104" s="36">
        <f t="shared" si="225"/>
        <v>8.2133495000000014</v>
      </c>
      <c r="L1104" s="36">
        <f t="shared" si="226"/>
        <v>35.523973000000005</v>
      </c>
      <c r="M1104" s="36">
        <f t="shared" si="227"/>
        <v>2.7779746886000005</v>
      </c>
      <c r="N1104" s="36">
        <f t="shared" si="228"/>
        <v>38.301947688600009</v>
      </c>
      <c r="O1104" s="36">
        <f t="shared" si="229"/>
        <v>6.9796256652997126</v>
      </c>
      <c r="P1104" s="36">
        <f t="shared" si="230"/>
        <v>45.281573353899724</v>
      </c>
      <c r="Q1104" s="38">
        <v>28.42</v>
      </c>
      <c r="R1104" s="39">
        <f t="shared" si="231"/>
        <v>-0.37237163165947224</v>
      </c>
      <c r="S1104" s="40"/>
      <c r="T1104" s="41" t="str">
        <f t="shared" si="232"/>
        <v/>
      </c>
      <c r="U1104" s="41" t="str">
        <f t="shared" si="233"/>
        <v/>
      </c>
      <c r="V1104" s="41">
        <f t="shared" si="221"/>
        <v>28.42</v>
      </c>
      <c r="W1104" s="18">
        <f>_xlfn.XLOOKUP($B1104,'[1]Query2 w Prices'!$B:$B,'[1]Query2 w Prices'!$L:$L)</f>
        <v>28.339400000000001</v>
      </c>
    </row>
    <row r="1105" spans="2:23" ht="16.5" customHeight="1" x14ac:dyDescent="0.25">
      <c r="B1105" s="32" t="s">
        <v>1864</v>
      </c>
      <c r="C1105" s="33" t="s">
        <v>5968</v>
      </c>
      <c r="D1105" s="34" t="str">
        <f>_xlfn.XLOOKUP($B1105,[1]Redo!$A:$A,[1]Redo!$AD:$AD)</f>
        <v>SGN,S8,BWX,R10-11b,</v>
      </c>
      <c r="E1105" s="35">
        <v>1326</v>
      </c>
      <c r="F1105" s="36">
        <f>_xlfn.XLOOKUP($B1105,'[1]DOT Signs Costs (2)'!$A:$A,'[1]DOT Signs Costs (2)'!$Y:$Y)</f>
        <v>0.22939999999999999</v>
      </c>
      <c r="G1105" s="37">
        <f t="shared" si="223"/>
        <v>13.763999999999999</v>
      </c>
      <c r="H1105" s="36">
        <f>_xlfn.XLOOKUP($B1105,'[1]DOT Signs Costs (2)'!$A:$A,'[1]DOT Signs Costs (2)'!$W:$W)</f>
        <v>36.256</v>
      </c>
      <c r="I1105" s="36">
        <f t="shared" si="222"/>
        <v>10.641866</v>
      </c>
      <c r="J1105" s="36">
        <f t="shared" si="224"/>
        <v>0.153698</v>
      </c>
      <c r="K1105" s="36">
        <f t="shared" si="225"/>
        <v>10.641866</v>
      </c>
      <c r="L1105" s="36">
        <f t="shared" si="226"/>
        <v>47.051563999999999</v>
      </c>
      <c r="M1105" s="36">
        <f t="shared" si="227"/>
        <v>3.6794323048000002</v>
      </c>
      <c r="N1105" s="36">
        <f t="shared" si="228"/>
        <v>50.730996304800001</v>
      </c>
      <c r="O1105" s="36">
        <f t="shared" si="229"/>
        <v>9.2445263283724479</v>
      </c>
      <c r="P1105" s="36">
        <f t="shared" si="230"/>
        <v>59.975522633172446</v>
      </c>
      <c r="Q1105" s="38" t="e">
        <v>#N/A</v>
      </c>
      <c r="R1105" s="39" t="str">
        <f t="shared" si="231"/>
        <v xml:space="preserve"> </v>
      </c>
      <c r="S1105" s="40"/>
      <c r="T1105" s="41" t="str">
        <f t="shared" si="232"/>
        <v/>
      </c>
      <c r="U1105" s="41" t="str">
        <f t="shared" si="233"/>
        <v/>
      </c>
      <c r="V1105" s="41" t="e">
        <f t="shared" si="221"/>
        <v>#N/A</v>
      </c>
      <c r="W1105" s="18" t="e">
        <f>_xlfn.XLOOKUP($B1105,'[1]Query2 w Prices'!$B:$B,'[1]Query2 w Prices'!$L:$L)</f>
        <v>#N/A</v>
      </c>
    </row>
    <row r="1106" spans="2:23" ht="16.5" customHeight="1" x14ac:dyDescent="0.25">
      <c r="B1106" s="42" t="s">
        <v>1909</v>
      </c>
      <c r="C1106" s="33" t="s">
        <v>5969</v>
      </c>
      <c r="D1106" s="34" t="str">
        <f>_xlfn.XLOOKUP($B1106,[1]Redo!$A:$A,[1]Redo!$AD:$AD)</f>
        <v>SGN,S8,BWX,R10-20aP,</v>
      </c>
      <c r="E1106" s="35">
        <v>1326</v>
      </c>
      <c r="F1106" s="36">
        <f>_xlfn.XLOOKUP($B1106,'[1]DOT Signs Costs (2)'!$A:$A,'[1]DOT Signs Costs (2)'!$Y:$Y)</f>
        <v>0.22939999999999999</v>
      </c>
      <c r="G1106" s="37">
        <f t="shared" si="223"/>
        <v>13.763999999999999</v>
      </c>
      <c r="H1106" s="36">
        <f>_xlfn.XLOOKUP($B1106,'[1]DOT Signs Costs (2)'!$A:$A,'[1]DOT Signs Costs (2)'!$W:$W)</f>
        <v>36.256</v>
      </c>
      <c r="I1106" s="36">
        <f t="shared" si="222"/>
        <v>10.641866</v>
      </c>
      <c r="J1106" s="36">
        <f t="shared" si="224"/>
        <v>0.153698</v>
      </c>
      <c r="K1106" s="36">
        <f t="shared" si="225"/>
        <v>10.641866</v>
      </c>
      <c r="L1106" s="36">
        <f t="shared" si="226"/>
        <v>47.051563999999999</v>
      </c>
      <c r="M1106" s="36">
        <f t="shared" si="227"/>
        <v>3.6794323048000002</v>
      </c>
      <c r="N1106" s="36">
        <f t="shared" si="228"/>
        <v>50.730996304800001</v>
      </c>
      <c r="O1106" s="36">
        <f t="shared" si="229"/>
        <v>9.2445263283724479</v>
      </c>
      <c r="P1106" s="36">
        <f t="shared" si="230"/>
        <v>59.975522633172446</v>
      </c>
      <c r="Q1106" s="38">
        <v>35.22</v>
      </c>
      <c r="R1106" s="39">
        <f t="shared" si="231"/>
        <v>-0.4127604320279849</v>
      </c>
      <c r="S1106" s="40"/>
      <c r="T1106" s="41" t="str">
        <f t="shared" si="232"/>
        <v/>
      </c>
      <c r="U1106" s="41" t="str">
        <f t="shared" si="233"/>
        <v/>
      </c>
      <c r="V1106" s="41">
        <f t="shared" si="221"/>
        <v>35.22</v>
      </c>
      <c r="W1106" s="18">
        <f>_xlfn.XLOOKUP($B1106,'[1]Query2 w Prices'!$B:$B,'[1]Query2 w Prices'!$L:$L)</f>
        <v>35.147100000000002</v>
      </c>
    </row>
    <row r="1107" spans="2:23" ht="16.5" customHeight="1" x14ac:dyDescent="0.25">
      <c r="B1107" s="32" t="s">
        <v>1847</v>
      </c>
      <c r="C1107" s="33" t="s">
        <v>5970</v>
      </c>
      <c r="D1107" s="34" t="str">
        <f>_xlfn.XLOOKUP($B1107,[1]Redo!$A:$A,[1]Redo!$AD:$AD)</f>
        <v>SGN,S8,BWX,R10-10,</v>
      </c>
      <c r="E1107" s="35">
        <v>1326</v>
      </c>
      <c r="F1107" s="36">
        <f>_xlfn.XLOOKUP($B1107,'[1]DOT Signs Costs (2)'!$A:$A,'[1]DOT Signs Costs (2)'!$Y:$Y)</f>
        <v>0.28175</v>
      </c>
      <c r="G1107" s="37">
        <f t="shared" si="223"/>
        <v>16.905000000000001</v>
      </c>
      <c r="H1107" s="36">
        <f>_xlfn.XLOOKUP($B1107,'[1]DOT Signs Costs (2)'!$A:$A,'[1]DOT Signs Costs (2)'!$W:$W)</f>
        <v>45.32</v>
      </c>
      <c r="I1107" s="36">
        <f t="shared" si="222"/>
        <v>13.070382500000001</v>
      </c>
      <c r="J1107" s="36">
        <f t="shared" si="224"/>
        <v>0.18877250000000001</v>
      </c>
      <c r="K1107" s="36">
        <f t="shared" si="225"/>
        <v>13.070382500000001</v>
      </c>
      <c r="L1107" s="36">
        <f t="shared" si="226"/>
        <v>58.579155</v>
      </c>
      <c r="M1107" s="36">
        <f t="shared" si="227"/>
        <v>4.5808899210000007</v>
      </c>
      <c r="N1107" s="36">
        <f t="shared" si="228"/>
        <v>63.160044921000001</v>
      </c>
      <c r="O1107" s="36">
        <f t="shared" si="229"/>
        <v>11.509426991445183</v>
      </c>
      <c r="P1107" s="36">
        <f t="shared" si="230"/>
        <v>74.669471912445189</v>
      </c>
      <c r="Q1107" s="38" t="e">
        <v>#N/A</v>
      </c>
      <c r="R1107" s="39" t="str">
        <f t="shared" si="231"/>
        <v xml:space="preserve"> </v>
      </c>
      <c r="S1107" s="40"/>
      <c r="T1107" s="41" t="str">
        <f t="shared" si="232"/>
        <v/>
      </c>
      <c r="U1107" s="41" t="str">
        <f t="shared" si="233"/>
        <v/>
      </c>
      <c r="V1107" s="41" t="e">
        <f t="shared" si="221"/>
        <v>#N/A</v>
      </c>
      <c r="W1107" s="18" t="e">
        <f>_xlfn.XLOOKUP($B1107,'[1]Query2 w Prices'!$B:$B,'[1]Query2 w Prices'!$L:$L)</f>
        <v>#N/A</v>
      </c>
    </row>
    <row r="1108" spans="2:23" ht="16.5" customHeight="1" x14ac:dyDescent="0.25">
      <c r="B1108" s="42" t="s">
        <v>1851</v>
      </c>
      <c r="C1108" s="33" t="s">
        <v>5971</v>
      </c>
      <c r="D1108" s="34" t="str">
        <f>_xlfn.XLOOKUP($B1108,[1]Redo!$A:$A,[1]Redo!$AD:$AD)</f>
        <v>SGN,S8,BWX,R10-10a,</v>
      </c>
      <c r="E1108" s="35">
        <v>1326</v>
      </c>
      <c r="F1108" s="36">
        <f>_xlfn.XLOOKUP($B1108,'[1]DOT Signs Costs (2)'!$A:$A,'[1]DOT Signs Costs (2)'!$Y:$Y)</f>
        <v>0.28175</v>
      </c>
      <c r="G1108" s="37">
        <f t="shared" si="223"/>
        <v>16.905000000000001</v>
      </c>
      <c r="H1108" s="36">
        <f>_xlfn.XLOOKUP($B1108,'[1]DOT Signs Costs (2)'!$A:$A,'[1]DOT Signs Costs (2)'!$W:$W)</f>
        <v>45.32</v>
      </c>
      <c r="I1108" s="36">
        <f t="shared" si="222"/>
        <v>13.070382500000001</v>
      </c>
      <c r="J1108" s="36">
        <f t="shared" si="224"/>
        <v>0.18877250000000001</v>
      </c>
      <c r="K1108" s="36">
        <f t="shared" si="225"/>
        <v>13.070382500000001</v>
      </c>
      <c r="L1108" s="36">
        <f t="shared" si="226"/>
        <v>58.579155</v>
      </c>
      <c r="M1108" s="36">
        <f t="shared" si="227"/>
        <v>4.5808899210000007</v>
      </c>
      <c r="N1108" s="36">
        <f t="shared" si="228"/>
        <v>63.160044921000001</v>
      </c>
      <c r="O1108" s="36">
        <f t="shared" si="229"/>
        <v>11.509426991445183</v>
      </c>
      <c r="P1108" s="36">
        <f t="shared" si="230"/>
        <v>74.669471912445189</v>
      </c>
      <c r="Q1108" s="38" t="e">
        <v>#N/A</v>
      </c>
      <c r="R1108" s="39" t="str">
        <f t="shared" si="231"/>
        <v xml:space="preserve"> </v>
      </c>
      <c r="S1108" s="40"/>
      <c r="T1108" s="41" t="str">
        <f t="shared" si="232"/>
        <v/>
      </c>
      <c r="U1108" s="41" t="str">
        <f t="shared" si="233"/>
        <v/>
      </c>
      <c r="V1108" s="41" t="e">
        <f t="shared" si="221"/>
        <v>#N/A</v>
      </c>
      <c r="W1108" s="18" t="e">
        <f>_xlfn.XLOOKUP($B1108,'[1]Query2 w Prices'!$B:$B,'[1]Query2 w Prices'!$L:$L)</f>
        <v>#N/A</v>
      </c>
    </row>
    <row r="1109" spans="2:23" ht="16.5" customHeight="1" x14ac:dyDescent="0.25">
      <c r="B1109" s="32" t="s">
        <v>1853</v>
      </c>
      <c r="C1109" s="33" t="s">
        <v>5972</v>
      </c>
      <c r="D1109" s="34" t="str">
        <f>_xlfn.XLOOKUP($B1109,[1]Redo!$A:$A,[1]Redo!$AD:$AD)</f>
        <v>SGN,S8,BWX,R10-10b,</v>
      </c>
      <c r="E1109" s="35">
        <v>1326</v>
      </c>
      <c r="F1109" s="36">
        <f>_xlfn.XLOOKUP($B1109,'[1]DOT Signs Costs (2)'!$A:$A,'[1]DOT Signs Costs (2)'!$Y:$Y)</f>
        <v>0.28175</v>
      </c>
      <c r="G1109" s="37">
        <f t="shared" si="223"/>
        <v>16.905000000000001</v>
      </c>
      <c r="H1109" s="36">
        <f>_xlfn.XLOOKUP($B1109,'[1]DOT Signs Costs (2)'!$A:$A,'[1]DOT Signs Costs (2)'!$W:$W)</f>
        <v>45.32</v>
      </c>
      <c r="I1109" s="36">
        <f t="shared" si="222"/>
        <v>13.070382500000001</v>
      </c>
      <c r="J1109" s="36">
        <f t="shared" si="224"/>
        <v>0.18877250000000001</v>
      </c>
      <c r="K1109" s="36">
        <f t="shared" si="225"/>
        <v>13.070382500000001</v>
      </c>
      <c r="L1109" s="36">
        <f t="shared" si="226"/>
        <v>58.579155</v>
      </c>
      <c r="M1109" s="36">
        <f t="shared" si="227"/>
        <v>4.5808899210000007</v>
      </c>
      <c r="N1109" s="36">
        <f t="shared" si="228"/>
        <v>63.160044921000001</v>
      </c>
      <c r="O1109" s="36">
        <f t="shared" si="229"/>
        <v>11.509426991445183</v>
      </c>
      <c r="P1109" s="36">
        <f t="shared" si="230"/>
        <v>74.669471912445189</v>
      </c>
      <c r="Q1109" s="38" t="e">
        <v>#N/A</v>
      </c>
      <c r="R1109" s="39" t="str">
        <f t="shared" si="231"/>
        <v xml:space="preserve"> </v>
      </c>
      <c r="S1109" s="40"/>
      <c r="T1109" s="41" t="str">
        <f t="shared" si="232"/>
        <v/>
      </c>
      <c r="U1109" s="41" t="str">
        <f t="shared" si="233"/>
        <v/>
      </c>
      <c r="V1109" s="41" t="e">
        <f t="shared" si="221"/>
        <v>#N/A</v>
      </c>
      <c r="W1109" s="18" t="e">
        <f>_xlfn.XLOOKUP($B1109,'[1]Query2 w Prices'!$B:$B,'[1]Query2 w Prices'!$L:$L)</f>
        <v>#N/A</v>
      </c>
    </row>
    <row r="1110" spans="2:23" ht="16.5" customHeight="1" x14ac:dyDescent="0.25">
      <c r="B1110" s="42" t="s">
        <v>1859</v>
      </c>
      <c r="C1110" s="33" t="s">
        <v>5973</v>
      </c>
      <c r="D1110" s="34" t="str">
        <f>_xlfn.XLOOKUP($B1110,[1]Redo!$A:$A,[1]Redo!$AD:$AD)</f>
        <v>SGN,S8,BWX,R10-11,</v>
      </c>
      <c r="E1110" s="35">
        <v>1326</v>
      </c>
      <c r="F1110" s="36">
        <f>_xlfn.XLOOKUP($B1110,'[1]DOT Signs Costs (2)'!$A:$A,'[1]DOT Signs Costs (2)'!$Y:$Y)</f>
        <v>0.28175</v>
      </c>
      <c r="G1110" s="37">
        <f t="shared" si="223"/>
        <v>16.905000000000001</v>
      </c>
      <c r="H1110" s="36">
        <f>_xlfn.XLOOKUP($B1110,'[1]DOT Signs Costs (2)'!$A:$A,'[1]DOT Signs Costs (2)'!$W:$W)</f>
        <v>45.32</v>
      </c>
      <c r="I1110" s="36">
        <f t="shared" si="222"/>
        <v>13.070382500000001</v>
      </c>
      <c r="J1110" s="36">
        <f t="shared" si="224"/>
        <v>0.18877250000000001</v>
      </c>
      <c r="K1110" s="36">
        <f t="shared" si="225"/>
        <v>13.070382500000001</v>
      </c>
      <c r="L1110" s="36">
        <f t="shared" si="226"/>
        <v>58.579155</v>
      </c>
      <c r="M1110" s="36">
        <f t="shared" si="227"/>
        <v>4.5808899210000007</v>
      </c>
      <c r="N1110" s="36">
        <f t="shared" si="228"/>
        <v>63.160044921000001</v>
      </c>
      <c r="O1110" s="36">
        <f t="shared" si="229"/>
        <v>11.509426991445183</v>
      </c>
      <c r="P1110" s="36">
        <f t="shared" si="230"/>
        <v>74.669471912445189</v>
      </c>
      <c r="Q1110" s="38" t="e">
        <v>#N/A</v>
      </c>
      <c r="R1110" s="39" t="str">
        <f t="shared" si="231"/>
        <v xml:space="preserve"> </v>
      </c>
      <c r="S1110" s="40"/>
      <c r="T1110" s="41" t="str">
        <f t="shared" si="232"/>
        <v/>
      </c>
      <c r="U1110" s="41" t="str">
        <f t="shared" si="233"/>
        <v/>
      </c>
      <c r="V1110" s="41" t="e">
        <f t="shared" si="221"/>
        <v>#N/A</v>
      </c>
      <c r="W1110" s="18" t="e">
        <f>_xlfn.XLOOKUP($B1110,'[1]Query2 w Prices'!$B:$B,'[1]Query2 w Prices'!$L:$L)</f>
        <v>#N/A</v>
      </c>
    </row>
    <row r="1111" spans="2:23" ht="16.5" customHeight="1" x14ac:dyDescent="0.25">
      <c r="B1111" s="32" t="s">
        <v>1919</v>
      </c>
      <c r="C1111" s="33" t="s">
        <v>5974</v>
      </c>
      <c r="D1111" s="34" t="str">
        <f>_xlfn.XLOOKUP($B1111,[1]Redo!$A:$A,[1]Redo!$AD:$AD)</f>
        <v>SGN,S8,BWX,R10-23a,</v>
      </c>
      <c r="E1111" s="35">
        <v>1326</v>
      </c>
      <c r="F1111" s="36">
        <f>_xlfn.XLOOKUP($B1111,'[1]DOT Signs Costs (2)'!$A:$A,'[1]DOT Signs Costs (2)'!$Y:$Y)</f>
        <v>0.28175</v>
      </c>
      <c r="G1111" s="37">
        <f t="shared" si="223"/>
        <v>16.905000000000001</v>
      </c>
      <c r="H1111" s="36">
        <f>_xlfn.XLOOKUP($B1111,'[1]DOT Signs Costs (2)'!$A:$A,'[1]DOT Signs Costs (2)'!$W:$W)</f>
        <v>45.32</v>
      </c>
      <c r="I1111" s="36">
        <f t="shared" si="222"/>
        <v>13.070382500000001</v>
      </c>
      <c r="J1111" s="36">
        <f t="shared" si="224"/>
        <v>0.18877250000000001</v>
      </c>
      <c r="K1111" s="36">
        <f t="shared" si="225"/>
        <v>13.070382500000001</v>
      </c>
      <c r="L1111" s="36">
        <f t="shared" si="226"/>
        <v>58.579155</v>
      </c>
      <c r="M1111" s="36">
        <f t="shared" si="227"/>
        <v>4.5808899210000007</v>
      </c>
      <c r="N1111" s="36">
        <f t="shared" si="228"/>
        <v>63.160044921000001</v>
      </c>
      <c r="O1111" s="36">
        <f t="shared" si="229"/>
        <v>11.509426991445183</v>
      </c>
      <c r="P1111" s="36">
        <f t="shared" si="230"/>
        <v>74.669471912445189</v>
      </c>
      <c r="Q1111" s="38" t="e">
        <v>#N/A</v>
      </c>
      <c r="R1111" s="39" t="str">
        <f t="shared" si="231"/>
        <v xml:space="preserve"> </v>
      </c>
      <c r="S1111" s="40"/>
      <c r="T1111" s="41" t="str">
        <f t="shared" si="232"/>
        <v/>
      </c>
      <c r="U1111" s="41" t="str">
        <f t="shared" si="233"/>
        <v/>
      </c>
      <c r="V1111" s="41" t="e">
        <f t="shared" si="221"/>
        <v>#N/A</v>
      </c>
      <c r="W1111" s="18" t="e">
        <f>_xlfn.XLOOKUP($B1111,'[1]Query2 w Prices'!$B:$B,'[1]Query2 w Prices'!$L:$L)</f>
        <v>#N/A</v>
      </c>
    </row>
    <row r="1112" spans="2:23" ht="16.5" customHeight="1" x14ac:dyDescent="0.25">
      <c r="B1112" s="42" t="s">
        <v>1968</v>
      </c>
      <c r="C1112" s="33" t="s">
        <v>5975</v>
      </c>
      <c r="D1112" s="34" t="str">
        <f>_xlfn.XLOOKUP($B1112,[1]Redo!$A:$A,[1]Redo!$AD:$AD)</f>
        <v>SGN,S8,BWX,R10-5,</v>
      </c>
      <c r="E1112" s="35">
        <v>1326</v>
      </c>
      <c r="F1112" s="36">
        <f>_xlfn.XLOOKUP($B1112,'[1]DOT Signs Costs (2)'!$A:$A,'[1]DOT Signs Costs (2)'!$Y:$Y)</f>
        <v>0.28175</v>
      </c>
      <c r="G1112" s="37">
        <f t="shared" si="223"/>
        <v>16.905000000000001</v>
      </c>
      <c r="H1112" s="36">
        <f>_xlfn.XLOOKUP($B1112,'[1]DOT Signs Costs (2)'!$A:$A,'[1]DOT Signs Costs (2)'!$W:$W)</f>
        <v>45.32</v>
      </c>
      <c r="I1112" s="36">
        <f t="shared" si="222"/>
        <v>13.070382500000001</v>
      </c>
      <c r="J1112" s="36">
        <f t="shared" si="224"/>
        <v>0.18877250000000001</v>
      </c>
      <c r="K1112" s="36">
        <f t="shared" si="225"/>
        <v>13.070382500000001</v>
      </c>
      <c r="L1112" s="36">
        <f t="shared" si="226"/>
        <v>58.579155</v>
      </c>
      <c r="M1112" s="36">
        <f t="shared" si="227"/>
        <v>4.5808899210000007</v>
      </c>
      <c r="N1112" s="36">
        <f t="shared" si="228"/>
        <v>63.160044921000001</v>
      </c>
      <c r="O1112" s="36">
        <f t="shared" si="229"/>
        <v>11.509426991445183</v>
      </c>
      <c r="P1112" s="36">
        <f t="shared" si="230"/>
        <v>74.669471912445189</v>
      </c>
      <c r="Q1112" s="38" t="e">
        <v>#N/A</v>
      </c>
      <c r="R1112" s="39" t="str">
        <f t="shared" si="231"/>
        <v xml:space="preserve"> </v>
      </c>
      <c r="S1112" s="40"/>
      <c r="T1112" s="41" t="str">
        <f t="shared" si="232"/>
        <v/>
      </c>
      <c r="U1112" s="41" t="str">
        <f t="shared" si="233"/>
        <v/>
      </c>
      <c r="V1112" s="41" t="e">
        <f t="shared" si="221"/>
        <v>#N/A</v>
      </c>
      <c r="W1112" s="18" t="e">
        <f>_xlfn.XLOOKUP($B1112,'[1]Query2 w Prices'!$B:$B,'[1]Query2 w Prices'!$L:$L)</f>
        <v>#N/A</v>
      </c>
    </row>
    <row r="1113" spans="2:23" ht="16.5" customHeight="1" x14ac:dyDescent="0.25">
      <c r="B1113" s="32" t="s">
        <v>1980</v>
      </c>
      <c r="C1113" s="33" t="s">
        <v>5976</v>
      </c>
      <c r="D1113" s="34" t="str">
        <f>_xlfn.XLOOKUP($B1113,[1]Redo!$A:$A,[1]Redo!$AD:$AD)</f>
        <v>SGN,S8,BWX,R10-6a,</v>
      </c>
      <c r="E1113" s="35">
        <v>1326</v>
      </c>
      <c r="F1113" s="36">
        <f>_xlfn.XLOOKUP($B1113,'[1]DOT Signs Costs (2)'!$A:$A,'[1]DOT Signs Costs (2)'!$Y:$Y)</f>
        <v>0.28175</v>
      </c>
      <c r="G1113" s="37">
        <f t="shared" si="223"/>
        <v>16.905000000000001</v>
      </c>
      <c r="H1113" s="36">
        <f>_xlfn.XLOOKUP($B1113,'[1]DOT Signs Costs (2)'!$A:$A,'[1]DOT Signs Costs (2)'!$W:$W)</f>
        <v>45.32</v>
      </c>
      <c r="I1113" s="36">
        <f t="shared" si="222"/>
        <v>13.070382500000001</v>
      </c>
      <c r="J1113" s="36">
        <f t="shared" si="224"/>
        <v>0.18877250000000001</v>
      </c>
      <c r="K1113" s="36">
        <f t="shared" si="225"/>
        <v>13.070382500000001</v>
      </c>
      <c r="L1113" s="36">
        <f t="shared" si="226"/>
        <v>58.579155</v>
      </c>
      <c r="M1113" s="36">
        <f t="shared" si="227"/>
        <v>4.5808899210000007</v>
      </c>
      <c r="N1113" s="36">
        <f t="shared" si="228"/>
        <v>63.160044921000001</v>
      </c>
      <c r="O1113" s="36">
        <f t="shared" si="229"/>
        <v>11.509426991445183</v>
      </c>
      <c r="P1113" s="36">
        <f t="shared" si="230"/>
        <v>74.669471912445189</v>
      </c>
      <c r="Q1113" s="38" t="e">
        <v>#N/A</v>
      </c>
      <c r="R1113" s="39" t="str">
        <f t="shared" si="231"/>
        <v xml:space="preserve"> </v>
      </c>
      <c r="S1113" s="40"/>
      <c r="T1113" s="41" t="str">
        <f t="shared" si="232"/>
        <v/>
      </c>
      <c r="U1113" s="41" t="str">
        <f t="shared" si="233"/>
        <v/>
      </c>
      <c r="V1113" s="41" t="e">
        <f t="shared" si="221"/>
        <v>#N/A</v>
      </c>
      <c r="W1113" s="18" t="e">
        <f>_xlfn.XLOOKUP($B1113,'[1]Query2 w Prices'!$B:$B,'[1]Query2 w Prices'!$L:$L)</f>
        <v>#N/A</v>
      </c>
    </row>
    <row r="1114" spans="2:23" ht="16.5" customHeight="1" x14ac:dyDescent="0.25">
      <c r="B1114" s="42" t="s">
        <v>1982</v>
      </c>
      <c r="C1114" s="33" t="s">
        <v>5977</v>
      </c>
      <c r="D1114" s="34" t="str">
        <f>_xlfn.XLOOKUP($B1114,[1]Redo!$A:$A,[1]Redo!$AD:$AD)</f>
        <v>SGN,S8,BWX,R10-7,</v>
      </c>
      <c r="E1114" s="35">
        <v>1326</v>
      </c>
      <c r="F1114" s="36">
        <f>_xlfn.XLOOKUP($B1114,'[1]DOT Signs Costs (2)'!$A:$A,'[1]DOT Signs Costs (2)'!$Y:$Y)</f>
        <v>0.28175</v>
      </c>
      <c r="G1114" s="37">
        <f t="shared" si="223"/>
        <v>16.905000000000001</v>
      </c>
      <c r="H1114" s="36">
        <f>_xlfn.XLOOKUP($B1114,'[1]DOT Signs Costs (2)'!$A:$A,'[1]DOT Signs Costs (2)'!$W:$W)</f>
        <v>45.32</v>
      </c>
      <c r="I1114" s="36">
        <f t="shared" si="222"/>
        <v>13.070382500000001</v>
      </c>
      <c r="J1114" s="36">
        <f t="shared" si="224"/>
        <v>0.18877250000000001</v>
      </c>
      <c r="K1114" s="36">
        <f t="shared" si="225"/>
        <v>13.070382500000001</v>
      </c>
      <c r="L1114" s="36">
        <f t="shared" si="226"/>
        <v>58.579155</v>
      </c>
      <c r="M1114" s="36">
        <f t="shared" si="227"/>
        <v>4.5808899210000007</v>
      </c>
      <c r="N1114" s="36">
        <f t="shared" si="228"/>
        <v>63.160044921000001</v>
      </c>
      <c r="O1114" s="36">
        <f t="shared" si="229"/>
        <v>11.509426991445183</v>
      </c>
      <c r="P1114" s="36">
        <f t="shared" si="230"/>
        <v>74.669471912445189</v>
      </c>
      <c r="Q1114" s="38">
        <v>43.16</v>
      </c>
      <c r="R1114" s="39">
        <f t="shared" si="231"/>
        <v>-0.42198600184814616</v>
      </c>
      <c r="S1114" s="40"/>
      <c r="T1114" s="41" t="str">
        <f t="shared" si="232"/>
        <v/>
      </c>
      <c r="U1114" s="41" t="str">
        <f t="shared" si="233"/>
        <v/>
      </c>
      <c r="V1114" s="41">
        <f t="shared" si="221"/>
        <v>43.16</v>
      </c>
      <c r="W1114" s="18">
        <f>_xlfn.XLOOKUP($B1114,'[1]Query2 w Prices'!$B:$B,'[1]Query2 w Prices'!$L:$L)</f>
        <v>43.085700000000003</v>
      </c>
    </row>
    <row r="1115" spans="2:23" ht="16.5" customHeight="1" x14ac:dyDescent="0.25">
      <c r="B1115" s="32" t="s">
        <v>1889</v>
      </c>
      <c r="C1115" s="33" t="s">
        <v>5978</v>
      </c>
      <c r="D1115" s="34" t="str">
        <f>_xlfn.XLOOKUP($B1115,[1]Redo!$A:$A,[1]Redo!$AD:$AD)</f>
        <v>SGN,S8,BWX,R10-14b,</v>
      </c>
      <c r="E1115" s="35">
        <v>1326</v>
      </c>
      <c r="F1115" s="36">
        <f>_xlfn.XLOOKUP($B1115,'[1]DOT Signs Costs (2)'!$A:$A,'[1]DOT Signs Costs (2)'!$Y:$Y)</f>
        <v>0.33410000000000006</v>
      </c>
      <c r="G1115" s="37">
        <f t="shared" si="223"/>
        <v>20.046000000000003</v>
      </c>
      <c r="H1115" s="36">
        <f>_xlfn.XLOOKUP($B1115,'[1]DOT Signs Costs (2)'!$A:$A,'[1]DOT Signs Costs (2)'!$W:$W)</f>
        <v>54.384</v>
      </c>
      <c r="I1115" s="36">
        <f t="shared" si="222"/>
        <v>15.498899000000003</v>
      </c>
      <c r="J1115" s="36">
        <f t="shared" si="224"/>
        <v>0.22384700000000005</v>
      </c>
      <c r="K1115" s="36">
        <f t="shared" si="225"/>
        <v>15.498899000000003</v>
      </c>
      <c r="L1115" s="36">
        <f t="shared" si="226"/>
        <v>70.106746000000001</v>
      </c>
      <c r="M1115" s="36">
        <f t="shared" si="227"/>
        <v>5.4823475372000008</v>
      </c>
      <c r="N1115" s="36">
        <f t="shared" si="228"/>
        <v>75.5890935372</v>
      </c>
      <c r="O1115" s="36">
        <f t="shared" si="229"/>
        <v>13.774327654517919</v>
      </c>
      <c r="P1115" s="36">
        <f t="shared" si="230"/>
        <v>89.363421191717919</v>
      </c>
      <c r="Q1115" s="38" t="e">
        <v>#N/A</v>
      </c>
      <c r="R1115" s="39" t="str">
        <f t="shared" si="231"/>
        <v xml:space="preserve"> </v>
      </c>
      <c r="S1115" s="40"/>
      <c r="T1115" s="41" t="str">
        <f t="shared" si="232"/>
        <v/>
      </c>
      <c r="U1115" s="41" t="str">
        <f t="shared" si="233"/>
        <v/>
      </c>
      <c r="V1115" s="41" t="e">
        <f t="shared" si="221"/>
        <v>#N/A</v>
      </c>
      <c r="W1115" s="18" t="e">
        <f>_xlfn.XLOOKUP($B1115,'[1]Query2 w Prices'!$B:$B,'[1]Query2 w Prices'!$L:$L)</f>
        <v>#N/A</v>
      </c>
    </row>
    <row r="1116" spans="2:23" ht="16.5" customHeight="1" x14ac:dyDescent="0.25">
      <c r="B1116" s="42" t="s">
        <v>1979</v>
      </c>
      <c r="C1116" s="33" t="s">
        <v>5979</v>
      </c>
      <c r="D1116" s="34" t="str">
        <f>_xlfn.XLOOKUP($B1116,[1]Redo!$A:$A,[1]Redo!$AD:$AD)</f>
        <v>SGN,S8,BWX,R10-6,</v>
      </c>
      <c r="E1116" s="35">
        <v>1326</v>
      </c>
      <c r="F1116" s="36">
        <f>_xlfn.XLOOKUP($B1116,'[1]DOT Signs Costs (2)'!$A:$A,'[1]DOT Signs Costs (2)'!$Y:$Y)</f>
        <v>0.33410000000000006</v>
      </c>
      <c r="G1116" s="37">
        <f t="shared" si="223"/>
        <v>20.046000000000003</v>
      </c>
      <c r="H1116" s="36">
        <f>_xlfn.XLOOKUP($B1116,'[1]DOT Signs Costs (2)'!$A:$A,'[1]DOT Signs Costs (2)'!$W:$W)</f>
        <v>54.384</v>
      </c>
      <c r="I1116" s="36">
        <f t="shared" si="222"/>
        <v>15.498899000000003</v>
      </c>
      <c r="J1116" s="36">
        <f t="shared" si="224"/>
        <v>0.22384700000000005</v>
      </c>
      <c r="K1116" s="36">
        <f t="shared" si="225"/>
        <v>15.498899000000003</v>
      </c>
      <c r="L1116" s="36">
        <f t="shared" si="226"/>
        <v>70.106746000000001</v>
      </c>
      <c r="M1116" s="36">
        <f t="shared" si="227"/>
        <v>5.4823475372000008</v>
      </c>
      <c r="N1116" s="36">
        <f t="shared" si="228"/>
        <v>75.5890935372</v>
      </c>
      <c r="O1116" s="36">
        <f t="shared" si="229"/>
        <v>13.774327654517919</v>
      </c>
      <c r="P1116" s="36">
        <f t="shared" si="230"/>
        <v>89.363421191717919</v>
      </c>
      <c r="Q1116" s="38">
        <v>51.09</v>
      </c>
      <c r="R1116" s="39">
        <f t="shared" si="231"/>
        <v>-0.42828956950525798</v>
      </c>
      <c r="S1116" s="40"/>
      <c r="T1116" s="41" t="str">
        <f t="shared" si="232"/>
        <v/>
      </c>
      <c r="U1116" s="41" t="str">
        <f t="shared" si="233"/>
        <v/>
      </c>
      <c r="V1116" s="41">
        <f t="shared" si="221"/>
        <v>51.09</v>
      </c>
      <c r="W1116" s="18">
        <f>_xlfn.XLOOKUP($B1116,'[1]Query2 w Prices'!$B:$B,'[1]Query2 w Prices'!$L:$L)</f>
        <v>51.013100000000001</v>
      </c>
    </row>
    <row r="1117" spans="2:23" ht="16.5" customHeight="1" x14ac:dyDescent="0.25">
      <c r="B1117" s="32" t="s">
        <v>1850</v>
      </c>
      <c r="C1117" s="33" t="s">
        <v>5980</v>
      </c>
      <c r="D1117" s="34" t="str">
        <f>_xlfn.XLOOKUP($B1117,[1]Redo!$A:$A,[1]Redo!$AD:$AD)</f>
        <v>SGN,S8,BWX,R10-10,</v>
      </c>
      <c r="E1117" s="35">
        <v>1326</v>
      </c>
      <c r="F1117" s="36">
        <f>_xlfn.XLOOKUP($B1117,'[1]DOT Signs Costs (2)'!$A:$A,'[1]DOT Signs Costs (2)'!$Y:$Y)</f>
        <v>0.39762499999999995</v>
      </c>
      <c r="G1117" s="37">
        <f t="shared" si="223"/>
        <v>23.857499999999998</v>
      </c>
      <c r="H1117" s="36">
        <f>_xlfn.XLOOKUP($B1117,'[1]DOT Signs Costs (2)'!$A:$A,'[1]DOT Signs Costs (2)'!$W:$W)</f>
        <v>67.98</v>
      </c>
      <c r="I1117" s="36">
        <f t="shared" si="222"/>
        <v>18.445823749999999</v>
      </c>
      <c r="J1117" s="36">
        <f t="shared" si="224"/>
        <v>0.26640874999999997</v>
      </c>
      <c r="K1117" s="36">
        <f t="shared" si="225"/>
        <v>18.445823749999999</v>
      </c>
      <c r="L1117" s="36">
        <f t="shared" si="226"/>
        <v>86.692232500000003</v>
      </c>
      <c r="M1117" s="36">
        <f t="shared" si="227"/>
        <v>6.7793325815000003</v>
      </c>
      <c r="N1117" s="36">
        <f t="shared" si="228"/>
        <v>93.471565081500003</v>
      </c>
      <c r="O1117" s="36">
        <f t="shared" si="229"/>
        <v>17.032985892065895</v>
      </c>
      <c r="P1117" s="36">
        <f t="shared" si="230"/>
        <v>110.5045509735659</v>
      </c>
      <c r="Q1117" s="38">
        <v>60.16</v>
      </c>
      <c r="R1117" s="39">
        <f t="shared" si="231"/>
        <v>-0.45558803261966074</v>
      </c>
      <c r="S1117" s="40"/>
      <c r="T1117" s="41" t="str">
        <f t="shared" si="232"/>
        <v/>
      </c>
      <c r="U1117" s="41" t="str">
        <f t="shared" si="233"/>
        <v/>
      </c>
      <c r="V1117" s="41">
        <f t="shared" si="221"/>
        <v>60.16</v>
      </c>
      <c r="W1117" s="18">
        <f>_xlfn.XLOOKUP($B1117,'[1]Query2 w Prices'!$B:$B,'[1]Query2 w Prices'!$L:$L)</f>
        <v>60.082599999999999</v>
      </c>
    </row>
    <row r="1118" spans="2:23" ht="16.5" customHeight="1" x14ac:dyDescent="0.25">
      <c r="B1118" s="42" t="s">
        <v>1852</v>
      </c>
      <c r="C1118" s="33" t="s">
        <v>5981</v>
      </c>
      <c r="D1118" s="34" t="str">
        <f>_xlfn.XLOOKUP($B1118,[1]Redo!$A:$A,[1]Redo!$AD:$AD)</f>
        <v>SGN,S8,BWX,R10-10a,</v>
      </c>
      <c r="E1118" s="35">
        <v>1326</v>
      </c>
      <c r="F1118" s="36">
        <f>_xlfn.XLOOKUP($B1118,'[1]DOT Signs Costs (2)'!$A:$A,'[1]DOT Signs Costs (2)'!$Y:$Y)</f>
        <v>0.39762499999999995</v>
      </c>
      <c r="G1118" s="37">
        <f t="shared" si="223"/>
        <v>23.857499999999998</v>
      </c>
      <c r="H1118" s="36">
        <f>_xlfn.XLOOKUP($B1118,'[1]DOT Signs Costs (2)'!$A:$A,'[1]DOT Signs Costs (2)'!$W:$W)</f>
        <v>67.98</v>
      </c>
      <c r="I1118" s="36">
        <f t="shared" si="222"/>
        <v>18.445823749999999</v>
      </c>
      <c r="J1118" s="36">
        <f t="shared" si="224"/>
        <v>0.26640874999999997</v>
      </c>
      <c r="K1118" s="36">
        <f t="shared" si="225"/>
        <v>18.445823749999999</v>
      </c>
      <c r="L1118" s="36">
        <f t="shared" si="226"/>
        <v>86.692232500000003</v>
      </c>
      <c r="M1118" s="36">
        <f t="shared" si="227"/>
        <v>6.7793325815000003</v>
      </c>
      <c r="N1118" s="36">
        <f t="shared" si="228"/>
        <v>93.471565081500003</v>
      </c>
      <c r="O1118" s="36">
        <f t="shared" si="229"/>
        <v>17.032985892065895</v>
      </c>
      <c r="P1118" s="36">
        <f t="shared" si="230"/>
        <v>110.5045509735659</v>
      </c>
      <c r="Q1118" s="38" t="e">
        <v>#N/A</v>
      </c>
      <c r="R1118" s="39" t="str">
        <f t="shared" si="231"/>
        <v xml:space="preserve"> </v>
      </c>
      <c r="S1118" s="40"/>
      <c r="T1118" s="41" t="str">
        <f t="shared" si="232"/>
        <v/>
      </c>
      <c r="U1118" s="41" t="str">
        <f t="shared" si="233"/>
        <v/>
      </c>
      <c r="V1118" s="41" t="e">
        <f t="shared" si="221"/>
        <v>#N/A</v>
      </c>
      <c r="W1118" s="18" t="e">
        <f>_xlfn.XLOOKUP($B1118,'[1]Query2 w Prices'!$B:$B,'[1]Query2 w Prices'!$L:$L)</f>
        <v>#N/A</v>
      </c>
    </row>
    <row r="1119" spans="2:23" ht="16.5" customHeight="1" x14ac:dyDescent="0.25">
      <c r="B1119" s="32" t="s">
        <v>1854</v>
      </c>
      <c r="C1119" s="33" t="s">
        <v>5982</v>
      </c>
      <c r="D1119" s="34" t="str">
        <f>_xlfn.XLOOKUP($B1119,[1]Redo!$A:$A,[1]Redo!$AD:$AD)</f>
        <v>SGN,S8,BWX,R10-10b,</v>
      </c>
      <c r="E1119" s="35">
        <v>1326</v>
      </c>
      <c r="F1119" s="36">
        <f>_xlfn.XLOOKUP($B1119,'[1]DOT Signs Costs (2)'!$A:$A,'[1]DOT Signs Costs (2)'!$Y:$Y)</f>
        <v>0.39762499999999995</v>
      </c>
      <c r="G1119" s="37">
        <f t="shared" si="223"/>
        <v>23.857499999999998</v>
      </c>
      <c r="H1119" s="36">
        <f>_xlfn.XLOOKUP($B1119,'[1]DOT Signs Costs (2)'!$A:$A,'[1]DOT Signs Costs (2)'!$W:$W)</f>
        <v>67.98</v>
      </c>
      <c r="I1119" s="36">
        <f t="shared" si="222"/>
        <v>18.445823749999999</v>
      </c>
      <c r="J1119" s="36">
        <f t="shared" si="224"/>
        <v>0.26640874999999997</v>
      </c>
      <c r="K1119" s="36">
        <f t="shared" si="225"/>
        <v>18.445823749999999</v>
      </c>
      <c r="L1119" s="36">
        <f t="shared" si="226"/>
        <v>86.692232500000003</v>
      </c>
      <c r="M1119" s="36">
        <f t="shared" si="227"/>
        <v>6.7793325815000003</v>
      </c>
      <c r="N1119" s="36">
        <f t="shared" si="228"/>
        <v>93.471565081500003</v>
      </c>
      <c r="O1119" s="36">
        <f t="shared" si="229"/>
        <v>17.032985892065895</v>
      </c>
      <c r="P1119" s="36">
        <f t="shared" si="230"/>
        <v>110.5045509735659</v>
      </c>
      <c r="Q1119" s="38" t="e">
        <v>#N/A</v>
      </c>
      <c r="R1119" s="39" t="str">
        <f t="shared" si="231"/>
        <v xml:space="preserve"> </v>
      </c>
      <c r="S1119" s="40"/>
      <c r="T1119" s="41" t="str">
        <f t="shared" si="232"/>
        <v/>
      </c>
      <c r="U1119" s="41" t="str">
        <f t="shared" si="233"/>
        <v/>
      </c>
      <c r="V1119" s="41" t="e">
        <f t="shared" si="221"/>
        <v>#N/A</v>
      </c>
      <c r="W1119" s="18" t="e">
        <f>_xlfn.XLOOKUP($B1119,'[1]Query2 w Prices'!$B:$B,'[1]Query2 w Prices'!$L:$L)</f>
        <v>#N/A</v>
      </c>
    </row>
    <row r="1120" spans="2:23" ht="16.5" customHeight="1" x14ac:dyDescent="0.25">
      <c r="B1120" s="42" t="s">
        <v>1866</v>
      </c>
      <c r="C1120" s="33" t="s">
        <v>5983</v>
      </c>
      <c r="D1120" s="34" t="str">
        <f>_xlfn.XLOOKUP($B1120,[1]Redo!$A:$A,[1]Redo!$AD:$AD)</f>
        <v>SGN,S8,BWX,R10-11c,</v>
      </c>
      <c r="E1120" s="35">
        <v>1326</v>
      </c>
      <c r="F1120" s="36">
        <f>_xlfn.XLOOKUP($B1120,'[1]DOT Signs Costs (2)'!$A:$A,'[1]DOT Signs Costs (2)'!$Y:$Y)</f>
        <v>0.39762499999999995</v>
      </c>
      <c r="G1120" s="37">
        <f t="shared" si="223"/>
        <v>23.857499999999998</v>
      </c>
      <c r="H1120" s="36">
        <f>_xlfn.XLOOKUP($B1120,'[1]DOT Signs Costs (2)'!$A:$A,'[1]DOT Signs Costs (2)'!$W:$W)</f>
        <v>67.98</v>
      </c>
      <c r="I1120" s="36">
        <f t="shared" si="222"/>
        <v>18.445823749999999</v>
      </c>
      <c r="J1120" s="36">
        <f t="shared" si="224"/>
        <v>0.26640874999999997</v>
      </c>
      <c r="K1120" s="36">
        <f t="shared" si="225"/>
        <v>18.445823749999999</v>
      </c>
      <c r="L1120" s="36">
        <f t="shared" si="226"/>
        <v>86.692232500000003</v>
      </c>
      <c r="M1120" s="36">
        <f t="shared" si="227"/>
        <v>6.7793325815000003</v>
      </c>
      <c r="N1120" s="36">
        <f t="shared" si="228"/>
        <v>93.471565081500003</v>
      </c>
      <c r="O1120" s="36">
        <f t="shared" si="229"/>
        <v>17.032985892065895</v>
      </c>
      <c r="P1120" s="36">
        <f t="shared" si="230"/>
        <v>110.5045509735659</v>
      </c>
      <c r="Q1120" s="38" t="e">
        <v>#N/A</v>
      </c>
      <c r="R1120" s="39" t="str">
        <f t="shared" si="231"/>
        <v xml:space="preserve"> </v>
      </c>
      <c r="S1120" s="40"/>
      <c r="T1120" s="41" t="str">
        <f t="shared" si="232"/>
        <v/>
      </c>
      <c r="U1120" s="41" t="str">
        <f t="shared" si="233"/>
        <v/>
      </c>
      <c r="V1120" s="41" t="e">
        <f t="shared" si="221"/>
        <v>#N/A</v>
      </c>
      <c r="W1120" s="18" t="e">
        <f>_xlfn.XLOOKUP($B1120,'[1]Query2 w Prices'!$B:$B,'[1]Query2 w Prices'!$L:$L)</f>
        <v>#N/A</v>
      </c>
    </row>
    <row r="1121" spans="2:23" ht="16.5" customHeight="1" x14ac:dyDescent="0.25">
      <c r="B1121" s="32" t="s">
        <v>1874</v>
      </c>
      <c r="C1121" s="33" t="s">
        <v>5984</v>
      </c>
      <c r="D1121" s="34" t="str">
        <f>_xlfn.XLOOKUP($B1121,[1]Redo!$A:$A,[1]Redo!$AD:$AD)</f>
        <v>SGN,S8,BWX,R10-12a,</v>
      </c>
      <c r="E1121" s="35">
        <v>1326</v>
      </c>
      <c r="F1121" s="36">
        <f>_xlfn.XLOOKUP($B1121,'[1]DOT Signs Costs (2)'!$A:$A,'[1]DOT Signs Costs (2)'!$Y:$Y)</f>
        <v>0.39762499999999995</v>
      </c>
      <c r="G1121" s="37">
        <f t="shared" si="223"/>
        <v>23.857499999999998</v>
      </c>
      <c r="H1121" s="36">
        <f>_xlfn.XLOOKUP($B1121,'[1]DOT Signs Costs (2)'!$A:$A,'[1]DOT Signs Costs (2)'!$W:$W)</f>
        <v>67.98</v>
      </c>
      <c r="I1121" s="36">
        <f t="shared" si="222"/>
        <v>18.445823749999999</v>
      </c>
      <c r="J1121" s="36">
        <f t="shared" si="224"/>
        <v>0.26640874999999997</v>
      </c>
      <c r="K1121" s="36">
        <f t="shared" si="225"/>
        <v>18.445823749999999</v>
      </c>
      <c r="L1121" s="36">
        <f t="shared" si="226"/>
        <v>86.692232500000003</v>
      </c>
      <c r="M1121" s="36">
        <f t="shared" si="227"/>
        <v>6.7793325815000003</v>
      </c>
      <c r="N1121" s="36">
        <f t="shared" si="228"/>
        <v>93.471565081500003</v>
      </c>
      <c r="O1121" s="36">
        <f t="shared" si="229"/>
        <v>17.032985892065895</v>
      </c>
      <c r="P1121" s="36">
        <f t="shared" si="230"/>
        <v>110.5045509735659</v>
      </c>
      <c r="Q1121" s="38" t="e">
        <v>#N/A</v>
      </c>
      <c r="R1121" s="39" t="str">
        <f t="shared" si="231"/>
        <v xml:space="preserve"> </v>
      </c>
      <c r="S1121" s="40"/>
      <c r="T1121" s="41" t="str">
        <f t="shared" si="232"/>
        <v/>
      </c>
      <c r="U1121" s="41" t="str">
        <f t="shared" si="233"/>
        <v/>
      </c>
      <c r="V1121" s="41" t="e">
        <f t="shared" si="221"/>
        <v>#N/A</v>
      </c>
      <c r="W1121" s="18" t="e">
        <f>_xlfn.XLOOKUP($B1121,'[1]Query2 w Prices'!$B:$B,'[1]Query2 w Prices'!$L:$L)</f>
        <v>#N/A</v>
      </c>
    </row>
    <row r="1122" spans="2:23" ht="16.5" customHeight="1" x14ac:dyDescent="0.25">
      <c r="B1122" s="42" t="s">
        <v>1875</v>
      </c>
      <c r="C1122" s="33" t="s">
        <v>5985</v>
      </c>
      <c r="D1122" s="34" t="str">
        <f>_xlfn.XLOOKUP($B1122,[1]Redo!$A:$A,[1]Redo!$AD:$AD)</f>
        <v>SGN,S8,BWX,R10-12b,</v>
      </c>
      <c r="E1122" s="35">
        <v>1326</v>
      </c>
      <c r="F1122" s="36">
        <f>_xlfn.XLOOKUP($B1122,'[1]DOT Signs Costs (2)'!$A:$A,'[1]DOT Signs Costs (2)'!$Y:$Y)</f>
        <v>0.39762499999999995</v>
      </c>
      <c r="G1122" s="37">
        <f t="shared" si="223"/>
        <v>23.857499999999998</v>
      </c>
      <c r="H1122" s="36">
        <f>_xlfn.XLOOKUP($B1122,'[1]DOT Signs Costs (2)'!$A:$A,'[1]DOT Signs Costs (2)'!$W:$W)</f>
        <v>67.98</v>
      </c>
      <c r="I1122" s="36">
        <f t="shared" si="222"/>
        <v>18.445823749999999</v>
      </c>
      <c r="J1122" s="36">
        <f t="shared" si="224"/>
        <v>0.26640874999999997</v>
      </c>
      <c r="K1122" s="36">
        <f t="shared" si="225"/>
        <v>18.445823749999999</v>
      </c>
      <c r="L1122" s="36">
        <f t="shared" si="226"/>
        <v>86.692232500000003</v>
      </c>
      <c r="M1122" s="36">
        <f t="shared" si="227"/>
        <v>6.7793325815000003</v>
      </c>
      <c r="N1122" s="36">
        <f t="shared" si="228"/>
        <v>93.471565081500003</v>
      </c>
      <c r="O1122" s="36">
        <f t="shared" si="229"/>
        <v>17.032985892065895</v>
      </c>
      <c r="P1122" s="36">
        <f t="shared" si="230"/>
        <v>110.5045509735659</v>
      </c>
      <c r="Q1122" s="38" t="e">
        <v>#N/A</v>
      </c>
      <c r="R1122" s="39" t="str">
        <f t="shared" si="231"/>
        <v xml:space="preserve"> </v>
      </c>
      <c r="S1122" s="40"/>
      <c r="T1122" s="41" t="str">
        <f t="shared" si="232"/>
        <v/>
      </c>
      <c r="U1122" s="41" t="str">
        <f t="shared" si="233"/>
        <v/>
      </c>
      <c r="V1122" s="41" t="e">
        <f t="shared" si="221"/>
        <v>#N/A</v>
      </c>
      <c r="W1122" s="18" t="e">
        <f>_xlfn.XLOOKUP($B1122,'[1]Query2 w Prices'!$B:$B,'[1]Query2 w Prices'!$L:$L)</f>
        <v>#N/A</v>
      </c>
    </row>
    <row r="1123" spans="2:23" ht="16.5" customHeight="1" x14ac:dyDescent="0.25">
      <c r="B1123" s="32" t="s">
        <v>1929</v>
      </c>
      <c r="C1123" s="33" t="s">
        <v>5986</v>
      </c>
      <c r="D1123" s="34" t="str">
        <f>_xlfn.XLOOKUP($B1123,[1]Redo!$A:$A,[1]Redo!$AD:$AD)</f>
        <v>SGN,S8,BWX,R10-27,</v>
      </c>
      <c r="E1123" s="35">
        <v>1326</v>
      </c>
      <c r="F1123" s="36">
        <f>_xlfn.XLOOKUP($B1123,'[1]DOT Signs Costs (2)'!$A:$A,'[1]DOT Signs Costs (2)'!$Y:$Y)</f>
        <v>0.39762499999999995</v>
      </c>
      <c r="G1123" s="37">
        <f t="shared" si="223"/>
        <v>23.857499999999998</v>
      </c>
      <c r="H1123" s="36">
        <f>_xlfn.XLOOKUP($B1123,'[1]DOT Signs Costs (2)'!$A:$A,'[1]DOT Signs Costs (2)'!$W:$W)</f>
        <v>67.98</v>
      </c>
      <c r="I1123" s="36">
        <f t="shared" si="222"/>
        <v>18.445823749999999</v>
      </c>
      <c r="J1123" s="36">
        <f t="shared" si="224"/>
        <v>0.26640874999999997</v>
      </c>
      <c r="K1123" s="36">
        <f t="shared" si="225"/>
        <v>18.445823749999999</v>
      </c>
      <c r="L1123" s="36">
        <f t="shared" si="226"/>
        <v>86.692232500000003</v>
      </c>
      <c r="M1123" s="36">
        <f t="shared" si="227"/>
        <v>6.7793325815000003</v>
      </c>
      <c r="N1123" s="36">
        <f t="shared" si="228"/>
        <v>93.471565081500003</v>
      </c>
      <c r="O1123" s="36">
        <f t="shared" si="229"/>
        <v>17.032985892065895</v>
      </c>
      <c r="P1123" s="36">
        <f t="shared" si="230"/>
        <v>110.5045509735659</v>
      </c>
      <c r="Q1123" s="38" t="e">
        <v>#N/A</v>
      </c>
      <c r="R1123" s="39" t="str">
        <f t="shared" si="231"/>
        <v xml:space="preserve"> </v>
      </c>
      <c r="S1123" s="40"/>
      <c r="T1123" s="41" t="str">
        <f t="shared" si="232"/>
        <v/>
      </c>
      <c r="U1123" s="41" t="str">
        <f t="shared" si="233"/>
        <v/>
      </c>
      <c r="V1123" s="41" t="e">
        <f t="shared" si="221"/>
        <v>#N/A</v>
      </c>
      <c r="W1123" s="18" t="e">
        <f>_xlfn.XLOOKUP($B1123,'[1]Query2 w Prices'!$B:$B,'[1]Query2 w Prices'!$L:$L)</f>
        <v>#N/A</v>
      </c>
    </row>
    <row r="1124" spans="2:23" ht="16.5" customHeight="1" x14ac:dyDescent="0.25">
      <c r="B1124" s="42" t="s">
        <v>1937</v>
      </c>
      <c r="C1124" s="33" t="s">
        <v>5987</v>
      </c>
      <c r="D1124" s="34" t="str">
        <f>_xlfn.XLOOKUP($B1124,[1]Redo!$A:$A,[1]Redo!$AD:$AD)</f>
        <v>SGN,S8,BWX,R10-30,</v>
      </c>
      <c r="E1124" s="35">
        <v>1326</v>
      </c>
      <c r="F1124" s="36">
        <f>_xlfn.XLOOKUP($B1124,'[1]DOT Signs Costs (2)'!$A:$A,'[1]DOT Signs Costs (2)'!$Y:$Y)</f>
        <v>0.39762499999999995</v>
      </c>
      <c r="G1124" s="37">
        <f t="shared" si="223"/>
        <v>23.857499999999998</v>
      </c>
      <c r="H1124" s="36">
        <f>_xlfn.XLOOKUP($B1124,'[1]DOT Signs Costs (2)'!$A:$A,'[1]DOT Signs Costs (2)'!$W:$W)</f>
        <v>67.98</v>
      </c>
      <c r="I1124" s="36">
        <f t="shared" si="222"/>
        <v>18.445823749999999</v>
      </c>
      <c r="J1124" s="36">
        <f t="shared" si="224"/>
        <v>0.26640874999999997</v>
      </c>
      <c r="K1124" s="36">
        <f t="shared" si="225"/>
        <v>18.445823749999999</v>
      </c>
      <c r="L1124" s="36">
        <f t="shared" si="226"/>
        <v>86.692232500000003</v>
      </c>
      <c r="M1124" s="36">
        <f t="shared" si="227"/>
        <v>6.7793325815000003</v>
      </c>
      <c r="N1124" s="36">
        <f t="shared" si="228"/>
        <v>93.471565081500003</v>
      </c>
      <c r="O1124" s="36">
        <f t="shared" si="229"/>
        <v>17.032985892065895</v>
      </c>
      <c r="P1124" s="36">
        <f t="shared" si="230"/>
        <v>110.5045509735659</v>
      </c>
      <c r="Q1124" s="38">
        <v>60.16</v>
      </c>
      <c r="R1124" s="39">
        <f t="shared" si="231"/>
        <v>-0.45558803261966074</v>
      </c>
      <c r="S1124" s="40"/>
      <c r="T1124" s="41" t="str">
        <f t="shared" si="232"/>
        <v/>
      </c>
      <c r="U1124" s="41" t="str">
        <f t="shared" si="233"/>
        <v/>
      </c>
      <c r="V1124" s="41">
        <f t="shared" si="221"/>
        <v>60.16</v>
      </c>
      <c r="W1124" s="18">
        <f>_xlfn.XLOOKUP($B1124,'[1]Query2 w Prices'!$B:$B,'[1]Query2 w Prices'!$L:$L)</f>
        <v>60.082599999999999</v>
      </c>
    </row>
    <row r="1125" spans="2:23" ht="16.5" customHeight="1" x14ac:dyDescent="0.25">
      <c r="B1125" s="32" t="s">
        <v>1969</v>
      </c>
      <c r="C1125" s="33" t="s">
        <v>5988</v>
      </c>
      <c r="D1125" s="34" t="str">
        <f>_xlfn.XLOOKUP($B1125,[1]Redo!$A:$A,[1]Redo!$AD:$AD)</f>
        <v>SGN,S8,BWX,R10-5,</v>
      </c>
      <c r="E1125" s="35">
        <v>1326</v>
      </c>
      <c r="F1125" s="36">
        <f>_xlfn.XLOOKUP($B1125,'[1]DOT Signs Costs (2)'!$A:$A,'[1]DOT Signs Costs (2)'!$Y:$Y)</f>
        <v>0.39762499999999995</v>
      </c>
      <c r="G1125" s="37">
        <f t="shared" si="223"/>
        <v>23.857499999999998</v>
      </c>
      <c r="H1125" s="36">
        <f>_xlfn.XLOOKUP($B1125,'[1]DOT Signs Costs (2)'!$A:$A,'[1]DOT Signs Costs (2)'!$W:$W)</f>
        <v>67.98</v>
      </c>
      <c r="I1125" s="36">
        <f t="shared" si="222"/>
        <v>18.445823749999999</v>
      </c>
      <c r="J1125" s="36">
        <f t="shared" si="224"/>
        <v>0.26640874999999997</v>
      </c>
      <c r="K1125" s="36">
        <f t="shared" si="225"/>
        <v>18.445823749999999</v>
      </c>
      <c r="L1125" s="36">
        <f t="shared" si="226"/>
        <v>86.692232500000003</v>
      </c>
      <c r="M1125" s="36">
        <f t="shared" si="227"/>
        <v>6.7793325815000003</v>
      </c>
      <c r="N1125" s="36">
        <f t="shared" si="228"/>
        <v>93.471565081500003</v>
      </c>
      <c r="O1125" s="36">
        <f t="shared" si="229"/>
        <v>17.032985892065895</v>
      </c>
      <c r="P1125" s="36">
        <f t="shared" si="230"/>
        <v>110.5045509735659</v>
      </c>
      <c r="Q1125" s="38" t="e">
        <v>#N/A</v>
      </c>
      <c r="R1125" s="39" t="str">
        <f t="shared" si="231"/>
        <v xml:space="preserve"> </v>
      </c>
      <c r="S1125" s="40"/>
      <c r="T1125" s="41" t="str">
        <f t="shared" si="232"/>
        <v/>
      </c>
      <c r="U1125" s="41" t="str">
        <f t="shared" si="233"/>
        <v/>
      </c>
      <c r="V1125" s="41" t="e">
        <f t="shared" si="221"/>
        <v>#N/A</v>
      </c>
      <c r="W1125" s="18" t="e">
        <f>_xlfn.XLOOKUP($B1125,'[1]Query2 w Prices'!$B:$B,'[1]Query2 w Prices'!$L:$L)</f>
        <v>#N/A</v>
      </c>
    </row>
    <row r="1126" spans="2:23" ht="16.5" customHeight="1" x14ac:dyDescent="0.25">
      <c r="B1126" s="42" t="s">
        <v>1986</v>
      </c>
      <c r="C1126" s="33" t="s">
        <v>5989</v>
      </c>
      <c r="D1126" s="34" t="str">
        <f>_xlfn.XLOOKUP($B1126,[1]Redo!$A:$A,[1]Redo!$AD:$AD)</f>
        <v>SGN,S8,BWX,R10-8,</v>
      </c>
      <c r="E1126" s="35">
        <v>1326</v>
      </c>
      <c r="F1126" s="36">
        <f>_xlfn.XLOOKUP($B1126,'[1]DOT Signs Costs (2)'!$A:$A,'[1]DOT Signs Costs (2)'!$Y:$Y)</f>
        <v>0.39762499999999995</v>
      </c>
      <c r="G1126" s="37">
        <f t="shared" si="223"/>
        <v>23.857499999999998</v>
      </c>
      <c r="H1126" s="36">
        <f>_xlfn.XLOOKUP($B1126,'[1]DOT Signs Costs (2)'!$A:$A,'[1]DOT Signs Costs (2)'!$W:$W)</f>
        <v>67.98</v>
      </c>
      <c r="I1126" s="36">
        <f t="shared" si="222"/>
        <v>18.445823749999999</v>
      </c>
      <c r="J1126" s="36">
        <f t="shared" si="224"/>
        <v>0.26640874999999997</v>
      </c>
      <c r="K1126" s="36">
        <f t="shared" si="225"/>
        <v>18.445823749999999</v>
      </c>
      <c r="L1126" s="36">
        <f t="shared" si="226"/>
        <v>86.692232500000003</v>
      </c>
      <c r="M1126" s="36">
        <f t="shared" si="227"/>
        <v>6.7793325815000003</v>
      </c>
      <c r="N1126" s="36">
        <f t="shared" si="228"/>
        <v>93.471565081500003</v>
      </c>
      <c r="O1126" s="36">
        <f t="shared" si="229"/>
        <v>17.032985892065895</v>
      </c>
      <c r="P1126" s="36">
        <f t="shared" si="230"/>
        <v>110.5045509735659</v>
      </c>
      <c r="Q1126" s="38" t="e">
        <v>#N/A</v>
      </c>
      <c r="R1126" s="39" t="str">
        <f t="shared" si="231"/>
        <v xml:space="preserve"> </v>
      </c>
      <c r="S1126" s="40"/>
      <c r="T1126" s="41" t="str">
        <f t="shared" si="232"/>
        <v/>
      </c>
      <c r="U1126" s="41" t="str">
        <f t="shared" si="233"/>
        <v/>
      </c>
      <c r="V1126" s="41" t="e">
        <f t="shared" si="221"/>
        <v>#N/A</v>
      </c>
      <c r="W1126" s="18" t="e">
        <f>_xlfn.XLOOKUP($B1126,'[1]Query2 w Prices'!$B:$B,'[1]Query2 w Prices'!$L:$L)</f>
        <v>#N/A</v>
      </c>
    </row>
    <row r="1127" spans="2:23" ht="16.5" customHeight="1" x14ac:dyDescent="0.25">
      <c r="B1127" s="32" t="s">
        <v>1870</v>
      </c>
      <c r="C1127" s="33" t="s">
        <v>5990</v>
      </c>
      <c r="D1127" s="34" t="str">
        <f>_xlfn.XLOOKUP($B1127,[1]Redo!$A:$A,[1]Redo!$AD:$AD)</f>
        <v>SGN,S8,GBW,R10-12,</v>
      </c>
      <c r="E1127" s="35">
        <v>1326</v>
      </c>
      <c r="F1127" s="36">
        <f>_xlfn.XLOOKUP($B1127,'[1]DOT Signs Costs (2)'!$A:$A,'[1]DOT Signs Costs (2)'!$Y:$Y)</f>
        <v>0.39762499999999995</v>
      </c>
      <c r="G1127" s="37">
        <f t="shared" si="223"/>
        <v>23.857499999999998</v>
      </c>
      <c r="H1127" s="36">
        <f>_xlfn.XLOOKUP($B1127,'[1]DOT Signs Costs (2)'!$A:$A,'[1]DOT Signs Costs (2)'!$W:$W)</f>
        <v>67.98</v>
      </c>
      <c r="I1127" s="36">
        <f t="shared" si="222"/>
        <v>18.445823749999999</v>
      </c>
      <c r="J1127" s="36">
        <f t="shared" si="224"/>
        <v>0.26640874999999997</v>
      </c>
      <c r="K1127" s="36">
        <f t="shared" si="225"/>
        <v>18.445823749999999</v>
      </c>
      <c r="L1127" s="36">
        <f t="shared" si="226"/>
        <v>86.692232500000003</v>
      </c>
      <c r="M1127" s="36">
        <f t="shared" si="227"/>
        <v>6.7793325815000003</v>
      </c>
      <c r="N1127" s="36">
        <f t="shared" si="228"/>
        <v>93.471565081500003</v>
      </c>
      <c r="O1127" s="36">
        <f t="shared" si="229"/>
        <v>17.032985892065895</v>
      </c>
      <c r="P1127" s="36">
        <f t="shared" si="230"/>
        <v>110.5045509735659</v>
      </c>
      <c r="Q1127" s="38">
        <v>60.16</v>
      </c>
      <c r="R1127" s="39">
        <f t="shared" si="231"/>
        <v>-0.45558803261966074</v>
      </c>
      <c r="S1127" s="40"/>
      <c r="T1127" s="41" t="str">
        <f t="shared" si="232"/>
        <v/>
      </c>
      <c r="U1127" s="41" t="str">
        <f t="shared" si="233"/>
        <v/>
      </c>
      <c r="V1127" s="41">
        <f t="shared" si="221"/>
        <v>60.16</v>
      </c>
      <c r="W1127" s="18">
        <f>_xlfn.XLOOKUP($B1127,'[1]Query2 w Prices'!$B:$B,'[1]Query2 w Prices'!$L:$L)</f>
        <v>60.082599999999999</v>
      </c>
    </row>
    <row r="1128" spans="2:23" ht="16.5" customHeight="1" x14ac:dyDescent="0.25">
      <c r="B1128" s="42" t="s">
        <v>1857</v>
      </c>
      <c r="C1128" s="33" t="s">
        <v>5991</v>
      </c>
      <c r="D1128" s="34" t="str">
        <f>_xlfn.XLOOKUP($B1128,[1]Redo!$A:$A,[1]Redo!$AD:$AD)</f>
        <v>SGN,S8,BWX,R10-10c,</v>
      </c>
      <c r="E1128" s="35">
        <v>1326</v>
      </c>
      <c r="F1128" s="36">
        <f>_xlfn.XLOOKUP($B1128,'[1]DOT Signs Costs (2)'!$A:$A,'[1]DOT Signs Costs (2)'!$Y:$Y)</f>
        <v>0.46056249999999993</v>
      </c>
      <c r="G1128" s="37">
        <f t="shared" si="223"/>
        <v>27.633749999999996</v>
      </c>
      <c r="H1128" s="36">
        <f>_xlfn.XLOOKUP($B1128,'[1]DOT Signs Costs (2)'!$A:$A,'[1]DOT Signs Costs (2)'!$W:$W)</f>
        <v>79.31</v>
      </c>
      <c r="I1128" s="36">
        <f t="shared" si="222"/>
        <v>21.365494374999997</v>
      </c>
      <c r="J1128" s="36">
        <f t="shared" si="224"/>
        <v>0.30857687499999997</v>
      </c>
      <c r="K1128" s="36">
        <f t="shared" si="225"/>
        <v>21.365494374999997</v>
      </c>
      <c r="L1128" s="36">
        <f t="shared" si="226"/>
        <v>100.98407125</v>
      </c>
      <c r="M1128" s="36">
        <f t="shared" si="227"/>
        <v>7.8969543717500006</v>
      </c>
      <c r="N1128" s="36">
        <f t="shared" si="228"/>
        <v>108.88102562175</v>
      </c>
      <c r="O1128" s="36">
        <f t="shared" si="229"/>
        <v>19.840996261396626</v>
      </c>
      <c r="P1128" s="36">
        <f t="shared" si="230"/>
        <v>128.72202188314662</v>
      </c>
      <c r="Q1128" s="38" t="e">
        <v>#N/A</v>
      </c>
      <c r="R1128" s="39" t="str">
        <f t="shared" si="231"/>
        <v xml:space="preserve"> </v>
      </c>
      <c r="S1128" s="40"/>
      <c r="T1128" s="41" t="str">
        <f t="shared" si="232"/>
        <v/>
      </c>
      <c r="U1128" s="41" t="str">
        <f t="shared" si="233"/>
        <v/>
      </c>
      <c r="V1128" s="41" t="e">
        <f t="shared" si="221"/>
        <v>#N/A</v>
      </c>
      <c r="W1128" s="18" t="e">
        <f>_xlfn.XLOOKUP($B1128,'[1]Query2 w Prices'!$B:$B,'[1]Query2 w Prices'!$L:$L)</f>
        <v>#N/A</v>
      </c>
    </row>
    <row r="1129" spans="2:23" ht="16.5" customHeight="1" x14ac:dyDescent="0.25">
      <c r="B1129" s="32" t="s">
        <v>1867</v>
      </c>
      <c r="C1129" s="33" t="s">
        <v>5992</v>
      </c>
      <c r="D1129" s="34" t="str">
        <f>_xlfn.XLOOKUP($B1129,[1]Redo!$A:$A,[1]Redo!$AD:$AD)</f>
        <v>SGN,S8,BWX,R10-11d,</v>
      </c>
      <c r="E1129" s="35">
        <v>1326</v>
      </c>
      <c r="F1129" s="36">
        <f>_xlfn.XLOOKUP($B1129,'[1]DOT Signs Costs (2)'!$A:$A,'[1]DOT Signs Costs (2)'!$Y:$Y)</f>
        <v>0.46056249999999993</v>
      </c>
      <c r="G1129" s="37">
        <f t="shared" si="223"/>
        <v>27.633749999999996</v>
      </c>
      <c r="H1129" s="36">
        <f>_xlfn.XLOOKUP($B1129,'[1]DOT Signs Costs (2)'!$A:$A,'[1]DOT Signs Costs (2)'!$W:$W)</f>
        <v>79.31</v>
      </c>
      <c r="I1129" s="36">
        <f t="shared" si="222"/>
        <v>21.365494374999997</v>
      </c>
      <c r="J1129" s="36">
        <f t="shared" si="224"/>
        <v>0.30857687499999997</v>
      </c>
      <c r="K1129" s="36">
        <f t="shared" si="225"/>
        <v>21.365494374999997</v>
      </c>
      <c r="L1129" s="36">
        <f t="shared" si="226"/>
        <v>100.98407125</v>
      </c>
      <c r="M1129" s="36">
        <f t="shared" si="227"/>
        <v>7.8969543717500006</v>
      </c>
      <c r="N1129" s="36">
        <f t="shared" si="228"/>
        <v>108.88102562175</v>
      </c>
      <c r="O1129" s="36">
        <f t="shared" si="229"/>
        <v>19.840996261396626</v>
      </c>
      <c r="P1129" s="36">
        <f t="shared" si="230"/>
        <v>128.72202188314662</v>
      </c>
      <c r="Q1129" s="38">
        <v>70.37</v>
      </c>
      <c r="R1129" s="39">
        <f t="shared" si="231"/>
        <v>-0.45331809607619722</v>
      </c>
      <c r="S1129" s="40"/>
      <c r="T1129" s="41" t="str">
        <f t="shared" si="232"/>
        <v/>
      </c>
      <c r="U1129" s="41" t="str">
        <f t="shared" si="233"/>
        <v/>
      </c>
      <c r="V1129" s="41">
        <f t="shared" si="221"/>
        <v>70.37</v>
      </c>
      <c r="W1129" s="18">
        <f>_xlfn.XLOOKUP($B1129,'[1]Query2 w Prices'!$B:$B,'[1]Query2 w Prices'!$L:$L)</f>
        <v>70.2941</v>
      </c>
    </row>
    <row r="1130" spans="2:23" ht="16.5" customHeight="1" x14ac:dyDescent="0.25">
      <c r="B1130" s="42" t="s">
        <v>1906</v>
      </c>
      <c r="C1130" s="33" t="s">
        <v>5993</v>
      </c>
      <c r="D1130" s="34" t="str">
        <f>_xlfn.XLOOKUP($B1130,[1]Redo!$A:$A,[1]Redo!$AD:$AD)</f>
        <v>SGN,S8,BWX,R10-19P,</v>
      </c>
      <c r="E1130" s="35">
        <v>1326</v>
      </c>
      <c r="F1130" s="36">
        <f>_xlfn.XLOOKUP($B1130,'[1]DOT Signs Costs (2)'!$A:$A,'[1]DOT Signs Costs (2)'!$Y:$Y)</f>
        <v>0.24057500000000001</v>
      </c>
      <c r="G1130" s="37">
        <f t="shared" si="223"/>
        <v>14.4345</v>
      </c>
      <c r="H1130" s="36">
        <f>_xlfn.XLOOKUP($B1130,'[1]DOT Signs Costs (2)'!$A:$A,'[1]DOT Signs Costs (2)'!$W:$W)</f>
        <v>40.788000000000004</v>
      </c>
      <c r="I1130" s="36">
        <f t="shared" si="222"/>
        <v>11.160274250000001</v>
      </c>
      <c r="J1130" s="36">
        <f t="shared" si="224"/>
        <v>0.16118525000000003</v>
      </c>
      <c r="K1130" s="36">
        <f t="shared" si="225"/>
        <v>11.160274250000001</v>
      </c>
      <c r="L1130" s="36">
        <f t="shared" si="226"/>
        <v>52.109459500000007</v>
      </c>
      <c r="M1130" s="36">
        <f t="shared" si="227"/>
        <v>4.0749597329000009</v>
      </c>
      <c r="N1130" s="36">
        <f t="shared" si="228"/>
        <v>56.184419232900005</v>
      </c>
      <c r="O1130" s="36">
        <f t="shared" si="229"/>
        <v>10.238283902847687</v>
      </c>
      <c r="P1130" s="36">
        <f t="shared" si="230"/>
        <v>66.422703135747696</v>
      </c>
      <c r="Q1130" s="38" t="e">
        <v>#N/A</v>
      </c>
      <c r="R1130" s="39" t="str">
        <f t="shared" si="231"/>
        <v xml:space="preserve"> </v>
      </c>
      <c r="S1130" s="40"/>
      <c r="T1130" s="41" t="str">
        <f t="shared" si="232"/>
        <v/>
      </c>
      <c r="U1130" s="41" t="str">
        <f t="shared" si="233"/>
        <v/>
      </c>
      <c r="V1130" s="41" t="e">
        <f t="shared" si="221"/>
        <v>#N/A</v>
      </c>
      <c r="W1130" s="18" t="e">
        <f>_xlfn.XLOOKUP($B1130,'[1]Query2 w Prices'!$B:$B,'[1]Query2 w Prices'!$L:$L)</f>
        <v>#N/A</v>
      </c>
    </row>
    <row r="1131" spans="2:23" ht="16.5" customHeight="1" x14ac:dyDescent="0.25">
      <c r="B1131" s="32" t="s">
        <v>1876</v>
      </c>
      <c r="C1131" s="33" t="s">
        <v>5994</v>
      </c>
      <c r="D1131" s="34" t="str">
        <f>_xlfn.XLOOKUP($B1131,[1]Redo!$A:$A,[1]Redo!$AD:$AD)</f>
        <v>SGN,S8,BWX,R10-13,</v>
      </c>
      <c r="E1131" s="35">
        <v>1326</v>
      </c>
      <c r="F1131" s="36">
        <f>_xlfn.XLOOKUP($B1131,'[1]DOT Signs Costs (2)'!$A:$A,'[1]DOT Signs Costs (2)'!$Y:$Y)</f>
        <v>0.31410000000000005</v>
      </c>
      <c r="G1131" s="37">
        <f t="shared" si="223"/>
        <v>18.846000000000004</v>
      </c>
      <c r="H1131" s="36">
        <f>_xlfn.XLOOKUP($B1131,'[1]DOT Signs Costs (2)'!$A:$A,'[1]DOT Signs Costs (2)'!$W:$W)</f>
        <v>54.384</v>
      </c>
      <c r="I1131" s="36">
        <f t="shared" si="222"/>
        <v>14.571099000000002</v>
      </c>
      <c r="J1131" s="36">
        <f t="shared" si="224"/>
        <v>0.21044700000000005</v>
      </c>
      <c r="K1131" s="36">
        <f t="shared" si="225"/>
        <v>14.571099000000002</v>
      </c>
      <c r="L1131" s="36">
        <f t="shared" si="226"/>
        <v>69.165546000000006</v>
      </c>
      <c r="M1131" s="36">
        <f t="shared" si="227"/>
        <v>5.4087456972000005</v>
      </c>
      <c r="N1131" s="36">
        <f t="shared" si="228"/>
        <v>74.57429169720001</v>
      </c>
      <c r="O1131" s="36">
        <f t="shared" si="229"/>
        <v>13.589403978436417</v>
      </c>
      <c r="P1131" s="36">
        <f t="shared" si="230"/>
        <v>88.163695675636433</v>
      </c>
      <c r="Q1131" s="38" t="e">
        <v>#N/A</v>
      </c>
      <c r="R1131" s="39" t="str">
        <f t="shared" si="231"/>
        <v xml:space="preserve"> </v>
      </c>
      <c r="S1131" s="40"/>
      <c r="T1131" s="41" t="str">
        <f t="shared" si="232"/>
        <v/>
      </c>
      <c r="U1131" s="41" t="str">
        <f t="shared" si="233"/>
        <v/>
      </c>
      <c r="V1131" s="41" t="e">
        <f t="shared" si="221"/>
        <v>#N/A</v>
      </c>
      <c r="W1131" s="18" t="e">
        <f>_xlfn.XLOOKUP($B1131,'[1]Query2 w Prices'!$B:$B,'[1]Query2 w Prices'!$L:$L)</f>
        <v>#N/A</v>
      </c>
    </row>
    <row r="1132" spans="2:23" ht="16.5" customHeight="1" x14ac:dyDescent="0.25">
      <c r="B1132" s="42" t="s">
        <v>1895</v>
      </c>
      <c r="C1132" s="33" t="s">
        <v>5995</v>
      </c>
      <c r="D1132" s="34" t="str">
        <f>_xlfn.XLOOKUP($B1132,[1]Redo!$A:$A,[1]Redo!$AD:$AD)</f>
        <v>SGN,S8,BWX,R10-18,</v>
      </c>
      <c r="E1132" s="35">
        <v>1326</v>
      </c>
      <c r="F1132" s="36">
        <f>_xlfn.XLOOKUP($B1132,'[1]DOT Signs Costs (2)'!$A:$A,'[1]DOT Signs Costs (2)'!$Y:$Y)</f>
        <v>0.31410000000000005</v>
      </c>
      <c r="G1132" s="37">
        <f t="shared" si="223"/>
        <v>18.846000000000004</v>
      </c>
      <c r="H1132" s="36">
        <f>_xlfn.XLOOKUP($B1132,'[1]DOT Signs Costs (2)'!$A:$A,'[1]DOT Signs Costs (2)'!$W:$W)</f>
        <v>54.384</v>
      </c>
      <c r="I1132" s="36">
        <f t="shared" si="222"/>
        <v>14.571099000000002</v>
      </c>
      <c r="J1132" s="36">
        <f t="shared" si="224"/>
        <v>0.21044700000000005</v>
      </c>
      <c r="K1132" s="36">
        <f t="shared" si="225"/>
        <v>14.571099000000002</v>
      </c>
      <c r="L1132" s="36">
        <f t="shared" si="226"/>
        <v>69.165546000000006</v>
      </c>
      <c r="M1132" s="36">
        <f t="shared" si="227"/>
        <v>5.4087456972000005</v>
      </c>
      <c r="N1132" s="36">
        <f t="shared" si="228"/>
        <v>74.57429169720001</v>
      </c>
      <c r="O1132" s="36">
        <f t="shared" si="229"/>
        <v>13.589403978436417</v>
      </c>
      <c r="P1132" s="36">
        <f t="shared" si="230"/>
        <v>88.163695675636433</v>
      </c>
      <c r="Q1132" s="38" t="e">
        <v>#N/A</v>
      </c>
      <c r="R1132" s="39" t="str">
        <f t="shared" si="231"/>
        <v xml:space="preserve"> </v>
      </c>
      <c r="S1132" s="40"/>
      <c r="T1132" s="41" t="str">
        <f t="shared" si="232"/>
        <v/>
      </c>
      <c r="U1132" s="41" t="str">
        <f t="shared" si="233"/>
        <v/>
      </c>
      <c r="V1132" s="41" t="e">
        <f t="shared" si="221"/>
        <v>#N/A</v>
      </c>
      <c r="W1132" s="18" t="e">
        <f>_xlfn.XLOOKUP($B1132,'[1]Query2 w Prices'!$B:$B,'[1]Query2 w Prices'!$L:$L)</f>
        <v>#N/A</v>
      </c>
    </row>
    <row r="1133" spans="2:23" ht="16.5" customHeight="1" x14ac:dyDescent="0.25">
      <c r="B1133" s="32" t="s">
        <v>1903</v>
      </c>
      <c r="C1133" s="33" t="s">
        <v>5996</v>
      </c>
      <c r="D1133" s="34" t="str">
        <f>_xlfn.XLOOKUP($B1133,[1]Redo!$A:$A,[1]Redo!$AD:$AD)</f>
        <v>SGN,S8,BWX,R10-19aP,</v>
      </c>
      <c r="E1133" s="35">
        <v>1326</v>
      </c>
      <c r="F1133" s="36">
        <f>_xlfn.XLOOKUP($B1133,'[1]DOT Signs Costs (2)'!$A:$A,'[1]DOT Signs Costs (2)'!$Y:$Y)</f>
        <v>0.31410000000000005</v>
      </c>
      <c r="G1133" s="37">
        <f t="shared" si="223"/>
        <v>18.846000000000004</v>
      </c>
      <c r="H1133" s="36">
        <f>_xlfn.XLOOKUP($B1133,'[1]DOT Signs Costs (2)'!$A:$A,'[1]DOT Signs Costs (2)'!$W:$W)</f>
        <v>54.384</v>
      </c>
      <c r="I1133" s="36">
        <f t="shared" si="222"/>
        <v>14.571099000000002</v>
      </c>
      <c r="J1133" s="36">
        <f t="shared" si="224"/>
        <v>0.21044700000000005</v>
      </c>
      <c r="K1133" s="36">
        <f t="shared" si="225"/>
        <v>14.571099000000002</v>
      </c>
      <c r="L1133" s="36">
        <f t="shared" si="226"/>
        <v>69.165546000000006</v>
      </c>
      <c r="M1133" s="36">
        <f t="shared" si="227"/>
        <v>5.4087456972000005</v>
      </c>
      <c r="N1133" s="36">
        <f t="shared" si="228"/>
        <v>74.57429169720001</v>
      </c>
      <c r="O1133" s="36">
        <f t="shared" si="229"/>
        <v>13.589403978436417</v>
      </c>
      <c r="P1133" s="36">
        <f t="shared" si="230"/>
        <v>88.163695675636433</v>
      </c>
      <c r="Q1133" s="38" t="e">
        <v>#N/A</v>
      </c>
      <c r="R1133" s="39" t="str">
        <f t="shared" si="231"/>
        <v xml:space="preserve"> </v>
      </c>
      <c r="S1133" s="40"/>
      <c r="T1133" s="41" t="str">
        <f t="shared" si="232"/>
        <v/>
      </c>
      <c r="U1133" s="41" t="str">
        <f t="shared" si="233"/>
        <v/>
      </c>
      <c r="V1133" s="41" t="e">
        <f t="shared" si="221"/>
        <v>#N/A</v>
      </c>
      <c r="W1133" s="18" t="e">
        <f>_xlfn.XLOOKUP($B1133,'[1]Query2 w Prices'!$B:$B,'[1]Query2 w Prices'!$L:$L)</f>
        <v>#N/A</v>
      </c>
    </row>
    <row r="1134" spans="2:23" ht="16.5" customHeight="1" x14ac:dyDescent="0.25">
      <c r="B1134" s="42" t="s">
        <v>1930</v>
      </c>
      <c r="C1134" s="33" t="s">
        <v>5997</v>
      </c>
      <c r="D1134" s="34" t="str">
        <f>_xlfn.XLOOKUP($B1134,[1]Redo!$A:$A,[1]Redo!$AD:$AD)</f>
        <v>SGN,S8,BWX,R10-29,</v>
      </c>
      <c r="E1134" s="35">
        <v>1326</v>
      </c>
      <c r="F1134" s="36">
        <f>_xlfn.XLOOKUP($B1134,'[1]DOT Signs Costs (2)'!$A:$A,'[1]DOT Signs Costs (2)'!$Y:$Y)</f>
        <v>0.31410000000000005</v>
      </c>
      <c r="G1134" s="37">
        <f t="shared" si="223"/>
        <v>18.846000000000004</v>
      </c>
      <c r="H1134" s="36">
        <f>_xlfn.XLOOKUP($B1134,'[1]DOT Signs Costs (2)'!$A:$A,'[1]DOT Signs Costs (2)'!$W:$W)</f>
        <v>54.384</v>
      </c>
      <c r="I1134" s="36">
        <f t="shared" si="222"/>
        <v>14.571099000000002</v>
      </c>
      <c r="J1134" s="36">
        <f t="shared" si="224"/>
        <v>0.21044700000000005</v>
      </c>
      <c r="K1134" s="36">
        <f t="shared" si="225"/>
        <v>14.571099000000002</v>
      </c>
      <c r="L1134" s="36">
        <f t="shared" si="226"/>
        <v>69.165546000000006</v>
      </c>
      <c r="M1134" s="36">
        <f t="shared" si="227"/>
        <v>5.4087456972000005</v>
      </c>
      <c r="N1134" s="36">
        <f t="shared" si="228"/>
        <v>74.57429169720001</v>
      </c>
      <c r="O1134" s="36">
        <f t="shared" si="229"/>
        <v>13.589403978436417</v>
      </c>
      <c r="P1134" s="36">
        <f t="shared" si="230"/>
        <v>88.163695675636433</v>
      </c>
      <c r="Q1134" s="38" t="e">
        <v>#N/A</v>
      </c>
      <c r="R1134" s="39" t="str">
        <f t="shared" si="231"/>
        <v xml:space="preserve"> </v>
      </c>
      <c r="S1134" s="40"/>
      <c r="T1134" s="41" t="str">
        <f t="shared" si="232"/>
        <v/>
      </c>
      <c r="U1134" s="41" t="str">
        <f t="shared" si="233"/>
        <v/>
      </c>
      <c r="V1134" s="41" t="e">
        <f t="shared" si="221"/>
        <v>#N/A</v>
      </c>
      <c r="W1134" s="18" t="e">
        <f>_xlfn.XLOOKUP($B1134,'[1]Query2 w Prices'!$B:$B,'[1]Query2 w Prices'!$L:$L)</f>
        <v>#N/A</v>
      </c>
    </row>
    <row r="1135" spans="2:23" ht="16.5" customHeight="1" x14ac:dyDescent="0.25">
      <c r="B1135" s="32" t="s">
        <v>1865</v>
      </c>
      <c r="C1135" s="33" t="s">
        <v>5998</v>
      </c>
      <c r="D1135" s="34" t="str">
        <f>_xlfn.XLOOKUP($B1135,[1]Redo!$A:$A,[1]Redo!$AD:$AD)</f>
        <v>SGN,S8,BWX,R10-11b,</v>
      </c>
      <c r="E1135" s="35">
        <v>1326</v>
      </c>
      <c r="F1135" s="36">
        <f>_xlfn.XLOOKUP($B1135,'[1]DOT Signs Costs (2)'!$A:$A,'[1]DOT Signs Costs (2)'!$Y:$Y)</f>
        <v>0.46115</v>
      </c>
      <c r="G1135" s="37">
        <f t="shared" si="223"/>
        <v>27.669</v>
      </c>
      <c r="H1135" s="36">
        <f>_xlfn.XLOOKUP($B1135,'[1]DOT Signs Costs (2)'!$A:$A,'[1]DOT Signs Costs (2)'!$W:$W)</f>
        <v>81.576000000000008</v>
      </c>
      <c r="I1135" s="36">
        <f t="shared" si="222"/>
        <v>21.3927485</v>
      </c>
      <c r="J1135" s="36">
        <f t="shared" si="224"/>
        <v>0.30897050000000004</v>
      </c>
      <c r="K1135" s="36">
        <f t="shared" si="225"/>
        <v>21.3927485</v>
      </c>
      <c r="L1135" s="36">
        <f t="shared" si="226"/>
        <v>103.277719</v>
      </c>
      <c r="M1135" s="36">
        <f t="shared" si="227"/>
        <v>8.0763176258000016</v>
      </c>
      <c r="N1135" s="36">
        <f t="shared" si="228"/>
        <v>111.35403662580001</v>
      </c>
      <c r="O1135" s="36">
        <f t="shared" si="229"/>
        <v>20.291644129613871</v>
      </c>
      <c r="P1135" s="36">
        <f t="shared" si="230"/>
        <v>131.64568075541388</v>
      </c>
      <c r="Q1135" s="38" t="e">
        <v>#N/A</v>
      </c>
      <c r="R1135" s="39" t="str">
        <f t="shared" si="231"/>
        <v xml:space="preserve"> </v>
      </c>
      <c r="S1135" s="40"/>
      <c r="T1135" s="41" t="str">
        <f t="shared" si="232"/>
        <v/>
      </c>
      <c r="U1135" s="41" t="str">
        <f t="shared" si="233"/>
        <v/>
      </c>
      <c r="V1135" s="41" t="e">
        <f t="shared" si="221"/>
        <v>#N/A</v>
      </c>
      <c r="W1135" s="18" t="e">
        <f>_xlfn.XLOOKUP($B1135,'[1]Query2 w Prices'!$B:$B,'[1]Query2 w Prices'!$L:$L)</f>
        <v>#N/A</v>
      </c>
    </row>
    <row r="1136" spans="2:23" ht="16.5" customHeight="1" x14ac:dyDescent="0.25">
      <c r="B1136" s="42" t="s">
        <v>1881</v>
      </c>
      <c r="C1136" s="33" t="s">
        <v>5999</v>
      </c>
      <c r="D1136" s="34" t="str">
        <f>_xlfn.XLOOKUP($B1136,[1]Redo!$A:$A,[1]Redo!$AD:$AD)</f>
        <v>SGN,S8,BWX,R10-14,</v>
      </c>
      <c r="E1136" s="35">
        <v>1326</v>
      </c>
      <c r="F1136" s="36">
        <f>_xlfn.XLOOKUP($B1136,'[1]DOT Signs Costs (2)'!$A:$A,'[1]DOT Signs Costs (2)'!$Y:$Y)</f>
        <v>0.53467500000000012</v>
      </c>
      <c r="G1136" s="37">
        <f t="shared" si="223"/>
        <v>32.080500000000008</v>
      </c>
      <c r="H1136" s="36">
        <f>_xlfn.XLOOKUP($B1136,'[1]DOT Signs Costs (2)'!$A:$A,'[1]DOT Signs Costs (2)'!$W:$W)</f>
        <v>95.171999999999997</v>
      </c>
      <c r="I1136" s="36">
        <f t="shared" si="222"/>
        <v>24.803573250000007</v>
      </c>
      <c r="J1136" s="36">
        <f t="shared" si="224"/>
        <v>0.35823225000000009</v>
      </c>
      <c r="K1136" s="36">
        <f t="shared" si="225"/>
        <v>24.803573250000007</v>
      </c>
      <c r="L1136" s="36">
        <f t="shared" si="226"/>
        <v>120.33380550000001</v>
      </c>
      <c r="M1136" s="36">
        <f t="shared" si="227"/>
        <v>9.4101035901000021</v>
      </c>
      <c r="N1136" s="36">
        <f t="shared" si="228"/>
        <v>129.7439090901</v>
      </c>
      <c r="O1136" s="36">
        <f t="shared" si="229"/>
        <v>23.642764205202599</v>
      </c>
      <c r="P1136" s="36">
        <f t="shared" si="230"/>
        <v>153.38667329530261</v>
      </c>
      <c r="Q1136" s="38">
        <v>85.11</v>
      </c>
      <c r="R1136" s="39">
        <f t="shared" si="231"/>
        <v>-0.44512780562008286</v>
      </c>
      <c r="S1136" s="40"/>
      <c r="T1136" s="41" t="str">
        <f t="shared" si="232"/>
        <v/>
      </c>
      <c r="U1136" s="41" t="str">
        <f t="shared" si="233"/>
        <v/>
      </c>
      <c r="V1136" s="41">
        <f t="shared" si="221"/>
        <v>85.11</v>
      </c>
      <c r="W1136" s="18">
        <f>_xlfn.XLOOKUP($B1136,'[1]Query2 w Prices'!$B:$B,'[1]Query2 w Prices'!$L:$L)</f>
        <v>85.029300000000006</v>
      </c>
    </row>
    <row r="1137" spans="2:23" ht="16.5" customHeight="1" x14ac:dyDescent="0.25">
      <c r="B1137" s="32" t="s">
        <v>1981</v>
      </c>
      <c r="C1137" s="33" t="s">
        <v>6000</v>
      </c>
      <c r="D1137" s="34" t="str">
        <f>_xlfn.XLOOKUP($B1137,[1]Redo!$A:$A,[1]Redo!$AD:$AD)</f>
        <v>SGN,S8,BWX,R10-6a,</v>
      </c>
      <c r="E1137" s="35">
        <v>1326</v>
      </c>
      <c r="F1137" s="36">
        <f>_xlfn.XLOOKUP($B1137,'[1]DOT Signs Costs (2)'!$A:$A,'[1]DOT Signs Costs (2)'!$Y:$Y)</f>
        <v>0.53467500000000012</v>
      </c>
      <c r="G1137" s="37">
        <f t="shared" si="223"/>
        <v>32.080500000000008</v>
      </c>
      <c r="H1137" s="36">
        <f>_xlfn.XLOOKUP($B1137,'[1]DOT Signs Costs (2)'!$A:$A,'[1]DOT Signs Costs (2)'!$W:$W)</f>
        <v>95.171999999999997</v>
      </c>
      <c r="I1137" s="36">
        <f t="shared" si="222"/>
        <v>24.803573250000007</v>
      </c>
      <c r="J1137" s="36">
        <f t="shared" si="224"/>
        <v>0.35823225000000009</v>
      </c>
      <c r="K1137" s="36">
        <f t="shared" si="225"/>
        <v>24.803573250000007</v>
      </c>
      <c r="L1137" s="36">
        <f t="shared" si="226"/>
        <v>120.33380550000001</v>
      </c>
      <c r="M1137" s="36">
        <f t="shared" si="227"/>
        <v>9.4101035901000021</v>
      </c>
      <c r="N1137" s="36">
        <f t="shared" si="228"/>
        <v>129.7439090901</v>
      </c>
      <c r="O1137" s="36">
        <f t="shared" si="229"/>
        <v>23.642764205202599</v>
      </c>
      <c r="P1137" s="36">
        <f t="shared" si="230"/>
        <v>153.38667329530261</v>
      </c>
      <c r="Q1137" s="38" t="e">
        <v>#N/A</v>
      </c>
      <c r="R1137" s="39" t="str">
        <f t="shared" si="231"/>
        <v xml:space="preserve"> </v>
      </c>
      <c r="S1137" s="40"/>
      <c r="T1137" s="41" t="str">
        <f t="shared" si="232"/>
        <v/>
      </c>
      <c r="U1137" s="41" t="str">
        <f t="shared" si="233"/>
        <v/>
      </c>
      <c r="V1137" s="41" t="e">
        <f t="shared" si="221"/>
        <v>#N/A</v>
      </c>
      <c r="W1137" s="18" t="e">
        <f>_xlfn.XLOOKUP($B1137,'[1]Query2 w Prices'!$B:$B,'[1]Query2 w Prices'!$L:$L)</f>
        <v>#N/A</v>
      </c>
    </row>
    <row r="1138" spans="2:23" ht="16.5" customHeight="1" x14ac:dyDescent="0.25">
      <c r="B1138" s="42" t="s">
        <v>1989</v>
      </c>
      <c r="C1138" s="33" t="s">
        <v>6001</v>
      </c>
      <c r="D1138" s="34" t="str">
        <f>_xlfn.XLOOKUP($B1138,[1]Redo!$A:$A,[1]Redo!$AD:$AD)</f>
        <v>SGN,S8,BWX,R10-8,</v>
      </c>
      <c r="E1138" s="35">
        <v>1326</v>
      </c>
      <c r="F1138" s="36">
        <f>_xlfn.XLOOKUP($B1138,'[1]DOT Signs Costs (2)'!$A:$A,'[1]DOT Signs Costs (2)'!$Y:$Y)</f>
        <v>0.53467500000000012</v>
      </c>
      <c r="G1138" s="37">
        <f t="shared" si="223"/>
        <v>32.080500000000008</v>
      </c>
      <c r="H1138" s="36">
        <f>_xlfn.XLOOKUP($B1138,'[1]DOT Signs Costs (2)'!$A:$A,'[1]DOT Signs Costs (2)'!$W:$W)</f>
        <v>95.171999999999997</v>
      </c>
      <c r="I1138" s="36">
        <f t="shared" si="222"/>
        <v>24.803573250000007</v>
      </c>
      <c r="J1138" s="36">
        <f t="shared" si="224"/>
        <v>0.35823225000000009</v>
      </c>
      <c r="K1138" s="36">
        <f t="shared" si="225"/>
        <v>24.803573250000007</v>
      </c>
      <c r="L1138" s="36">
        <f t="shared" si="226"/>
        <v>120.33380550000001</v>
      </c>
      <c r="M1138" s="36">
        <f t="shared" si="227"/>
        <v>9.4101035901000021</v>
      </c>
      <c r="N1138" s="36">
        <f t="shared" si="228"/>
        <v>129.7439090901</v>
      </c>
      <c r="O1138" s="36">
        <f t="shared" si="229"/>
        <v>23.642764205202599</v>
      </c>
      <c r="P1138" s="36">
        <f t="shared" si="230"/>
        <v>153.38667329530261</v>
      </c>
      <c r="Q1138" s="38">
        <v>85.11</v>
      </c>
      <c r="R1138" s="39">
        <f t="shared" si="231"/>
        <v>-0.44512780562008286</v>
      </c>
      <c r="S1138" s="40"/>
      <c r="T1138" s="41" t="str">
        <f t="shared" si="232"/>
        <v/>
      </c>
      <c r="U1138" s="41" t="str">
        <f t="shared" si="233"/>
        <v/>
      </c>
      <c r="V1138" s="41">
        <f t="shared" si="221"/>
        <v>85.11</v>
      </c>
      <c r="W1138" s="18">
        <f>_xlfn.XLOOKUP($B1138,'[1]Query2 w Prices'!$B:$B,'[1]Query2 w Prices'!$L:$L)</f>
        <v>85.029300000000006</v>
      </c>
    </row>
    <row r="1139" spans="2:23" ht="16.5" customHeight="1" x14ac:dyDescent="0.25">
      <c r="B1139" s="32" t="s">
        <v>1879</v>
      </c>
      <c r="C1139" s="33" t="s">
        <v>6002</v>
      </c>
      <c r="D1139" s="34" t="str">
        <f>_xlfn.XLOOKUP($B1139,[1]Redo!$A:$A,[1]Redo!$AD:$AD)</f>
        <v>SGN,S8,BWX,R10-13,</v>
      </c>
      <c r="E1139" s="35">
        <v>1326</v>
      </c>
      <c r="F1139" s="36">
        <f>_xlfn.XLOOKUP($B1139,'[1]DOT Signs Costs (2)'!$A:$A,'[1]DOT Signs Costs (2)'!$Y:$Y)</f>
        <v>0.44056249999999991</v>
      </c>
      <c r="G1139" s="37">
        <f t="shared" si="223"/>
        <v>26.433749999999996</v>
      </c>
      <c r="H1139" s="36">
        <f>_xlfn.XLOOKUP($B1139,'[1]DOT Signs Costs (2)'!$A:$A,'[1]DOT Signs Costs (2)'!$W:$W)</f>
        <v>79.31</v>
      </c>
      <c r="I1139" s="36">
        <f t="shared" si="222"/>
        <v>20.437694374999996</v>
      </c>
      <c r="J1139" s="36">
        <f t="shared" si="224"/>
        <v>0.29517687499999995</v>
      </c>
      <c r="K1139" s="36">
        <f t="shared" si="225"/>
        <v>20.437694374999996</v>
      </c>
      <c r="L1139" s="36">
        <f t="shared" si="226"/>
        <v>100.04287124999999</v>
      </c>
      <c r="M1139" s="36">
        <f t="shared" si="227"/>
        <v>7.8233525317499995</v>
      </c>
      <c r="N1139" s="36">
        <f t="shared" si="228"/>
        <v>107.86622378174999</v>
      </c>
      <c r="O1139" s="36">
        <f t="shared" si="229"/>
        <v>19.656072585315123</v>
      </c>
      <c r="P1139" s="36">
        <f t="shared" si="230"/>
        <v>127.52229636706511</v>
      </c>
      <c r="Q1139" s="38">
        <v>71.5</v>
      </c>
      <c r="R1139" s="39">
        <f t="shared" si="231"/>
        <v>-0.43931373542559465</v>
      </c>
      <c r="S1139" s="40"/>
      <c r="T1139" s="41" t="str">
        <f t="shared" si="232"/>
        <v/>
      </c>
      <c r="U1139" s="41" t="str">
        <f t="shared" si="233"/>
        <v/>
      </c>
      <c r="V1139" s="41">
        <f t="shared" si="221"/>
        <v>71.5</v>
      </c>
      <c r="W1139" s="18">
        <f>_xlfn.XLOOKUP($B1139,'[1]Query2 w Prices'!$B:$B,'[1]Query2 w Prices'!$L:$L)</f>
        <v>71.424999999999997</v>
      </c>
    </row>
    <row r="1140" spans="2:23" ht="16.5" customHeight="1" x14ac:dyDescent="0.25">
      <c r="B1140" s="42" t="s">
        <v>1907</v>
      </c>
      <c r="C1140" s="33" t="s">
        <v>6003</v>
      </c>
      <c r="D1140" s="34" t="str">
        <f>_xlfn.XLOOKUP($B1140,[1]Redo!$A:$A,[1]Redo!$AD:$AD)</f>
        <v>SGN,S8,BWX,R10-19P,</v>
      </c>
      <c r="E1140" s="35">
        <v>1326</v>
      </c>
      <c r="F1140" s="36">
        <f>_xlfn.XLOOKUP($B1140,'[1]DOT Signs Costs (2)'!$A:$A,'[1]DOT Signs Costs (2)'!$Y:$Y)</f>
        <v>0.39879999999999993</v>
      </c>
      <c r="G1140" s="37">
        <f t="shared" si="223"/>
        <v>23.927999999999997</v>
      </c>
      <c r="H1140" s="36">
        <f>_xlfn.XLOOKUP($B1140,'[1]DOT Signs Costs (2)'!$A:$A,'[1]DOT Signs Costs (2)'!$W:$W)</f>
        <v>72.512</v>
      </c>
      <c r="I1140" s="36">
        <f t="shared" si="222"/>
        <v>18.500331999999997</v>
      </c>
      <c r="J1140" s="36">
        <f t="shared" si="224"/>
        <v>0.26719599999999999</v>
      </c>
      <c r="K1140" s="36">
        <f t="shared" si="225"/>
        <v>18.500331999999997</v>
      </c>
      <c r="L1140" s="36">
        <f t="shared" si="226"/>
        <v>91.279527999999999</v>
      </c>
      <c r="M1140" s="36">
        <f t="shared" si="227"/>
        <v>7.1380590896000005</v>
      </c>
      <c r="N1140" s="36">
        <f t="shared" si="228"/>
        <v>98.417587089600005</v>
      </c>
      <c r="O1140" s="36">
        <f t="shared" si="229"/>
        <v>17.934281628500383</v>
      </c>
      <c r="P1140" s="36">
        <f t="shared" si="230"/>
        <v>116.35186871810039</v>
      </c>
      <c r="Q1140" s="38" t="e">
        <v>#N/A</v>
      </c>
      <c r="R1140" s="39" t="str">
        <f t="shared" si="231"/>
        <v xml:space="preserve"> </v>
      </c>
      <c r="S1140" s="40"/>
      <c r="T1140" s="41" t="str">
        <f t="shared" si="232"/>
        <v/>
      </c>
      <c r="U1140" s="41" t="str">
        <f t="shared" si="233"/>
        <v/>
      </c>
      <c r="V1140" s="41" t="e">
        <f t="shared" si="221"/>
        <v>#N/A</v>
      </c>
      <c r="W1140" s="18" t="e">
        <f>_xlfn.XLOOKUP($B1140,'[1]Query2 w Prices'!$B:$B,'[1]Query2 w Prices'!$L:$L)</f>
        <v>#N/A</v>
      </c>
    </row>
    <row r="1141" spans="2:23" ht="16.5" customHeight="1" x14ac:dyDescent="0.25">
      <c r="B1141" s="32" t="s">
        <v>1896</v>
      </c>
      <c r="C1141" s="33" t="s">
        <v>6004</v>
      </c>
      <c r="D1141" s="34" t="str">
        <f>_xlfn.XLOOKUP($B1141,[1]Redo!$A:$A,[1]Redo!$AD:$AD)</f>
        <v>SGN,S8,BWX,R10-18,</v>
      </c>
      <c r="E1141" s="35">
        <v>1326</v>
      </c>
      <c r="F1141" s="36">
        <f>_xlfn.XLOOKUP($B1141,'[1]DOT Signs Costs (2)'!$A:$A,'[1]DOT Signs Costs (2)'!$Y:$Y)</f>
        <v>0.49350000000000005</v>
      </c>
      <c r="G1141" s="37">
        <f t="shared" si="223"/>
        <v>29.610000000000003</v>
      </c>
      <c r="H1141" s="36">
        <f>_xlfn.XLOOKUP($B1141,'[1]DOT Signs Costs (2)'!$A:$A,'[1]DOT Signs Costs (2)'!$W:$W)</f>
        <v>90.64</v>
      </c>
      <c r="I1141" s="36">
        <f t="shared" si="222"/>
        <v>22.893465000000003</v>
      </c>
      <c r="J1141" s="36">
        <f t="shared" si="224"/>
        <v>0.33064500000000008</v>
      </c>
      <c r="K1141" s="36">
        <f t="shared" si="225"/>
        <v>22.893465000000003</v>
      </c>
      <c r="L1141" s="36">
        <f t="shared" si="226"/>
        <v>113.86411000000001</v>
      </c>
      <c r="M1141" s="36">
        <f t="shared" si="227"/>
        <v>8.9041734020000014</v>
      </c>
      <c r="N1141" s="36">
        <f t="shared" si="228"/>
        <v>122.76828340200001</v>
      </c>
      <c r="O1141" s="36">
        <f t="shared" si="229"/>
        <v>22.371621116605102</v>
      </c>
      <c r="P1141" s="36">
        <f t="shared" si="230"/>
        <v>145.13990451860511</v>
      </c>
      <c r="Q1141" s="38" t="e">
        <v>#N/A</v>
      </c>
      <c r="R1141" s="39" t="str">
        <f t="shared" si="231"/>
        <v xml:space="preserve"> </v>
      </c>
      <c r="S1141" s="40"/>
      <c r="T1141" s="41" t="str">
        <f t="shared" si="232"/>
        <v/>
      </c>
      <c r="U1141" s="41" t="str">
        <f t="shared" si="233"/>
        <v/>
      </c>
      <c r="V1141" s="41" t="e">
        <f t="shared" si="221"/>
        <v>#N/A</v>
      </c>
      <c r="W1141" s="18" t="e">
        <f>_xlfn.XLOOKUP($B1141,'[1]Query2 w Prices'!$B:$B,'[1]Query2 w Prices'!$L:$L)</f>
        <v>#N/A</v>
      </c>
    </row>
    <row r="1142" spans="2:23" ht="16.5" customHeight="1" x14ac:dyDescent="0.25">
      <c r="B1142" s="42" t="s">
        <v>1863</v>
      </c>
      <c r="C1142" s="33" t="s">
        <v>6005</v>
      </c>
      <c r="D1142" s="34" t="str">
        <f>_xlfn.XLOOKUP($B1142,[1]Redo!$A:$A,[1]Redo!$AD:$AD)</f>
        <v>SGN,S8,BRW,R10-11a,</v>
      </c>
      <c r="E1142" s="35">
        <v>1326</v>
      </c>
      <c r="F1142" s="36">
        <f>_xlfn.XLOOKUP($B1142,'[1]DOT Signs Costs (2)'!$A:$A,'[1]DOT Signs Costs (2)'!$Y:$Y)</f>
        <v>0.60820000000000018</v>
      </c>
      <c r="G1142" s="37">
        <f t="shared" si="223"/>
        <v>36.492000000000012</v>
      </c>
      <c r="H1142" s="36">
        <f>_xlfn.XLOOKUP($B1142,'[1]DOT Signs Costs (2)'!$A:$A,'[1]DOT Signs Costs (2)'!$W:$W)</f>
        <v>108.768</v>
      </c>
      <c r="I1142" s="36">
        <f t="shared" si="222"/>
        <v>28.21439800000001</v>
      </c>
      <c r="J1142" s="36">
        <f t="shared" si="224"/>
        <v>0.40749400000000013</v>
      </c>
      <c r="K1142" s="36">
        <f t="shared" si="225"/>
        <v>28.21439800000001</v>
      </c>
      <c r="L1142" s="36">
        <f t="shared" si="226"/>
        <v>137.389892</v>
      </c>
      <c r="M1142" s="36">
        <f t="shared" si="227"/>
        <v>10.743889554400001</v>
      </c>
      <c r="N1142" s="36">
        <f t="shared" si="228"/>
        <v>148.1337815544</v>
      </c>
      <c r="O1142" s="36">
        <f t="shared" si="229"/>
        <v>26.993884280791328</v>
      </c>
      <c r="P1142" s="36">
        <f t="shared" si="230"/>
        <v>175.12766583519132</v>
      </c>
      <c r="Q1142" s="38" t="e">
        <v>#N/A</v>
      </c>
      <c r="R1142" s="39" t="str">
        <f t="shared" si="231"/>
        <v xml:space="preserve"> </v>
      </c>
      <c r="S1142" s="40"/>
      <c r="T1142" s="41" t="str">
        <f t="shared" si="232"/>
        <v/>
      </c>
      <c r="U1142" s="41" t="str">
        <f t="shared" si="233"/>
        <v/>
      </c>
      <c r="V1142" s="41" t="e">
        <f t="shared" si="221"/>
        <v>#N/A</v>
      </c>
      <c r="W1142" s="18" t="e">
        <f>_xlfn.XLOOKUP($B1142,'[1]Query2 w Prices'!$B:$B,'[1]Query2 w Prices'!$L:$L)</f>
        <v>#N/A</v>
      </c>
    </row>
    <row r="1143" spans="2:23" ht="16.5" customHeight="1" x14ac:dyDescent="0.25">
      <c r="B1143" s="32" t="s">
        <v>1970</v>
      </c>
      <c r="C1143" s="33" t="s">
        <v>6006</v>
      </c>
      <c r="D1143" s="34" t="str">
        <f>_xlfn.XLOOKUP($B1143,[1]Redo!$A:$A,[1]Redo!$AD:$AD)</f>
        <v>SGN,S8,BWX,R10-5,</v>
      </c>
      <c r="E1143" s="35">
        <v>1326</v>
      </c>
      <c r="F1143" s="36">
        <f>_xlfn.XLOOKUP($B1143,'[1]DOT Signs Costs (2)'!$A:$A,'[1]DOT Signs Costs (2)'!$Y:$Y)</f>
        <v>0.96700000000000019</v>
      </c>
      <c r="G1143" s="37">
        <f t="shared" si="223"/>
        <v>58.02000000000001</v>
      </c>
      <c r="H1143" s="36">
        <f>_xlfn.XLOOKUP($B1143,'[1]DOT Signs Costs (2)'!$A:$A,'[1]DOT Signs Costs (2)'!$W:$W)</f>
        <v>181.28</v>
      </c>
      <c r="I1143" s="36">
        <f t="shared" si="222"/>
        <v>44.859130000000007</v>
      </c>
      <c r="J1143" s="36">
        <f t="shared" si="224"/>
        <v>0.64789000000000019</v>
      </c>
      <c r="K1143" s="36">
        <f t="shared" si="225"/>
        <v>44.859130000000007</v>
      </c>
      <c r="L1143" s="36">
        <f t="shared" si="226"/>
        <v>226.78701999999998</v>
      </c>
      <c r="M1143" s="36">
        <f t="shared" si="227"/>
        <v>17.734744964000001</v>
      </c>
      <c r="N1143" s="36">
        <f t="shared" si="228"/>
        <v>244.521764964</v>
      </c>
      <c r="O1143" s="36">
        <f t="shared" si="229"/>
        <v>44.5583185571287</v>
      </c>
      <c r="P1143" s="36">
        <f t="shared" si="230"/>
        <v>289.0800835211287</v>
      </c>
      <c r="Q1143" s="38" t="e">
        <v>#N/A</v>
      </c>
      <c r="R1143" s="39" t="str">
        <f t="shared" si="231"/>
        <v xml:space="preserve"> </v>
      </c>
      <c r="S1143" s="40"/>
      <c r="T1143" s="41" t="str">
        <f t="shared" si="232"/>
        <v/>
      </c>
      <c r="U1143" s="41" t="str">
        <f t="shared" si="233"/>
        <v/>
      </c>
      <c r="V1143" s="41" t="e">
        <f t="shared" si="221"/>
        <v>#N/A</v>
      </c>
      <c r="W1143" s="18" t="e">
        <f>_xlfn.XLOOKUP($B1143,'[1]Query2 w Prices'!$B:$B,'[1]Query2 w Prices'!$L:$L)</f>
        <v>#N/A</v>
      </c>
    </row>
    <row r="1144" spans="2:23" ht="16.5" customHeight="1" x14ac:dyDescent="0.25">
      <c r="B1144" s="42" t="s">
        <v>1860</v>
      </c>
      <c r="C1144" s="33" t="s">
        <v>6007</v>
      </c>
      <c r="D1144" s="34" t="str">
        <f>_xlfn.XLOOKUP($B1144,[1]Redo!$A:$A,[1]Redo!$AD:$AD)</f>
        <v>SGN,S8,BWX,R10-11,</v>
      </c>
      <c r="E1144" s="35">
        <v>1326</v>
      </c>
      <c r="F1144" s="36">
        <f>_xlfn.XLOOKUP($B1144,'[1]DOT Signs Costs (2)'!$A:$A,'[1]DOT Signs Costs (2)'!$Y:$Y)</f>
        <v>0.60820000000000018</v>
      </c>
      <c r="G1144" s="37">
        <f t="shared" si="223"/>
        <v>36.492000000000012</v>
      </c>
      <c r="H1144" s="36">
        <f>_xlfn.XLOOKUP($B1144,'[1]DOT Signs Costs (2)'!$A:$A,'[1]DOT Signs Costs (2)'!$W:$W)</f>
        <v>108.768</v>
      </c>
      <c r="I1144" s="36">
        <f t="shared" si="222"/>
        <v>28.21439800000001</v>
      </c>
      <c r="J1144" s="36">
        <f t="shared" si="224"/>
        <v>0.40749400000000013</v>
      </c>
      <c r="K1144" s="36">
        <f t="shared" si="225"/>
        <v>28.21439800000001</v>
      </c>
      <c r="L1144" s="36">
        <f t="shared" si="226"/>
        <v>137.389892</v>
      </c>
      <c r="M1144" s="36">
        <f t="shared" si="227"/>
        <v>10.743889554400001</v>
      </c>
      <c r="N1144" s="36">
        <f t="shared" si="228"/>
        <v>148.1337815544</v>
      </c>
      <c r="O1144" s="36">
        <f t="shared" si="229"/>
        <v>26.993884280791328</v>
      </c>
      <c r="P1144" s="36">
        <f t="shared" si="230"/>
        <v>175.12766583519132</v>
      </c>
      <c r="Q1144" s="38" t="e">
        <v>#N/A</v>
      </c>
      <c r="R1144" s="39" t="str">
        <f t="shared" si="231"/>
        <v xml:space="preserve"> </v>
      </c>
      <c r="S1144" s="40"/>
      <c r="T1144" s="41" t="str">
        <f t="shared" si="232"/>
        <v/>
      </c>
      <c r="U1144" s="41" t="str">
        <f t="shared" si="233"/>
        <v/>
      </c>
      <c r="V1144" s="41" t="e">
        <f t="shared" si="221"/>
        <v>#N/A</v>
      </c>
      <c r="W1144" s="18" t="e">
        <f>_xlfn.XLOOKUP($B1144,'[1]Query2 w Prices'!$B:$B,'[1]Query2 w Prices'!$L:$L)</f>
        <v>#N/A</v>
      </c>
    </row>
    <row r="1145" spans="2:23" ht="16.5" customHeight="1" x14ac:dyDescent="0.25">
      <c r="B1145" s="32" t="s">
        <v>1885</v>
      </c>
      <c r="C1145" s="33" t="s">
        <v>6008</v>
      </c>
      <c r="D1145" s="34" t="str">
        <f>_xlfn.XLOOKUP($B1145,[1]Redo!$A:$A,[1]Redo!$AD:$AD)</f>
        <v>SGN,S8,BWX,R10-14a,</v>
      </c>
      <c r="E1145" s="35">
        <v>1326</v>
      </c>
      <c r="F1145" s="36">
        <f>_xlfn.XLOOKUP($B1145,'[1]DOT Signs Costs (2)'!$A:$A,'[1]DOT Signs Costs (2)'!$Y:$Y)</f>
        <v>0.48350000000000004</v>
      </c>
      <c r="G1145" s="37">
        <f t="shared" si="223"/>
        <v>29.01</v>
      </c>
      <c r="H1145" s="36">
        <f>_xlfn.XLOOKUP($B1145,'[1]DOT Signs Costs (2)'!$A:$A,'[1]DOT Signs Costs (2)'!$W:$W)</f>
        <v>90.64</v>
      </c>
      <c r="I1145" s="36">
        <f t="shared" si="222"/>
        <v>22.429565000000004</v>
      </c>
      <c r="J1145" s="36">
        <f t="shared" si="224"/>
        <v>0.32394500000000004</v>
      </c>
      <c r="K1145" s="36">
        <f t="shared" si="225"/>
        <v>22.429565000000004</v>
      </c>
      <c r="L1145" s="36">
        <f t="shared" si="226"/>
        <v>113.39350999999999</v>
      </c>
      <c r="M1145" s="36">
        <f t="shared" si="227"/>
        <v>8.8673724820000004</v>
      </c>
      <c r="N1145" s="36">
        <f t="shared" si="228"/>
        <v>122.260882482</v>
      </c>
      <c r="O1145" s="36">
        <f t="shared" si="229"/>
        <v>22.27915927856435</v>
      </c>
      <c r="P1145" s="36">
        <f t="shared" si="230"/>
        <v>144.54004176056435</v>
      </c>
      <c r="Q1145" s="38">
        <v>368.52</v>
      </c>
      <c r="R1145" s="39">
        <f t="shared" si="231"/>
        <v>1.5496049088630146</v>
      </c>
      <c r="S1145" s="40"/>
      <c r="T1145" s="41" t="str">
        <f t="shared" si="232"/>
        <v/>
      </c>
      <c r="U1145" s="41" t="str">
        <f t="shared" si="233"/>
        <v/>
      </c>
      <c r="V1145" s="41">
        <f t="shared" si="221"/>
        <v>368.52</v>
      </c>
      <c r="W1145" s="18">
        <f>_xlfn.XLOOKUP($B1145,'[1]Query2 w Prices'!$B:$B,'[1]Query2 w Prices'!$L:$L)</f>
        <v>368.4452</v>
      </c>
    </row>
    <row r="1146" spans="2:23" ht="16.5" customHeight="1" x14ac:dyDescent="0.25">
      <c r="B1146" s="42" t="s">
        <v>1924</v>
      </c>
      <c r="C1146" s="33" t="s">
        <v>6009</v>
      </c>
      <c r="D1146" s="34" t="str">
        <f>_xlfn.XLOOKUP($B1146,[1]Redo!$A:$A,[1]Redo!$AD:$AD)</f>
        <v>SGN,S8,BWX,R10-25,</v>
      </c>
      <c r="E1146" s="35">
        <v>1326</v>
      </c>
      <c r="F1146" s="36">
        <f>_xlfn.XLOOKUP($B1146,'[1]DOT Signs Costs (2)'!$A:$A,'[1]DOT Signs Costs (2)'!$Y:$Y)</f>
        <v>7.1762500000000007E-2</v>
      </c>
      <c r="G1146" s="37">
        <f t="shared" si="223"/>
        <v>4.3057500000000006</v>
      </c>
      <c r="H1146" s="36">
        <f>_xlfn.XLOOKUP($B1146,'[1]DOT Signs Costs (2)'!$A:$A,'[1]DOT Signs Costs (2)'!$W:$W)</f>
        <v>6.798</v>
      </c>
      <c r="I1146" s="36">
        <f t="shared" si="222"/>
        <v>3.3290623750000004</v>
      </c>
      <c r="J1146" s="36">
        <f t="shared" si="224"/>
        <v>4.8080875000000009E-2</v>
      </c>
      <c r="K1146" s="36">
        <f t="shared" si="225"/>
        <v>3.3290623750000004</v>
      </c>
      <c r="L1146" s="36">
        <f t="shared" si="226"/>
        <v>10.175143250000001</v>
      </c>
      <c r="M1146" s="36">
        <f t="shared" si="227"/>
        <v>0.79569620215000014</v>
      </c>
      <c r="N1146" s="36">
        <f t="shared" si="228"/>
        <v>10.970839452150001</v>
      </c>
      <c r="O1146" s="36">
        <f t="shared" si="229"/>
        <v>1.9991764709369957</v>
      </c>
      <c r="P1146" s="36">
        <f t="shared" si="230"/>
        <v>12.970015923086997</v>
      </c>
      <c r="Q1146" s="38" t="e">
        <v>#N/A</v>
      </c>
      <c r="R1146" s="39" t="str">
        <f t="shared" si="231"/>
        <v xml:space="preserve"> </v>
      </c>
      <c r="S1146" s="40"/>
      <c r="T1146" s="41" t="str">
        <f t="shared" si="232"/>
        <v/>
      </c>
      <c r="U1146" s="41" t="str">
        <f t="shared" si="233"/>
        <v/>
      </c>
      <c r="V1146" s="41" t="e">
        <f t="shared" si="221"/>
        <v>#N/A</v>
      </c>
      <c r="W1146" s="18" t="e">
        <f>_xlfn.XLOOKUP($B1146,'[1]Query2 w Prices'!$B:$B,'[1]Query2 w Prices'!$L:$L)</f>
        <v>#N/A</v>
      </c>
    </row>
    <row r="1147" spans="2:23" ht="16.5" customHeight="1" x14ac:dyDescent="0.25">
      <c r="B1147" s="32" t="s">
        <v>1936</v>
      </c>
      <c r="C1147" s="33" t="s">
        <v>6010</v>
      </c>
      <c r="D1147" s="34" t="str">
        <f>_xlfn.XLOOKUP($B1147,[1]Redo!$A:$A,[1]Redo!$AD:$AD)</f>
        <v>SGN,S8,BWX,R10-3,</v>
      </c>
      <c r="E1147" s="35">
        <v>1326</v>
      </c>
      <c r="F1147" s="36">
        <f>_xlfn.XLOOKUP($B1147,'[1]DOT Signs Costs (2)'!$A:$A,'[1]DOT Signs Costs (2)'!$Y:$Y)</f>
        <v>7.1762500000000007E-2</v>
      </c>
      <c r="G1147" s="37">
        <f t="shared" si="223"/>
        <v>4.3057500000000006</v>
      </c>
      <c r="H1147" s="36">
        <f>_xlfn.XLOOKUP($B1147,'[1]DOT Signs Costs (2)'!$A:$A,'[1]DOT Signs Costs (2)'!$W:$W)</f>
        <v>6.798</v>
      </c>
      <c r="I1147" s="36">
        <f t="shared" si="222"/>
        <v>3.3290623750000004</v>
      </c>
      <c r="J1147" s="36">
        <f t="shared" si="224"/>
        <v>4.8080875000000009E-2</v>
      </c>
      <c r="K1147" s="36">
        <f t="shared" si="225"/>
        <v>3.3290623750000004</v>
      </c>
      <c r="L1147" s="36">
        <f t="shared" si="226"/>
        <v>10.175143250000001</v>
      </c>
      <c r="M1147" s="36">
        <f t="shared" si="227"/>
        <v>0.79569620215000014</v>
      </c>
      <c r="N1147" s="36">
        <f t="shared" si="228"/>
        <v>10.970839452150001</v>
      </c>
      <c r="O1147" s="36">
        <f t="shared" si="229"/>
        <v>1.9991764709369957</v>
      </c>
      <c r="P1147" s="36">
        <f t="shared" si="230"/>
        <v>12.970015923086997</v>
      </c>
      <c r="Q1147" s="38" t="e">
        <v>#N/A</v>
      </c>
      <c r="R1147" s="39" t="str">
        <f t="shared" si="231"/>
        <v xml:space="preserve"> </v>
      </c>
      <c r="S1147" s="40"/>
      <c r="T1147" s="41" t="str">
        <f t="shared" si="232"/>
        <v/>
      </c>
      <c r="U1147" s="41" t="str">
        <f t="shared" si="233"/>
        <v/>
      </c>
      <c r="V1147" s="41" t="e">
        <f t="shared" si="221"/>
        <v>#N/A</v>
      </c>
      <c r="W1147" s="18" t="e">
        <f>_xlfn.XLOOKUP($B1147,'[1]Query2 w Prices'!$B:$B,'[1]Query2 w Prices'!$L:$L)</f>
        <v>#N/A</v>
      </c>
    </row>
    <row r="1148" spans="2:23" ht="16.5" customHeight="1" x14ac:dyDescent="0.25">
      <c r="B1148" s="42" t="s">
        <v>1941</v>
      </c>
      <c r="C1148" s="33" t="s">
        <v>6011</v>
      </c>
      <c r="D1148" s="34" t="str">
        <f>_xlfn.XLOOKUP($B1148,[1]Redo!$A:$A,[1]Redo!$AD:$AD)</f>
        <v>SGN,S8,BWX,R10-32P,</v>
      </c>
      <c r="E1148" s="35">
        <v>1326</v>
      </c>
      <c r="F1148" s="36">
        <f>_xlfn.XLOOKUP($B1148,'[1]DOT Signs Costs (2)'!$A:$A,'[1]DOT Signs Costs (2)'!$Y:$Y)</f>
        <v>7.1762500000000007E-2</v>
      </c>
      <c r="G1148" s="37">
        <f t="shared" si="223"/>
        <v>4.3057500000000006</v>
      </c>
      <c r="H1148" s="36">
        <f>_xlfn.XLOOKUP($B1148,'[1]DOT Signs Costs (2)'!$A:$A,'[1]DOT Signs Costs (2)'!$W:$W)</f>
        <v>6.798</v>
      </c>
      <c r="I1148" s="36">
        <f t="shared" si="222"/>
        <v>3.3290623750000004</v>
      </c>
      <c r="J1148" s="36">
        <f t="shared" si="224"/>
        <v>4.8080875000000009E-2</v>
      </c>
      <c r="K1148" s="36">
        <f t="shared" si="225"/>
        <v>3.3290623750000004</v>
      </c>
      <c r="L1148" s="36">
        <f t="shared" si="226"/>
        <v>10.175143250000001</v>
      </c>
      <c r="M1148" s="36">
        <f t="shared" si="227"/>
        <v>0.79569620215000014</v>
      </c>
      <c r="N1148" s="36">
        <f t="shared" si="228"/>
        <v>10.970839452150001</v>
      </c>
      <c r="O1148" s="36">
        <f t="shared" si="229"/>
        <v>1.9991764709369957</v>
      </c>
      <c r="P1148" s="36">
        <f t="shared" si="230"/>
        <v>12.970015923086997</v>
      </c>
      <c r="Q1148" s="38">
        <v>12.55</v>
      </c>
      <c r="R1148" s="39">
        <f t="shared" si="231"/>
        <v>-3.238360890053775E-2</v>
      </c>
      <c r="S1148" s="40"/>
      <c r="T1148" s="41" t="str">
        <f t="shared" si="232"/>
        <v/>
      </c>
      <c r="U1148" s="41" t="str">
        <f t="shared" si="233"/>
        <v/>
      </c>
      <c r="V1148" s="41">
        <f t="shared" si="221"/>
        <v>12.55</v>
      </c>
      <c r="W1148" s="18">
        <f>_xlfn.XLOOKUP($B1148,'[1]Query2 w Prices'!$B:$B,'[1]Query2 w Prices'!$L:$L)</f>
        <v>12.4733</v>
      </c>
    </row>
    <row r="1149" spans="2:23" ht="16.5" customHeight="1" x14ac:dyDescent="0.25">
      <c r="B1149" s="32" t="s">
        <v>1951</v>
      </c>
      <c r="C1149" s="33" t="s">
        <v>6012</v>
      </c>
      <c r="D1149" s="34" t="str">
        <f>_xlfn.XLOOKUP($B1149,[1]Redo!$A:$A,[1]Redo!$AD:$AD)</f>
        <v>SGN,S8,BWX,R10-3j(CA),</v>
      </c>
      <c r="E1149" s="35">
        <v>1326</v>
      </c>
      <c r="F1149" s="36">
        <f>_xlfn.XLOOKUP($B1149,'[1]DOT Signs Costs (2)'!$A:$A,'[1]DOT Signs Costs (2)'!$Y:$Y)</f>
        <v>7.1762500000000007E-2</v>
      </c>
      <c r="G1149" s="37">
        <f t="shared" si="223"/>
        <v>4.3057500000000006</v>
      </c>
      <c r="H1149" s="36">
        <f>_xlfn.XLOOKUP($B1149,'[1]DOT Signs Costs (2)'!$A:$A,'[1]DOT Signs Costs (2)'!$W:$W)</f>
        <v>6.798</v>
      </c>
      <c r="I1149" s="36">
        <f t="shared" si="222"/>
        <v>3.3290623750000004</v>
      </c>
      <c r="J1149" s="36">
        <f t="shared" si="224"/>
        <v>4.8080875000000009E-2</v>
      </c>
      <c r="K1149" s="36">
        <f t="shared" si="225"/>
        <v>3.3290623750000004</v>
      </c>
      <c r="L1149" s="36">
        <f t="shared" si="226"/>
        <v>10.175143250000001</v>
      </c>
      <c r="M1149" s="36">
        <f t="shared" si="227"/>
        <v>0.79569620215000014</v>
      </c>
      <c r="N1149" s="36">
        <f t="shared" si="228"/>
        <v>10.970839452150001</v>
      </c>
      <c r="O1149" s="36">
        <f t="shared" si="229"/>
        <v>1.9991764709369957</v>
      </c>
      <c r="P1149" s="36">
        <f t="shared" si="230"/>
        <v>12.970015923086997</v>
      </c>
      <c r="Q1149" s="38" t="e">
        <v>#N/A</v>
      </c>
      <c r="R1149" s="39" t="str">
        <f t="shared" si="231"/>
        <v xml:space="preserve"> </v>
      </c>
      <c r="S1149" s="40"/>
      <c r="T1149" s="41" t="str">
        <f t="shared" si="232"/>
        <v/>
      </c>
      <c r="U1149" s="41" t="str">
        <f t="shared" si="233"/>
        <v/>
      </c>
      <c r="V1149" s="41" t="e">
        <f t="shared" si="221"/>
        <v>#N/A</v>
      </c>
      <c r="W1149" s="18" t="e">
        <f>_xlfn.XLOOKUP($B1149,'[1]Query2 w Prices'!$B:$B,'[1]Query2 w Prices'!$L:$L)</f>
        <v>#N/A</v>
      </c>
    </row>
    <row r="1150" spans="2:23" ht="16.5" customHeight="1" x14ac:dyDescent="0.25">
      <c r="B1150" s="42" t="s">
        <v>1952</v>
      </c>
      <c r="C1150" s="33" t="s">
        <v>6013</v>
      </c>
      <c r="D1150" s="34" t="str">
        <f>_xlfn.XLOOKUP($B1150,[1]Redo!$A:$A,[1]Redo!$AD:$AD)</f>
        <v>SGN,S8,BWX,R10-3k(CA),</v>
      </c>
      <c r="E1150" s="35">
        <v>1326</v>
      </c>
      <c r="F1150" s="36">
        <f>_xlfn.XLOOKUP($B1150,'[1]DOT Signs Costs (2)'!$A:$A,'[1]DOT Signs Costs (2)'!$Y:$Y)</f>
        <v>7.1762500000000007E-2</v>
      </c>
      <c r="G1150" s="37">
        <f t="shared" si="223"/>
        <v>4.3057500000000006</v>
      </c>
      <c r="H1150" s="36">
        <f>_xlfn.XLOOKUP($B1150,'[1]DOT Signs Costs (2)'!$A:$A,'[1]DOT Signs Costs (2)'!$W:$W)</f>
        <v>6.798</v>
      </c>
      <c r="I1150" s="36">
        <f t="shared" si="222"/>
        <v>3.3290623750000004</v>
      </c>
      <c r="J1150" s="36">
        <f t="shared" si="224"/>
        <v>4.8080875000000009E-2</v>
      </c>
      <c r="K1150" s="36">
        <f t="shared" si="225"/>
        <v>3.3290623750000004</v>
      </c>
      <c r="L1150" s="36">
        <f t="shared" si="226"/>
        <v>10.175143250000001</v>
      </c>
      <c r="M1150" s="36">
        <f t="shared" si="227"/>
        <v>0.79569620215000014</v>
      </c>
      <c r="N1150" s="36">
        <f t="shared" si="228"/>
        <v>10.970839452150001</v>
      </c>
      <c r="O1150" s="36">
        <f t="shared" si="229"/>
        <v>1.9991764709369957</v>
      </c>
      <c r="P1150" s="36">
        <f t="shared" si="230"/>
        <v>12.970015923086997</v>
      </c>
      <c r="Q1150" s="38" t="e">
        <v>#N/A</v>
      </c>
      <c r="R1150" s="39" t="str">
        <f t="shared" si="231"/>
        <v xml:space="preserve"> </v>
      </c>
      <c r="S1150" s="40"/>
      <c r="T1150" s="41" t="str">
        <f t="shared" si="232"/>
        <v/>
      </c>
      <c r="U1150" s="41" t="str">
        <f t="shared" si="233"/>
        <v/>
      </c>
      <c r="V1150" s="41" t="e">
        <f t="shared" si="221"/>
        <v>#N/A</v>
      </c>
      <c r="W1150" s="18" t="e">
        <f>_xlfn.XLOOKUP($B1150,'[1]Query2 w Prices'!$B:$B,'[1]Query2 w Prices'!$L:$L)</f>
        <v>#N/A</v>
      </c>
    </row>
    <row r="1151" spans="2:23" ht="16.5" customHeight="1" x14ac:dyDescent="0.25">
      <c r="B1151" s="32" t="s">
        <v>1920</v>
      </c>
      <c r="C1151" s="33" t="s">
        <v>6014</v>
      </c>
      <c r="D1151" s="34" t="str">
        <f>_xlfn.XLOOKUP($B1151,[1]Redo!$A:$A,[1]Redo!$AD:$AD)</f>
        <v>SGN,S8,BWX,R10-24,</v>
      </c>
      <c r="E1151" s="35">
        <v>1326</v>
      </c>
      <c r="F1151" s="36">
        <f>_xlfn.XLOOKUP($B1151,'[1]DOT Signs Costs (2)'!$A:$A,'[1]DOT Signs Costs (2)'!$Y:$Y)</f>
        <v>8.4703125000000018E-2</v>
      </c>
      <c r="G1151" s="37">
        <f t="shared" si="223"/>
        <v>5.0821875000000007</v>
      </c>
      <c r="H1151" s="36">
        <f>_xlfn.XLOOKUP($B1151,'[1]DOT Signs Costs (2)'!$A:$A,'[1]DOT Signs Costs (2)'!$W:$W)</f>
        <v>8.4975000000000005</v>
      </c>
      <c r="I1151" s="36">
        <f t="shared" si="222"/>
        <v>3.9293779687500008</v>
      </c>
      <c r="J1151" s="36">
        <f t="shared" si="224"/>
        <v>5.6751093750000016E-2</v>
      </c>
      <c r="K1151" s="36">
        <f t="shared" si="225"/>
        <v>3.9293779687500008</v>
      </c>
      <c r="L1151" s="36">
        <f t="shared" si="226"/>
        <v>12.4836290625</v>
      </c>
      <c r="M1151" s="36">
        <f t="shared" si="227"/>
        <v>0.97621979268750014</v>
      </c>
      <c r="N1151" s="36">
        <f t="shared" si="228"/>
        <v>13.4598488551875</v>
      </c>
      <c r="O1151" s="36">
        <f t="shared" si="229"/>
        <v>2.4527396696508688</v>
      </c>
      <c r="P1151" s="36">
        <f t="shared" si="230"/>
        <v>15.91258852483837</v>
      </c>
      <c r="Q1151" s="38">
        <v>12.55</v>
      </c>
      <c r="R1151" s="39">
        <f t="shared" si="231"/>
        <v>-0.21131624937008947</v>
      </c>
      <c r="S1151" s="40"/>
      <c r="T1151" s="41" t="str">
        <f t="shared" si="232"/>
        <v/>
      </c>
      <c r="U1151" s="41" t="str">
        <f t="shared" si="233"/>
        <v/>
      </c>
      <c r="V1151" s="41">
        <f t="shared" si="221"/>
        <v>12.55</v>
      </c>
      <c r="W1151" s="18">
        <f>_xlfn.XLOOKUP($B1151,'[1]Query2 w Prices'!$B:$B,'[1]Query2 w Prices'!$L:$L)</f>
        <v>12.470499999999999</v>
      </c>
    </row>
    <row r="1152" spans="2:23" ht="16.5" customHeight="1" x14ac:dyDescent="0.25">
      <c r="B1152" s="42" t="s">
        <v>1926</v>
      </c>
      <c r="C1152" s="33" t="s">
        <v>6015</v>
      </c>
      <c r="D1152" s="34" t="str">
        <f>_xlfn.XLOOKUP($B1152,[1]Redo!$A:$A,[1]Redo!$AD:$AD)</f>
        <v>SGN,S8,BWX,R10-26,</v>
      </c>
      <c r="E1152" s="35">
        <v>1326</v>
      </c>
      <c r="F1152" s="36">
        <f>_xlfn.XLOOKUP($B1152,'[1]DOT Signs Costs (2)'!$A:$A,'[1]DOT Signs Costs (2)'!$Y:$Y)</f>
        <v>8.4703125000000018E-2</v>
      </c>
      <c r="G1152" s="37">
        <f t="shared" si="223"/>
        <v>5.0821875000000007</v>
      </c>
      <c r="H1152" s="36">
        <f>_xlfn.XLOOKUP($B1152,'[1]DOT Signs Costs (2)'!$A:$A,'[1]DOT Signs Costs (2)'!$W:$W)</f>
        <v>8.4975000000000005</v>
      </c>
      <c r="I1152" s="36">
        <f t="shared" si="222"/>
        <v>3.9293779687500008</v>
      </c>
      <c r="J1152" s="36">
        <f t="shared" si="224"/>
        <v>5.6751093750000016E-2</v>
      </c>
      <c r="K1152" s="36">
        <f t="shared" si="225"/>
        <v>3.9293779687500008</v>
      </c>
      <c r="L1152" s="36">
        <f t="shared" si="226"/>
        <v>12.4836290625</v>
      </c>
      <c r="M1152" s="36">
        <f t="shared" si="227"/>
        <v>0.97621979268750014</v>
      </c>
      <c r="N1152" s="36">
        <f t="shared" si="228"/>
        <v>13.4598488551875</v>
      </c>
      <c r="O1152" s="36">
        <f t="shared" si="229"/>
        <v>2.4527396696508688</v>
      </c>
      <c r="P1152" s="36">
        <f t="shared" si="230"/>
        <v>15.91258852483837</v>
      </c>
      <c r="Q1152" s="38">
        <v>12.55</v>
      </c>
      <c r="R1152" s="39">
        <f t="shared" si="231"/>
        <v>-0.21131624937008947</v>
      </c>
      <c r="S1152" s="40"/>
      <c r="T1152" s="41" t="str">
        <f t="shared" si="232"/>
        <v/>
      </c>
      <c r="U1152" s="41" t="str">
        <f t="shared" si="233"/>
        <v/>
      </c>
      <c r="V1152" s="41">
        <f t="shared" si="221"/>
        <v>12.55</v>
      </c>
      <c r="W1152" s="18">
        <f>_xlfn.XLOOKUP($B1152,'[1]Query2 w Prices'!$B:$B,'[1]Query2 w Prices'!$L:$L)</f>
        <v>12.470499999999999</v>
      </c>
    </row>
    <row r="1153" spans="2:23" ht="16.5" customHeight="1" x14ac:dyDescent="0.25">
      <c r="B1153" s="32" t="s">
        <v>1944</v>
      </c>
      <c r="C1153" s="33" t="s">
        <v>6016</v>
      </c>
      <c r="D1153" s="34" t="str">
        <f>_xlfn.XLOOKUP($B1153,[1]Redo!$A:$A,[1]Redo!$AD:$AD)</f>
        <v>SGN,S8,BWX,R10-3a,</v>
      </c>
      <c r="E1153" s="35">
        <v>1326</v>
      </c>
      <c r="F1153" s="36">
        <f>_xlfn.XLOOKUP($B1153,'[1]DOT Signs Costs (2)'!$A:$A,'[1]DOT Signs Costs (2)'!$Y:$Y)</f>
        <v>8.4703125000000018E-2</v>
      </c>
      <c r="G1153" s="37">
        <f t="shared" si="223"/>
        <v>5.0821875000000007</v>
      </c>
      <c r="H1153" s="36">
        <f>_xlfn.XLOOKUP($B1153,'[1]DOT Signs Costs (2)'!$A:$A,'[1]DOT Signs Costs (2)'!$W:$W)</f>
        <v>8.4975000000000005</v>
      </c>
      <c r="I1153" s="36">
        <f t="shared" si="222"/>
        <v>3.9293779687500008</v>
      </c>
      <c r="J1153" s="36">
        <f t="shared" si="224"/>
        <v>5.6751093750000016E-2</v>
      </c>
      <c r="K1153" s="36">
        <f t="shared" si="225"/>
        <v>3.9293779687500008</v>
      </c>
      <c r="L1153" s="36">
        <f t="shared" si="226"/>
        <v>12.4836290625</v>
      </c>
      <c r="M1153" s="36">
        <f t="shared" si="227"/>
        <v>0.97621979268750014</v>
      </c>
      <c r="N1153" s="36">
        <f t="shared" si="228"/>
        <v>13.4598488551875</v>
      </c>
      <c r="O1153" s="36">
        <f t="shared" si="229"/>
        <v>2.4527396696508688</v>
      </c>
      <c r="P1153" s="36">
        <f t="shared" si="230"/>
        <v>15.91258852483837</v>
      </c>
      <c r="Q1153" s="38" t="e">
        <v>#N/A</v>
      </c>
      <c r="R1153" s="39" t="str">
        <f t="shared" si="231"/>
        <v xml:space="preserve"> </v>
      </c>
      <c r="S1153" s="40"/>
      <c r="T1153" s="41" t="str">
        <f t="shared" si="232"/>
        <v/>
      </c>
      <c r="U1153" s="41" t="str">
        <f t="shared" si="233"/>
        <v/>
      </c>
      <c r="V1153" s="41" t="e">
        <f t="shared" si="221"/>
        <v>#N/A</v>
      </c>
      <c r="W1153" s="18" t="e">
        <f>_xlfn.XLOOKUP($B1153,'[1]Query2 w Prices'!$B:$B,'[1]Query2 w Prices'!$L:$L)</f>
        <v>#N/A</v>
      </c>
    </row>
    <row r="1154" spans="2:23" ht="16.5" customHeight="1" x14ac:dyDescent="0.25">
      <c r="B1154" s="42" t="s">
        <v>1890</v>
      </c>
      <c r="C1154" s="33" t="s">
        <v>6017</v>
      </c>
      <c r="D1154" s="34" t="str">
        <f>_xlfn.XLOOKUP($B1154,[1]Redo!$A:$A,[1]Redo!$AD:$AD)</f>
        <v>SGN,S8,BWX,R10-14b,</v>
      </c>
      <c r="E1154" s="35">
        <v>1326</v>
      </c>
      <c r="F1154" s="36">
        <f>_xlfn.XLOOKUP($B1154,'[1]DOT Signs Costs (2)'!$A:$A,'[1]DOT Signs Costs (2)'!$Y:$Y)</f>
        <v>0.60820000000000018</v>
      </c>
      <c r="G1154" s="37">
        <f t="shared" si="223"/>
        <v>36.492000000000012</v>
      </c>
      <c r="H1154" s="36">
        <f>_xlfn.XLOOKUP($B1154,'[1]DOT Signs Costs (2)'!$A:$A,'[1]DOT Signs Costs (2)'!$W:$W)</f>
        <v>108.768</v>
      </c>
      <c r="I1154" s="36">
        <f t="shared" si="222"/>
        <v>28.21439800000001</v>
      </c>
      <c r="J1154" s="36">
        <f t="shared" si="224"/>
        <v>0.40749400000000013</v>
      </c>
      <c r="K1154" s="36">
        <f t="shared" si="225"/>
        <v>28.21439800000001</v>
      </c>
      <c r="L1154" s="36">
        <f t="shared" si="226"/>
        <v>137.389892</v>
      </c>
      <c r="M1154" s="36">
        <f t="shared" si="227"/>
        <v>10.743889554400001</v>
      </c>
      <c r="N1154" s="36">
        <f t="shared" si="228"/>
        <v>148.1337815544</v>
      </c>
      <c r="O1154" s="36">
        <f t="shared" si="229"/>
        <v>26.993884280791328</v>
      </c>
      <c r="P1154" s="36">
        <f t="shared" si="230"/>
        <v>175.12766583519132</v>
      </c>
      <c r="Q1154" s="38" t="e">
        <v>#N/A</v>
      </c>
      <c r="R1154" s="39" t="str">
        <f t="shared" si="231"/>
        <v xml:space="preserve"> </v>
      </c>
      <c r="S1154" s="40"/>
      <c r="T1154" s="41" t="str">
        <f t="shared" si="232"/>
        <v/>
      </c>
      <c r="U1154" s="41" t="str">
        <f t="shared" si="233"/>
        <v/>
      </c>
      <c r="V1154" s="41" t="e">
        <f t="shared" si="221"/>
        <v>#N/A</v>
      </c>
      <c r="W1154" s="18" t="e">
        <f>_xlfn.XLOOKUP($B1154,'[1]Query2 w Prices'!$B:$B,'[1]Query2 w Prices'!$L:$L)</f>
        <v>#N/A</v>
      </c>
    </row>
    <row r="1155" spans="2:23" ht="16.5" customHeight="1" x14ac:dyDescent="0.25">
      <c r="B1155" s="32" t="s">
        <v>1953</v>
      </c>
      <c r="C1155" s="33" t="s">
        <v>6018</v>
      </c>
      <c r="D1155" s="34" t="str">
        <f>_xlfn.XLOOKUP($B1155,[1]Redo!$A:$A,[1]Redo!$AD:$AD)</f>
        <v>SGN,S8,GBW,R10-4,</v>
      </c>
      <c r="E1155" s="35">
        <v>1326</v>
      </c>
      <c r="F1155" s="36">
        <f>_xlfn.XLOOKUP($B1155,'[1]DOT Signs Costs (2)'!$A:$A,'[1]DOT Signs Costs (2)'!$Y:$Y)</f>
        <v>7.1762500000000007E-2</v>
      </c>
      <c r="G1155" s="37">
        <f t="shared" si="223"/>
        <v>4.3057500000000006</v>
      </c>
      <c r="H1155" s="36">
        <f>_xlfn.XLOOKUP($B1155,'[1]DOT Signs Costs (2)'!$A:$A,'[1]DOT Signs Costs (2)'!$W:$W)</f>
        <v>6.798</v>
      </c>
      <c r="I1155" s="36">
        <f t="shared" si="222"/>
        <v>3.3290623750000004</v>
      </c>
      <c r="J1155" s="36">
        <f t="shared" si="224"/>
        <v>4.8080875000000009E-2</v>
      </c>
      <c r="K1155" s="36">
        <f t="shared" si="225"/>
        <v>3.3290623750000004</v>
      </c>
      <c r="L1155" s="36">
        <f t="shared" si="226"/>
        <v>10.175143250000001</v>
      </c>
      <c r="M1155" s="36">
        <f t="shared" si="227"/>
        <v>0.79569620215000014</v>
      </c>
      <c r="N1155" s="36">
        <f t="shared" si="228"/>
        <v>10.970839452150001</v>
      </c>
      <c r="O1155" s="36">
        <f t="shared" si="229"/>
        <v>1.9991764709369957</v>
      </c>
      <c r="P1155" s="36">
        <f t="shared" si="230"/>
        <v>12.970015923086997</v>
      </c>
      <c r="Q1155" s="38">
        <v>12.55</v>
      </c>
      <c r="R1155" s="39">
        <f t="shared" si="231"/>
        <v>-3.238360890053775E-2</v>
      </c>
      <c r="S1155" s="40"/>
      <c r="T1155" s="41" t="str">
        <f t="shared" si="232"/>
        <v/>
      </c>
      <c r="U1155" s="41" t="str">
        <f t="shared" si="233"/>
        <v/>
      </c>
      <c r="V1155" s="41">
        <f t="shared" si="221"/>
        <v>12.55</v>
      </c>
      <c r="W1155" s="18">
        <f>_xlfn.XLOOKUP($B1155,'[1]Query2 w Prices'!$B:$B,'[1]Query2 w Prices'!$L:$L)</f>
        <v>12.470499999999999</v>
      </c>
    </row>
    <row r="1156" spans="2:23" ht="16.5" customHeight="1" x14ac:dyDescent="0.25">
      <c r="B1156" s="42" t="s">
        <v>1891</v>
      </c>
      <c r="C1156" s="33" t="s">
        <v>6019</v>
      </c>
      <c r="D1156" s="34" t="str">
        <f>_xlfn.XLOOKUP($B1156,[1]Redo!$A:$A,[1]Redo!$AD:$AD)</f>
        <v>SGN,S8,MUL,R10-15,</v>
      </c>
      <c r="E1156" s="35">
        <v>1326</v>
      </c>
      <c r="F1156" s="36">
        <f>_xlfn.XLOOKUP($B1156,'[1]DOT Signs Costs (2)'!$A:$A,'[1]DOT Signs Costs (2)'!$Y:$Y)</f>
        <v>0.33468750000000008</v>
      </c>
      <c r="G1156" s="37">
        <f t="shared" si="223"/>
        <v>20.081250000000004</v>
      </c>
      <c r="H1156" s="36">
        <f>_xlfn.XLOOKUP($B1156,'[1]DOT Signs Costs (2)'!$A:$A,'[1]DOT Signs Costs (2)'!$W:$W)</f>
        <v>56.650000000000006</v>
      </c>
      <c r="I1156" s="36">
        <f t="shared" si="222"/>
        <v>15.526153125000004</v>
      </c>
      <c r="J1156" s="36">
        <f t="shared" si="224"/>
        <v>0.22424062500000008</v>
      </c>
      <c r="K1156" s="36">
        <f t="shared" si="225"/>
        <v>15.526153125000004</v>
      </c>
      <c r="L1156" s="36">
        <f t="shared" si="226"/>
        <v>72.400393750000006</v>
      </c>
      <c r="M1156" s="36">
        <f t="shared" si="227"/>
        <v>5.6617107912500009</v>
      </c>
      <c r="N1156" s="36">
        <f t="shared" si="228"/>
        <v>78.062104541250008</v>
      </c>
      <c r="O1156" s="36">
        <f t="shared" si="229"/>
        <v>14.224975522735164</v>
      </c>
      <c r="P1156" s="36">
        <f t="shared" si="230"/>
        <v>92.287080063985172</v>
      </c>
      <c r="Q1156" s="38">
        <v>53.36</v>
      </c>
      <c r="R1156" s="39">
        <f t="shared" si="231"/>
        <v>-0.42180422261703326</v>
      </c>
      <c r="S1156" s="40"/>
      <c r="T1156" s="41" t="str">
        <f t="shared" si="232"/>
        <v/>
      </c>
      <c r="U1156" s="41" t="str">
        <f t="shared" si="233"/>
        <v/>
      </c>
      <c r="V1156" s="41">
        <f t="shared" si="221"/>
        <v>53.36</v>
      </c>
      <c r="W1156" s="18">
        <f>_xlfn.XLOOKUP($B1156,'[1]Query2 w Prices'!$B:$B,'[1]Query2 w Prices'!$L:$L)</f>
        <v>53.286000000000001</v>
      </c>
    </row>
    <row r="1157" spans="2:23" ht="16.5" customHeight="1" x14ac:dyDescent="0.25">
      <c r="B1157" s="32" t="s">
        <v>1898</v>
      </c>
      <c r="C1157" s="33" t="s">
        <v>6020</v>
      </c>
      <c r="D1157" s="34" t="str">
        <f>_xlfn.XLOOKUP($B1157,[1]Redo!$A:$A,[1]Redo!$AD:$AD)</f>
        <v>SGN,S8,MUL,R10-18a,</v>
      </c>
      <c r="E1157" s="35">
        <v>1326</v>
      </c>
      <c r="F1157" s="36">
        <f>_xlfn.XLOOKUP($B1157,'[1]DOT Signs Costs (2)'!$A:$A,'[1]DOT Signs Costs (2)'!$Y:$Y)</f>
        <v>0.46056249999999993</v>
      </c>
      <c r="G1157" s="37">
        <f t="shared" si="223"/>
        <v>27.633749999999996</v>
      </c>
      <c r="H1157" s="36">
        <f>_xlfn.XLOOKUP($B1157,'[1]DOT Signs Costs (2)'!$A:$A,'[1]DOT Signs Costs (2)'!$W:$W)</f>
        <v>79.31</v>
      </c>
      <c r="I1157" s="36">
        <f t="shared" si="222"/>
        <v>21.365494374999997</v>
      </c>
      <c r="J1157" s="36">
        <f t="shared" si="224"/>
        <v>0.30857687499999997</v>
      </c>
      <c r="K1157" s="36">
        <f t="shared" si="225"/>
        <v>21.365494374999997</v>
      </c>
      <c r="L1157" s="36">
        <f t="shared" si="226"/>
        <v>100.98407125</v>
      </c>
      <c r="M1157" s="36">
        <f t="shared" si="227"/>
        <v>7.8969543717500006</v>
      </c>
      <c r="N1157" s="36">
        <f t="shared" si="228"/>
        <v>108.88102562175</v>
      </c>
      <c r="O1157" s="36">
        <f t="shared" si="229"/>
        <v>19.840996261396626</v>
      </c>
      <c r="P1157" s="36">
        <f t="shared" si="230"/>
        <v>128.72202188314662</v>
      </c>
      <c r="Q1157" s="38" t="e">
        <v>#N/A</v>
      </c>
      <c r="R1157" s="39" t="str">
        <f t="shared" si="231"/>
        <v xml:space="preserve"> </v>
      </c>
      <c r="S1157" s="40"/>
      <c r="T1157" s="41" t="str">
        <f t="shared" si="232"/>
        <v/>
      </c>
      <c r="U1157" s="41" t="str">
        <f t="shared" si="233"/>
        <v/>
      </c>
      <c r="V1157" s="41" t="e">
        <f t="shared" si="221"/>
        <v>#N/A</v>
      </c>
      <c r="W1157" s="18" t="e">
        <f>_xlfn.XLOOKUP($B1157,'[1]Query2 w Prices'!$B:$B,'[1]Query2 w Prices'!$L:$L)</f>
        <v>#N/A</v>
      </c>
    </row>
    <row r="1158" spans="2:23" ht="16.5" customHeight="1" x14ac:dyDescent="0.25">
      <c r="B1158" s="42" t="s">
        <v>1977</v>
      </c>
      <c r="C1158" s="33" t="s">
        <v>6021</v>
      </c>
      <c r="D1158" s="34" t="str">
        <f>_xlfn.XLOOKUP($B1158,[1]Redo!$A:$A,[1]Redo!$AD:$AD)</f>
        <v>SGN,S8,BWX,R10-6,</v>
      </c>
      <c r="E1158" s="35">
        <v>1326</v>
      </c>
      <c r="F1158" s="36">
        <f>_xlfn.XLOOKUP($B1158,'[1]DOT Signs Costs (2)'!$A:$A,'[1]DOT Signs Costs (2)'!$Y:$Y)</f>
        <v>0.60820000000000018</v>
      </c>
      <c r="G1158" s="37">
        <f t="shared" si="223"/>
        <v>36.492000000000012</v>
      </c>
      <c r="H1158" s="36">
        <f>_xlfn.XLOOKUP($B1158,'[1]DOT Signs Costs (2)'!$A:$A,'[1]DOT Signs Costs (2)'!$W:$W)</f>
        <v>108.768</v>
      </c>
      <c r="I1158" s="36">
        <f t="shared" si="222"/>
        <v>28.21439800000001</v>
      </c>
      <c r="J1158" s="36">
        <f t="shared" si="224"/>
        <v>0.40749400000000013</v>
      </c>
      <c r="K1158" s="36">
        <f t="shared" si="225"/>
        <v>28.21439800000001</v>
      </c>
      <c r="L1158" s="36">
        <f t="shared" si="226"/>
        <v>137.389892</v>
      </c>
      <c r="M1158" s="36">
        <f t="shared" si="227"/>
        <v>10.743889554400001</v>
      </c>
      <c r="N1158" s="36">
        <f t="shared" si="228"/>
        <v>148.1337815544</v>
      </c>
      <c r="O1158" s="36">
        <f t="shared" si="229"/>
        <v>26.993884280791328</v>
      </c>
      <c r="P1158" s="36">
        <f t="shared" si="230"/>
        <v>175.12766583519132</v>
      </c>
      <c r="Q1158" s="38">
        <v>90.77</v>
      </c>
      <c r="R1158" s="39">
        <f t="shared" si="231"/>
        <v>-0.48169240098579519</v>
      </c>
      <c r="S1158" s="40"/>
      <c r="T1158" s="41" t="str">
        <f t="shared" si="232"/>
        <v/>
      </c>
      <c r="U1158" s="41" t="str">
        <f t="shared" si="233"/>
        <v/>
      </c>
      <c r="V1158" s="41">
        <f t="shared" ref="V1158:V1221" si="234">ROUND($W1158+7.75%,2)</f>
        <v>90.77</v>
      </c>
      <c r="W1158" s="18">
        <f>_xlfn.XLOOKUP($B1158,'[1]Query2 w Prices'!$B:$B,'[1]Query2 w Prices'!$L:$L)</f>
        <v>90.694900000000004</v>
      </c>
    </row>
    <row r="1159" spans="2:23" ht="16.5" customHeight="1" x14ac:dyDescent="0.25">
      <c r="B1159" s="32" t="s">
        <v>1913</v>
      </c>
      <c r="C1159" s="33" t="s">
        <v>6022</v>
      </c>
      <c r="D1159" s="34" t="str">
        <f>_xlfn.XLOOKUP($B1159,[1]Redo!$A:$A,[1]Redo!$AD:$AD)</f>
        <v>SGN,S8,WBX,R10-22,</v>
      </c>
      <c r="E1159" s="35">
        <v>1326</v>
      </c>
      <c r="F1159" s="36">
        <f>_xlfn.XLOOKUP($B1159,'[1]DOT Signs Costs (2)'!$A:$A,'[1]DOT Signs Costs (2)'!$Y:$Y)</f>
        <v>0.11352500000000001</v>
      </c>
      <c r="G1159" s="37">
        <f t="shared" si="223"/>
        <v>6.8115000000000006</v>
      </c>
      <c r="H1159" s="36">
        <f>_xlfn.XLOOKUP($B1159,'[1]DOT Signs Costs (2)'!$A:$A,'[1]DOT Signs Costs (2)'!$W:$W)</f>
        <v>13.596</v>
      </c>
      <c r="I1159" s="36">
        <f t="shared" ref="I1159:I1222" si="235">F1159*$K$4</f>
        <v>5.2664247500000005</v>
      </c>
      <c r="J1159" s="36">
        <f t="shared" si="224"/>
        <v>7.6061750000000011E-2</v>
      </c>
      <c r="K1159" s="36">
        <f t="shared" si="225"/>
        <v>5.2664247500000005</v>
      </c>
      <c r="L1159" s="36">
        <f t="shared" si="226"/>
        <v>18.9384865</v>
      </c>
      <c r="M1159" s="36">
        <f t="shared" si="227"/>
        <v>1.4809896443000001</v>
      </c>
      <c r="N1159" s="36">
        <f t="shared" si="228"/>
        <v>20.419476144299999</v>
      </c>
      <c r="O1159" s="36">
        <f t="shared" si="229"/>
        <v>3.7209674277517353</v>
      </c>
      <c r="P1159" s="36">
        <f t="shared" si="230"/>
        <v>24.140443572051733</v>
      </c>
      <c r="Q1159" s="38">
        <v>14.82</v>
      </c>
      <c r="R1159" s="39">
        <f t="shared" si="231"/>
        <v>-0.38609247357999454</v>
      </c>
      <c r="S1159" s="40"/>
      <c r="T1159" s="41" t="str">
        <f t="shared" si="232"/>
        <v/>
      </c>
      <c r="U1159" s="41" t="str">
        <f t="shared" si="233"/>
        <v/>
      </c>
      <c r="V1159" s="41">
        <f t="shared" si="234"/>
        <v>14.82</v>
      </c>
      <c r="W1159" s="18">
        <f>_xlfn.XLOOKUP($B1159,'[1]Query2 w Prices'!$B:$B,'[1]Query2 w Prices'!$L:$L)</f>
        <v>14.7379</v>
      </c>
    </row>
    <row r="1160" spans="2:23" ht="16.5" customHeight="1" x14ac:dyDescent="0.25">
      <c r="B1160" s="42" t="s">
        <v>1956</v>
      </c>
      <c r="C1160" s="33" t="s">
        <v>6023</v>
      </c>
      <c r="D1160" s="34" t="str">
        <f>_xlfn.XLOOKUP($B1160,[1]Redo!$A:$A,[1]Redo!$AD:$AD)</f>
        <v>SGN,S8,WBX,R10-40,</v>
      </c>
      <c r="E1160" s="35">
        <v>1326</v>
      </c>
      <c r="F1160" s="36">
        <f>_xlfn.XLOOKUP($B1160,'[1]DOT Signs Costs (2)'!$A:$A,'[1]DOT Signs Costs (2)'!$Y:$Y)</f>
        <v>0.12911250000000002</v>
      </c>
      <c r="G1160" s="37">
        <f t="shared" si="223"/>
        <v>7.7467500000000014</v>
      </c>
      <c r="H1160" s="36">
        <f>_xlfn.XLOOKUP($B1160,'[1]DOT Signs Costs (2)'!$A:$A,'[1]DOT Signs Costs (2)'!$W:$W)</f>
        <v>15.862000000000002</v>
      </c>
      <c r="I1160" s="36">
        <f t="shared" si="235"/>
        <v>5.9895288750000013</v>
      </c>
      <c r="J1160" s="36">
        <f t="shared" si="224"/>
        <v>8.6505375000000023E-2</v>
      </c>
      <c r="K1160" s="36">
        <f t="shared" si="225"/>
        <v>5.9895288750000013</v>
      </c>
      <c r="L1160" s="36">
        <f t="shared" si="226"/>
        <v>21.938034250000001</v>
      </c>
      <c r="M1160" s="36">
        <f t="shared" si="227"/>
        <v>1.7155542783500002</v>
      </c>
      <c r="N1160" s="36">
        <f t="shared" si="228"/>
        <v>23.653588528350003</v>
      </c>
      <c r="O1160" s="36">
        <f t="shared" si="229"/>
        <v>4.3103080530301074</v>
      </c>
      <c r="P1160" s="36">
        <f t="shared" si="230"/>
        <v>27.963896581380112</v>
      </c>
      <c r="Q1160" s="38" t="e">
        <v>#N/A</v>
      </c>
      <c r="R1160" s="39" t="str">
        <f t="shared" si="231"/>
        <v xml:space="preserve"> </v>
      </c>
      <c r="S1160" s="40"/>
      <c r="T1160" s="41" t="str">
        <f t="shared" si="232"/>
        <v/>
      </c>
      <c r="U1160" s="41" t="str">
        <f t="shared" si="233"/>
        <v/>
      </c>
      <c r="V1160" s="41" t="e">
        <f t="shared" si="234"/>
        <v>#N/A</v>
      </c>
      <c r="W1160" s="18" t="e">
        <f>_xlfn.XLOOKUP($B1160,'[1]Query2 w Prices'!$B:$B,'[1]Query2 w Prices'!$L:$L)</f>
        <v>#N/A</v>
      </c>
    </row>
    <row r="1161" spans="2:23" ht="16.5" customHeight="1" x14ac:dyDescent="0.25">
      <c r="B1161" s="32" t="s">
        <v>1957</v>
      </c>
      <c r="C1161" s="33" t="s">
        <v>6024</v>
      </c>
      <c r="D1161" s="34" t="str">
        <f>_xlfn.XLOOKUP($B1161,[1]Redo!$A:$A,[1]Redo!$AD:$AD)</f>
        <v>SGN,S8,WBX,R10-40a,</v>
      </c>
      <c r="E1161" s="35">
        <v>1326</v>
      </c>
      <c r="F1161" s="36">
        <f>_xlfn.XLOOKUP($B1161,'[1]DOT Signs Costs (2)'!$A:$A,'[1]DOT Signs Costs (2)'!$Y:$Y)</f>
        <v>0.12911250000000002</v>
      </c>
      <c r="G1161" s="37">
        <f t="shared" si="223"/>
        <v>7.7467500000000014</v>
      </c>
      <c r="H1161" s="36">
        <f>_xlfn.XLOOKUP($B1161,'[1]DOT Signs Costs (2)'!$A:$A,'[1]DOT Signs Costs (2)'!$W:$W)</f>
        <v>15.862000000000002</v>
      </c>
      <c r="I1161" s="36">
        <f t="shared" si="235"/>
        <v>5.9895288750000013</v>
      </c>
      <c r="J1161" s="36">
        <f t="shared" si="224"/>
        <v>8.6505375000000023E-2</v>
      </c>
      <c r="K1161" s="36">
        <f t="shared" si="225"/>
        <v>5.9895288750000013</v>
      </c>
      <c r="L1161" s="36">
        <f t="shared" si="226"/>
        <v>21.938034250000001</v>
      </c>
      <c r="M1161" s="36">
        <f t="shared" si="227"/>
        <v>1.7155542783500002</v>
      </c>
      <c r="N1161" s="36">
        <f t="shared" si="228"/>
        <v>23.653588528350003</v>
      </c>
      <c r="O1161" s="36">
        <f t="shared" si="229"/>
        <v>4.3103080530301074</v>
      </c>
      <c r="P1161" s="36">
        <f t="shared" si="230"/>
        <v>27.963896581380112</v>
      </c>
      <c r="Q1161" s="38" t="e">
        <v>#N/A</v>
      </c>
      <c r="R1161" s="39" t="str">
        <f t="shared" si="231"/>
        <v xml:space="preserve"> </v>
      </c>
      <c r="S1161" s="40"/>
      <c r="T1161" s="41" t="str">
        <f t="shared" si="232"/>
        <v/>
      </c>
      <c r="U1161" s="41" t="str">
        <f t="shared" si="233"/>
        <v/>
      </c>
      <c r="V1161" s="41" t="e">
        <f t="shared" si="234"/>
        <v>#N/A</v>
      </c>
      <c r="W1161" s="18" t="e">
        <f>_xlfn.XLOOKUP($B1161,'[1]Query2 w Prices'!$B:$B,'[1]Query2 w Prices'!$L:$L)</f>
        <v>#N/A</v>
      </c>
    </row>
    <row r="1162" spans="2:23" ht="16.5" customHeight="1" x14ac:dyDescent="0.25">
      <c r="B1162" s="42" t="s">
        <v>1958</v>
      </c>
      <c r="C1162" s="33" t="s">
        <v>6025</v>
      </c>
      <c r="D1162" s="34" t="str">
        <f>_xlfn.XLOOKUP($B1162,[1]Redo!$A:$A,[1]Redo!$AD:$AD)</f>
        <v>SGN,S8,WBX,R10-41,</v>
      </c>
      <c r="E1162" s="35">
        <v>1326</v>
      </c>
      <c r="F1162" s="36">
        <f>_xlfn.XLOOKUP($B1162,'[1]DOT Signs Costs (2)'!$A:$A,'[1]DOT Signs Costs (2)'!$Y:$Y)</f>
        <v>0.12911250000000002</v>
      </c>
      <c r="G1162" s="37">
        <f t="shared" ref="G1162:G1225" si="236">IFERROR(SUM(F1162*60), " ")</f>
        <v>7.7467500000000014</v>
      </c>
      <c r="H1162" s="36">
        <f>_xlfn.XLOOKUP($B1162,'[1]DOT Signs Costs (2)'!$A:$A,'[1]DOT Signs Costs (2)'!$W:$W)</f>
        <v>15.862000000000002</v>
      </c>
      <c r="I1162" s="36">
        <f t="shared" si="235"/>
        <v>5.9895288750000013</v>
      </c>
      <c r="J1162" s="36">
        <f t="shared" ref="J1162:J1225" si="237">IFERROR(SUM($J$4*F1162), " " )</f>
        <v>8.6505375000000023E-2</v>
      </c>
      <c r="K1162" s="36">
        <f t="shared" ref="K1162:K1225" si="238">IFERROR(SUM($K$4*F1162), " ")</f>
        <v>5.9895288750000013</v>
      </c>
      <c r="L1162" s="36">
        <f t="shared" ref="L1162:L1225" si="239">IFERROR(SUM(H1162+J1162+K1162), " ")</f>
        <v>21.938034250000001</v>
      </c>
      <c r="M1162" s="36">
        <f t="shared" ref="M1162:M1225" si="240">IFERROR(SUM(L1162*$M$4), " ")</f>
        <v>1.7155542783500002</v>
      </c>
      <c r="N1162" s="36">
        <f t="shared" ref="N1162:N1225" si="241">IFERROR(SUM(L1162+M1162), " ")</f>
        <v>23.653588528350003</v>
      </c>
      <c r="O1162" s="36">
        <f t="shared" ref="O1162:O1225" si="242">IFERROR(SUM(N1162*$O$4), " ")</f>
        <v>4.3103080530301074</v>
      </c>
      <c r="P1162" s="36">
        <f t="shared" ref="P1162:P1225" si="243">IFERROR(SUM(O1162+N1162),"")</f>
        <v>27.963896581380112</v>
      </c>
      <c r="Q1162" s="38" t="e">
        <v>#N/A</v>
      </c>
      <c r="R1162" s="39" t="str">
        <f t="shared" ref="R1162:R1225" si="244">IFERROR(SUM(Q1162-P1162)/(P1162)," ")</f>
        <v xml:space="preserve"> </v>
      </c>
      <c r="S1162" s="40"/>
      <c r="T1162" s="41" t="str">
        <f t="shared" ref="T1162:T1225" si="245">IF(S1162=0,"",Q1162*S1162)</f>
        <v/>
      </c>
      <c r="U1162" s="41" t="str">
        <f t="shared" ref="U1162:U1225" si="246">IFERROR(T1162-(P1162*S1162),"")</f>
        <v/>
      </c>
      <c r="V1162" s="41" t="e">
        <f t="shared" si="234"/>
        <v>#N/A</v>
      </c>
      <c r="W1162" s="18" t="e">
        <f>_xlfn.XLOOKUP($B1162,'[1]Query2 w Prices'!$B:$B,'[1]Query2 w Prices'!$L:$L)</f>
        <v>#N/A</v>
      </c>
    </row>
    <row r="1163" spans="2:23" ht="16.5" customHeight="1" x14ac:dyDescent="0.25">
      <c r="B1163" s="32" t="s">
        <v>1959</v>
      </c>
      <c r="C1163" s="33" t="s">
        <v>6026</v>
      </c>
      <c r="D1163" s="34" t="str">
        <f>_xlfn.XLOOKUP($B1163,[1]Redo!$A:$A,[1]Redo!$AD:$AD)</f>
        <v>SGN,S8,WBX,R10-41a,</v>
      </c>
      <c r="E1163" s="35">
        <v>1326</v>
      </c>
      <c r="F1163" s="36">
        <f>_xlfn.XLOOKUP($B1163,'[1]DOT Signs Costs (2)'!$A:$A,'[1]DOT Signs Costs (2)'!$Y:$Y)</f>
        <v>0.12911250000000002</v>
      </c>
      <c r="G1163" s="37">
        <f t="shared" si="236"/>
        <v>7.7467500000000014</v>
      </c>
      <c r="H1163" s="36">
        <f>_xlfn.XLOOKUP($B1163,'[1]DOT Signs Costs (2)'!$A:$A,'[1]DOT Signs Costs (2)'!$W:$W)</f>
        <v>15.862000000000002</v>
      </c>
      <c r="I1163" s="36">
        <f t="shared" si="235"/>
        <v>5.9895288750000013</v>
      </c>
      <c r="J1163" s="36">
        <f t="shared" si="237"/>
        <v>8.6505375000000023E-2</v>
      </c>
      <c r="K1163" s="36">
        <f t="shared" si="238"/>
        <v>5.9895288750000013</v>
      </c>
      <c r="L1163" s="36">
        <f t="shared" si="239"/>
        <v>21.938034250000001</v>
      </c>
      <c r="M1163" s="36">
        <f t="shared" si="240"/>
        <v>1.7155542783500002</v>
      </c>
      <c r="N1163" s="36">
        <f t="shared" si="241"/>
        <v>23.653588528350003</v>
      </c>
      <c r="O1163" s="36">
        <f t="shared" si="242"/>
        <v>4.3103080530301074</v>
      </c>
      <c r="P1163" s="36">
        <f t="shared" si="243"/>
        <v>27.963896581380112</v>
      </c>
      <c r="Q1163" s="38" t="e">
        <v>#N/A</v>
      </c>
      <c r="R1163" s="39" t="str">
        <f t="shared" si="244"/>
        <v xml:space="preserve"> </v>
      </c>
      <c r="S1163" s="40"/>
      <c r="T1163" s="41" t="str">
        <f t="shared" si="245"/>
        <v/>
      </c>
      <c r="U1163" s="41" t="str">
        <f t="shared" si="246"/>
        <v/>
      </c>
      <c r="V1163" s="41" t="e">
        <f t="shared" si="234"/>
        <v>#N/A</v>
      </c>
      <c r="W1163" s="18" t="e">
        <f>_xlfn.XLOOKUP($B1163,'[1]Query2 w Prices'!$B:$B,'[1]Query2 w Prices'!$L:$L)</f>
        <v>#N/A</v>
      </c>
    </row>
    <row r="1164" spans="2:23" ht="16.5" customHeight="1" x14ac:dyDescent="0.25">
      <c r="B1164" s="42" t="s">
        <v>1960</v>
      </c>
      <c r="C1164" s="33" t="s">
        <v>6027</v>
      </c>
      <c r="D1164" s="34" t="str">
        <f>_xlfn.XLOOKUP($B1164,[1]Redo!$A:$A,[1]Redo!$AD:$AD)</f>
        <v>SGN,S8,WBX,R10-41b,</v>
      </c>
      <c r="E1164" s="35">
        <v>1326</v>
      </c>
      <c r="F1164" s="36">
        <f>_xlfn.XLOOKUP($B1164,'[1]DOT Signs Costs (2)'!$A:$A,'[1]DOT Signs Costs (2)'!$Y:$Y)</f>
        <v>0.12911250000000002</v>
      </c>
      <c r="G1164" s="37">
        <f t="shared" si="236"/>
        <v>7.7467500000000014</v>
      </c>
      <c r="H1164" s="36">
        <f>_xlfn.XLOOKUP($B1164,'[1]DOT Signs Costs (2)'!$A:$A,'[1]DOT Signs Costs (2)'!$W:$W)</f>
        <v>15.862000000000002</v>
      </c>
      <c r="I1164" s="36">
        <f t="shared" si="235"/>
        <v>5.9895288750000013</v>
      </c>
      <c r="J1164" s="36">
        <f t="shared" si="237"/>
        <v>8.6505375000000023E-2</v>
      </c>
      <c r="K1164" s="36">
        <f t="shared" si="238"/>
        <v>5.9895288750000013</v>
      </c>
      <c r="L1164" s="36">
        <f t="shared" si="239"/>
        <v>21.938034250000001</v>
      </c>
      <c r="M1164" s="36">
        <f t="shared" si="240"/>
        <v>1.7155542783500002</v>
      </c>
      <c r="N1164" s="36">
        <f t="shared" si="241"/>
        <v>23.653588528350003</v>
      </c>
      <c r="O1164" s="36">
        <f t="shared" si="242"/>
        <v>4.3103080530301074</v>
      </c>
      <c r="P1164" s="36">
        <f t="shared" si="243"/>
        <v>27.963896581380112</v>
      </c>
      <c r="Q1164" s="38" t="e">
        <v>#N/A</v>
      </c>
      <c r="R1164" s="39" t="str">
        <f t="shared" si="244"/>
        <v xml:space="preserve"> </v>
      </c>
      <c r="S1164" s="40"/>
      <c r="T1164" s="41" t="str">
        <f t="shared" si="245"/>
        <v/>
      </c>
      <c r="U1164" s="41" t="str">
        <f t="shared" si="246"/>
        <v/>
      </c>
      <c r="V1164" s="41" t="e">
        <f t="shared" si="234"/>
        <v>#N/A</v>
      </c>
      <c r="W1164" s="18" t="e">
        <f>_xlfn.XLOOKUP($B1164,'[1]Query2 w Prices'!$B:$B,'[1]Query2 w Prices'!$L:$L)</f>
        <v>#N/A</v>
      </c>
    </row>
    <row r="1165" spans="2:23" ht="16.5" customHeight="1" x14ac:dyDescent="0.25">
      <c r="B1165" s="32" t="s">
        <v>1961</v>
      </c>
      <c r="C1165" s="33" t="s">
        <v>6028</v>
      </c>
      <c r="D1165" s="34" t="str">
        <f>_xlfn.XLOOKUP($B1165,[1]Redo!$A:$A,[1]Redo!$AD:$AD)</f>
        <v>SGN,S8,WBX,R10-41c,</v>
      </c>
      <c r="E1165" s="35">
        <v>1326</v>
      </c>
      <c r="F1165" s="36">
        <f>_xlfn.XLOOKUP($B1165,'[1]DOT Signs Costs (2)'!$A:$A,'[1]DOT Signs Costs (2)'!$Y:$Y)</f>
        <v>0.12911250000000002</v>
      </c>
      <c r="G1165" s="37">
        <f t="shared" si="236"/>
        <v>7.7467500000000014</v>
      </c>
      <c r="H1165" s="36">
        <f>_xlfn.XLOOKUP($B1165,'[1]DOT Signs Costs (2)'!$A:$A,'[1]DOT Signs Costs (2)'!$W:$W)</f>
        <v>15.862000000000002</v>
      </c>
      <c r="I1165" s="36">
        <f t="shared" si="235"/>
        <v>5.9895288750000013</v>
      </c>
      <c r="J1165" s="36">
        <f t="shared" si="237"/>
        <v>8.6505375000000023E-2</v>
      </c>
      <c r="K1165" s="36">
        <f t="shared" si="238"/>
        <v>5.9895288750000013</v>
      </c>
      <c r="L1165" s="36">
        <f t="shared" si="239"/>
        <v>21.938034250000001</v>
      </c>
      <c r="M1165" s="36">
        <f t="shared" si="240"/>
        <v>1.7155542783500002</v>
      </c>
      <c r="N1165" s="36">
        <f t="shared" si="241"/>
        <v>23.653588528350003</v>
      </c>
      <c r="O1165" s="36">
        <f t="shared" si="242"/>
        <v>4.3103080530301074</v>
      </c>
      <c r="P1165" s="36">
        <f t="shared" si="243"/>
        <v>27.963896581380112</v>
      </c>
      <c r="Q1165" s="38" t="e">
        <v>#N/A</v>
      </c>
      <c r="R1165" s="39" t="str">
        <f t="shared" si="244"/>
        <v xml:space="preserve"> </v>
      </c>
      <c r="S1165" s="40"/>
      <c r="T1165" s="41" t="str">
        <f t="shared" si="245"/>
        <v/>
      </c>
      <c r="U1165" s="41" t="str">
        <f t="shared" si="246"/>
        <v/>
      </c>
      <c r="V1165" s="41" t="e">
        <f t="shared" si="234"/>
        <v>#N/A</v>
      </c>
      <c r="W1165" s="18" t="e">
        <f>_xlfn.XLOOKUP($B1165,'[1]Query2 w Prices'!$B:$B,'[1]Query2 w Prices'!$L:$L)</f>
        <v>#N/A</v>
      </c>
    </row>
    <row r="1166" spans="2:23" ht="16.5" customHeight="1" x14ac:dyDescent="0.25">
      <c r="B1166" s="42" t="s">
        <v>1899</v>
      </c>
      <c r="C1166" s="33" t="s">
        <v>6029</v>
      </c>
      <c r="D1166" s="34" t="str">
        <f>_xlfn.XLOOKUP($B1166,[1]Redo!$A:$A,[1]Redo!$AD:$AD)</f>
        <v>SGN,S8,MUL,R10-18a,</v>
      </c>
      <c r="E1166" s="35">
        <v>1326</v>
      </c>
      <c r="F1166" s="36">
        <f>_xlfn.XLOOKUP($B1166,'[1]DOT Signs Costs (2)'!$A:$A,'[1]DOT Signs Costs (2)'!$Y:$Y)</f>
        <v>0.68172500000000014</v>
      </c>
      <c r="G1166" s="37">
        <f t="shared" si="236"/>
        <v>40.903500000000008</v>
      </c>
      <c r="H1166" s="36">
        <f>_xlfn.XLOOKUP($B1166,'[1]DOT Signs Costs (2)'!$A:$A,'[1]DOT Signs Costs (2)'!$W:$W)</f>
        <v>122.364</v>
      </c>
      <c r="I1166" s="36">
        <f t="shared" si="235"/>
        <v>31.625222750000006</v>
      </c>
      <c r="J1166" s="36">
        <f t="shared" si="237"/>
        <v>0.45675575000000013</v>
      </c>
      <c r="K1166" s="36">
        <f t="shared" si="238"/>
        <v>31.625222750000006</v>
      </c>
      <c r="L1166" s="36">
        <f t="shared" si="239"/>
        <v>154.44597850000002</v>
      </c>
      <c r="M1166" s="36">
        <f t="shared" si="240"/>
        <v>12.077675518700003</v>
      </c>
      <c r="N1166" s="36">
        <f t="shared" si="241"/>
        <v>166.52365401870003</v>
      </c>
      <c r="O1166" s="36">
        <f t="shared" si="242"/>
        <v>30.345004356380059</v>
      </c>
      <c r="P1166" s="36">
        <f t="shared" si="243"/>
        <v>196.86865837508009</v>
      </c>
      <c r="Q1166" s="38" t="e">
        <v>#N/A</v>
      </c>
      <c r="R1166" s="39" t="str">
        <f t="shared" si="244"/>
        <v xml:space="preserve"> </v>
      </c>
      <c r="S1166" s="40"/>
      <c r="T1166" s="41" t="str">
        <f t="shared" si="245"/>
        <v/>
      </c>
      <c r="U1166" s="41" t="str">
        <f t="shared" si="246"/>
        <v/>
      </c>
      <c r="V1166" s="41" t="e">
        <f t="shared" si="234"/>
        <v>#N/A</v>
      </c>
      <c r="W1166" s="18" t="e">
        <f>_xlfn.XLOOKUP($B1166,'[1]Query2 w Prices'!$B:$B,'[1]Query2 w Prices'!$L:$L)</f>
        <v>#N/A</v>
      </c>
    </row>
    <row r="1167" spans="2:23" ht="16.5" customHeight="1" x14ac:dyDescent="0.25">
      <c r="B1167" s="32" t="s">
        <v>1904</v>
      </c>
      <c r="C1167" s="33" t="s">
        <v>6030</v>
      </c>
      <c r="D1167" s="34" t="str">
        <f>_xlfn.XLOOKUP($B1167,[1]Redo!$A:$A,[1]Redo!$AD:$AD)</f>
        <v>SGN,S8,BWX,R10-19aP,</v>
      </c>
      <c r="E1167" s="35">
        <v>1326</v>
      </c>
      <c r="F1167" s="36">
        <f>_xlfn.XLOOKUP($B1167,'[1]DOT Signs Costs (2)'!$A:$A,'[1]DOT Signs Costs (2)'!$Y:$Y)</f>
        <v>0.58820000000000017</v>
      </c>
      <c r="G1167" s="37">
        <f t="shared" si="236"/>
        <v>35.292000000000009</v>
      </c>
      <c r="H1167" s="36">
        <f>_xlfn.XLOOKUP($B1167,'[1]DOT Signs Costs (2)'!$A:$A,'[1]DOT Signs Costs (2)'!$W:$W)</f>
        <v>108.768</v>
      </c>
      <c r="I1167" s="36">
        <f t="shared" si="235"/>
        <v>27.286598000000009</v>
      </c>
      <c r="J1167" s="36">
        <f t="shared" si="237"/>
        <v>0.39409400000000011</v>
      </c>
      <c r="K1167" s="36">
        <f t="shared" si="238"/>
        <v>27.286598000000009</v>
      </c>
      <c r="L1167" s="36">
        <f t="shared" si="239"/>
        <v>136.44869199999999</v>
      </c>
      <c r="M1167" s="36">
        <f t="shared" si="240"/>
        <v>10.670287714400001</v>
      </c>
      <c r="N1167" s="36">
        <f t="shared" si="241"/>
        <v>147.11897971439998</v>
      </c>
      <c r="O1167" s="36">
        <f t="shared" si="242"/>
        <v>26.808960604709817</v>
      </c>
      <c r="P1167" s="36">
        <f t="shared" si="243"/>
        <v>173.92794031910981</v>
      </c>
      <c r="Q1167" s="38" t="e">
        <v>#N/A</v>
      </c>
      <c r="R1167" s="39" t="str">
        <f t="shared" si="244"/>
        <v xml:space="preserve"> </v>
      </c>
      <c r="S1167" s="40"/>
      <c r="T1167" s="41" t="str">
        <f t="shared" si="245"/>
        <v/>
      </c>
      <c r="U1167" s="41" t="str">
        <f t="shared" si="246"/>
        <v/>
      </c>
      <c r="V1167" s="41" t="e">
        <f t="shared" si="234"/>
        <v>#N/A</v>
      </c>
      <c r="W1167" s="18" t="e">
        <f>_xlfn.XLOOKUP($B1167,'[1]Query2 w Prices'!$B:$B,'[1]Query2 w Prices'!$L:$L)</f>
        <v>#N/A</v>
      </c>
    </row>
    <row r="1168" spans="2:23" ht="16.5" customHeight="1" x14ac:dyDescent="0.25">
      <c r="B1168" s="42" t="s">
        <v>1897</v>
      </c>
      <c r="C1168" s="33" t="s">
        <v>6031</v>
      </c>
      <c r="D1168" s="34" t="str">
        <f>_xlfn.XLOOKUP($B1168,[1]Redo!$A:$A,[1]Redo!$AD:$AD)</f>
        <v>SGN,S8,BWX,R10-18,</v>
      </c>
      <c r="E1168" s="35">
        <v>1326</v>
      </c>
      <c r="F1168" s="36">
        <f>_xlfn.XLOOKUP($B1168,'[1]DOT Signs Costs (2)'!$A:$A,'[1]DOT Signs Costs (2)'!$Y:$Y)</f>
        <v>0.65172500000000022</v>
      </c>
      <c r="G1168" s="37">
        <f t="shared" si="236"/>
        <v>39.103500000000011</v>
      </c>
      <c r="H1168" s="36">
        <f>_xlfn.XLOOKUP($B1168,'[1]DOT Signs Costs (2)'!$A:$A,'[1]DOT Signs Costs (2)'!$W:$W)</f>
        <v>122.364</v>
      </c>
      <c r="I1168" s="36">
        <f t="shared" si="235"/>
        <v>30.233522750000009</v>
      </c>
      <c r="J1168" s="36">
        <f t="shared" si="237"/>
        <v>0.43665575000000018</v>
      </c>
      <c r="K1168" s="36">
        <f t="shared" si="238"/>
        <v>30.233522750000009</v>
      </c>
      <c r="L1168" s="36">
        <f t="shared" si="239"/>
        <v>153.03417850000002</v>
      </c>
      <c r="M1168" s="36">
        <f t="shared" si="240"/>
        <v>11.967272758700004</v>
      </c>
      <c r="N1168" s="36">
        <f t="shared" si="241"/>
        <v>165.00145125870003</v>
      </c>
      <c r="O1168" s="36">
        <f t="shared" si="242"/>
        <v>30.067618842257804</v>
      </c>
      <c r="P1168" s="36">
        <f t="shared" si="243"/>
        <v>195.06907010095784</v>
      </c>
      <c r="Q1168" s="38" t="e">
        <v>#N/A</v>
      </c>
      <c r="R1168" s="39" t="str">
        <f t="shared" si="244"/>
        <v xml:space="preserve"> </v>
      </c>
      <c r="S1168" s="40"/>
      <c r="T1168" s="41" t="str">
        <f t="shared" si="245"/>
        <v/>
      </c>
      <c r="U1168" s="41" t="str">
        <f t="shared" si="246"/>
        <v/>
      </c>
      <c r="V1168" s="41" t="e">
        <f t="shared" si="234"/>
        <v>#N/A</v>
      </c>
      <c r="W1168" s="18" t="e">
        <f>_xlfn.XLOOKUP($B1168,'[1]Query2 w Prices'!$B:$B,'[1]Query2 w Prices'!$L:$L)</f>
        <v>#N/A</v>
      </c>
    </row>
    <row r="1169" spans="2:23" ht="16.5" customHeight="1" x14ac:dyDescent="0.25">
      <c r="B1169" s="32" t="s">
        <v>1990</v>
      </c>
      <c r="C1169" s="33" t="s">
        <v>6032</v>
      </c>
      <c r="D1169" s="34" t="str">
        <f>_xlfn.XLOOKUP($B1169,[1]Redo!$A:$A,[1]Redo!$AD:$AD)</f>
        <v>SGN,S8,WBX,R10-8,</v>
      </c>
      <c r="E1169" s="35">
        <v>1326</v>
      </c>
      <c r="F1169" s="36">
        <f>_xlfn.XLOOKUP($B1169,'[1]DOT Signs Costs (2)'!$A:$A,'[1]DOT Signs Costs (2)'!$Y:$Y)</f>
        <v>1.4104999999999999</v>
      </c>
      <c r="G1169" s="37">
        <f t="shared" si="236"/>
        <v>84.63</v>
      </c>
      <c r="H1169" s="36">
        <f>_xlfn.XLOOKUP($B1169,'[1]DOT Signs Costs (2)'!$A:$A,'[1]DOT Signs Costs (2)'!$W:$W)</f>
        <v>271.92</v>
      </c>
      <c r="I1169" s="36">
        <f t="shared" si="235"/>
        <v>65.433094999999994</v>
      </c>
      <c r="J1169" s="36">
        <f t="shared" si="237"/>
        <v>0.94503499999999996</v>
      </c>
      <c r="K1169" s="36">
        <f t="shared" si="238"/>
        <v>65.433094999999994</v>
      </c>
      <c r="L1169" s="36">
        <f t="shared" si="239"/>
        <v>338.29813000000001</v>
      </c>
      <c r="M1169" s="36">
        <f t="shared" si="240"/>
        <v>26.454913766000004</v>
      </c>
      <c r="N1169" s="36">
        <f t="shared" si="241"/>
        <v>364.75304376600002</v>
      </c>
      <c r="O1169" s="36">
        <f t="shared" si="242"/>
        <v>66.467630483530044</v>
      </c>
      <c r="P1169" s="36">
        <f t="shared" si="243"/>
        <v>431.22067424953008</v>
      </c>
      <c r="Q1169" s="38">
        <v>680.29</v>
      </c>
      <c r="R1169" s="39">
        <f t="shared" si="244"/>
        <v>0.5775913369272816</v>
      </c>
      <c r="S1169" s="40"/>
      <c r="T1169" s="41" t="str">
        <f t="shared" si="245"/>
        <v/>
      </c>
      <c r="U1169" s="41" t="str">
        <f t="shared" si="246"/>
        <v/>
      </c>
      <c r="V1169" s="41">
        <f t="shared" si="234"/>
        <v>680.29</v>
      </c>
      <c r="W1169" s="18">
        <f>_xlfn.XLOOKUP($B1169,'[1]Query2 w Prices'!$B:$B,'[1]Query2 w Prices'!$L:$L)</f>
        <v>680.21169999999995</v>
      </c>
    </row>
    <row r="1170" spans="2:23" ht="16.5" customHeight="1" x14ac:dyDescent="0.25">
      <c r="B1170" s="42" t="s">
        <v>2007</v>
      </c>
      <c r="C1170" s="33" t="s">
        <v>6033</v>
      </c>
      <c r="D1170" s="34" t="str">
        <f>_xlfn.XLOOKUP($B1170,[1]Redo!$A:$A,[1]Redo!$AD:$AD)</f>
        <v>SGN,S8,BWX,R111(CA),</v>
      </c>
      <c r="E1170" s="35">
        <v>1326</v>
      </c>
      <c r="F1170" s="36">
        <f>_xlfn.XLOOKUP($B1170,'[1]DOT Signs Costs (2)'!$A:$A,'[1]DOT Signs Costs (2)'!$Y:$Y)</f>
        <v>0.33586250000000006</v>
      </c>
      <c r="G1170" s="37">
        <f t="shared" si="236"/>
        <v>20.151750000000003</v>
      </c>
      <c r="H1170" s="36">
        <f>_xlfn.XLOOKUP($B1170,'[1]DOT Signs Costs (2)'!$A:$A,'[1]DOT Signs Costs (2)'!$W:$W)</f>
        <v>61.182000000000002</v>
      </c>
      <c r="I1170" s="36">
        <f t="shared" si="235"/>
        <v>15.580661375000004</v>
      </c>
      <c r="J1170" s="36">
        <f t="shared" si="237"/>
        <v>0.22502787500000004</v>
      </c>
      <c r="K1170" s="36">
        <f t="shared" si="238"/>
        <v>15.580661375000004</v>
      </c>
      <c r="L1170" s="36">
        <f t="shared" si="239"/>
        <v>76.987689250000003</v>
      </c>
      <c r="M1170" s="36">
        <f t="shared" si="240"/>
        <v>6.020437299350001</v>
      </c>
      <c r="N1170" s="36">
        <f t="shared" si="241"/>
        <v>83.00812654935001</v>
      </c>
      <c r="O1170" s="36">
        <f t="shared" si="242"/>
        <v>15.126271259169652</v>
      </c>
      <c r="P1170" s="36">
        <f t="shared" si="243"/>
        <v>98.134397808519665</v>
      </c>
      <c r="Q1170" s="38">
        <v>64.69</v>
      </c>
      <c r="R1170" s="39">
        <f t="shared" si="244"/>
        <v>-0.340801987431324</v>
      </c>
      <c r="S1170" s="40"/>
      <c r="T1170" s="41" t="str">
        <f t="shared" si="245"/>
        <v/>
      </c>
      <c r="U1170" s="41" t="str">
        <f t="shared" si="246"/>
        <v/>
      </c>
      <c r="V1170" s="41">
        <f t="shared" si="234"/>
        <v>64.69</v>
      </c>
      <c r="W1170" s="18">
        <f>_xlfn.XLOOKUP($B1170,'[1]Query2 w Prices'!$B:$B,'[1]Query2 w Prices'!$L:$L)</f>
        <v>64.6173</v>
      </c>
    </row>
    <row r="1171" spans="2:23" ht="16.5" customHeight="1" x14ac:dyDescent="0.25">
      <c r="B1171" s="32" t="s">
        <v>2012</v>
      </c>
      <c r="C1171" s="33" t="s">
        <v>6034</v>
      </c>
      <c r="D1171" s="34" t="str">
        <f>_xlfn.XLOOKUP($B1171,[1]Redo!$A:$A,[1]Redo!$AD:$AD)</f>
        <v>SGN,S8,RWX,R112(CA),</v>
      </c>
      <c r="E1171" s="35">
        <v>1326</v>
      </c>
      <c r="F1171" s="36">
        <f>_xlfn.XLOOKUP($B1171,'[1]DOT Signs Costs (2)'!$A:$A,'[1]DOT Signs Costs (2)'!$Y:$Y)</f>
        <v>0.22939999999999999</v>
      </c>
      <c r="G1171" s="37">
        <f t="shared" si="236"/>
        <v>13.763999999999999</v>
      </c>
      <c r="H1171" s="36">
        <f>_xlfn.XLOOKUP($B1171,'[1]DOT Signs Costs (2)'!$A:$A,'[1]DOT Signs Costs (2)'!$W:$W)</f>
        <v>36.256</v>
      </c>
      <c r="I1171" s="36">
        <f t="shared" si="235"/>
        <v>10.641866</v>
      </c>
      <c r="J1171" s="36">
        <f t="shared" si="237"/>
        <v>0.153698</v>
      </c>
      <c r="K1171" s="36">
        <f t="shared" si="238"/>
        <v>10.641866</v>
      </c>
      <c r="L1171" s="36">
        <f t="shared" si="239"/>
        <v>47.051563999999999</v>
      </c>
      <c r="M1171" s="36">
        <f t="shared" si="240"/>
        <v>3.6794323048000002</v>
      </c>
      <c r="N1171" s="36">
        <f t="shared" si="241"/>
        <v>50.730996304800001</v>
      </c>
      <c r="O1171" s="36">
        <f t="shared" si="242"/>
        <v>9.2445263283724479</v>
      </c>
      <c r="P1171" s="36">
        <f t="shared" si="243"/>
        <v>59.975522633172446</v>
      </c>
      <c r="Q1171" s="38">
        <v>34.65</v>
      </c>
      <c r="R1171" s="39">
        <f t="shared" si="244"/>
        <v>-0.42226430919277902</v>
      </c>
      <c r="S1171" s="40"/>
      <c r="T1171" s="41" t="str">
        <f t="shared" si="245"/>
        <v/>
      </c>
      <c r="U1171" s="41" t="str">
        <f t="shared" si="246"/>
        <v/>
      </c>
      <c r="V1171" s="41">
        <f t="shared" si="234"/>
        <v>34.65</v>
      </c>
      <c r="W1171" s="18">
        <f>_xlfn.XLOOKUP($B1171,'[1]Query2 w Prices'!$B:$B,'[1]Query2 w Prices'!$L:$L)</f>
        <v>34.576000000000001</v>
      </c>
    </row>
    <row r="1172" spans="2:23" ht="16.5" customHeight="1" x14ac:dyDescent="0.25">
      <c r="B1172" s="42" t="s">
        <v>2021</v>
      </c>
      <c r="C1172" s="33" t="s">
        <v>6035</v>
      </c>
      <c r="D1172" s="34" t="str">
        <f>_xlfn.XLOOKUP($B1172,[1]Redo!$A:$A,[1]Redo!$AD:$AD)</f>
        <v>SGN,S8,BRW,R113(CA),</v>
      </c>
      <c r="E1172" s="35">
        <v>1326</v>
      </c>
      <c r="F1172" s="36">
        <f>_xlfn.XLOOKUP($B1172,'[1]DOT Signs Costs (2)'!$A:$A,'[1]DOT Signs Costs (2)'!$Y:$Y)</f>
        <v>0.11352500000000001</v>
      </c>
      <c r="G1172" s="37">
        <f t="shared" si="236"/>
        <v>6.8115000000000006</v>
      </c>
      <c r="H1172" s="36">
        <f>_xlfn.XLOOKUP($B1172,'[1]DOT Signs Costs (2)'!$A:$A,'[1]DOT Signs Costs (2)'!$W:$W)</f>
        <v>13.596</v>
      </c>
      <c r="I1172" s="36">
        <f t="shared" si="235"/>
        <v>5.2664247500000005</v>
      </c>
      <c r="J1172" s="36">
        <f t="shared" si="237"/>
        <v>7.6061750000000011E-2</v>
      </c>
      <c r="K1172" s="36">
        <f t="shared" si="238"/>
        <v>5.2664247500000005</v>
      </c>
      <c r="L1172" s="36">
        <f t="shared" si="239"/>
        <v>18.9384865</v>
      </c>
      <c r="M1172" s="36">
        <f t="shared" si="240"/>
        <v>1.4809896443000001</v>
      </c>
      <c r="N1172" s="36">
        <f t="shared" si="241"/>
        <v>20.419476144299999</v>
      </c>
      <c r="O1172" s="36">
        <f t="shared" si="242"/>
        <v>3.7209674277517353</v>
      </c>
      <c r="P1172" s="36">
        <f t="shared" si="243"/>
        <v>24.140443572051733</v>
      </c>
      <c r="Q1172" s="38">
        <v>14.7</v>
      </c>
      <c r="R1172" s="39">
        <f t="shared" si="244"/>
        <v>-0.39106338472509583</v>
      </c>
      <c r="S1172" s="40"/>
      <c r="T1172" s="41" t="str">
        <f t="shared" si="245"/>
        <v/>
      </c>
      <c r="U1172" s="41" t="str">
        <f t="shared" si="246"/>
        <v/>
      </c>
      <c r="V1172" s="41">
        <f t="shared" si="234"/>
        <v>14.7</v>
      </c>
      <c r="W1172" s="18">
        <f>_xlfn.XLOOKUP($B1172,'[1]Query2 w Prices'!$B:$B,'[1]Query2 w Prices'!$L:$L)</f>
        <v>14.623200000000001</v>
      </c>
    </row>
    <row r="1173" spans="2:23" ht="16.5" customHeight="1" x14ac:dyDescent="0.25">
      <c r="B1173" s="32" t="s">
        <v>2026</v>
      </c>
      <c r="C1173" s="33" t="s">
        <v>6036</v>
      </c>
      <c r="D1173" s="34" t="str">
        <f>_xlfn.XLOOKUP($B1173,[1]Redo!$A:$A,[1]Redo!$AD:$AD)</f>
        <v>SGN,S8,BRW,R113A(CA),</v>
      </c>
      <c r="E1173" s="35">
        <v>1326</v>
      </c>
      <c r="F1173" s="36">
        <f>_xlfn.XLOOKUP($B1173,'[1]DOT Signs Costs (2)'!$A:$A,'[1]DOT Signs Costs (2)'!$Y:$Y)</f>
        <v>0.11352500000000001</v>
      </c>
      <c r="G1173" s="37">
        <f t="shared" si="236"/>
        <v>6.8115000000000006</v>
      </c>
      <c r="H1173" s="36">
        <f>_xlfn.XLOOKUP($B1173,'[1]DOT Signs Costs (2)'!$A:$A,'[1]DOT Signs Costs (2)'!$W:$W)</f>
        <v>13.596</v>
      </c>
      <c r="I1173" s="36">
        <f t="shared" si="235"/>
        <v>5.2664247500000005</v>
      </c>
      <c r="J1173" s="36">
        <f t="shared" si="237"/>
        <v>7.6061750000000011E-2</v>
      </c>
      <c r="K1173" s="36">
        <f t="shared" si="238"/>
        <v>5.2664247500000005</v>
      </c>
      <c r="L1173" s="36">
        <f t="shared" si="239"/>
        <v>18.9384865</v>
      </c>
      <c r="M1173" s="36">
        <f t="shared" si="240"/>
        <v>1.4809896443000001</v>
      </c>
      <c r="N1173" s="36">
        <f t="shared" si="241"/>
        <v>20.419476144299999</v>
      </c>
      <c r="O1173" s="36">
        <f t="shared" si="242"/>
        <v>3.7209674277517353</v>
      </c>
      <c r="P1173" s="36">
        <f t="shared" si="243"/>
        <v>24.140443572051733</v>
      </c>
      <c r="Q1173" s="38">
        <v>14.7</v>
      </c>
      <c r="R1173" s="39">
        <f t="shared" si="244"/>
        <v>-0.39106338472509583</v>
      </c>
      <c r="S1173" s="40"/>
      <c r="T1173" s="41" t="str">
        <f t="shared" si="245"/>
        <v/>
      </c>
      <c r="U1173" s="41" t="str">
        <f t="shared" si="246"/>
        <v/>
      </c>
      <c r="V1173" s="41">
        <f t="shared" si="234"/>
        <v>14.7</v>
      </c>
      <c r="W1173" s="18">
        <f>_xlfn.XLOOKUP($B1173,'[1]Query2 w Prices'!$B:$B,'[1]Query2 w Prices'!$L:$L)</f>
        <v>14.623200000000001</v>
      </c>
    </row>
    <row r="1174" spans="2:23" ht="16.5" customHeight="1" x14ac:dyDescent="0.25">
      <c r="B1174" s="42" t="s">
        <v>2035</v>
      </c>
      <c r="C1174" s="33" t="s">
        <v>6037</v>
      </c>
      <c r="D1174" s="34" t="str">
        <f>_xlfn.XLOOKUP($B1174,[1]Redo!$A:$A,[1]Redo!$AD:$AD)</f>
        <v>SGN,S8,GWX,R114(CA),</v>
      </c>
      <c r="E1174" s="35">
        <v>1326</v>
      </c>
      <c r="F1174" s="36">
        <f>_xlfn.XLOOKUP($B1174,'[1]DOT Signs Costs (2)'!$A:$A,'[1]DOT Signs Costs (2)'!$Y:$Y)</f>
        <v>0.11352500000000001</v>
      </c>
      <c r="G1174" s="37">
        <f t="shared" si="236"/>
        <v>6.8115000000000006</v>
      </c>
      <c r="H1174" s="36">
        <f>_xlfn.XLOOKUP($B1174,'[1]DOT Signs Costs (2)'!$A:$A,'[1]DOT Signs Costs (2)'!$W:$W)</f>
        <v>13.596</v>
      </c>
      <c r="I1174" s="36">
        <f t="shared" si="235"/>
        <v>5.2664247500000005</v>
      </c>
      <c r="J1174" s="36">
        <f t="shared" si="237"/>
        <v>7.6061750000000011E-2</v>
      </c>
      <c r="K1174" s="36">
        <f t="shared" si="238"/>
        <v>5.2664247500000005</v>
      </c>
      <c r="L1174" s="36">
        <f t="shared" si="239"/>
        <v>18.9384865</v>
      </c>
      <c r="M1174" s="36">
        <f t="shared" si="240"/>
        <v>1.4809896443000001</v>
      </c>
      <c r="N1174" s="36">
        <f t="shared" si="241"/>
        <v>20.419476144299999</v>
      </c>
      <c r="O1174" s="36">
        <f t="shared" si="242"/>
        <v>3.7209674277517353</v>
      </c>
      <c r="P1174" s="36">
        <f t="shared" si="243"/>
        <v>24.140443572051733</v>
      </c>
      <c r="Q1174" s="38">
        <v>14.7</v>
      </c>
      <c r="R1174" s="39">
        <f t="shared" si="244"/>
        <v>-0.39106338472509583</v>
      </c>
      <c r="S1174" s="40"/>
      <c r="T1174" s="41" t="str">
        <f t="shared" si="245"/>
        <v/>
      </c>
      <c r="U1174" s="41" t="str">
        <f t="shared" si="246"/>
        <v/>
      </c>
      <c r="V1174" s="41">
        <f t="shared" si="234"/>
        <v>14.7</v>
      </c>
      <c r="W1174" s="18">
        <f>_xlfn.XLOOKUP($B1174,'[1]Query2 w Prices'!$B:$B,'[1]Query2 w Prices'!$L:$L)</f>
        <v>14.623200000000001</v>
      </c>
    </row>
    <row r="1175" spans="2:23" ht="16.5" customHeight="1" x14ac:dyDescent="0.25">
      <c r="B1175" s="32" t="s">
        <v>2038</v>
      </c>
      <c r="C1175" s="33" t="s">
        <v>6038</v>
      </c>
      <c r="D1175" s="34" t="str">
        <f>_xlfn.XLOOKUP($B1175,[1]Redo!$A:$A,[1]Redo!$AD:$AD)</f>
        <v>SGN,S8,GWX,R114A(CA),</v>
      </c>
      <c r="E1175" s="35">
        <v>1326</v>
      </c>
      <c r="F1175" s="36">
        <f>_xlfn.XLOOKUP($B1175,'[1]DOT Signs Costs (2)'!$A:$A,'[1]DOT Signs Costs (2)'!$Y:$Y)</f>
        <v>0.12911250000000002</v>
      </c>
      <c r="G1175" s="37">
        <f t="shared" si="236"/>
        <v>7.7467500000000014</v>
      </c>
      <c r="H1175" s="36">
        <f>_xlfn.XLOOKUP($B1175,'[1]DOT Signs Costs (2)'!$A:$A,'[1]DOT Signs Costs (2)'!$W:$W)</f>
        <v>15.862000000000002</v>
      </c>
      <c r="I1175" s="36">
        <f t="shared" si="235"/>
        <v>5.9895288750000013</v>
      </c>
      <c r="J1175" s="36">
        <f t="shared" si="237"/>
        <v>8.6505375000000023E-2</v>
      </c>
      <c r="K1175" s="36">
        <f t="shared" si="238"/>
        <v>5.9895288750000013</v>
      </c>
      <c r="L1175" s="36">
        <f t="shared" si="239"/>
        <v>21.938034250000001</v>
      </c>
      <c r="M1175" s="36">
        <f t="shared" si="240"/>
        <v>1.7155542783500002</v>
      </c>
      <c r="N1175" s="36">
        <f t="shared" si="241"/>
        <v>23.653588528350003</v>
      </c>
      <c r="O1175" s="36">
        <f t="shared" si="242"/>
        <v>4.3103080530301074</v>
      </c>
      <c r="P1175" s="36">
        <f t="shared" si="243"/>
        <v>27.963896581380112</v>
      </c>
      <c r="Q1175" s="38" t="e">
        <v>#N/A</v>
      </c>
      <c r="R1175" s="39" t="str">
        <f t="shared" si="244"/>
        <v xml:space="preserve"> </v>
      </c>
      <c r="S1175" s="40"/>
      <c r="T1175" s="41" t="str">
        <f t="shared" si="245"/>
        <v/>
      </c>
      <c r="U1175" s="41" t="str">
        <f t="shared" si="246"/>
        <v/>
      </c>
      <c r="V1175" s="41" t="e">
        <f t="shared" si="234"/>
        <v>#N/A</v>
      </c>
      <c r="W1175" s="18" t="e">
        <f>_xlfn.XLOOKUP($B1175,'[1]Query2 w Prices'!$B:$B,'[1]Query2 w Prices'!$L:$L)</f>
        <v>#N/A</v>
      </c>
    </row>
    <row r="1176" spans="2:23" ht="16.5" customHeight="1" x14ac:dyDescent="0.25">
      <c r="B1176" s="42" t="s">
        <v>2039</v>
      </c>
      <c r="C1176" s="33" t="s">
        <v>6039</v>
      </c>
      <c r="D1176" s="34" t="str">
        <f>_xlfn.XLOOKUP($B1176,[1]Redo!$A:$A,[1]Redo!$AD:$AD)</f>
        <v>SGN,S8,BWX,R115(CA),</v>
      </c>
      <c r="E1176" s="35">
        <v>1326</v>
      </c>
      <c r="F1176" s="36">
        <f>_xlfn.XLOOKUP($B1176,'[1]DOT Signs Costs (2)'!$A:$A,'[1]DOT Signs Costs (2)'!$Y:$Y)</f>
        <v>0.24057500000000001</v>
      </c>
      <c r="G1176" s="37">
        <f t="shared" si="236"/>
        <v>14.4345</v>
      </c>
      <c r="H1176" s="36">
        <f>_xlfn.XLOOKUP($B1176,'[1]DOT Signs Costs (2)'!$A:$A,'[1]DOT Signs Costs (2)'!$W:$W)</f>
        <v>40.788000000000004</v>
      </c>
      <c r="I1176" s="36">
        <f t="shared" si="235"/>
        <v>11.160274250000001</v>
      </c>
      <c r="J1176" s="36">
        <f t="shared" si="237"/>
        <v>0.16118525000000003</v>
      </c>
      <c r="K1176" s="36">
        <f t="shared" si="238"/>
        <v>11.160274250000001</v>
      </c>
      <c r="L1176" s="36">
        <f t="shared" si="239"/>
        <v>52.109459500000007</v>
      </c>
      <c r="M1176" s="36">
        <f t="shared" si="240"/>
        <v>4.0749597329000009</v>
      </c>
      <c r="N1176" s="36">
        <f t="shared" si="241"/>
        <v>56.184419232900005</v>
      </c>
      <c r="O1176" s="36">
        <f t="shared" si="242"/>
        <v>10.238283902847687</v>
      </c>
      <c r="P1176" s="36">
        <f t="shared" si="243"/>
        <v>66.422703135747696</v>
      </c>
      <c r="Q1176" s="38">
        <v>38.630000000000003</v>
      </c>
      <c r="R1176" s="39">
        <f t="shared" si="244"/>
        <v>-0.4184217417190611</v>
      </c>
      <c r="S1176" s="40"/>
      <c r="T1176" s="41" t="str">
        <f t="shared" si="245"/>
        <v/>
      </c>
      <c r="U1176" s="41" t="str">
        <f t="shared" si="246"/>
        <v/>
      </c>
      <c r="V1176" s="41">
        <f t="shared" si="234"/>
        <v>38.630000000000003</v>
      </c>
      <c r="W1176" s="18">
        <f>_xlfn.XLOOKUP($B1176,'[1]Query2 w Prices'!$B:$B,'[1]Query2 w Prices'!$L:$L)</f>
        <v>38.550899999999999</v>
      </c>
    </row>
    <row r="1177" spans="2:23" ht="16.5" customHeight="1" x14ac:dyDescent="0.25">
      <c r="B1177" s="32" t="s">
        <v>2040</v>
      </c>
      <c r="C1177" s="33" t="s">
        <v>6040</v>
      </c>
      <c r="D1177" s="34" t="str">
        <f>_xlfn.XLOOKUP($B1177,[1]Redo!$A:$A,[1]Redo!$AD:$AD)</f>
        <v>SGN,S8,GWX,R116(CA),</v>
      </c>
      <c r="E1177" s="35">
        <v>1326</v>
      </c>
      <c r="F1177" s="36">
        <f>_xlfn.XLOOKUP($B1177,'[1]DOT Signs Costs (2)'!$A:$A,'[1]DOT Signs Costs (2)'!$Y:$Y)</f>
        <v>0.11352500000000001</v>
      </c>
      <c r="G1177" s="37">
        <f t="shared" si="236"/>
        <v>6.8115000000000006</v>
      </c>
      <c r="H1177" s="36">
        <f>_xlfn.XLOOKUP($B1177,'[1]DOT Signs Costs (2)'!$A:$A,'[1]DOT Signs Costs (2)'!$W:$W)</f>
        <v>13.596</v>
      </c>
      <c r="I1177" s="36">
        <f t="shared" si="235"/>
        <v>5.2664247500000005</v>
      </c>
      <c r="J1177" s="36">
        <f t="shared" si="237"/>
        <v>7.6061750000000011E-2</v>
      </c>
      <c r="K1177" s="36">
        <f t="shared" si="238"/>
        <v>5.2664247500000005</v>
      </c>
      <c r="L1177" s="36">
        <f t="shared" si="239"/>
        <v>18.9384865</v>
      </c>
      <c r="M1177" s="36">
        <f t="shared" si="240"/>
        <v>1.4809896443000001</v>
      </c>
      <c r="N1177" s="36">
        <f t="shared" si="241"/>
        <v>20.419476144299999</v>
      </c>
      <c r="O1177" s="36">
        <f t="shared" si="242"/>
        <v>3.7209674277517353</v>
      </c>
      <c r="P1177" s="36">
        <f t="shared" si="243"/>
        <v>24.140443572051733</v>
      </c>
      <c r="Q1177" s="38">
        <v>14.7</v>
      </c>
      <c r="R1177" s="39">
        <f t="shared" si="244"/>
        <v>-0.39106338472509583</v>
      </c>
      <c r="S1177" s="40"/>
      <c r="T1177" s="41" t="str">
        <f t="shared" si="245"/>
        <v/>
      </c>
      <c r="U1177" s="41" t="str">
        <f t="shared" si="246"/>
        <v/>
      </c>
      <c r="V1177" s="41">
        <f t="shared" si="234"/>
        <v>14.7</v>
      </c>
      <c r="W1177" s="18">
        <f>_xlfn.XLOOKUP($B1177,'[1]Query2 w Prices'!$B:$B,'[1]Query2 w Prices'!$L:$L)</f>
        <v>14.623200000000001</v>
      </c>
    </row>
    <row r="1178" spans="2:23" ht="16.5" customHeight="1" x14ac:dyDescent="0.25">
      <c r="B1178" s="42" t="s">
        <v>2043</v>
      </c>
      <c r="C1178" s="33" t="s">
        <v>6041</v>
      </c>
      <c r="D1178" s="34" t="str">
        <f>_xlfn.XLOOKUP($B1178,[1]Redo!$A:$A,[1]Redo!$AD:$AD)</f>
        <v>SGN,S8,BWX,R119(CA),</v>
      </c>
      <c r="E1178" s="35">
        <v>1326</v>
      </c>
      <c r="F1178" s="36">
        <f>_xlfn.XLOOKUP($B1178,'[1]DOT Signs Costs (2)'!$A:$A,'[1]DOT Signs Costs (2)'!$Y:$Y)</f>
        <v>0.27174999999999999</v>
      </c>
      <c r="G1178" s="37">
        <f t="shared" si="236"/>
        <v>16.305</v>
      </c>
      <c r="H1178" s="36">
        <f>_xlfn.XLOOKUP($B1178,'[1]DOT Signs Costs (2)'!$A:$A,'[1]DOT Signs Costs (2)'!$W:$W)</f>
        <v>45.32</v>
      </c>
      <c r="I1178" s="36">
        <f t="shared" si="235"/>
        <v>12.6064825</v>
      </c>
      <c r="J1178" s="36">
        <f t="shared" si="237"/>
        <v>0.1820725</v>
      </c>
      <c r="K1178" s="36">
        <f t="shared" si="238"/>
        <v>12.6064825</v>
      </c>
      <c r="L1178" s="36">
        <f t="shared" si="239"/>
        <v>58.108554999999996</v>
      </c>
      <c r="M1178" s="36">
        <f t="shared" si="240"/>
        <v>4.5440890009999997</v>
      </c>
      <c r="N1178" s="36">
        <f t="shared" si="241"/>
        <v>62.652644000999999</v>
      </c>
      <c r="O1178" s="36">
        <f t="shared" si="242"/>
        <v>11.41696515340443</v>
      </c>
      <c r="P1178" s="36">
        <f t="shared" si="243"/>
        <v>74.069609154404432</v>
      </c>
      <c r="Q1178" s="38" t="e">
        <v>#N/A</v>
      </c>
      <c r="R1178" s="39" t="str">
        <f t="shared" si="244"/>
        <v xml:space="preserve"> </v>
      </c>
      <c r="S1178" s="40"/>
      <c r="T1178" s="41" t="str">
        <f t="shared" si="245"/>
        <v/>
      </c>
      <c r="U1178" s="41" t="str">
        <f t="shared" si="246"/>
        <v/>
      </c>
      <c r="V1178" s="41" t="e">
        <f t="shared" si="234"/>
        <v>#N/A</v>
      </c>
      <c r="W1178" s="18" t="e">
        <f>_xlfn.XLOOKUP($B1178,'[1]Query2 w Prices'!$B:$B,'[1]Query2 w Prices'!$L:$L)</f>
        <v>#N/A</v>
      </c>
    </row>
    <row r="1179" spans="2:23" ht="16.5" customHeight="1" x14ac:dyDescent="0.25">
      <c r="B1179" s="32" t="s">
        <v>2006</v>
      </c>
      <c r="C1179" s="33" t="s">
        <v>6042</v>
      </c>
      <c r="D1179" s="34" t="str">
        <f>_xlfn.XLOOKUP($B1179,[1]Redo!$A:$A,[1]Redo!$AD:$AD)</f>
        <v>SGN,S8,BWX,R11-1,</v>
      </c>
      <c r="E1179" s="35">
        <v>1326</v>
      </c>
      <c r="F1179" s="36">
        <f>_xlfn.XLOOKUP($B1179,'[1]DOT Signs Costs (2)'!$A:$A,'[1]DOT Signs Costs (2)'!$Y:$Y)</f>
        <v>0.28175</v>
      </c>
      <c r="G1179" s="37">
        <f t="shared" si="236"/>
        <v>16.905000000000001</v>
      </c>
      <c r="H1179" s="36">
        <f>_xlfn.XLOOKUP($B1179,'[1]DOT Signs Costs (2)'!$A:$A,'[1]DOT Signs Costs (2)'!$W:$W)</f>
        <v>45.32</v>
      </c>
      <c r="I1179" s="36">
        <f t="shared" si="235"/>
        <v>13.070382500000001</v>
      </c>
      <c r="J1179" s="36">
        <f t="shared" si="237"/>
        <v>0.18877250000000001</v>
      </c>
      <c r="K1179" s="36">
        <f t="shared" si="238"/>
        <v>13.070382500000001</v>
      </c>
      <c r="L1179" s="36">
        <f t="shared" si="239"/>
        <v>58.579155</v>
      </c>
      <c r="M1179" s="36">
        <f t="shared" si="240"/>
        <v>4.5808899210000007</v>
      </c>
      <c r="N1179" s="36">
        <f t="shared" si="241"/>
        <v>63.160044921000001</v>
      </c>
      <c r="O1179" s="36">
        <f t="shared" si="242"/>
        <v>11.509426991445183</v>
      </c>
      <c r="P1179" s="36">
        <f t="shared" si="243"/>
        <v>74.669471912445189</v>
      </c>
      <c r="Q1179" s="38">
        <v>43.16</v>
      </c>
      <c r="R1179" s="39">
        <f t="shared" si="244"/>
        <v>-0.42198600184814616</v>
      </c>
      <c r="S1179" s="40"/>
      <c r="T1179" s="41" t="str">
        <f t="shared" si="245"/>
        <v/>
      </c>
      <c r="U1179" s="41" t="str">
        <f t="shared" si="246"/>
        <v/>
      </c>
      <c r="V1179" s="41">
        <f t="shared" si="234"/>
        <v>43.16</v>
      </c>
      <c r="W1179" s="18">
        <f>_xlfn.XLOOKUP($B1179,'[1]Query2 w Prices'!$B:$B,'[1]Query2 w Prices'!$L:$L)</f>
        <v>43.085700000000003</v>
      </c>
    </row>
    <row r="1180" spans="2:23" ht="16.5" customHeight="1" x14ac:dyDescent="0.25">
      <c r="B1180" s="42" t="s">
        <v>2011</v>
      </c>
      <c r="C1180" s="33" t="s">
        <v>6043</v>
      </c>
      <c r="D1180" s="34" t="str">
        <f>_xlfn.XLOOKUP($B1180,[1]Redo!$A:$A,[1]Redo!$AD:$AD)</f>
        <v>SGN,S8,BWX,R11-2,</v>
      </c>
      <c r="E1180" s="35">
        <v>1326</v>
      </c>
      <c r="F1180" s="36">
        <f>_xlfn.XLOOKUP($B1180,'[1]DOT Signs Costs (2)'!$A:$A,'[1]DOT Signs Costs (2)'!$Y:$Y)</f>
        <v>0.49350000000000005</v>
      </c>
      <c r="G1180" s="37">
        <f t="shared" si="236"/>
        <v>29.610000000000003</v>
      </c>
      <c r="H1180" s="36">
        <f>_xlfn.XLOOKUP($B1180,'[1]DOT Signs Costs (2)'!$A:$A,'[1]DOT Signs Costs (2)'!$W:$W)</f>
        <v>90.64</v>
      </c>
      <c r="I1180" s="36">
        <f t="shared" si="235"/>
        <v>22.893465000000003</v>
      </c>
      <c r="J1180" s="36">
        <f t="shared" si="237"/>
        <v>0.33064500000000008</v>
      </c>
      <c r="K1180" s="36">
        <f t="shared" si="238"/>
        <v>22.893465000000003</v>
      </c>
      <c r="L1180" s="36">
        <f t="shared" si="239"/>
        <v>113.86411000000001</v>
      </c>
      <c r="M1180" s="36">
        <f t="shared" si="240"/>
        <v>8.9041734020000014</v>
      </c>
      <c r="N1180" s="36">
        <f t="shared" si="241"/>
        <v>122.76828340200001</v>
      </c>
      <c r="O1180" s="36">
        <f t="shared" si="242"/>
        <v>22.371621116605102</v>
      </c>
      <c r="P1180" s="36">
        <f t="shared" si="243"/>
        <v>145.13990451860511</v>
      </c>
      <c r="Q1180" s="38" t="e">
        <v>#N/A</v>
      </c>
      <c r="R1180" s="39" t="str">
        <f t="shared" si="244"/>
        <v xml:space="preserve"> </v>
      </c>
      <c r="S1180" s="40"/>
      <c r="T1180" s="41" t="str">
        <f t="shared" si="245"/>
        <v/>
      </c>
      <c r="U1180" s="41" t="str">
        <f t="shared" si="246"/>
        <v/>
      </c>
      <c r="V1180" s="41" t="e">
        <f t="shared" si="234"/>
        <v>#N/A</v>
      </c>
      <c r="W1180" s="18" t="e">
        <f>_xlfn.XLOOKUP($B1180,'[1]Query2 w Prices'!$B:$B,'[1]Query2 w Prices'!$L:$L)</f>
        <v>#N/A</v>
      </c>
    </row>
    <row r="1181" spans="2:23" ht="16.5" customHeight="1" x14ac:dyDescent="0.25">
      <c r="B1181" s="32" t="s">
        <v>2015</v>
      </c>
      <c r="C1181" s="33" t="s">
        <v>6044</v>
      </c>
      <c r="D1181" s="34" t="str">
        <f>_xlfn.XLOOKUP($B1181,[1]Redo!$A:$A,[1]Redo!$AD:$AD)</f>
        <v>SGN,S8,BWX,R11-2a,</v>
      </c>
      <c r="E1181" s="35">
        <v>1326</v>
      </c>
      <c r="F1181" s="36">
        <f>_xlfn.XLOOKUP($B1181,'[1]DOT Signs Costs (2)'!$A:$A,'[1]DOT Signs Costs (2)'!$Y:$Y)</f>
        <v>0.49350000000000005</v>
      </c>
      <c r="G1181" s="37">
        <f t="shared" si="236"/>
        <v>29.610000000000003</v>
      </c>
      <c r="H1181" s="36">
        <f>_xlfn.XLOOKUP($B1181,'[1]DOT Signs Costs (2)'!$A:$A,'[1]DOT Signs Costs (2)'!$W:$W)</f>
        <v>90.64</v>
      </c>
      <c r="I1181" s="36">
        <f t="shared" si="235"/>
        <v>22.893465000000003</v>
      </c>
      <c r="J1181" s="36">
        <f t="shared" si="237"/>
        <v>0.33064500000000008</v>
      </c>
      <c r="K1181" s="36">
        <f t="shared" si="238"/>
        <v>22.893465000000003</v>
      </c>
      <c r="L1181" s="36">
        <f t="shared" si="239"/>
        <v>113.86411000000001</v>
      </c>
      <c r="M1181" s="36">
        <f t="shared" si="240"/>
        <v>8.9041734020000014</v>
      </c>
      <c r="N1181" s="36">
        <f t="shared" si="241"/>
        <v>122.76828340200001</v>
      </c>
      <c r="O1181" s="36">
        <f t="shared" si="242"/>
        <v>22.371621116605102</v>
      </c>
      <c r="P1181" s="36">
        <f t="shared" si="243"/>
        <v>145.13990451860511</v>
      </c>
      <c r="Q1181" s="38" t="e">
        <v>#N/A</v>
      </c>
      <c r="R1181" s="39" t="str">
        <f t="shared" si="244"/>
        <v xml:space="preserve"> </v>
      </c>
      <c r="S1181" s="40"/>
      <c r="T1181" s="41" t="str">
        <f t="shared" si="245"/>
        <v/>
      </c>
      <c r="U1181" s="41" t="str">
        <f t="shared" si="246"/>
        <v/>
      </c>
      <c r="V1181" s="41" t="e">
        <f t="shared" si="234"/>
        <v>#N/A</v>
      </c>
      <c r="W1181" s="18" t="e">
        <f>_xlfn.XLOOKUP($B1181,'[1]Query2 w Prices'!$B:$B,'[1]Query2 w Prices'!$L:$L)</f>
        <v>#N/A</v>
      </c>
    </row>
    <row r="1182" spans="2:23" ht="16.5" customHeight="1" x14ac:dyDescent="0.25">
      <c r="B1182" s="42" t="s">
        <v>2016</v>
      </c>
      <c r="C1182" s="33" t="s">
        <v>6045</v>
      </c>
      <c r="D1182" s="34" t="str">
        <f>_xlfn.XLOOKUP($B1182,[1]Redo!$A:$A,[1]Redo!$AD:$AD)</f>
        <v>SGN,S8,BWX,R11-2b,</v>
      </c>
      <c r="E1182" s="35">
        <v>1326</v>
      </c>
      <c r="F1182" s="36">
        <f>_xlfn.XLOOKUP($B1182,'[1]DOT Signs Costs (2)'!$A:$A,'[1]DOT Signs Costs (2)'!$Y:$Y)</f>
        <v>0.49350000000000005</v>
      </c>
      <c r="G1182" s="37">
        <f t="shared" si="236"/>
        <v>29.610000000000003</v>
      </c>
      <c r="H1182" s="36">
        <f>_xlfn.XLOOKUP($B1182,'[1]DOT Signs Costs (2)'!$A:$A,'[1]DOT Signs Costs (2)'!$W:$W)</f>
        <v>90.64</v>
      </c>
      <c r="I1182" s="36">
        <f t="shared" si="235"/>
        <v>22.893465000000003</v>
      </c>
      <c r="J1182" s="36">
        <f t="shared" si="237"/>
        <v>0.33064500000000008</v>
      </c>
      <c r="K1182" s="36">
        <f t="shared" si="238"/>
        <v>22.893465000000003</v>
      </c>
      <c r="L1182" s="36">
        <f t="shared" si="239"/>
        <v>113.86411000000001</v>
      </c>
      <c r="M1182" s="36">
        <f t="shared" si="240"/>
        <v>8.9041734020000014</v>
      </c>
      <c r="N1182" s="36">
        <f t="shared" si="241"/>
        <v>122.76828340200001</v>
      </c>
      <c r="O1182" s="36">
        <f t="shared" si="242"/>
        <v>22.371621116605102</v>
      </c>
      <c r="P1182" s="36">
        <f t="shared" si="243"/>
        <v>145.13990451860511</v>
      </c>
      <c r="Q1182" s="38" t="e">
        <v>#N/A</v>
      </c>
      <c r="R1182" s="39" t="str">
        <f t="shared" si="244"/>
        <v xml:space="preserve"> </v>
      </c>
      <c r="S1182" s="40"/>
      <c r="T1182" s="41" t="str">
        <f t="shared" si="245"/>
        <v/>
      </c>
      <c r="U1182" s="41" t="str">
        <f t="shared" si="246"/>
        <v/>
      </c>
      <c r="V1182" s="41" t="e">
        <f t="shared" si="234"/>
        <v>#N/A</v>
      </c>
      <c r="W1182" s="18" t="e">
        <f>_xlfn.XLOOKUP($B1182,'[1]Query2 w Prices'!$B:$B,'[1]Query2 w Prices'!$L:$L)</f>
        <v>#N/A</v>
      </c>
    </row>
    <row r="1183" spans="2:23" ht="16.5" customHeight="1" x14ac:dyDescent="0.25">
      <c r="B1183" s="32" t="s">
        <v>2017</v>
      </c>
      <c r="C1183" s="33" t="s">
        <v>6046</v>
      </c>
      <c r="D1183" s="34" t="str">
        <f>_xlfn.XLOOKUP($B1183,[1]Redo!$A:$A,[1]Redo!$AD:$AD)</f>
        <v>SGN,S8,BWX,R11-2c,</v>
      </c>
      <c r="E1183" s="35">
        <v>1326</v>
      </c>
      <c r="F1183" s="36">
        <f>_xlfn.XLOOKUP($B1183,'[1]DOT Signs Costs (2)'!$A:$A,'[1]DOT Signs Costs (2)'!$Y:$Y)</f>
        <v>0.49350000000000005</v>
      </c>
      <c r="G1183" s="37">
        <f t="shared" si="236"/>
        <v>29.610000000000003</v>
      </c>
      <c r="H1183" s="36">
        <f>_xlfn.XLOOKUP($B1183,'[1]DOT Signs Costs (2)'!$A:$A,'[1]DOT Signs Costs (2)'!$W:$W)</f>
        <v>90.64</v>
      </c>
      <c r="I1183" s="36">
        <f t="shared" si="235"/>
        <v>22.893465000000003</v>
      </c>
      <c r="J1183" s="36">
        <f t="shared" si="237"/>
        <v>0.33064500000000008</v>
      </c>
      <c r="K1183" s="36">
        <f t="shared" si="238"/>
        <v>22.893465000000003</v>
      </c>
      <c r="L1183" s="36">
        <f t="shared" si="239"/>
        <v>113.86411000000001</v>
      </c>
      <c r="M1183" s="36">
        <f t="shared" si="240"/>
        <v>8.9041734020000014</v>
      </c>
      <c r="N1183" s="36">
        <f t="shared" si="241"/>
        <v>122.76828340200001</v>
      </c>
      <c r="O1183" s="36">
        <f t="shared" si="242"/>
        <v>22.371621116605102</v>
      </c>
      <c r="P1183" s="36">
        <f t="shared" si="243"/>
        <v>145.13990451860511</v>
      </c>
      <c r="Q1183" s="38" t="e">
        <v>#N/A</v>
      </c>
      <c r="R1183" s="39" t="str">
        <f t="shared" si="244"/>
        <v xml:space="preserve"> </v>
      </c>
      <c r="S1183" s="40"/>
      <c r="T1183" s="41" t="str">
        <f t="shared" si="245"/>
        <v/>
      </c>
      <c r="U1183" s="41" t="str">
        <f t="shared" si="246"/>
        <v/>
      </c>
      <c r="V1183" s="41" t="e">
        <f t="shared" si="234"/>
        <v>#N/A</v>
      </c>
      <c r="W1183" s="18" t="e">
        <f>_xlfn.XLOOKUP($B1183,'[1]Query2 w Prices'!$B:$B,'[1]Query2 w Prices'!$L:$L)</f>
        <v>#N/A</v>
      </c>
    </row>
    <row r="1184" spans="2:23" ht="16.5" customHeight="1" x14ac:dyDescent="0.25">
      <c r="B1184" s="42" t="s">
        <v>2018</v>
      </c>
      <c r="C1184" s="33" t="s">
        <v>6047</v>
      </c>
      <c r="D1184" s="34" t="str">
        <f>_xlfn.XLOOKUP($B1184,[1]Redo!$A:$A,[1]Redo!$AD:$AD)</f>
        <v>SGN,S8,BWX,R11-3,</v>
      </c>
      <c r="E1184" s="35">
        <v>1326</v>
      </c>
      <c r="F1184" s="36">
        <f>_xlfn.XLOOKUP($B1184,'[1]DOT Signs Costs (2)'!$A:$A,'[1]DOT Signs Costs (2)'!$Y:$Y)</f>
        <v>0.5993750000000001</v>
      </c>
      <c r="G1184" s="37">
        <f t="shared" si="236"/>
        <v>35.962500000000006</v>
      </c>
      <c r="H1184" s="36">
        <f>_xlfn.XLOOKUP($B1184,'[1]DOT Signs Costs (2)'!$A:$A,'[1]DOT Signs Costs (2)'!$W:$W)</f>
        <v>113.30000000000001</v>
      </c>
      <c r="I1184" s="36">
        <f t="shared" si="235"/>
        <v>27.805006250000005</v>
      </c>
      <c r="J1184" s="36">
        <f t="shared" si="237"/>
        <v>0.40158125000000011</v>
      </c>
      <c r="K1184" s="36">
        <f t="shared" si="238"/>
        <v>27.805006250000005</v>
      </c>
      <c r="L1184" s="36">
        <f t="shared" si="239"/>
        <v>141.50658750000002</v>
      </c>
      <c r="M1184" s="36">
        <f t="shared" si="240"/>
        <v>11.065815142500002</v>
      </c>
      <c r="N1184" s="36">
        <f t="shared" si="241"/>
        <v>152.57240264250004</v>
      </c>
      <c r="O1184" s="36">
        <f t="shared" si="242"/>
        <v>27.802718179185067</v>
      </c>
      <c r="P1184" s="36">
        <f t="shared" si="243"/>
        <v>180.3751208216851</v>
      </c>
      <c r="Q1184" s="38">
        <v>283.5</v>
      </c>
      <c r="R1184" s="39">
        <f t="shared" si="244"/>
        <v>0.57172451892776222</v>
      </c>
      <c r="S1184" s="40"/>
      <c r="T1184" s="41" t="str">
        <f t="shared" si="245"/>
        <v/>
      </c>
      <c r="U1184" s="41" t="str">
        <f t="shared" si="246"/>
        <v/>
      </c>
      <c r="V1184" s="41">
        <f t="shared" si="234"/>
        <v>283.5</v>
      </c>
      <c r="W1184" s="18">
        <f>_xlfn.XLOOKUP($B1184,'[1]Query2 w Prices'!$B:$B,'[1]Query2 w Prices'!$L:$L)</f>
        <v>283.42149999999998</v>
      </c>
    </row>
    <row r="1185" spans="2:23" ht="16.5" customHeight="1" x14ac:dyDescent="0.25">
      <c r="B1185" s="32" t="s">
        <v>2025</v>
      </c>
      <c r="C1185" s="33" t="s">
        <v>6048</v>
      </c>
      <c r="D1185" s="34" t="str">
        <f>_xlfn.XLOOKUP($B1185,[1]Redo!$A:$A,[1]Redo!$AD:$AD)</f>
        <v>SGN,S8,BWX,R11-3a,</v>
      </c>
      <c r="E1185" s="35">
        <v>1326</v>
      </c>
      <c r="F1185" s="36">
        <f>_xlfn.XLOOKUP($B1185,'[1]DOT Signs Costs (2)'!$A:$A,'[1]DOT Signs Costs (2)'!$Y:$Y)</f>
        <v>0.5993750000000001</v>
      </c>
      <c r="G1185" s="37">
        <f t="shared" si="236"/>
        <v>35.962500000000006</v>
      </c>
      <c r="H1185" s="36">
        <f>_xlfn.XLOOKUP($B1185,'[1]DOT Signs Costs (2)'!$A:$A,'[1]DOT Signs Costs (2)'!$W:$W)</f>
        <v>113.30000000000001</v>
      </c>
      <c r="I1185" s="36">
        <f t="shared" si="235"/>
        <v>27.805006250000005</v>
      </c>
      <c r="J1185" s="36">
        <f t="shared" si="237"/>
        <v>0.40158125000000011</v>
      </c>
      <c r="K1185" s="36">
        <f t="shared" si="238"/>
        <v>27.805006250000005</v>
      </c>
      <c r="L1185" s="36">
        <f t="shared" si="239"/>
        <v>141.50658750000002</v>
      </c>
      <c r="M1185" s="36">
        <f t="shared" si="240"/>
        <v>11.065815142500002</v>
      </c>
      <c r="N1185" s="36">
        <f t="shared" si="241"/>
        <v>152.57240264250004</v>
      </c>
      <c r="O1185" s="36">
        <f t="shared" si="242"/>
        <v>27.802718179185067</v>
      </c>
      <c r="P1185" s="36">
        <f t="shared" si="243"/>
        <v>180.3751208216851</v>
      </c>
      <c r="Q1185" s="38" t="e">
        <v>#N/A</v>
      </c>
      <c r="R1185" s="39" t="str">
        <f t="shared" si="244"/>
        <v xml:space="preserve"> </v>
      </c>
      <c r="S1185" s="40"/>
      <c r="T1185" s="41" t="str">
        <f t="shared" si="245"/>
        <v/>
      </c>
      <c r="U1185" s="41" t="str">
        <f t="shared" si="246"/>
        <v/>
      </c>
      <c r="V1185" s="41" t="e">
        <f t="shared" si="234"/>
        <v>#N/A</v>
      </c>
      <c r="W1185" s="18" t="e">
        <f>_xlfn.XLOOKUP($B1185,'[1]Query2 w Prices'!$B:$B,'[1]Query2 w Prices'!$L:$L)</f>
        <v>#N/A</v>
      </c>
    </row>
    <row r="1186" spans="2:23" ht="16.5" customHeight="1" x14ac:dyDescent="0.25">
      <c r="B1186" s="42" t="s">
        <v>2029</v>
      </c>
      <c r="C1186" s="33" t="s">
        <v>6049</v>
      </c>
      <c r="D1186" s="34" t="str">
        <f>_xlfn.XLOOKUP($B1186,[1]Redo!$A:$A,[1]Redo!$AD:$AD)</f>
        <v>SGN,S8,BWX,R11-3b,</v>
      </c>
      <c r="E1186" s="35">
        <v>1326</v>
      </c>
      <c r="F1186" s="36">
        <f>_xlfn.XLOOKUP($B1186,'[1]DOT Signs Costs (2)'!$A:$A,'[1]DOT Signs Costs (2)'!$Y:$Y)</f>
        <v>0.5993750000000001</v>
      </c>
      <c r="G1186" s="37">
        <f t="shared" si="236"/>
        <v>35.962500000000006</v>
      </c>
      <c r="H1186" s="36">
        <f>_xlfn.XLOOKUP($B1186,'[1]DOT Signs Costs (2)'!$A:$A,'[1]DOT Signs Costs (2)'!$W:$W)</f>
        <v>113.30000000000001</v>
      </c>
      <c r="I1186" s="36">
        <f t="shared" si="235"/>
        <v>27.805006250000005</v>
      </c>
      <c r="J1186" s="36">
        <f t="shared" si="237"/>
        <v>0.40158125000000011</v>
      </c>
      <c r="K1186" s="36">
        <f t="shared" si="238"/>
        <v>27.805006250000005</v>
      </c>
      <c r="L1186" s="36">
        <f t="shared" si="239"/>
        <v>141.50658750000002</v>
      </c>
      <c r="M1186" s="36">
        <f t="shared" si="240"/>
        <v>11.065815142500002</v>
      </c>
      <c r="N1186" s="36">
        <f t="shared" si="241"/>
        <v>152.57240264250004</v>
      </c>
      <c r="O1186" s="36">
        <f t="shared" si="242"/>
        <v>27.802718179185067</v>
      </c>
      <c r="P1186" s="36">
        <f t="shared" si="243"/>
        <v>180.3751208216851</v>
      </c>
      <c r="Q1186" s="38">
        <v>283.5</v>
      </c>
      <c r="R1186" s="39">
        <f t="shared" si="244"/>
        <v>0.57172451892776222</v>
      </c>
      <c r="S1186" s="40"/>
      <c r="T1186" s="41" t="str">
        <f t="shared" si="245"/>
        <v/>
      </c>
      <c r="U1186" s="41" t="str">
        <f t="shared" si="246"/>
        <v/>
      </c>
      <c r="V1186" s="41">
        <f t="shared" si="234"/>
        <v>283.5</v>
      </c>
      <c r="W1186" s="18">
        <f>_xlfn.XLOOKUP($B1186,'[1]Query2 w Prices'!$B:$B,'[1]Query2 w Prices'!$L:$L)</f>
        <v>283.42149999999998</v>
      </c>
    </row>
    <row r="1187" spans="2:23" ht="16.5" customHeight="1" x14ac:dyDescent="0.25">
      <c r="B1187" s="32" t="s">
        <v>2032</v>
      </c>
      <c r="C1187" s="33" t="s">
        <v>6050</v>
      </c>
      <c r="D1187" s="34" t="str">
        <f>_xlfn.XLOOKUP($B1187,[1]Redo!$A:$A,[1]Redo!$AD:$AD)</f>
        <v>SGN,S8,BWX,R11-4,</v>
      </c>
      <c r="E1187" s="35">
        <v>1326</v>
      </c>
      <c r="F1187" s="36">
        <f>_xlfn.XLOOKUP($B1187,'[1]DOT Signs Costs (2)'!$A:$A,'[1]DOT Signs Costs (2)'!$Y:$Y)</f>
        <v>0.5993750000000001</v>
      </c>
      <c r="G1187" s="37">
        <f t="shared" si="236"/>
        <v>35.962500000000006</v>
      </c>
      <c r="H1187" s="36">
        <f>_xlfn.XLOOKUP($B1187,'[1]DOT Signs Costs (2)'!$A:$A,'[1]DOT Signs Costs (2)'!$W:$W)</f>
        <v>113.30000000000001</v>
      </c>
      <c r="I1187" s="36">
        <f t="shared" si="235"/>
        <v>27.805006250000005</v>
      </c>
      <c r="J1187" s="36">
        <f t="shared" si="237"/>
        <v>0.40158125000000011</v>
      </c>
      <c r="K1187" s="36">
        <f t="shared" si="238"/>
        <v>27.805006250000005</v>
      </c>
      <c r="L1187" s="36">
        <f t="shared" si="239"/>
        <v>141.50658750000002</v>
      </c>
      <c r="M1187" s="36">
        <f t="shared" si="240"/>
        <v>11.065815142500002</v>
      </c>
      <c r="N1187" s="36">
        <f t="shared" si="241"/>
        <v>152.57240264250004</v>
      </c>
      <c r="O1187" s="36">
        <f t="shared" si="242"/>
        <v>27.802718179185067</v>
      </c>
      <c r="P1187" s="36">
        <f t="shared" si="243"/>
        <v>180.3751208216851</v>
      </c>
      <c r="Q1187" s="38">
        <v>283.5</v>
      </c>
      <c r="R1187" s="39">
        <f t="shared" si="244"/>
        <v>0.57172451892776222</v>
      </c>
      <c r="S1187" s="40"/>
      <c r="T1187" s="41" t="str">
        <f t="shared" si="245"/>
        <v/>
      </c>
      <c r="U1187" s="41" t="str">
        <f t="shared" si="246"/>
        <v/>
      </c>
      <c r="V1187" s="41">
        <f t="shared" si="234"/>
        <v>283.5</v>
      </c>
      <c r="W1187" s="18">
        <f>_xlfn.XLOOKUP($B1187,'[1]Query2 w Prices'!$B:$B,'[1]Query2 w Prices'!$L:$L)</f>
        <v>283.42149999999998</v>
      </c>
    </row>
    <row r="1188" spans="2:23" ht="16.5" customHeight="1" x14ac:dyDescent="0.25">
      <c r="B1188" s="42" t="s">
        <v>2054</v>
      </c>
      <c r="C1188" s="33" t="s">
        <v>6051</v>
      </c>
      <c r="D1188" s="34" t="str">
        <f>_xlfn.XLOOKUP($B1188,[1]Redo!$A:$A,[1]Redo!$AD:$AD)</f>
        <v>SGN,S8,BWX,R12-1,</v>
      </c>
      <c r="E1188" s="35">
        <v>1326</v>
      </c>
      <c r="F1188" s="36">
        <f>_xlfn.XLOOKUP($B1188,'[1]DOT Signs Costs (2)'!$A:$A,'[1]DOT Signs Costs (2)'!$Y:$Y)</f>
        <v>0.28175</v>
      </c>
      <c r="G1188" s="37">
        <f t="shared" si="236"/>
        <v>16.905000000000001</v>
      </c>
      <c r="H1188" s="36">
        <f>_xlfn.XLOOKUP($B1188,'[1]DOT Signs Costs (2)'!$A:$A,'[1]DOT Signs Costs (2)'!$W:$W)</f>
        <v>45.32</v>
      </c>
      <c r="I1188" s="36">
        <f t="shared" si="235"/>
        <v>13.070382500000001</v>
      </c>
      <c r="J1188" s="36">
        <f t="shared" si="237"/>
        <v>0.18877250000000001</v>
      </c>
      <c r="K1188" s="36">
        <f t="shared" si="238"/>
        <v>13.070382500000001</v>
      </c>
      <c r="L1188" s="36">
        <f t="shared" si="239"/>
        <v>58.579155</v>
      </c>
      <c r="M1188" s="36">
        <f t="shared" si="240"/>
        <v>4.5808899210000007</v>
      </c>
      <c r="N1188" s="36">
        <f t="shared" si="241"/>
        <v>63.160044921000001</v>
      </c>
      <c r="O1188" s="36">
        <f t="shared" si="242"/>
        <v>11.509426991445183</v>
      </c>
      <c r="P1188" s="36">
        <f t="shared" si="243"/>
        <v>74.669471912445189</v>
      </c>
      <c r="Q1188" s="38">
        <v>43.16</v>
      </c>
      <c r="R1188" s="39">
        <f t="shared" si="244"/>
        <v>-0.42198600184814616</v>
      </c>
      <c r="S1188" s="40"/>
      <c r="T1188" s="41" t="str">
        <f t="shared" si="245"/>
        <v/>
      </c>
      <c r="U1188" s="41" t="str">
        <f t="shared" si="246"/>
        <v/>
      </c>
      <c r="V1188" s="41">
        <f t="shared" si="234"/>
        <v>43.16</v>
      </c>
      <c r="W1188" s="18">
        <f>_xlfn.XLOOKUP($B1188,'[1]Query2 w Prices'!$B:$B,'[1]Query2 w Prices'!$L:$L)</f>
        <v>43.085700000000003</v>
      </c>
    </row>
    <row r="1189" spans="2:23" ht="16.5" customHeight="1" x14ac:dyDescent="0.25">
      <c r="B1189" s="32" t="s">
        <v>2055</v>
      </c>
      <c r="C1189" s="33" t="s">
        <v>6052</v>
      </c>
      <c r="D1189" s="34" t="str">
        <f>_xlfn.XLOOKUP($B1189,[1]Redo!$A:$A,[1]Redo!$AD:$AD)</f>
        <v>SGN,S8,BWX,R12-1,</v>
      </c>
      <c r="E1189" s="35">
        <v>1326</v>
      </c>
      <c r="F1189" s="36">
        <f>_xlfn.XLOOKUP($B1189,'[1]DOT Signs Costs (2)'!$A:$A,'[1]DOT Signs Costs (2)'!$Y:$Y)</f>
        <v>0.60820000000000018</v>
      </c>
      <c r="G1189" s="37">
        <f t="shared" si="236"/>
        <v>36.492000000000012</v>
      </c>
      <c r="H1189" s="36">
        <f>_xlfn.XLOOKUP($B1189,'[1]DOT Signs Costs (2)'!$A:$A,'[1]DOT Signs Costs (2)'!$W:$W)</f>
        <v>108.768</v>
      </c>
      <c r="I1189" s="36">
        <f t="shared" si="235"/>
        <v>28.21439800000001</v>
      </c>
      <c r="J1189" s="36">
        <f t="shared" si="237"/>
        <v>0.40749400000000013</v>
      </c>
      <c r="K1189" s="36">
        <f t="shared" si="238"/>
        <v>28.21439800000001</v>
      </c>
      <c r="L1189" s="36">
        <f t="shared" si="239"/>
        <v>137.389892</v>
      </c>
      <c r="M1189" s="36">
        <f t="shared" si="240"/>
        <v>10.743889554400001</v>
      </c>
      <c r="N1189" s="36">
        <f t="shared" si="241"/>
        <v>148.1337815544</v>
      </c>
      <c r="O1189" s="36">
        <f t="shared" si="242"/>
        <v>26.993884280791328</v>
      </c>
      <c r="P1189" s="36">
        <f t="shared" si="243"/>
        <v>175.12766583519132</v>
      </c>
      <c r="Q1189" s="38">
        <v>90.77</v>
      </c>
      <c r="R1189" s="39">
        <f t="shared" si="244"/>
        <v>-0.48169240098579519</v>
      </c>
      <c r="S1189" s="40"/>
      <c r="T1189" s="41" t="str">
        <f t="shared" si="245"/>
        <v/>
      </c>
      <c r="U1189" s="41" t="str">
        <f t="shared" si="246"/>
        <v/>
      </c>
      <c r="V1189" s="41">
        <f t="shared" si="234"/>
        <v>90.77</v>
      </c>
      <c r="W1189" s="18">
        <f>_xlfn.XLOOKUP($B1189,'[1]Query2 w Prices'!$B:$B,'[1]Query2 w Prices'!$L:$L)</f>
        <v>90.694900000000004</v>
      </c>
    </row>
    <row r="1190" spans="2:23" ht="16.5" customHeight="1" x14ac:dyDescent="0.25">
      <c r="B1190" s="42" t="s">
        <v>2056</v>
      </c>
      <c r="C1190" s="33" t="s">
        <v>6053</v>
      </c>
      <c r="D1190" s="34" t="str">
        <f>_xlfn.XLOOKUP($B1190,[1]Redo!$A:$A,[1]Redo!$AD:$AD)</f>
        <v>SGN,S8,BWX,R12-2,</v>
      </c>
      <c r="E1190" s="35">
        <v>1326</v>
      </c>
      <c r="F1190" s="36">
        <f>_xlfn.XLOOKUP($B1190,'[1]DOT Signs Costs (2)'!$A:$A,'[1]DOT Signs Costs (2)'!$Y:$Y)</f>
        <v>0.28175</v>
      </c>
      <c r="G1190" s="37">
        <f t="shared" si="236"/>
        <v>16.905000000000001</v>
      </c>
      <c r="H1190" s="36">
        <f>_xlfn.XLOOKUP($B1190,'[1]DOT Signs Costs (2)'!$A:$A,'[1]DOT Signs Costs (2)'!$W:$W)</f>
        <v>45.32</v>
      </c>
      <c r="I1190" s="36">
        <f t="shared" si="235"/>
        <v>13.070382500000001</v>
      </c>
      <c r="J1190" s="36">
        <f t="shared" si="237"/>
        <v>0.18877250000000001</v>
      </c>
      <c r="K1190" s="36">
        <f t="shared" si="238"/>
        <v>13.070382500000001</v>
      </c>
      <c r="L1190" s="36">
        <f t="shared" si="239"/>
        <v>58.579155</v>
      </c>
      <c r="M1190" s="36">
        <f t="shared" si="240"/>
        <v>4.5808899210000007</v>
      </c>
      <c r="N1190" s="36">
        <f t="shared" si="241"/>
        <v>63.160044921000001</v>
      </c>
      <c r="O1190" s="36">
        <f t="shared" si="242"/>
        <v>11.509426991445183</v>
      </c>
      <c r="P1190" s="36">
        <f t="shared" si="243"/>
        <v>74.669471912445189</v>
      </c>
      <c r="Q1190" s="38" t="e">
        <v>#N/A</v>
      </c>
      <c r="R1190" s="39" t="str">
        <f t="shared" si="244"/>
        <v xml:space="preserve"> </v>
      </c>
      <c r="S1190" s="40"/>
      <c r="T1190" s="41" t="str">
        <f t="shared" si="245"/>
        <v/>
      </c>
      <c r="U1190" s="41" t="str">
        <f t="shared" si="246"/>
        <v/>
      </c>
      <c r="V1190" s="41" t="e">
        <f t="shared" si="234"/>
        <v>#N/A</v>
      </c>
      <c r="W1190" s="18" t="e">
        <f>_xlfn.XLOOKUP($B1190,'[1]Query2 w Prices'!$B:$B,'[1]Query2 w Prices'!$L:$L)</f>
        <v>#N/A</v>
      </c>
    </row>
    <row r="1191" spans="2:23" ht="16.5" customHeight="1" x14ac:dyDescent="0.25">
      <c r="B1191" s="32" t="s">
        <v>2057</v>
      </c>
      <c r="C1191" s="33" t="s">
        <v>6054</v>
      </c>
      <c r="D1191" s="34" t="str">
        <f>_xlfn.XLOOKUP($B1191,[1]Redo!$A:$A,[1]Redo!$AD:$AD)</f>
        <v>SGN,S8,BWX,R12-2,</v>
      </c>
      <c r="E1191" s="35">
        <v>1326</v>
      </c>
      <c r="F1191" s="36">
        <f>_xlfn.XLOOKUP($B1191,'[1]DOT Signs Costs (2)'!$A:$A,'[1]DOT Signs Costs (2)'!$Y:$Y)</f>
        <v>0.60820000000000018</v>
      </c>
      <c r="G1191" s="37">
        <f t="shared" si="236"/>
        <v>36.492000000000012</v>
      </c>
      <c r="H1191" s="36">
        <f>_xlfn.XLOOKUP($B1191,'[1]DOT Signs Costs (2)'!$A:$A,'[1]DOT Signs Costs (2)'!$W:$W)</f>
        <v>108.768</v>
      </c>
      <c r="I1191" s="36">
        <f t="shared" si="235"/>
        <v>28.21439800000001</v>
      </c>
      <c r="J1191" s="36">
        <f t="shared" si="237"/>
        <v>0.40749400000000013</v>
      </c>
      <c r="K1191" s="36">
        <f t="shared" si="238"/>
        <v>28.21439800000001</v>
      </c>
      <c r="L1191" s="36">
        <f t="shared" si="239"/>
        <v>137.389892</v>
      </c>
      <c r="M1191" s="36">
        <f t="shared" si="240"/>
        <v>10.743889554400001</v>
      </c>
      <c r="N1191" s="36">
        <f t="shared" si="241"/>
        <v>148.1337815544</v>
      </c>
      <c r="O1191" s="36">
        <f t="shared" si="242"/>
        <v>26.993884280791328</v>
      </c>
      <c r="P1191" s="36">
        <f t="shared" si="243"/>
        <v>175.12766583519132</v>
      </c>
      <c r="Q1191" s="38" t="e">
        <v>#N/A</v>
      </c>
      <c r="R1191" s="39" t="str">
        <f t="shared" si="244"/>
        <v xml:space="preserve"> </v>
      </c>
      <c r="S1191" s="40"/>
      <c r="T1191" s="41" t="str">
        <f t="shared" si="245"/>
        <v/>
      </c>
      <c r="U1191" s="41" t="str">
        <f t="shared" si="246"/>
        <v/>
      </c>
      <c r="V1191" s="41" t="e">
        <f t="shared" si="234"/>
        <v>#N/A</v>
      </c>
      <c r="W1191" s="18" t="e">
        <f>_xlfn.XLOOKUP($B1191,'[1]Query2 w Prices'!$B:$B,'[1]Query2 w Prices'!$L:$L)</f>
        <v>#N/A</v>
      </c>
    </row>
    <row r="1192" spans="2:23" ht="16.5" customHeight="1" x14ac:dyDescent="0.25">
      <c r="B1192" s="42" t="s">
        <v>2058</v>
      </c>
      <c r="C1192" s="33" t="s">
        <v>6055</v>
      </c>
      <c r="D1192" s="34" t="str">
        <f>_xlfn.XLOOKUP($B1192,[1]Redo!$A:$A,[1]Redo!$AD:$AD)</f>
        <v>SGN,S8,BWX,R12-4,</v>
      </c>
      <c r="E1192" s="35">
        <v>1326</v>
      </c>
      <c r="F1192" s="36">
        <f>_xlfn.XLOOKUP($B1192,'[1]DOT Signs Costs (2)'!$A:$A,'[1]DOT Signs Costs (2)'!$Y:$Y)</f>
        <v>0.31410000000000005</v>
      </c>
      <c r="G1192" s="37">
        <f t="shared" si="236"/>
        <v>18.846000000000004</v>
      </c>
      <c r="H1192" s="36">
        <f>_xlfn.XLOOKUP($B1192,'[1]DOT Signs Costs (2)'!$A:$A,'[1]DOT Signs Costs (2)'!$W:$W)</f>
        <v>54.384</v>
      </c>
      <c r="I1192" s="36">
        <f t="shared" si="235"/>
        <v>14.571099000000002</v>
      </c>
      <c r="J1192" s="36">
        <f t="shared" si="237"/>
        <v>0.21044700000000005</v>
      </c>
      <c r="K1192" s="36">
        <f t="shared" si="238"/>
        <v>14.571099000000002</v>
      </c>
      <c r="L1192" s="36">
        <f t="shared" si="239"/>
        <v>69.165546000000006</v>
      </c>
      <c r="M1192" s="36">
        <f t="shared" si="240"/>
        <v>5.4087456972000005</v>
      </c>
      <c r="N1192" s="36">
        <f t="shared" si="241"/>
        <v>74.57429169720001</v>
      </c>
      <c r="O1192" s="36">
        <f t="shared" si="242"/>
        <v>13.589403978436417</v>
      </c>
      <c r="P1192" s="36">
        <f t="shared" si="243"/>
        <v>88.163695675636433</v>
      </c>
      <c r="Q1192" s="38" t="e">
        <v>#N/A</v>
      </c>
      <c r="R1192" s="39" t="str">
        <f t="shared" si="244"/>
        <v xml:space="preserve"> </v>
      </c>
      <c r="S1192" s="40"/>
      <c r="T1192" s="41" t="str">
        <f t="shared" si="245"/>
        <v/>
      </c>
      <c r="U1192" s="41" t="str">
        <f t="shared" si="246"/>
        <v/>
      </c>
      <c r="V1192" s="41" t="e">
        <f t="shared" si="234"/>
        <v>#N/A</v>
      </c>
      <c r="W1192" s="18" t="e">
        <f>_xlfn.XLOOKUP($B1192,'[1]Query2 w Prices'!$B:$B,'[1]Query2 w Prices'!$L:$L)</f>
        <v>#N/A</v>
      </c>
    </row>
    <row r="1193" spans="2:23" ht="16.5" customHeight="1" x14ac:dyDescent="0.25">
      <c r="B1193" s="32" t="s">
        <v>2059</v>
      </c>
      <c r="C1193" s="33" t="s">
        <v>6056</v>
      </c>
      <c r="D1193" s="34" t="str">
        <f>_xlfn.XLOOKUP($B1193,[1]Redo!$A:$A,[1]Redo!$AD:$AD)</f>
        <v>SGN,S8,BWX,R12-5,</v>
      </c>
      <c r="E1193" s="35">
        <v>1326</v>
      </c>
      <c r="F1193" s="36">
        <f>_xlfn.XLOOKUP($B1193,'[1]DOT Signs Costs (2)'!$A:$A,'[1]DOT Signs Costs (2)'!$Y:$Y)</f>
        <v>0.33410000000000006</v>
      </c>
      <c r="G1193" s="37">
        <f t="shared" si="236"/>
        <v>20.046000000000003</v>
      </c>
      <c r="H1193" s="36">
        <f>_xlfn.XLOOKUP($B1193,'[1]DOT Signs Costs (2)'!$A:$A,'[1]DOT Signs Costs (2)'!$W:$W)</f>
        <v>54.384</v>
      </c>
      <c r="I1193" s="36">
        <f t="shared" si="235"/>
        <v>15.498899000000003</v>
      </c>
      <c r="J1193" s="36">
        <f t="shared" si="237"/>
        <v>0.22384700000000005</v>
      </c>
      <c r="K1193" s="36">
        <f t="shared" si="238"/>
        <v>15.498899000000003</v>
      </c>
      <c r="L1193" s="36">
        <f t="shared" si="239"/>
        <v>70.106746000000001</v>
      </c>
      <c r="M1193" s="36">
        <f t="shared" si="240"/>
        <v>5.4823475372000008</v>
      </c>
      <c r="N1193" s="36">
        <f t="shared" si="241"/>
        <v>75.5890935372</v>
      </c>
      <c r="O1193" s="36">
        <f t="shared" si="242"/>
        <v>13.774327654517919</v>
      </c>
      <c r="P1193" s="36">
        <f t="shared" si="243"/>
        <v>89.363421191717919</v>
      </c>
      <c r="Q1193" s="38" t="e">
        <v>#N/A</v>
      </c>
      <c r="R1193" s="39" t="str">
        <f t="shared" si="244"/>
        <v xml:space="preserve"> </v>
      </c>
      <c r="S1193" s="40"/>
      <c r="T1193" s="41" t="str">
        <f t="shared" si="245"/>
        <v/>
      </c>
      <c r="U1193" s="41" t="str">
        <f t="shared" si="246"/>
        <v/>
      </c>
      <c r="V1193" s="41" t="e">
        <f t="shared" si="234"/>
        <v>#N/A</v>
      </c>
      <c r="W1193" s="18" t="e">
        <f>_xlfn.XLOOKUP($B1193,'[1]Query2 w Prices'!$B:$B,'[1]Query2 w Prices'!$L:$L)</f>
        <v>#N/A</v>
      </c>
    </row>
    <row r="1194" spans="2:23" ht="16.5" customHeight="1" x14ac:dyDescent="0.25">
      <c r="B1194" s="42" t="s">
        <v>2060</v>
      </c>
      <c r="C1194" s="33" t="s">
        <v>6057</v>
      </c>
      <c r="D1194" s="34" t="str">
        <f>_xlfn.XLOOKUP($B1194,[1]Redo!$A:$A,[1]Redo!$AD:$AD)</f>
        <v>SGN,S8,BWX,R12-5,</v>
      </c>
      <c r="E1194" s="35">
        <v>1326</v>
      </c>
      <c r="F1194" s="36">
        <f>_xlfn.XLOOKUP($B1194,'[1]DOT Signs Costs (2)'!$A:$A,'[1]DOT Signs Costs (2)'!$Y:$Y)</f>
        <v>0.60820000000000018</v>
      </c>
      <c r="G1194" s="37">
        <f t="shared" si="236"/>
        <v>36.492000000000012</v>
      </c>
      <c r="H1194" s="36">
        <f>_xlfn.XLOOKUP($B1194,'[1]DOT Signs Costs (2)'!$A:$A,'[1]DOT Signs Costs (2)'!$W:$W)</f>
        <v>108.768</v>
      </c>
      <c r="I1194" s="36">
        <f t="shared" si="235"/>
        <v>28.21439800000001</v>
      </c>
      <c r="J1194" s="36">
        <f t="shared" si="237"/>
        <v>0.40749400000000013</v>
      </c>
      <c r="K1194" s="36">
        <f t="shared" si="238"/>
        <v>28.21439800000001</v>
      </c>
      <c r="L1194" s="36">
        <f t="shared" si="239"/>
        <v>137.389892</v>
      </c>
      <c r="M1194" s="36">
        <f t="shared" si="240"/>
        <v>10.743889554400001</v>
      </c>
      <c r="N1194" s="36">
        <f t="shared" si="241"/>
        <v>148.1337815544</v>
      </c>
      <c r="O1194" s="36">
        <f t="shared" si="242"/>
        <v>26.993884280791328</v>
      </c>
      <c r="P1194" s="36">
        <f t="shared" si="243"/>
        <v>175.12766583519132</v>
      </c>
      <c r="Q1194" s="38">
        <v>90.77</v>
      </c>
      <c r="R1194" s="39">
        <f t="shared" si="244"/>
        <v>-0.48169240098579519</v>
      </c>
      <c r="S1194" s="40"/>
      <c r="T1194" s="41" t="str">
        <f t="shared" si="245"/>
        <v/>
      </c>
      <c r="U1194" s="41" t="str">
        <f t="shared" si="246"/>
        <v/>
      </c>
      <c r="V1194" s="41">
        <f t="shared" si="234"/>
        <v>90.77</v>
      </c>
      <c r="W1194" s="18">
        <f>_xlfn.XLOOKUP($B1194,'[1]Query2 w Prices'!$B:$B,'[1]Query2 w Prices'!$L:$L)</f>
        <v>90.694900000000004</v>
      </c>
    </row>
    <row r="1195" spans="2:23" ht="16.5" customHeight="1" x14ac:dyDescent="0.25">
      <c r="B1195" s="32" t="s">
        <v>2061</v>
      </c>
      <c r="C1195" s="33" t="s">
        <v>6058</v>
      </c>
      <c r="D1195" s="34" t="str">
        <f>_xlfn.XLOOKUP($B1195,[1]Redo!$A:$A,[1]Redo!$AD:$AD)</f>
        <v>SGN,S8,BWX,R12-5,</v>
      </c>
      <c r="E1195" s="35">
        <v>1326</v>
      </c>
      <c r="F1195" s="36">
        <f>_xlfn.XLOOKUP($B1195,'[1]DOT Signs Costs (2)'!$A:$A,'[1]DOT Signs Costs (2)'!$Y:$Y)</f>
        <v>0.96700000000000019</v>
      </c>
      <c r="G1195" s="37">
        <f t="shared" si="236"/>
        <v>58.02000000000001</v>
      </c>
      <c r="H1195" s="36">
        <f>_xlfn.XLOOKUP($B1195,'[1]DOT Signs Costs (2)'!$A:$A,'[1]DOT Signs Costs (2)'!$W:$W)</f>
        <v>181.28</v>
      </c>
      <c r="I1195" s="36">
        <f t="shared" si="235"/>
        <v>44.859130000000007</v>
      </c>
      <c r="J1195" s="36">
        <f t="shared" si="237"/>
        <v>0.64789000000000019</v>
      </c>
      <c r="K1195" s="36">
        <f t="shared" si="238"/>
        <v>44.859130000000007</v>
      </c>
      <c r="L1195" s="36">
        <f t="shared" si="239"/>
        <v>226.78701999999998</v>
      </c>
      <c r="M1195" s="36">
        <f t="shared" si="240"/>
        <v>17.734744964000001</v>
      </c>
      <c r="N1195" s="36">
        <f t="shared" si="241"/>
        <v>244.521764964</v>
      </c>
      <c r="O1195" s="36">
        <f t="shared" si="242"/>
        <v>44.5583185571287</v>
      </c>
      <c r="P1195" s="36">
        <f t="shared" si="243"/>
        <v>289.0800835211287</v>
      </c>
      <c r="Q1195" s="38">
        <v>167.86</v>
      </c>
      <c r="R1195" s="39">
        <f t="shared" si="244"/>
        <v>-0.4193304569606186</v>
      </c>
      <c r="S1195" s="40"/>
      <c r="T1195" s="41" t="str">
        <f t="shared" si="245"/>
        <v/>
      </c>
      <c r="U1195" s="41" t="str">
        <f t="shared" si="246"/>
        <v/>
      </c>
      <c r="V1195" s="41">
        <f t="shared" si="234"/>
        <v>167.86</v>
      </c>
      <c r="W1195" s="18">
        <f>_xlfn.XLOOKUP($B1195,'[1]Query2 w Prices'!$B:$B,'[1]Query2 w Prices'!$L:$L)</f>
        <v>167.78550000000001</v>
      </c>
    </row>
    <row r="1196" spans="2:23" ht="16.5" customHeight="1" x14ac:dyDescent="0.25">
      <c r="B1196" s="42" t="s">
        <v>2062</v>
      </c>
      <c r="C1196" s="33" t="s">
        <v>6059</v>
      </c>
      <c r="D1196" s="34" t="str">
        <f>_xlfn.XLOOKUP($B1196,[1]Redo!$A:$A,[1]Redo!$AD:$AD)</f>
        <v>SGN,S8,BWX,R12-6,</v>
      </c>
      <c r="E1196" s="35">
        <v>1326</v>
      </c>
      <c r="F1196" s="36">
        <f>_xlfn.XLOOKUP($B1196,'[1]DOT Signs Costs (2)'!$A:$A,'[1]DOT Signs Costs (2)'!$Y:$Y)</f>
        <v>0.46056249999999993</v>
      </c>
      <c r="G1196" s="37">
        <f t="shared" si="236"/>
        <v>27.633749999999996</v>
      </c>
      <c r="H1196" s="36">
        <f>_xlfn.XLOOKUP($B1196,'[1]DOT Signs Costs (2)'!$A:$A,'[1]DOT Signs Costs (2)'!$W:$W)</f>
        <v>79.31</v>
      </c>
      <c r="I1196" s="36">
        <f t="shared" si="235"/>
        <v>21.365494374999997</v>
      </c>
      <c r="J1196" s="36">
        <f t="shared" si="237"/>
        <v>0.30857687499999997</v>
      </c>
      <c r="K1196" s="36">
        <f t="shared" si="238"/>
        <v>21.365494374999997</v>
      </c>
      <c r="L1196" s="36">
        <f t="shared" si="239"/>
        <v>100.98407125</v>
      </c>
      <c r="M1196" s="36">
        <f t="shared" si="240"/>
        <v>7.8969543717500006</v>
      </c>
      <c r="N1196" s="36">
        <f t="shared" si="241"/>
        <v>108.88102562175</v>
      </c>
      <c r="O1196" s="36">
        <f t="shared" si="242"/>
        <v>19.840996261396626</v>
      </c>
      <c r="P1196" s="36">
        <f t="shared" si="243"/>
        <v>128.72202188314662</v>
      </c>
      <c r="Q1196" s="38" t="e">
        <v>#N/A</v>
      </c>
      <c r="R1196" s="39" t="str">
        <f t="shared" si="244"/>
        <v xml:space="preserve"> </v>
      </c>
      <c r="S1196" s="40"/>
      <c r="T1196" s="41" t="str">
        <f t="shared" si="245"/>
        <v/>
      </c>
      <c r="U1196" s="41" t="str">
        <f t="shared" si="246"/>
        <v/>
      </c>
      <c r="V1196" s="41" t="e">
        <f t="shared" si="234"/>
        <v>#N/A</v>
      </c>
      <c r="W1196" s="18" t="e">
        <f>_xlfn.XLOOKUP($B1196,'[1]Query2 w Prices'!$B:$B,'[1]Query2 w Prices'!$L:$L)</f>
        <v>#N/A</v>
      </c>
    </row>
    <row r="1197" spans="2:23" ht="16.5" customHeight="1" x14ac:dyDescent="0.25">
      <c r="B1197" s="32" t="s">
        <v>2063</v>
      </c>
      <c r="C1197" s="33" t="s">
        <v>6060</v>
      </c>
      <c r="D1197" s="34" t="str">
        <f>_xlfn.XLOOKUP($B1197,[1]Redo!$A:$A,[1]Redo!$AD:$AD)</f>
        <v>SGN,S8,BWX,R12-6,</v>
      </c>
      <c r="E1197" s="35">
        <v>1326</v>
      </c>
      <c r="F1197" s="36">
        <f>_xlfn.XLOOKUP($B1197,'[1]DOT Signs Costs (2)'!$A:$A,'[1]DOT Signs Costs (2)'!$Y:$Y)</f>
        <v>0.60820000000000018</v>
      </c>
      <c r="G1197" s="37">
        <f t="shared" si="236"/>
        <v>36.492000000000012</v>
      </c>
      <c r="H1197" s="36">
        <f>_xlfn.XLOOKUP($B1197,'[1]DOT Signs Costs (2)'!$A:$A,'[1]DOT Signs Costs (2)'!$W:$W)</f>
        <v>108.768</v>
      </c>
      <c r="I1197" s="36">
        <f t="shared" si="235"/>
        <v>28.21439800000001</v>
      </c>
      <c r="J1197" s="36">
        <f t="shared" si="237"/>
        <v>0.40749400000000013</v>
      </c>
      <c r="K1197" s="36">
        <f t="shared" si="238"/>
        <v>28.21439800000001</v>
      </c>
      <c r="L1197" s="36">
        <f t="shared" si="239"/>
        <v>137.389892</v>
      </c>
      <c r="M1197" s="36">
        <f t="shared" si="240"/>
        <v>10.743889554400001</v>
      </c>
      <c r="N1197" s="36">
        <f t="shared" si="241"/>
        <v>148.1337815544</v>
      </c>
      <c r="O1197" s="36">
        <f t="shared" si="242"/>
        <v>26.993884280791328</v>
      </c>
      <c r="P1197" s="36">
        <f t="shared" si="243"/>
        <v>175.12766583519132</v>
      </c>
      <c r="Q1197" s="38" t="e">
        <v>#N/A</v>
      </c>
      <c r="R1197" s="39" t="str">
        <f t="shared" si="244"/>
        <v xml:space="preserve"> </v>
      </c>
      <c r="S1197" s="40"/>
      <c r="T1197" s="41" t="str">
        <f t="shared" si="245"/>
        <v/>
      </c>
      <c r="U1197" s="41" t="str">
        <f t="shared" si="246"/>
        <v/>
      </c>
      <c r="V1197" s="41" t="e">
        <f t="shared" si="234"/>
        <v>#N/A</v>
      </c>
      <c r="W1197" s="18" t="e">
        <f>_xlfn.XLOOKUP($B1197,'[1]Query2 w Prices'!$B:$B,'[1]Query2 w Prices'!$L:$L)</f>
        <v>#N/A</v>
      </c>
    </row>
    <row r="1198" spans="2:23" ht="16.5" customHeight="1" x14ac:dyDescent="0.25">
      <c r="B1198" s="42" t="s">
        <v>2064</v>
      </c>
      <c r="C1198" s="33" t="s">
        <v>6061</v>
      </c>
      <c r="D1198" s="34" t="str">
        <f>_xlfn.XLOOKUP($B1198,[1]Redo!$A:$A,[1]Redo!$AD:$AD)</f>
        <v>SGN,S8,BWX,R12-6,</v>
      </c>
      <c r="E1198" s="35">
        <v>1326</v>
      </c>
      <c r="F1198" s="36">
        <f>_xlfn.XLOOKUP($B1198,'[1]DOT Signs Costs (2)'!$A:$A,'[1]DOT Signs Costs (2)'!$Y:$Y)</f>
        <v>0.96700000000000019</v>
      </c>
      <c r="G1198" s="37">
        <f t="shared" si="236"/>
        <v>58.02000000000001</v>
      </c>
      <c r="H1198" s="36">
        <f>_xlfn.XLOOKUP($B1198,'[1]DOT Signs Costs (2)'!$A:$A,'[1]DOT Signs Costs (2)'!$W:$W)</f>
        <v>181.28</v>
      </c>
      <c r="I1198" s="36">
        <f t="shared" si="235"/>
        <v>44.859130000000007</v>
      </c>
      <c r="J1198" s="36">
        <f t="shared" si="237"/>
        <v>0.64789000000000019</v>
      </c>
      <c r="K1198" s="36">
        <f t="shared" si="238"/>
        <v>44.859130000000007</v>
      </c>
      <c r="L1198" s="36">
        <f t="shared" si="239"/>
        <v>226.78701999999998</v>
      </c>
      <c r="M1198" s="36">
        <f t="shared" si="240"/>
        <v>17.734744964000001</v>
      </c>
      <c r="N1198" s="36">
        <f t="shared" si="241"/>
        <v>244.521764964</v>
      </c>
      <c r="O1198" s="36">
        <f t="shared" si="242"/>
        <v>44.5583185571287</v>
      </c>
      <c r="P1198" s="36">
        <f t="shared" si="243"/>
        <v>289.0800835211287</v>
      </c>
      <c r="Q1198" s="38" t="e">
        <v>#N/A</v>
      </c>
      <c r="R1198" s="39" t="str">
        <f t="shared" si="244"/>
        <v xml:space="preserve"> </v>
      </c>
      <c r="S1198" s="40"/>
      <c r="T1198" s="41" t="str">
        <f t="shared" si="245"/>
        <v/>
      </c>
      <c r="U1198" s="41" t="str">
        <f t="shared" si="246"/>
        <v/>
      </c>
      <c r="V1198" s="41" t="e">
        <f t="shared" si="234"/>
        <v>#N/A</v>
      </c>
      <c r="W1198" s="18" t="e">
        <f>_xlfn.XLOOKUP($B1198,'[1]Query2 w Prices'!$B:$B,'[1]Query2 w Prices'!$L:$L)</f>
        <v>#N/A</v>
      </c>
    </row>
    <row r="1199" spans="2:23" ht="16.5" customHeight="1" x14ac:dyDescent="0.25">
      <c r="B1199" s="32" t="s">
        <v>2065</v>
      </c>
      <c r="C1199" s="33" t="s">
        <v>6062</v>
      </c>
      <c r="D1199" s="34" t="str">
        <f>_xlfn.XLOOKUP($B1199,[1]Redo!$A:$A,[1]Redo!$AD:$AD)</f>
        <v>SGN,S8,BWX,R12-7,</v>
      </c>
      <c r="E1199" s="35">
        <v>1326</v>
      </c>
      <c r="F1199" s="36">
        <f>_xlfn.XLOOKUP($B1199,'[1]DOT Signs Costs (2)'!$A:$A,'[1]DOT Signs Costs (2)'!$Y:$Y)</f>
        <v>0.39762499999999995</v>
      </c>
      <c r="G1199" s="37">
        <f t="shared" si="236"/>
        <v>23.857499999999998</v>
      </c>
      <c r="H1199" s="36">
        <f>_xlfn.XLOOKUP($B1199,'[1]DOT Signs Costs (2)'!$A:$A,'[1]DOT Signs Costs (2)'!$W:$W)</f>
        <v>67.98</v>
      </c>
      <c r="I1199" s="36">
        <f t="shared" si="235"/>
        <v>18.445823749999999</v>
      </c>
      <c r="J1199" s="36">
        <f t="shared" si="237"/>
        <v>0.26640874999999997</v>
      </c>
      <c r="K1199" s="36">
        <f t="shared" si="238"/>
        <v>18.445823749999999</v>
      </c>
      <c r="L1199" s="36">
        <f t="shared" si="239"/>
        <v>86.692232500000003</v>
      </c>
      <c r="M1199" s="36">
        <f t="shared" si="240"/>
        <v>6.7793325815000003</v>
      </c>
      <c r="N1199" s="36">
        <f t="shared" si="241"/>
        <v>93.471565081500003</v>
      </c>
      <c r="O1199" s="36">
        <f t="shared" si="242"/>
        <v>17.032985892065895</v>
      </c>
      <c r="P1199" s="36">
        <f t="shared" si="243"/>
        <v>110.5045509735659</v>
      </c>
      <c r="Q1199" s="38" t="e">
        <v>#N/A</v>
      </c>
      <c r="R1199" s="39" t="str">
        <f t="shared" si="244"/>
        <v xml:space="preserve"> </v>
      </c>
      <c r="S1199" s="40"/>
      <c r="T1199" s="41" t="str">
        <f t="shared" si="245"/>
        <v/>
      </c>
      <c r="U1199" s="41" t="str">
        <f t="shared" si="246"/>
        <v/>
      </c>
      <c r="V1199" s="41" t="e">
        <f t="shared" si="234"/>
        <v>#N/A</v>
      </c>
      <c r="W1199" s="18" t="e">
        <f>_xlfn.XLOOKUP($B1199,'[1]Query2 w Prices'!$B:$B,'[1]Query2 w Prices'!$L:$L)</f>
        <v>#N/A</v>
      </c>
    </row>
    <row r="1200" spans="2:23" ht="16.5" customHeight="1" x14ac:dyDescent="0.25">
      <c r="B1200" s="42" t="s">
        <v>2066</v>
      </c>
      <c r="C1200" s="33" t="s">
        <v>6063</v>
      </c>
      <c r="D1200" s="34" t="str">
        <f>_xlfn.XLOOKUP($B1200,[1]Redo!$A:$A,[1]Redo!$AD:$AD)</f>
        <v>SGN,S8,BWX,R12-7,</v>
      </c>
      <c r="E1200" s="35">
        <v>1326</v>
      </c>
      <c r="F1200" s="36">
        <f>_xlfn.XLOOKUP($B1200,'[1]DOT Signs Costs (2)'!$A:$A,'[1]DOT Signs Costs (2)'!$Y:$Y)</f>
        <v>0.96700000000000019</v>
      </c>
      <c r="G1200" s="37">
        <f t="shared" si="236"/>
        <v>58.02000000000001</v>
      </c>
      <c r="H1200" s="36">
        <f>_xlfn.XLOOKUP($B1200,'[1]DOT Signs Costs (2)'!$A:$A,'[1]DOT Signs Costs (2)'!$W:$W)</f>
        <v>181.28</v>
      </c>
      <c r="I1200" s="36">
        <f t="shared" si="235"/>
        <v>44.859130000000007</v>
      </c>
      <c r="J1200" s="36">
        <f t="shared" si="237"/>
        <v>0.64789000000000019</v>
      </c>
      <c r="K1200" s="36">
        <f t="shared" si="238"/>
        <v>44.859130000000007</v>
      </c>
      <c r="L1200" s="36">
        <f t="shared" si="239"/>
        <v>226.78701999999998</v>
      </c>
      <c r="M1200" s="36">
        <f t="shared" si="240"/>
        <v>17.734744964000001</v>
      </c>
      <c r="N1200" s="36">
        <f t="shared" si="241"/>
        <v>244.521764964</v>
      </c>
      <c r="O1200" s="36">
        <f t="shared" si="242"/>
        <v>44.5583185571287</v>
      </c>
      <c r="P1200" s="36">
        <f t="shared" si="243"/>
        <v>289.0800835211287</v>
      </c>
      <c r="Q1200" s="38" t="e">
        <v>#N/A</v>
      </c>
      <c r="R1200" s="39" t="str">
        <f t="shared" si="244"/>
        <v xml:space="preserve"> </v>
      </c>
      <c r="S1200" s="40"/>
      <c r="T1200" s="41" t="str">
        <f t="shared" si="245"/>
        <v/>
      </c>
      <c r="U1200" s="41" t="str">
        <f t="shared" si="246"/>
        <v/>
      </c>
      <c r="V1200" s="41" t="e">
        <f t="shared" si="234"/>
        <v>#N/A</v>
      </c>
      <c r="W1200" s="18" t="e">
        <f>_xlfn.XLOOKUP($B1200,'[1]Query2 w Prices'!$B:$B,'[1]Query2 w Prices'!$L:$L)</f>
        <v>#N/A</v>
      </c>
    </row>
    <row r="1201" spans="2:23" ht="16.5" customHeight="1" x14ac:dyDescent="0.25">
      <c r="B1201" s="32" t="s">
        <v>2067</v>
      </c>
      <c r="C1201" s="33" t="s">
        <v>6064</v>
      </c>
      <c r="D1201" s="34" t="str">
        <f>_xlfn.XLOOKUP($B1201,[1]Redo!$A:$A,[1]Redo!$AD:$AD)</f>
        <v>SGN,S8,BWX,R12-7aP,</v>
      </c>
      <c r="E1201" s="35">
        <v>1326</v>
      </c>
      <c r="F1201" s="36">
        <f>_xlfn.XLOOKUP($B1201,'[1]DOT Signs Costs (2)'!$A:$A,'[1]DOT Signs Costs (2)'!$Y:$Y)</f>
        <v>0.33468750000000008</v>
      </c>
      <c r="G1201" s="37">
        <f t="shared" si="236"/>
        <v>20.081250000000004</v>
      </c>
      <c r="H1201" s="36">
        <f>_xlfn.XLOOKUP($B1201,'[1]DOT Signs Costs (2)'!$A:$A,'[1]DOT Signs Costs (2)'!$W:$W)</f>
        <v>56.650000000000006</v>
      </c>
      <c r="I1201" s="36">
        <f t="shared" si="235"/>
        <v>15.526153125000004</v>
      </c>
      <c r="J1201" s="36">
        <f t="shared" si="237"/>
        <v>0.22424062500000008</v>
      </c>
      <c r="K1201" s="36">
        <f t="shared" si="238"/>
        <v>15.526153125000004</v>
      </c>
      <c r="L1201" s="36">
        <f t="shared" si="239"/>
        <v>72.400393750000006</v>
      </c>
      <c r="M1201" s="36">
        <f t="shared" si="240"/>
        <v>5.6617107912500009</v>
      </c>
      <c r="N1201" s="36">
        <f t="shared" si="241"/>
        <v>78.062104541250008</v>
      </c>
      <c r="O1201" s="36">
        <f t="shared" si="242"/>
        <v>14.224975522735164</v>
      </c>
      <c r="P1201" s="36">
        <f t="shared" si="243"/>
        <v>92.287080063985172</v>
      </c>
      <c r="Q1201" s="38" t="e">
        <v>#N/A</v>
      </c>
      <c r="R1201" s="39" t="str">
        <f t="shared" si="244"/>
        <v xml:space="preserve"> </v>
      </c>
      <c r="S1201" s="40"/>
      <c r="T1201" s="41" t="str">
        <f t="shared" si="245"/>
        <v/>
      </c>
      <c r="U1201" s="41" t="str">
        <f t="shared" si="246"/>
        <v/>
      </c>
      <c r="V1201" s="41" t="e">
        <f t="shared" si="234"/>
        <v>#N/A</v>
      </c>
      <c r="W1201" s="18" t="e">
        <f>_xlfn.XLOOKUP($B1201,'[1]Query2 w Prices'!$B:$B,'[1]Query2 w Prices'!$L:$L)</f>
        <v>#N/A</v>
      </c>
    </row>
    <row r="1202" spans="2:23" ht="16.5" customHeight="1" x14ac:dyDescent="0.25">
      <c r="B1202" s="42" t="s">
        <v>2068</v>
      </c>
      <c r="C1202" s="33" t="s">
        <v>6065</v>
      </c>
      <c r="D1202" s="34" t="str">
        <f>_xlfn.XLOOKUP($B1202,[1]Redo!$A:$A,[1]Redo!$AD:$AD)</f>
        <v>SGN,S8,BWX,R12-7aP,</v>
      </c>
      <c r="E1202" s="35">
        <v>1326</v>
      </c>
      <c r="F1202" s="36">
        <f>_xlfn.XLOOKUP($B1202,'[1]DOT Signs Costs (2)'!$A:$A,'[1]DOT Signs Costs (2)'!$Y:$Y)</f>
        <v>0.77759999999999996</v>
      </c>
      <c r="G1202" s="37">
        <f t="shared" si="236"/>
        <v>46.655999999999999</v>
      </c>
      <c r="H1202" s="36">
        <f>_xlfn.XLOOKUP($B1202,'[1]DOT Signs Costs (2)'!$A:$A,'[1]DOT Signs Costs (2)'!$W:$W)</f>
        <v>145.024</v>
      </c>
      <c r="I1202" s="36">
        <f t="shared" si="235"/>
        <v>36.072863999999996</v>
      </c>
      <c r="J1202" s="36">
        <f t="shared" si="237"/>
        <v>0.52099200000000001</v>
      </c>
      <c r="K1202" s="36">
        <f t="shared" si="238"/>
        <v>36.072863999999996</v>
      </c>
      <c r="L1202" s="36">
        <f t="shared" si="239"/>
        <v>181.61785600000002</v>
      </c>
      <c r="M1202" s="36">
        <f t="shared" si="240"/>
        <v>14.202516339200002</v>
      </c>
      <c r="N1202" s="36">
        <f t="shared" si="241"/>
        <v>195.82037233920002</v>
      </c>
      <c r="O1202" s="36">
        <f t="shared" si="242"/>
        <v>35.683639580919262</v>
      </c>
      <c r="P1202" s="36">
        <f t="shared" si="243"/>
        <v>231.5040119201193</v>
      </c>
      <c r="Q1202" s="38" t="e">
        <v>#N/A</v>
      </c>
      <c r="R1202" s="39" t="str">
        <f t="shared" si="244"/>
        <v xml:space="preserve"> </v>
      </c>
      <c r="S1202" s="40"/>
      <c r="T1202" s="41" t="str">
        <f t="shared" si="245"/>
        <v/>
      </c>
      <c r="U1202" s="41" t="str">
        <f t="shared" si="246"/>
        <v/>
      </c>
      <c r="V1202" s="41" t="e">
        <f t="shared" si="234"/>
        <v>#N/A</v>
      </c>
      <c r="W1202" s="18" t="e">
        <f>_xlfn.XLOOKUP($B1202,'[1]Query2 w Prices'!$B:$B,'[1]Query2 w Prices'!$L:$L)</f>
        <v>#N/A</v>
      </c>
    </row>
    <row r="1203" spans="2:23" ht="16.5" customHeight="1" x14ac:dyDescent="0.25">
      <c r="B1203" s="32" t="s">
        <v>2076</v>
      </c>
      <c r="C1203" s="33" t="s">
        <v>6066</v>
      </c>
      <c r="D1203" s="34" t="str">
        <f>_xlfn.XLOOKUP($B1203,[1]Redo!$A:$A,[1]Redo!$AD:$AD)</f>
        <v>SGN,S8,BWX,R130(CA),</v>
      </c>
      <c r="E1203" s="35">
        <v>1326</v>
      </c>
      <c r="F1203" s="36">
        <f>_xlfn.XLOOKUP($B1203,'[1]DOT Signs Costs (2)'!$A:$A,'[1]DOT Signs Costs (2)'!$Y:$Y)</f>
        <v>0.53467500000000012</v>
      </c>
      <c r="G1203" s="37">
        <f t="shared" si="236"/>
        <v>32.080500000000008</v>
      </c>
      <c r="H1203" s="36">
        <f>_xlfn.XLOOKUP($B1203,'[1]DOT Signs Costs (2)'!$A:$A,'[1]DOT Signs Costs (2)'!$W:$W)</f>
        <v>95.171999999999997</v>
      </c>
      <c r="I1203" s="36">
        <f t="shared" si="235"/>
        <v>24.803573250000007</v>
      </c>
      <c r="J1203" s="36">
        <f t="shared" si="237"/>
        <v>0.35823225000000009</v>
      </c>
      <c r="K1203" s="36">
        <f t="shared" si="238"/>
        <v>24.803573250000007</v>
      </c>
      <c r="L1203" s="36">
        <f t="shared" si="239"/>
        <v>120.33380550000001</v>
      </c>
      <c r="M1203" s="36">
        <f t="shared" si="240"/>
        <v>9.4101035901000021</v>
      </c>
      <c r="N1203" s="36">
        <f t="shared" si="241"/>
        <v>129.7439090901</v>
      </c>
      <c r="O1203" s="36">
        <f t="shared" si="242"/>
        <v>23.642764205202599</v>
      </c>
      <c r="P1203" s="36">
        <f t="shared" si="243"/>
        <v>153.38667329530261</v>
      </c>
      <c r="Q1203" s="38" t="e">
        <v>#N/A</v>
      </c>
      <c r="R1203" s="39" t="str">
        <f t="shared" si="244"/>
        <v xml:space="preserve"> </v>
      </c>
      <c r="S1203" s="40"/>
      <c r="T1203" s="41" t="str">
        <f t="shared" si="245"/>
        <v/>
      </c>
      <c r="U1203" s="41" t="str">
        <f t="shared" si="246"/>
        <v/>
      </c>
      <c r="V1203" s="41" t="e">
        <f t="shared" si="234"/>
        <v>#N/A</v>
      </c>
      <c r="W1203" s="18" t="e">
        <f>_xlfn.XLOOKUP($B1203,'[1]Query2 w Prices'!$B:$B,'[1]Query2 w Prices'!$L:$L)</f>
        <v>#N/A</v>
      </c>
    </row>
    <row r="1204" spans="2:23" ht="16.5" customHeight="1" x14ac:dyDescent="0.25">
      <c r="B1204" s="42" t="s">
        <v>2077</v>
      </c>
      <c r="C1204" s="33" t="s">
        <v>6067</v>
      </c>
      <c r="D1204" s="34" t="str">
        <f>_xlfn.XLOOKUP($B1204,[1]Redo!$A:$A,[1]Redo!$AD:$AD)</f>
        <v>SGN,S8,BWX,R130(CA),</v>
      </c>
      <c r="E1204" s="35">
        <v>1326</v>
      </c>
      <c r="F1204" s="36">
        <f>_xlfn.XLOOKUP($B1204,'[1]DOT Signs Costs (2)'!$A:$A,'[1]DOT Signs Costs (2)'!$Y:$Y)</f>
        <v>0.86112499999999992</v>
      </c>
      <c r="G1204" s="37">
        <f t="shared" si="236"/>
        <v>51.667499999999997</v>
      </c>
      <c r="H1204" s="36">
        <f>_xlfn.XLOOKUP($B1204,'[1]DOT Signs Costs (2)'!$A:$A,'[1]DOT Signs Costs (2)'!$W:$W)</f>
        <v>158.62</v>
      </c>
      <c r="I1204" s="36">
        <f t="shared" si="235"/>
        <v>39.947588749999994</v>
      </c>
      <c r="J1204" s="36">
        <f t="shared" si="237"/>
        <v>0.57695374999999993</v>
      </c>
      <c r="K1204" s="36">
        <f t="shared" si="238"/>
        <v>39.947588749999994</v>
      </c>
      <c r="L1204" s="36">
        <f t="shared" si="239"/>
        <v>199.1445425</v>
      </c>
      <c r="M1204" s="36">
        <f t="shared" si="240"/>
        <v>15.5731032235</v>
      </c>
      <c r="N1204" s="36">
        <f t="shared" si="241"/>
        <v>214.7176457235</v>
      </c>
      <c r="O1204" s="36">
        <f t="shared" si="242"/>
        <v>39.127221494548742</v>
      </c>
      <c r="P1204" s="36">
        <f t="shared" si="243"/>
        <v>253.84486721804873</v>
      </c>
      <c r="Q1204" s="38" t="e">
        <v>#N/A</v>
      </c>
      <c r="R1204" s="39" t="str">
        <f t="shared" si="244"/>
        <v xml:space="preserve"> </v>
      </c>
      <c r="S1204" s="40"/>
      <c r="T1204" s="41" t="str">
        <f t="shared" si="245"/>
        <v/>
      </c>
      <c r="U1204" s="41" t="str">
        <f t="shared" si="246"/>
        <v/>
      </c>
      <c r="V1204" s="41" t="e">
        <f t="shared" si="234"/>
        <v>#N/A</v>
      </c>
      <c r="W1204" s="18" t="e">
        <f>_xlfn.XLOOKUP($B1204,'[1]Query2 w Prices'!$B:$B,'[1]Query2 w Prices'!$L:$L)</f>
        <v>#N/A</v>
      </c>
    </row>
    <row r="1205" spans="2:23" ht="16.5" customHeight="1" x14ac:dyDescent="0.25">
      <c r="B1205" s="32" t="s">
        <v>2078</v>
      </c>
      <c r="C1205" s="33" t="s">
        <v>6068</v>
      </c>
      <c r="D1205" s="34" t="str">
        <f>_xlfn.XLOOKUP($B1205,[1]Redo!$A:$A,[1]Redo!$AD:$AD)</f>
        <v>SGN,S8,BWX,R130(CA),</v>
      </c>
      <c r="E1205" s="35">
        <v>1326</v>
      </c>
      <c r="F1205" s="36">
        <f>_xlfn.XLOOKUP($B1205,'[1]DOT Signs Costs (2)'!$A:$A,'[1]DOT Signs Costs (2)'!$Y:$Y)</f>
        <v>2.2345625000000005</v>
      </c>
      <c r="G1205" s="37">
        <f t="shared" si="236"/>
        <v>134.07375000000002</v>
      </c>
      <c r="H1205" s="36">
        <f>_xlfn.XLOOKUP($B1205,'[1]DOT Signs Costs (2)'!$A:$A,'[1]DOT Signs Costs (2)'!$W:$W)</f>
        <v>441.87000000000006</v>
      </c>
      <c r="I1205" s="36">
        <f t="shared" si="235"/>
        <v>103.66135437500002</v>
      </c>
      <c r="J1205" s="36">
        <f t="shared" si="237"/>
        <v>1.4971568750000004</v>
      </c>
      <c r="K1205" s="36">
        <f t="shared" si="238"/>
        <v>103.66135437500002</v>
      </c>
      <c r="L1205" s="36">
        <f t="shared" si="239"/>
        <v>547.02851125000007</v>
      </c>
      <c r="M1205" s="36">
        <f t="shared" si="240"/>
        <v>42.777629579750005</v>
      </c>
      <c r="N1205" s="36">
        <f t="shared" si="241"/>
        <v>589.80614082975012</v>
      </c>
      <c r="O1205" s="36">
        <f t="shared" si="242"/>
        <v>107.47824396700202</v>
      </c>
      <c r="P1205" s="36">
        <f t="shared" si="243"/>
        <v>697.28438479675219</v>
      </c>
      <c r="Q1205" s="38" t="e">
        <v>#N/A</v>
      </c>
      <c r="R1205" s="39" t="str">
        <f t="shared" si="244"/>
        <v xml:space="preserve"> </v>
      </c>
      <c r="S1205" s="40"/>
      <c r="T1205" s="41" t="str">
        <f t="shared" si="245"/>
        <v/>
      </c>
      <c r="U1205" s="41" t="str">
        <f t="shared" si="246"/>
        <v/>
      </c>
      <c r="V1205" s="41" t="e">
        <f t="shared" si="234"/>
        <v>#N/A</v>
      </c>
      <c r="W1205" s="18" t="e">
        <f>_xlfn.XLOOKUP($B1205,'[1]Query2 w Prices'!$B:$B,'[1]Query2 w Prices'!$L:$L)</f>
        <v>#N/A</v>
      </c>
    </row>
    <row r="1206" spans="2:23" ht="16.5" customHeight="1" x14ac:dyDescent="0.25">
      <c r="B1206" s="42" t="s">
        <v>2079</v>
      </c>
      <c r="C1206" s="33" t="s">
        <v>6069</v>
      </c>
      <c r="D1206" s="34" t="str">
        <f>_xlfn.XLOOKUP($B1206,[1]Redo!$A:$A,[1]Redo!$AD:$AD)</f>
        <v>SGN,S8,BWX,R130P(CA),</v>
      </c>
      <c r="E1206" s="35">
        <v>1326</v>
      </c>
      <c r="F1206" s="36">
        <f>_xlfn.XLOOKUP($B1206,'[1]DOT Signs Costs (2)'!$A:$A,'[1]DOT Signs Costs (2)'!$Y:$Y)</f>
        <v>0.16705000000000003</v>
      </c>
      <c r="G1206" s="37">
        <f t="shared" si="236"/>
        <v>10.023000000000001</v>
      </c>
      <c r="H1206" s="36">
        <f>_xlfn.XLOOKUP($B1206,'[1]DOT Signs Costs (2)'!$A:$A,'[1]DOT Signs Costs (2)'!$W:$W)</f>
        <v>27.192</v>
      </c>
      <c r="I1206" s="36">
        <f t="shared" si="235"/>
        <v>7.7494495000000017</v>
      </c>
      <c r="J1206" s="36">
        <f t="shared" si="237"/>
        <v>0.11192350000000002</v>
      </c>
      <c r="K1206" s="36">
        <f t="shared" si="238"/>
        <v>7.7494495000000017</v>
      </c>
      <c r="L1206" s="36">
        <f t="shared" si="239"/>
        <v>35.053373000000001</v>
      </c>
      <c r="M1206" s="36">
        <f t="shared" si="240"/>
        <v>2.7411737686000004</v>
      </c>
      <c r="N1206" s="36">
        <f t="shared" si="241"/>
        <v>37.7945467686</v>
      </c>
      <c r="O1206" s="36">
        <f t="shared" si="242"/>
        <v>6.8871638272589593</v>
      </c>
      <c r="P1206" s="36">
        <f t="shared" si="243"/>
        <v>44.681710595858959</v>
      </c>
      <c r="Q1206" s="38" t="e">
        <v>#N/A</v>
      </c>
      <c r="R1206" s="39" t="str">
        <f t="shared" si="244"/>
        <v xml:space="preserve"> </v>
      </c>
      <c r="S1206" s="40"/>
      <c r="T1206" s="41" t="str">
        <f t="shared" si="245"/>
        <v/>
      </c>
      <c r="U1206" s="41" t="str">
        <f t="shared" si="246"/>
        <v/>
      </c>
      <c r="V1206" s="41" t="e">
        <f t="shared" si="234"/>
        <v>#N/A</v>
      </c>
      <c r="W1206" s="18" t="e">
        <f>_xlfn.XLOOKUP($B1206,'[1]Query2 w Prices'!$B:$B,'[1]Query2 w Prices'!$L:$L)</f>
        <v>#N/A</v>
      </c>
    </row>
    <row r="1207" spans="2:23" ht="16.5" customHeight="1" x14ac:dyDescent="0.25">
      <c r="B1207" s="32" t="s">
        <v>2080</v>
      </c>
      <c r="C1207" s="33" t="s">
        <v>6070</v>
      </c>
      <c r="D1207" s="34" t="str">
        <f>_xlfn.XLOOKUP($B1207,[1]Redo!$A:$A,[1]Redo!$AD:$AD)</f>
        <v>SGN,S8,BWX,R130P(CA),</v>
      </c>
      <c r="E1207" s="35">
        <v>1326</v>
      </c>
      <c r="F1207" s="36">
        <f>_xlfn.XLOOKUP($B1207,'[1]DOT Signs Costs (2)'!$A:$A,'[1]DOT Signs Costs (2)'!$Y:$Y)</f>
        <v>0.23028124999999997</v>
      </c>
      <c r="G1207" s="37">
        <f t="shared" si="236"/>
        <v>13.816874999999998</v>
      </c>
      <c r="H1207" s="36">
        <f>_xlfn.XLOOKUP($B1207,'[1]DOT Signs Costs (2)'!$A:$A,'[1]DOT Signs Costs (2)'!$W:$W)</f>
        <v>39.655000000000001</v>
      </c>
      <c r="I1207" s="36">
        <f t="shared" si="235"/>
        <v>10.682747187499999</v>
      </c>
      <c r="J1207" s="36">
        <f t="shared" si="237"/>
        <v>0.15428843749999999</v>
      </c>
      <c r="K1207" s="36">
        <f t="shared" si="238"/>
        <v>10.682747187499999</v>
      </c>
      <c r="L1207" s="36">
        <f t="shared" si="239"/>
        <v>50.492035625</v>
      </c>
      <c r="M1207" s="36">
        <f t="shared" si="240"/>
        <v>3.9484771858750003</v>
      </c>
      <c r="N1207" s="36">
        <f t="shared" si="241"/>
        <v>54.440512810874999</v>
      </c>
      <c r="O1207" s="36">
        <f t="shared" si="242"/>
        <v>9.9204981306983129</v>
      </c>
      <c r="P1207" s="36">
        <f t="shared" si="243"/>
        <v>64.361010941573312</v>
      </c>
      <c r="Q1207" s="38" t="e">
        <v>#N/A</v>
      </c>
      <c r="R1207" s="39" t="str">
        <f t="shared" si="244"/>
        <v xml:space="preserve"> </v>
      </c>
      <c r="S1207" s="40"/>
      <c r="T1207" s="41" t="str">
        <f t="shared" si="245"/>
        <v/>
      </c>
      <c r="U1207" s="41" t="str">
        <f t="shared" si="246"/>
        <v/>
      </c>
      <c r="V1207" s="41" t="e">
        <f t="shared" si="234"/>
        <v>#N/A</v>
      </c>
      <c r="W1207" s="18" t="e">
        <f>_xlfn.XLOOKUP($B1207,'[1]Query2 w Prices'!$B:$B,'[1]Query2 w Prices'!$L:$L)</f>
        <v>#N/A</v>
      </c>
    </row>
    <row r="1208" spans="2:23" ht="16.5" customHeight="1" x14ac:dyDescent="0.25">
      <c r="B1208" s="42" t="s">
        <v>2081</v>
      </c>
      <c r="C1208" s="33" t="s">
        <v>6071</v>
      </c>
      <c r="D1208" s="34" t="str">
        <f>_xlfn.XLOOKUP($B1208,[1]Redo!$A:$A,[1]Redo!$AD:$AD)</f>
        <v>SGN,S8,BWX,R130P(CA),</v>
      </c>
      <c r="E1208" s="35">
        <v>1326</v>
      </c>
      <c r="F1208" s="36">
        <f>_xlfn.XLOOKUP($B1208,'[1]DOT Signs Costs (2)'!$A:$A,'[1]DOT Signs Costs (2)'!$Y:$Y)</f>
        <v>0.61055000000000004</v>
      </c>
      <c r="G1208" s="37">
        <f t="shared" si="236"/>
        <v>36.633000000000003</v>
      </c>
      <c r="H1208" s="36">
        <f>_xlfn.XLOOKUP($B1208,'[1]DOT Signs Costs (2)'!$A:$A,'[1]DOT Signs Costs (2)'!$W:$W)</f>
        <v>117.83200000000001</v>
      </c>
      <c r="I1208" s="36">
        <f t="shared" si="235"/>
        <v>28.323414500000002</v>
      </c>
      <c r="J1208" s="36">
        <f t="shared" si="237"/>
        <v>0.40906850000000006</v>
      </c>
      <c r="K1208" s="36">
        <f t="shared" si="238"/>
        <v>28.323414500000002</v>
      </c>
      <c r="L1208" s="36">
        <f t="shared" si="239"/>
        <v>146.56448300000002</v>
      </c>
      <c r="M1208" s="36">
        <f t="shared" si="240"/>
        <v>11.461342570600003</v>
      </c>
      <c r="N1208" s="36">
        <f t="shared" si="241"/>
        <v>158.02582557060003</v>
      </c>
      <c r="O1208" s="36">
        <f t="shared" si="242"/>
        <v>28.796475753660307</v>
      </c>
      <c r="P1208" s="36">
        <f t="shared" si="243"/>
        <v>186.82230132426034</v>
      </c>
      <c r="Q1208" s="38" t="e">
        <v>#N/A</v>
      </c>
      <c r="R1208" s="39" t="str">
        <f t="shared" si="244"/>
        <v xml:space="preserve"> </v>
      </c>
      <c r="S1208" s="40"/>
      <c r="T1208" s="41" t="str">
        <f t="shared" si="245"/>
        <v/>
      </c>
      <c r="U1208" s="41" t="str">
        <f t="shared" si="246"/>
        <v/>
      </c>
      <c r="V1208" s="41" t="e">
        <f t="shared" si="234"/>
        <v>#N/A</v>
      </c>
      <c r="W1208" s="18" t="e">
        <f>_xlfn.XLOOKUP($B1208,'[1]Query2 w Prices'!$B:$B,'[1]Query2 w Prices'!$L:$L)</f>
        <v>#N/A</v>
      </c>
    </row>
    <row r="1209" spans="2:23" ht="16.5" customHeight="1" x14ac:dyDescent="0.25">
      <c r="B1209" s="32" t="s">
        <v>2082</v>
      </c>
      <c r="C1209" s="33" t="s">
        <v>6072</v>
      </c>
      <c r="D1209" s="34" t="str">
        <f>_xlfn.XLOOKUP($B1209,[1]Redo!$A:$A,[1]Redo!$AD:$AD)</f>
        <v>SGN,S8,BWX,R131(CA),</v>
      </c>
      <c r="E1209" s="35">
        <v>1326</v>
      </c>
      <c r="F1209" s="36">
        <f>_xlfn.XLOOKUP($B1209,'[1]DOT Signs Costs (2)'!$A:$A,'[1]DOT Signs Costs (2)'!$Y:$Y)</f>
        <v>0.53467500000000012</v>
      </c>
      <c r="G1209" s="37">
        <f t="shared" si="236"/>
        <v>32.080500000000008</v>
      </c>
      <c r="H1209" s="36">
        <f>_xlfn.XLOOKUP($B1209,'[1]DOT Signs Costs (2)'!$A:$A,'[1]DOT Signs Costs (2)'!$W:$W)</f>
        <v>95.171999999999997</v>
      </c>
      <c r="I1209" s="36">
        <f t="shared" si="235"/>
        <v>24.803573250000007</v>
      </c>
      <c r="J1209" s="36">
        <f t="shared" si="237"/>
        <v>0.35823225000000009</v>
      </c>
      <c r="K1209" s="36">
        <f t="shared" si="238"/>
        <v>24.803573250000007</v>
      </c>
      <c r="L1209" s="36">
        <f t="shared" si="239"/>
        <v>120.33380550000001</v>
      </c>
      <c r="M1209" s="36">
        <f t="shared" si="240"/>
        <v>9.4101035901000021</v>
      </c>
      <c r="N1209" s="36">
        <f t="shared" si="241"/>
        <v>129.7439090901</v>
      </c>
      <c r="O1209" s="36">
        <f t="shared" si="242"/>
        <v>23.642764205202599</v>
      </c>
      <c r="P1209" s="36">
        <f t="shared" si="243"/>
        <v>153.38667329530261</v>
      </c>
      <c r="Q1209" s="38" t="e">
        <v>#N/A</v>
      </c>
      <c r="R1209" s="39" t="str">
        <f t="shared" si="244"/>
        <v xml:space="preserve"> </v>
      </c>
      <c r="S1209" s="40"/>
      <c r="T1209" s="41" t="str">
        <f t="shared" si="245"/>
        <v/>
      </c>
      <c r="U1209" s="41" t="str">
        <f t="shared" si="246"/>
        <v/>
      </c>
      <c r="V1209" s="41" t="e">
        <f t="shared" si="234"/>
        <v>#N/A</v>
      </c>
      <c r="W1209" s="18" t="e">
        <f>_xlfn.XLOOKUP($B1209,'[1]Query2 w Prices'!$B:$B,'[1]Query2 w Prices'!$L:$L)</f>
        <v>#N/A</v>
      </c>
    </row>
    <row r="1210" spans="2:23" ht="16.5" customHeight="1" x14ac:dyDescent="0.25">
      <c r="B1210" s="42" t="s">
        <v>2083</v>
      </c>
      <c r="C1210" s="33" t="s">
        <v>6073</v>
      </c>
      <c r="D1210" s="34" t="str">
        <f>_xlfn.XLOOKUP($B1210,[1]Redo!$A:$A,[1]Redo!$AD:$AD)</f>
        <v>SGN,S8,BWX,R131(CA),</v>
      </c>
      <c r="E1210" s="35">
        <v>1326</v>
      </c>
      <c r="F1210" s="36">
        <f>_xlfn.XLOOKUP($B1210,'[1]DOT Signs Costs (2)'!$A:$A,'[1]DOT Signs Costs (2)'!$Y:$Y)</f>
        <v>1.1781625</v>
      </c>
      <c r="G1210" s="37">
        <f t="shared" si="236"/>
        <v>70.689750000000004</v>
      </c>
      <c r="H1210" s="36">
        <f>_xlfn.XLOOKUP($B1210,'[1]DOT Signs Costs (2)'!$A:$A,'[1]DOT Signs Costs (2)'!$W:$W)</f>
        <v>224.334</v>
      </c>
      <c r="I1210" s="36">
        <f t="shared" si="235"/>
        <v>54.654958375</v>
      </c>
      <c r="J1210" s="36">
        <f t="shared" si="237"/>
        <v>0.78936887500000008</v>
      </c>
      <c r="K1210" s="36">
        <f t="shared" si="238"/>
        <v>54.654958375</v>
      </c>
      <c r="L1210" s="36">
        <f t="shared" si="239"/>
        <v>279.77832725000002</v>
      </c>
      <c r="M1210" s="36">
        <f t="shared" si="240"/>
        <v>21.878665190950002</v>
      </c>
      <c r="N1210" s="36">
        <f t="shared" si="241"/>
        <v>301.65699244095003</v>
      </c>
      <c r="O1210" s="36">
        <f t="shared" si="242"/>
        <v>54.969864814071379</v>
      </c>
      <c r="P1210" s="36">
        <f t="shared" si="243"/>
        <v>356.62685725502143</v>
      </c>
      <c r="Q1210" s="38" t="e">
        <v>#N/A</v>
      </c>
      <c r="R1210" s="39" t="str">
        <f t="shared" si="244"/>
        <v xml:space="preserve"> </v>
      </c>
      <c r="S1210" s="40"/>
      <c r="T1210" s="41" t="str">
        <f t="shared" si="245"/>
        <v/>
      </c>
      <c r="U1210" s="41" t="str">
        <f t="shared" si="246"/>
        <v/>
      </c>
      <c r="V1210" s="41" t="e">
        <f t="shared" si="234"/>
        <v>#N/A</v>
      </c>
      <c r="W1210" s="18" t="e">
        <f>_xlfn.XLOOKUP($B1210,'[1]Query2 w Prices'!$B:$B,'[1]Query2 w Prices'!$L:$L)</f>
        <v>#N/A</v>
      </c>
    </row>
    <row r="1211" spans="2:23" ht="16.5" customHeight="1" x14ac:dyDescent="0.25">
      <c r="B1211" s="32" t="s">
        <v>2084</v>
      </c>
      <c r="C1211" s="33" t="s">
        <v>6074</v>
      </c>
      <c r="D1211" s="34" t="str">
        <f>_xlfn.XLOOKUP($B1211,[1]Redo!$A:$A,[1]Redo!$AD:$AD)</f>
        <v>SGN,S8,BWX,R131(CA),</v>
      </c>
      <c r="E1211" s="35">
        <v>1326</v>
      </c>
      <c r="F1211" s="36">
        <f>_xlfn.XLOOKUP($B1211,'[1]DOT Signs Costs (2)'!$A:$A,'[1]DOT Signs Costs (2)'!$Y:$Y)</f>
        <v>2.0869250000000004</v>
      </c>
      <c r="G1211" s="37">
        <f t="shared" si="236"/>
        <v>125.21550000000002</v>
      </c>
      <c r="H1211" s="36">
        <f>_xlfn.XLOOKUP($B1211,'[1]DOT Signs Costs (2)'!$A:$A,'[1]DOT Signs Costs (2)'!$W:$W)</f>
        <v>412.41200000000003</v>
      </c>
      <c r="I1211" s="36">
        <f t="shared" si="235"/>
        <v>96.812450750000025</v>
      </c>
      <c r="J1211" s="36">
        <f t="shared" si="237"/>
        <v>1.3982397500000003</v>
      </c>
      <c r="K1211" s="36">
        <f t="shared" si="238"/>
        <v>96.812450750000025</v>
      </c>
      <c r="L1211" s="36">
        <f t="shared" si="239"/>
        <v>510.62269050000009</v>
      </c>
      <c r="M1211" s="36">
        <f t="shared" si="240"/>
        <v>39.930694397100012</v>
      </c>
      <c r="N1211" s="36">
        <f t="shared" si="241"/>
        <v>550.55338489710016</v>
      </c>
      <c r="O1211" s="36">
        <f t="shared" si="242"/>
        <v>100.32535594760732</v>
      </c>
      <c r="P1211" s="36">
        <f t="shared" si="243"/>
        <v>650.87874084470752</v>
      </c>
      <c r="Q1211" s="38" t="e">
        <v>#N/A</v>
      </c>
      <c r="R1211" s="39" t="str">
        <f t="shared" si="244"/>
        <v xml:space="preserve"> </v>
      </c>
      <c r="S1211" s="40"/>
      <c r="T1211" s="41" t="str">
        <f t="shared" si="245"/>
        <v/>
      </c>
      <c r="U1211" s="41" t="str">
        <f t="shared" si="246"/>
        <v/>
      </c>
      <c r="V1211" s="41" t="e">
        <f t="shared" si="234"/>
        <v>#N/A</v>
      </c>
      <c r="W1211" s="18" t="e">
        <f>_xlfn.XLOOKUP($B1211,'[1]Query2 w Prices'!$B:$B,'[1]Query2 w Prices'!$L:$L)</f>
        <v>#N/A</v>
      </c>
    </row>
    <row r="1212" spans="2:23" ht="16.5" customHeight="1" x14ac:dyDescent="0.25">
      <c r="B1212" s="42" t="s">
        <v>2085</v>
      </c>
      <c r="C1212" s="33" t="s">
        <v>6075</v>
      </c>
      <c r="D1212" s="34" t="str">
        <f>_xlfn.XLOOKUP($B1212,[1]Redo!$A:$A,[1]Redo!$AD:$AD)</f>
        <v>SGN,S8,BWX,R132(CA),</v>
      </c>
      <c r="E1212" s="35">
        <v>1326</v>
      </c>
      <c r="F1212" s="36">
        <f>_xlfn.XLOOKUP($B1212,'[1]DOT Signs Costs (2)'!$A:$A,'[1]DOT Signs Costs (2)'!$Y:$Y)</f>
        <v>0.53467500000000012</v>
      </c>
      <c r="G1212" s="37">
        <f t="shared" si="236"/>
        <v>32.080500000000008</v>
      </c>
      <c r="H1212" s="36">
        <f>_xlfn.XLOOKUP($B1212,'[1]DOT Signs Costs (2)'!$A:$A,'[1]DOT Signs Costs (2)'!$W:$W)</f>
        <v>95.171999999999997</v>
      </c>
      <c r="I1212" s="36">
        <f t="shared" si="235"/>
        <v>24.803573250000007</v>
      </c>
      <c r="J1212" s="36">
        <f t="shared" si="237"/>
        <v>0.35823225000000009</v>
      </c>
      <c r="K1212" s="36">
        <f t="shared" si="238"/>
        <v>24.803573250000007</v>
      </c>
      <c r="L1212" s="36">
        <f t="shared" si="239"/>
        <v>120.33380550000001</v>
      </c>
      <c r="M1212" s="36">
        <f t="shared" si="240"/>
        <v>9.4101035901000021</v>
      </c>
      <c r="N1212" s="36">
        <f t="shared" si="241"/>
        <v>129.7439090901</v>
      </c>
      <c r="O1212" s="36">
        <f t="shared" si="242"/>
        <v>23.642764205202599</v>
      </c>
      <c r="P1212" s="36">
        <f t="shared" si="243"/>
        <v>153.38667329530261</v>
      </c>
      <c r="Q1212" s="38" t="e">
        <v>#N/A</v>
      </c>
      <c r="R1212" s="39" t="str">
        <f t="shared" si="244"/>
        <v xml:space="preserve"> </v>
      </c>
      <c r="S1212" s="40"/>
      <c r="T1212" s="41" t="str">
        <f t="shared" si="245"/>
        <v/>
      </c>
      <c r="U1212" s="41" t="str">
        <f t="shared" si="246"/>
        <v/>
      </c>
      <c r="V1212" s="41" t="e">
        <f t="shared" si="234"/>
        <v>#N/A</v>
      </c>
      <c r="W1212" s="18" t="e">
        <f>_xlfn.XLOOKUP($B1212,'[1]Query2 w Prices'!$B:$B,'[1]Query2 w Prices'!$L:$L)</f>
        <v>#N/A</v>
      </c>
    </row>
    <row r="1213" spans="2:23" ht="16.5" customHeight="1" x14ac:dyDescent="0.25">
      <c r="B1213" s="32" t="s">
        <v>2086</v>
      </c>
      <c r="C1213" s="33" t="s">
        <v>6076</v>
      </c>
      <c r="D1213" s="34" t="str">
        <f>_xlfn.XLOOKUP($B1213,[1]Redo!$A:$A,[1]Redo!$AD:$AD)</f>
        <v>SGN,S8,BWX,R132(CA),</v>
      </c>
      <c r="E1213" s="35">
        <v>1326</v>
      </c>
      <c r="F1213" s="36">
        <f>_xlfn.XLOOKUP($B1213,'[1]DOT Signs Costs (2)'!$A:$A,'[1]DOT Signs Costs (2)'!$Y:$Y)</f>
        <v>1.1781625</v>
      </c>
      <c r="G1213" s="37">
        <f t="shared" si="236"/>
        <v>70.689750000000004</v>
      </c>
      <c r="H1213" s="36">
        <f>_xlfn.XLOOKUP($B1213,'[1]DOT Signs Costs (2)'!$A:$A,'[1]DOT Signs Costs (2)'!$W:$W)</f>
        <v>224.334</v>
      </c>
      <c r="I1213" s="36">
        <f t="shared" si="235"/>
        <v>54.654958375</v>
      </c>
      <c r="J1213" s="36">
        <f t="shared" si="237"/>
        <v>0.78936887500000008</v>
      </c>
      <c r="K1213" s="36">
        <f t="shared" si="238"/>
        <v>54.654958375</v>
      </c>
      <c r="L1213" s="36">
        <f t="shared" si="239"/>
        <v>279.77832725000002</v>
      </c>
      <c r="M1213" s="36">
        <f t="shared" si="240"/>
        <v>21.878665190950002</v>
      </c>
      <c r="N1213" s="36">
        <f t="shared" si="241"/>
        <v>301.65699244095003</v>
      </c>
      <c r="O1213" s="36">
        <f t="shared" si="242"/>
        <v>54.969864814071379</v>
      </c>
      <c r="P1213" s="36">
        <f t="shared" si="243"/>
        <v>356.62685725502143</v>
      </c>
      <c r="Q1213" s="38" t="e">
        <v>#N/A</v>
      </c>
      <c r="R1213" s="39" t="str">
        <f t="shared" si="244"/>
        <v xml:space="preserve"> </v>
      </c>
      <c r="S1213" s="40"/>
      <c r="T1213" s="41" t="str">
        <f t="shared" si="245"/>
        <v/>
      </c>
      <c r="U1213" s="41" t="str">
        <f t="shared" si="246"/>
        <v/>
      </c>
      <c r="V1213" s="41" t="e">
        <f t="shared" si="234"/>
        <v>#N/A</v>
      </c>
      <c r="W1213" s="18" t="e">
        <f>_xlfn.XLOOKUP($B1213,'[1]Query2 w Prices'!$B:$B,'[1]Query2 w Prices'!$L:$L)</f>
        <v>#N/A</v>
      </c>
    </row>
    <row r="1214" spans="2:23" ht="16.5" customHeight="1" x14ac:dyDescent="0.25">
      <c r="B1214" s="42" t="s">
        <v>2087</v>
      </c>
      <c r="C1214" s="33" t="s">
        <v>6077</v>
      </c>
      <c r="D1214" s="34" t="str">
        <f>_xlfn.XLOOKUP($B1214,[1]Redo!$A:$A,[1]Redo!$AD:$AD)</f>
        <v>SGN,S8,BWX,R132(CA),</v>
      </c>
      <c r="E1214" s="35">
        <v>1326</v>
      </c>
      <c r="F1214" s="36">
        <f>_xlfn.XLOOKUP($B1214,'[1]DOT Signs Costs (2)'!$A:$A,'[1]DOT Signs Costs (2)'!$Y:$Y)</f>
        <v>2.0869250000000004</v>
      </c>
      <c r="G1214" s="37">
        <f t="shared" si="236"/>
        <v>125.21550000000002</v>
      </c>
      <c r="H1214" s="36">
        <f>_xlfn.XLOOKUP($B1214,'[1]DOT Signs Costs (2)'!$A:$A,'[1]DOT Signs Costs (2)'!$W:$W)</f>
        <v>412.41200000000003</v>
      </c>
      <c r="I1214" s="36">
        <f t="shared" si="235"/>
        <v>96.812450750000025</v>
      </c>
      <c r="J1214" s="36">
        <f t="shared" si="237"/>
        <v>1.3982397500000003</v>
      </c>
      <c r="K1214" s="36">
        <f t="shared" si="238"/>
        <v>96.812450750000025</v>
      </c>
      <c r="L1214" s="36">
        <f t="shared" si="239"/>
        <v>510.62269050000009</v>
      </c>
      <c r="M1214" s="36">
        <f t="shared" si="240"/>
        <v>39.930694397100012</v>
      </c>
      <c r="N1214" s="36">
        <f t="shared" si="241"/>
        <v>550.55338489710016</v>
      </c>
      <c r="O1214" s="36">
        <f t="shared" si="242"/>
        <v>100.32535594760732</v>
      </c>
      <c r="P1214" s="36">
        <f t="shared" si="243"/>
        <v>650.87874084470752</v>
      </c>
      <c r="Q1214" s="38" t="e">
        <v>#N/A</v>
      </c>
      <c r="R1214" s="39" t="str">
        <f t="shared" si="244"/>
        <v xml:space="preserve"> </v>
      </c>
      <c r="S1214" s="40"/>
      <c r="T1214" s="41" t="str">
        <f t="shared" si="245"/>
        <v/>
      </c>
      <c r="U1214" s="41" t="str">
        <f t="shared" si="246"/>
        <v/>
      </c>
      <c r="V1214" s="41" t="e">
        <f t="shared" si="234"/>
        <v>#N/A</v>
      </c>
      <c r="W1214" s="18" t="e">
        <f>_xlfn.XLOOKUP($B1214,'[1]Query2 w Prices'!$B:$B,'[1]Query2 w Prices'!$L:$L)</f>
        <v>#N/A</v>
      </c>
    </row>
    <row r="1215" spans="2:23" ht="16.5" customHeight="1" x14ac:dyDescent="0.25">
      <c r="B1215" s="32" t="s">
        <v>2088</v>
      </c>
      <c r="C1215" s="33" t="s">
        <v>6078</v>
      </c>
      <c r="D1215" s="34" t="str">
        <f>_xlfn.XLOOKUP($B1215,[1]Redo!$A:$A,[1]Redo!$AD:$AD)</f>
        <v>SGN,S8,BWX,R133(CA),</v>
      </c>
      <c r="E1215" s="35">
        <v>1326</v>
      </c>
      <c r="F1215" s="36">
        <f>_xlfn.XLOOKUP($B1215,'[1]DOT Signs Costs (2)'!$A:$A,'[1]DOT Signs Costs (2)'!$Y:$Y)</f>
        <v>0.53467500000000012</v>
      </c>
      <c r="G1215" s="37">
        <f t="shared" si="236"/>
        <v>32.080500000000008</v>
      </c>
      <c r="H1215" s="36">
        <f>_xlfn.XLOOKUP($B1215,'[1]DOT Signs Costs (2)'!$A:$A,'[1]DOT Signs Costs (2)'!$W:$W)</f>
        <v>95.171999999999997</v>
      </c>
      <c r="I1215" s="36">
        <f t="shared" si="235"/>
        <v>24.803573250000007</v>
      </c>
      <c r="J1215" s="36">
        <f t="shared" si="237"/>
        <v>0.35823225000000009</v>
      </c>
      <c r="K1215" s="36">
        <f t="shared" si="238"/>
        <v>24.803573250000007</v>
      </c>
      <c r="L1215" s="36">
        <f t="shared" si="239"/>
        <v>120.33380550000001</v>
      </c>
      <c r="M1215" s="36">
        <f t="shared" si="240"/>
        <v>9.4101035901000021</v>
      </c>
      <c r="N1215" s="36">
        <f t="shared" si="241"/>
        <v>129.7439090901</v>
      </c>
      <c r="O1215" s="36">
        <f t="shared" si="242"/>
        <v>23.642764205202599</v>
      </c>
      <c r="P1215" s="36">
        <f t="shared" si="243"/>
        <v>153.38667329530261</v>
      </c>
      <c r="Q1215" s="38" t="e">
        <v>#N/A</v>
      </c>
      <c r="R1215" s="39" t="str">
        <f t="shared" si="244"/>
        <v xml:space="preserve"> </v>
      </c>
      <c r="S1215" s="40"/>
      <c r="T1215" s="41" t="str">
        <f t="shared" si="245"/>
        <v/>
      </c>
      <c r="U1215" s="41" t="str">
        <f t="shared" si="246"/>
        <v/>
      </c>
      <c r="V1215" s="41" t="e">
        <f t="shared" si="234"/>
        <v>#N/A</v>
      </c>
      <c r="W1215" s="18" t="e">
        <f>_xlfn.XLOOKUP($B1215,'[1]Query2 w Prices'!$B:$B,'[1]Query2 w Prices'!$L:$L)</f>
        <v>#N/A</v>
      </c>
    </row>
    <row r="1216" spans="2:23" ht="16.5" customHeight="1" x14ac:dyDescent="0.25">
      <c r="B1216" s="42" t="s">
        <v>2089</v>
      </c>
      <c r="C1216" s="33" t="s">
        <v>6079</v>
      </c>
      <c r="D1216" s="34" t="str">
        <f>_xlfn.XLOOKUP($B1216,[1]Redo!$A:$A,[1]Redo!$AD:$AD)</f>
        <v>SGN,S8,BWX,R133(CA),</v>
      </c>
      <c r="E1216" s="35">
        <v>1326</v>
      </c>
      <c r="F1216" s="36">
        <f>_xlfn.XLOOKUP($B1216,'[1]DOT Signs Costs (2)'!$A:$A,'[1]DOT Signs Costs (2)'!$Y:$Y)</f>
        <v>1.1781625</v>
      </c>
      <c r="G1216" s="37">
        <f t="shared" si="236"/>
        <v>70.689750000000004</v>
      </c>
      <c r="H1216" s="36">
        <f>_xlfn.XLOOKUP($B1216,'[1]DOT Signs Costs (2)'!$A:$A,'[1]DOT Signs Costs (2)'!$W:$W)</f>
        <v>224.334</v>
      </c>
      <c r="I1216" s="36">
        <f t="shared" si="235"/>
        <v>54.654958375</v>
      </c>
      <c r="J1216" s="36">
        <f t="shared" si="237"/>
        <v>0.78936887500000008</v>
      </c>
      <c r="K1216" s="36">
        <f t="shared" si="238"/>
        <v>54.654958375</v>
      </c>
      <c r="L1216" s="36">
        <f t="shared" si="239"/>
        <v>279.77832725000002</v>
      </c>
      <c r="M1216" s="36">
        <f t="shared" si="240"/>
        <v>21.878665190950002</v>
      </c>
      <c r="N1216" s="36">
        <f t="shared" si="241"/>
        <v>301.65699244095003</v>
      </c>
      <c r="O1216" s="36">
        <f t="shared" si="242"/>
        <v>54.969864814071379</v>
      </c>
      <c r="P1216" s="36">
        <f t="shared" si="243"/>
        <v>356.62685725502143</v>
      </c>
      <c r="Q1216" s="38" t="e">
        <v>#N/A</v>
      </c>
      <c r="R1216" s="39" t="str">
        <f t="shared" si="244"/>
        <v xml:space="preserve"> </v>
      </c>
      <c r="S1216" s="40"/>
      <c r="T1216" s="41" t="str">
        <f t="shared" si="245"/>
        <v/>
      </c>
      <c r="U1216" s="41" t="str">
        <f t="shared" si="246"/>
        <v/>
      </c>
      <c r="V1216" s="41" t="e">
        <f t="shared" si="234"/>
        <v>#N/A</v>
      </c>
      <c r="W1216" s="18" t="e">
        <f>_xlfn.XLOOKUP($B1216,'[1]Query2 w Prices'!$B:$B,'[1]Query2 w Prices'!$L:$L)</f>
        <v>#N/A</v>
      </c>
    </row>
    <row r="1217" spans="2:23" ht="16.5" customHeight="1" x14ac:dyDescent="0.25">
      <c r="B1217" s="32" t="s">
        <v>2090</v>
      </c>
      <c r="C1217" s="33" t="s">
        <v>6080</v>
      </c>
      <c r="D1217" s="34" t="str">
        <f>_xlfn.XLOOKUP($B1217,[1]Redo!$A:$A,[1]Redo!$AD:$AD)</f>
        <v>SGN,S8,BWX,R133(CA),</v>
      </c>
      <c r="E1217" s="35">
        <v>1326</v>
      </c>
      <c r="F1217" s="36">
        <f>_xlfn.XLOOKUP($B1217,'[1]DOT Signs Costs (2)'!$A:$A,'[1]DOT Signs Costs (2)'!$Y:$Y)</f>
        <v>2.0869250000000004</v>
      </c>
      <c r="G1217" s="37">
        <f t="shared" si="236"/>
        <v>125.21550000000002</v>
      </c>
      <c r="H1217" s="36">
        <f>_xlfn.XLOOKUP($B1217,'[1]DOT Signs Costs (2)'!$A:$A,'[1]DOT Signs Costs (2)'!$W:$W)</f>
        <v>412.41200000000003</v>
      </c>
      <c r="I1217" s="36">
        <f t="shared" si="235"/>
        <v>96.812450750000025</v>
      </c>
      <c r="J1217" s="36">
        <f t="shared" si="237"/>
        <v>1.3982397500000003</v>
      </c>
      <c r="K1217" s="36">
        <f t="shared" si="238"/>
        <v>96.812450750000025</v>
      </c>
      <c r="L1217" s="36">
        <f t="shared" si="239"/>
        <v>510.62269050000009</v>
      </c>
      <c r="M1217" s="36">
        <f t="shared" si="240"/>
        <v>39.930694397100012</v>
      </c>
      <c r="N1217" s="36">
        <f t="shared" si="241"/>
        <v>550.55338489710016</v>
      </c>
      <c r="O1217" s="36">
        <f t="shared" si="242"/>
        <v>100.32535594760732</v>
      </c>
      <c r="P1217" s="36">
        <f t="shared" si="243"/>
        <v>650.87874084470752</v>
      </c>
      <c r="Q1217" s="38" t="e">
        <v>#N/A</v>
      </c>
      <c r="R1217" s="39" t="str">
        <f t="shared" si="244"/>
        <v xml:space="preserve"> </v>
      </c>
      <c r="S1217" s="40"/>
      <c r="T1217" s="41" t="str">
        <f t="shared" si="245"/>
        <v/>
      </c>
      <c r="U1217" s="41" t="str">
        <f t="shared" si="246"/>
        <v/>
      </c>
      <c r="V1217" s="41" t="e">
        <f t="shared" si="234"/>
        <v>#N/A</v>
      </c>
      <c r="W1217" s="18" t="e">
        <f>_xlfn.XLOOKUP($B1217,'[1]Query2 w Prices'!$B:$B,'[1]Query2 w Prices'!$L:$L)</f>
        <v>#N/A</v>
      </c>
    </row>
    <row r="1218" spans="2:23" ht="16.5" customHeight="1" x14ac:dyDescent="0.25">
      <c r="B1218" s="42" t="s">
        <v>2095</v>
      </c>
      <c r="C1218" s="33" t="s">
        <v>6081</v>
      </c>
      <c r="D1218" s="34" t="str">
        <f>_xlfn.XLOOKUP($B1218,[1]Redo!$A:$A,[1]Redo!$AD:$AD)</f>
        <v>SGN,S8,BWX,R14-1,</v>
      </c>
      <c r="E1218" s="35">
        <v>1326</v>
      </c>
      <c r="F1218" s="36">
        <f>_xlfn.XLOOKUP($B1218,'[1]DOT Signs Costs (2)'!$A:$A,'[1]DOT Signs Costs (2)'!$Y:$Y)</f>
        <v>0.17705000000000001</v>
      </c>
      <c r="G1218" s="37">
        <f t="shared" si="236"/>
        <v>10.623000000000001</v>
      </c>
      <c r="H1218" s="36">
        <f>_xlfn.XLOOKUP($B1218,'[1]DOT Signs Costs (2)'!$A:$A,'[1]DOT Signs Costs (2)'!$W:$W)</f>
        <v>27.192</v>
      </c>
      <c r="I1218" s="36">
        <f t="shared" si="235"/>
        <v>8.2133495000000014</v>
      </c>
      <c r="J1218" s="36">
        <f t="shared" si="237"/>
        <v>0.11862350000000002</v>
      </c>
      <c r="K1218" s="36">
        <f t="shared" si="238"/>
        <v>8.2133495000000014</v>
      </c>
      <c r="L1218" s="36">
        <f t="shared" si="239"/>
        <v>35.523973000000005</v>
      </c>
      <c r="M1218" s="36">
        <f t="shared" si="240"/>
        <v>2.7779746886000005</v>
      </c>
      <c r="N1218" s="36">
        <f t="shared" si="241"/>
        <v>38.301947688600009</v>
      </c>
      <c r="O1218" s="36">
        <f t="shared" si="242"/>
        <v>6.9796256652997126</v>
      </c>
      <c r="P1218" s="36">
        <f t="shared" si="243"/>
        <v>45.281573353899724</v>
      </c>
      <c r="Q1218" s="38">
        <v>28.42</v>
      </c>
      <c r="R1218" s="39">
        <f t="shared" si="244"/>
        <v>-0.37237163165947224</v>
      </c>
      <c r="S1218" s="40"/>
      <c r="T1218" s="41" t="str">
        <f t="shared" si="245"/>
        <v/>
      </c>
      <c r="U1218" s="41" t="str">
        <f t="shared" si="246"/>
        <v/>
      </c>
      <c r="V1218" s="41">
        <f t="shared" si="234"/>
        <v>28.42</v>
      </c>
      <c r="W1218" s="18">
        <f>_xlfn.XLOOKUP($B1218,'[1]Query2 w Prices'!$B:$B,'[1]Query2 w Prices'!$L:$L)</f>
        <v>28.339400000000001</v>
      </c>
    </row>
    <row r="1219" spans="2:23" ht="16.5" customHeight="1" x14ac:dyDescent="0.25">
      <c r="B1219" s="32" t="s">
        <v>2096</v>
      </c>
      <c r="C1219" s="33" t="s">
        <v>6082</v>
      </c>
      <c r="D1219" s="34" t="str">
        <f>_xlfn.XLOOKUP($B1219,[1]Redo!$A:$A,[1]Redo!$AD:$AD)</f>
        <v>SGN,S8,BGW,R14-2,</v>
      </c>
      <c r="E1219" s="35">
        <v>1326</v>
      </c>
      <c r="F1219" s="36">
        <f>_xlfn.XLOOKUP($B1219,'[1]DOT Signs Costs (2)'!$A:$A,'[1]DOT Signs Costs (2)'!$Y:$Y)</f>
        <v>0.22939999999999999</v>
      </c>
      <c r="G1219" s="37">
        <f t="shared" si="236"/>
        <v>13.763999999999999</v>
      </c>
      <c r="H1219" s="36">
        <f>_xlfn.XLOOKUP($B1219,'[1]DOT Signs Costs (2)'!$A:$A,'[1]DOT Signs Costs (2)'!$W:$W)</f>
        <v>36.256</v>
      </c>
      <c r="I1219" s="36">
        <f t="shared" si="235"/>
        <v>10.641866</v>
      </c>
      <c r="J1219" s="36">
        <f t="shared" si="237"/>
        <v>0.153698</v>
      </c>
      <c r="K1219" s="36">
        <f t="shared" si="238"/>
        <v>10.641866</v>
      </c>
      <c r="L1219" s="36">
        <f t="shared" si="239"/>
        <v>47.051563999999999</v>
      </c>
      <c r="M1219" s="36">
        <f t="shared" si="240"/>
        <v>3.6794323048000002</v>
      </c>
      <c r="N1219" s="36">
        <f t="shared" si="241"/>
        <v>50.730996304800001</v>
      </c>
      <c r="O1219" s="36">
        <f t="shared" si="242"/>
        <v>9.2445263283724479</v>
      </c>
      <c r="P1219" s="36">
        <f t="shared" si="243"/>
        <v>59.975522633172446</v>
      </c>
      <c r="Q1219" s="38" t="e">
        <v>#N/A</v>
      </c>
      <c r="R1219" s="39" t="str">
        <f t="shared" si="244"/>
        <v xml:space="preserve"> </v>
      </c>
      <c r="S1219" s="40"/>
      <c r="T1219" s="41" t="str">
        <f t="shared" si="245"/>
        <v/>
      </c>
      <c r="U1219" s="41" t="str">
        <f t="shared" si="246"/>
        <v/>
      </c>
      <c r="V1219" s="41" t="e">
        <f t="shared" si="234"/>
        <v>#N/A</v>
      </c>
      <c r="W1219" s="18" t="e">
        <f>_xlfn.XLOOKUP($B1219,'[1]Query2 w Prices'!$B:$B,'[1]Query2 w Prices'!$L:$L)</f>
        <v>#N/A</v>
      </c>
    </row>
    <row r="1220" spans="2:23" ht="16.5" customHeight="1" x14ac:dyDescent="0.25">
      <c r="B1220" s="42" t="s">
        <v>2097</v>
      </c>
      <c r="C1220" s="33" t="s">
        <v>6083</v>
      </c>
      <c r="D1220" s="34" t="str">
        <f>_xlfn.XLOOKUP($B1220,[1]Redo!$A:$A,[1]Redo!$AD:$AD)</f>
        <v>SGN,S8,BGW,R14-2,</v>
      </c>
      <c r="E1220" s="35">
        <v>1326</v>
      </c>
      <c r="F1220" s="36">
        <f>_xlfn.XLOOKUP($B1220,'[1]DOT Signs Costs (2)'!$A:$A,'[1]DOT Signs Costs (2)'!$Y:$Y)</f>
        <v>0.33468750000000008</v>
      </c>
      <c r="G1220" s="37">
        <f t="shared" si="236"/>
        <v>20.081250000000004</v>
      </c>
      <c r="H1220" s="36">
        <f>_xlfn.XLOOKUP($B1220,'[1]DOT Signs Costs (2)'!$A:$A,'[1]DOT Signs Costs (2)'!$W:$W)</f>
        <v>56.650000000000006</v>
      </c>
      <c r="I1220" s="36">
        <f t="shared" si="235"/>
        <v>15.526153125000004</v>
      </c>
      <c r="J1220" s="36">
        <f t="shared" si="237"/>
        <v>0.22424062500000008</v>
      </c>
      <c r="K1220" s="36">
        <f t="shared" si="238"/>
        <v>15.526153125000004</v>
      </c>
      <c r="L1220" s="36">
        <f t="shared" si="239"/>
        <v>72.400393750000006</v>
      </c>
      <c r="M1220" s="36">
        <f t="shared" si="240"/>
        <v>5.6617107912500009</v>
      </c>
      <c r="N1220" s="36">
        <f t="shared" si="241"/>
        <v>78.062104541250008</v>
      </c>
      <c r="O1220" s="36">
        <f t="shared" si="242"/>
        <v>14.224975522735164</v>
      </c>
      <c r="P1220" s="36">
        <f t="shared" si="243"/>
        <v>92.287080063985172</v>
      </c>
      <c r="Q1220" s="38" t="e">
        <v>#N/A</v>
      </c>
      <c r="R1220" s="39" t="str">
        <f t="shared" si="244"/>
        <v xml:space="preserve"> </v>
      </c>
      <c r="S1220" s="40"/>
      <c r="T1220" s="41" t="str">
        <f t="shared" si="245"/>
        <v/>
      </c>
      <c r="U1220" s="41" t="str">
        <f t="shared" si="246"/>
        <v/>
      </c>
      <c r="V1220" s="41" t="e">
        <f t="shared" si="234"/>
        <v>#N/A</v>
      </c>
      <c r="W1220" s="18" t="e">
        <f>_xlfn.XLOOKUP($B1220,'[1]Query2 w Prices'!$B:$B,'[1]Query2 w Prices'!$L:$L)</f>
        <v>#N/A</v>
      </c>
    </row>
    <row r="1221" spans="2:23" ht="16.5" customHeight="1" x14ac:dyDescent="0.25">
      <c r="B1221" s="32" t="s">
        <v>2098</v>
      </c>
      <c r="C1221" s="33" t="s">
        <v>6084</v>
      </c>
      <c r="D1221" s="34" t="str">
        <f>_xlfn.XLOOKUP($B1221,[1]Redo!$A:$A,[1]Redo!$AD:$AD)</f>
        <v>SGN,S8,BGW,R14-2,</v>
      </c>
      <c r="E1221" s="35">
        <v>1326</v>
      </c>
      <c r="F1221" s="36">
        <f>_xlfn.XLOOKUP($B1221,'[1]DOT Signs Costs (2)'!$A:$A,'[1]DOT Signs Costs (2)'!$Y:$Y)</f>
        <v>0.46115</v>
      </c>
      <c r="G1221" s="37">
        <f t="shared" si="236"/>
        <v>27.669</v>
      </c>
      <c r="H1221" s="36">
        <f>_xlfn.XLOOKUP($B1221,'[1]DOT Signs Costs (2)'!$A:$A,'[1]DOT Signs Costs (2)'!$W:$W)</f>
        <v>81.576000000000008</v>
      </c>
      <c r="I1221" s="36">
        <f t="shared" si="235"/>
        <v>21.3927485</v>
      </c>
      <c r="J1221" s="36">
        <f t="shared" si="237"/>
        <v>0.30897050000000004</v>
      </c>
      <c r="K1221" s="36">
        <f t="shared" si="238"/>
        <v>21.3927485</v>
      </c>
      <c r="L1221" s="36">
        <f t="shared" si="239"/>
        <v>103.277719</v>
      </c>
      <c r="M1221" s="36">
        <f t="shared" si="240"/>
        <v>8.0763176258000016</v>
      </c>
      <c r="N1221" s="36">
        <f t="shared" si="241"/>
        <v>111.35403662580001</v>
      </c>
      <c r="O1221" s="36">
        <f t="shared" si="242"/>
        <v>20.291644129613871</v>
      </c>
      <c r="P1221" s="36">
        <f t="shared" si="243"/>
        <v>131.64568075541388</v>
      </c>
      <c r="Q1221" s="38" t="e">
        <v>#N/A</v>
      </c>
      <c r="R1221" s="39" t="str">
        <f t="shared" si="244"/>
        <v xml:space="preserve"> </v>
      </c>
      <c r="S1221" s="40"/>
      <c r="T1221" s="41" t="str">
        <f t="shared" si="245"/>
        <v/>
      </c>
      <c r="U1221" s="41" t="str">
        <f t="shared" si="246"/>
        <v/>
      </c>
      <c r="V1221" s="41" t="e">
        <f t="shared" si="234"/>
        <v>#N/A</v>
      </c>
      <c r="W1221" s="18" t="e">
        <f>_xlfn.XLOOKUP($B1221,'[1]Query2 w Prices'!$B:$B,'[1]Query2 w Prices'!$L:$L)</f>
        <v>#N/A</v>
      </c>
    </row>
    <row r="1222" spans="2:23" ht="16.5" customHeight="1" x14ac:dyDescent="0.25">
      <c r="B1222" s="42" t="s">
        <v>2099</v>
      </c>
      <c r="C1222" s="33" t="s">
        <v>6085</v>
      </c>
      <c r="D1222" s="34" t="str">
        <f>_xlfn.XLOOKUP($B1222,[1]Redo!$A:$A,[1]Redo!$AD:$AD)</f>
        <v>SGN,S8,BGW,R14-2,</v>
      </c>
      <c r="E1222" s="35">
        <v>1326</v>
      </c>
      <c r="F1222" s="36">
        <f>_xlfn.XLOOKUP($B1222,'[1]DOT Signs Costs (2)'!$A:$A,'[1]DOT Signs Costs (2)'!$Y:$Y)</f>
        <v>0.60878750000000015</v>
      </c>
      <c r="G1222" s="37">
        <f t="shared" si="236"/>
        <v>36.527250000000009</v>
      </c>
      <c r="H1222" s="36">
        <f>_xlfn.XLOOKUP($B1222,'[1]DOT Signs Costs (2)'!$A:$A,'[1]DOT Signs Costs (2)'!$W:$W)</f>
        <v>111.03400000000002</v>
      </c>
      <c r="I1222" s="36">
        <f t="shared" si="235"/>
        <v>28.241652125000009</v>
      </c>
      <c r="J1222" s="36">
        <f t="shared" si="237"/>
        <v>0.40788762500000014</v>
      </c>
      <c r="K1222" s="36">
        <f t="shared" si="238"/>
        <v>28.241652125000009</v>
      </c>
      <c r="L1222" s="36">
        <f t="shared" si="239"/>
        <v>139.68353975000002</v>
      </c>
      <c r="M1222" s="36">
        <f t="shared" si="240"/>
        <v>10.923252808450002</v>
      </c>
      <c r="N1222" s="36">
        <f t="shared" si="241"/>
        <v>150.60679255845002</v>
      </c>
      <c r="O1222" s="36">
        <f t="shared" si="242"/>
        <v>27.444532149008573</v>
      </c>
      <c r="P1222" s="36">
        <f t="shared" si="243"/>
        <v>178.0513247074586</v>
      </c>
      <c r="Q1222" s="38" t="e">
        <v>#N/A</v>
      </c>
      <c r="R1222" s="39" t="str">
        <f t="shared" si="244"/>
        <v xml:space="preserve"> </v>
      </c>
      <c r="S1222" s="40"/>
      <c r="T1222" s="41" t="str">
        <f t="shared" si="245"/>
        <v/>
      </c>
      <c r="U1222" s="41" t="str">
        <f t="shared" si="246"/>
        <v/>
      </c>
      <c r="V1222" s="41" t="e">
        <f t="shared" ref="V1222:V1285" si="247">ROUND($W1222+7.75%,2)</f>
        <v>#N/A</v>
      </c>
      <c r="W1222" s="18" t="e">
        <f>_xlfn.XLOOKUP($B1222,'[1]Query2 w Prices'!$B:$B,'[1]Query2 w Prices'!$L:$L)</f>
        <v>#N/A</v>
      </c>
    </row>
    <row r="1223" spans="2:23" ht="16.5" customHeight="1" x14ac:dyDescent="0.25">
      <c r="B1223" s="32" t="s">
        <v>2100</v>
      </c>
      <c r="C1223" s="33" t="s">
        <v>6086</v>
      </c>
      <c r="D1223" s="34" t="str">
        <f>_xlfn.XLOOKUP($B1223,[1]Redo!$A:$A,[1]Redo!$AD:$AD)</f>
        <v>SGN,S8,BRW,R14-3,</v>
      </c>
      <c r="E1223" s="35">
        <v>1326</v>
      </c>
      <c r="F1223" s="36">
        <f>_xlfn.XLOOKUP($B1223,'[1]DOT Signs Costs (2)'!$A:$A,'[1]DOT Signs Costs (2)'!$Y:$Y)</f>
        <v>0.22939999999999999</v>
      </c>
      <c r="G1223" s="37">
        <f t="shared" si="236"/>
        <v>13.763999999999999</v>
      </c>
      <c r="H1223" s="36">
        <f>_xlfn.XLOOKUP($B1223,'[1]DOT Signs Costs (2)'!$A:$A,'[1]DOT Signs Costs (2)'!$W:$W)</f>
        <v>36.256</v>
      </c>
      <c r="I1223" s="36">
        <f t="shared" ref="I1223:I1286" si="248">F1223*$K$4</f>
        <v>10.641866</v>
      </c>
      <c r="J1223" s="36">
        <f t="shared" si="237"/>
        <v>0.153698</v>
      </c>
      <c r="K1223" s="36">
        <f t="shared" si="238"/>
        <v>10.641866</v>
      </c>
      <c r="L1223" s="36">
        <f t="shared" si="239"/>
        <v>47.051563999999999</v>
      </c>
      <c r="M1223" s="36">
        <f t="shared" si="240"/>
        <v>3.6794323048000002</v>
      </c>
      <c r="N1223" s="36">
        <f t="shared" si="241"/>
        <v>50.730996304800001</v>
      </c>
      <c r="O1223" s="36">
        <f t="shared" si="242"/>
        <v>9.2445263283724479</v>
      </c>
      <c r="P1223" s="36">
        <f t="shared" si="243"/>
        <v>59.975522633172446</v>
      </c>
      <c r="Q1223" s="38" t="e">
        <v>#N/A</v>
      </c>
      <c r="R1223" s="39" t="str">
        <f t="shared" si="244"/>
        <v xml:space="preserve"> </v>
      </c>
      <c r="S1223" s="40"/>
      <c r="T1223" s="41" t="str">
        <f t="shared" si="245"/>
        <v/>
      </c>
      <c r="U1223" s="41" t="str">
        <f t="shared" si="246"/>
        <v/>
      </c>
      <c r="V1223" s="41" t="e">
        <f t="shared" si="247"/>
        <v>#N/A</v>
      </c>
      <c r="W1223" s="18" t="e">
        <f>_xlfn.XLOOKUP($B1223,'[1]Query2 w Prices'!$B:$B,'[1]Query2 w Prices'!$L:$L)</f>
        <v>#N/A</v>
      </c>
    </row>
    <row r="1224" spans="2:23" ht="16.5" customHeight="1" x14ac:dyDescent="0.25">
      <c r="B1224" s="42" t="s">
        <v>2101</v>
      </c>
      <c r="C1224" s="33" t="s">
        <v>6087</v>
      </c>
      <c r="D1224" s="34" t="str">
        <f>_xlfn.XLOOKUP($B1224,[1]Redo!$A:$A,[1]Redo!$AD:$AD)</f>
        <v>SGN,S8,BRW,R14-3,</v>
      </c>
      <c r="E1224" s="35">
        <v>1326</v>
      </c>
      <c r="F1224" s="36">
        <f>_xlfn.XLOOKUP($B1224,'[1]DOT Signs Costs (2)'!$A:$A,'[1]DOT Signs Costs (2)'!$Y:$Y)</f>
        <v>0.33468750000000008</v>
      </c>
      <c r="G1224" s="37">
        <f t="shared" si="236"/>
        <v>20.081250000000004</v>
      </c>
      <c r="H1224" s="36">
        <f>_xlfn.XLOOKUP($B1224,'[1]DOT Signs Costs (2)'!$A:$A,'[1]DOT Signs Costs (2)'!$W:$W)</f>
        <v>56.650000000000006</v>
      </c>
      <c r="I1224" s="36">
        <f t="shared" si="248"/>
        <v>15.526153125000004</v>
      </c>
      <c r="J1224" s="36">
        <f t="shared" si="237"/>
        <v>0.22424062500000008</v>
      </c>
      <c r="K1224" s="36">
        <f t="shared" si="238"/>
        <v>15.526153125000004</v>
      </c>
      <c r="L1224" s="36">
        <f t="shared" si="239"/>
        <v>72.400393750000006</v>
      </c>
      <c r="M1224" s="36">
        <f t="shared" si="240"/>
        <v>5.6617107912500009</v>
      </c>
      <c r="N1224" s="36">
        <f t="shared" si="241"/>
        <v>78.062104541250008</v>
      </c>
      <c r="O1224" s="36">
        <f t="shared" si="242"/>
        <v>14.224975522735164</v>
      </c>
      <c r="P1224" s="36">
        <f t="shared" si="243"/>
        <v>92.287080063985172</v>
      </c>
      <c r="Q1224" s="38" t="e">
        <v>#N/A</v>
      </c>
      <c r="R1224" s="39" t="str">
        <f t="shared" si="244"/>
        <v xml:space="preserve"> </v>
      </c>
      <c r="S1224" s="40"/>
      <c r="T1224" s="41" t="str">
        <f t="shared" si="245"/>
        <v/>
      </c>
      <c r="U1224" s="41" t="str">
        <f t="shared" si="246"/>
        <v/>
      </c>
      <c r="V1224" s="41" t="e">
        <f t="shared" si="247"/>
        <v>#N/A</v>
      </c>
      <c r="W1224" s="18" t="e">
        <f>_xlfn.XLOOKUP($B1224,'[1]Query2 w Prices'!$B:$B,'[1]Query2 w Prices'!$L:$L)</f>
        <v>#N/A</v>
      </c>
    </row>
    <row r="1225" spans="2:23" ht="16.5" customHeight="1" x14ac:dyDescent="0.25">
      <c r="B1225" s="32" t="s">
        <v>2102</v>
      </c>
      <c r="C1225" s="33" t="s">
        <v>6088</v>
      </c>
      <c r="D1225" s="34" t="str">
        <f>_xlfn.XLOOKUP($B1225,[1]Redo!$A:$A,[1]Redo!$AD:$AD)</f>
        <v>SGN,S8,BRW,R14-3,</v>
      </c>
      <c r="E1225" s="35">
        <v>1326</v>
      </c>
      <c r="F1225" s="36">
        <f>_xlfn.XLOOKUP($B1225,'[1]DOT Signs Costs (2)'!$A:$A,'[1]DOT Signs Costs (2)'!$Y:$Y)</f>
        <v>0.46115</v>
      </c>
      <c r="G1225" s="37">
        <f t="shared" si="236"/>
        <v>27.669</v>
      </c>
      <c r="H1225" s="36">
        <f>_xlfn.XLOOKUP($B1225,'[1]DOT Signs Costs (2)'!$A:$A,'[1]DOT Signs Costs (2)'!$W:$W)</f>
        <v>81.576000000000008</v>
      </c>
      <c r="I1225" s="36">
        <f t="shared" si="248"/>
        <v>21.3927485</v>
      </c>
      <c r="J1225" s="36">
        <f t="shared" si="237"/>
        <v>0.30897050000000004</v>
      </c>
      <c r="K1225" s="36">
        <f t="shared" si="238"/>
        <v>21.3927485</v>
      </c>
      <c r="L1225" s="36">
        <f t="shared" si="239"/>
        <v>103.277719</v>
      </c>
      <c r="M1225" s="36">
        <f t="shared" si="240"/>
        <v>8.0763176258000016</v>
      </c>
      <c r="N1225" s="36">
        <f t="shared" si="241"/>
        <v>111.35403662580001</v>
      </c>
      <c r="O1225" s="36">
        <f t="shared" si="242"/>
        <v>20.291644129613871</v>
      </c>
      <c r="P1225" s="36">
        <f t="shared" si="243"/>
        <v>131.64568075541388</v>
      </c>
      <c r="Q1225" s="38" t="e">
        <v>#N/A</v>
      </c>
      <c r="R1225" s="39" t="str">
        <f t="shared" si="244"/>
        <v xml:space="preserve"> </v>
      </c>
      <c r="S1225" s="40"/>
      <c r="T1225" s="41" t="str">
        <f t="shared" si="245"/>
        <v/>
      </c>
      <c r="U1225" s="41" t="str">
        <f t="shared" si="246"/>
        <v/>
      </c>
      <c r="V1225" s="41" t="e">
        <f t="shared" si="247"/>
        <v>#N/A</v>
      </c>
      <c r="W1225" s="18" t="e">
        <f>_xlfn.XLOOKUP($B1225,'[1]Query2 w Prices'!$B:$B,'[1]Query2 w Prices'!$L:$L)</f>
        <v>#N/A</v>
      </c>
    </row>
    <row r="1226" spans="2:23" ht="16.5" customHeight="1" x14ac:dyDescent="0.25">
      <c r="B1226" s="42" t="s">
        <v>2103</v>
      </c>
      <c r="C1226" s="33" t="s">
        <v>6089</v>
      </c>
      <c r="D1226" s="34" t="str">
        <f>_xlfn.XLOOKUP($B1226,[1]Redo!$A:$A,[1]Redo!$AD:$AD)</f>
        <v>SGN,S8,BRW,R14-3,</v>
      </c>
      <c r="E1226" s="35">
        <v>1326</v>
      </c>
      <c r="F1226" s="36">
        <f>_xlfn.XLOOKUP($B1226,'[1]DOT Signs Costs (2)'!$A:$A,'[1]DOT Signs Costs (2)'!$Y:$Y)</f>
        <v>0.60878750000000015</v>
      </c>
      <c r="G1226" s="37">
        <f t="shared" ref="G1226:G1289" si="249">IFERROR(SUM(F1226*60), " ")</f>
        <v>36.527250000000009</v>
      </c>
      <c r="H1226" s="36">
        <f>_xlfn.XLOOKUP($B1226,'[1]DOT Signs Costs (2)'!$A:$A,'[1]DOT Signs Costs (2)'!$W:$W)</f>
        <v>111.03400000000002</v>
      </c>
      <c r="I1226" s="36">
        <f t="shared" si="248"/>
        <v>28.241652125000009</v>
      </c>
      <c r="J1226" s="36">
        <f t="shared" ref="J1226:J1289" si="250">IFERROR(SUM($J$4*F1226), " " )</f>
        <v>0.40788762500000014</v>
      </c>
      <c r="K1226" s="36">
        <f t="shared" ref="K1226:K1289" si="251">IFERROR(SUM($K$4*F1226), " ")</f>
        <v>28.241652125000009</v>
      </c>
      <c r="L1226" s="36">
        <f t="shared" ref="L1226:L1289" si="252">IFERROR(SUM(H1226+J1226+K1226), " ")</f>
        <v>139.68353975000002</v>
      </c>
      <c r="M1226" s="36">
        <f t="shared" ref="M1226:M1289" si="253">IFERROR(SUM(L1226*$M$4), " ")</f>
        <v>10.923252808450002</v>
      </c>
      <c r="N1226" s="36">
        <f t="shared" ref="N1226:N1289" si="254">IFERROR(SUM(L1226+M1226), " ")</f>
        <v>150.60679255845002</v>
      </c>
      <c r="O1226" s="36">
        <f t="shared" ref="O1226:O1289" si="255">IFERROR(SUM(N1226*$O$4), " ")</f>
        <v>27.444532149008573</v>
      </c>
      <c r="P1226" s="36">
        <f t="shared" ref="P1226:P1289" si="256">IFERROR(SUM(O1226+N1226),"")</f>
        <v>178.0513247074586</v>
      </c>
      <c r="Q1226" s="38" t="e">
        <v>#N/A</v>
      </c>
      <c r="R1226" s="39" t="str">
        <f t="shared" ref="R1226:R1289" si="257">IFERROR(SUM(Q1226-P1226)/(P1226)," ")</f>
        <v xml:space="preserve"> </v>
      </c>
      <c r="S1226" s="40"/>
      <c r="T1226" s="41" t="str">
        <f t="shared" ref="T1226:T1289" si="258">IF(S1226=0,"",Q1226*S1226)</f>
        <v/>
      </c>
      <c r="U1226" s="41" t="str">
        <f t="shared" ref="U1226:U1289" si="259">IFERROR(T1226-(P1226*S1226),"")</f>
        <v/>
      </c>
      <c r="V1226" s="41" t="e">
        <f t="shared" si="247"/>
        <v>#N/A</v>
      </c>
      <c r="W1226" s="18" t="e">
        <f>_xlfn.XLOOKUP($B1226,'[1]Query2 w Prices'!$B:$B,'[1]Query2 w Prices'!$L:$L)</f>
        <v>#N/A</v>
      </c>
    </row>
    <row r="1227" spans="2:23" ht="16.5" customHeight="1" x14ac:dyDescent="0.25">
      <c r="B1227" s="32" t="s">
        <v>2104</v>
      </c>
      <c r="C1227" s="33" t="s">
        <v>6090</v>
      </c>
      <c r="D1227" s="34" t="str">
        <f>_xlfn.XLOOKUP($B1227,[1]Redo!$A:$A,[1]Redo!$AD:$AD)</f>
        <v>SGN,S8,BGW,R14-4,</v>
      </c>
      <c r="E1227" s="35">
        <v>1326</v>
      </c>
      <c r="F1227" s="36">
        <f>_xlfn.XLOOKUP($B1227,'[1]DOT Signs Costs (2)'!$A:$A,'[1]DOT Signs Costs (2)'!$Y:$Y)</f>
        <v>0.33468750000000008</v>
      </c>
      <c r="G1227" s="37">
        <f t="shared" si="249"/>
        <v>20.081250000000004</v>
      </c>
      <c r="H1227" s="36">
        <f>_xlfn.XLOOKUP($B1227,'[1]DOT Signs Costs (2)'!$A:$A,'[1]DOT Signs Costs (2)'!$W:$W)</f>
        <v>56.650000000000006</v>
      </c>
      <c r="I1227" s="36">
        <f t="shared" si="248"/>
        <v>15.526153125000004</v>
      </c>
      <c r="J1227" s="36">
        <f t="shared" si="250"/>
        <v>0.22424062500000008</v>
      </c>
      <c r="K1227" s="36">
        <f t="shared" si="251"/>
        <v>15.526153125000004</v>
      </c>
      <c r="L1227" s="36">
        <f t="shared" si="252"/>
        <v>72.400393750000006</v>
      </c>
      <c r="M1227" s="36">
        <f t="shared" si="253"/>
        <v>5.6617107912500009</v>
      </c>
      <c r="N1227" s="36">
        <f t="shared" si="254"/>
        <v>78.062104541250008</v>
      </c>
      <c r="O1227" s="36">
        <f t="shared" si="255"/>
        <v>14.224975522735164</v>
      </c>
      <c r="P1227" s="36">
        <f t="shared" si="256"/>
        <v>92.287080063985172</v>
      </c>
      <c r="Q1227" s="38" t="e">
        <v>#N/A</v>
      </c>
      <c r="R1227" s="39" t="str">
        <f t="shared" si="257"/>
        <v xml:space="preserve"> </v>
      </c>
      <c r="S1227" s="40"/>
      <c r="T1227" s="41" t="str">
        <f t="shared" si="258"/>
        <v/>
      </c>
      <c r="U1227" s="41" t="str">
        <f t="shared" si="259"/>
        <v/>
      </c>
      <c r="V1227" s="41" t="e">
        <f t="shared" si="247"/>
        <v>#N/A</v>
      </c>
      <c r="W1227" s="18" t="e">
        <f>_xlfn.XLOOKUP($B1227,'[1]Query2 w Prices'!$B:$B,'[1]Query2 w Prices'!$L:$L)</f>
        <v>#N/A</v>
      </c>
    </row>
    <row r="1228" spans="2:23" ht="16.5" customHeight="1" x14ac:dyDescent="0.25">
      <c r="B1228" s="42" t="s">
        <v>2105</v>
      </c>
      <c r="C1228" s="33" t="s">
        <v>6091</v>
      </c>
      <c r="D1228" s="34" t="str">
        <f>_xlfn.XLOOKUP($B1228,[1]Redo!$A:$A,[1]Redo!$AD:$AD)</f>
        <v>SGN,S8,BGW,R14-4,</v>
      </c>
      <c r="E1228" s="35">
        <v>1326</v>
      </c>
      <c r="F1228" s="36">
        <f>_xlfn.XLOOKUP($B1228,'[1]DOT Signs Costs (2)'!$A:$A,'[1]DOT Signs Costs (2)'!$Y:$Y)</f>
        <v>0.46115</v>
      </c>
      <c r="G1228" s="37">
        <f t="shared" si="249"/>
        <v>27.669</v>
      </c>
      <c r="H1228" s="36">
        <f>_xlfn.XLOOKUP($B1228,'[1]DOT Signs Costs (2)'!$A:$A,'[1]DOT Signs Costs (2)'!$W:$W)</f>
        <v>81.576000000000008</v>
      </c>
      <c r="I1228" s="36">
        <f t="shared" si="248"/>
        <v>21.3927485</v>
      </c>
      <c r="J1228" s="36">
        <f t="shared" si="250"/>
        <v>0.30897050000000004</v>
      </c>
      <c r="K1228" s="36">
        <f t="shared" si="251"/>
        <v>21.3927485</v>
      </c>
      <c r="L1228" s="36">
        <f t="shared" si="252"/>
        <v>103.277719</v>
      </c>
      <c r="M1228" s="36">
        <f t="shared" si="253"/>
        <v>8.0763176258000016</v>
      </c>
      <c r="N1228" s="36">
        <f t="shared" si="254"/>
        <v>111.35403662580001</v>
      </c>
      <c r="O1228" s="36">
        <f t="shared" si="255"/>
        <v>20.291644129613871</v>
      </c>
      <c r="P1228" s="36">
        <f t="shared" si="256"/>
        <v>131.64568075541388</v>
      </c>
      <c r="Q1228" s="38" t="e">
        <v>#N/A</v>
      </c>
      <c r="R1228" s="39" t="str">
        <f t="shared" si="257"/>
        <v xml:space="preserve"> </v>
      </c>
      <c r="S1228" s="40"/>
      <c r="T1228" s="41" t="str">
        <f t="shared" si="258"/>
        <v/>
      </c>
      <c r="U1228" s="41" t="str">
        <f t="shared" si="259"/>
        <v/>
      </c>
      <c r="V1228" s="41" t="e">
        <f t="shared" si="247"/>
        <v>#N/A</v>
      </c>
      <c r="W1228" s="18" t="e">
        <f>_xlfn.XLOOKUP($B1228,'[1]Query2 w Prices'!$B:$B,'[1]Query2 w Prices'!$L:$L)</f>
        <v>#N/A</v>
      </c>
    </row>
    <row r="1229" spans="2:23" ht="16.5" customHeight="1" x14ac:dyDescent="0.25">
      <c r="B1229" s="32" t="s">
        <v>2106</v>
      </c>
      <c r="C1229" s="33" t="s">
        <v>6092</v>
      </c>
      <c r="D1229" s="34" t="str">
        <f>_xlfn.XLOOKUP($B1229,[1]Redo!$A:$A,[1]Redo!$AD:$AD)</f>
        <v>SGN,S8,BGW,R14-4,</v>
      </c>
      <c r="E1229" s="35">
        <v>1326</v>
      </c>
      <c r="F1229" s="36">
        <f>_xlfn.XLOOKUP($B1229,'[1]DOT Signs Costs (2)'!$A:$A,'[1]DOT Signs Costs (2)'!$Y:$Y)</f>
        <v>0.60878750000000015</v>
      </c>
      <c r="G1229" s="37">
        <f t="shared" si="249"/>
        <v>36.527250000000009</v>
      </c>
      <c r="H1229" s="36">
        <f>_xlfn.XLOOKUP($B1229,'[1]DOT Signs Costs (2)'!$A:$A,'[1]DOT Signs Costs (2)'!$W:$W)</f>
        <v>111.03400000000002</v>
      </c>
      <c r="I1229" s="36">
        <f t="shared" si="248"/>
        <v>28.241652125000009</v>
      </c>
      <c r="J1229" s="36">
        <f t="shared" si="250"/>
        <v>0.40788762500000014</v>
      </c>
      <c r="K1229" s="36">
        <f t="shared" si="251"/>
        <v>28.241652125000009</v>
      </c>
      <c r="L1229" s="36">
        <f t="shared" si="252"/>
        <v>139.68353975000002</v>
      </c>
      <c r="M1229" s="36">
        <f t="shared" si="253"/>
        <v>10.923252808450002</v>
      </c>
      <c r="N1229" s="36">
        <f t="shared" si="254"/>
        <v>150.60679255845002</v>
      </c>
      <c r="O1229" s="36">
        <f t="shared" si="255"/>
        <v>27.444532149008573</v>
      </c>
      <c r="P1229" s="36">
        <f t="shared" si="256"/>
        <v>178.0513247074586</v>
      </c>
      <c r="Q1229" s="38" t="e">
        <v>#N/A</v>
      </c>
      <c r="R1229" s="39" t="str">
        <f t="shared" si="257"/>
        <v xml:space="preserve"> </v>
      </c>
      <c r="S1229" s="40"/>
      <c r="T1229" s="41" t="str">
        <f t="shared" si="258"/>
        <v/>
      </c>
      <c r="U1229" s="41" t="str">
        <f t="shared" si="259"/>
        <v/>
      </c>
      <c r="V1229" s="41" t="e">
        <f t="shared" si="247"/>
        <v>#N/A</v>
      </c>
      <c r="W1229" s="18" t="e">
        <f>_xlfn.XLOOKUP($B1229,'[1]Query2 w Prices'!$B:$B,'[1]Query2 w Prices'!$L:$L)</f>
        <v>#N/A</v>
      </c>
    </row>
    <row r="1230" spans="2:23" ht="16.5" customHeight="1" x14ac:dyDescent="0.25">
      <c r="B1230" s="42" t="s">
        <v>2107</v>
      </c>
      <c r="C1230" s="33" t="s">
        <v>6093</v>
      </c>
      <c r="D1230" s="34" t="str">
        <f>_xlfn.XLOOKUP($B1230,[1]Redo!$A:$A,[1]Redo!$AD:$AD)</f>
        <v>SGN,S8,BRW,R14-5,</v>
      </c>
      <c r="E1230" s="35">
        <v>1326</v>
      </c>
      <c r="F1230" s="36">
        <f>_xlfn.XLOOKUP($B1230,'[1]DOT Signs Costs (2)'!$A:$A,'[1]DOT Signs Costs (2)'!$Y:$Y)</f>
        <v>0.33468750000000008</v>
      </c>
      <c r="G1230" s="37">
        <f t="shared" si="249"/>
        <v>20.081250000000004</v>
      </c>
      <c r="H1230" s="36">
        <f>_xlfn.XLOOKUP($B1230,'[1]DOT Signs Costs (2)'!$A:$A,'[1]DOT Signs Costs (2)'!$W:$W)</f>
        <v>56.650000000000006</v>
      </c>
      <c r="I1230" s="36">
        <f t="shared" si="248"/>
        <v>15.526153125000004</v>
      </c>
      <c r="J1230" s="36">
        <f t="shared" si="250"/>
        <v>0.22424062500000008</v>
      </c>
      <c r="K1230" s="36">
        <f t="shared" si="251"/>
        <v>15.526153125000004</v>
      </c>
      <c r="L1230" s="36">
        <f t="shared" si="252"/>
        <v>72.400393750000006</v>
      </c>
      <c r="M1230" s="36">
        <f t="shared" si="253"/>
        <v>5.6617107912500009</v>
      </c>
      <c r="N1230" s="36">
        <f t="shared" si="254"/>
        <v>78.062104541250008</v>
      </c>
      <c r="O1230" s="36">
        <f t="shared" si="255"/>
        <v>14.224975522735164</v>
      </c>
      <c r="P1230" s="36">
        <f t="shared" si="256"/>
        <v>92.287080063985172</v>
      </c>
      <c r="Q1230" s="38" t="e">
        <v>#N/A</v>
      </c>
      <c r="R1230" s="39" t="str">
        <f t="shared" si="257"/>
        <v xml:space="preserve"> </v>
      </c>
      <c r="S1230" s="40"/>
      <c r="T1230" s="41" t="str">
        <f t="shared" si="258"/>
        <v/>
      </c>
      <c r="U1230" s="41" t="str">
        <f t="shared" si="259"/>
        <v/>
      </c>
      <c r="V1230" s="41" t="e">
        <f t="shared" si="247"/>
        <v>#N/A</v>
      </c>
      <c r="W1230" s="18" t="e">
        <f>_xlfn.XLOOKUP($B1230,'[1]Query2 w Prices'!$B:$B,'[1]Query2 w Prices'!$L:$L)</f>
        <v>#N/A</v>
      </c>
    </row>
    <row r="1231" spans="2:23" ht="16.5" customHeight="1" x14ac:dyDescent="0.25">
      <c r="B1231" s="32" t="s">
        <v>2108</v>
      </c>
      <c r="C1231" s="33" t="s">
        <v>6094</v>
      </c>
      <c r="D1231" s="34" t="str">
        <f>_xlfn.XLOOKUP($B1231,[1]Redo!$A:$A,[1]Redo!$AD:$AD)</f>
        <v>SGN,S8,BRW,R14-5,</v>
      </c>
      <c r="E1231" s="35">
        <v>1326</v>
      </c>
      <c r="F1231" s="36">
        <f>_xlfn.XLOOKUP($B1231,'[1]DOT Signs Costs (2)'!$A:$A,'[1]DOT Signs Costs (2)'!$Y:$Y)</f>
        <v>0.46115</v>
      </c>
      <c r="G1231" s="37">
        <f t="shared" si="249"/>
        <v>27.669</v>
      </c>
      <c r="H1231" s="36">
        <f>_xlfn.XLOOKUP($B1231,'[1]DOT Signs Costs (2)'!$A:$A,'[1]DOT Signs Costs (2)'!$W:$W)</f>
        <v>81.576000000000008</v>
      </c>
      <c r="I1231" s="36">
        <f t="shared" si="248"/>
        <v>21.3927485</v>
      </c>
      <c r="J1231" s="36">
        <f t="shared" si="250"/>
        <v>0.30897050000000004</v>
      </c>
      <c r="K1231" s="36">
        <f t="shared" si="251"/>
        <v>21.3927485</v>
      </c>
      <c r="L1231" s="36">
        <f t="shared" si="252"/>
        <v>103.277719</v>
      </c>
      <c r="M1231" s="36">
        <f t="shared" si="253"/>
        <v>8.0763176258000016</v>
      </c>
      <c r="N1231" s="36">
        <f t="shared" si="254"/>
        <v>111.35403662580001</v>
      </c>
      <c r="O1231" s="36">
        <f t="shared" si="255"/>
        <v>20.291644129613871</v>
      </c>
      <c r="P1231" s="36">
        <f t="shared" si="256"/>
        <v>131.64568075541388</v>
      </c>
      <c r="Q1231" s="38" t="e">
        <v>#N/A</v>
      </c>
      <c r="R1231" s="39" t="str">
        <f t="shared" si="257"/>
        <v xml:space="preserve"> </v>
      </c>
      <c r="S1231" s="40"/>
      <c r="T1231" s="41" t="str">
        <f t="shared" si="258"/>
        <v/>
      </c>
      <c r="U1231" s="41" t="str">
        <f t="shared" si="259"/>
        <v/>
      </c>
      <c r="V1231" s="41" t="e">
        <f t="shared" si="247"/>
        <v>#N/A</v>
      </c>
      <c r="W1231" s="18" t="e">
        <f>_xlfn.XLOOKUP($B1231,'[1]Query2 w Prices'!$B:$B,'[1]Query2 w Prices'!$L:$L)</f>
        <v>#N/A</v>
      </c>
    </row>
    <row r="1232" spans="2:23" ht="16.5" customHeight="1" x14ac:dyDescent="0.25">
      <c r="B1232" s="42" t="s">
        <v>2109</v>
      </c>
      <c r="C1232" s="33" t="s">
        <v>6095</v>
      </c>
      <c r="D1232" s="34" t="str">
        <f>_xlfn.XLOOKUP($B1232,[1]Redo!$A:$A,[1]Redo!$AD:$AD)</f>
        <v>SGN,S8,BRW,R14-5,</v>
      </c>
      <c r="E1232" s="35">
        <v>1326</v>
      </c>
      <c r="F1232" s="36">
        <f>_xlfn.XLOOKUP($B1232,'[1]DOT Signs Costs (2)'!$A:$A,'[1]DOT Signs Costs (2)'!$Y:$Y)</f>
        <v>0.60878750000000015</v>
      </c>
      <c r="G1232" s="37">
        <f t="shared" si="249"/>
        <v>36.527250000000009</v>
      </c>
      <c r="H1232" s="36">
        <f>_xlfn.XLOOKUP($B1232,'[1]DOT Signs Costs (2)'!$A:$A,'[1]DOT Signs Costs (2)'!$W:$W)</f>
        <v>111.03400000000002</v>
      </c>
      <c r="I1232" s="36">
        <f t="shared" si="248"/>
        <v>28.241652125000009</v>
      </c>
      <c r="J1232" s="36">
        <f t="shared" si="250"/>
        <v>0.40788762500000014</v>
      </c>
      <c r="K1232" s="36">
        <f t="shared" si="251"/>
        <v>28.241652125000009</v>
      </c>
      <c r="L1232" s="36">
        <f t="shared" si="252"/>
        <v>139.68353975000002</v>
      </c>
      <c r="M1232" s="36">
        <f t="shared" si="253"/>
        <v>10.923252808450002</v>
      </c>
      <c r="N1232" s="36">
        <f t="shared" si="254"/>
        <v>150.60679255845002</v>
      </c>
      <c r="O1232" s="36">
        <f t="shared" si="255"/>
        <v>27.444532149008573</v>
      </c>
      <c r="P1232" s="36">
        <f t="shared" si="256"/>
        <v>178.0513247074586</v>
      </c>
      <c r="Q1232" s="38" t="e">
        <v>#N/A</v>
      </c>
      <c r="R1232" s="39" t="str">
        <f t="shared" si="257"/>
        <v xml:space="preserve"> </v>
      </c>
      <c r="S1232" s="40"/>
      <c r="T1232" s="41" t="str">
        <f t="shared" si="258"/>
        <v/>
      </c>
      <c r="U1232" s="41" t="str">
        <f t="shared" si="259"/>
        <v/>
      </c>
      <c r="V1232" s="41" t="e">
        <f t="shared" si="247"/>
        <v>#N/A</v>
      </c>
      <c r="W1232" s="18" t="e">
        <f>_xlfn.XLOOKUP($B1232,'[1]Query2 w Prices'!$B:$B,'[1]Query2 w Prices'!$L:$L)</f>
        <v>#N/A</v>
      </c>
    </row>
    <row r="1233" spans="2:23" ht="16.5" customHeight="1" x14ac:dyDescent="0.25">
      <c r="B1233" s="32" t="s">
        <v>2113</v>
      </c>
      <c r="C1233" s="33" t="s">
        <v>6096</v>
      </c>
      <c r="D1233" s="34" t="str">
        <f>_xlfn.XLOOKUP($B1233,[1]Redo!$A:$A,[1]Redo!$AD:$AD)</f>
        <v>SGN,S8,BWX,R15-1,</v>
      </c>
      <c r="E1233" s="35">
        <v>1326</v>
      </c>
      <c r="F1233" s="36">
        <f>_xlfn.XLOOKUP($B1233,'[1]DOT Signs Costs (2)'!$A:$A,'[1]DOT Signs Costs (2)'!$Y:$Y)</f>
        <v>0.16205</v>
      </c>
      <c r="G1233" s="37">
        <f t="shared" si="249"/>
        <v>9.7230000000000008</v>
      </c>
      <c r="H1233" s="36">
        <f>_xlfn.XLOOKUP($B1233,'[1]DOT Signs Costs (2)'!$A:$A,'[1]DOT Signs Costs (2)'!$W:$W)</f>
        <v>27.192</v>
      </c>
      <c r="I1233" s="36">
        <f t="shared" si="248"/>
        <v>7.5174995000000004</v>
      </c>
      <c r="J1233" s="36">
        <f t="shared" si="250"/>
        <v>0.1085735</v>
      </c>
      <c r="K1233" s="36">
        <f t="shared" si="251"/>
        <v>7.5174995000000004</v>
      </c>
      <c r="L1233" s="36">
        <f t="shared" si="252"/>
        <v>34.818072999999998</v>
      </c>
      <c r="M1233" s="36">
        <f t="shared" si="253"/>
        <v>2.7227733085999999</v>
      </c>
      <c r="N1233" s="36">
        <f t="shared" si="254"/>
        <v>37.540846308599995</v>
      </c>
      <c r="O1233" s="36">
        <f t="shared" si="255"/>
        <v>6.8409329082385826</v>
      </c>
      <c r="P1233" s="36">
        <f t="shared" si="256"/>
        <v>44.381779216838581</v>
      </c>
      <c r="Q1233" s="38">
        <v>68.099999999999994</v>
      </c>
      <c r="R1233" s="39">
        <f t="shared" si="257"/>
        <v>0.53441347331480238</v>
      </c>
      <c r="S1233" s="40"/>
      <c r="T1233" s="41" t="str">
        <f t="shared" si="258"/>
        <v/>
      </c>
      <c r="U1233" s="41" t="str">
        <f t="shared" si="259"/>
        <v/>
      </c>
      <c r="V1233" s="41">
        <f t="shared" si="247"/>
        <v>68.099999999999994</v>
      </c>
      <c r="W1233" s="18">
        <f>_xlfn.XLOOKUP($B1233,'[1]Query2 w Prices'!$B:$B,'[1]Query2 w Prices'!$L:$L)</f>
        <v>68.021199999999993</v>
      </c>
    </row>
    <row r="1234" spans="2:23" ht="16.5" customHeight="1" x14ac:dyDescent="0.25">
      <c r="B1234" s="42" t="s">
        <v>2117</v>
      </c>
      <c r="C1234" s="33" t="s">
        <v>6097</v>
      </c>
      <c r="D1234" s="34" t="str">
        <f>_xlfn.XLOOKUP($B1234,[1]Redo!$A:$A,[1]Redo!$AD:$AD)</f>
        <v>SGN,S8,BWX,R15-1,</v>
      </c>
      <c r="E1234" s="35">
        <v>1326</v>
      </c>
      <c r="F1234" s="36">
        <f>_xlfn.XLOOKUP($B1234,'[1]DOT Signs Costs (2)'!$A:$A,'[1]DOT Signs Costs (2)'!$Y:$Y)</f>
        <v>5.926250000000001E-2</v>
      </c>
      <c r="G1234" s="37">
        <f t="shared" si="249"/>
        <v>3.5557500000000006</v>
      </c>
      <c r="H1234" s="36">
        <f>_xlfn.XLOOKUP($B1234,'[1]DOT Signs Costs (2)'!$A:$A,'[1]DOT Signs Costs (2)'!$W:$W)</f>
        <v>6.798</v>
      </c>
      <c r="I1234" s="36">
        <f t="shared" si="248"/>
        <v>2.7491873750000004</v>
      </c>
      <c r="J1234" s="36">
        <f t="shared" si="250"/>
        <v>3.9705875000000009E-2</v>
      </c>
      <c r="K1234" s="36">
        <f t="shared" si="251"/>
        <v>2.7491873750000004</v>
      </c>
      <c r="L1234" s="36">
        <f t="shared" si="252"/>
        <v>9.586893250000001</v>
      </c>
      <c r="M1234" s="36">
        <f t="shared" si="253"/>
        <v>0.7496950521500001</v>
      </c>
      <c r="N1234" s="36">
        <f t="shared" si="254"/>
        <v>10.336588302150002</v>
      </c>
      <c r="O1234" s="36">
        <f t="shared" si="255"/>
        <v>1.883599173386056</v>
      </c>
      <c r="P1234" s="36">
        <f t="shared" si="256"/>
        <v>12.220187475536058</v>
      </c>
      <c r="Q1234" s="38">
        <v>22.75</v>
      </c>
      <c r="R1234" s="39">
        <f t="shared" si="257"/>
        <v>0.86167356642800075</v>
      </c>
      <c r="S1234" s="40"/>
      <c r="T1234" s="41" t="str">
        <f t="shared" si="258"/>
        <v/>
      </c>
      <c r="U1234" s="41" t="str">
        <f t="shared" si="259"/>
        <v/>
      </c>
      <c r="V1234" s="41">
        <f t="shared" si="247"/>
        <v>22.75</v>
      </c>
      <c r="W1234" s="18">
        <f>_xlfn.XLOOKUP($B1234,'[1]Query2 w Prices'!$B:$B,'[1]Query2 w Prices'!$L:$L)</f>
        <v>22.6737</v>
      </c>
    </row>
    <row r="1235" spans="2:23" ht="16.5" customHeight="1" x14ac:dyDescent="0.25">
      <c r="B1235" s="32" t="s">
        <v>2119</v>
      </c>
      <c r="C1235" s="33" t="s">
        <v>6098</v>
      </c>
      <c r="D1235" s="34" t="str">
        <f>_xlfn.XLOOKUP($B1235,[1]Redo!$A:$A,[1]Redo!$AD:$AD)</f>
        <v>SGN,S8,BWX,R15-2P,</v>
      </c>
      <c r="E1235" s="35">
        <v>1326</v>
      </c>
      <c r="F1235" s="36">
        <f>_xlfn.XLOOKUP($B1235,'[1]DOT Signs Costs (2)'!$A:$A,'[1]DOT Signs Costs (2)'!$Y:$Y)</f>
        <v>0.19293125000000003</v>
      </c>
      <c r="G1235" s="37">
        <f t="shared" si="249"/>
        <v>11.575875000000002</v>
      </c>
      <c r="H1235" s="36">
        <f>_xlfn.XLOOKUP($B1235,'[1]DOT Signs Costs (2)'!$A:$A,'[1]DOT Signs Costs (2)'!$W:$W)</f>
        <v>30.591000000000001</v>
      </c>
      <c r="I1235" s="36">
        <f t="shared" si="248"/>
        <v>8.9500806875000016</v>
      </c>
      <c r="J1235" s="36">
        <f t="shared" si="250"/>
        <v>0.12926393750000004</v>
      </c>
      <c r="K1235" s="36">
        <f t="shared" si="251"/>
        <v>8.9500806875000016</v>
      </c>
      <c r="L1235" s="36">
        <f t="shared" si="252"/>
        <v>39.670344624999998</v>
      </c>
      <c r="M1235" s="36">
        <f t="shared" si="253"/>
        <v>3.102220949675</v>
      </c>
      <c r="N1235" s="36">
        <f t="shared" si="254"/>
        <v>42.772565574674999</v>
      </c>
      <c r="O1235" s="36">
        <f t="shared" si="255"/>
        <v>7.794290224686705</v>
      </c>
      <c r="P1235" s="36">
        <f t="shared" si="256"/>
        <v>50.566855799361704</v>
      </c>
      <c r="Q1235" s="38">
        <v>51.09</v>
      </c>
      <c r="R1235" s="39">
        <f t="shared" si="257"/>
        <v>1.0345594804510323E-2</v>
      </c>
      <c r="S1235" s="40"/>
      <c r="T1235" s="41" t="str">
        <f t="shared" si="258"/>
        <v/>
      </c>
      <c r="U1235" s="41" t="str">
        <f t="shared" si="259"/>
        <v/>
      </c>
      <c r="V1235" s="41">
        <f t="shared" si="247"/>
        <v>51.09</v>
      </c>
      <c r="W1235" s="18">
        <f>_xlfn.XLOOKUP($B1235,'[1]Query2 w Prices'!$B:$B,'[1]Query2 w Prices'!$L:$L)</f>
        <v>51.015900000000002</v>
      </c>
    </row>
    <row r="1236" spans="2:23" ht="16.5" customHeight="1" x14ac:dyDescent="0.25">
      <c r="B1236" s="42" t="s">
        <v>2123</v>
      </c>
      <c r="C1236" s="33" t="s">
        <v>6099</v>
      </c>
      <c r="D1236" s="34" t="str">
        <f>_xlfn.XLOOKUP($B1236,[1]Redo!$A:$A,[1]Redo!$AD:$AD)</f>
        <v>SGN,S8,BWX,R15-2P,</v>
      </c>
      <c r="E1236" s="35">
        <v>1326</v>
      </c>
      <c r="F1236" s="36">
        <f>_xlfn.XLOOKUP($B1236,'[1]DOT Signs Costs (2)'!$A:$A,'[1]DOT Signs Costs (2)'!$Y:$Y)</f>
        <v>7.0732812500000006E-2</v>
      </c>
      <c r="G1236" s="37">
        <f t="shared" si="249"/>
        <v>4.2439687500000005</v>
      </c>
      <c r="H1236" s="36">
        <f>_xlfn.XLOOKUP($B1236,'[1]DOT Signs Costs (2)'!$A:$A,'[1]DOT Signs Costs (2)'!$W:$W)</f>
        <v>7.6477500000000003</v>
      </c>
      <c r="I1236" s="36">
        <f t="shared" si="248"/>
        <v>3.2812951718750005</v>
      </c>
      <c r="J1236" s="36">
        <f t="shared" si="250"/>
        <v>4.7390984375000007E-2</v>
      </c>
      <c r="K1236" s="36">
        <f t="shared" si="251"/>
        <v>3.2812951718750005</v>
      </c>
      <c r="L1236" s="36">
        <f t="shared" si="252"/>
        <v>10.976436156250001</v>
      </c>
      <c r="M1236" s="36">
        <f t="shared" si="253"/>
        <v>0.85835730741875016</v>
      </c>
      <c r="N1236" s="36">
        <f t="shared" si="254"/>
        <v>11.834793463668751</v>
      </c>
      <c r="O1236" s="36">
        <f t="shared" si="255"/>
        <v>2.1566116917633682</v>
      </c>
      <c r="P1236" s="36">
        <f t="shared" si="256"/>
        <v>13.991405155432119</v>
      </c>
      <c r="Q1236" s="38">
        <v>19.350000000000001</v>
      </c>
      <c r="R1236" s="39">
        <f t="shared" si="257"/>
        <v>0.38299190002995692</v>
      </c>
      <c r="S1236" s="40"/>
      <c r="T1236" s="41" t="str">
        <f t="shared" si="258"/>
        <v/>
      </c>
      <c r="U1236" s="41" t="str">
        <f t="shared" si="259"/>
        <v/>
      </c>
      <c r="V1236" s="41">
        <f t="shared" si="247"/>
        <v>19.350000000000001</v>
      </c>
      <c r="W1236" s="18">
        <f>_xlfn.XLOOKUP($B1236,'[1]Query2 w Prices'!$B:$B,'[1]Query2 w Prices'!$L:$L)</f>
        <v>19.2727</v>
      </c>
    </row>
    <row r="1237" spans="2:23" ht="16.5" customHeight="1" x14ac:dyDescent="0.25">
      <c r="B1237" s="32" t="s">
        <v>2125</v>
      </c>
      <c r="C1237" s="33" t="s">
        <v>6100</v>
      </c>
      <c r="D1237" s="34" t="str">
        <f>_xlfn.XLOOKUP($B1237,[1]Redo!$A:$A,[1]Redo!$AD:$AD)</f>
        <v>SGN,S8,BWX,R15-4a,</v>
      </c>
      <c r="E1237" s="35">
        <v>1326</v>
      </c>
      <c r="F1237" s="36">
        <f>_xlfn.XLOOKUP($B1237,'[1]DOT Signs Costs (2)'!$A:$A,'[1]DOT Signs Costs (2)'!$Y:$Y)</f>
        <v>0.28175</v>
      </c>
      <c r="G1237" s="37">
        <f t="shared" si="249"/>
        <v>16.905000000000001</v>
      </c>
      <c r="H1237" s="36">
        <f>_xlfn.XLOOKUP($B1237,'[1]DOT Signs Costs (2)'!$A:$A,'[1]DOT Signs Costs (2)'!$W:$W)</f>
        <v>45.32</v>
      </c>
      <c r="I1237" s="36">
        <f t="shared" si="248"/>
        <v>13.070382500000001</v>
      </c>
      <c r="J1237" s="36">
        <f t="shared" si="250"/>
        <v>0.18877250000000001</v>
      </c>
      <c r="K1237" s="36">
        <f t="shared" si="251"/>
        <v>13.070382500000001</v>
      </c>
      <c r="L1237" s="36">
        <f t="shared" si="252"/>
        <v>58.579155</v>
      </c>
      <c r="M1237" s="36">
        <f t="shared" si="253"/>
        <v>4.5808899210000007</v>
      </c>
      <c r="N1237" s="36">
        <f t="shared" si="254"/>
        <v>63.160044921000001</v>
      </c>
      <c r="O1237" s="36">
        <f t="shared" si="255"/>
        <v>11.509426991445183</v>
      </c>
      <c r="P1237" s="36">
        <f t="shared" si="256"/>
        <v>74.669471912445189</v>
      </c>
      <c r="Q1237" s="38">
        <v>43.16</v>
      </c>
      <c r="R1237" s="39">
        <f t="shared" si="257"/>
        <v>-0.42198600184814616</v>
      </c>
      <c r="S1237" s="40"/>
      <c r="T1237" s="41" t="str">
        <f t="shared" si="258"/>
        <v/>
      </c>
      <c r="U1237" s="41" t="str">
        <f t="shared" si="259"/>
        <v/>
      </c>
      <c r="V1237" s="41">
        <f t="shared" si="247"/>
        <v>43.16</v>
      </c>
      <c r="W1237" s="18">
        <f>_xlfn.XLOOKUP($B1237,'[1]Query2 w Prices'!$B:$B,'[1]Query2 w Prices'!$L:$L)</f>
        <v>43.080100000000002</v>
      </c>
    </row>
    <row r="1238" spans="2:23" ht="16.5" customHeight="1" x14ac:dyDescent="0.25">
      <c r="B1238" s="42" t="s">
        <v>2129</v>
      </c>
      <c r="C1238" s="33" t="s">
        <v>6101</v>
      </c>
      <c r="D1238" s="34" t="str">
        <f>_xlfn.XLOOKUP($B1238,[1]Redo!$A:$A,[1]Redo!$AD:$AD)</f>
        <v>SGN,S8,BWX,R15-4b,</v>
      </c>
      <c r="E1238" s="35">
        <v>1326</v>
      </c>
      <c r="F1238" s="36">
        <f>_xlfn.XLOOKUP($B1238,'[1]DOT Signs Costs (2)'!$A:$A,'[1]DOT Signs Costs (2)'!$Y:$Y)</f>
        <v>0.28175</v>
      </c>
      <c r="G1238" s="37">
        <f t="shared" si="249"/>
        <v>16.905000000000001</v>
      </c>
      <c r="H1238" s="36">
        <f>_xlfn.XLOOKUP($B1238,'[1]DOT Signs Costs (2)'!$A:$A,'[1]DOT Signs Costs (2)'!$W:$W)</f>
        <v>45.32</v>
      </c>
      <c r="I1238" s="36">
        <f t="shared" si="248"/>
        <v>13.070382500000001</v>
      </c>
      <c r="J1238" s="36">
        <f t="shared" si="250"/>
        <v>0.18877250000000001</v>
      </c>
      <c r="K1238" s="36">
        <f t="shared" si="251"/>
        <v>13.070382500000001</v>
      </c>
      <c r="L1238" s="36">
        <f t="shared" si="252"/>
        <v>58.579155</v>
      </c>
      <c r="M1238" s="36">
        <f t="shared" si="253"/>
        <v>4.5808899210000007</v>
      </c>
      <c r="N1238" s="36">
        <f t="shared" si="254"/>
        <v>63.160044921000001</v>
      </c>
      <c r="O1238" s="36">
        <f t="shared" si="255"/>
        <v>11.509426991445183</v>
      </c>
      <c r="P1238" s="36">
        <f t="shared" si="256"/>
        <v>74.669471912445189</v>
      </c>
      <c r="Q1238" s="38">
        <v>43.16</v>
      </c>
      <c r="R1238" s="39">
        <f t="shared" si="257"/>
        <v>-0.42198600184814616</v>
      </c>
      <c r="S1238" s="40"/>
      <c r="T1238" s="41" t="str">
        <f t="shared" si="258"/>
        <v/>
      </c>
      <c r="U1238" s="41" t="str">
        <f t="shared" si="259"/>
        <v/>
      </c>
      <c r="V1238" s="41">
        <f t="shared" si="247"/>
        <v>43.16</v>
      </c>
      <c r="W1238" s="18">
        <f>_xlfn.XLOOKUP($B1238,'[1]Query2 w Prices'!$B:$B,'[1]Query2 w Prices'!$L:$L)</f>
        <v>43.080100000000002</v>
      </c>
    </row>
    <row r="1239" spans="2:23" ht="16.5" customHeight="1" x14ac:dyDescent="0.25">
      <c r="B1239" s="32" t="s">
        <v>2132</v>
      </c>
      <c r="C1239" s="33" t="s">
        <v>6102</v>
      </c>
      <c r="D1239" s="34" t="str">
        <f>_xlfn.XLOOKUP($B1239,[1]Redo!$A:$A,[1]Redo!$AD:$AD)</f>
        <v>SGN,S8,BWX,R15-4c,</v>
      </c>
      <c r="E1239" s="35">
        <v>1326</v>
      </c>
      <c r="F1239" s="36">
        <f>_xlfn.XLOOKUP($B1239,'[1]DOT Signs Costs (2)'!$A:$A,'[1]DOT Signs Costs (2)'!$Y:$Y)</f>
        <v>0.28175</v>
      </c>
      <c r="G1239" s="37">
        <f t="shared" si="249"/>
        <v>16.905000000000001</v>
      </c>
      <c r="H1239" s="36">
        <f>_xlfn.XLOOKUP($B1239,'[1]DOT Signs Costs (2)'!$A:$A,'[1]DOT Signs Costs (2)'!$W:$W)</f>
        <v>45.32</v>
      </c>
      <c r="I1239" s="36">
        <f t="shared" si="248"/>
        <v>13.070382500000001</v>
      </c>
      <c r="J1239" s="36">
        <f t="shared" si="250"/>
        <v>0.18877250000000001</v>
      </c>
      <c r="K1239" s="36">
        <f t="shared" si="251"/>
        <v>13.070382500000001</v>
      </c>
      <c r="L1239" s="36">
        <f t="shared" si="252"/>
        <v>58.579155</v>
      </c>
      <c r="M1239" s="36">
        <f t="shared" si="253"/>
        <v>4.5808899210000007</v>
      </c>
      <c r="N1239" s="36">
        <f t="shared" si="254"/>
        <v>63.160044921000001</v>
      </c>
      <c r="O1239" s="36">
        <f t="shared" si="255"/>
        <v>11.509426991445183</v>
      </c>
      <c r="P1239" s="36">
        <f t="shared" si="256"/>
        <v>74.669471912445189</v>
      </c>
      <c r="Q1239" s="38">
        <v>43.16</v>
      </c>
      <c r="R1239" s="39">
        <f t="shared" si="257"/>
        <v>-0.42198600184814616</v>
      </c>
      <c r="S1239" s="40"/>
      <c r="T1239" s="41" t="str">
        <f t="shared" si="258"/>
        <v/>
      </c>
      <c r="U1239" s="41" t="str">
        <f t="shared" si="259"/>
        <v/>
      </c>
      <c r="V1239" s="41">
        <f t="shared" si="247"/>
        <v>43.16</v>
      </c>
      <c r="W1239" s="18">
        <f>_xlfn.XLOOKUP($B1239,'[1]Query2 w Prices'!$B:$B,'[1]Query2 w Prices'!$L:$L)</f>
        <v>43.080100000000002</v>
      </c>
    </row>
    <row r="1240" spans="2:23" ht="16.5" customHeight="1" x14ac:dyDescent="0.25">
      <c r="B1240" s="42" t="s">
        <v>2135</v>
      </c>
      <c r="C1240" s="33" t="s">
        <v>6103</v>
      </c>
      <c r="D1240" s="34" t="str">
        <f>_xlfn.XLOOKUP($B1240,[1]Redo!$A:$A,[1]Redo!$AD:$AD)</f>
        <v>SGN,S8,BWX,R15-5,</v>
      </c>
      <c r="E1240" s="35">
        <v>1326</v>
      </c>
      <c r="F1240" s="36">
        <f>_xlfn.XLOOKUP($B1240,'[1]DOT Signs Costs (2)'!$A:$A,'[1]DOT Signs Costs (2)'!$Y:$Y)</f>
        <v>0.28175</v>
      </c>
      <c r="G1240" s="37">
        <f t="shared" si="249"/>
        <v>16.905000000000001</v>
      </c>
      <c r="H1240" s="36">
        <f>_xlfn.XLOOKUP($B1240,'[1]DOT Signs Costs (2)'!$A:$A,'[1]DOT Signs Costs (2)'!$W:$W)</f>
        <v>45.32</v>
      </c>
      <c r="I1240" s="36">
        <f t="shared" si="248"/>
        <v>13.070382500000001</v>
      </c>
      <c r="J1240" s="36">
        <f t="shared" si="250"/>
        <v>0.18877250000000001</v>
      </c>
      <c r="K1240" s="36">
        <f t="shared" si="251"/>
        <v>13.070382500000001</v>
      </c>
      <c r="L1240" s="36">
        <f t="shared" si="252"/>
        <v>58.579155</v>
      </c>
      <c r="M1240" s="36">
        <f t="shared" si="253"/>
        <v>4.5808899210000007</v>
      </c>
      <c r="N1240" s="36">
        <f t="shared" si="254"/>
        <v>63.160044921000001</v>
      </c>
      <c r="O1240" s="36">
        <f t="shared" si="255"/>
        <v>11.509426991445183</v>
      </c>
      <c r="P1240" s="36">
        <f t="shared" si="256"/>
        <v>74.669471912445189</v>
      </c>
      <c r="Q1240" s="38">
        <v>43.16</v>
      </c>
      <c r="R1240" s="39">
        <f t="shared" si="257"/>
        <v>-0.42198600184814616</v>
      </c>
      <c r="S1240" s="40"/>
      <c r="T1240" s="41" t="str">
        <f t="shared" si="258"/>
        <v/>
      </c>
      <c r="U1240" s="41" t="str">
        <f t="shared" si="259"/>
        <v/>
      </c>
      <c r="V1240" s="41">
        <f t="shared" si="247"/>
        <v>43.16</v>
      </c>
      <c r="W1240" s="18">
        <f>_xlfn.XLOOKUP($B1240,'[1]Query2 w Prices'!$B:$B,'[1]Query2 w Prices'!$L:$L)</f>
        <v>43.080100000000002</v>
      </c>
    </row>
    <row r="1241" spans="2:23" ht="16.5" customHeight="1" x14ac:dyDescent="0.25">
      <c r="B1241" s="32" t="s">
        <v>2138</v>
      </c>
      <c r="C1241" s="33" t="s">
        <v>6104</v>
      </c>
      <c r="D1241" s="34" t="str">
        <f>_xlfn.XLOOKUP($B1241,[1]Redo!$A:$A,[1]Redo!$AD:$AD)</f>
        <v>SGN,S8,BWX,R15-5a,</v>
      </c>
      <c r="E1241" s="35">
        <v>1326</v>
      </c>
      <c r="F1241" s="36">
        <f>_xlfn.XLOOKUP($B1241,'[1]DOT Signs Costs (2)'!$A:$A,'[1]DOT Signs Costs (2)'!$Y:$Y)</f>
        <v>0.28175</v>
      </c>
      <c r="G1241" s="37">
        <f t="shared" si="249"/>
        <v>16.905000000000001</v>
      </c>
      <c r="H1241" s="36">
        <f>_xlfn.XLOOKUP($B1241,'[1]DOT Signs Costs (2)'!$A:$A,'[1]DOT Signs Costs (2)'!$W:$W)</f>
        <v>45.32</v>
      </c>
      <c r="I1241" s="36">
        <f t="shared" si="248"/>
        <v>13.070382500000001</v>
      </c>
      <c r="J1241" s="36">
        <f t="shared" si="250"/>
        <v>0.18877250000000001</v>
      </c>
      <c r="K1241" s="36">
        <f t="shared" si="251"/>
        <v>13.070382500000001</v>
      </c>
      <c r="L1241" s="36">
        <f t="shared" si="252"/>
        <v>58.579155</v>
      </c>
      <c r="M1241" s="36">
        <f t="shared" si="253"/>
        <v>4.5808899210000007</v>
      </c>
      <c r="N1241" s="36">
        <f t="shared" si="254"/>
        <v>63.160044921000001</v>
      </c>
      <c r="O1241" s="36">
        <f t="shared" si="255"/>
        <v>11.509426991445183</v>
      </c>
      <c r="P1241" s="36">
        <f t="shared" si="256"/>
        <v>74.669471912445189</v>
      </c>
      <c r="Q1241" s="38">
        <v>43.16</v>
      </c>
      <c r="R1241" s="39">
        <f t="shared" si="257"/>
        <v>-0.42198600184814616</v>
      </c>
      <c r="S1241" s="40"/>
      <c r="T1241" s="41" t="str">
        <f t="shared" si="258"/>
        <v/>
      </c>
      <c r="U1241" s="41" t="str">
        <f t="shared" si="259"/>
        <v/>
      </c>
      <c r="V1241" s="41">
        <f t="shared" si="247"/>
        <v>43.16</v>
      </c>
      <c r="W1241" s="18">
        <f>_xlfn.XLOOKUP($B1241,'[1]Query2 w Prices'!$B:$B,'[1]Query2 w Prices'!$L:$L)</f>
        <v>43.080100000000002</v>
      </c>
    </row>
    <row r="1242" spans="2:23" ht="16.5" customHeight="1" x14ac:dyDescent="0.25">
      <c r="B1242" s="42" t="s">
        <v>2141</v>
      </c>
      <c r="C1242" s="33" t="s">
        <v>6105</v>
      </c>
      <c r="D1242" s="34" t="str">
        <f>_xlfn.XLOOKUP($B1242,[1]Redo!$A:$A,[1]Redo!$AD:$AD)</f>
        <v>SGN,S8,RBW,R15-6,</v>
      </c>
      <c r="E1242" s="35">
        <v>1326</v>
      </c>
      <c r="F1242" s="36">
        <f>_xlfn.XLOOKUP($B1242,'[1]DOT Signs Costs (2)'!$A:$A,'[1]DOT Signs Costs (2)'!$Y:$Y)</f>
        <v>0.22939999999999999</v>
      </c>
      <c r="G1242" s="37">
        <f t="shared" si="249"/>
        <v>13.763999999999999</v>
      </c>
      <c r="H1242" s="36">
        <f>_xlfn.XLOOKUP($B1242,'[1]DOT Signs Costs (2)'!$A:$A,'[1]DOT Signs Costs (2)'!$W:$W)</f>
        <v>36.256</v>
      </c>
      <c r="I1242" s="36">
        <f t="shared" si="248"/>
        <v>10.641866</v>
      </c>
      <c r="J1242" s="36">
        <f t="shared" si="250"/>
        <v>0.153698</v>
      </c>
      <c r="K1242" s="36">
        <f t="shared" si="251"/>
        <v>10.641866</v>
      </c>
      <c r="L1242" s="36">
        <f t="shared" si="252"/>
        <v>47.051563999999999</v>
      </c>
      <c r="M1242" s="36">
        <f t="shared" si="253"/>
        <v>3.6794323048000002</v>
      </c>
      <c r="N1242" s="36">
        <f t="shared" si="254"/>
        <v>50.730996304800001</v>
      </c>
      <c r="O1242" s="36">
        <f t="shared" si="255"/>
        <v>9.2445263283724479</v>
      </c>
      <c r="P1242" s="36">
        <f t="shared" si="256"/>
        <v>59.975522633172446</v>
      </c>
      <c r="Q1242" s="38">
        <v>34.090000000000003</v>
      </c>
      <c r="R1242" s="39">
        <f t="shared" si="257"/>
        <v>-0.43160145167047143</v>
      </c>
      <c r="S1242" s="40"/>
      <c r="T1242" s="41" t="str">
        <f t="shared" si="258"/>
        <v/>
      </c>
      <c r="U1242" s="41" t="str">
        <f t="shared" si="259"/>
        <v/>
      </c>
      <c r="V1242" s="41">
        <f t="shared" si="247"/>
        <v>34.090000000000003</v>
      </c>
      <c r="W1242" s="18">
        <f>_xlfn.XLOOKUP($B1242,'[1]Query2 w Prices'!$B:$B,'[1]Query2 w Prices'!$L:$L)</f>
        <v>34.010599999999997</v>
      </c>
    </row>
    <row r="1243" spans="2:23" ht="16.5" customHeight="1" x14ac:dyDescent="0.25">
      <c r="B1243" s="32" t="s">
        <v>2144</v>
      </c>
      <c r="C1243" s="33" t="s">
        <v>6106</v>
      </c>
      <c r="D1243" s="34" t="str">
        <f>_xlfn.XLOOKUP($B1243,[1]Redo!$A:$A,[1]Redo!$AD:$AD)</f>
        <v>SGN,S8,BWX,R15-6a,</v>
      </c>
      <c r="E1243" s="35">
        <v>1326</v>
      </c>
      <c r="F1243" s="36">
        <f>_xlfn.XLOOKUP($B1243,'[1]DOT Signs Costs (2)'!$A:$A,'[1]DOT Signs Costs (2)'!$Y:$Y)</f>
        <v>0.28175</v>
      </c>
      <c r="G1243" s="37">
        <f t="shared" si="249"/>
        <v>16.905000000000001</v>
      </c>
      <c r="H1243" s="36">
        <f>_xlfn.XLOOKUP($B1243,'[1]DOT Signs Costs (2)'!$A:$A,'[1]DOT Signs Costs (2)'!$W:$W)</f>
        <v>45.32</v>
      </c>
      <c r="I1243" s="36">
        <f t="shared" si="248"/>
        <v>13.070382500000001</v>
      </c>
      <c r="J1243" s="36">
        <f t="shared" si="250"/>
        <v>0.18877250000000001</v>
      </c>
      <c r="K1243" s="36">
        <f t="shared" si="251"/>
        <v>13.070382500000001</v>
      </c>
      <c r="L1243" s="36">
        <f t="shared" si="252"/>
        <v>58.579155</v>
      </c>
      <c r="M1243" s="36">
        <f t="shared" si="253"/>
        <v>4.5808899210000007</v>
      </c>
      <c r="N1243" s="36">
        <f t="shared" si="254"/>
        <v>63.160044921000001</v>
      </c>
      <c r="O1243" s="36">
        <f t="shared" si="255"/>
        <v>11.509426991445183</v>
      </c>
      <c r="P1243" s="36">
        <f t="shared" si="256"/>
        <v>74.669471912445189</v>
      </c>
      <c r="Q1243" s="38">
        <v>43.16</v>
      </c>
      <c r="R1243" s="39">
        <f t="shared" si="257"/>
        <v>-0.42198600184814616</v>
      </c>
      <c r="S1243" s="40"/>
      <c r="T1243" s="41" t="str">
        <f t="shared" si="258"/>
        <v/>
      </c>
      <c r="U1243" s="41" t="str">
        <f t="shared" si="259"/>
        <v/>
      </c>
      <c r="V1243" s="41">
        <f t="shared" si="247"/>
        <v>43.16</v>
      </c>
      <c r="W1243" s="18">
        <f>_xlfn.XLOOKUP($B1243,'[1]Query2 w Prices'!$B:$B,'[1]Query2 w Prices'!$L:$L)</f>
        <v>43.080100000000002</v>
      </c>
    </row>
    <row r="1244" spans="2:23" ht="16.5" customHeight="1" x14ac:dyDescent="0.25">
      <c r="B1244" s="42" t="s">
        <v>2147</v>
      </c>
      <c r="C1244" s="33" t="s">
        <v>6107</v>
      </c>
      <c r="D1244" s="34" t="str">
        <f>_xlfn.XLOOKUP($B1244,[1]Redo!$A:$A,[1]Redo!$AD:$AD)</f>
        <v>SGN,S8,BWX,R15-7,</v>
      </c>
      <c r="E1244" s="35">
        <v>1326</v>
      </c>
      <c r="F1244" s="36">
        <f>_xlfn.XLOOKUP($B1244,'[1]DOT Signs Costs (2)'!$A:$A,'[1]DOT Signs Costs (2)'!$Y:$Y)</f>
        <v>0.22939999999999999</v>
      </c>
      <c r="G1244" s="37">
        <f t="shared" si="249"/>
        <v>13.763999999999999</v>
      </c>
      <c r="H1244" s="36">
        <f>_xlfn.XLOOKUP($B1244,'[1]DOT Signs Costs (2)'!$A:$A,'[1]DOT Signs Costs (2)'!$W:$W)</f>
        <v>36.256</v>
      </c>
      <c r="I1244" s="36">
        <f t="shared" si="248"/>
        <v>10.641866</v>
      </c>
      <c r="J1244" s="36">
        <f t="shared" si="250"/>
        <v>0.153698</v>
      </c>
      <c r="K1244" s="36">
        <f t="shared" si="251"/>
        <v>10.641866</v>
      </c>
      <c r="L1244" s="36">
        <f t="shared" si="252"/>
        <v>47.051563999999999</v>
      </c>
      <c r="M1244" s="36">
        <f t="shared" si="253"/>
        <v>3.6794323048000002</v>
      </c>
      <c r="N1244" s="36">
        <f t="shared" si="254"/>
        <v>50.730996304800001</v>
      </c>
      <c r="O1244" s="36">
        <f t="shared" si="255"/>
        <v>9.2445263283724479</v>
      </c>
      <c r="P1244" s="36">
        <f t="shared" si="256"/>
        <v>59.975522633172446</v>
      </c>
      <c r="Q1244" s="38">
        <v>34.090000000000003</v>
      </c>
      <c r="R1244" s="39">
        <f t="shared" si="257"/>
        <v>-0.43160145167047143</v>
      </c>
      <c r="S1244" s="40"/>
      <c r="T1244" s="41" t="str">
        <f t="shared" si="258"/>
        <v/>
      </c>
      <c r="U1244" s="41" t="str">
        <f t="shared" si="259"/>
        <v/>
      </c>
      <c r="V1244" s="41">
        <f t="shared" si="247"/>
        <v>34.090000000000003</v>
      </c>
      <c r="W1244" s="18">
        <f>_xlfn.XLOOKUP($B1244,'[1]Query2 w Prices'!$B:$B,'[1]Query2 w Prices'!$L:$L)</f>
        <v>34.010599999999997</v>
      </c>
    </row>
    <row r="1245" spans="2:23" ht="16.5" customHeight="1" x14ac:dyDescent="0.25">
      <c r="B1245" s="32" t="s">
        <v>2150</v>
      </c>
      <c r="C1245" s="33" t="s">
        <v>6108</v>
      </c>
      <c r="D1245" s="34" t="str">
        <f>_xlfn.XLOOKUP($B1245,[1]Redo!$A:$A,[1]Redo!$AD:$AD)</f>
        <v>SGN,S8,BWX,R15-7a,</v>
      </c>
      <c r="E1245" s="35">
        <v>1326</v>
      </c>
      <c r="F1245" s="36">
        <f>_xlfn.XLOOKUP($B1245,'[1]DOT Signs Costs (2)'!$A:$A,'[1]DOT Signs Costs (2)'!$Y:$Y)</f>
        <v>0.22939999999999999</v>
      </c>
      <c r="G1245" s="37">
        <f t="shared" si="249"/>
        <v>13.763999999999999</v>
      </c>
      <c r="H1245" s="36">
        <f>_xlfn.XLOOKUP($B1245,'[1]DOT Signs Costs (2)'!$A:$A,'[1]DOT Signs Costs (2)'!$W:$W)</f>
        <v>36.256</v>
      </c>
      <c r="I1245" s="36">
        <f t="shared" si="248"/>
        <v>10.641866</v>
      </c>
      <c r="J1245" s="36">
        <f t="shared" si="250"/>
        <v>0.153698</v>
      </c>
      <c r="K1245" s="36">
        <f t="shared" si="251"/>
        <v>10.641866</v>
      </c>
      <c r="L1245" s="36">
        <f t="shared" si="252"/>
        <v>47.051563999999999</v>
      </c>
      <c r="M1245" s="36">
        <f t="shared" si="253"/>
        <v>3.6794323048000002</v>
      </c>
      <c r="N1245" s="36">
        <f t="shared" si="254"/>
        <v>50.730996304800001</v>
      </c>
      <c r="O1245" s="36">
        <f t="shared" si="255"/>
        <v>9.2445263283724479</v>
      </c>
      <c r="P1245" s="36">
        <f t="shared" si="256"/>
        <v>59.975522633172446</v>
      </c>
      <c r="Q1245" s="38">
        <v>34.090000000000003</v>
      </c>
      <c r="R1245" s="39">
        <f t="shared" si="257"/>
        <v>-0.43160145167047143</v>
      </c>
      <c r="S1245" s="40"/>
      <c r="T1245" s="41" t="str">
        <f t="shared" si="258"/>
        <v/>
      </c>
      <c r="U1245" s="41" t="str">
        <f t="shared" si="259"/>
        <v/>
      </c>
      <c r="V1245" s="41">
        <f t="shared" si="247"/>
        <v>34.090000000000003</v>
      </c>
      <c r="W1245" s="18">
        <f>_xlfn.XLOOKUP($B1245,'[1]Query2 w Prices'!$B:$B,'[1]Query2 w Prices'!$L:$L)</f>
        <v>34.010599999999997</v>
      </c>
    </row>
    <row r="1246" spans="2:23" ht="16.5" customHeight="1" x14ac:dyDescent="0.25">
      <c r="B1246" s="42" t="s">
        <v>2153</v>
      </c>
      <c r="C1246" s="33" t="s">
        <v>6109</v>
      </c>
      <c r="D1246" s="34" t="str">
        <f>_xlfn.XLOOKUP($B1246,[1]Redo!$A:$A,[1]Redo!$AD:$AD)</f>
        <v>SGN,S8,BWX,R15-8,</v>
      </c>
      <c r="E1246" s="35">
        <v>1326</v>
      </c>
      <c r="F1246" s="36">
        <f>_xlfn.XLOOKUP($B1246,'[1]DOT Signs Costs (2)'!$A:$A,'[1]DOT Signs Costs (2)'!$Y:$Y)</f>
        <v>0.24057500000000001</v>
      </c>
      <c r="G1246" s="37">
        <f t="shared" si="249"/>
        <v>14.4345</v>
      </c>
      <c r="H1246" s="36">
        <f>_xlfn.XLOOKUP($B1246,'[1]DOT Signs Costs (2)'!$A:$A,'[1]DOT Signs Costs (2)'!$W:$W)</f>
        <v>40.788000000000004</v>
      </c>
      <c r="I1246" s="36">
        <f t="shared" si="248"/>
        <v>11.160274250000001</v>
      </c>
      <c r="J1246" s="36">
        <f t="shared" si="250"/>
        <v>0.16118525000000003</v>
      </c>
      <c r="K1246" s="36">
        <f t="shared" si="251"/>
        <v>11.160274250000001</v>
      </c>
      <c r="L1246" s="36">
        <f t="shared" si="252"/>
        <v>52.109459500000007</v>
      </c>
      <c r="M1246" s="36">
        <f t="shared" si="253"/>
        <v>4.0749597329000009</v>
      </c>
      <c r="N1246" s="36">
        <f t="shared" si="254"/>
        <v>56.184419232900005</v>
      </c>
      <c r="O1246" s="36">
        <f t="shared" si="255"/>
        <v>10.238283902847687</v>
      </c>
      <c r="P1246" s="36">
        <f t="shared" si="256"/>
        <v>66.422703135747696</v>
      </c>
      <c r="Q1246" s="38">
        <v>38.619999999999997</v>
      </c>
      <c r="R1246" s="39">
        <f t="shared" si="257"/>
        <v>-0.41857229265312307</v>
      </c>
      <c r="S1246" s="40"/>
      <c r="T1246" s="41" t="str">
        <f t="shared" si="258"/>
        <v/>
      </c>
      <c r="U1246" s="41" t="str">
        <f t="shared" si="259"/>
        <v/>
      </c>
      <c r="V1246" s="41">
        <f t="shared" si="247"/>
        <v>38.619999999999997</v>
      </c>
      <c r="W1246" s="18">
        <f>_xlfn.XLOOKUP($B1246,'[1]Query2 w Prices'!$B:$B,'[1]Query2 w Prices'!$L:$L)</f>
        <v>38.545299999999997</v>
      </c>
    </row>
    <row r="1247" spans="2:23" ht="16.5" customHeight="1" x14ac:dyDescent="0.25">
      <c r="B1247" s="32" t="s">
        <v>2156</v>
      </c>
      <c r="C1247" s="33" t="s">
        <v>6110</v>
      </c>
      <c r="D1247" s="34" t="str">
        <f>_xlfn.XLOOKUP($B1247,[1]Redo!$A:$A,[1]Redo!$AD:$AD)</f>
        <v>SGN,S8,BWX,R15-8,</v>
      </c>
      <c r="E1247" s="35">
        <v>1326</v>
      </c>
      <c r="F1247" s="36">
        <f>_xlfn.XLOOKUP($B1247,'[1]DOT Signs Costs (2)'!$A:$A,'[1]DOT Signs Costs (2)'!$Y:$Y)</f>
        <v>8.2643750000000002E-2</v>
      </c>
      <c r="G1247" s="37">
        <f t="shared" si="249"/>
        <v>4.9586250000000005</v>
      </c>
      <c r="H1247" s="36">
        <f>_xlfn.XLOOKUP($B1247,'[1]DOT Signs Costs (2)'!$A:$A,'[1]DOT Signs Costs (2)'!$W:$W)</f>
        <v>10.197000000000001</v>
      </c>
      <c r="I1247" s="36">
        <f t="shared" si="248"/>
        <v>3.8338435625000002</v>
      </c>
      <c r="J1247" s="36">
        <f t="shared" si="250"/>
        <v>5.5371312500000006E-2</v>
      </c>
      <c r="K1247" s="36">
        <f t="shared" si="251"/>
        <v>3.8338435625000002</v>
      </c>
      <c r="L1247" s="36">
        <f t="shared" si="252"/>
        <v>14.086214875000001</v>
      </c>
      <c r="M1247" s="36">
        <f t="shared" si="253"/>
        <v>1.1015420032250003</v>
      </c>
      <c r="N1247" s="36">
        <f t="shared" si="254"/>
        <v>15.187756878225002</v>
      </c>
      <c r="O1247" s="36">
        <f t="shared" si="255"/>
        <v>2.7676101113036138</v>
      </c>
      <c r="P1247" s="36">
        <f t="shared" si="256"/>
        <v>17.955366989528617</v>
      </c>
      <c r="Q1247" s="38">
        <v>17.079999999999998</v>
      </c>
      <c r="R1247" s="39">
        <f t="shared" si="257"/>
        <v>-4.8752386405642591E-2</v>
      </c>
      <c r="S1247" s="40"/>
      <c r="T1247" s="41" t="str">
        <f t="shared" si="258"/>
        <v/>
      </c>
      <c r="U1247" s="41" t="str">
        <f t="shared" si="259"/>
        <v/>
      </c>
      <c r="V1247" s="41">
        <f t="shared" si="247"/>
        <v>17.079999999999998</v>
      </c>
      <c r="W1247" s="18">
        <f>_xlfn.XLOOKUP($B1247,'[1]Query2 w Prices'!$B:$B,'[1]Query2 w Prices'!$L:$L)</f>
        <v>17.005299999999998</v>
      </c>
    </row>
    <row r="1248" spans="2:23" ht="16.5" customHeight="1" x14ac:dyDescent="0.25">
      <c r="B1248" s="42" t="s">
        <v>2166</v>
      </c>
      <c r="C1248" s="33" t="s">
        <v>6111</v>
      </c>
      <c r="D1248" s="34" t="str">
        <f>_xlfn.XLOOKUP($B1248,[1]Redo!$A:$A,[1]Redo!$AD:$AD)</f>
        <v>SGN,S8,BWX,R16-10,</v>
      </c>
      <c r="E1248" s="35">
        <v>1326</v>
      </c>
      <c r="F1248" s="36">
        <f>_xlfn.XLOOKUP($B1248,'[1]DOT Signs Costs (2)'!$A:$A,'[1]DOT Signs Costs (2)'!$Y:$Y)</f>
        <v>1.3504999999999998</v>
      </c>
      <c r="G1248" s="37">
        <f t="shared" si="249"/>
        <v>81.029999999999987</v>
      </c>
      <c r="H1248" s="36">
        <f>_xlfn.XLOOKUP($B1248,'[1]DOT Signs Costs (2)'!$A:$A,'[1]DOT Signs Costs (2)'!$W:$W)</f>
        <v>271.92</v>
      </c>
      <c r="I1248" s="36">
        <f t="shared" si="248"/>
        <v>62.649694999999994</v>
      </c>
      <c r="J1248" s="36">
        <f t="shared" si="250"/>
        <v>0.90483499999999994</v>
      </c>
      <c r="K1248" s="36">
        <f t="shared" si="251"/>
        <v>62.649694999999994</v>
      </c>
      <c r="L1248" s="36">
        <f t="shared" si="252"/>
        <v>335.47453000000002</v>
      </c>
      <c r="M1248" s="36">
        <f t="shared" si="253"/>
        <v>26.234108246000002</v>
      </c>
      <c r="N1248" s="36">
        <f t="shared" si="254"/>
        <v>361.70863824600002</v>
      </c>
      <c r="O1248" s="36">
        <f t="shared" si="255"/>
        <v>65.912859455285542</v>
      </c>
      <c r="P1248" s="36">
        <f t="shared" si="256"/>
        <v>427.62149770128553</v>
      </c>
      <c r="Q1248" s="38" t="e">
        <v>#N/A</v>
      </c>
      <c r="R1248" s="39" t="str">
        <f t="shared" si="257"/>
        <v xml:space="preserve"> </v>
      </c>
      <c r="S1248" s="40"/>
      <c r="T1248" s="41" t="str">
        <f t="shared" si="258"/>
        <v/>
      </c>
      <c r="U1248" s="41" t="str">
        <f t="shared" si="259"/>
        <v/>
      </c>
      <c r="V1248" s="41" t="e">
        <f t="shared" si="247"/>
        <v>#N/A</v>
      </c>
      <c r="W1248" s="18" t="e">
        <f>_xlfn.XLOOKUP($B1248,'[1]Query2 w Prices'!$B:$B,'[1]Query2 w Prices'!$L:$L)</f>
        <v>#N/A</v>
      </c>
    </row>
    <row r="1249" spans="2:23" ht="16.5" customHeight="1" x14ac:dyDescent="0.25">
      <c r="B1249" s="32" t="s">
        <v>2169</v>
      </c>
      <c r="C1249" s="33" t="s">
        <v>6112</v>
      </c>
      <c r="D1249" s="34" t="str">
        <f>_xlfn.XLOOKUP($B1249,[1]Redo!$A:$A,[1]Redo!$AD:$AD)</f>
        <v>SGN,S8,BWX,R16-10,</v>
      </c>
      <c r="E1249" s="35">
        <v>1326</v>
      </c>
      <c r="F1249" s="36">
        <f>_xlfn.XLOOKUP($B1249,'[1]DOT Signs Costs (2)'!$A:$A,'[1]DOT Signs Costs (2)'!$Y:$Y)</f>
        <v>0.36762499999999998</v>
      </c>
      <c r="G1249" s="37">
        <f t="shared" si="249"/>
        <v>22.057499999999997</v>
      </c>
      <c r="H1249" s="36">
        <f>_xlfn.XLOOKUP($B1249,'[1]DOT Signs Costs (2)'!$A:$A,'[1]DOT Signs Costs (2)'!$W:$W)</f>
        <v>67.98</v>
      </c>
      <c r="I1249" s="36">
        <f t="shared" si="248"/>
        <v>17.054123749999999</v>
      </c>
      <c r="J1249" s="36">
        <f t="shared" si="250"/>
        <v>0.24630874999999999</v>
      </c>
      <c r="K1249" s="36">
        <f t="shared" si="251"/>
        <v>17.054123749999999</v>
      </c>
      <c r="L1249" s="36">
        <f t="shared" si="252"/>
        <v>85.280432500000003</v>
      </c>
      <c r="M1249" s="36">
        <f t="shared" si="253"/>
        <v>6.6689298215000008</v>
      </c>
      <c r="N1249" s="36">
        <f t="shared" si="254"/>
        <v>91.949362321500004</v>
      </c>
      <c r="O1249" s="36">
        <f t="shared" si="255"/>
        <v>16.75560037794364</v>
      </c>
      <c r="P1249" s="36">
        <f t="shared" si="256"/>
        <v>108.70496269944364</v>
      </c>
      <c r="Q1249" s="38" t="e">
        <v>#N/A</v>
      </c>
      <c r="R1249" s="39" t="str">
        <f t="shared" si="257"/>
        <v xml:space="preserve"> </v>
      </c>
      <c r="S1249" s="40"/>
      <c r="T1249" s="41" t="str">
        <f t="shared" si="258"/>
        <v/>
      </c>
      <c r="U1249" s="41" t="str">
        <f t="shared" si="259"/>
        <v/>
      </c>
      <c r="V1249" s="41" t="e">
        <f t="shared" si="247"/>
        <v>#N/A</v>
      </c>
      <c r="W1249" s="18" t="e">
        <f>_xlfn.XLOOKUP($B1249,'[1]Query2 w Prices'!$B:$B,'[1]Query2 w Prices'!$L:$L)</f>
        <v>#N/A</v>
      </c>
    </row>
    <row r="1250" spans="2:23" ht="16.5" customHeight="1" x14ac:dyDescent="0.25">
      <c r="B1250" s="42" t="s">
        <v>2170</v>
      </c>
      <c r="C1250" s="33" t="s">
        <v>6113</v>
      </c>
      <c r="D1250" s="34" t="str">
        <f>_xlfn.XLOOKUP($B1250,[1]Redo!$A:$A,[1]Redo!$AD:$AD)</f>
        <v>SGN,S8,BWX,R16-10,</v>
      </c>
      <c r="E1250" s="35">
        <v>1326</v>
      </c>
      <c r="F1250" s="36">
        <f>_xlfn.XLOOKUP($B1250,'[1]DOT Signs Costs (2)'!$A:$A,'[1]DOT Signs Costs (2)'!$Y:$Y)</f>
        <v>0.91700000000000015</v>
      </c>
      <c r="G1250" s="37">
        <f t="shared" si="249"/>
        <v>55.02000000000001</v>
      </c>
      <c r="H1250" s="36">
        <f>_xlfn.XLOOKUP($B1250,'[1]DOT Signs Costs (2)'!$A:$A,'[1]DOT Signs Costs (2)'!$W:$W)</f>
        <v>181.28</v>
      </c>
      <c r="I1250" s="36">
        <f t="shared" si="248"/>
        <v>42.53963000000001</v>
      </c>
      <c r="J1250" s="36">
        <f t="shared" si="250"/>
        <v>0.6143900000000001</v>
      </c>
      <c r="K1250" s="36">
        <f t="shared" si="251"/>
        <v>42.53963000000001</v>
      </c>
      <c r="L1250" s="36">
        <f t="shared" si="252"/>
        <v>224.43402</v>
      </c>
      <c r="M1250" s="36">
        <f t="shared" si="253"/>
        <v>17.550740364000003</v>
      </c>
      <c r="N1250" s="36">
        <f t="shared" si="254"/>
        <v>241.98476036400001</v>
      </c>
      <c r="O1250" s="36">
        <f t="shared" si="255"/>
        <v>44.096009366924939</v>
      </c>
      <c r="P1250" s="36">
        <f t="shared" si="256"/>
        <v>286.08076973092494</v>
      </c>
      <c r="Q1250" s="38">
        <v>466.03</v>
      </c>
      <c r="R1250" s="39">
        <f t="shared" si="257"/>
        <v>0.62901547153388671</v>
      </c>
      <c r="S1250" s="40"/>
      <c r="T1250" s="41" t="str">
        <f t="shared" si="258"/>
        <v/>
      </c>
      <c r="U1250" s="41" t="str">
        <f t="shared" si="259"/>
        <v/>
      </c>
      <c r="V1250" s="41">
        <f t="shared" si="247"/>
        <v>466.03</v>
      </c>
      <c r="W1250" s="18">
        <f>_xlfn.XLOOKUP($B1250,'[1]Query2 w Prices'!$B:$B,'[1]Query2 w Prices'!$L:$L)</f>
        <v>465.94779999999997</v>
      </c>
    </row>
    <row r="1251" spans="2:23" ht="16.5" customHeight="1" x14ac:dyDescent="0.25">
      <c r="B1251" s="32" t="s">
        <v>2172</v>
      </c>
      <c r="C1251" s="33" t="s">
        <v>6114</v>
      </c>
      <c r="D1251" s="34" t="str">
        <f>_xlfn.XLOOKUP($B1251,[1]Redo!$A:$A,[1]Redo!$AD:$AD)</f>
        <v>SGN,S8,BWX,R16-11,</v>
      </c>
      <c r="E1251" s="35">
        <v>1326</v>
      </c>
      <c r="F1251" s="36">
        <f>_xlfn.XLOOKUP($B1251,'[1]DOT Signs Costs (2)'!$A:$A,'[1]DOT Signs Costs (2)'!$Y:$Y)</f>
        <v>1.3504999999999998</v>
      </c>
      <c r="G1251" s="37">
        <f t="shared" si="249"/>
        <v>81.029999999999987</v>
      </c>
      <c r="H1251" s="36">
        <f>_xlfn.XLOOKUP($B1251,'[1]DOT Signs Costs (2)'!$A:$A,'[1]DOT Signs Costs (2)'!$W:$W)</f>
        <v>271.92</v>
      </c>
      <c r="I1251" s="36">
        <f t="shared" si="248"/>
        <v>62.649694999999994</v>
      </c>
      <c r="J1251" s="36">
        <f t="shared" si="250"/>
        <v>0.90483499999999994</v>
      </c>
      <c r="K1251" s="36">
        <f t="shared" si="251"/>
        <v>62.649694999999994</v>
      </c>
      <c r="L1251" s="36">
        <f t="shared" si="252"/>
        <v>335.47453000000002</v>
      </c>
      <c r="M1251" s="36">
        <f t="shared" si="253"/>
        <v>26.234108246000002</v>
      </c>
      <c r="N1251" s="36">
        <f t="shared" si="254"/>
        <v>361.70863824600002</v>
      </c>
      <c r="O1251" s="36">
        <f t="shared" si="255"/>
        <v>65.912859455285542</v>
      </c>
      <c r="P1251" s="36">
        <f t="shared" si="256"/>
        <v>427.62149770128553</v>
      </c>
      <c r="Q1251" s="38" t="e">
        <v>#N/A</v>
      </c>
      <c r="R1251" s="39" t="str">
        <f t="shared" si="257"/>
        <v xml:space="preserve"> </v>
      </c>
      <c r="S1251" s="40"/>
      <c r="T1251" s="41" t="str">
        <f t="shared" si="258"/>
        <v/>
      </c>
      <c r="U1251" s="41" t="str">
        <f t="shared" si="259"/>
        <v/>
      </c>
      <c r="V1251" s="41" t="e">
        <f t="shared" si="247"/>
        <v>#N/A</v>
      </c>
      <c r="W1251" s="18" t="e">
        <f>_xlfn.XLOOKUP($B1251,'[1]Query2 w Prices'!$B:$B,'[1]Query2 w Prices'!$L:$L)</f>
        <v>#N/A</v>
      </c>
    </row>
    <row r="1252" spans="2:23" ht="16.5" customHeight="1" x14ac:dyDescent="0.25">
      <c r="B1252" s="42" t="s">
        <v>2174</v>
      </c>
      <c r="C1252" s="33" t="s">
        <v>6115</v>
      </c>
      <c r="D1252" s="34" t="str">
        <f>_xlfn.XLOOKUP($B1252,[1]Redo!$A:$A,[1]Redo!$AD:$AD)</f>
        <v>SGN,S8,BWX,R16-11,</v>
      </c>
      <c r="E1252" s="35">
        <v>1326</v>
      </c>
      <c r="F1252" s="36">
        <f>_xlfn.XLOOKUP($B1252,'[1]DOT Signs Costs (2)'!$A:$A,'[1]DOT Signs Costs (2)'!$Y:$Y)</f>
        <v>0.36762499999999998</v>
      </c>
      <c r="G1252" s="37">
        <f t="shared" si="249"/>
        <v>22.057499999999997</v>
      </c>
      <c r="H1252" s="36">
        <f>_xlfn.XLOOKUP($B1252,'[1]DOT Signs Costs (2)'!$A:$A,'[1]DOT Signs Costs (2)'!$W:$W)</f>
        <v>67.98</v>
      </c>
      <c r="I1252" s="36">
        <f t="shared" si="248"/>
        <v>17.054123749999999</v>
      </c>
      <c r="J1252" s="36">
        <f t="shared" si="250"/>
        <v>0.24630874999999999</v>
      </c>
      <c r="K1252" s="36">
        <f t="shared" si="251"/>
        <v>17.054123749999999</v>
      </c>
      <c r="L1252" s="36">
        <f t="shared" si="252"/>
        <v>85.280432500000003</v>
      </c>
      <c r="M1252" s="36">
        <f t="shared" si="253"/>
        <v>6.6689298215000008</v>
      </c>
      <c r="N1252" s="36">
        <f t="shared" si="254"/>
        <v>91.949362321500004</v>
      </c>
      <c r="O1252" s="36">
        <f t="shared" si="255"/>
        <v>16.75560037794364</v>
      </c>
      <c r="P1252" s="36">
        <f t="shared" si="256"/>
        <v>108.70496269944364</v>
      </c>
      <c r="Q1252" s="38" t="e">
        <v>#N/A</v>
      </c>
      <c r="R1252" s="39" t="str">
        <f t="shared" si="257"/>
        <v xml:space="preserve"> </v>
      </c>
      <c r="S1252" s="40"/>
      <c r="T1252" s="41" t="str">
        <f t="shared" si="258"/>
        <v/>
      </c>
      <c r="U1252" s="41" t="str">
        <f t="shared" si="259"/>
        <v/>
      </c>
      <c r="V1252" s="41" t="e">
        <f t="shared" si="247"/>
        <v>#N/A</v>
      </c>
      <c r="W1252" s="18" t="e">
        <f>_xlfn.XLOOKUP($B1252,'[1]Query2 w Prices'!$B:$B,'[1]Query2 w Prices'!$L:$L)</f>
        <v>#N/A</v>
      </c>
    </row>
    <row r="1253" spans="2:23" ht="16.5" customHeight="1" x14ac:dyDescent="0.25">
      <c r="B1253" s="32" t="s">
        <v>2175</v>
      </c>
      <c r="C1253" s="33" t="s">
        <v>6116</v>
      </c>
      <c r="D1253" s="34" t="str">
        <f>_xlfn.XLOOKUP($B1253,[1]Redo!$A:$A,[1]Redo!$AD:$AD)</f>
        <v>SGN,S8,BWX,R16-11,</v>
      </c>
      <c r="E1253" s="35">
        <v>1326</v>
      </c>
      <c r="F1253" s="36">
        <f>_xlfn.XLOOKUP($B1253,'[1]DOT Signs Costs (2)'!$A:$A,'[1]DOT Signs Costs (2)'!$Y:$Y)</f>
        <v>0.91700000000000015</v>
      </c>
      <c r="G1253" s="37">
        <f t="shared" si="249"/>
        <v>55.02000000000001</v>
      </c>
      <c r="H1253" s="36">
        <f>_xlfn.XLOOKUP($B1253,'[1]DOT Signs Costs (2)'!$A:$A,'[1]DOT Signs Costs (2)'!$W:$W)</f>
        <v>181.28</v>
      </c>
      <c r="I1253" s="36">
        <f t="shared" si="248"/>
        <v>42.53963000000001</v>
      </c>
      <c r="J1253" s="36">
        <f t="shared" si="250"/>
        <v>0.6143900000000001</v>
      </c>
      <c r="K1253" s="36">
        <f t="shared" si="251"/>
        <v>42.53963000000001</v>
      </c>
      <c r="L1253" s="36">
        <f t="shared" si="252"/>
        <v>224.43402</v>
      </c>
      <c r="M1253" s="36">
        <f t="shared" si="253"/>
        <v>17.550740364000003</v>
      </c>
      <c r="N1253" s="36">
        <f t="shared" si="254"/>
        <v>241.98476036400001</v>
      </c>
      <c r="O1253" s="36">
        <f t="shared" si="255"/>
        <v>44.096009366924939</v>
      </c>
      <c r="P1253" s="36">
        <f t="shared" si="256"/>
        <v>286.08076973092494</v>
      </c>
      <c r="Q1253" s="38">
        <v>466.03</v>
      </c>
      <c r="R1253" s="39">
        <f t="shared" si="257"/>
        <v>0.62901547153388671</v>
      </c>
      <c r="S1253" s="40"/>
      <c r="T1253" s="41" t="str">
        <f t="shared" si="258"/>
        <v/>
      </c>
      <c r="U1253" s="41" t="str">
        <f t="shared" si="259"/>
        <v/>
      </c>
      <c r="V1253" s="41">
        <f t="shared" si="247"/>
        <v>466.03</v>
      </c>
      <c r="W1253" s="18">
        <f>_xlfn.XLOOKUP($B1253,'[1]Query2 w Prices'!$B:$B,'[1]Query2 w Prices'!$L:$L)</f>
        <v>465.94779999999997</v>
      </c>
    </row>
    <row r="1254" spans="2:23" ht="16.5" customHeight="1" x14ac:dyDescent="0.25">
      <c r="B1254" s="42" t="s">
        <v>2176</v>
      </c>
      <c r="C1254" s="33" t="s">
        <v>6117</v>
      </c>
      <c r="D1254" s="34" t="str">
        <f>_xlfn.XLOOKUP($B1254,[1]Redo!$A:$A,[1]Redo!$AD:$AD)</f>
        <v>SGN,S8,BYW,R16-15,</v>
      </c>
      <c r="E1254" s="35">
        <v>1326</v>
      </c>
      <c r="F1254" s="36">
        <f>_xlfn.XLOOKUP($B1254,'[1]DOT Signs Costs (2)'!$A:$A,'[1]DOT Signs Costs (2)'!$Y:$Y)</f>
        <v>1.1164000000000001</v>
      </c>
      <c r="G1254" s="37">
        <f t="shared" si="249"/>
        <v>66.984000000000009</v>
      </c>
      <c r="H1254" s="36">
        <f>_xlfn.XLOOKUP($B1254,'[1]DOT Signs Costs (2)'!$A:$A,'[1]DOT Signs Costs (2)'!$W:$W)</f>
        <v>217.536</v>
      </c>
      <c r="I1254" s="36">
        <f t="shared" si="248"/>
        <v>51.789796000000003</v>
      </c>
      <c r="J1254" s="36">
        <f t="shared" si="250"/>
        <v>0.7479880000000001</v>
      </c>
      <c r="K1254" s="36">
        <f t="shared" si="251"/>
        <v>51.789796000000003</v>
      </c>
      <c r="L1254" s="36">
        <f t="shared" si="252"/>
        <v>270.07378399999999</v>
      </c>
      <c r="M1254" s="36">
        <f t="shared" si="253"/>
        <v>21.119769908800002</v>
      </c>
      <c r="N1254" s="36">
        <f t="shared" si="254"/>
        <v>291.19355390879997</v>
      </c>
      <c r="O1254" s="36">
        <f t="shared" si="255"/>
        <v>53.063150181175125</v>
      </c>
      <c r="P1254" s="36">
        <f t="shared" si="256"/>
        <v>344.25670408997507</v>
      </c>
      <c r="Q1254" s="38" t="e">
        <v>#N/A</v>
      </c>
      <c r="R1254" s="39" t="str">
        <f t="shared" si="257"/>
        <v xml:space="preserve"> </v>
      </c>
      <c r="S1254" s="40"/>
      <c r="T1254" s="41" t="str">
        <f t="shared" si="258"/>
        <v/>
      </c>
      <c r="U1254" s="41" t="str">
        <f t="shared" si="259"/>
        <v/>
      </c>
      <c r="V1254" s="41" t="e">
        <f t="shared" si="247"/>
        <v>#N/A</v>
      </c>
      <c r="W1254" s="18" t="e">
        <f>_xlfn.XLOOKUP($B1254,'[1]Query2 w Prices'!$B:$B,'[1]Query2 w Prices'!$L:$L)</f>
        <v>#N/A</v>
      </c>
    </row>
    <row r="1255" spans="2:23" ht="16.5" customHeight="1" x14ac:dyDescent="0.25">
      <c r="B1255" s="32" t="s">
        <v>2177</v>
      </c>
      <c r="C1255" s="33" t="s">
        <v>6118</v>
      </c>
      <c r="D1255" s="34" t="str">
        <f>_xlfn.XLOOKUP($B1255,[1]Redo!$A:$A,[1]Redo!$AD:$AD)</f>
        <v>SGN,S8,BYW,R16-15a,</v>
      </c>
      <c r="E1255" s="35">
        <v>1326</v>
      </c>
      <c r="F1255" s="36">
        <f>_xlfn.XLOOKUP($B1255,'[1]DOT Signs Costs (2)'!$A:$A,'[1]DOT Signs Costs (2)'!$Y:$Y)</f>
        <v>0.46056249999999993</v>
      </c>
      <c r="G1255" s="37">
        <f t="shared" si="249"/>
        <v>27.633749999999996</v>
      </c>
      <c r="H1255" s="36">
        <f>_xlfn.XLOOKUP($B1255,'[1]DOT Signs Costs (2)'!$A:$A,'[1]DOT Signs Costs (2)'!$W:$W)</f>
        <v>79.31</v>
      </c>
      <c r="I1255" s="36">
        <f t="shared" si="248"/>
        <v>21.365494374999997</v>
      </c>
      <c r="J1255" s="36">
        <f t="shared" si="250"/>
        <v>0.30857687499999997</v>
      </c>
      <c r="K1255" s="36">
        <f t="shared" si="251"/>
        <v>21.365494374999997</v>
      </c>
      <c r="L1255" s="36">
        <f t="shared" si="252"/>
        <v>100.98407125</v>
      </c>
      <c r="M1255" s="36">
        <f t="shared" si="253"/>
        <v>7.8969543717500006</v>
      </c>
      <c r="N1255" s="36">
        <f t="shared" si="254"/>
        <v>108.88102562175</v>
      </c>
      <c r="O1255" s="36">
        <f t="shared" si="255"/>
        <v>19.840996261396626</v>
      </c>
      <c r="P1255" s="36">
        <f t="shared" si="256"/>
        <v>128.72202188314662</v>
      </c>
      <c r="Q1255" s="38" t="e">
        <v>#N/A</v>
      </c>
      <c r="R1255" s="39" t="str">
        <f t="shared" si="257"/>
        <v xml:space="preserve"> </v>
      </c>
      <c r="S1255" s="40"/>
      <c r="T1255" s="41" t="str">
        <f t="shared" si="258"/>
        <v/>
      </c>
      <c r="U1255" s="41" t="str">
        <f t="shared" si="259"/>
        <v/>
      </c>
      <c r="V1255" s="41" t="e">
        <f t="shared" si="247"/>
        <v>#N/A</v>
      </c>
      <c r="W1255" s="18" t="e">
        <f>_xlfn.XLOOKUP($B1255,'[1]Query2 w Prices'!$B:$B,'[1]Query2 w Prices'!$L:$L)</f>
        <v>#N/A</v>
      </c>
    </row>
    <row r="1256" spans="2:23" ht="16.5" customHeight="1" x14ac:dyDescent="0.25">
      <c r="B1256" s="42" t="s">
        <v>2178</v>
      </c>
      <c r="C1256" s="33" t="s">
        <v>6119</v>
      </c>
      <c r="D1256" s="34" t="str">
        <f>_xlfn.XLOOKUP($B1256,[1]Redo!$A:$A,[1]Redo!$AD:$AD)</f>
        <v>SGN,S8,BYW,R16-3,</v>
      </c>
      <c r="E1256" s="35">
        <v>1326</v>
      </c>
      <c r="F1256" s="36">
        <f>_xlfn.XLOOKUP($B1256,'[1]DOT Signs Costs (2)'!$A:$A,'[1]DOT Signs Costs (2)'!$Y:$Y)</f>
        <v>2.2998500000000002</v>
      </c>
      <c r="G1256" s="37">
        <f t="shared" si="249"/>
        <v>137.99100000000001</v>
      </c>
      <c r="H1256" s="36">
        <f>_xlfn.XLOOKUP($B1256,'[1]DOT Signs Costs (2)'!$A:$A,'[1]DOT Signs Costs (2)'!$W:$W)</f>
        <v>462.26400000000001</v>
      </c>
      <c r="I1256" s="36">
        <f t="shared" si="248"/>
        <v>106.69004150000001</v>
      </c>
      <c r="J1256" s="36">
        <f t="shared" si="250"/>
        <v>1.5408995000000003</v>
      </c>
      <c r="K1256" s="36">
        <f t="shared" si="251"/>
        <v>106.69004150000001</v>
      </c>
      <c r="L1256" s="36">
        <f t="shared" si="252"/>
        <v>570.49494100000004</v>
      </c>
      <c r="M1256" s="36">
        <f t="shared" si="253"/>
        <v>44.612704386200008</v>
      </c>
      <c r="N1256" s="36">
        <f t="shared" si="254"/>
        <v>615.10764538620003</v>
      </c>
      <c r="O1256" s="36">
        <f t="shared" si="255"/>
        <v>112.08884580920171</v>
      </c>
      <c r="P1256" s="36">
        <f t="shared" si="256"/>
        <v>727.19649119540179</v>
      </c>
      <c r="Q1256" s="38" t="e">
        <v>#N/A</v>
      </c>
      <c r="R1256" s="39" t="str">
        <f t="shared" si="257"/>
        <v xml:space="preserve"> </v>
      </c>
      <c r="S1256" s="40"/>
      <c r="T1256" s="41" t="str">
        <f t="shared" si="258"/>
        <v/>
      </c>
      <c r="U1256" s="41" t="str">
        <f t="shared" si="259"/>
        <v/>
      </c>
      <c r="V1256" s="41" t="e">
        <f t="shared" si="247"/>
        <v>#N/A</v>
      </c>
      <c r="W1256" s="18" t="e">
        <f>_xlfn.XLOOKUP($B1256,'[1]Query2 w Prices'!$B:$B,'[1]Query2 w Prices'!$L:$L)</f>
        <v>#N/A</v>
      </c>
    </row>
    <row r="1257" spans="2:23" ht="16.5" customHeight="1" x14ac:dyDescent="0.25">
      <c r="B1257" s="32" t="s">
        <v>2179</v>
      </c>
      <c r="C1257" s="33" t="s">
        <v>6120</v>
      </c>
      <c r="D1257" s="34" t="str">
        <f>_xlfn.XLOOKUP($B1257,[1]Redo!$A:$A,[1]Redo!$AD:$AD)</f>
        <v>SGN,S8,BYW,R16-3,</v>
      </c>
      <c r="E1257" s="35">
        <v>1326</v>
      </c>
      <c r="F1257" s="36">
        <f>_xlfn.XLOOKUP($B1257,'[1]DOT Signs Costs (2)'!$A:$A,'[1]DOT Signs Costs (2)'!$Y:$Y)</f>
        <v>0.94700000000000017</v>
      </c>
      <c r="G1257" s="37">
        <f t="shared" si="249"/>
        <v>56.820000000000007</v>
      </c>
      <c r="H1257" s="36">
        <f>_xlfn.XLOOKUP($B1257,'[1]DOT Signs Costs (2)'!$A:$A,'[1]DOT Signs Costs (2)'!$W:$W)</f>
        <v>181.28</v>
      </c>
      <c r="I1257" s="36">
        <f t="shared" si="248"/>
        <v>43.93133000000001</v>
      </c>
      <c r="J1257" s="36">
        <f t="shared" si="250"/>
        <v>0.63449000000000011</v>
      </c>
      <c r="K1257" s="36">
        <f t="shared" si="251"/>
        <v>43.93133000000001</v>
      </c>
      <c r="L1257" s="36">
        <f t="shared" si="252"/>
        <v>225.84582</v>
      </c>
      <c r="M1257" s="36">
        <f t="shared" si="253"/>
        <v>17.661143124000002</v>
      </c>
      <c r="N1257" s="36">
        <f t="shared" si="254"/>
        <v>243.50696312400001</v>
      </c>
      <c r="O1257" s="36">
        <f t="shared" si="255"/>
        <v>44.373394881047197</v>
      </c>
      <c r="P1257" s="36">
        <f t="shared" si="256"/>
        <v>287.88035800504719</v>
      </c>
      <c r="Q1257" s="38" t="e">
        <v>#N/A</v>
      </c>
      <c r="R1257" s="39" t="str">
        <f t="shared" si="257"/>
        <v xml:space="preserve"> </v>
      </c>
      <c r="S1257" s="40"/>
      <c r="T1257" s="41" t="str">
        <f t="shared" si="258"/>
        <v/>
      </c>
      <c r="U1257" s="41" t="str">
        <f t="shared" si="259"/>
        <v/>
      </c>
      <c r="V1257" s="41" t="e">
        <f t="shared" si="247"/>
        <v>#N/A</v>
      </c>
      <c r="W1257" s="18" t="e">
        <f>_xlfn.XLOOKUP($B1257,'[1]Query2 w Prices'!$B:$B,'[1]Query2 w Prices'!$L:$L)</f>
        <v>#N/A</v>
      </c>
    </row>
    <row r="1258" spans="2:23" ht="16.5" customHeight="1" x14ac:dyDescent="0.25">
      <c r="B1258" s="42" t="s">
        <v>2180</v>
      </c>
      <c r="C1258" s="33" t="s">
        <v>6121</v>
      </c>
      <c r="D1258" s="34" t="str">
        <f>_xlfn.XLOOKUP($B1258,[1]Redo!$A:$A,[1]Redo!$AD:$AD)</f>
        <v>SGN,S8,BYW,R16-3,</v>
      </c>
      <c r="E1258" s="35">
        <v>1326</v>
      </c>
      <c r="F1258" s="36">
        <f>_xlfn.XLOOKUP($B1258,'[1]DOT Signs Costs (2)'!$A:$A,'[1]DOT Signs Costs (2)'!$Y:$Y)</f>
        <v>1.60225</v>
      </c>
      <c r="G1258" s="37">
        <f t="shared" si="249"/>
        <v>96.134999999999991</v>
      </c>
      <c r="H1258" s="36">
        <f>_xlfn.XLOOKUP($B1258,'[1]DOT Signs Costs (2)'!$A:$A,'[1]DOT Signs Costs (2)'!$W:$W)</f>
        <v>317.24</v>
      </c>
      <c r="I1258" s="36">
        <f t="shared" si="248"/>
        <v>74.328377500000002</v>
      </c>
      <c r="J1258" s="36">
        <f t="shared" si="250"/>
        <v>1.0735075000000001</v>
      </c>
      <c r="K1258" s="36">
        <f t="shared" si="251"/>
        <v>74.328377500000002</v>
      </c>
      <c r="L1258" s="36">
        <f t="shared" si="252"/>
        <v>392.641885</v>
      </c>
      <c r="M1258" s="36">
        <f t="shared" si="253"/>
        <v>30.704595407000003</v>
      </c>
      <c r="N1258" s="36">
        <f t="shared" si="254"/>
        <v>423.346480407</v>
      </c>
      <c r="O1258" s="36">
        <f t="shared" si="255"/>
        <v>77.144900932608465</v>
      </c>
      <c r="P1258" s="36">
        <f t="shared" si="256"/>
        <v>500.49138133960844</v>
      </c>
      <c r="Q1258" s="38" t="e">
        <v>#N/A</v>
      </c>
      <c r="R1258" s="39" t="str">
        <f t="shared" si="257"/>
        <v xml:space="preserve"> </v>
      </c>
      <c r="S1258" s="40"/>
      <c r="T1258" s="41" t="str">
        <f t="shared" si="258"/>
        <v/>
      </c>
      <c r="U1258" s="41" t="str">
        <f t="shared" si="259"/>
        <v/>
      </c>
      <c r="V1258" s="41" t="e">
        <f t="shared" si="247"/>
        <v>#N/A</v>
      </c>
      <c r="W1258" s="18" t="e">
        <f>_xlfn.XLOOKUP($B1258,'[1]Query2 w Prices'!$B:$B,'[1]Query2 w Prices'!$L:$L)</f>
        <v>#N/A</v>
      </c>
    </row>
    <row r="1259" spans="2:23" ht="16.5" customHeight="1" x14ac:dyDescent="0.25">
      <c r="B1259" s="32" t="s">
        <v>2181</v>
      </c>
      <c r="C1259" s="33" t="s">
        <v>6122</v>
      </c>
      <c r="D1259" s="34" t="str">
        <f>_xlfn.XLOOKUP($B1259,[1]Redo!$A:$A,[1]Redo!$AD:$AD)</f>
        <v>SGN,S8,BYW,R16-4,</v>
      </c>
      <c r="E1259" s="35">
        <v>1326</v>
      </c>
      <c r="F1259" s="36">
        <f>_xlfn.XLOOKUP($B1259,'[1]DOT Signs Costs (2)'!$A:$A,'[1]DOT Signs Costs (2)'!$Y:$Y)</f>
        <v>0.831125</v>
      </c>
      <c r="G1259" s="37">
        <f t="shared" si="249"/>
        <v>49.8675</v>
      </c>
      <c r="H1259" s="36">
        <f>_xlfn.XLOOKUP($B1259,'[1]DOT Signs Costs (2)'!$A:$A,'[1]DOT Signs Costs (2)'!$W:$W)</f>
        <v>158.62</v>
      </c>
      <c r="I1259" s="36">
        <f t="shared" si="248"/>
        <v>38.555888750000001</v>
      </c>
      <c r="J1259" s="36">
        <f t="shared" si="250"/>
        <v>0.55685375000000004</v>
      </c>
      <c r="K1259" s="36">
        <f t="shared" si="251"/>
        <v>38.555888750000001</v>
      </c>
      <c r="L1259" s="36">
        <f t="shared" si="252"/>
        <v>197.7327425</v>
      </c>
      <c r="M1259" s="36">
        <f t="shared" si="253"/>
        <v>15.462700463500001</v>
      </c>
      <c r="N1259" s="36">
        <f t="shared" si="254"/>
        <v>213.1954429635</v>
      </c>
      <c r="O1259" s="36">
        <f t="shared" si="255"/>
        <v>38.849835980426484</v>
      </c>
      <c r="P1259" s="36">
        <f t="shared" si="256"/>
        <v>252.04527894392649</v>
      </c>
      <c r="Q1259" s="38" t="e">
        <v>#N/A</v>
      </c>
      <c r="R1259" s="39" t="str">
        <f t="shared" si="257"/>
        <v xml:space="preserve"> </v>
      </c>
      <c r="S1259" s="40"/>
      <c r="T1259" s="41" t="str">
        <f t="shared" si="258"/>
        <v/>
      </c>
      <c r="U1259" s="41" t="str">
        <f t="shared" si="259"/>
        <v/>
      </c>
      <c r="V1259" s="41" t="e">
        <f t="shared" si="247"/>
        <v>#N/A</v>
      </c>
      <c r="W1259" s="18" t="e">
        <f>_xlfn.XLOOKUP($B1259,'[1]Query2 w Prices'!$B:$B,'[1]Query2 w Prices'!$L:$L)</f>
        <v>#N/A</v>
      </c>
    </row>
    <row r="1260" spans="2:23" ht="16.5" customHeight="1" x14ac:dyDescent="0.25">
      <c r="B1260" s="42" t="s">
        <v>2182</v>
      </c>
      <c r="C1260" s="33" t="s">
        <v>6123</v>
      </c>
      <c r="D1260" s="34" t="str">
        <f>_xlfn.XLOOKUP($B1260,[1]Redo!$A:$A,[1]Redo!$AD:$AD)</f>
        <v>SGN,S8,BYW,R16-4,</v>
      </c>
      <c r="E1260" s="35">
        <v>1326</v>
      </c>
      <c r="F1260" s="36">
        <f>_xlfn.XLOOKUP($B1260,'[1]DOT Signs Costs (2)'!$A:$A,'[1]DOT Signs Costs (2)'!$Y:$Y)</f>
        <v>1.4440250000000003</v>
      </c>
      <c r="G1260" s="37">
        <f t="shared" si="249"/>
        <v>86.641500000000022</v>
      </c>
      <c r="H1260" s="36">
        <f>_xlfn.XLOOKUP($B1260,'[1]DOT Signs Costs (2)'!$A:$A,'[1]DOT Signs Costs (2)'!$W:$W)</f>
        <v>285.51600000000008</v>
      </c>
      <c r="I1260" s="36">
        <f t="shared" si="248"/>
        <v>66.988319750000016</v>
      </c>
      <c r="J1260" s="36">
        <f t="shared" si="250"/>
        <v>0.96749675000000024</v>
      </c>
      <c r="K1260" s="36">
        <f t="shared" si="251"/>
        <v>66.988319750000016</v>
      </c>
      <c r="L1260" s="36">
        <f t="shared" si="252"/>
        <v>353.4718165000001</v>
      </c>
      <c r="M1260" s="36">
        <f t="shared" si="253"/>
        <v>27.64149605030001</v>
      </c>
      <c r="N1260" s="36">
        <f t="shared" si="254"/>
        <v>381.11331255030012</v>
      </c>
      <c r="O1260" s="36">
        <f t="shared" si="255"/>
        <v>69.448903206955791</v>
      </c>
      <c r="P1260" s="36">
        <f t="shared" si="256"/>
        <v>450.5622157572559</v>
      </c>
      <c r="Q1260" s="38" t="e">
        <v>#N/A</v>
      </c>
      <c r="R1260" s="39" t="str">
        <f t="shared" si="257"/>
        <v xml:space="preserve"> </v>
      </c>
      <c r="S1260" s="40"/>
      <c r="T1260" s="41" t="str">
        <f t="shared" si="258"/>
        <v/>
      </c>
      <c r="U1260" s="41" t="str">
        <f t="shared" si="259"/>
        <v/>
      </c>
      <c r="V1260" s="41" t="e">
        <f t="shared" si="247"/>
        <v>#N/A</v>
      </c>
      <c r="W1260" s="18" t="e">
        <f>_xlfn.XLOOKUP($B1260,'[1]Query2 w Prices'!$B:$B,'[1]Query2 w Prices'!$L:$L)</f>
        <v>#N/A</v>
      </c>
    </row>
    <row r="1261" spans="2:23" ht="16.5" customHeight="1" x14ac:dyDescent="0.25">
      <c r="B1261" s="32" t="s">
        <v>2184</v>
      </c>
      <c r="C1261" s="33" t="s">
        <v>6124</v>
      </c>
      <c r="D1261" s="34" t="str">
        <f>_xlfn.XLOOKUP($B1261,[1]Redo!$A:$A,[1]Redo!$AD:$AD)</f>
        <v>SGN,S8,BYW,R16-4,</v>
      </c>
      <c r="E1261" s="35">
        <v>1326</v>
      </c>
      <c r="F1261" s="36">
        <f>_xlfn.XLOOKUP($B1261,'[1]DOT Signs Costs (2)'!$A:$A,'[1]DOT Signs Costs (2)'!$Y:$Y)</f>
        <v>1.8140000000000003</v>
      </c>
      <c r="G1261" s="37">
        <f t="shared" si="249"/>
        <v>108.84000000000002</v>
      </c>
      <c r="H1261" s="36">
        <f>_xlfn.XLOOKUP($B1261,'[1]DOT Signs Costs (2)'!$A:$A,'[1]DOT Signs Costs (2)'!$W:$W)</f>
        <v>362.56</v>
      </c>
      <c r="I1261" s="36">
        <f t="shared" si="248"/>
        <v>84.151460000000014</v>
      </c>
      <c r="J1261" s="36">
        <f t="shared" si="250"/>
        <v>1.2153800000000003</v>
      </c>
      <c r="K1261" s="36">
        <f t="shared" si="251"/>
        <v>84.151460000000014</v>
      </c>
      <c r="L1261" s="36">
        <f t="shared" si="252"/>
        <v>447.92683999999997</v>
      </c>
      <c r="M1261" s="36">
        <f t="shared" si="253"/>
        <v>35.027878888000004</v>
      </c>
      <c r="N1261" s="36">
        <f t="shared" si="254"/>
        <v>482.954718888</v>
      </c>
      <c r="O1261" s="36">
        <f t="shared" si="255"/>
        <v>88.007095057768382</v>
      </c>
      <c r="P1261" s="36">
        <f t="shared" si="256"/>
        <v>570.96181394576843</v>
      </c>
      <c r="Q1261" s="38" t="e">
        <v>#N/A</v>
      </c>
      <c r="R1261" s="39" t="str">
        <f t="shared" si="257"/>
        <v xml:space="preserve"> </v>
      </c>
      <c r="S1261" s="40"/>
      <c r="T1261" s="41" t="str">
        <f t="shared" si="258"/>
        <v/>
      </c>
      <c r="U1261" s="41" t="str">
        <f t="shared" si="259"/>
        <v/>
      </c>
      <c r="V1261" s="41" t="e">
        <f t="shared" si="247"/>
        <v>#N/A</v>
      </c>
      <c r="W1261" s="18" t="e">
        <f>_xlfn.XLOOKUP($B1261,'[1]Query2 w Prices'!$B:$B,'[1]Query2 w Prices'!$L:$L)</f>
        <v>#N/A</v>
      </c>
    </row>
    <row r="1262" spans="2:23" ht="16.5" customHeight="1" x14ac:dyDescent="0.25">
      <c r="B1262" s="42" t="s">
        <v>2185</v>
      </c>
      <c r="C1262" s="33" t="s">
        <v>6125</v>
      </c>
      <c r="D1262" s="34" t="str">
        <f>_xlfn.XLOOKUP($B1262,[1]Redo!$A:$A,[1]Redo!$AD:$AD)</f>
        <v>SGN,S8,BWX,R16-5,</v>
      </c>
      <c r="E1262" s="35">
        <v>1326</v>
      </c>
      <c r="F1262" s="36">
        <f>_xlfn.XLOOKUP($B1262,'[1]DOT Signs Costs (2)'!$A:$A,'[1]DOT Signs Costs (2)'!$Y:$Y)</f>
        <v>0.28175</v>
      </c>
      <c r="G1262" s="37">
        <f t="shared" si="249"/>
        <v>16.905000000000001</v>
      </c>
      <c r="H1262" s="36">
        <f>_xlfn.XLOOKUP($B1262,'[1]DOT Signs Costs (2)'!$A:$A,'[1]DOT Signs Costs (2)'!$W:$W)</f>
        <v>45.32</v>
      </c>
      <c r="I1262" s="36">
        <f t="shared" si="248"/>
        <v>13.070382500000001</v>
      </c>
      <c r="J1262" s="36">
        <f t="shared" si="250"/>
        <v>0.18877250000000001</v>
      </c>
      <c r="K1262" s="36">
        <f t="shared" si="251"/>
        <v>13.070382500000001</v>
      </c>
      <c r="L1262" s="36">
        <f t="shared" si="252"/>
        <v>58.579155</v>
      </c>
      <c r="M1262" s="36">
        <f t="shared" si="253"/>
        <v>4.5808899210000007</v>
      </c>
      <c r="N1262" s="36">
        <f t="shared" si="254"/>
        <v>63.160044921000001</v>
      </c>
      <c r="O1262" s="36">
        <f t="shared" si="255"/>
        <v>11.509426991445183</v>
      </c>
      <c r="P1262" s="36">
        <f t="shared" si="256"/>
        <v>74.669471912445189</v>
      </c>
      <c r="Q1262" s="38">
        <v>43.16</v>
      </c>
      <c r="R1262" s="39">
        <f t="shared" si="257"/>
        <v>-0.42198600184814616</v>
      </c>
      <c r="S1262" s="40"/>
      <c r="T1262" s="41" t="str">
        <f t="shared" si="258"/>
        <v/>
      </c>
      <c r="U1262" s="41" t="str">
        <f t="shared" si="259"/>
        <v/>
      </c>
      <c r="V1262" s="41">
        <f t="shared" si="247"/>
        <v>43.16</v>
      </c>
      <c r="W1262" s="18">
        <f>_xlfn.XLOOKUP($B1262,'[1]Query2 w Prices'!$B:$B,'[1]Query2 w Prices'!$L:$L)</f>
        <v>43.085700000000003</v>
      </c>
    </row>
    <row r="1263" spans="2:23" ht="16.5" customHeight="1" x14ac:dyDescent="0.25">
      <c r="B1263" s="32" t="s">
        <v>2186</v>
      </c>
      <c r="C1263" s="33" t="s">
        <v>6126</v>
      </c>
      <c r="D1263" s="34" t="str">
        <f>_xlfn.XLOOKUP($B1263,[1]Redo!$A:$A,[1]Redo!$AD:$AD)</f>
        <v>SGN,S8,BWX,R16-5,</v>
      </c>
      <c r="E1263" s="35">
        <v>1326</v>
      </c>
      <c r="F1263" s="36">
        <f>_xlfn.XLOOKUP($B1263,'[1]DOT Signs Costs (2)'!$A:$A,'[1]DOT Signs Costs (2)'!$Y:$Y)</f>
        <v>0.60820000000000018</v>
      </c>
      <c r="G1263" s="37">
        <f t="shared" si="249"/>
        <v>36.492000000000012</v>
      </c>
      <c r="H1263" s="36">
        <f>_xlfn.XLOOKUP($B1263,'[1]DOT Signs Costs (2)'!$A:$A,'[1]DOT Signs Costs (2)'!$W:$W)</f>
        <v>108.768</v>
      </c>
      <c r="I1263" s="36">
        <f t="shared" si="248"/>
        <v>28.21439800000001</v>
      </c>
      <c r="J1263" s="36">
        <f t="shared" si="250"/>
        <v>0.40749400000000013</v>
      </c>
      <c r="K1263" s="36">
        <f t="shared" si="251"/>
        <v>28.21439800000001</v>
      </c>
      <c r="L1263" s="36">
        <f t="shared" si="252"/>
        <v>137.389892</v>
      </c>
      <c r="M1263" s="36">
        <f t="shared" si="253"/>
        <v>10.743889554400001</v>
      </c>
      <c r="N1263" s="36">
        <f t="shared" si="254"/>
        <v>148.1337815544</v>
      </c>
      <c r="O1263" s="36">
        <f t="shared" si="255"/>
        <v>26.993884280791328</v>
      </c>
      <c r="P1263" s="36">
        <f t="shared" si="256"/>
        <v>175.12766583519132</v>
      </c>
      <c r="Q1263" s="38">
        <v>90.77</v>
      </c>
      <c r="R1263" s="39">
        <f t="shared" si="257"/>
        <v>-0.48169240098579519</v>
      </c>
      <c r="S1263" s="40"/>
      <c r="T1263" s="41" t="str">
        <f t="shared" si="258"/>
        <v/>
      </c>
      <c r="U1263" s="41" t="str">
        <f t="shared" si="259"/>
        <v/>
      </c>
      <c r="V1263" s="41">
        <f t="shared" si="247"/>
        <v>90.77</v>
      </c>
      <c r="W1263" s="18">
        <f>_xlfn.XLOOKUP($B1263,'[1]Query2 w Prices'!$B:$B,'[1]Query2 w Prices'!$L:$L)</f>
        <v>90.694900000000004</v>
      </c>
    </row>
    <row r="1264" spans="2:23" ht="16.5" customHeight="1" x14ac:dyDescent="0.25">
      <c r="B1264" s="42" t="s">
        <v>2187</v>
      </c>
      <c r="C1264" s="33" t="s">
        <v>6127</v>
      </c>
      <c r="D1264" s="34" t="str">
        <f>_xlfn.XLOOKUP($B1264,[1]Redo!$A:$A,[1]Redo!$AD:$AD)</f>
        <v>SGN,S8,BWX,R16-5,</v>
      </c>
      <c r="E1264" s="35">
        <v>1326</v>
      </c>
      <c r="F1264" s="36">
        <f>_xlfn.XLOOKUP($B1264,'[1]DOT Signs Costs (2)'!$A:$A,'[1]DOT Signs Costs (2)'!$Y:$Y)</f>
        <v>0.96700000000000019</v>
      </c>
      <c r="G1264" s="37">
        <f t="shared" si="249"/>
        <v>58.02000000000001</v>
      </c>
      <c r="H1264" s="36">
        <f>_xlfn.XLOOKUP($B1264,'[1]DOT Signs Costs (2)'!$A:$A,'[1]DOT Signs Costs (2)'!$W:$W)</f>
        <v>181.28</v>
      </c>
      <c r="I1264" s="36">
        <f t="shared" si="248"/>
        <v>44.859130000000007</v>
      </c>
      <c r="J1264" s="36">
        <f t="shared" si="250"/>
        <v>0.64789000000000019</v>
      </c>
      <c r="K1264" s="36">
        <f t="shared" si="251"/>
        <v>44.859130000000007</v>
      </c>
      <c r="L1264" s="36">
        <f t="shared" si="252"/>
        <v>226.78701999999998</v>
      </c>
      <c r="M1264" s="36">
        <f t="shared" si="253"/>
        <v>17.734744964000001</v>
      </c>
      <c r="N1264" s="36">
        <f t="shared" si="254"/>
        <v>244.521764964</v>
      </c>
      <c r="O1264" s="36">
        <f t="shared" si="255"/>
        <v>44.5583185571287</v>
      </c>
      <c r="P1264" s="36">
        <f t="shared" si="256"/>
        <v>289.0800835211287</v>
      </c>
      <c r="Q1264" s="38">
        <v>167.86</v>
      </c>
      <c r="R1264" s="39">
        <f t="shared" si="257"/>
        <v>-0.4193304569606186</v>
      </c>
      <c r="S1264" s="40"/>
      <c r="T1264" s="41" t="str">
        <f t="shared" si="258"/>
        <v/>
      </c>
      <c r="U1264" s="41" t="str">
        <f t="shared" si="259"/>
        <v/>
      </c>
      <c r="V1264" s="41">
        <f t="shared" si="247"/>
        <v>167.86</v>
      </c>
      <c r="W1264" s="18">
        <f>_xlfn.XLOOKUP($B1264,'[1]Query2 w Prices'!$B:$B,'[1]Query2 w Prices'!$L:$L)</f>
        <v>167.78550000000001</v>
      </c>
    </row>
    <row r="1265" spans="2:23" ht="16.5" customHeight="1" x14ac:dyDescent="0.25">
      <c r="B1265" s="32" t="s">
        <v>2188</v>
      </c>
      <c r="C1265" s="33" t="s">
        <v>6128</v>
      </c>
      <c r="D1265" s="34" t="str">
        <f>_xlfn.XLOOKUP($B1265,[1]Redo!$A:$A,[1]Redo!$AD:$AD)</f>
        <v>SGN,S8,BWX,R16-6,</v>
      </c>
      <c r="E1265" s="35">
        <v>1326</v>
      </c>
      <c r="F1265" s="36">
        <f>_xlfn.XLOOKUP($B1265,'[1]DOT Signs Costs (2)'!$A:$A,'[1]DOT Signs Costs (2)'!$Y:$Y)</f>
        <v>0.28175</v>
      </c>
      <c r="G1265" s="37">
        <f t="shared" si="249"/>
        <v>16.905000000000001</v>
      </c>
      <c r="H1265" s="36">
        <f>_xlfn.XLOOKUP($B1265,'[1]DOT Signs Costs (2)'!$A:$A,'[1]DOT Signs Costs (2)'!$W:$W)</f>
        <v>45.32</v>
      </c>
      <c r="I1265" s="36">
        <f t="shared" si="248"/>
        <v>13.070382500000001</v>
      </c>
      <c r="J1265" s="36">
        <f t="shared" si="250"/>
        <v>0.18877250000000001</v>
      </c>
      <c r="K1265" s="36">
        <f t="shared" si="251"/>
        <v>13.070382500000001</v>
      </c>
      <c r="L1265" s="36">
        <f t="shared" si="252"/>
        <v>58.579155</v>
      </c>
      <c r="M1265" s="36">
        <f t="shared" si="253"/>
        <v>4.5808899210000007</v>
      </c>
      <c r="N1265" s="36">
        <f t="shared" si="254"/>
        <v>63.160044921000001</v>
      </c>
      <c r="O1265" s="36">
        <f t="shared" si="255"/>
        <v>11.509426991445183</v>
      </c>
      <c r="P1265" s="36">
        <f t="shared" si="256"/>
        <v>74.669471912445189</v>
      </c>
      <c r="Q1265" s="38">
        <v>43.16</v>
      </c>
      <c r="R1265" s="39">
        <f t="shared" si="257"/>
        <v>-0.42198600184814616</v>
      </c>
      <c r="S1265" s="40"/>
      <c r="T1265" s="41" t="str">
        <f t="shared" si="258"/>
        <v/>
      </c>
      <c r="U1265" s="41" t="str">
        <f t="shared" si="259"/>
        <v/>
      </c>
      <c r="V1265" s="41">
        <f t="shared" si="247"/>
        <v>43.16</v>
      </c>
      <c r="W1265" s="18">
        <f>_xlfn.XLOOKUP($B1265,'[1]Query2 w Prices'!$B:$B,'[1]Query2 w Prices'!$L:$L)</f>
        <v>43.085700000000003</v>
      </c>
    </row>
    <row r="1266" spans="2:23" ht="16.5" customHeight="1" x14ac:dyDescent="0.25">
      <c r="B1266" s="42" t="s">
        <v>2189</v>
      </c>
      <c r="C1266" s="33" t="s">
        <v>6129</v>
      </c>
      <c r="D1266" s="34" t="str">
        <f>_xlfn.XLOOKUP($B1266,[1]Redo!$A:$A,[1]Redo!$AD:$AD)</f>
        <v>SGN,S8,BWX,R16-6,</v>
      </c>
      <c r="E1266" s="35">
        <v>1326</v>
      </c>
      <c r="F1266" s="36">
        <f>_xlfn.XLOOKUP($B1266,'[1]DOT Signs Costs (2)'!$A:$A,'[1]DOT Signs Costs (2)'!$Y:$Y)</f>
        <v>0.60820000000000018</v>
      </c>
      <c r="G1266" s="37">
        <f t="shared" si="249"/>
        <v>36.492000000000012</v>
      </c>
      <c r="H1266" s="36">
        <f>_xlfn.XLOOKUP($B1266,'[1]DOT Signs Costs (2)'!$A:$A,'[1]DOT Signs Costs (2)'!$W:$W)</f>
        <v>108.768</v>
      </c>
      <c r="I1266" s="36">
        <f t="shared" si="248"/>
        <v>28.21439800000001</v>
      </c>
      <c r="J1266" s="36">
        <f t="shared" si="250"/>
        <v>0.40749400000000013</v>
      </c>
      <c r="K1266" s="36">
        <f t="shared" si="251"/>
        <v>28.21439800000001</v>
      </c>
      <c r="L1266" s="36">
        <f t="shared" si="252"/>
        <v>137.389892</v>
      </c>
      <c r="M1266" s="36">
        <f t="shared" si="253"/>
        <v>10.743889554400001</v>
      </c>
      <c r="N1266" s="36">
        <f t="shared" si="254"/>
        <v>148.1337815544</v>
      </c>
      <c r="O1266" s="36">
        <f t="shared" si="255"/>
        <v>26.993884280791328</v>
      </c>
      <c r="P1266" s="36">
        <f t="shared" si="256"/>
        <v>175.12766583519132</v>
      </c>
      <c r="Q1266" s="38">
        <v>90.77</v>
      </c>
      <c r="R1266" s="39">
        <f t="shared" si="257"/>
        <v>-0.48169240098579519</v>
      </c>
      <c r="S1266" s="40"/>
      <c r="T1266" s="41" t="str">
        <f t="shared" si="258"/>
        <v/>
      </c>
      <c r="U1266" s="41" t="str">
        <f t="shared" si="259"/>
        <v/>
      </c>
      <c r="V1266" s="41">
        <f t="shared" si="247"/>
        <v>90.77</v>
      </c>
      <c r="W1266" s="18">
        <f>_xlfn.XLOOKUP($B1266,'[1]Query2 w Prices'!$B:$B,'[1]Query2 w Prices'!$L:$L)</f>
        <v>90.694900000000004</v>
      </c>
    </row>
    <row r="1267" spans="2:23" ht="16.5" customHeight="1" x14ac:dyDescent="0.25">
      <c r="B1267" s="32" t="s">
        <v>2190</v>
      </c>
      <c r="C1267" s="33" t="s">
        <v>6130</v>
      </c>
      <c r="D1267" s="34" t="str">
        <f>_xlfn.XLOOKUP($B1267,[1]Redo!$A:$A,[1]Redo!$AD:$AD)</f>
        <v>SGN,S8,BWX,R16-6,</v>
      </c>
      <c r="E1267" s="35">
        <v>1326</v>
      </c>
      <c r="F1267" s="36">
        <f>_xlfn.XLOOKUP($B1267,'[1]DOT Signs Costs (2)'!$A:$A,'[1]DOT Signs Costs (2)'!$Y:$Y)</f>
        <v>0.96700000000000019</v>
      </c>
      <c r="G1267" s="37">
        <f t="shared" si="249"/>
        <v>58.02000000000001</v>
      </c>
      <c r="H1267" s="36">
        <f>_xlfn.XLOOKUP($B1267,'[1]DOT Signs Costs (2)'!$A:$A,'[1]DOT Signs Costs (2)'!$W:$W)</f>
        <v>181.28</v>
      </c>
      <c r="I1267" s="36">
        <f t="shared" si="248"/>
        <v>44.859130000000007</v>
      </c>
      <c r="J1267" s="36">
        <f t="shared" si="250"/>
        <v>0.64789000000000019</v>
      </c>
      <c r="K1267" s="36">
        <f t="shared" si="251"/>
        <v>44.859130000000007</v>
      </c>
      <c r="L1267" s="36">
        <f t="shared" si="252"/>
        <v>226.78701999999998</v>
      </c>
      <c r="M1267" s="36">
        <f t="shared" si="253"/>
        <v>17.734744964000001</v>
      </c>
      <c r="N1267" s="36">
        <f t="shared" si="254"/>
        <v>244.521764964</v>
      </c>
      <c r="O1267" s="36">
        <f t="shared" si="255"/>
        <v>44.5583185571287</v>
      </c>
      <c r="P1267" s="36">
        <f t="shared" si="256"/>
        <v>289.0800835211287</v>
      </c>
      <c r="Q1267" s="38">
        <v>167.86</v>
      </c>
      <c r="R1267" s="39">
        <f t="shared" si="257"/>
        <v>-0.4193304569606186</v>
      </c>
      <c r="S1267" s="40"/>
      <c r="T1267" s="41" t="str">
        <f t="shared" si="258"/>
        <v/>
      </c>
      <c r="U1267" s="41" t="str">
        <f t="shared" si="259"/>
        <v/>
      </c>
      <c r="V1267" s="41">
        <f t="shared" si="247"/>
        <v>167.86</v>
      </c>
      <c r="W1267" s="18">
        <f>_xlfn.XLOOKUP($B1267,'[1]Query2 w Prices'!$B:$B,'[1]Query2 w Prices'!$L:$L)</f>
        <v>167.78550000000001</v>
      </c>
    </row>
    <row r="1268" spans="2:23" ht="16.5" customHeight="1" x14ac:dyDescent="0.25">
      <c r="B1268" s="42" t="s">
        <v>2191</v>
      </c>
      <c r="C1268" s="33" t="s">
        <v>6131</v>
      </c>
      <c r="D1268" s="34" t="str">
        <f>_xlfn.XLOOKUP($B1268,[1]Redo!$A:$A,[1]Redo!$AD:$AD)</f>
        <v>SGN,S8,BWX,R16-7,</v>
      </c>
      <c r="E1268" s="35">
        <v>1326</v>
      </c>
      <c r="F1268" s="36">
        <f>_xlfn.XLOOKUP($B1268,'[1]DOT Signs Costs (2)'!$A:$A,'[1]DOT Signs Costs (2)'!$Y:$Y)</f>
        <v>1.4775500000000001</v>
      </c>
      <c r="G1268" s="37">
        <f t="shared" si="249"/>
        <v>88.653000000000006</v>
      </c>
      <c r="H1268" s="36">
        <f>_xlfn.XLOOKUP($B1268,'[1]DOT Signs Costs (2)'!$A:$A,'[1]DOT Signs Costs (2)'!$W:$W)</f>
        <v>299.11200000000002</v>
      </c>
      <c r="I1268" s="36">
        <f t="shared" si="248"/>
        <v>68.54354450000001</v>
      </c>
      <c r="J1268" s="36">
        <f t="shared" si="250"/>
        <v>0.98995850000000019</v>
      </c>
      <c r="K1268" s="36">
        <f t="shared" si="251"/>
        <v>68.54354450000001</v>
      </c>
      <c r="L1268" s="36">
        <f t="shared" si="252"/>
        <v>368.64550300000002</v>
      </c>
      <c r="M1268" s="36">
        <f t="shared" si="253"/>
        <v>28.828078334600004</v>
      </c>
      <c r="N1268" s="36">
        <f t="shared" si="254"/>
        <v>397.4735813346</v>
      </c>
      <c r="O1268" s="36">
        <f t="shared" si="255"/>
        <v>72.43017593038148</v>
      </c>
      <c r="P1268" s="36">
        <f t="shared" si="256"/>
        <v>469.90375726498149</v>
      </c>
      <c r="Q1268" s="38" t="e">
        <v>#N/A</v>
      </c>
      <c r="R1268" s="39" t="str">
        <f t="shared" si="257"/>
        <v xml:space="preserve"> </v>
      </c>
      <c r="S1268" s="40"/>
      <c r="T1268" s="41" t="str">
        <f t="shared" si="258"/>
        <v/>
      </c>
      <c r="U1268" s="41" t="str">
        <f t="shared" si="259"/>
        <v/>
      </c>
      <c r="V1268" s="41" t="e">
        <f t="shared" si="247"/>
        <v>#N/A</v>
      </c>
      <c r="W1268" s="18" t="e">
        <f>_xlfn.XLOOKUP($B1268,'[1]Query2 w Prices'!$B:$B,'[1]Query2 w Prices'!$L:$L)</f>
        <v>#N/A</v>
      </c>
    </row>
    <row r="1269" spans="2:23" ht="16.5" customHeight="1" x14ac:dyDescent="0.25">
      <c r="B1269" s="32" t="s">
        <v>2194</v>
      </c>
      <c r="C1269" s="33" t="s">
        <v>6132</v>
      </c>
      <c r="D1269" s="34" t="str">
        <f>_xlfn.XLOOKUP($B1269,[1]Redo!$A:$A,[1]Redo!$AD:$AD)</f>
        <v>SGN,S8,BWX,R16-7,</v>
      </c>
      <c r="E1269" s="35">
        <v>1326</v>
      </c>
      <c r="F1269" s="36">
        <f>_xlfn.XLOOKUP($B1269,'[1]DOT Signs Costs (2)'!$A:$A,'[1]DOT Signs Costs (2)'!$Y:$Y)</f>
        <v>0.36762499999999998</v>
      </c>
      <c r="G1269" s="37">
        <f t="shared" si="249"/>
        <v>22.057499999999997</v>
      </c>
      <c r="H1269" s="36">
        <f>_xlfn.XLOOKUP($B1269,'[1]DOT Signs Costs (2)'!$A:$A,'[1]DOT Signs Costs (2)'!$W:$W)</f>
        <v>67.98</v>
      </c>
      <c r="I1269" s="36">
        <f t="shared" si="248"/>
        <v>17.054123749999999</v>
      </c>
      <c r="J1269" s="36">
        <f t="shared" si="250"/>
        <v>0.24630874999999999</v>
      </c>
      <c r="K1269" s="36">
        <f t="shared" si="251"/>
        <v>17.054123749999999</v>
      </c>
      <c r="L1269" s="36">
        <f t="shared" si="252"/>
        <v>85.280432500000003</v>
      </c>
      <c r="M1269" s="36">
        <f t="shared" si="253"/>
        <v>6.6689298215000008</v>
      </c>
      <c r="N1269" s="36">
        <f t="shared" si="254"/>
        <v>91.949362321500004</v>
      </c>
      <c r="O1269" s="36">
        <f t="shared" si="255"/>
        <v>16.75560037794364</v>
      </c>
      <c r="P1269" s="36">
        <f t="shared" si="256"/>
        <v>108.70496269944364</v>
      </c>
      <c r="Q1269" s="38" t="e">
        <v>#N/A</v>
      </c>
      <c r="R1269" s="39" t="str">
        <f t="shared" si="257"/>
        <v xml:space="preserve"> </v>
      </c>
      <c r="S1269" s="40"/>
      <c r="T1269" s="41" t="str">
        <f t="shared" si="258"/>
        <v/>
      </c>
      <c r="U1269" s="41" t="str">
        <f t="shared" si="259"/>
        <v/>
      </c>
      <c r="V1269" s="41" t="e">
        <f t="shared" si="247"/>
        <v>#N/A</v>
      </c>
      <c r="W1269" s="18" t="e">
        <f>_xlfn.XLOOKUP($B1269,'[1]Query2 w Prices'!$B:$B,'[1]Query2 w Prices'!$L:$L)</f>
        <v>#N/A</v>
      </c>
    </row>
    <row r="1270" spans="2:23" ht="16.5" customHeight="1" x14ac:dyDescent="0.25">
      <c r="B1270" s="42" t="s">
        <v>2195</v>
      </c>
      <c r="C1270" s="33" t="s">
        <v>6133</v>
      </c>
      <c r="D1270" s="34" t="str">
        <f>_xlfn.XLOOKUP($B1270,[1]Redo!$A:$A,[1]Redo!$AD:$AD)</f>
        <v>SGN,S8,BWX,R16-7,</v>
      </c>
      <c r="E1270" s="35">
        <v>1326</v>
      </c>
      <c r="F1270" s="36">
        <f>_xlfn.XLOOKUP($B1270,'[1]DOT Signs Costs (2)'!$A:$A,'[1]DOT Signs Costs (2)'!$Y:$Y)</f>
        <v>0.91700000000000015</v>
      </c>
      <c r="G1270" s="37">
        <f t="shared" si="249"/>
        <v>55.02000000000001</v>
      </c>
      <c r="H1270" s="36">
        <f>_xlfn.XLOOKUP($B1270,'[1]DOT Signs Costs (2)'!$A:$A,'[1]DOT Signs Costs (2)'!$W:$W)</f>
        <v>181.28</v>
      </c>
      <c r="I1270" s="36">
        <f t="shared" si="248"/>
        <v>42.53963000000001</v>
      </c>
      <c r="J1270" s="36">
        <f t="shared" si="250"/>
        <v>0.6143900000000001</v>
      </c>
      <c r="K1270" s="36">
        <f t="shared" si="251"/>
        <v>42.53963000000001</v>
      </c>
      <c r="L1270" s="36">
        <f t="shared" si="252"/>
        <v>224.43402</v>
      </c>
      <c r="M1270" s="36">
        <f t="shared" si="253"/>
        <v>17.550740364000003</v>
      </c>
      <c r="N1270" s="36">
        <f t="shared" si="254"/>
        <v>241.98476036400001</v>
      </c>
      <c r="O1270" s="36">
        <f t="shared" si="255"/>
        <v>44.096009366924939</v>
      </c>
      <c r="P1270" s="36">
        <f t="shared" si="256"/>
        <v>286.08076973092494</v>
      </c>
      <c r="Q1270" s="38">
        <v>453.55</v>
      </c>
      <c r="R1270" s="39">
        <f t="shared" si="257"/>
        <v>0.58539142783553511</v>
      </c>
      <c r="S1270" s="40"/>
      <c r="T1270" s="41" t="str">
        <f t="shared" si="258"/>
        <v/>
      </c>
      <c r="U1270" s="41" t="str">
        <f t="shared" si="259"/>
        <v/>
      </c>
      <c r="V1270" s="41">
        <f t="shared" si="247"/>
        <v>453.55</v>
      </c>
      <c r="W1270" s="18">
        <f>_xlfn.XLOOKUP($B1270,'[1]Query2 w Prices'!$B:$B,'[1]Query2 w Prices'!$L:$L)</f>
        <v>453.4744</v>
      </c>
    </row>
    <row r="1271" spans="2:23" ht="16.5" customHeight="1" x14ac:dyDescent="0.25">
      <c r="B1271" s="32" t="s">
        <v>2196</v>
      </c>
      <c r="C1271" s="33" t="s">
        <v>6134</v>
      </c>
      <c r="D1271" s="34" t="str">
        <f>_xlfn.XLOOKUP($B1271,[1]Redo!$A:$A,[1]Redo!$AD:$AD)</f>
        <v>SGN,S8,BWX,R16-8,</v>
      </c>
      <c r="E1271" s="35">
        <v>1326</v>
      </c>
      <c r="F1271" s="36">
        <f>_xlfn.XLOOKUP($B1271,'[1]DOT Signs Costs (2)'!$A:$A,'[1]DOT Signs Costs (2)'!$Y:$Y)</f>
        <v>0.27233750000000001</v>
      </c>
      <c r="G1271" s="37">
        <f t="shared" si="249"/>
        <v>16.340250000000001</v>
      </c>
      <c r="H1271" s="36">
        <f>_xlfn.XLOOKUP($B1271,'[1]DOT Signs Costs (2)'!$A:$A,'[1]DOT Signs Costs (2)'!$W:$W)</f>
        <v>47.585999999999999</v>
      </c>
      <c r="I1271" s="36">
        <f t="shared" si="248"/>
        <v>12.633736625000001</v>
      </c>
      <c r="J1271" s="36">
        <f t="shared" si="250"/>
        <v>0.18246612500000001</v>
      </c>
      <c r="K1271" s="36">
        <f t="shared" si="251"/>
        <v>12.633736625000001</v>
      </c>
      <c r="L1271" s="36">
        <f t="shared" si="252"/>
        <v>60.402202750000001</v>
      </c>
      <c r="M1271" s="36">
        <f t="shared" si="253"/>
        <v>4.7234522550500007</v>
      </c>
      <c r="N1271" s="36">
        <f t="shared" si="254"/>
        <v>65.125655005050007</v>
      </c>
      <c r="O1271" s="36">
        <f t="shared" si="255"/>
        <v>11.867613021621676</v>
      </c>
      <c r="P1271" s="36">
        <f t="shared" si="256"/>
        <v>76.993268026671686</v>
      </c>
      <c r="Q1271" s="38" t="e">
        <v>#N/A</v>
      </c>
      <c r="R1271" s="39" t="str">
        <f t="shared" si="257"/>
        <v xml:space="preserve"> </v>
      </c>
      <c r="S1271" s="40"/>
      <c r="T1271" s="41" t="str">
        <f t="shared" si="258"/>
        <v/>
      </c>
      <c r="U1271" s="41" t="str">
        <f t="shared" si="259"/>
        <v/>
      </c>
      <c r="V1271" s="41" t="e">
        <f t="shared" si="247"/>
        <v>#N/A</v>
      </c>
      <c r="W1271" s="18" t="e">
        <f>_xlfn.XLOOKUP($B1271,'[1]Query2 w Prices'!$B:$B,'[1]Query2 w Prices'!$L:$L)</f>
        <v>#N/A</v>
      </c>
    </row>
    <row r="1272" spans="2:23" ht="16.5" customHeight="1" x14ac:dyDescent="0.25">
      <c r="B1272" s="42" t="s">
        <v>2198</v>
      </c>
      <c r="C1272" s="33" t="s">
        <v>6135</v>
      </c>
      <c r="D1272" s="34" t="str">
        <f>_xlfn.XLOOKUP($B1272,[1]Redo!$A:$A,[1]Redo!$AD:$AD)</f>
        <v>SGN,S8,BWX,R16-8,</v>
      </c>
      <c r="E1272" s="35">
        <v>1326</v>
      </c>
      <c r="F1272" s="36">
        <f>_xlfn.XLOOKUP($B1272,'[1]DOT Signs Costs (2)'!$A:$A,'[1]DOT Signs Costs (2)'!$Y:$Y)</f>
        <v>0.90582500000000021</v>
      </c>
      <c r="G1272" s="37">
        <f t="shared" si="249"/>
        <v>54.349500000000013</v>
      </c>
      <c r="H1272" s="36">
        <f>_xlfn.XLOOKUP($B1272,'[1]DOT Signs Costs (2)'!$A:$A,'[1]DOT Signs Costs (2)'!$W:$W)</f>
        <v>176.74800000000005</v>
      </c>
      <c r="I1272" s="36">
        <f t="shared" si="248"/>
        <v>42.021221750000009</v>
      </c>
      <c r="J1272" s="36">
        <f t="shared" si="250"/>
        <v>0.60690275000000016</v>
      </c>
      <c r="K1272" s="36">
        <f t="shared" si="251"/>
        <v>42.021221750000009</v>
      </c>
      <c r="L1272" s="36">
        <f t="shared" si="252"/>
        <v>219.37612450000006</v>
      </c>
      <c r="M1272" s="36">
        <f t="shared" si="253"/>
        <v>17.155212935900007</v>
      </c>
      <c r="N1272" s="36">
        <f t="shared" si="254"/>
        <v>236.53133743590007</v>
      </c>
      <c r="O1272" s="36">
        <f t="shared" si="255"/>
        <v>43.102251792449714</v>
      </c>
      <c r="P1272" s="36">
        <f t="shared" si="256"/>
        <v>279.63358922834976</v>
      </c>
      <c r="Q1272" s="38" t="e">
        <v>#N/A</v>
      </c>
      <c r="R1272" s="39" t="str">
        <f t="shared" si="257"/>
        <v xml:space="preserve"> </v>
      </c>
      <c r="S1272" s="40"/>
      <c r="T1272" s="41" t="str">
        <f t="shared" si="258"/>
        <v/>
      </c>
      <c r="U1272" s="41" t="str">
        <f t="shared" si="259"/>
        <v/>
      </c>
      <c r="V1272" s="41" t="e">
        <f t="shared" si="247"/>
        <v>#N/A</v>
      </c>
      <c r="W1272" s="18" t="e">
        <f>_xlfn.XLOOKUP($B1272,'[1]Query2 w Prices'!$B:$B,'[1]Query2 w Prices'!$L:$L)</f>
        <v>#N/A</v>
      </c>
    </row>
    <row r="1273" spans="2:23" ht="16.5" customHeight="1" x14ac:dyDescent="0.25">
      <c r="B1273" s="32" t="s">
        <v>2199</v>
      </c>
      <c r="C1273" s="33" t="s">
        <v>6136</v>
      </c>
      <c r="D1273" s="34" t="str">
        <f>_xlfn.XLOOKUP($B1273,[1]Redo!$A:$A,[1]Redo!$AD:$AD)</f>
        <v>SGN,S8,BWX,R16-8,</v>
      </c>
      <c r="E1273" s="35">
        <v>1326</v>
      </c>
      <c r="F1273" s="36">
        <f>_xlfn.XLOOKUP($B1273,'[1]DOT Signs Costs (2)'!$A:$A,'[1]DOT Signs Costs (2)'!$Y:$Y)</f>
        <v>0.5993750000000001</v>
      </c>
      <c r="G1273" s="37">
        <f t="shared" si="249"/>
        <v>35.962500000000006</v>
      </c>
      <c r="H1273" s="36">
        <f>_xlfn.XLOOKUP($B1273,'[1]DOT Signs Costs (2)'!$A:$A,'[1]DOT Signs Costs (2)'!$W:$W)</f>
        <v>113.30000000000001</v>
      </c>
      <c r="I1273" s="36">
        <f t="shared" si="248"/>
        <v>27.805006250000005</v>
      </c>
      <c r="J1273" s="36">
        <f t="shared" si="250"/>
        <v>0.40158125000000011</v>
      </c>
      <c r="K1273" s="36">
        <f t="shared" si="251"/>
        <v>27.805006250000005</v>
      </c>
      <c r="L1273" s="36">
        <f t="shared" si="252"/>
        <v>141.50658750000002</v>
      </c>
      <c r="M1273" s="36">
        <f t="shared" si="253"/>
        <v>11.065815142500002</v>
      </c>
      <c r="N1273" s="36">
        <f t="shared" si="254"/>
        <v>152.57240264250004</v>
      </c>
      <c r="O1273" s="36">
        <f t="shared" si="255"/>
        <v>27.802718179185067</v>
      </c>
      <c r="P1273" s="36">
        <f t="shared" si="256"/>
        <v>180.3751208216851</v>
      </c>
      <c r="Q1273" s="38">
        <v>340.18</v>
      </c>
      <c r="R1273" s="39">
        <f t="shared" si="257"/>
        <v>0.88595854267670604</v>
      </c>
      <c r="S1273" s="40"/>
      <c r="T1273" s="41" t="str">
        <f t="shared" si="258"/>
        <v/>
      </c>
      <c r="U1273" s="41" t="str">
        <f t="shared" si="259"/>
        <v/>
      </c>
      <c r="V1273" s="41">
        <f t="shared" si="247"/>
        <v>340.18</v>
      </c>
      <c r="W1273" s="18">
        <f>_xlfn.XLOOKUP($B1273,'[1]Query2 w Prices'!$B:$B,'[1]Query2 w Prices'!$L:$L)</f>
        <v>340.10579999999999</v>
      </c>
    </row>
    <row r="1274" spans="2:23" ht="16.5" customHeight="1" x14ac:dyDescent="0.25">
      <c r="B1274" s="42" t="s">
        <v>2200</v>
      </c>
      <c r="C1274" s="33" t="s">
        <v>6137</v>
      </c>
      <c r="D1274" s="34" t="str">
        <f>_xlfn.XLOOKUP($B1274,[1]Redo!$A:$A,[1]Redo!$AD:$AD)</f>
        <v>SGN,S8,BWX,R16-9,</v>
      </c>
      <c r="E1274" s="35">
        <v>1326</v>
      </c>
      <c r="F1274" s="36">
        <f>_xlfn.XLOOKUP($B1274,'[1]DOT Signs Costs (2)'!$A:$A,'[1]DOT Signs Costs (2)'!$Y:$Y)</f>
        <v>0.27233750000000001</v>
      </c>
      <c r="G1274" s="37">
        <f t="shared" si="249"/>
        <v>16.340250000000001</v>
      </c>
      <c r="H1274" s="36">
        <f>_xlfn.XLOOKUP($B1274,'[1]DOT Signs Costs (2)'!$A:$A,'[1]DOT Signs Costs (2)'!$W:$W)</f>
        <v>47.585999999999999</v>
      </c>
      <c r="I1274" s="36">
        <f t="shared" si="248"/>
        <v>12.633736625000001</v>
      </c>
      <c r="J1274" s="36">
        <f t="shared" si="250"/>
        <v>0.18246612500000001</v>
      </c>
      <c r="K1274" s="36">
        <f t="shared" si="251"/>
        <v>12.633736625000001</v>
      </c>
      <c r="L1274" s="36">
        <f t="shared" si="252"/>
        <v>60.402202750000001</v>
      </c>
      <c r="M1274" s="36">
        <f t="shared" si="253"/>
        <v>4.7234522550500007</v>
      </c>
      <c r="N1274" s="36">
        <f t="shared" si="254"/>
        <v>65.125655005050007</v>
      </c>
      <c r="O1274" s="36">
        <f t="shared" si="255"/>
        <v>11.867613021621676</v>
      </c>
      <c r="P1274" s="36">
        <f t="shared" si="256"/>
        <v>76.993268026671686</v>
      </c>
      <c r="Q1274" s="38" t="e">
        <v>#N/A</v>
      </c>
      <c r="R1274" s="39" t="str">
        <f t="shared" si="257"/>
        <v xml:space="preserve"> </v>
      </c>
      <c r="S1274" s="40"/>
      <c r="T1274" s="41" t="str">
        <f t="shared" si="258"/>
        <v/>
      </c>
      <c r="U1274" s="41" t="str">
        <f t="shared" si="259"/>
        <v/>
      </c>
      <c r="V1274" s="41" t="e">
        <f t="shared" si="247"/>
        <v>#N/A</v>
      </c>
      <c r="W1274" s="18" t="e">
        <f>_xlfn.XLOOKUP($B1274,'[1]Query2 w Prices'!$B:$B,'[1]Query2 w Prices'!$L:$L)</f>
        <v>#N/A</v>
      </c>
    </row>
    <row r="1275" spans="2:23" ht="16.5" customHeight="1" x14ac:dyDescent="0.25">
      <c r="B1275" s="32" t="s">
        <v>2202</v>
      </c>
      <c r="C1275" s="33" t="s">
        <v>6138</v>
      </c>
      <c r="D1275" s="34" t="str">
        <f>_xlfn.XLOOKUP($B1275,[1]Redo!$A:$A,[1]Redo!$AD:$AD)</f>
        <v>SGN,S8,BWX,R16-9,</v>
      </c>
      <c r="E1275" s="35">
        <v>1326</v>
      </c>
      <c r="F1275" s="36">
        <f>_xlfn.XLOOKUP($B1275,'[1]DOT Signs Costs (2)'!$A:$A,'[1]DOT Signs Costs (2)'!$Y:$Y)</f>
        <v>0.90582500000000021</v>
      </c>
      <c r="G1275" s="37">
        <f t="shared" si="249"/>
        <v>54.349500000000013</v>
      </c>
      <c r="H1275" s="36">
        <f>_xlfn.XLOOKUP($B1275,'[1]DOT Signs Costs (2)'!$A:$A,'[1]DOT Signs Costs (2)'!$W:$W)</f>
        <v>176.74800000000005</v>
      </c>
      <c r="I1275" s="36">
        <f t="shared" si="248"/>
        <v>42.021221750000009</v>
      </c>
      <c r="J1275" s="36">
        <f t="shared" si="250"/>
        <v>0.60690275000000016</v>
      </c>
      <c r="K1275" s="36">
        <f t="shared" si="251"/>
        <v>42.021221750000009</v>
      </c>
      <c r="L1275" s="36">
        <f t="shared" si="252"/>
        <v>219.37612450000006</v>
      </c>
      <c r="M1275" s="36">
        <f t="shared" si="253"/>
        <v>17.155212935900007</v>
      </c>
      <c r="N1275" s="36">
        <f t="shared" si="254"/>
        <v>236.53133743590007</v>
      </c>
      <c r="O1275" s="36">
        <f t="shared" si="255"/>
        <v>43.102251792449714</v>
      </c>
      <c r="P1275" s="36">
        <f t="shared" si="256"/>
        <v>279.63358922834976</v>
      </c>
      <c r="Q1275" s="38" t="e">
        <v>#N/A</v>
      </c>
      <c r="R1275" s="39" t="str">
        <f t="shared" si="257"/>
        <v xml:space="preserve"> </v>
      </c>
      <c r="S1275" s="40"/>
      <c r="T1275" s="41" t="str">
        <f t="shared" si="258"/>
        <v/>
      </c>
      <c r="U1275" s="41" t="str">
        <f t="shared" si="259"/>
        <v/>
      </c>
      <c r="V1275" s="41" t="e">
        <f t="shared" si="247"/>
        <v>#N/A</v>
      </c>
      <c r="W1275" s="18" t="e">
        <f>_xlfn.XLOOKUP($B1275,'[1]Query2 w Prices'!$B:$B,'[1]Query2 w Prices'!$L:$L)</f>
        <v>#N/A</v>
      </c>
    </row>
    <row r="1276" spans="2:23" ht="16.5" customHeight="1" x14ac:dyDescent="0.25">
      <c r="B1276" s="42" t="s">
        <v>2203</v>
      </c>
      <c r="C1276" s="33" t="s">
        <v>6139</v>
      </c>
      <c r="D1276" s="34" t="str">
        <f>_xlfn.XLOOKUP($B1276,[1]Redo!$A:$A,[1]Redo!$AD:$AD)</f>
        <v>SGN,S8,BWX,R16-9,</v>
      </c>
      <c r="E1276" s="35">
        <v>1326</v>
      </c>
      <c r="F1276" s="36">
        <f>_xlfn.XLOOKUP($B1276,'[1]DOT Signs Costs (2)'!$A:$A,'[1]DOT Signs Costs (2)'!$Y:$Y)</f>
        <v>0.5993750000000001</v>
      </c>
      <c r="G1276" s="37">
        <f t="shared" si="249"/>
        <v>35.962500000000006</v>
      </c>
      <c r="H1276" s="36">
        <f>_xlfn.XLOOKUP($B1276,'[1]DOT Signs Costs (2)'!$A:$A,'[1]DOT Signs Costs (2)'!$W:$W)</f>
        <v>113.30000000000001</v>
      </c>
      <c r="I1276" s="36">
        <f t="shared" si="248"/>
        <v>27.805006250000005</v>
      </c>
      <c r="J1276" s="36">
        <f t="shared" si="250"/>
        <v>0.40158125000000011</v>
      </c>
      <c r="K1276" s="36">
        <f t="shared" si="251"/>
        <v>27.805006250000005</v>
      </c>
      <c r="L1276" s="36">
        <f t="shared" si="252"/>
        <v>141.50658750000002</v>
      </c>
      <c r="M1276" s="36">
        <f t="shared" si="253"/>
        <v>11.065815142500002</v>
      </c>
      <c r="N1276" s="36">
        <f t="shared" si="254"/>
        <v>152.57240264250004</v>
      </c>
      <c r="O1276" s="36">
        <f t="shared" si="255"/>
        <v>27.802718179185067</v>
      </c>
      <c r="P1276" s="36">
        <f t="shared" si="256"/>
        <v>180.3751208216851</v>
      </c>
      <c r="Q1276" s="38">
        <v>340.18</v>
      </c>
      <c r="R1276" s="39">
        <f t="shared" si="257"/>
        <v>0.88595854267670604</v>
      </c>
      <c r="S1276" s="40"/>
      <c r="T1276" s="41" t="str">
        <f t="shared" si="258"/>
        <v/>
      </c>
      <c r="U1276" s="41" t="str">
        <f t="shared" si="259"/>
        <v/>
      </c>
      <c r="V1276" s="41">
        <f t="shared" si="247"/>
        <v>340.18</v>
      </c>
      <c r="W1276" s="18">
        <f>_xlfn.XLOOKUP($B1276,'[1]Query2 w Prices'!$B:$B,'[1]Query2 w Prices'!$L:$L)</f>
        <v>340.10579999999999</v>
      </c>
    </row>
    <row r="1277" spans="2:23" ht="16.5" customHeight="1" x14ac:dyDescent="0.25">
      <c r="B1277" s="32" t="s">
        <v>2213</v>
      </c>
      <c r="C1277" s="33" t="s">
        <v>6140</v>
      </c>
      <c r="D1277" s="34" t="str">
        <f>_xlfn.XLOOKUP($B1277,[1]Redo!$A:$A,[1]Redo!$AD:$AD)</f>
        <v>SGN,S8,BWX,R18B(CA),</v>
      </c>
      <c r="E1277" s="35">
        <v>1326</v>
      </c>
      <c r="F1277" s="36">
        <f>_xlfn.XLOOKUP($B1277,'[1]DOT Signs Costs (2)'!$A:$A,'[1]DOT Signs Costs (2)'!$Y:$Y)</f>
        <v>0.46115</v>
      </c>
      <c r="G1277" s="37">
        <f t="shared" si="249"/>
        <v>27.669</v>
      </c>
      <c r="H1277" s="36">
        <f>_xlfn.XLOOKUP($B1277,'[1]DOT Signs Costs (2)'!$A:$A,'[1]DOT Signs Costs (2)'!$W:$W)</f>
        <v>81.576000000000008</v>
      </c>
      <c r="I1277" s="36">
        <f t="shared" si="248"/>
        <v>21.3927485</v>
      </c>
      <c r="J1277" s="36">
        <f t="shared" si="250"/>
        <v>0.30897050000000004</v>
      </c>
      <c r="K1277" s="36">
        <f t="shared" si="251"/>
        <v>21.3927485</v>
      </c>
      <c r="L1277" s="36">
        <f t="shared" si="252"/>
        <v>103.277719</v>
      </c>
      <c r="M1277" s="36">
        <f t="shared" si="253"/>
        <v>8.0763176258000016</v>
      </c>
      <c r="N1277" s="36">
        <f t="shared" si="254"/>
        <v>111.35403662580001</v>
      </c>
      <c r="O1277" s="36">
        <f t="shared" si="255"/>
        <v>20.291644129613871</v>
      </c>
      <c r="P1277" s="36">
        <f t="shared" si="256"/>
        <v>131.64568075541388</v>
      </c>
      <c r="Q1277" s="38">
        <v>73.760000000000005</v>
      </c>
      <c r="R1277" s="39">
        <f t="shared" si="257"/>
        <v>-0.43970816530593498</v>
      </c>
      <c r="S1277" s="40"/>
      <c r="T1277" s="41" t="str">
        <f t="shared" si="258"/>
        <v/>
      </c>
      <c r="U1277" s="41" t="str">
        <f t="shared" si="259"/>
        <v/>
      </c>
      <c r="V1277" s="41">
        <f t="shared" si="247"/>
        <v>73.760000000000005</v>
      </c>
      <c r="W1277" s="18">
        <f>_xlfn.XLOOKUP($B1277,'[1]Query2 w Prices'!$B:$B,'[1]Query2 w Prices'!$L:$L)</f>
        <v>73.686800000000005</v>
      </c>
    </row>
    <row r="1278" spans="2:23" ht="16.5" customHeight="1" x14ac:dyDescent="0.25">
      <c r="B1278" s="42" t="s">
        <v>2216</v>
      </c>
      <c r="C1278" s="33" t="s">
        <v>6141</v>
      </c>
      <c r="D1278" s="34" t="str">
        <f>_xlfn.XLOOKUP($B1278,[1]Redo!$A:$A,[1]Redo!$AD:$AD)</f>
        <v>SGN,S8,BWX,R18C(CA),</v>
      </c>
      <c r="E1278" s="35">
        <v>1326</v>
      </c>
      <c r="F1278" s="36">
        <f>_xlfn.XLOOKUP($B1278,'[1]DOT Signs Costs (2)'!$A:$A,'[1]DOT Signs Costs (2)'!$Y:$Y)</f>
        <v>1.1599250000000003</v>
      </c>
      <c r="G1278" s="37">
        <f t="shared" si="249"/>
        <v>69.595500000000015</v>
      </c>
      <c r="H1278" s="36">
        <f>_xlfn.XLOOKUP($B1278,'[1]DOT Signs Costs (2)'!$A:$A,'[1]DOT Signs Costs (2)'!$W:$W)</f>
        <v>231.13200000000001</v>
      </c>
      <c r="I1278" s="36">
        <f t="shared" si="248"/>
        <v>53.808920750000013</v>
      </c>
      <c r="J1278" s="36">
        <f t="shared" si="250"/>
        <v>0.77714975000000031</v>
      </c>
      <c r="K1278" s="36">
        <f t="shared" si="251"/>
        <v>53.808920750000013</v>
      </c>
      <c r="L1278" s="36">
        <f t="shared" si="252"/>
        <v>285.71807050000001</v>
      </c>
      <c r="M1278" s="36">
        <f t="shared" si="253"/>
        <v>22.343153113100001</v>
      </c>
      <c r="N1278" s="36">
        <f t="shared" si="254"/>
        <v>308.06122361310003</v>
      </c>
      <c r="O1278" s="36">
        <f t="shared" si="255"/>
        <v>56.136884742641605</v>
      </c>
      <c r="P1278" s="36">
        <f t="shared" si="256"/>
        <v>364.19810835574162</v>
      </c>
      <c r="Q1278" s="38" t="e">
        <v>#N/A</v>
      </c>
      <c r="R1278" s="39" t="str">
        <f t="shared" si="257"/>
        <v xml:space="preserve"> </v>
      </c>
      <c r="S1278" s="40"/>
      <c r="T1278" s="41" t="str">
        <f t="shared" si="258"/>
        <v/>
      </c>
      <c r="U1278" s="41" t="str">
        <f t="shared" si="259"/>
        <v/>
      </c>
      <c r="V1278" s="41" t="e">
        <f t="shared" si="247"/>
        <v>#N/A</v>
      </c>
      <c r="W1278" s="18" t="e">
        <f>_xlfn.XLOOKUP($B1278,'[1]Query2 w Prices'!$B:$B,'[1]Query2 w Prices'!$L:$L)</f>
        <v>#N/A</v>
      </c>
    </row>
    <row r="1279" spans="2:23" ht="16.5" customHeight="1" x14ac:dyDescent="0.25">
      <c r="B1279" s="32" t="s">
        <v>2218</v>
      </c>
      <c r="C1279" s="33" t="s">
        <v>6142</v>
      </c>
      <c r="D1279" s="34" t="str">
        <f>_xlfn.XLOOKUP($B1279,[1]Redo!$A:$A,[1]Redo!$AD:$AD)</f>
        <v>SGN,S8,BWX,R18D(CA),</v>
      </c>
      <c r="E1279" s="35">
        <v>1326</v>
      </c>
      <c r="F1279" s="36">
        <f>_xlfn.XLOOKUP($B1279,'[1]DOT Signs Costs (2)'!$A:$A,'[1]DOT Signs Costs (2)'!$Y:$Y)</f>
        <v>1.2511000000000001</v>
      </c>
      <c r="G1279" s="37">
        <f t="shared" si="249"/>
        <v>75.066000000000003</v>
      </c>
      <c r="H1279" s="36">
        <f>_xlfn.XLOOKUP($B1279,'[1]DOT Signs Costs (2)'!$A:$A,'[1]DOT Signs Costs (2)'!$W:$W)</f>
        <v>235.66400000000002</v>
      </c>
      <c r="I1279" s="36">
        <f t="shared" si="248"/>
        <v>58.038529000000004</v>
      </c>
      <c r="J1279" s="36">
        <f t="shared" si="250"/>
        <v>0.83823700000000012</v>
      </c>
      <c r="K1279" s="36">
        <f t="shared" si="251"/>
        <v>58.038529000000004</v>
      </c>
      <c r="L1279" s="36">
        <f t="shared" si="252"/>
        <v>294.54076600000002</v>
      </c>
      <c r="M1279" s="36">
        <f t="shared" si="253"/>
        <v>23.033087901200002</v>
      </c>
      <c r="N1279" s="36">
        <f t="shared" si="254"/>
        <v>317.57385390120004</v>
      </c>
      <c r="O1279" s="36">
        <f t="shared" si="255"/>
        <v>57.870337021442865</v>
      </c>
      <c r="P1279" s="36">
        <f t="shared" si="256"/>
        <v>375.44419092264292</v>
      </c>
      <c r="Q1279" s="38" t="e">
        <v>#N/A</v>
      </c>
      <c r="R1279" s="39" t="str">
        <f t="shared" si="257"/>
        <v xml:space="preserve"> </v>
      </c>
      <c r="S1279" s="40"/>
      <c r="T1279" s="41" t="str">
        <f t="shared" si="258"/>
        <v/>
      </c>
      <c r="U1279" s="41" t="str">
        <f t="shared" si="259"/>
        <v/>
      </c>
      <c r="V1279" s="41" t="e">
        <f t="shared" si="247"/>
        <v>#N/A</v>
      </c>
      <c r="W1279" s="18" t="e">
        <f>_xlfn.XLOOKUP($B1279,'[1]Query2 w Prices'!$B:$B,'[1]Query2 w Prices'!$L:$L)</f>
        <v>#N/A</v>
      </c>
    </row>
    <row r="1280" spans="2:23" ht="16.5" customHeight="1" x14ac:dyDescent="0.25">
      <c r="B1280" s="42" t="s">
        <v>1998</v>
      </c>
      <c r="C1280" s="33" t="s">
        <v>6143</v>
      </c>
      <c r="D1280" s="34" t="str">
        <f>_xlfn.XLOOKUP($B1280,[1]Redo!$A:$A,[1]Redo!$AD:$AD)</f>
        <v>SGN,S11,WRX,R1-1,</v>
      </c>
      <c r="E1280" s="35">
        <v>1326</v>
      </c>
      <c r="F1280" s="36">
        <f>_xlfn.XLOOKUP($B1280,'[1]DOT Signs Costs (2)'!$A:$A,'[1]DOT Signs Costs (2)'!$Y:$Y)</f>
        <v>0.77759999999999996</v>
      </c>
      <c r="G1280" s="37">
        <f t="shared" si="249"/>
        <v>46.655999999999999</v>
      </c>
      <c r="H1280" s="36">
        <f>_xlfn.XLOOKUP($B1280,'[1]DOT Signs Costs (2)'!$A:$A,'[1]DOT Signs Costs (2)'!$W:$W)</f>
        <v>145.024</v>
      </c>
      <c r="I1280" s="36">
        <f t="shared" si="248"/>
        <v>36.072863999999996</v>
      </c>
      <c r="J1280" s="36">
        <f t="shared" si="250"/>
        <v>0.52099200000000001</v>
      </c>
      <c r="K1280" s="36">
        <f t="shared" si="251"/>
        <v>36.072863999999996</v>
      </c>
      <c r="L1280" s="36">
        <f t="shared" si="252"/>
        <v>181.61785600000002</v>
      </c>
      <c r="M1280" s="36">
        <f t="shared" si="253"/>
        <v>14.202516339200002</v>
      </c>
      <c r="N1280" s="36">
        <f t="shared" si="254"/>
        <v>195.82037233920002</v>
      </c>
      <c r="O1280" s="36">
        <f t="shared" si="255"/>
        <v>35.683639580919262</v>
      </c>
      <c r="P1280" s="36">
        <f t="shared" si="256"/>
        <v>231.5040119201193</v>
      </c>
      <c r="Q1280" s="38" t="e">
        <v>#N/A</v>
      </c>
      <c r="R1280" s="39" t="str">
        <f t="shared" si="257"/>
        <v xml:space="preserve"> </v>
      </c>
      <c r="S1280" s="40"/>
      <c r="T1280" s="41" t="str">
        <f t="shared" si="258"/>
        <v/>
      </c>
      <c r="U1280" s="41" t="str">
        <f t="shared" si="259"/>
        <v/>
      </c>
      <c r="V1280" s="41" t="e">
        <f t="shared" si="247"/>
        <v>#N/A</v>
      </c>
      <c r="W1280" s="18" t="e">
        <f>_xlfn.XLOOKUP($B1280,'[1]Query2 w Prices'!$B:$B,'[1]Query2 w Prices'!$L:$L)</f>
        <v>#N/A</v>
      </c>
    </row>
    <row r="1281" spans="2:23" ht="16.5" customHeight="1" x14ac:dyDescent="0.25">
      <c r="B1281" s="32" t="s">
        <v>2002</v>
      </c>
      <c r="C1281" s="33" t="s">
        <v>6144</v>
      </c>
      <c r="D1281" s="34" t="str">
        <f>_xlfn.XLOOKUP($B1281,[1]Redo!$A:$A,[1]Redo!$AD:$AD)</f>
        <v>SGN,S11,WRX,R1-1,</v>
      </c>
      <c r="E1281" s="35">
        <v>1326</v>
      </c>
      <c r="F1281" s="36">
        <f>_xlfn.XLOOKUP($B1281,'[1]DOT Signs Costs (2)'!$A:$A,'[1]DOT Signs Costs (2)'!$Y:$Y)</f>
        <v>0.14528749999999999</v>
      </c>
      <c r="G1281" s="37">
        <f t="shared" si="249"/>
        <v>8.7172499999999999</v>
      </c>
      <c r="H1281" s="36">
        <f>_xlfn.XLOOKUP($B1281,'[1]DOT Signs Costs (2)'!$A:$A,'[1]DOT Signs Costs (2)'!$W:$W)</f>
        <v>20.394000000000002</v>
      </c>
      <c r="I1281" s="36">
        <f t="shared" si="248"/>
        <v>6.7398871249999992</v>
      </c>
      <c r="J1281" s="36">
        <f t="shared" si="250"/>
        <v>9.7342625000000002E-2</v>
      </c>
      <c r="K1281" s="36">
        <f t="shared" si="251"/>
        <v>6.7398871249999992</v>
      </c>
      <c r="L1281" s="36">
        <f t="shared" si="252"/>
        <v>27.231229750000001</v>
      </c>
      <c r="M1281" s="36">
        <f t="shared" si="253"/>
        <v>2.1294821664500003</v>
      </c>
      <c r="N1281" s="36">
        <f t="shared" si="254"/>
        <v>29.360711916450001</v>
      </c>
      <c r="O1281" s="36">
        <f t="shared" si="255"/>
        <v>5.3502965465257235</v>
      </c>
      <c r="P1281" s="36">
        <f t="shared" si="256"/>
        <v>34.711008462975727</v>
      </c>
      <c r="Q1281" s="38">
        <v>28.42</v>
      </c>
      <c r="R1281" s="39">
        <f t="shared" si="257"/>
        <v>-0.18123957619053299</v>
      </c>
      <c r="S1281" s="40"/>
      <c r="T1281" s="41" t="str">
        <f t="shared" si="258"/>
        <v/>
      </c>
      <c r="U1281" s="41" t="str">
        <f t="shared" si="259"/>
        <v/>
      </c>
      <c r="V1281" s="41">
        <f t="shared" si="247"/>
        <v>28.42</v>
      </c>
      <c r="W1281" s="18">
        <f>_xlfn.XLOOKUP($B1281,'[1]Query2 w Prices'!$B:$B,'[1]Query2 w Prices'!$L:$L)</f>
        <v>28.342199999999998</v>
      </c>
    </row>
    <row r="1282" spans="2:23" ht="16.5" customHeight="1" x14ac:dyDescent="0.25">
      <c r="B1282" s="42" t="s">
        <v>2003</v>
      </c>
      <c r="C1282" s="33" t="s">
        <v>6145</v>
      </c>
      <c r="D1282" s="34" t="str">
        <f>_xlfn.XLOOKUP($B1282,[1]Redo!$A:$A,[1]Redo!$AD:$AD)</f>
        <v>SGN,S11,WRX,R1-1,</v>
      </c>
      <c r="E1282" s="35">
        <v>1326</v>
      </c>
      <c r="F1282" s="36">
        <f>_xlfn.XLOOKUP($B1282,'[1]DOT Signs Costs (2)'!$A:$A,'[1]DOT Signs Costs (2)'!$Y:$Y)</f>
        <v>0.33468750000000008</v>
      </c>
      <c r="G1282" s="37">
        <f t="shared" si="249"/>
        <v>20.081250000000004</v>
      </c>
      <c r="H1282" s="36">
        <f>_xlfn.XLOOKUP($B1282,'[1]DOT Signs Costs (2)'!$A:$A,'[1]DOT Signs Costs (2)'!$W:$W)</f>
        <v>56.650000000000006</v>
      </c>
      <c r="I1282" s="36">
        <f t="shared" si="248"/>
        <v>15.526153125000004</v>
      </c>
      <c r="J1282" s="36">
        <f t="shared" si="250"/>
        <v>0.22424062500000008</v>
      </c>
      <c r="K1282" s="36">
        <f t="shared" si="251"/>
        <v>15.526153125000004</v>
      </c>
      <c r="L1282" s="36">
        <f t="shared" si="252"/>
        <v>72.400393750000006</v>
      </c>
      <c r="M1282" s="36">
        <f t="shared" si="253"/>
        <v>5.6617107912500009</v>
      </c>
      <c r="N1282" s="36">
        <f t="shared" si="254"/>
        <v>78.062104541250008</v>
      </c>
      <c r="O1282" s="36">
        <f t="shared" si="255"/>
        <v>14.224975522735164</v>
      </c>
      <c r="P1282" s="36">
        <f t="shared" si="256"/>
        <v>92.287080063985172</v>
      </c>
      <c r="Q1282" s="38">
        <v>69.23</v>
      </c>
      <c r="R1282" s="39">
        <f t="shared" si="257"/>
        <v>-0.2498408233091681</v>
      </c>
      <c r="S1282" s="40"/>
      <c r="T1282" s="41" t="str">
        <f t="shared" si="258"/>
        <v/>
      </c>
      <c r="U1282" s="41" t="str">
        <f t="shared" si="259"/>
        <v/>
      </c>
      <c r="V1282" s="41">
        <f t="shared" si="247"/>
        <v>69.23</v>
      </c>
      <c r="W1282" s="18">
        <f>_xlfn.XLOOKUP($B1282,'[1]Query2 w Prices'!$B:$B,'[1]Query2 w Prices'!$L:$L)</f>
        <v>69.154899999999998</v>
      </c>
    </row>
    <row r="1283" spans="2:23" ht="16.5" customHeight="1" x14ac:dyDescent="0.25">
      <c r="B1283" s="32" t="s">
        <v>2004</v>
      </c>
      <c r="C1283" s="33" t="s">
        <v>6146</v>
      </c>
      <c r="D1283" s="34" t="str">
        <f>_xlfn.XLOOKUP($B1283,[1]Redo!$A:$A,[1]Redo!$AD:$AD)</f>
        <v>SGN,S11,WRX,R1-1,</v>
      </c>
      <c r="E1283" s="35">
        <v>1326</v>
      </c>
      <c r="F1283" s="36">
        <f>_xlfn.XLOOKUP($B1283,'[1]DOT Signs Costs (2)'!$A:$A,'[1]DOT Signs Costs (2)'!$Y:$Y)</f>
        <v>0.46115</v>
      </c>
      <c r="G1283" s="37">
        <f t="shared" si="249"/>
        <v>27.669</v>
      </c>
      <c r="H1283" s="36">
        <f>_xlfn.XLOOKUP($B1283,'[1]DOT Signs Costs (2)'!$A:$A,'[1]DOT Signs Costs (2)'!$W:$W)</f>
        <v>81.576000000000008</v>
      </c>
      <c r="I1283" s="36">
        <f t="shared" si="248"/>
        <v>21.3927485</v>
      </c>
      <c r="J1283" s="36">
        <f t="shared" si="250"/>
        <v>0.30897050000000004</v>
      </c>
      <c r="K1283" s="36">
        <f t="shared" si="251"/>
        <v>21.3927485</v>
      </c>
      <c r="L1283" s="36">
        <f t="shared" si="252"/>
        <v>103.277719</v>
      </c>
      <c r="M1283" s="36">
        <f t="shared" si="253"/>
        <v>8.0763176258000016</v>
      </c>
      <c r="N1283" s="36">
        <f t="shared" si="254"/>
        <v>111.35403662580001</v>
      </c>
      <c r="O1283" s="36">
        <f t="shared" si="255"/>
        <v>20.291644129613871</v>
      </c>
      <c r="P1283" s="36">
        <f t="shared" si="256"/>
        <v>131.64568075541388</v>
      </c>
      <c r="Q1283" s="38">
        <v>94.17</v>
      </c>
      <c r="R1283" s="39">
        <f t="shared" si="257"/>
        <v>-0.28467079618844771</v>
      </c>
      <c r="S1283" s="40"/>
      <c r="T1283" s="41" t="str">
        <f t="shared" si="258"/>
        <v/>
      </c>
      <c r="U1283" s="41" t="str">
        <f t="shared" si="259"/>
        <v/>
      </c>
      <c r="V1283" s="41">
        <f t="shared" si="247"/>
        <v>94.17</v>
      </c>
      <c r="W1283" s="18">
        <f>_xlfn.XLOOKUP($B1283,'[1]Query2 w Prices'!$B:$B,'[1]Query2 w Prices'!$L:$L)</f>
        <v>94.0959</v>
      </c>
    </row>
    <row r="1284" spans="2:23" ht="16.5" customHeight="1" x14ac:dyDescent="0.25">
      <c r="B1284" s="42" t="s">
        <v>2005</v>
      </c>
      <c r="C1284" s="33" t="s">
        <v>6147</v>
      </c>
      <c r="D1284" s="34" t="str">
        <f>_xlfn.XLOOKUP($B1284,[1]Redo!$A:$A,[1]Redo!$AD:$AD)</f>
        <v>SGN,S8,BWX,R1-10P,</v>
      </c>
      <c r="E1284" s="35">
        <v>1326</v>
      </c>
      <c r="F1284" s="36">
        <f>_xlfn.XLOOKUP($B1284,'[1]DOT Signs Costs (2)'!$A:$A,'[1]DOT Signs Costs (2)'!$Y:$Y)</f>
        <v>0.17705000000000001</v>
      </c>
      <c r="G1284" s="37">
        <f t="shared" si="249"/>
        <v>10.623000000000001</v>
      </c>
      <c r="H1284" s="36">
        <f>_xlfn.XLOOKUP($B1284,'[1]DOT Signs Costs (2)'!$A:$A,'[1]DOT Signs Costs (2)'!$W:$W)</f>
        <v>27.192</v>
      </c>
      <c r="I1284" s="36">
        <f t="shared" si="248"/>
        <v>8.2133495000000014</v>
      </c>
      <c r="J1284" s="36">
        <f t="shared" si="250"/>
        <v>0.11862350000000002</v>
      </c>
      <c r="K1284" s="36">
        <f t="shared" si="251"/>
        <v>8.2133495000000014</v>
      </c>
      <c r="L1284" s="36">
        <f t="shared" si="252"/>
        <v>35.523973000000005</v>
      </c>
      <c r="M1284" s="36">
        <f t="shared" si="253"/>
        <v>2.7779746886000005</v>
      </c>
      <c r="N1284" s="36">
        <f t="shared" si="254"/>
        <v>38.301947688600009</v>
      </c>
      <c r="O1284" s="36">
        <f t="shared" si="255"/>
        <v>6.9796256652997126</v>
      </c>
      <c r="P1284" s="36">
        <f t="shared" si="256"/>
        <v>45.281573353899724</v>
      </c>
      <c r="Q1284" s="38">
        <v>29.56</v>
      </c>
      <c r="R1284" s="39">
        <f t="shared" si="257"/>
        <v>-0.34719582800330762</v>
      </c>
      <c r="S1284" s="40"/>
      <c r="T1284" s="41" t="str">
        <f t="shared" si="258"/>
        <v/>
      </c>
      <c r="U1284" s="41" t="str">
        <f t="shared" si="259"/>
        <v/>
      </c>
      <c r="V1284" s="41">
        <f t="shared" si="247"/>
        <v>29.56</v>
      </c>
      <c r="W1284" s="18">
        <f>_xlfn.XLOOKUP($B1284,'[1]Query2 w Prices'!$B:$B,'[1]Query2 w Prices'!$L:$L)</f>
        <v>29.481400000000001</v>
      </c>
    </row>
    <row r="1285" spans="2:23" ht="16.5" customHeight="1" x14ac:dyDescent="0.25">
      <c r="B1285" s="32" t="s">
        <v>2044</v>
      </c>
      <c r="C1285" s="33" t="s">
        <v>6148</v>
      </c>
      <c r="D1285" s="34" t="str">
        <f>_xlfn.XLOOKUP($B1285,[1]Redo!$A:$A,[1]Redo!$AD:$AD)</f>
        <v>SGN,S11,RWX,R1-2,</v>
      </c>
      <c r="E1285" s="35">
        <v>1326</v>
      </c>
      <c r="F1285" s="36">
        <f>_xlfn.XLOOKUP($B1285,'[1]DOT Signs Costs (2)'!$A:$A,'[1]DOT Signs Costs (2)'!$Y:$Y)</f>
        <v>0.77759999999999996</v>
      </c>
      <c r="G1285" s="37">
        <f t="shared" si="249"/>
        <v>46.655999999999999</v>
      </c>
      <c r="H1285" s="36">
        <f>_xlfn.XLOOKUP($B1285,'[1]DOT Signs Costs (2)'!$A:$A,'[1]DOT Signs Costs (2)'!$W:$W)</f>
        <v>145.024</v>
      </c>
      <c r="I1285" s="36">
        <f t="shared" si="248"/>
        <v>36.072863999999996</v>
      </c>
      <c r="J1285" s="36">
        <f t="shared" si="250"/>
        <v>0.52099200000000001</v>
      </c>
      <c r="K1285" s="36">
        <f t="shared" si="251"/>
        <v>36.072863999999996</v>
      </c>
      <c r="L1285" s="36">
        <f t="shared" si="252"/>
        <v>181.61785600000002</v>
      </c>
      <c r="M1285" s="36">
        <f t="shared" si="253"/>
        <v>14.202516339200002</v>
      </c>
      <c r="N1285" s="36">
        <f t="shared" si="254"/>
        <v>195.82037233920002</v>
      </c>
      <c r="O1285" s="36">
        <f t="shared" si="255"/>
        <v>35.683639580919262</v>
      </c>
      <c r="P1285" s="36">
        <f t="shared" si="256"/>
        <v>231.5040119201193</v>
      </c>
      <c r="Q1285" s="38">
        <v>85.11</v>
      </c>
      <c r="R1285" s="39">
        <f t="shared" si="257"/>
        <v>-0.63236058289405672</v>
      </c>
      <c r="S1285" s="40"/>
      <c r="T1285" s="41" t="str">
        <f t="shared" si="258"/>
        <v/>
      </c>
      <c r="U1285" s="41" t="str">
        <f t="shared" si="259"/>
        <v/>
      </c>
      <c r="V1285" s="41">
        <f t="shared" si="247"/>
        <v>85.11</v>
      </c>
      <c r="W1285" s="18">
        <f>_xlfn.XLOOKUP($B1285,'[1]Query2 w Prices'!$B:$B,'[1]Query2 w Prices'!$L:$L)</f>
        <v>85.029300000000006</v>
      </c>
    </row>
    <row r="1286" spans="2:23" ht="16.5" customHeight="1" x14ac:dyDescent="0.25">
      <c r="B1286" s="42" t="s">
        <v>2047</v>
      </c>
      <c r="C1286" s="33" t="s">
        <v>6149</v>
      </c>
      <c r="D1286" s="34" t="str">
        <f>_xlfn.XLOOKUP($B1286,[1]Redo!$A:$A,[1]Redo!$AD:$AD)</f>
        <v>SGN,S11,RWX,R1-2,</v>
      </c>
      <c r="E1286" s="35">
        <v>1326</v>
      </c>
      <c r="F1286" s="36">
        <f>_xlfn.XLOOKUP($B1286,'[1]DOT Signs Costs (2)'!$A:$A,'[1]DOT Signs Costs (2)'!$Y:$Y)</f>
        <v>1.1787500000000002</v>
      </c>
      <c r="G1286" s="37">
        <f t="shared" si="249"/>
        <v>70.725000000000009</v>
      </c>
      <c r="H1286" s="36">
        <f>_xlfn.XLOOKUP($B1286,'[1]DOT Signs Costs (2)'!$A:$A,'[1]DOT Signs Costs (2)'!$W:$W)</f>
        <v>226.60000000000002</v>
      </c>
      <c r="I1286" s="36">
        <f t="shared" si="248"/>
        <v>54.682212500000013</v>
      </c>
      <c r="J1286" s="36">
        <f t="shared" si="250"/>
        <v>0.78976250000000014</v>
      </c>
      <c r="K1286" s="36">
        <f t="shared" si="251"/>
        <v>54.682212500000013</v>
      </c>
      <c r="L1286" s="36">
        <f t="shared" si="252"/>
        <v>282.07197500000001</v>
      </c>
      <c r="M1286" s="36">
        <f t="shared" si="253"/>
        <v>22.058028445000001</v>
      </c>
      <c r="N1286" s="36">
        <f t="shared" si="254"/>
        <v>304.130003445</v>
      </c>
      <c r="O1286" s="36">
        <f t="shared" si="255"/>
        <v>55.420512682288617</v>
      </c>
      <c r="P1286" s="36">
        <f t="shared" si="256"/>
        <v>359.55051612728863</v>
      </c>
      <c r="Q1286" s="38">
        <v>629.28</v>
      </c>
      <c r="R1286" s="39">
        <f t="shared" si="257"/>
        <v>0.75018522231023943</v>
      </c>
      <c r="S1286" s="40"/>
      <c r="T1286" s="41" t="str">
        <f t="shared" si="258"/>
        <v/>
      </c>
      <c r="U1286" s="41" t="str">
        <f t="shared" si="259"/>
        <v/>
      </c>
      <c r="V1286" s="41">
        <f t="shared" ref="V1286:V1349" si="260">ROUND($W1286+7.75%,2)</f>
        <v>629.28</v>
      </c>
      <c r="W1286" s="18">
        <f>_xlfn.XLOOKUP($B1286,'[1]Query2 w Prices'!$B:$B,'[1]Query2 w Prices'!$L:$L)</f>
        <v>629.19860000000006</v>
      </c>
    </row>
    <row r="1287" spans="2:23" ht="16.5" customHeight="1" x14ac:dyDescent="0.25">
      <c r="B1287" s="32" t="s">
        <v>2048</v>
      </c>
      <c r="C1287" s="33" t="s">
        <v>6150</v>
      </c>
      <c r="D1287" s="34" t="str">
        <f>_xlfn.XLOOKUP($B1287,[1]Redo!$A:$A,[1]Redo!$AD:$AD)</f>
        <v>SGN,S8,RWX,R1-2,</v>
      </c>
      <c r="E1287" s="35">
        <v>1326</v>
      </c>
      <c r="F1287" s="36">
        <f>_xlfn.XLOOKUP($B1287,'[1]DOT Signs Costs (2)'!$A:$A,'[1]DOT Signs Costs (2)'!$Y:$Y)</f>
        <v>0.46115</v>
      </c>
      <c r="G1287" s="37">
        <f t="shared" si="249"/>
        <v>27.669</v>
      </c>
      <c r="H1287" s="36">
        <f>_xlfn.XLOOKUP($B1287,'[1]DOT Signs Costs (2)'!$A:$A,'[1]DOT Signs Costs (2)'!$W:$W)</f>
        <v>81.576000000000008</v>
      </c>
      <c r="I1287" s="36">
        <f t="shared" ref="I1287:I1350" si="261">F1287*$K$4</f>
        <v>21.3927485</v>
      </c>
      <c r="J1287" s="36">
        <f t="shared" si="250"/>
        <v>0.30897050000000004</v>
      </c>
      <c r="K1287" s="36">
        <f t="shared" si="251"/>
        <v>21.3927485</v>
      </c>
      <c r="L1287" s="36">
        <f t="shared" si="252"/>
        <v>103.277719</v>
      </c>
      <c r="M1287" s="36">
        <f t="shared" si="253"/>
        <v>8.0763176258000016</v>
      </c>
      <c r="N1287" s="36">
        <f t="shared" si="254"/>
        <v>111.35403662580001</v>
      </c>
      <c r="O1287" s="36">
        <f t="shared" si="255"/>
        <v>20.291644129613871</v>
      </c>
      <c r="P1287" s="36">
        <f t="shared" si="256"/>
        <v>131.64568075541388</v>
      </c>
      <c r="Q1287" s="38">
        <v>45.42</v>
      </c>
      <c r="R1287" s="39">
        <f t="shared" si="257"/>
        <v>-0.65498298357098117</v>
      </c>
      <c r="S1287" s="40"/>
      <c r="T1287" s="41" t="str">
        <f t="shared" si="258"/>
        <v/>
      </c>
      <c r="U1287" s="41" t="str">
        <f t="shared" si="259"/>
        <v/>
      </c>
      <c r="V1287" s="41">
        <f t="shared" si="260"/>
        <v>45.42</v>
      </c>
      <c r="W1287" s="18">
        <f>_xlfn.XLOOKUP($B1287,'[1]Query2 w Prices'!$B:$B,'[1]Query2 w Prices'!$L:$L)</f>
        <v>45.3474</v>
      </c>
    </row>
    <row r="1288" spans="2:23" ht="16.5" customHeight="1" x14ac:dyDescent="0.25">
      <c r="B1288" s="42" t="s">
        <v>2050</v>
      </c>
      <c r="C1288" s="33" t="s">
        <v>6151</v>
      </c>
      <c r="D1288" s="34" t="str">
        <f>_xlfn.XLOOKUP($B1288,[1]Redo!$A:$A,[1]Redo!$AD:$AD)</f>
        <v>SGN,S8,RWX,R1-2,</v>
      </c>
      <c r="E1288" s="35">
        <v>1326</v>
      </c>
      <c r="F1288" s="36">
        <f>_xlfn.XLOOKUP($B1288,'[1]DOT Signs Costs (2)'!$A:$A,'[1]DOT Signs Costs (2)'!$Y:$Y)</f>
        <v>0.14528749999999999</v>
      </c>
      <c r="G1288" s="37">
        <f t="shared" si="249"/>
        <v>8.7172499999999999</v>
      </c>
      <c r="H1288" s="36">
        <f>_xlfn.XLOOKUP($B1288,'[1]DOT Signs Costs (2)'!$A:$A,'[1]DOT Signs Costs (2)'!$W:$W)</f>
        <v>20.394000000000002</v>
      </c>
      <c r="I1288" s="36">
        <f t="shared" si="261"/>
        <v>6.7398871249999992</v>
      </c>
      <c r="J1288" s="36">
        <f t="shared" si="250"/>
        <v>9.7342625000000002E-2</v>
      </c>
      <c r="K1288" s="36">
        <f t="shared" si="251"/>
        <v>6.7398871249999992</v>
      </c>
      <c r="L1288" s="36">
        <f t="shared" si="252"/>
        <v>27.231229750000001</v>
      </c>
      <c r="M1288" s="36">
        <f t="shared" si="253"/>
        <v>2.1294821664500003</v>
      </c>
      <c r="N1288" s="36">
        <f t="shared" si="254"/>
        <v>29.360711916450001</v>
      </c>
      <c r="O1288" s="36">
        <f t="shared" si="255"/>
        <v>5.3502965465257235</v>
      </c>
      <c r="P1288" s="36">
        <f t="shared" si="256"/>
        <v>34.711008462975727</v>
      </c>
      <c r="Q1288" s="38">
        <v>28.42</v>
      </c>
      <c r="R1288" s="39">
        <f t="shared" si="257"/>
        <v>-0.18123957619053299</v>
      </c>
      <c r="S1288" s="40"/>
      <c r="T1288" s="41" t="str">
        <f t="shared" si="258"/>
        <v/>
      </c>
      <c r="U1288" s="41" t="str">
        <f t="shared" si="259"/>
        <v/>
      </c>
      <c r="V1288" s="41">
        <f t="shared" si="260"/>
        <v>28.42</v>
      </c>
      <c r="W1288" s="18">
        <f>_xlfn.XLOOKUP($B1288,'[1]Query2 w Prices'!$B:$B,'[1]Query2 w Prices'!$L:$L)</f>
        <v>28.342199999999998</v>
      </c>
    </row>
    <row r="1289" spans="2:23" ht="16.5" customHeight="1" x14ac:dyDescent="0.25">
      <c r="B1289" s="32" t="s">
        <v>2052</v>
      </c>
      <c r="C1289" s="33" t="s">
        <v>6152</v>
      </c>
      <c r="D1289" s="34" t="str">
        <f>_xlfn.XLOOKUP($B1289,[1]Redo!$A:$A,[1]Redo!$AD:$AD)</f>
        <v>SGN,S8,RWX,R1-2,</v>
      </c>
      <c r="E1289" s="35">
        <v>1326</v>
      </c>
      <c r="F1289" s="36">
        <f>_xlfn.XLOOKUP($B1289,'[1]DOT Signs Costs (2)'!$A:$A,'[1]DOT Signs Costs (2)'!$Y:$Y)</f>
        <v>0.33468750000000008</v>
      </c>
      <c r="G1289" s="37">
        <f t="shared" si="249"/>
        <v>20.081250000000004</v>
      </c>
      <c r="H1289" s="36">
        <f>_xlfn.XLOOKUP($B1289,'[1]DOT Signs Costs (2)'!$A:$A,'[1]DOT Signs Costs (2)'!$W:$W)</f>
        <v>56.650000000000006</v>
      </c>
      <c r="I1289" s="36">
        <f t="shared" si="261"/>
        <v>15.526153125000004</v>
      </c>
      <c r="J1289" s="36">
        <f t="shared" si="250"/>
        <v>0.22424062500000008</v>
      </c>
      <c r="K1289" s="36">
        <f t="shared" si="251"/>
        <v>15.526153125000004</v>
      </c>
      <c r="L1289" s="36">
        <f t="shared" si="252"/>
        <v>72.400393750000006</v>
      </c>
      <c r="M1289" s="36">
        <f t="shared" si="253"/>
        <v>5.6617107912500009</v>
      </c>
      <c r="N1289" s="36">
        <f t="shared" si="254"/>
        <v>78.062104541250008</v>
      </c>
      <c r="O1289" s="36">
        <f t="shared" si="255"/>
        <v>14.224975522735164</v>
      </c>
      <c r="P1289" s="36">
        <f t="shared" si="256"/>
        <v>92.287080063985172</v>
      </c>
      <c r="Q1289" s="38">
        <v>30.69</v>
      </c>
      <c r="R1289" s="39">
        <f t="shared" si="257"/>
        <v>-0.66745074198119847</v>
      </c>
      <c r="S1289" s="40"/>
      <c r="T1289" s="41" t="str">
        <f t="shared" si="258"/>
        <v/>
      </c>
      <c r="U1289" s="41" t="str">
        <f t="shared" si="259"/>
        <v/>
      </c>
      <c r="V1289" s="41">
        <f t="shared" si="260"/>
        <v>30.69</v>
      </c>
      <c r="W1289" s="18">
        <f>_xlfn.XLOOKUP($B1289,'[1]Query2 w Prices'!$B:$B,'[1]Query2 w Prices'!$L:$L)</f>
        <v>30.609500000000001</v>
      </c>
    </row>
    <row r="1290" spans="2:23" ht="16.5" customHeight="1" x14ac:dyDescent="0.25">
      <c r="B1290" s="42" t="s">
        <v>2069</v>
      </c>
      <c r="C1290" s="33" t="s">
        <v>7788</v>
      </c>
      <c r="D1290" s="34" t="str">
        <f>_xlfn.XLOOKUP($B1290,[1]Redo!$A:$A,[1]Redo!$AD:$AD)</f>
        <v>SGN,S8,BWX,R1-2aP,</v>
      </c>
      <c r="E1290" s="35">
        <v>1326</v>
      </c>
      <c r="F1290" s="36">
        <f>_xlfn.XLOOKUP($B1290,'[1]DOT Signs Costs (2)'!$A:$A,'[1]DOT Signs Costs (2)'!$Y:$Y)</f>
        <v>0.17705000000000001</v>
      </c>
      <c r="G1290" s="37">
        <f t="shared" ref="G1290:G1353" si="262">IFERROR(SUM(F1290*60), " ")</f>
        <v>10.623000000000001</v>
      </c>
      <c r="H1290" s="36">
        <f>_xlfn.XLOOKUP($B1290,'[1]DOT Signs Costs (2)'!$A:$A,'[1]DOT Signs Costs (2)'!$W:$W)</f>
        <v>27.192</v>
      </c>
      <c r="I1290" s="36">
        <f t="shared" si="261"/>
        <v>8.2133495000000014</v>
      </c>
      <c r="J1290" s="36">
        <f t="shared" ref="J1290:J1353" si="263">IFERROR(SUM($J$4*F1290), " " )</f>
        <v>0.11862350000000002</v>
      </c>
      <c r="K1290" s="36">
        <f t="shared" ref="K1290:K1353" si="264">IFERROR(SUM($K$4*F1290), " ")</f>
        <v>8.2133495000000014</v>
      </c>
      <c r="L1290" s="36">
        <f t="shared" ref="L1290:L1353" si="265">IFERROR(SUM(H1290+J1290+K1290), " ")</f>
        <v>35.523973000000005</v>
      </c>
      <c r="M1290" s="36">
        <f t="shared" ref="M1290:M1353" si="266">IFERROR(SUM(L1290*$M$4), " ")</f>
        <v>2.7779746886000005</v>
      </c>
      <c r="N1290" s="36">
        <f t="shared" ref="N1290:N1353" si="267">IFERROR(SUM(L1290+M1290), " ")</f>
        <v>38.301947688600009</v>
      </c>
      <c r="O1290" s="36">
        <f t="shared" ref="O1290:O1353" si="268">IFERROR(SUM(N1290*$O$4), " ")</f>
        <v>6.9796256652997126</v>
      </c>
      <c r="P1290" s="36">
        <f t="shared" ref="P1290:P1353" si="269">IFERROR(SUM(O1290+N1290),"")</f>
        <v>45.281573353899724</v>
      </c>
      <c r="Q1290" s="38">
        <v>28.42</v>
      </c>
      <c r="R1290" s="39">
        <f t="shared" ref="R1290:R1353" si="270">IFERROR(SUM(Q1290-P1290)/(P1290)," ")</f>
        <v>-0.37237163165947224</v>
      </c>
      <c r="S1290" s="40"/>
      <c r="T1290" s="41" t="str">
        <f t="shared" ref="T1290:T1353" si="271">IF(S1290=0,"",Q1290*S1290)</f>
        <v/>
      </c>
      <c r="U1290" s="41" t="str">
        <f t="shared" ref="U1290:U1353" si="272">IFERROR(T1290-(P1290*S1290),"")</f>
        <v/>
      </c>
      <c r="V1290" s="41">
        <f t="shared" si="260"/>
        <v>28.42</v>
      </c>
      <c r="W1290" s="18">
        <f>_xlfn.XLOOKUP($B1290,'[1]Query2 w Prices'!$B:$B,'[1]Query2 w Prices'!$L:$L)</f>
        <v>28.339400000000001</v>
      </c>
    </row>
    <row r="1291" spans="2:23" ht="16.5" customHeight="1" x14ac:dyDescent="0.25">
      <c r="B1291" s="32" t="s">
        <v>2070</v>
      </c>
      <c r="C1291" s="33" t="s">
        <v>7789</v>
      </c>
      <c r="D1291" s="34" t="str">
        <f>_xlfn.XLOOKUP($B1291,[1]Redo!$A:$A,[1]Redo!$AD:$AD)</f>
        <v>SGN,S8,BWX,R1-2aP,</v>
      </c>
      <c r="E1291" s="35">
        <v>1326</v>
      </c>
      <c r="F1291" s="36">
        <f>_xlfn.XLOOKUP($B1291,'[1]DOT Signs Costs (2)'!$A:$A,'[1]DOT Signs Costs (2)'!$Y:$Y)</f>
        <v>0.38762499999999994</v>
      </c>
      <c r="G1291" s="37">
        <f t="shared" si="262"/>
        <v>23.257499999999997</v>
      </c>
      <c r="H1291" s="36">
        <f>_xlfn.XLOOKUP($B1291,'[1]DOT Signs Costs (2)'!$A:$A,'[1]DOT Signs Costs (2)'!$W:$W)</f>
        <v>67.98</v>
      </c>
      <c r="I1291" s="36">
        <f t="shared" si="261"/>
        <v>17.981923749999996</v>
      </c>
      <c r="J1291" s="36">
        <f t="shared" si="263"/>
        <v>0.25970874999999999</v>
      </c>
      <c r="K1291" s="36">
        <f t="shared" si="264"/>
        <v>17.981923749999996</v>
      </c>
      <c r="L1291" s="36">
        <f t="shared" si="265"/>
        <v>86.221632499999998</v>
      </c>
      <c r="M1291" s="36">
        <f t="shared" si="266"/>
        <v>6.7425316615000002</v>
      </c>
      <c r="N1291" s="36">
        <f t="shared" si="267"/>
        <v>92.964164161499994</v>
      </c>
      <c r="O1291" s="36">
        <f t="shared" si="268"/>
        <v>16.94052405402514</v>
      </c>
      <c r="P1291" s="36">
        <f t="shared" si="269"/>
        <v>109.90468821552514</v>
      </c>
      <c r="Q1291" s="38">
        <v>60.45</v>
      </c>
      <c r="R1291" s="39">
        <f t="shared" si="270"/>
        <v>-0.44997796744160334</v>
      </c>
      <c r="S1291" s="40"/>
      <c r="T1291" s="41" t="str">
        <f t="shared" si="271"/>
        <v/>
      </c>
      <c r="U1291" s="41" t="str">
        <f t="shared" si="272"/>
        <v/>
      </c>
      <c r="V1291" s="41">
        <f t="shared" si="260"/>
        <v>60.45</v>
      </c>
      <c r="W1291" s="18">
        <f>_xlfn.XLOOKUP($B1291,'[1]Query2 w Prices'!$B:$B,'[1]Query2 w Prices'!$L:$L)</f>
        <v>60.368099999999998</v>
      </c>
    </row>
    <row r="1292" spans="2:23" ht="16.5" customHeight="1" x14ac:dyDescent="0.25">
      <c r="B1292" s="42" t="s">
        <v>2071</v>
      </c>
      <c r="C1292" s="33" t="s">
        <v>7790</v>
      </c>
      <c r="D1292" s="34" t="str">
        <f>_xlfn.XLOOKUP($B1292,[1]Redo!$A:$A,[1]Redo!$AD:$AD)</f>
        <v>SGN,S8,BWX,R1-2aP,</v>
      </c>
      <c r="E1292" s="35">
        <v>1326</v>
      </c>
      <c r="F1292" s="36">
        <f>_xlfn.XLOOKUP($B1292,'[1]DOT Signs Costs (2)'!$A:$A,'[1]DOT Signs Costs (2)'!$Y:$Y)</f>
        <v>0.58820000000000017</v>
      </c>
      <c r="G1292" s="37">
        <f t="shared" si="262"/>
        <v>35.292000000000009</v>
      </c>
      <c r="H1292" s="36">
        <f>_xlfn.XLOOKUP($B1292,'[1]DOT Signs Costs (2)'!$A:$A,'[1]DOT Signs Costs (2)'!$W:$W)</f>
        <v>108.768</v>
      </c>
      <c r="I1292" s="36">
        <f t="shared" si="261"/>
        <v>27.286598000000009</v>
      </c>
      <c r="J1292" s="36">
        <f t="shared" si="263"/>
        <v>0.39409400000000011</v>
      </c>
      <c r="K1292" s="36">
        <f t="shared" si="264"/>
        <v>27.286598000000009</v>
      </c>
      <c r="L1292" s="36">
        <f t="shared" si="265"/>
        <v>136.44869199999999</v>
      </c>
      <c r="M1292" s="36">
        <f t="shared" si="266"/>
        <v>10.670287714400001</v>
      </c>
      <c r="N1292" s="36">
        <f t="shared" si="267"/>
        <v>147.11897971439998</v>
      </c>
      <c r="O1292" s="36">
        <f t="shared" si="268"/>
        <v>26.808960604709817</v>
      </c>
      <c r="P1292" s="36">
        <f t="shared" si="269"/>
        <v>173.92794031910981</v>
      </c>
      <c r="Q1292" s="38">
        <v>100.97</v>
      </c>
      <c r="R1292" s="39">
        <f t="shared" si="270"/>
        <v>-0.41947222617166691</v>
      </c>
      <c r="S1292" s="40"/>
      <c r="T1292" s="41" t="str">
        <f t="shared" si="271"/>
        <v/>
      </c>
      <c r="U1292" s="41" t="str">
        <f t="shared" si="272"/>
        <v/>
      </c>
      <c r="V1292" s="41">
        <f t="shared" si="260"/>
        <v>100.97</v>
      </c>
      <c r="W1292" s="18">
        <f>_xlfn.XLOOKUP($B1292,'[1]Query2 w Prices'!$B:$B,'[1]Query2 w Prices'!$L:$L)</f>
        <v>100.89530000000001</v>
      </c>
    </row>
    <row r="1293" spans="2:23" ht="16.5" customHeight="1" x14ac:dyDescent="0.25">
      <c r="B1293" s="32" t="s">
        <v>2072</v>
      </c>
      <c r="C1293" s="33" t="s">
        <v>7791</v>
      </c>
      <c r="D1293" s="34" t="str">
        <f>_xlfn.XLOOKUP($B1293,[1]Redo!$A:$A,[1]Redo!$AD:$AD)</f>
        <v>SGN,S8,BWX,R1-2bP,</v>
      </c>
      <c r="E1293" s="35">
        <v>1326</v>
      </c>
      <c r="F1293" s="36">
        <f>_xlfn.XLOOKUP($B1293,'[1]DOT Signs Costs (2)'!$A:$A,'[1]DOT Signs Costs (2)'!$Y:$Y)</f>
        <v>0.15087500000000001</v>
      </c>
      <c r="G1293" s="37">
        <f t="shared" si="262"/>
        <v>9.0525000000000002</v>
      </c>
      <c r="H1293" s="36">
        <f>_xlfn.XLOOKUP($B1293,'[1]DOT Signs Costs (2)'!$A:$A,'[1]DOT Signs Costs (2)'!$W:$W)</f>
        <v>22.66</v>
      </c>
      <c r="I1293" s="36">
        <f t="shared" si="261"/>
        <v>6.9990912500000002</v>
      </c>
      <c r="J1293" s="36">
        <f t="shared" si="263"/>
        <v>0.10108625000000002</v>
      </c>
      <c r="K1293" s="36">
        <f t="shared" si="264"/>
        <v>6.9990912500000002</v>
      </c>
      <c r="L1293" s="36">
        <f t="shared" si="265"/>
        <v>29.760177500000001</v>
      </c>
      <c r="M1293" s="36">
        <f t="shared" si="266"/>
        <v>2.3272458805</v>
      </c>
      <c r="N1293" s="36">
        <f t="shared" si="267"/>
        <v>32.087423380499999</v>
      </c>
      <c r="O1293" s="36">
        <f t="shared" si="268"/>
        <v>5.8471753337633432</v>
      </c>
      <c r="P1293" s="36">
        <f t="shared" si="269"/>
        <v>37.934598714263345</v>
      </c>
      <c r="Q1293" s="38" t="e">
        <v>#N/A</v>
      </c>
      <c r="R1293" s="39" t="str">
        <f t="shared" si="270"/>
        <v xml:space="preserve"> </v>
      </c>
      <c r="S1293" s="40"/>
      <c r="T1293" s="41" t="str">
        <f t="shared" si="271"/>
        <v/>
      </c>
      <c r="U1293" s="41" t="str">
        <f t="shared" si="272"/>
        <v/>
      </c>
      <c r="V1293" s="41" t="e">
        <f t="shared" si="260"/>
        <v>#N/A</v>
      </c>
      <c r="W1293" s="18" t="e">
        <f>_xlfn.XLOOKUP($B1293,'[1]Query2 w Prices'!$B:$B,'[1]Query2 w Prices'!$L:$L)</f>
        <v>#N/A</v>
      </c>
    </row>
    <row r="1294" spans="2:23" ht="16.5" customHeight="1" x14ac:dyDescent="0.25">
      <c r="B1294" s="42" t="s">
        <v>2073</v>
      </c>
      <c r="C1294" s="33" t="s">
        <v>7792</v>
      </c>
      <c r="D1294" s="34" t="str">
        <f>_xlfn.XLOOKUP($B1294,[1]Redo!$A:$A,[1]Redo!$AD:$AD)</f>
        <v>SGN,S8,BWX,R1-2bP,</v>
      </c>
      <c r="E1294" s="35">
        <v>1326</v>
      </c>
      <c r="F1294" s="36">
        <f>_xlfn.XLOOKUP($B1294,'[1]DOT Signs Costs (2)'!$A:$A,'[1]DOT Signs Costs (2)'!$Y:$Y)</f>
        <v>0.31410000000000005</v>
      </c>
      <c r="G1294" s="37">
        <f t="shared" si="262"/>
        <v>18.846000000000004</v>
      </c>
      <c r="H1294" s="36">
        <f>_xlfn.XLOOKUP($B1294,'[1]DOT Signs Costs (2)'!$A:$A,'[1]DOT Signs Costs (2)'!$W:$W)</f>
        <v>54.384</v>
      </c>
      <c r="I1294" s="36">
        <f t="shared" si="261"/>
        <v>14.571099000000002</v>
      </c>
      <c r="J1294" s="36">
        <f t="shared" si="263"/>
        <v>0.21044700000000005</v>
      </c>
      <c r="K1294" s="36">
        <f t="shared" si="264"/>
        <v>14.571099000000002</v>
      </c>
      <c r="L1294" s="36">
        <f t="shared" si="265"/>
        <v>69.165546000000006</v>
      </c>
      <c r="M1294" s="36">
        <f t="shared" si="266"/>
        <v>5.4087456972000005</v>
      </c>
      <c r="N1294" s="36">
        <f t="shared" si="267"/>
        <v>74.57429169720001</v>
      </c>
      <c r="O1294" s="36">
        <f t="shared" si="268"/>
        <v>13.589403978436417</v>
      </c>
      <c r="P1294" s="36">
        <f t="shared" si="269"/>
        <v>88.163695675636433</v>
      </c>
      <c r="Q1294" s="38" t="e">
        <v>#N/A</v>
      </c>
      <c r="R1294" s="39" t="str">
        <f t="shared" si="270"/>
        <v xml:space="preserve"> </v>
      </c>
      <c r="S1294" s="40"/>
      <c r="T1294" s="41" t="str">
        <f t="shared" si="271"/>
        <v/>
      </c>
      <c r="U1294" s="41" t="str">
        <f t="shared" si="272"/>
        <v/>
      </c>
      <c r="V1294" s="41" t="e">
        <f t="shared" si="260"/>
        <v>#N/A</v>
      </c>
      <c r="W1294" s="18" t="e">
        <f>_xlfn.XLOOKUP($B1294,'[1]Query2 w Prices'!$B:$B,'[1]Query2 w Prices'!$L:$L)</f>
        <v>#N/A</v>
      </c>
    </row>
    <row r="1295" spans="2:23" ht="16.5" customHeight="1" x14ac:dyDescent="0.25">
      <c r="B1295" s="32" t="s">
        <v>2074</v>
      </c>
      <c r="C1295" s="33" t="s">
        <v>7793</v>
      </c>
      <c r="D1295" s="34" t="str">
        <f>_xlfn.XLOOKUP($B1295,[1]Redo!$A:$A,[1]Redo!$AD:$AD)</f>
        <v>SGN,S8,BWX,R1-2cP,</v>
      </c>
      <c r="E1295" s="35">
        <v>1326</v>
      </c>
      <c r="F1295" s="36">
        <f>_xlfn.XLOOKUP($B1295,'[1]DOT Signs Costs (2)'!$A:$A,'[1]DOT Signs Costs (2)'!$Y:$Y)</f>
        <v>0.15087500000000001</v>
      </c>
      <c r="G1295" s="37">
        <f t="shared" si="262"/>
        <v>9.0525000000000002</v>
      </c>
      <c r="H1295" s="36">
        <f>_xlfn.XLOOKUP($B1295,'[1]DOT Signs Costs (2)'!$A:$A,'[1]DOT Signs Costs (2)'!$W:$W)</f>
        <v>22.66</v>
      </c>
      <c r="I1295" s="36">
        <f t="shared" si="261"/>
        <v>6.9990912500000002</v>
      </c>
      <c r="J1295" s="36">
        <f t="shared" si="263"/>
        <v>0.10108625000000002</v>
      </c>
      <c r="K1295" s="36">
        <f t="shared" si="264"/>
        <v>6.9990912500000002</v>
      </c>
      <c r="L1295" s="36">
        <f t="shared" si="265"/>
        <v>29.760177500000001</v>
      </c>
      <c r="M1295" s="36">
        <f t="shared" si="266"/>
        <v>2.3272458805</v>
      </c>
      <c r="N1295" s="36">
        <f t="shared" si="267"/>
        <v>32.087423380499999</v>
      </c>
      <c r="O1295" s="36">
        <f t="shared" si="268"/>
        <v>5.8471753337633432</v>
      </c>
      <c r="P1295" s="36">
        <f t="shared" si="269"/>
        <v>37.934598714263345</v>
      </c>
      <c r="Q1295" s="38" t="e">
        <v>#N/A</v>
      </c>
      <c r="R1295" s="39" t="str">
        <f t="shared" si="270"/>
        <v xml:space="preserve"> </v>
      </c>
      <c r="S1295" s="40"/>
      <c r="T1295" s="41" t="str">
        <f t="shared" si="271"/>
        <v/>
      </c>
      <c r="U1295" s="41" t="str">
        <f t="shared" si="272"/>
        <v/>
      </c>
      <c r="V1295" s="41" t="e">
        <f t="shared" si="260"/>
        <v>#N/A</v>
      </c>
      <c r="W1295" s="18" t="e">
        <f>_xlfn.XLOOKUP($B1295,'[1]Query2 w Prices'!$B:$B,'[1]Query2 w Prices'!$L:$L)</f>
        <v>#N/A</v>
      </c>
    </row>
    <row r="1296" spans="2:23" ht="16.5" customHeight="1" x14ac:dyDescent="0.25">
      <c r="B1296" s="42" t="s">
        <v>2075</v>
      </c>
      <c r="C1296" s="33" t="s">
        <v>7794</v>
      </c>
      <c r="D1296" s="34" t="str">
        <f>_xlfn.XLOOKUP($B1296,[1]Redo!$A:$A,[1]Redo!$AD:$AD)</f>
        <v>SGN,S8,BWX,R1-2cP,</v>
      </c>
      <c r="E1296" s="35">
        <v>1326</v>
      </c>
      <c r="F1296" s="36">
        <f>_xlfn.XLOOKUP($B1296,'[1]DOT Signs Costs (2)'!$A:$A,'[1]DOT Signs Costs (2)'!$Y:$Y)</f>
        <v>0.31410000000000005</v>
      </c>
      <c r="G1296" s="37">
        <f t="shared" si="262"/>
        <v>18.846000000000004</v>
      </c>
      <c r="H1296" s="36">
        <f>_xlfn.XLOOKUP($B1296,'[1]DOT Signs Costs (2)'!$A:$A,'[1]DOT Signs Costs (2)'!$W:$W)</f>
        <v>54.384</v>
      </c>
      <c r="I1296" s="36">
        <f t="shared" si="261"/>
        <v>14.571099000000002</v>
      </c>
      <c r="J1296" s="36">
        <f t="shared" si="263"/>
        <v>0.21044700000000005</v>
      </c>
      <c r="K1296" s="36">
        <f t="shared" si="264"/>
        <v>14.571099000000002</v>
      </c>
      <c r="L1296" s="36">
        <f t="shared" si="265"/>
        <v>69.165546000000006</v>
      </c>
      <c r="M1296" s="36">
        <f t="shared" si="266"/>
        <v>5.4087456972000005</v>
      </c>
      <c r="N1296" s="36">
        <f t="shared" si="267"/>
        <v>74.57429169720001</v>
      </c>
      <c r="O1296" s="36">
        <f t="shared" si="268"/>
        <v>13.589403978436417</v>
      </c>
      <c r="P1296" s="36">
        <f t="shared" si="269"/>
        <v>88.163695675636433</v>
      </c>
      <c r="Q1296" s="38" t="e">
        <v>#N/A</v>
      </c>
      <c r="R1296" s="39" t="str">
        <f t="shared" si="270"/>
        <v xml:space="preserve"> </v>
      </c>
      <c r="S1296" s="40"/>
      <c r="T1296" s="41" t="str">
        <f t="shared" si="271"/>
        <v/>
      </c>
      <c r="U1296" s="41" t="str">
        <f t="shared" si="272"/>
        <v/>
      </c>
      <c r="V1296" s="41" t="e">
        <f t="shared" si="260"/>
        <v>#N/A</v>
      </c>
      <c r="W1296" s="18" t="e">
        <f>_xlfn.XLOOKUP($B1296,'[1]Query2 w Prices'!$B:$B,'[1]Query2 w Prices'!$L:$L)</f>
        <v>#N/A</v>
      </c>
    </row>
    <row r="1297" spans="2:23" ht="16.5" customHeight="1" x14ac:dyDescent="0.25">
      <c r="B1297" s="32" t="s">
        <v>2091</v>
      </c>
      <c r="C1297" s="33" t="s">
        <v>6153</v>
      </c>
      <c r="D1297" s="34" t="str">
        <f>_xlfn.XLOOKUP($B1297,[1]Redo!$A:$A,[1]Redo!$AD:$AD)</f>
        <v>SGN,S11,WRX,R1-3P,</v>
      </c>
      <c r="E1297" s="35">
        <v>1326</v>
      </c>
      <c r="F1297" s="36">
        <f>_xlfn.XLOOKUP($B1297,'[1]DOT Signs Costs (2)'!$A:$A,'[1]DOT Signs Costs (2)'!$Y:$Y)</f>
        <v>6.1762500000000012E-2</v>
      </c>
      <c r="G1297" s="37">
        <f t="shared" si="262"/>
        <v>3.7057500000000005</v>
      </c>
      <c r="H1297" s="36">
        <f>_xlfn.XLOOKUP($B1297,'[1]DOT Signs Costs (2)'!$A:$A,'[1]DOT Signs Costs (2)'!$W:$W)</f>
        <v>6.798</v>
      </c>
      <c r="I1297" s="36">
        <f t="shared" si="261"/>
        <v>2.8651623750000006</v>
      </c>
      <c r="J1297" s="36">
        <f t="shared" si="263"/>
        <v>4.1380875000000011E-2</v>
      </c>
      <c r="K1297" s="36">
        <f t="shared" si="264"/>
        <v>2.8651623750000006</v>
      </c>
      <c r="L1297" s="36">
        <f t="shared" si="265"/>
        <v>9.7045432500000004</v>
      </c>
      <c r="M1297" s="36">
        <f t="shared" si="266"/>
        <v>0.75889528215000013</v>
      </c>
      <c r="N1297" s="36">
        <f t="shared" si="267"/>
        <v>10.463438532150001</v>
      </c>
      <c r="O1297" s="36">
        <f t="shared" si="268"/>
        <v>1.9067146328962437</v>
      </c>
      <c r="P1297" s="36">
        <f t="shared" si="269"/>
        <v>12.370153165046244</v>
      </c>
      <c r="Q1297" s="38">
        <v>15.95</v>
      </c>
      <c r="R1297" s="39">
        <f t="shared" si="270"/>
        <v>0.28939389732611875</v>
      </c>
      <c r="S1297" s="40"/>
      <c r="T1297" s="41" t="str">
        <f t="shared" si="271"/>
        <v/>
      </c>
      <c r="U1297" s="41" t="str">
        <f t="shared" si="272"/>
        <v/>
      </c>
      <c r="V1297" s="41">
        <f t="shared" si="260"/>
        <v>15.95</v>
      </c>
      <c r="W1297" s="18">
        <f>_xlfn.XLOOKUP($B1297,'[1]Query2 w Prices'!$B:$B,'[1]Query2 w Prices'!$L:$L)</f>
        <v>15.8772</v>
      </c>
    </row>
    <row r="1298" spans="2:23" ht="16.5" customHeight="1" x14ac:dyDescent="0.25">
      <c r="B1298" s="42" t="s">
        <v>2094</v>
      </c>
      <c r="C1298" s="33" t="s">
        <v>6154</v>
      </c>
      <c r="D1298" s="34" t="str">
        <f>_xlfn.XLOOKUP($B1298,[1]Redo!$A:$A,[1]Redo!$AD:$AD)</f>
        <v>SGN,S11,WRX,R1-3P,</v>
      </c>
      <c r="E1298" s="35">
        <v>1326</v>
      </c>
      <c r="F1298" s="36">
        <f>_xlfn.XLOOKUP($B1298,'[1]DOT Signs Costs (2)'!$A:$A,'[1]DOT Signs Costs (2)'!$Y:$Y)</f>
        <v>0.145875</v>
      </c>
      <c r="G1298" s="37">
        <f t="shared" si="262"/>
        <v>8.7524999999999995</v>
      </c>
      <c r="H1298" s="36">
        <f>_xlfn.XLOOKUP($B1298,'[1]DOT Signs Costs (2)'!$A:$A,'[1]DOT Signs Costs (2)'!$W:$W)</f>
        <v>22.66</v>
      </c>
      <c r="I1298" s="36">
        <f t="shared" si="261"/>
        <v>6.7671412499999999</v>
      </c>
      <c r="J1298" s="36">
        <f t="shared" si="263"/>
        <v>9.7736250000000011E-2</v>
      </c>
      <c r="K1298" s="36">
        <f t="shared" si="264"/>
        <v>6.7671412499999999</v>
      </c>
      <c r="L1298" s="36">
        <f t="shared" si="265"/>
        <v>29.524877500000002</v>
      </c>
      <c r="M1298" s="36">
        <f t="shared" si="266"/>
        <v>2.3088454205000004</v>
      </c>
      <c r="N1298" s="36">
        <f t="shared" si="267"/>
        <v>31.833722920500001</v>
      </c>
      <c r="O1298" s="36">
        <f t="shared" si="268"/>
        <v>5.8009444147429674</v>
      </c>
      <c r="P1298" s="36">
        <f t="shared" si="269"/>
        <v>37.634667335242966</v>
      </c>
      <c r="Q1298" s="38" t="e">
        <v>#N/A</v>
      </c>
      <c r="R1298" s="39" t="str">
        <f t="shared" si="270"/>
        <v xml:space="preserve"> </v>
      </c>
      <c r="S1298" s="40"/>
      <c r="T1298" s="41" t="str">
        <f t="shared" si="271"/>
        <v/>
      </c>
      <c r="U1298" s="41" t="str">
        <f t="shared" si="272"/>
        <v/>
      </c>
      <c r="V1298" s="41" t="e">
        <f t="shared" si="260"/>
        <v>#N/A</v>
      </c>
      <c r="W1298" s="18" t="e">
        <f>_xlfn.XLOOKUP($B1298,'[1]Query2 w Prices'!$B:$B,'[1]Query2 w Prices'!$L:$L)</f>
        <v>#N/A</v>
      </c>
    </row>
    <row r="1299" spans="2:23" ht="16.5" customHeight="1" x14ac:dyDescent="0.25">
      <c r="B1299" s="32" t="s">
        <v>2110</v>
      </c>
      <c r="C1299" s="33" t="s">
        <v>6155</v>
      </c>
      <c r="D1299" s="34" t="str">
        <f>_xlfn.XLOOKUP($B1299,[1]Redo!$A:$A,[1]Redo!$AD:$AD)</f>
        <v>SGN,S8,BRW,R1-5,</v>
      </c>
      <c r="E1299" s="35">
        <v>1326</v>
      </c>
      <c r="F1299" s="36">
        <f>_xlfn.XLOOKUP($B1299,'[1]DOT Signs Costs (2)'!$A:$A,'[1]DOT Signs Costs (2)'!$Y:$Y)</f>
        <v>0.46115</v>
      </c>
      <c r="G1299" s="37">
        <f t="shared" si="262"/>
        <v>27.669</v>
      </c>
      <c r="H1299" s="36">
        <f>_xlfn.XLOOKUP($B1299,'[1]DOT Signs Costs (2)'!$A:$A,'[1]DOT Signs Costs (2)'!$W:$W)</f>
        <v>81.576000000000008</v>
      </c>
      <c r="I1299" s="36">
        <f t="shared" si="261"/>
        <v>21.3927485</v>
      </c>
      <c r="J1299" s="36">
        <f t="shared" si="263"/>
        <v>0.30897050000000004</v>
      </c>
      <c r="K1299" s="36">
        <f t="shared" si="264"/>
        <v>21.3927485</v>
      </c>
      <c r="L1299" s="36">
        <f t="shared" si="265"/>
        <v>103.277719</v>
      </c>
      <c r="M1299" s="36">
        <f t="shared" si="266"/>
        <v>8.0763176258000016</v>
      </c>
      <c r="N1299" s="36">
        <f t="shared" si="267"/>
        <v>111.35403662580001</v>
      </c>
      <c r="O1299" s="36">
        <f t="shared" si="268"/>
        <v>20.291644129613871</v>
      </c>
      <c r="P1299" s="36">
        <f t="shared" si="269"/>
        <v>131.64568075541388</v>
      </c>
      <c r="Q1299" s="38">
        <v>72.63</v>
      </c>
      <c r="R1299" s="39">
        <f t="shared" si="270"/>
        <v>-0.44829181190577638</v>
      </c>
      <c r="S1299" s="40"/>
      <c r="T1299" s="41" t="str">
        <f t="shared" si="271"/>
        <v/>
      </c>
      <c r="U1299" s="41" t="str">
        <f t="shared" si="272"/>
        <v/>
      </c>
      <c r="V1299" s="41">
        <f t="shared" si="260"/>
        <v>72.63</v>
      </c>
      <c r="W1299" s="18">
        <f>_xlfn.XLOOKUP($B1299,'[1]Query2 w Prices'!$B:$B,'[1]Query2 w Prices'!$L:$L)</f>
        <v>72.555899999999994</v>
      </c>
    </row>
    <row r="1300" spans="2:23" ht="16.5" customHeight="1" x14ac:dyDescent="0.25">
      <c r="B1300" s="42" t="s">
        <v>2157</v>
      </c>
      <c r="C1300" s="33" t="s">
        <v>7795</v>
      </c>
      <c r="D1300" s="34" t="str">
        <f>_xlfn.XLOOKUP($B1300,[1]Redo!$A:$A,[1]Redo!$AD:$AD)</f>
        <v>SGN,S8,RBW,R1-5a,</v>
      </c>
      <c r="E1300" s="35">
        <v>1326</v>
      </c>
      <c r="F1300" s="36">
        <f>_xlfn.XLOOKUP($B1300,'[1]DOT Signs Costs (2)'!$A:$A,'[1]DOT Signs Costs (2)'!$Y:$Y)</f>
        <v>0.46115</v>
      </c>
      <c r="G1300" s="37">
        <f t="shared" si="262"/>
        <v>27.669</v>
      </c>
      <c r="H1300" s="36">
        <f>_xlfn.XLOOKUP($B1300,'[1]DOT Signs Costs (2)'!$A:$A,'[1]DOT Signs Costs (2)'!$W:$W)</f>
        <v>81.576000000000008</v>
      </c>
      <c r="I1300" s="36">
        <f t="shared" si="261"/>
        <v>21.3927485</v>
      </c>
      <c r="J1300" s="36">
        <f t="shared" si="263"/>
        <v>0.30897050000000004</v>
      </c>
      <c r="K1300" s="36">
        <f t="shared" si="264"/>
        <v>21.3927485</v>
      </c>
      <c r="L1300" s="36">
        <f t="shared" si="265"/>
        <v>103.277719</v>
      </c>
      <c r="M1300" s="36">
        <f t="shared" si="266"/>
        <v>8.0763176258000016</v>
      </c>
      <c r="N1300" s="36">
        <f t="shared" si="267"/>
        <v>111.35403662580001</v>
      </c>
      <c r="O1300" s="36">
        <f t="shared" si="268"/>
        <v>20.291644129613871</v>
      </c>
      <c r="P1300" s="36">
        <f t="shared" si="269"/>
        <v>131.64568075541388</v>
      </c>
      <c r="Q1300" s="38" t="e">
        <v>#N/A</v>
      </c>
      <c r="R1300" s="39" t="str">
        <f t="shared" si="270"/>
        <v xml:space="preserve"> </v>
      </c>
      <c r="S1300" s="40"/>
      <c r="T1300" s="41" t="str">
        <f t="shared" si="271"/>
        <v/>
      </c>
      <c r="U1300" s="41" t="str">
        <f t="shared" si="272"/>
        <v/>
      </c>
      <c r="V1300" s="41" t="e">
        <f t="shared" si="260"/>
        <v>#N/A</v>
      </c>
      <c r="W1300" s="18" t="e">
        <f>_xlfn.XLOOKUP($B1300,'[1]Query2 w Prices'!$B:$B,'[1]Query2 w Prices'!$L:$L)</f>
        <v>#N/A</v>
      </c>
    </row>
    <row r="1301" spans="2:23" ht="16.5" customHeight="1" x14ac:dyDescent="0.25">
      <c r="B1301" s="32" t="s">
        <v>2158</v>
      </c>
      <c r="C1301" s="33" t="s">
        <v>7796</v>
      </c>
      <c r="D1301" s="34" t="str">
        <f>_xlfn.XLOOKUP($B1301,[1]Redo!$A:$A,[1]Redo!$AD:$AD)</f>
        <v>SGN,S8,RBW,R1-5c,</v>
      </c>
      <c r="E1301" s="35">
        <v>1326</v>
      </c>
      <c r="F1301" s="36">
        <f>_xlfn.XLOOKUP($B1301,'[1]DOT Signs Costs (2)'!$A:$A,'[1]DOT Signs Costs (2)'!$Y:$Y)</f>
        <v>0.46115</v>
      </c>
      <c r="G1301" s="37">
        <f t="shared" si="262"/>
        <v>27.669</v>
      </c>
      <c r="H1301" s="36">
        <f>_xlfn.XLOOKUP($B1301,'[1]DOT Signs Costs (2)'!$A:$A,'[1]DOT Signs Costs (2)'!$W:$W)</f>
        <v>81.576000000000008</v>
      </c>
      <c r="I1301" s="36">
        <f t="shared" si="261"/>
        <v>21.3927485</v>
      </c>
      <c r="J1301" s="36">
        <f t="shared" si="263"/>
        <v>0.30897050000000004</v>
      </c>
      <c r="K1301" s="36">
        <f t="shared" si="264"/>
        <v>21.3927485</v>
      </c>
      <c r="L1301" s="36">
        <f t="shared" si="265"/>
        <v>103.277719</v>
      </c>
      <c r="M1301" s="36">
        <f t="shared" si="266"/>
        <v>8.0763176258000016</v>
      </c>
      <c r="N1301" s="36">
        <f t="shared" si="267"/>
        <v>111.35403662580001</v>
      </c>
      <c r="O1301" s="36">
        <f t="shared" si="268"/>
        <v>20.291644129613871</v>
      </c>
      <c r="P1301" s="36">
        <f t="shared" si="269"/>
        <v>131.64568075541388</v>
      </c>
      <c r="Q1301" s="38" t="e">
        <v>#N/A</v>
      </c>
      <c r="R1301" s="39" t="str">
        <f t="shared" si="270"/>
        <v xml:space="preserve"> </v>
      </c>
      <c r="S1301" s="40"/>
      <c r="T1301" s="41" t="str">
        <f t="shared" si="271"/>
        <v/>
      </c>
      <c r="U1301" s="41" t="str">
        <f t="shared" si="272"/>
        <v/>
      </c>
      <c r="V1301" s="41" t="e">
        <f t="shared" si="260"/>
        <v>#N/A</v>
      </c>
      <c r="W1301" s="18" t="e">
        <f>_xlfn.XLOOKUP($B1301,'[1]Query2 w Prices'!$B:$B,'[1]Query2 w Prices'!$L:$L)</f>
        <v>#N/A</v>
      </c>
    </row>
    <row r="1302" spans="2:23" ht="16.5" customHeight="1" x14ac:dyDescent="0.25">
      <c r="B1302" s="42" t="s">
        <v>2159</v>
      </c>
      <c r="C1302" s="33" t="s">
        <v>7797</v>
      </c>
      <c r="D1302" s="34" t="str">
        <f>_xlfn.XLOOKUP($B1302,[1]Redo!$A:$A,[1]Redo!$AD:$AD)</f>
        <v>SGN,S8,BRW,R1-5d,</v>
      </c>
      <c r="E1302" s="35">
        <v>1326</v>
      </c>
      <c r="F1302" s="36">
        <f>_xlfn.XLOOKUP($B1302,'[1]DOT Signs Costs (2)'!$A:$A,'[1]DOT Signs Costs (2)'!$Y:$Y)</f>
        <v>0.53467500000000012</v>
      </c>
      <c r="G1302" s="37">
        <f t="shared" si="262"/>
        <v>32.080500000000008</v>
      </c>
      <c r="H1302" s="36">
        <f>_xlfn.XLOOKUP($B1302,'[1]DOT Signs Costs (2)'!$A:$A,'[1]DOT Signs Costs (2)'!$W:$W)</f>
        <v>95.171999999999997</v>
      </c>
      <c r="I1302" s="36">
        <f t="shared" si="261"/>
        <v>24.803573250000007</v>
      </c>
      <c r="J1302" s="36">
        <f t="shared" si="263"/>
        <v>0.35823225000000009</v>
      </c>
      <c r="K1302" s="36">
        <f t="shared" si="264"/>
        <v>24.803573250000007</v>
      </c>
      <c r="L1302" s="36">
        <f t="shared" si="265"/>
        <v>120.33380550000001</v>
      </c>
      <c r="M1302" s="36">
        <f t="shared" si="266"/>
        <v>9.4101035901000021</v>
      </c>
      <c r="N1302" s="36">
        <f t="shared" si="267"/>
        <v>129.7439090901</v>
      </c>
      <c r="O1302" s="36">
        <f t="shared" si="268"/>
        <v>23.642764205202599</v>
      </c>
      <c r="P1302" s="36">
        <f t="shared" si="269"/>
        <v>153.38667329530261</v>
      </c>
      <c r="Q1302" s="38" t="e">
        <v>#N/A</v>
      </c>
      <c r="R1302" s="39" t="str">
        <f t="shared" si="270"/>
        <v xml:space="preserve"> </v>
      </c>
      <c r="S1302" s="40"/>
      <c r="T1302" s="41" t="str">
        <f t="shared" si="271"/>
        <v/>
      </c>
      <c r="U1302" s="41" t="str">
        <f t="shared" si="272"/>
        <v/>
      </c>
      <c r="V1302" s="41" t="e">
        <f t="shared" si="260"/>
        <v>#N/A</v>
      </c>
      <c r="W1302" s="18" t="e">
        <f>_xlfn.XLOOKUP($B1302,'[1]Query2 w Prices'!$B:$B,'[1]Query2 w Prices'!$L:$L)</f>
        <v>#N/A</v>
      </c>
    </row>
    <row r="1303" spans="2:23" ht="16.5" customHeight="1" x14ac:dyDescent="0.25">
      <c r="B1303" s="32" t="s">
        <v>2160</v>
      </c>
      <c r="C1303" s="33" t="s">
        <v>6156</v>
      </c>
      <c r="D1303" s="34" t="str">
        <f>_xlfn.XLOOKUP($B1303,[1]Redo!$A:$A,[1]Redo!$AD:$AD)</f>
        <v>SGN,S8,MUL,R1-6,</v>
      </c>
      <c r="E1303" s="35">
        <v>1326</v>
      </c>
      <c r="F1303" s="36">
        <f>_xlfn.XLOOKUP($B1303,'[1]DOT Signs Costs (2)'!$A:$A,'[1]DOT Signs Costs (2)'!$Y:$Y)</f>
        <v>0.20705000000000001</v>
      </c>
      <c r="G1303" s="37">
        <f t="shared" si="262"/>
        <v>12.423</v>
      </c>
      <c r="H1303" s="36">
        <f>_xlfn.XLOOKUP($B1303,'[1]DOT Signs Costs (2)'!$A:$A,'[1]DOT Signs Costs (2)'!$W:$W)</f>
        <v>27.192</v>
      </c>
      <c r="I1303" s="36">
        <f t="shared" si="261"/>
        <v>9.6050494999999998</v>
      </c>
      <c r="J1303" s="36">
        <f t="shared" si="263"/>
        <v>0.13872350000000003</v>
      </c>
      <c r="K1303" s="36">
        <f t="shared" si="264"/>
        <v>9.6050494999999998</v>
      </c>
      <c r="L1303" s="36">
        <f t="shared" si="265"/>
        <v>36.935772999999998</v>
      </c>
      <c r="M1303" s="36">
        <f t="shared" si="266"/>
        <v>2.8883774486</v>
      </c>
      <c r="N1303" s="36">
        <f t="shared" si="267"/>
        <v>39.824150448599994</v>
      </c>
      <c r="O1303" s="36">
        <f t="shared" si="268"/>
        <v>7.2570111794219656</v>
      </c>
      <c r="P1303" s="36">
        <f t="shared" si="269"/>
        <v>47.08116162802196</v>
      </c>
      <c r="Q1303" s="38">
        <v>28.42</v>
      </c>
      <c r="R1303" s="39">
        <f t="shared" si="270"/>
        <v>-0.39636153787919987</v>
      </c>
      <c r="S1303" s="40"/>
      <c r="T1303" s="41" t="str">
        <f t="shared" si="271"/>
        <v/>
      </c>
      <c r="U1303" s="41" t="str">
        <f t="shared" si="272"/>
        <v/>
      </c>
      <c r="V1303" s="41">
        <f t="shared" si="260"/>
        <v>28.42</v>
      </c>
      <c r="W1303" s="18">
        <f>_xlfn.XLOOKUP($B1303,'[1]Query2 w Prices'!$B:$B,'[1]Query2 w Prices'!$L:$L)</f>
        <v>28.339400000000001</v>
      </c>
    </row>
    <row r="1304" spans="2:23" ht="16.5" customHeight="1" x14ac:dyDescent="0.25">
      <c r="B1304" s="42" t="s">
        <v>2164</v>
      </c>
      <c r="C1304" s="33" t="s">
        <v>6157</v>
      </c>
      <c r="D1304" s="34" t="str">
        <f>_xlfn.XLOOKUP($B1304,[1]Redo!$A:$A,[1]Redo!$AD:$AD)</f>
        <v>SGN,S8,MUL,R1-6,</v>
      </c>
      <c r="E1304" s="35">
        <v>1326</v>
      </c>
      <c r="F1304" s="36">
        <f>_xlfn.XLOOKUP($B1304,'[1]DOT Signs Costs (2)'!$A:$A,'[1]DOT Signs Costs (2)'!$Y:$Y)</f>
        <v>0.20705000000000001</v>
      </c>
      <c r="G1304" s="37">
        <f t="shared" si="262"/>
        <v>12.423</v>
      </c>
      <c r="H1304" s="36">
        <f>_xlfn.XLOOKUP($B1304,'[1]DOT Signs Costs (2)'!$A:$A,'[1]DOT Signs Costs (2)'!$W:$W)</f>
        <v>27.192</v>
      </c>
      <c r="I1304" s="36">
        <f t="shared" si="261"/>
        <v>9.6050494999999998</v>
      </c>
      <c r="J1304" s="36">
        <f t="shared" si="263"/>
        <v>0.13872350000000003</v>
      </c>
      <c r="K1304" s="36">
        <f t="shared" si="264"/>
        <v>9.6050494999999998</v>
      </c>
      <c r="L1304" s="36">
        <f t="shared" si="265"/>
        <v>36.935772999999998</v>
      </c>
      <c r="M1304" s="36">
        <f t="shared" si="266"/>
        <v>2.8883774486</v>
      </c>
      <c r="N1304" s="36">
        <f t="shared" si="267"/>
        <v>39.824150448599994</v>
      </c>
      <c r="O1304" s="36">
        <f t="shared" si="268"/>
        <v>7.2570111794219656</v>
      </c>
      <c r="P1304" s="36">
        <f t="shared" si="269"/>
        <v>47.08116162802196</v>
      </c>
      <c r="Q1304" s="38">
        <v>566.91999999999996</v>
      </c>
      <c r="R1304" s="39">
        <f t="shared" si="270"/>
        <v>11.041334164163404</v>
      </c>
      <c r="S1304" s="40"/>
      <c r="T1304" s="41" t="str">
        <f t="shared" si="271"/>
        <v/>
      </c>
      <c r="U1304" s="41" t="str">
        <f t="shared" si="272"/>
        <v/>
      </c>
      <c r="V1304" s="41">
        <f t="shared" si="260"/>
        <v>566.91999999999996</v>
      </c>
      <c r="W1304" s="18">
        <f>_xlfn.XLOOKUP($B1304,'[1]Query2 w Prices'!$B:$B,'[1]Query2 w Prices'!$L:$L)</f>
        <v>566.84310000000005</v>
      </c>
    </row>
    <row r="1305" spans="2:23" ht="16.5" customHeight="1" x14ac:dyDescent="0.25">
      <c r="B1305" s="32" t="s">
        <v>2204</v>
      </c>
      <c r="C1305" s="33" t="s">
        <v>7798</v>
      </c>
      <c r="D1305" s="34" t="str">
        <f>_xlfn.XLOOKUP($B1305,[1]Redo!$A:$A,[1]Redo!$AD:$AD)</f>
        <v>SGN,S8,MUL,R1-6b ,</v>
      </c>
      <c r="E1305" s="35">
        <v>1326</v>
      </c>
      <c r="F1305" s="36">
        <f>_xlfn.XLOOKUP($B1305,'[1]DOT Signs Costs (2)'!$A:$A,'[1]DOT Signs Costs (2)'!$Y:$Y)</f>
        <v>0.20705000000000001</v>
      </c>
      <c r="G1305" s="37">
        <f t="shared" si="262"/>
        <v>12.423</v>
      </c>
      <c r="H1305" s="36">
        <f>_xlfn.XLOOKUP($B1305,'[1]DOT Signs Costs (2)'!$A:$A,'[1]DOT Signs Costs (2)'!$W:$W)</f>
        <v>27.192</v>
      </c>
      <c r="I1305" s="36">
        <f t="shared" si="261"/>
        <v>9.6050494999999998</v>
      </c>
      <c r="J1305" s="36">
        <f t="shared" si="263"/>
        <v>0.13872350000000003</v>
      </c>
      <c r="K1305" s="36">
        <f t="shared" si="264"/>
        <v>9.6050494999999998</v>
      </c>
      <c r="L1305" s="36">
        <f t="shared" si="265"/>
        <v>36.935772999999998</v>
      </c>
      <c r="M1305" s="36">
        <f t="shared" si="266"/>
        <v>2.8883774486</v>
      </c>
      <c r="N1305" s="36">
        <f t="shared" si="267"/>
        <v>39.824150448599994</v>
      </c>
      <c r="O1305" s="36">
        <f t="shared" si="268"/>
        <v>7.2570111794219656</v>
      </c>
      <c r="P1305" s="36">
        <f t="shared" si="269"/>
        <v>47.08116162802196</v>
      </c>
      <c r="Q1305" s="38" t="e">
        <v>#N/A</v>
      </c>
      <c r="R1305" s="39" t="str">
        <f t="shared" si="270"/>
        <v xml:space="preserve"> </v>
      </c>
      <c r="S1305" s="40"/>
      <c r="T1305" s="41" t="str">
        <f t="shared" si="271"/>
        <v/>
      </c>
      <c r="U1305" s="41" t="str">
        <f t="shared" si="272"/>
        <v/>
      </c>
      <c r="V1305" s="41" t="e">
        <f t="shared" si="260"/>
        <v>#N/A</v>
      </c>
      <c r="W1305" s="18" t="e">
        <f>_xlfn.XLOOKUP($B1305,'[1]Query2 w Prices'!$B:$B,'[1]Query2 w Prices'!$L:$L)</f>
        <v>#N/A</v>
      </c>
    </row>
    <row r="1306" spans="2:23" ht="16.5" customHeight="1" x14ac:dyDescent="0.25">
      <c r="B1306" s="42" t="s">
        <v>2205</v>
      </c>
      <c r="C1306" s="33" t="s">
        <v>7799</v>
      </c>
      <c r="D1306" s="34" t="str">
        <f>_xlfn.XLOOKUP($B1306,[1]Redo!$A:$A,[1]Redo!$AD:$AD)</f>
        <v>SGN,S8,MUL,R1-6d,</v>
      </c>
      <c r="E1306" s="35">
        <v>1326</v>
      </c>
      <c r="F1306" s="36">
        <f>_xlfn.XLOOKUP($B1306,'[1]DOT Signs Costs (2)'!$A:$A,'[1]DOT Signs Costs (2)'!$Y:$Y)</f>
        <v>0.20705000000000001</v>
      </c>
      <c r="G1306" s="37">
        <f t="shared" si="262"/>
        <v>12.423</v>
      </c>
      <c r="H1306" s="36">
        <f>_xlfn.XLOOKUP($B1306,'[1]DOT Signs Costs (2)'!$A:$A,'[1]DOT Signs Costs (2)'!$W:$W)</f>
        <v>27.192</v>
      </c>
      <c r="I1306" s="36">
        <f t="shared" si="261"/>
        <v>9.6050494999999998</v>
      </c>
      <c r="J1306" s="36">
        <f t="shared" si="263"/>
        <v>0.13872350000000003</v>
      </c>
      <c r="K1306" s="36">
        <f t="shared" si="264"/>
        <v>9.6050494999999998</v>
      </c>
      <c r="L1306" s="36">
        <f t="shared" si="265"/>
        <v>36.935772999999998</v>
      </c>
      <c r="M1306" s="36">
        <f t="shared" si="266"/>
        <v>2.8883774486</v>
      </c>
      <c r="N1306" s="36">
        <f t="shared" si="267"/>
        <v>39.824150448599994</v>
      </c>
      <c r="O1306" s="36">
        <f t="shared" si="268"/>
        <v>7.2570111794219656</v>
      </c>
      <c r="P1306" s="36">
        <f t="shared" si="269"/>
        <v>47.08116162802196</v>
      </c>
      <c r="Q1306" s="38" t="e">
        <v>#N/A</v>
      </c>
      <c r="R1306" s="39" t="str">
        <f t="shared" si="270"/>
        <v xml:space="preserve"> </v>
      </c>
      <c r="S1306" s="40"/>
      <c r="T1306" s="41" t="str">
        <f t="shared" si="271"/>
        <v/>
      </c>
      <c r="U1306" s="41" t="str">
        <f t="shared" si="272"/>
        <v/>
      </c>
      <c r="V1306" s="41" t="e">
        <f t="shared" si="260"/>
        <v>#N/A</v>
      </c>
      <c r="W1306" s="18" t="e">
        <f>_xlfn.XLOOKUP($B1306,'[1]Query2 w Prices'!$B:$B,'[1]Query2 w Prices'!$L:$L)</f>
        <v>#N/A</v>
      </c>
    </row>
    <row r="1307" spans="2:23" ht="16.5" customHeight="1" x14ac:dyDescent="0.25">
      <c r="B1307" s="32" t="s">
        <v>2206</v>
      </c>
      <c r="C1307" s="33" t="s">
        <v>6158</v>
      </c>
      <c r="D1307" s="34" t="str">
        <f>_xlfn.XLOOKUP($B1307,[1]Redo!$A:$A,[1]Redo!$AD:$AD)</f>
        <v>SGN,S8,BWX,R1-7,</v>
      </c>
      <c r="E1307" s="35">
        <v>1326</v>
      </c>
      <c r="F1307" s="36">
        <f>_xlfn.XLOOKUP($B1307,'[1]DOT Signs Costs (2)'!$A:$A,'[1]DOT Signs Costs (2)'!$Y:$Y)</f>
        <v>0.28175</v>
      </c>
      <c r="G1307" s="37">
        <f t="shared" si="262"/>
        <v>16.905000000000001</v>
      </c>
      <c r="H1307" s="36">
        <f>_xlfn.XLOOKUP($B1307,'[1]DOT Signs Costs (2)'!$A:$A,'[1]DOT Signs Costs (2)'!$W:$W)</f>
        <v>45.32</v>
      </c>
      <c r="I1307" s="36">
        <f t="shared" si="261"/>
        <v>13.070382500000001</v>
      </c>
      <c r="J1307" s="36">
        <f t="shared" si="263"/>
        <v>0.18877250000000001</v>
      </c>
      <c r="K1307" s="36">
        <f t="shared" si="264"/>
        <v>13.070382500000001</v>
      </c>
      <c r="L1307" s="36">
        <f t="shared" si="265"/>
        <v>58.579155</v>
      </c>
      <c r="M1307" s="36">
        <f t="shared" si="266"/>
        <v>4.5808899210000007</v>
      </c>
      <c r="N1307" s="36">
        <f t="shared" si="267"/>
        <v>63.160044921000001</v>
      </c>
      <c r="O1307" s="36">
        <f t="shared" si="268"/>
        <v>11.509426991445183</v>
      </c>
      <c r="P1307" s="36">
        <f t="shared" si="269"/>
        <v>74.669471912445189</v>
      </c>
      <c r="Q1307" s="38">
        <v>42.87</v>
      </c>
      <c r="R1307" s="39">
        <f t="shared" si="270"/>
        <v>-0.42586978450486618</v>
      </c>
      <c r="S1307" s="40"/>
      <c r="T1307" s="41" t="str">
        <f t="shared" si="271"/>
        <v/>
      </c>
      <c r="U1307" s="41" t="str">
        <f t="shared" si="272"/>
        <v/>
      </c>
      <c r="V1307" s="41">
        <f t="shared" si="260"/>
        <v>42.87</v>
      </c>
      <c r="W1307" s="18">
        <f>_xlfn.XLOOKUP($B1307,'[1]Query2 w Prices'!$B:$B,'[1]Query2 w Prices'!$L:$L)</f>
        <v>42.796700000000001</v>
      </c>
    </row>
    <row r="1308" spans="2:23" ht="16.5" customHeight="1" x14ac:dyDescent="0.25">
      <c r="B1308" s="42" t="s">
        <v>2209</v>
      </c>
      <c r="C1308" s="33" t="s">
        <v>7800</v>
      </c>
      <c r="D1308" s="34" t="str">
        <f>_xlfn.XLOOKUP($B1308,[1]Redo!$A:$A,[1]Redo!$AD:$AD)</f>
        <v>SGN,S8,BWX,R1-7a,</v>
      </c>
      <c r="E1308" s="35">
        <v>1326</v>
      </c>
      <c r="F1308" s="36">
        <f>_xlfn.XLOOKUP($B1308,'[1]DOT Signs Costs (2)'!$A:$A,'[1]DOT Signs Costs (2)'!$Y:$Y)</f>
        <v>0.39762499999999995</v>
      </c>
      <c r="G1308" s="37">
        <f t="shared" si="262"/>
        <v>23.857499999999998</v>
      </c>
      <c r="H1308" s="36">
        <f>_xlfn.XLOOKUP($B1308,'[1]DOT Signs Costs (2)'!$A:$A,'[1]DOT Signs Costs (2)'!$W:$W)</f>
        <v>67.98</v>
      </c>
      <c r="I1308" s="36">
        <f t="shared" si="261"/>
        <v>18.445823749999999</v>
      </c>
      <c r="J1308" s="36">
        <f t="shared" si="263"/>
        <v>0.26640874999999997</v>
      </c>
      <c r="K1308" s="36">
        <f t="shared" si="264"/>
        <v>18.445823749999999</v>
      </c>
      <c r="L1308" s="36">
        <f t="shared" si="265"/>
        <v>86.692232500000003</v>
      </c>
      <c r="M1308" s="36">
        <f t="shared" si="266"/>
        <v>6.7793325815000003</v>
      </c>
      <c r="N1308" s="36">
        <f t="shared" si="267"/>
        <v>93.471565081500003</v>
      </c>
      <c r="O1308" s="36">
        <f t="shared" si="268"/>
        <v>17.032985892065895</v>
      </c>
      <c r="P1308" s="36">
        <f t="shared" si="269"/>
        <v>110.5045509735659</v>
      </c>
      <c r="Q1308" s="38" t="e">
        <v>#N/A</v>
      </c>
      <c r="R1308" s="39" t="str">
        <f t="shared" si="270"/>
        <v xml:space="preserve"> </v>
      </c>
      <c r="S1308" s="40"/>
      <c r="T1308" s="41" t="str">
        <f t="shared" si="271"/>
        <v/>
      </c>
      <c r="U1308" s="41" t="str">
        <f t="shared" si="272"/>
        <v/>
      </c>
      <c r="V1308" s="41" t="e">
        <f t="shared" si="260"/>
        <v>#N/A</v>
      </c>
      <c r="W1308" s="18" t="e">
        <f>_xlfn.XLOOKUP($B1308,'[1]Query2 w Prices'!$B:$B,'[1]Query2 w Prices'!$L:$L)</f>
        <v>#N/A</v>
      </c>
    </row>
    <row r="1309" spans="2:23" ht="16.5" customHeight="1" x14ac:dyDescent="0.25">
      <c r="B1309" s="32" t="s">
        <v>2210</v>
      </c>
      <c r="C1309" s="33" t="s">
        <v>6159</v>
      </c>
      <c r="D1309" s="34" t="str">
        <f>_xlfn.XLOOKUP($B1309,[1]Redo!$A:$A,[1]Redo!$AD:$AD)</f>
        <v>SGN,S8,BWX,R1-8,</v>
      </c>
      <c r="E1309" s="35">
        <v>1326</v>
      </c>
      <c r="F1309" s="36">
        <f>_xlfn.XLOOKUP($B1309,'[1]DOT Signs Costs (2)'!$A:$A,'[1]DOT Signs Costs (2)'!$Y:$Y)</f>
        <v>0.28175</v>
      </c>
      <c r="G1309" s="37">
        <f t="shared" si="262"/>
        <v>16.905000000000001</v>
      </c>
      <c r="H1309" s="36">
        <f>_xlfn.XLOOKUP($B1309,'[1]DOT Signs Costs (2)'!$A:$A,'[1]DOT Signs Costs (2)'!$W:$W)</f>
        <v>45.32</v>
      </c>
      <c r="I1309" s="36">
        <f t="shared" si="261"/>
        <v>13.070382500000001</v>
      </c>
      <c r="J1309" s="36">
        <f t="shared" si="263"/>
        <v>0.18877250000000001</v>
      </c>
      <c r="K1309" s="36">
        <f t="shared" si="264"/>
        <v>13.070382500000001</v>
      </c>
      <c r="L1309" s="36">
        <f t="shared" si="265"/>
        <v>58.579155</v>
      </c>
      <c r="M1309" s="36">
        <f t="shared" si="266"/>
        <v>4.5808899210000007</v>
      </c>
      <c r="N1309" s="36">
        <f t="shared" si="267"/>
        <v>63.160044921000001</v>
      </c>
      <c r="O1309" s="36">
        <f t="shared" si="268"/>
        <v>11.509426991445183</v>
      </c>
      <c r="P1309" s="36">
        <f t="shared" si="269"/>
        <v>74.669471912445189</v>
      </c>
      <c r="Q1309" s="38">
        <v>42.87</v>
      </c>
      <c r="R1309" s="39">
        <f t="shared" si="270"/>
        <v>-0.42586978450486618</v>
      </c>
      <c r="S1309" s="40"/>
      <c r="T1309" s="41" t="str">
        <f t="shared" si="271"/>
        <v/>
      </c>
      <c r="U1309" s="41" t="str">
        <f t="shared" si="272"/>
        <v/>
      </c>
      <c r="V1309" s="41">
        <f t="shared" si="260"/>
        <v>42.87</v>
      </c>
      <c r="W1309" s="18">
        <f>_xlfn.XLOOKUP($B1309,'[1]Query2 w Prices'!$B:$B,'[1]Query2 w Prices'!$L:$L)</f>
        <v>42.796700000000001</v>
      </c>
    </row>
    <row r="1310" spans="2:23" ht="16.5" customHeight="1" x14ac:dyDescent="0.25">
      <c r="B1310" s="42" t="s">
        <v>2222</v>
      </c>
      <c r="C1310" s="33" t="s">
        <v>6160</v>
      </c>
      <c r="D1310" s="34" t="str">
        <f>_xlfn.XLOOKUP($B1310,[1]Redo!$A:$A,[1]Redo!$AD:$AD)</f>
        <v>SGN,S11,WBY,R1-9,</v>
      </c>
      <c r="E1310" s="35">
        <v>1326</v>
      </c>
      <c r="F1310" s="36">
        <f>_xlfn.XLOOKUP($B1310,'[1]DOT Signs Costs (2)'!$A:$A,'[1]DOT Signs Costs (2)'!$Y:$Y)</f>
        <v>0.69524999999999992</v>
      </c>
      <c r="G1310" s="37">
        <f t="shared" si="262"/>
        <v>41.714999999999996</v>
      </c>
      <c r="H1310" s="36">
        <f>_xlfn.XLOOKUP($B1310,'[1]DOT Signs Costs (2)'!$A:$A,'[1]DOT Signs Costs (2)'!$W:$W)</f>
        <v>135.96</v>
      </c>
      <c r="I1310" s="36">
        <f t="shared" si="261"/>
        <v>32.252647499999995</v>
      </c>
      <c r="J1310" s="36">
        <f t="shared" si="263"/>
        <v>0.4658175</v>
      </c>
      <c r="K1310" s="36">
        <f t="shared" si="264"/>
        <v>32.252647499999995</v>
      </c>
      <c r="L1310" s="36">
        <f t="shared" si="265"/>
        <v>168.67846499999999</v>
      </c>
      <c r="M1310" s="36">
        <f t="shared" si="266"/>
        <v>13.190655962999999</v>
      </c>
      <c r="N1310" s="36">
        <f t="shared" si="267"/>
        <v>181.869120963</v>
      </c>
      <c r="O1310" s="36">
        <f t="shared" si="268"/>
        <v>33.141353403724267</v>
      </c>
      <c r="P1310" s="36">
        <f t="shared" si="269"/>
        <v>215.01047436672428</v>
      </c>
      <c r="Q1310" s="38">
        <v>331.11</v>
      </c>
      <c r="R1310" s="39">
        <f t="shared" si="270"/>
        <v>0.53997148732045064</v>
      </c>
      <c r="S1310" s="40"/>
      <c r="T1310" s="41" t="str">
        <f t="shared" si="271"/>
        <v/>
      </c>
      <c r="U1310" s="41" t="str">
        <f t="shared" si="272"/>
        <v/>
      </c>
      <c r="V1310" s="41">
        <f t="shared" si="260"/>
        <v>331.11</v>
      </c>
      <c r="W1310" s="18">
        <f>_xlfn.XLOOKUP($B1310,'[1]Query2 w Prices'!$B:$B,'[1]Query2 w Prices'!$L:$L)</f>
        <v>331.03629999999998</v>
      </c>
    </row>
    <row r="1311" spans="2:23" ht="16.5" customHeight="1" x14ac:dyDescent="0.25">
      <c r="B1311" s="32" t="s">
        <v>2225</v>
      </c>
      <c r="C1311" s="33" t="s">
        <v>7801</v>
      </c>
      <c r="D1311" s="34" t="str">
        <f>_xlfn.XLOOKUP($B1311,[1]Redo!$A:$A,[1]Redo!$AD:$AD)</f>
        <v>SGN,S8,MUL,R1-9b,</v>
      </c>
      <c r="E1311" s="35">
        <v>1326</v>
      </c>
      <c r="F1311" s="36">
        <f>_xlfn.XLOOKUP($B1311,'[1]DOT Signs Costs (2)'!$A:$A,'[1]DOT Signs Costs (2)'!$Y:$Y)</f>
        <v>0.69524999999999992</v>
      </c>
      <c r="G1311" s="37">
        <f t="shared" si="262"/>
        <v>41.714999999999996</v>
      </c>
      <c r="H1311" s="36">
        <f>_xlfn.XLOOKUP($B1311,'[1]DOT Signs Costs (2)'!$A:$A,'[1]DOT Signs Costs (2)'!$W:$W)</f>
        <v>135.96</v>
      </c>
      <c r="I1311" s="36">
        <f t="shared" si="261"/>
        <v>32.252647499999995</v>
      </c>
      <c r="J1311" s="36">
        <f t="shared" si="263"/>
        <v>0.4658175</v>
      </c>
      <c r="K1311" s="36">
        <f t="shared" si="264"/>
        <v>32.252647499999995</v>
      </c>
      <c r="L1311" s="36">
        <f t="shared" si="265"/>
        <v>168.67846499999999</v>
      </c>
      <c r="M1311" s="36">
        <f t="shared" si="266"/>
        <v>13.190655962999999</v>
      </c>
      <c r="N1311" s="36">
        <f t="shared" si="267"/>
        <v>181.869120963</v>
      </c>
      <c r="O1311" s="36">
        <f t="shared" si="268"/>
        <v>33.141353403724267</v>
      </c>
      <c r="P1311" s="36">
        <f t="shared" si="269"/>
        <v>215.01047436672428</v>
      </c>
      <c r="Q1311" s="38" t="e">
        <v>#N/A</v>
      </c>
      <c r="R1311" s="39" t="str">
        <f t="shared" si="270"/>
        <v xml:space="preserve"> </v>
      </c>
      <c r="S1311" s="40"/>
      <c r="T1311" s="41" t="str">
        <f t="shared" si="271"/>
        <v/>
      </c>
      <c r="U1311" s="41" t="str">
        <f t="shared" si="272"/>
        <v/>
      </c>
      <c r="V1311" s="41" t="e">
        <f t="shared" si="260"/>
        <v>#N/A</v>
      </c>
      <c r="W1311" s="18" t="e">
        <f>_xlfn.XLOOKUP($B1311,'[1]Query2 w Prices'!$B:$B,'[1]Query2 w Prices'!$L:$L)</f>
        <v>#N/A</v>
      </c>
    </row>
    <row r="1312" spans="2:23" ht="16.5" customHeight="1" x14ac:dyDescent="0.25">
      <c r="B1312" s="42" t="s">
        <v>2226</v>
      </c>
      <c r="C1312" s="33" t="s">
        <v>7802</v>
      </c>
      <c r="D1312" s="34" t="str">
        <f>_xlfn.XLOOKUP($B1312,[1]Redo!$A:$A,[1]Redo!$AD:$AD)</f>
        <v>SGN,S11,WBY,R1-9d,</v>
      </c>
      <c r="E1312" s="35">
        <v>1326</v>
      </c>
      <c r="F1312" s="36">
        <f>_xlfn.XLOOKUP($B1312,'[1]DOT Signs Costs (2)'!$A:$A,'[1]DOT Signs Costs (2)'!$Y:$Y)</f>
        <v>0.56820000000000015</v>
      </c>
      <c r="G1312" s="37">
        <f t="shared" si="262"/>
        <v>34.092000000000006</v>
      </c>
      <c r="H1312" s="36">
        <f>_xlfn.XLOOKUP($B1312,'[1]DOT Signs Costs (2)'!$A:$A,'[1]DOT Signs Costs (2)'!$W:$W)</f>
        <v>108.768</v>
      </c>
      <c r="I1312" s="36">
        <f t="shared" si="261"/>
        <v>26.358798000000007</v>
      </c>
      <c r="J1312" s="36">
        <f t="shared" si="263"/>
        <v>0.38069400000000014</v>
      </c>
      <c r="K1312" s="36">
        <f t="shared" si="264"/>
        <v>26.358798000000007</v>
      </c>
      <c r="L1312" s="36">
        <f t="shared" si="265"/>
        <v>135.50749200000001</v>
      </c>
      <c r="M1312" s="36">
        <f t="shared" si="266"/>
        <v>10.596685874400002</v>
      </c>
      <c r="N1312" s="36">
        <f t="shared" si="267"/>
        <v>146.10417787440002</v>
      </c>
      <c r="O1312" s="36">
        <f t="shared" si="268"/>
        <v>26.624036928628321</v>
      </c>
      <c r="P1312" s="36">
        <f t="shared" si="269"/>
        <v>172.72821480302835</v>
      </c>
      <c r="Q1312" s="38" t="e">
        <v>#N/A</v>
      </c>
      <c r="R1312" s="39" t="str">
        <f t="shared" si="270"/>
        <v xml:space="preserve"> </v>
      </c>
      <c r="S1312" s="40"/>
      <c r="T1312" s="41" t="str">
        <f t="shared" si="271"/>
        <v/>
      </c>
      <c r="U1312" s="41" t="str">
        <f t="shared" si="272"/>
        <v/>
      </c>
      <c r="V1312" s="41" t="e">
        <f t="shared" si="260"/>
        <v>#N/A</v>
      </c>
      <c r="W1312" s="18" t="e">
        <f>_xlfn.XLOOKUP($B1312,'[1]Query2 w Prices'!$B:$B,'[1]Query2 w Prices'!$L:$L)</f>
        <v>#N/A</v>
      </c>
    </row>
    <row r="1313" spans="2:23" ht="16.5" customHeight="1" x14ac:dyDescent="0.25">
      <c r="B1313" s="32" t="s">
        <v>2235</v>
      </c>
      <c r="C1313" s="33" t="s">
        <v>6161</v>
      </c>
      <c r="D1313" s="34" t="str">
        <f>_xlfn.XLOOKUP($B1313,[1]Redo!$A:$A,[1]Redo!$AD:$AD)</f>
        <v>SGN,S8,BWX,R20D-1P(CA),</v>
      </c>
      <c r="E1313" s="35">
        <v>1326</v>
      </c>
      <c r="F1313" s="36">
        <f>_xlfn.XLOOKUP($B1313,'[1]DOT Signs Costs (2)'!$A:$A,'[1]DOT Signs Costs (2)'!$Y:$Y)</f>
        <v>7.2350000000000012E-2</v>
      </c>
      <c r="G1313" s="37">
        <f t="shared" si="262"/>
        <v>4.3410000000000011</v>
      </c>
      <c r="H1313" s="36">
        <f>_xlfn.XLOOKUP($B1313,'[1]DOT Signs Costs (2)'!$A:$A,'[1]DOT Signs Costs (2)'!$W:$W)</f>
        <v>9.0640000000000001</v>
      </c>
      <c r="I1313" s="36">
        <f t="shared" si="261"/>
        <v>3.3563165000000006</v>
      </c>
      <c r="J1313" s="36">
        <f t="shared" si="263"/>
        <v>4.8474500000000011E-2</v>
      </c>
      <c r="K1313" s="36">
        <f t="shared" si="264"/>
        <v>3.3563165000000006</v>
      </c>
      <c r="L1313" s="36">
        <f t="shared" si="265"/>
        <v>12.468791</v>
      </c>
      <c r="M1313" s="36">
        <f t="shared" si="266"/>
        <v>0.97505945620000001</v>
      </c>
      <c r="N1313" s="36">
        <f t="shared" si="267"/>
        <v>13.4438504562</v>
      </c>
      <c r="O1313" s="36">
        <f t="shared" si="268"/>
        <v>2.4498243391542398</v>
      </c>
      <c r="P1313" s="36">
        <f t="shared" si="269"/>
        <v>15.89367479535424</v>
      </c>
      <c r="Q1313" s="38">
        <v>12.55</v>
      </c>
      <c r="R1313" s="39">
        <f t="shared" si="270"/>
        <v>-0.21037770297977934</v>
      </c>
      <c r="S1313" s="40"/>
      <c r="T1313" s="41" t="str">
        <f t="shared" si="271"/>
        <v/>
      </c>
      <c r="U1313" s="41" t="str">
        <f t="shared" si="272"/>
        <v/>
      </c>
      <c r="V1313" s="41">
        <f t="shared" si="260"/>
        <v>12.55</v>
      </c>
      <c r="W1313" s="18">
        <f>_xlfn.XLOOKUP($B1313,'[1]Query2 w Prices'!$B:$B,'[1]Query2 w Prices'!$L:$L)</f>
        <v>12.4733</v>
      </c>
    </row>
    <row r="1314" spans="2:23" ht="16.5" customHeight="1" x14ac:dyDescent="0.25">
      <c r="B1314" s="42" t="s">
        <v>2238</v>
      </c>
      <c r="C1314" s="33" t="s">
        <v>6162</v>
      </c>
      <c r="D1314" s="34" t="str">
        <f>_xlfn.XLOOKUP($B1314,[1]Redo!$A:$A,[1]Redo!$AD:$AD)</f>
        <v>SGN,S8,BWX,R20D-1P(CA),</v>
      </c>
      <c r="E1314" s="35">
        <v>1326</v>
      </c>
      <c r="F1314" s="36">
        <f>_xlfn.XLOOKUP($B1314,'[1]DOT Signs Costs (2)'!$A:$A,'[1]DOT Signs Costs (2)'!$Y:$Y)</f>
        <v>0.11440625</v>
      </c>
      <c r="G1314" s="37">
        <f t="shared" si="262"/>
        <v>6.8643749999999999</v>
      </c>
      <c r="H1314" s="36">
        <f>_xlfn.XLOOKUP($B1314,'[1]DOT Signs Costs (2)'!$A:$A,'[1]DOT Signs Costs (2)'!$W:$W)</f>
        <v>16.995000000000001</v>
      </c>
      <c r="I1314" s="36">
        <f t="shared" si="261"/>
        <v>5.3073059374999998</v>
      </c>
      <c r="J1314" s="36">
        <f t="shared" si="263"/>
        <v>7.665218750000001E-2</v>
      </c>
      <c r="K1314" s="36">
        <f t="shared" si="264"/>
        <v>5.3073059374999998</v>
      </c>
      <c r="L1314" s="36">
        <f t="shared" si="265"/>
        <v>22.378958125</v>
      </c>
      <c r="M1314" s="36">
        <f t="shared" si="266"/>
        <v>1.7500345253750003</v>
      </c>
      <c r="N1314" s="36">
        <f t="shared" si="267"/>
        <v>24.128992650375</v>
      </c>
      <c r="O1314" s="36">
        <f t="shared" si="268"/>
        <v>4.3969392300776011</v>
      </c>
      <c r="P1314" s="36">
        <f t="shared" si="269"/>
        <v>28.525931880452603</v>
      </c>
      <c r="Q1314" s="38">
        <v>18.79</v>
      </c>
      <c r="R1314" s="39">
        <f t="shared" si="270"/>
        <v>-0.34130109828678906</v>
      </c>
      <c r="S1314" s="40"/>
      <c r="T1314" s="41" t="str">
        <f t="shared" si="271"/>
        <v/>
      </c>
      <c r="U1314" s="41" t="str">
        <f t="shared" si="272"/>
        <v/>
      </c>
      <c r="V1314" s="41">
        <f t="shared" si="260"/>
        <v>18.79</v>
      </c>
      <c r="W1314" s="18">
        <f>_xlfn.XLOOKUP($B1314,'[1]Query2 w Prices'!$B:$B,'[1]Query2 w Prices'!$L:$L)</f>
        <v>18.71</v>
      </c>
    </row>
    <row r="1315" spans="2:23" ht="16.5" customHeight="1" x14ac:dyDescent="0.25">
      <c r="B1315" s="32" t="s">
        <v>2239</v>
      </c>
      <c r="C1315" s="33" t="s">
        <v>6163</v>
      </c>
      <c r="D1315" s="34" t="str">
        <f>_xlfn.XLOOKUP($B1315,[1]Redo!$A:$A,[1]Redo!$AD:$AD)</f>
        <v>SGN,S8,BWX,R20D-1P(CA),</v>
      </c>
      <c r="E1315" s="35">
        <v>1326</v>
      </c>
      <c r="F1315" s="36">
        <f>_xlfn.XLOOKUP($B1315,'[1]DOT Signs Costs (2)'!$A:$A,'[1]DOT Signs Costs (2)'!$Y:$Y)</f>
        <v>0.16705000000000003</v>
      </c>
      <c r="G1315" s="37">
        <f t="shared" si="262"/>
        <v>10.023000000000001</v>
      </c>
      <c r="H1315" s="36">
        <f>_xlfn.XLOOKUP($B1315,'[1]DOT Signs Costs (2)'!$A:$A,'[1]DOT Signs Costs (2)'!$W:$W)</f>
        <v>27.192</v>
      </c>
      <c r="I1315" s="36">
        <f t="shared" si="261"/>
        <v>7.7494495000000017</v>
      </c>
      <c r="J1315" s="36">
        <f t="shared" si="263"/>
        <v>0.11192350000000002</v>
      </c>
      <c r="K1315" s="36">
        <f t="shared" si="264"/>
        <v>7.7494495000000017</v>
      </c>
      <c r="L1315" s="36">
        <f t="shared" si="265"/>
        <v>35.053373000000001</v>
      </c>
      <c r="M1315" s="36">
        <f t="shared" si="266"/>
        <v>2.7411737686000004</v>
      </c>
      <c r="N1315" s="36">
        <f t="shared" si="267"/>
        <v>37.7945467686</v>
      </c>
      <c r="O1315" s="36">
        <f t="shared" si="268"/>
        <v>6.8871638272589593</v>
      </c>
      <c r="P1315" s="36">
        <f t="shared" si="269"/>
        <v>44.681710595858959</v>
      </c>
      <c r="Q1315" s="38">
        <v>29.56</v>
      </c>
      <c r="R1315" s="39">
        <f t="shared" si="270"/>
        <v>-0.3384317743032072</v>
      </c>
      <c r="S1315" s="40"/>
      <c r="T1315" s="41" t="str">
        <f t="shared" si="271"/>
        <v/>
      </c>
      <c r="U1315" s="41" t="str">
        <f t="shared" si="272"/>
        <v/>
      </c>
      <c r="V1315" s="41">
        <f t="shared" si="260"/>
        <v>29.56</v>
      </c>
      <c r="W1315" s="18">
        <f>_xlfn.XLOOKUP($B1315,'[1]Query2 w Prices'!$B:$B,'[1]Query2 w Prices'!$L:$L)</f>
        <v>29.481400000000001</v>
      </c>
    </row>
    <row r="1316" spans="2:23" ht="16.5" customHeight="1" x14ac:dyDescent="0.25">
      <c r="B1316" s="42" t="s">
        <v>2240</v>
      </c>
      <c r="C1316" s="33" t="s">
        <v>6164</v>
      </c>
      <c r="D1316" s="34" t="str">
        <f>_xlfn.XLOOKUP($B1316,[1]Redo!$A:$A,[1]Redo!$AD:$AD)</f>
        <v>SGN,S8,BWX,R20D-2P(CA),</v>
      </c>
      <c r="E1316" s="35">
        <v>1326</v>
      </c>
      <c r="F1316" s="36">
        <f>_xlfn.XLOOKUP($B1316,'[1]DOT Signs Costs (2)'!$A:$A,'[1]DOT Signs Costs (2)'!$Y:$Y)</f>
        <v>7.2350000000000012E-2</v>
      </c>
      <c r="G1316" s="37">
        <f t="shared" si="262"/>
        <v>4.3410000000000011</v>
      </c>
      <c r="H1316" s="36">
        <f>_xlfn.XLOOKUP($B1316,'[1]DOT Signs Costs (2)'!$A:$A,'[1]DOT Signs Costs (2)'!$W:$W)</f>
        <v>9.0640000000000001</v>
      </c>
      <c r="I1316" s="36">
        <f t="shared" si="261"/>
        <v>3.3563165000000006</v>
      </c>
      <c r="J1316" s="36">
        <f t="shared" si="263"/>
        <v>4.8474500000000011E-2</v>
      </c>
      <c r="K1316" s="36">
        <f t="shared" si="264"/>
        <v>3.3563165000000006</v>
      </c>
      <c r="L1316" s="36">
        <f t="shared" si="265"/>
        <v>12.468791</v>
      </c>
      <c r="M1316" s="36">
        <f t="shared" si="266"/>
        <v>0.97505945620000001</v>
      </c>
      <c r="N1316" s="36">
        <f t="shared" si="267"/>
        <v>13.4438504562</v>
      </c>
      <c r="O1316" s="36">
        <f t="shared" si="268"/>
        <v>2.4498243391542398</v>
      </c>
      <c r="P1316" s="36">
        <f t="shared" si="269"/>
        <v>15.89367479535424</v>
      </c>
      <c r="Q1316" s="38">
        <v>12.55</v>
      </c>
      <c r="R1316" s="39">
        <f t="shared" si="270"/>
        <v>-0.21037770297977934</v>
      </c>
      <c r="S1316" s="40"/>
      <c r="T1316" s="41" t="str">
        <f t="shared" si="271"/>
        <v/>
      </c>
      <c r="U1316" s="41" t="str">
        <f t="shared" si="272"/>
        <v/>
      </c>
      <c r="V1316" s="41">
        <f t="shared" si="260"/>
        <v>12.55</v>
      </c>
      <c r="W1316" s="18">
        <f>_xlfn.XLOOKUP($B1316,'[1]Query2 w Prices'!$B:$B,'[1]Query2 w Prices'!$L:$L)</f>
        <v>12.4733</v>
      </c>
    </row>
    <row r="1317" spans="2:23" ht="16.5" customHeight="1" x14ac:dyDescent="0.25">
      <c r="B1317" s="32" t="s">
        <v>2242</v>
      </c>
      <c r="C1317" s="33" t="s">
        <v>6165</v>
      </c>
      <c r="D1317" s="34" t="str">
        <f>_xlfn.XLOOKUP($B1317,[1]Redo!$A:$A,[1]Redo!$AD:$AD)</f>
        <v>SGN,S8,BWX,R20D-2P(CA),</v>
      </c>
      <c r="E1317" s="35">
        <v>1326</v>
      </c>
      <c r="F1317" s="36">
        <f>_xlfn.XLOOKUP($B1317,'[1]DOT Signs Costs (2)'!$A:$A,'[1]DOT Signs Costs (2)'!$Y:$Y)</f>
        <v>0.11440625</v>
      </c>
      <c r="G1317" s="37">
        <f t="shared" si="262"/>
        <v>6.8643749999999999</v>
      </c>
      <c r="H1317" s="36">
        <f>_xlfn.XLOOKUP($B1317,'[1]DOT Signs Costs (2)'!$A:$A,'[1]DOT Signs Costs (2)'!$W:$W)</f>
        <v>16.995000000000001</v>
      </c>
      <c r="I1317" s="36">
        <f t="shared" si="261"/>
        <v>5.3073059374999998</v>
      </c>
      <c r="J1317" s="36">
        <f t="shared" si="263"/>
        <v>7.665218750000001E-2</v>
      </c>
      <c r="K1317" s="36">
        <f t="shared" si="264"/>
        <v>5.3073059374999998</v>
      </c>
      <c r="L1317" s="36">
        <f t="shared" si="265"/>
        <v>22.378958125</v>
      </c>
      <c r="M1317" s="36">
        <f t="shared" si="266"/>
        <v>1.7500345253750003</v>
      </c>
      <c r="N1317" s="36">
        <f t="shared" si="267"/>
        <v>24.128992650375</v>
      </c>
      <c r="O1317" s="36">
        <f t="shared" si="268"/>
        <v>4.3969392300776011</v>
      </c>
      <c r="P1317" s="36">
        <f t="shared" si="269"/>
        <v>28.525931880452603</v>
      </c>
      <c r="Q1317" s="38">
        <v>18.79</v>
      </c>
      <c r="R1317" s="39">
        <f t="shared" si="270"/>
        <v>-0.34130109828678906</v>
      </c>
      <c r="S1317" s="40"/>
      <c r="T1317" s="41" t="str">
        <f t="shared" si="271"/>
        <v/>
      </c>
      <c r="U1317" s="41" t="str">
        <f t="shared" si="272"/>
        <v/>
      </c>
      <c r="V1317" s="41">
        <f t="shared" si="260"/>
        <v>18.79</v>
      </c>
      <c r="W1317" s="18">
        <f>_xlfn.XLOOKUP($B1317,'[1]Query2 w Prices'!$B:$B,'[1]Query2 w Prices'!$L:$L)</f>
        <v>18.71</v>
      </c>
    </row>
    <row r="1318" spans="2:23" ht="16.5" customHeight="1" x14ac:dyDescent="0.25">
      <c r="B1318" s="42" t="s">
        <v>2243</v>
      </c>
      <c r="C1318" s="33" t="s">
        <v>6166</v>
      </c>
      <c r="D1318" s="34" t="str">
        <f>_xlfn.XLOOKUP($B1318,[1]Redo!$A:$A,[1]Redo!$AD:$AD)</f>
        <v>SGN,S8,BWX,R20D-2P(CA),</v>
      </c>
      <c r="E1318" s="35">
        <v>1326</v>
      </c>
      <c r="F1318" s="36">
        <f>_xlfn.XLOOKUP($B1318,'[1]DOT Signs Costs (2)'!$A:$A,'[1]DOT Signs Costs (2)'!$Y:$Y)</f>
        <v>0.16705000000000003</v>
      </c>
      <c r="G1318" s="37">
        <f t="shared" si="262"/>
        <v>10.023000000000001</v>
      </c>
      <c r="H1318" s="36">
        <f>_xlfn.XLOOKUP($B1318,'[1]DOT Signs Costs (2)'!$A:$A,'[1]DOT Signs Costs (2)'!$W:$W)</f>
        <v>27.192</v>
      </c>
      <c r="I1318" s="36">
        <f t="shared" si="261"/>
        <v>7.7494495000000017</v>
      </c>
      <c r="J1318" s="36">
        <f t="shared" si="263"/>
        <v>0.11192350000000002</v>
      </c>
      <c r="K1318" s="36">
        <f t="shared" si="264"/>
        <v>7.7494495000000017</v>
      </c>
      <c r="L1318" s="36">
        <f t="shared" si="265"/>
        <v>35.053373000000001</v>
      </c>
      <c r="M1318" s="36">
        <f t="shared" si="266"/>
        <v>2.7411737686000004</v>
      </c>
      <c r="N1318" s="36">
        <f t="shared" si="267"/>
        <v>37.7945467686</v>
      </c>
      <c r="O1318" s="36">
        <f t="shared" si="268"/>
        <v>6.8871638272589593</v>
      </c>
      <c r="P1318" s="36">
        <f t="shared" si="269"/>
        <v>44.681710595858959</v>
      </c>
      <c r="Q1318" s="38">
        <v>29.56</v>
      </c>
      <c r="R1318" s="39">
        <f t="shared" si="270"/>
        <v>-0.3384317743032072</v>
      </c>
      <c r="S1318" s="40"/>
      <c r="T1318" s="41" t="str">
        <f t="shared" si="271"/>
        <v/>
      </c>
      <c r="U1318" s="41" t="str">
        <f t="shared" si="272"/>
        <v/>
      </c>
      <c r="V1318" s="41">
        <f t="shared" si="260"/>
        <v>29.56</v>
      </c>
      <c r="W1318" s="18">
        <f>_xlfn.XLOOKUP($B1318,'[1]Query2 w Prices'!$B:$B,'[1]Query2 w Prices'!$L:$L)</f>
        <v>29.481400000000001</v>
      </c>
    </row>
    <row r="1319" spans="2:23" ht="16.5" customHeight="1" x14ac:dyDescent="0.25">
      <c r="B1319" s="32" t="s">
        <v>2244</v>
      </c>
      <c r="C1319" s="33" t="s">
        <v>6167</v>
      </c>
      <c r="D1319" s="34" t="str">
        <f>_xlfn.XLOOKUP($B1319,[1]Redo!$A:$A,[1]Redo!$AD:$AD)</f>
        <v>SGN,S8,BWX,R20D-3P(CA),</v>
      </c>
      <c r="E1319" s="35">
        <v>1326</v>
      </c>
      <c r="F1319" s="36">
        <f>_xlfn.XLOOKUP($B1319,'[1]DOT Signs Costs (2)'!$A:$A,'[1]DOT Signs Costs (2)'!$Y:$Y)</f>
        <v>7.2350000000000012E-2</v>
      </c>
      <c r="G1319" s="37">
        <f t="shared" si="262"/>
        <v>4.3410000000000011</v>
      </c>
      <c r="H1319" s="36">
        <f>_xlfn.XLOOKUP($B1319,'[1]DOT Signs Costs (2)'!$A:$A,'[1]DOT Signs Costs (2)'!$W:$W)</f>
        <v>9.0640000000000001</v>
      </c>
      <c r="I1319" s="36">
        <f t="shared" si="261"/>
        <v>3.3563165000000006</v>
      </c>
      <c r="J1319" s="36">
        <f t="shared" si="263"/>
        <v>4.8474500000000011E-2</v>
      </c>
      <c r="K1319" s="36">
        <f t="shared" si="264"/>
        <v>3.3563165000000006</v>
      </c>
      <c r="L1319" s="36">
        <f t="shared" si="265"/>
        <v>12.468791</v>
      </c>
      <c r="M1319" s="36">
        <f t="shared" si="266"/>
        <v>0.97505945620000001</v>
      </c>
      <c r="N1319" s="36">
        <f t="shared" si="267"/>
        <v>13.4438504562</v>
      </c>
      <c r="O1319" s="36">
        <f t="shared" si="268"/>
        <v>2.4498243391542398</v>
      </c>
      <c r="P1319" s="36">
        <f t="shared" si="269"/>
        <v>15.89367479535424</v>
      </c>
      <c r="Q1319" s="38">
        <v>12.55</v>
      </c>
      <c r="R1319" s="39">
        <f t="shared" si="270"/>
        <v>-0.21037770297977934</v>
      </c>
      <c r="S1319" s="40"/>
      <c r="T1319" s="41" t="str">
        <f t="shared" si="271"/>
        <v/>
      </c>
      <c r="U1319" s="41" t="str">
        <f t="shared" si="272"/>
        <v/>
      </c>
      <c r="V1319" s="41">
        <f t="shared" si="260"/>
        <v>12.55</v>
      </c>
      <c r="W1319" s="18">
        <f>_xlfn.XLOOKUP($B1319,'[1]Query2 w Prices'!$B:$B,'[1]Query2 w Prices'!$L:$L)</f>
        <v>12.4733</v>
      </c>
    </row>
    <row r="1320" spans="2:23" ht="16.5" customHeight="1" x14ac:dyDescent="0.25">
      <c r="B1320" s="42" t="s">
        <v>2246</v>
      </c>
      <c r="C1320" s="33" t="s">
        <v>6168</v>
      </c>
      <c r="D1320" s="34" t="str">
        <f>_xlfn.XLOOKUP($B1320,[1]Redo!$A:$A,[1]Redo!$AD:$AD)</f>
        <v>SGN,S8,BWX,R20D-3P(CA),</v>
      </c>
      <c r="E1320" s="35">
        <v>1326</v>
      </c>
      <c r="F1320" s="36">
        <f>_xlfn.XLOOKUP($B1320,'[1]DOT Signs Costs (2)'!$A:$A,'[1]DOT Signs Costs (2)'!$Y:$Y)</f>
        <v>0.11440625</v>
      </c>
      <c r="G1320" s="37">
        <f t="shared" si="262"/>
        <v>6.8643749999999999</v>
      </c>
      <c r="H1320" s="36">
        <f>_xlfn.XLOOKUP($B1320,'[1]DOT Signs Costs (2)'!$A:$A,'[1]DOT Signs Costs (2)'!$W:$W)</f>
        <v>16.995000000000001</v>
      </c>
      <c r="I1320" s="36">
        <f t="shared" si="261"/>
        <v>5.3073059374999998</v>
      </c>
      <c r="J1320" s="36">
        <f t="shared" si="263"/>
        <v>7.665218750000001E-2</v>
      </c>
      <c r="K1320" s="36">
        <f t="shared" si="264"/>
        <v>5.3073059374999998</v>
      </c>
      <c r="L1320" s="36">
        <f t="shared" si="265"/>
        <v>22.378958125</v>
      </c>
      <c r="M1320" s="36">
        <f t="shared" si="266"/>
        <v>1.7500345253750003</v>
      </c>
      <c r="N1320" s="36">
        <f t="shared" si="267"/>
        <v>24.128992650375</v>
      </c>
      <c r="O1320" s="36">
        <f t="shared" si="268"/>
        <v>4.3969392300776011</v>
      </c>
      <c r="P1320" s="36">
        <f t="shared" si="269"/>
        <v>28.525931880452603</v>
      </c>
      <c r="Q1320" s="38">
        <v>18.79</v>
      </c>
      <c r="R1320" s="39">
        <f t="shared" si="270"/>
        <v>-0.34130109828678906</v>
      </c>
      <c r="S1320" s="40"/>
      <c r="T1320" s="41" t="str">
        <f t="shared" si="271"/>
        <v/>
      </c>
      <c r="U1320" s="41" t="str">
        <f t="shared" si="272"/>
        <v/>
      </c>
      <c r="V1320" s="41">
        <f t="shared" si="260"/>
        <v>18.79</v>
      </c>
      <c r="W1320" s="18">
        <f>_xlfn.XLOOKUP($B1320,'[1]Query2 w Prices'!$B:$B,'[1]Query2 w Prices'!$L:$L)</f>
        <v>18.71</v>
      </c>
    </row>
    <row r="1321" spans="2:23" ht="16.5" customHeight="1" x14ac:dyDescent="0.25">
      <c r="B1321" s="32" t="s">
        <v>2247</v>
      </c>
      <c r="C1321" s="33" t="s">
        <v>6169</v>
      </c>
      <c r="D1321" s="34" t="str">
        <f>_xlfn.XLOOKUP($B1321,[1]Redo!$A:$A,[1]Redo!$AD:$AD)</f>
        <v>SGN,S8,BWX,R20D-3P(CA),</v>
      </c>
      <c r="E1321" s="35">
        <v>1326</v>
      </c>
      <c r="F1321" s="36">
        <f>_xlfn.XLOOKUP($B1321,'[1]DOT Signs Costs (2)'!$A:$A,'[1]DOT Signs Costs (2)'!$Y:$Y)</f>
        <v>0.16705000000000003</v>
      </c>
      <c r="G1321" s="37">
        <f t="shared" si="262"/>
        <v>10.023000000000001</v>
      </c>
      <c r="H1321" s="36">
        <f>_xlfn.XLOOKUP($B1321,'[1]DOT Signs Costs (2)'!$A:$A,'[1]DOT Signs Costs (2)'!$W:$W)</f>
        <v>27.192</v>
      </c>
      <c r="I1321" s="36">
        <f t="shared" si="261"/>
        <v>7.7494495000000017</v>
      </c>
      <c r="J1321" s="36">
        <f t="shared" si="263"/>
        <v>0.11192350000000002</v>
      </c>
      <c r="K1321" s="36">
        <f t="shared" si="264"/>
        <v>7.7494495000000017</v>
      </c>
      <c r="L1321" s="36">
        <f t="shared" si="265"/>
        <v>35.053373000000001</v>
      </c>
      <c r="M1321" s="36">
        <f t="shared" si="266"/>
        <v>2.7411737686000004</v>
      </c>
      <c r="N1321" s="36">
        <f t="shared" si="267"/>
        <v>37.7945467686</v>
      </c>
      <c r="O1321" s="36">
        <f t="shared" si="268"/>
        <v>6.8871638272589593</v>
      </c>
      <c r="P1321" s="36">
        <f t="shared" si="269"/>
        <v>44.681710595858959</v>
      </c>
      <c r="Q1321" s="38">
        <v>29.56</v>
      </c>
      <c r="R1321" s="39">
        <f t="shared" si="270"/>
        <v>-0.3384317743032072</v>
      </c>
      <c r="S1321" s="40"/>
      <c r="T1321" s="41" t="str">
        <f t="shared" si="271"/>
        <v/>
      </c>
      <c r="U1321" s="41" t="str">
        <f t="shared" si="272"/>
        <v/>
      </c>
      <c r="V1321" s="41">
        <f t="shared" si="260"/>
        <v>29.56</v>
      </c>
      <c r="W1321" s="18">
        <f>_xlfn.XLOOKUP($B1321,'[1]Query2 w Prices'!$B:$B,'[1]Query2 w Prices'!$L:$L)</f>
        <v>29.481400000000001</v>
      </c>
    </row>
    <row r="1322" spans="2:23" ht="16.5" customHeight="1" x14ac:dyDescent="0.25">
      <c r="B1322" s="42" t="s">
        <v>2248</v>
      </c>
      <c r="C1322" s="33" t="s">
        <v>6170</v>
      </c>
      <c r="D1322" s="34" t="str">
        <f>_xlfn.XLOOKUP($B1322,[1]Redo!$A:$A,[1]Redo!$AD:$AD)</f>
        <v>SGN,S8,BWX,R20D-4P(CA),</v>
      </c>
      <c r="E1322" s="35">
        <v>1326</v>
      </c>
      <c r="F1322" s="36">
        <f>_xlfn.XLOOKUP($B1322,'[1]DOT Signs Costs (2)'!$A:$A,'[1]DOT Signs Costs (2)'!$Y:$Y)</f>
        <v>7.2350000000000012E-2</v>
      </c>
      <c r="G1322" s="37">
        <f t="shared" si="262"/>
        <v>4.3410000000000011</v>
      </c>
      <c r="H1322" s="36">
        <f>_xlfn.XLOOKUP($B1322,'[1]DOT Signs Costs (2)'!$A:$A,'[1]DOT Signs Costs (2)'!$W:$W)</f>
        <v>9.0640000000000001</v>
      </c>
      <c r="I1322" s="36">
        <f t="shared" si="261"/>
        <v>3.3563165000000006</v>
      </c>
      <c r="J1322" s="36">
        <f t="shared" si="263"/>
        <v>4.8474500000000011E-2</v>
      </c>
      <c r="K1322" s="36">
        <f t="shared" si="264"/>
        <v>3.3563165000000006</v>
      </c>
      <c r="L1322" s="36">
        <f t="shared" si="265"/>
        <v>12.468791</v>
      </c>
      <c r="M1322" s="36">
        <f t="shared" si="266"/>
        <v>0.97505945620000001</v>
      </c>
      <c r="N1322" s="36">
        <f t="shared" si="267"/>
        <v>13.4438504562</v>
      </c>
      <c r="O1322" s="36">
        <f t="shared" si="268"/>
        <v>2.4498243391542398</v>
      </c>
      <c r="P1322" s="36">
        <f t="shared" si="269"/>
        <v>15.89367479535424</v>
      </c>
      <c r="Q1322" s="38">
        <v>12.55</v>
      </c>
      <c r="R1322" s="39">
        <f t="shared" si="270"/>
        <v>-0.21037770297977934</v>
      </c>
      <c r="S1322" s="40"/>
      <c r="T1322" s="41" t="str">
        <f t="shared" si="271"/>
        <v/>
      </c>
      <c r="U1322" s="41" t="str">
        <f t="shared" si="272"/>
        <v/>
      </c>
      <c r="V1322" s="41">
        <f t="shared" si="260"/>
        <v>12.55</v>
      </c>
      <c r="W1322" s="18">
        <f>_xlfn.XLOOKUP($B1322,'[1]Query2 w Prices'!$B:$B,'[1]Query2 w Prices'!$L:$L)</f>
        <v>12.4733</v>
      </c>
    </row>
    <row r="1323" spans="2:23" ht="16.5" customHeight="1" x14ac:dyDescent="0.25">
      <c r="B1323" s="32" t="s">
        <v>2250</v>
      </c>
      <c r="C1323" s="33" t="s">
        <v>6171</v>
      </c>
      <c r="D1323" s="34" t="str">
        <f>_xlfn.XLOOKUP($B1323,[1]Redo!$A:$A,[1]Redo!$AD:$AD)</f>
        <v>SGN,S8,BWX,R20D-4P(CA),</v>
      </c>
      <c r="E1323" s="35">
        <v>1326</v>
      </c>
      <c r="F1323" s="36">
        <f>_xlfn.XLOOKUP($B1323,'[1]DOT Signs Costs (2)'!$A:$A,'[1]DOT Signs Costs (2)'!$Y:$Y)</f>
        <v>0.11440625</v>
      </c>
      <c r="G1323" s="37">
        <f t="shared" si="262"/>
        <v>6.8643749999999999</v>
      </c>
      <c r="H1323" s="36">
        <f>_xlfn.XLOOKUP($B1323,'[1]DOT Signs Costs (2)'!$A:$A,'[1]DOT Signs Costs (2)'!$W:$W)</f>
        <v>16.995000000000001</v>
      </c>
      <c r="I1323" s="36">
        <f t="shared" si="261"/>
        <v>5.3073059374999998</v>
      </c>
      <c r="J1323" s="36">
        <f t="shared" si="263"/>
        <v>7.665218750000001E-2</v>
      </c>
      <c r="K1323" s="36">
        <f t="shared" si="264"/>
        <v>5.3073059374999998</v>
      </c>
      <c r="L1323" s="36">
        <f t="shared" si="265"/>
        <v>22.378958125</v>
      </c>
      <c r="M1323" s="36">
        <f t="shared" si="266"/>
        <v>1.7500345253750003</v>
      </c>
      <c r="N1323" s="36">
        <f t="shared" si="267"/>
        <v>24.128992650375</v>
      </c>
      <c r="O1323" s="36">
        <f t="shared" si="268"/>
        <v>4.3969392300776011</v>
      </c>
      <c r="P1323" s="36">
        <f t="shared" si="269"/>
        <v>28.525931880452603</v>
      </c>
      <c r="Q1323" s="38">
        <v>18.79</v>
      </c>
      <c r="R1323" s="39">
        <f t="shared" si="270"/>
        <v>-0.34130109828678906</v>
      </c>
      <c r="S1323" s="40"/>
      <c r="T1323" s="41" t="str">
        <f t="shared" si="271"/>
        <v/>
      </c>
      <c r="U1323" s="41" t="str">
        <f t="shared" si="272"/>
        <v/>
      </c>
      <c r="V1323" s="41">
        <f t="shared" si="260"/>
        <v>18.79</v>
      </c>
      <c r="W1323" s="18">
        <f>_xlfn.XLOOKUP($B1323,'[1]Query2 w Prices'!$B:$B,'[1]Query2 w Prices'!$L:$L)</f>
        <v>18.71</v>
      </c>
    </row>
    <row r="1324" spans="2:23" ht="16.5" customHeight="1" x14ac:dyDescent="0.25">
      <c r="B1324" s="42" t="s">
        <v>2251</v>
      </c>
      <c r="C1324" s="33" t="s">
        <v>6172</v>
      </c>
      <c r="D1324" s="34" t="str">
        <f>_xlfn.XLOOKUP($B1324,[1]Redo!$A:$A,[1]Redo!$AD:$AD)</f>
        <v>SGN,S8,BWX,R20D-4P(CA),</v>
      </c>
      <c r="E1324" s="35">
        <v>1326</v>
      </c>
      <c r="F1324" s="36">
        <f>_xlfn.XLOOKUP($B1324,'[1]DOT Signs Costs (2)'!$A:$A,'[1]DOT Signs Costs (2)'!$Y:$Y)</f>
        <v>0.16705000000000003</v>
      </c>
      <c r="G1324" s="37">
        <f t="shared" si="262"/>
        <v>10.023000000000001</v>
      </c>
      <c r="H1324" s="36">
        <f>_xlfn.XLOOKUP($B1324,'[1]DOT Signs Costs (2)'!$A:$A,'[1]DOT Signs Costs (2)'!$W:$W)</f>
        <v>27.192</v>
      </c>
      <c r="I1324" s="36">
        <f t="shared" si="261"/>
        <v>7.7494495000000017</v>
      </c>
      <c r="J1324" s="36">
        <f t="shared" si="263"/>
        <v>0.11192350000000002</v>
      </c>
      <c r="K1324" s="36">
        <f t="shared" si="264"/>
        <v>7.7494495000000017</v>
      </c>
      <c r="L1324" s="36">
        <f t="shared" si="265"/>
        <v>35.053373000000001</v>
      </c>
      <c r="M1324" s="36">
        <f t="shared" si="266"/>
        <v>2.7411737686000004</v>
      </c>
      <c r="N1324" s="36">
        <f t="shared" si="267"/>
        <v>37.7945467686</v>
      </c>
      <c r="O1324" s="36">
        <f t="shared" si="268"/>
        <v>6.8871638272589593</v>
      </c>
      <c r="P1324" s="36">
        <f t="shared" si="269"/>
        <v>44.681710595858959</v>
      </c>
      <c r="Q1324" s="38">
        <v>29.56</v>
      </c>
      <c r="R1324" s="39">
        <f t="shared" si="270"/>
        <v>-0.3384317743032072</v>
      </c>
      <c r="S1324" s="40"/>
      <c r="T1324" s="41" t="str">
        <f t="shared" si="271"/>
        <v/>
      </c>
      <c r="U1324" s="41" t="str">
        <f t="shared" si="272"/>
        <v/>
      </c>
      <c r="V1324" s="41">
        <f t="shared" si="260"/>
        <v>29.56</v>
      </c>
      <c r="W1324" s="18">
        <f>_xlfn.XLOOKUP($B1324,'[1]Query2 w Prices'!$B:$B,'[1]Query2 w Prices'!$L:$L)</f>
        <v>29.481400000000001</v>
      </c>
    </row>
    <row r="1325" spans="2:23" ht="16.5" customHeight="1" x14ac:dyDescent="0.25">
      <c r="B1325" s="32" t="s">
        <v>2252</v>
      </c>
      <c r="C1325" s="33" t="s">
        <v>6173</v>
      </c>
      <c r="D1325" s="34" t="str">
        <f>_xlfn.XLOOKUP($B1325,[1]Redo!$A:$A,[1]Redo!$AD:$AD)</f>
        <v>SGN,S8,BWX,R20H(CA),</v>
      </c>
      <c r="E1325" s="35">
        <v>1326</v>
      </c>
      <c r="F1325" s="36">
        <f>_xlfn.XLOOKUP($B1325,'[1]DOT Signs Costs (2)'!$A:$A,'[1]DOT Signs Costs (2)'!$Y:$Y)</f>
        <v>0.46115</v>
      </c>
      <c r="G1325" s="37">
        <f t="shared" si="262"/>
        <v>27.669</v>
      </c>
      <c r="H1325" s="36">
        <f>_xlfn.XLOOKUP($B1325,'[1]DOT Signs Costs (2)'!$A:$A,'[1]DOT Signs Costs (2)'!$W:$W)</f>
        <v>81.576000000000008</v>
      </c>
      <c r="I1325" s="36">
        <f t="shared" si="261"/>
        <v>21.3927485</v>
      </c>
      <c r="J1325" s="36">
        <f t="shared" si="263"/>
        <v>0.30897050000000004</v>
      </c>
      <c r="K1325" s="36">
        <f t="shared" si="264"/>
        <v>21.3927485</v>
      </c>
      <c r="L1325" s="36">
        <f t="shared" si="265"/>
        <v>103.277719</v>
      </c>
      <c r="M1325" s="36">
        <f t="shared" si="266"/>
        <v>8.0763176258000016</v>
      </c>
      <c r="N1325" s="36">
        <f t="shared" si="267"/>
        <v>111.35403662580001</v>
      </c>
      <c r="O1325" s="36">
        <f t="shared" si="268"/>
        <v>20.291644129613871</v>
      </c>
      <c r="P1325" s="36">
        <f t="shared" si="269"/>
        <v>131.64568075541388</v>
      </c>
      <c r="Q1325" s="38">
        <v>72.63</v>
      </c>
      <c r="R1325" s="39">
        <f t="shared" si="270"/>
        <v>-0.44829181190577638</v>
      </c>
      <c r="S1325" s="40"/>
      <c r="T1325" s="41" t="str">
        <f t="shared" si="271"/>
        <v/>
      </c>
      <c r="U1325" s="41" t="str">
        <f t="shared" si="272"/>
        <v/>
      </c>
      <c r="V1325" s="41">
        <f t="shared" si="260"/>
        <v>72.63</v>
      </c>
      <c r="W1325" s="18">
        <f>_xlfn.XLOOKUP($B1325,'[1]Query2 w Prices'!$B:$B,'[1]Query2 w Prices'!$L:$L)</f>
        <v>72.555899999999994</v>
      </c>
    </row>
    <row r="1326" spans="2:23" ht="16.5" customHeight="1" x14ac:dyDescent="0.25">
      <c r="B1326" s="42" t="s">
        <v>2255</v>
      </c>
      <c r="C1326" s="33" t="s">
        <v>6174</v>
      </c>
      <c r="D1326" s="34" t="str">
        <f>_xlfn.XLOOKUP($B1326,[1]Redo!$A:$A,[1]Redo!$AD:$AD)</f>
        <v>SGN,S8,BWX,R20H(CA),</v>
      </c>
      <c r="E1326" s="35">
        <v>1326</v>
      </c>
      <c r="F1326" s="36">
        <f>_xlfn.XLOOKUP($B1326,'[1]DOT Signs Costs (2)'!$A:$A,'[1]DOT Signs Costs (2)'!$Y:$Y)</f>
        <v>0.60878750000000015</v>
      </c>
      <c r="G1326" s="37">
        <f t="shared" si="262"/>
        <v>36.527250000000009</v>
      </c>
      <c r="H1326" s="36">
        <f>_xlfn.XLOOKUP($B1326,'[1]DOT Signs Costs (2)'!$A:$A,'[1]DOT Signs Costs (2)'!$W:$W)</f>
        <v>111.03400000000002</v>
      </c>
      <c r="I1326" s="36">
        <f t="shared" si="261"/>
        <v>28.241652125000009</v>
      </c>
      <c r="J1326" s="36">
        <f t="shared" si="263"/>
        <v>0.40788762500000014</v>
      </c>
      <c r="K1326" s="36">
        <f t="shared" si="264"/>
        <v>28.241652125000009</v>
      </c>
      <c r="L1326" s="36">
        <f t="shared" si="265"/>
        <v>139.68353975000002</v>
      </c>
      <c r="M1326" s="36">
        <f t="shared" si="266"/>
        <v>10.923252808450002</v>
      </c>
      <c r="N1326" s="36">
        <f t="shared" si="267"/>
        <v>150.60679255845002</v>
      </c>
      <c r="O1326" s="36">
        <f t="shared" si="268"/>
        <v>27.444532149008573</v>
      </c>
      <c r="P1326" s="36">
        <f t="shared" si="269"/>
        <v>178.0513247074586</v>
      </c>
      <c r="Q1326" s="38">
        <v>91.9</v>
      </c>
      <c r="R1326" s="39">
        <f t="shared" si="270"/>
        <v>-0.48385669047397828</v>
      </c>
      <c r="S1326" s="40"/>
      <c r="T1326" s="41" t="str">
        <f t="shared" si="271"/>
        <v/>
      </c>
      <c r="U1326" s="41" t="str">
        <f t="shared" si="272"/>
        <v/>
      </c>
      <c r="V1326" s="41">
        <f t="shared" si="260"/>
        <v>91.9</v>
      </c>
      <c r="W1326" s="18">
        <f>_xlfn.XLOOKUP($B1326,'[1]Query2 w Prices'!$B:$B,'[1]Query2 w Prices'!$L:$L)</f>
        <v>91.825800000000001</v>
      </c>
    </row>
    <row r="1327" spans="2:23" ht="16.5" customHeight="1" x14ac:dyDescent="0.25">
      <c r="B1327" s="32" t="s">
        <v>2227</v>
      </c>
      <c r="C1327" s="33" t="s">
        <v>6175</v>
      </c>
      <c r="D1327" s="34" t="str">
        <f>_xlfn.XLOOKUP($B1327,[1]Redo!$A:$A,[1]Redo!$AD:$AD)</f>
        <v>SGN,S8,NWX,R20-1(CA),</v>
      </c>
      <c r="E1327" s="35">
        <v>1326</v>
      </c>
      <c r="F1327" s="36">
        <f>_xlfn.XLOOKUP($B1327,'[1]DOT Signs Costs (2)'!$A:$A,'[1]DOT Signs Costs (2)'!$Y:$Y)</f>
        <v>1.5399</v>
      </c>
      <c r="G1327" s="37">
        <f t="shared" si="262"/>
        <v>92.394000000000005</v>
      </c>
      <c r="H1327" s="36">
        <f>_xlfn.XLOOKUP($B1327,'[1]DOT Signs Costs (2)'!$A:$A,'[1]DOT Signs Costs (2)'!$W:$W)</f>
        <v>308.17600000000004</v>
      </c>
      <c r="I1327" s="36">
        <f t="shared" si="261"/>
        <v>71.435961000000006</v>
      </c>
      <c r="J1327" s="36">
        <f t="shared" si="263"/>
        <v>1.031733</v>
      </c>
      <c r="K1327" s="36">
        <f t="shared" si="264"/>
        <v>71.435961000000006</v>
      </c>
      <c r="L1327" s="36">
        <f t="shared" si="265"/>
        <v>380.64369400000004</v>
      </c>
      <c r="M1327" s="36">
        <f t="shared" si="266"/>
        <v>29.766336870800004</v>
      </c>
      <c r="N1327" s="36">
        <f t="shared" si="267"/>
        <v>410.41003087080003</v>
      </c>
      <c r="O1327" s="36">
        <f t="shared" si="268"/>
        <v>74.78753843149498</v>
      </c>
      <c r="P1327" s="36">
        <f t="shared" si="269"/>
        <v>485.19756930229499</v>
      </c>
      <c r="Q1327" s="38">
        <v>812.93</v>
      </c>
      <c r="R1327" s="39">
        <f t="shared" si="270"/>
        <v>0.67546181480046996</v>
      </c>
      <c r="S1327" s="40"/>
      <c r="T1327" s="41" t="str">
        <f t="shared" si="271"/>
        <v/>
      </c>
      <c r="U1327" s="41" t="str">
        <f t="shared" si="272"/>
        <v/>
      </c>
      <c r="V1327" s="41">
        <f t="shared" si="260"/>
        <v>812.93</v>
      </c>
      <c r="W1327" s="18">
        <f>_xlfn.XLOOKUP($B1327,'[1]Query2 w Prices'!$B:$B,'[1]Query2 w Prices'!$L:$L)</f>
        <v>812.85019999999997</v>
      </c>
    </row>
    <row r="1328" spans="2:23" ht="16.5" customHeight="1" x14ac:dyDescent="0.25">
      <c r="B1328" s="42" t="s">
        <v>2231</v>
      </c>
      <c r="C1328" s="33" t="s">
        <v>6176</v>
      </c>
      <c r="D1328" s="34" t="str">
        <f>_xlfn.XLOOKUP($B1328,[1]Redo!$A:$A,[1]Redo!$AD:$AD)</f>
        <v>SGN,S8,BWX,R20-1aP(CA),</v>
      </c>
      <c r="E1328" s="35">
        <v>1326</v>
      </c>
      <c r="F1328" s="36">
        <f>_xlfn.XLOOKUP($B1328,'[1]DOT Signs Costs (2)'!$A:$A,'[1]DOT Signs Costs (2)'!$Y:$Y)</f>
        <v>0.58996250000000017</v>
      </c>
      <c r="G1328" s="37">
        <f t="shared" si="262"/>
        <v>35.397750000000009</v>
      </c>
      <c r="H1328" s="36">
        <f>_xlfn.XLOOKUP($B1328,'[1]DOT Signs Costs (2)'!$A:$A,'[1]DOT Signs Costs (2)'!$W:$W)</f>
        <v>115.566</v>
      </c>
      <c r="I1328" s="36">
        <f t="shared" si="261"/>
        <v>27.368360375000009</v>
      </c>
      <c r="J1328" s="36">
        <f t="shared" si="263"/>
        <v>0.39527487500000014</v>
      </c>
      <c r="K1328" s="36">
        <f t="shared" si="264"/>
        <v>27.368360375000009</v>
      </c>
      <c r="L1328" s="36">
        <f t="shared" si="265"/>
        <v>143.32963525000002</v>
      </c>
      <c r="M1328" s="36">
        <f t="shared" si="266"/>
        <v>11.208377476550003</v>
      </c>
      <c r="N1328" s="36">
        <f t="shared" si="267"/>
        <v>154.53801272655002</v>
      </c>
      <c r="O1328" s="36">
        <f t="shared" si="268"/>
        <v>28.160904209361558</v>
      </c>
      <c r="P1328" s="36">
        <f t="shared" si="269"/>
        <v>182.69891693591157</v>
      </c>
      <c r="Q1328" s="38">
        <v>314.11</v>
      </c>
      <c r="R1328" s="39">
        <f t="shared" si="270"/>
        <v>0.71927674924414442</v>
      </c>
      <c r="S1328" s="40"/>
      <c r="T1328" s="41" t="str">
        <f t="shared" si="271"/>
        <v/>
      </c>
      <c r="U1328" s="41" t="str">
        <f t="shared" si="272"/>
        <v/>
      </c>
      <c r="V1328" s="41">
        <f t="shared" si="260"/>
        <v>314.11</v>
      </c>
      <c r="W1328" s="18">
        <f>_xlfn.XLOOKUP($B1328,'[1]Query2 w Prices'!$B:$B,'[1]Query2 w Prices'!$L:$L)</f>
        <v>314.0283</v>
      </c>
    </row>
    <row r="1329" spans="2:23" ht="16.5" customHeight="1" x14ac:dyDescent="0.25">
      <c r="B1329" s="32" t="s">
        <v>2262</v>
      </c>
      <c r="C1329" s="33" t="s">
        <v>6177</v>
      </c>
      <c r="D1329" s="34" t="str">
        <f>_xlfn.XLOOKUP($B1329,[1]Redo!$A:$A,[1]Redo!$AD:$AD)</f>
        <v>SGN,S8,BWX,R21(CA),</v>
      </c>
      <c r="E1329" s="35">
        <v>1326</v>
      </c>
      <c r="F1329" s="36">
        <f>_xlfn.XLOOKUP($B1329,'[1]DOT Signs Costs (2)'!$A:$A,'[1]DOT Signs Costs (2)'!$Y:$Y)</f>
        <v>0.38762499999999994</v>
      </c>
      <c r="G1329" s="37">
        <f t="shared" si="262"/>
        <v>23.257499999999997</v>
      </c>
      <c r="H1329" s="36">
        <f>_xlfn.XLOOKUP($B1329,'[1]DOT Signs Costs (2)'!$A:$A,'[1]DOT Signs Costs (2)'!$W:$W)</f>
        <v>67.98</v>
      </c>
      <c r="I1329" s="36">
        <f t="shared" si="261"/>
        <v>17.981923749999996</v>
      </c>
      <c r="J1329" s="36">
        <f t="shared" si="263"/>
        <v>0.25970874999999999</v>
      </c>
      <c r="K1329" s="36">
        <f t="shared" si="264"/>
        <v>17.981923749999996</v>
      </c>
      <c r="L1329" s="36">
        <f t="shared" si="265"/>
        <v>86.221632499999998</v>
      </c>
      <c r="M1329" s="36">
        <f t="shared" si="266"/>
        <v>6.7425316615000002</v>
      </c>
      <c r="N1329" s="36">
        <f t="shared" si="267"/>
        <v>92.964164161499994</v>
      </c>
      <c r="O1329" s="36">
        <f t="shared" si="268"/>
        <v>16.94052405402514</v>
      </c>
      <c r="P1329" s="36">
        <f t="shared" si="269"/>
        <v>109.90468821552514</v>
      </c>
      <c r="Q1329" s="38">
        <v>61.3</v>
      </c>
      <c r="R1329" s="39">
        <f t="shared" si="270"/>
        <v>-0.44224399345194854</v>
      </c>
      <c r="S1329" s="40"/>
      <c r="T1329" s="41" t="str">
        <f t="shared" si="271"/>
        <v/>
      </c>
      <c r="U1329" s="41" t="str">
        <f t="shared" si="272"/>
        <v/>
      </c>
      <c r="V1329" s="41">
        <f t="shared" si="260"/>
        <v>61.3</v>
      </c>
      <c r="W1329" s="18">
        <f>_xlfn.XLOOKUP($B1329,'[1]Query2 w Prices'!$B:$B,'[1]Query2 w Prices'!$L:$L)</f>
        <v>61.224600000000002</v>
      </c>
    </row>
    <row r="1330" spans="2:23" ht="16.5" customHeight="1" x14ac:dyDescent="0.25">
      <c r="B1330" s="42" t="s">
        <v>2285</v>
      </c>
      <c r="C1330" s="33" t="s">
        <v>6178</v>
      </c>
      <c r="D1330" s="34" t="str">
        <f>_xlfn.XLOOKUP($B1330,[1]Redo!$A:$A,[1]Redo!$AD:$AD)</f>
        <v>SGN,S8,BWX,R22(CA),</v>
      </c>
      <c r="E1330" s="35">
        <v>1326</v>
      </c>
      <c r="F1330" s="36">
        <f>_xlfn.XLOOKUP($B1330,'[1]DOT Signs Costs (2)'!$A:$A,'[1]DOT Signs Costs (2)'!$Y:$Y)</f>
        <v>0.11352500000000001</v>
      </c>
      <c r="G1330" s="37">
        <f t="shared" si="262"/>
        <v>6.8115000000000006</v>
      </c>
      <c r="H1330" s="36">
        <f>_xlfn.XLOOKUP($B1330,'[1]DOT Signs Costs (2)'!$A:$A,'[1]DOT Signs Costs (2)'!$W:$W)</f>
        <v>13.596</v>
      </c>
      <c r="I1330" s="36">
        <f t="shared" si="261"/>
        <v>5.2664247500000005</v>
      </c>
      <c r="J1330" s="36">
        <f t="shared" si="263"/>
        <v>7.6061750000000011E-2</v>
      </c>
      <c r="K1330" s="36">
        <f t="shared" si="264"/>
        <v>5.2664247500000005</v>
      </c>
      <c r="L1330" s="36">
        <f t="shared" si="265"/>
        <v>18.9384865</v>
      </c>
      <c r="M1330" s="36">
        <f t="shared" si="266"/>
        <v>1.4809896443000001</v>
      </c>
      <c r="N1330" s="36">
        <f t="shared" si="267"/>
        <v>20.419476144299999</v>
      </c>
      <c r="O1330" s="36">
        <f t="shared" si="268"/>
        <v>3.7209674277517353</v>
      </c>
      <c r="P1330" s="36">
        <f t="shared" si="269"/>
        <v>24.140443572051733</v>
      </c>
      <c r="Q1330" s="38">
        <v>15.38</v>
      </c>
      <c r="R1330" s="39">
        <f t="shared" si="270"/>
        <v>-0.36289488823618865</v>
      </c>
      <c r="S1330" s="40"/>
      <c r="T1330" s="41" t="str">
        <f t="shared" si="271"/>
        <v/>
      </c>
      <c r="U1330" s="41" t="str">
        <f t="shared" si="272"/>
        <v/>
      </c>
      <c r="V1330" s="41">
        <f t="shared" si="260"/>
        <v>15.38</v>
      </c>
      <c r="W1330" s="18">
        <f>_xlfn.XLOOKUP($B1330,'[1]Query2 w Prices'!$B:$B,'[1]Query2 w Prices'!$L:$L)</f>
        <v>15.3062</v>
      </c>
    </row>
    <row r="1331" spans="2:23" ht="16.5" customHeight="1" x14ac:dyDescent="0.25">
      <c r="B1331" s="32" t="s">
        <v>2287</v>
      </c>
      <c r="C1331" s="33" t="s">
        <v>6179</v>
      </c>
      <c r="D1331" s="34" t="str">
        <f>_xlfn.XLOOKUP($B1331,[1]Redo!$A:$A,[1]Redo!$AD:$AD)</f>
        <v>SGN,S8,BWX,R22-2,</v>
      </c>
      <c r="E1331" s="35">
        <v>1326</v>
      </c>
      <c r="F1331" s="36">
        <f>_xlfn.XLOOKUP($B1331,'[1]DOT Signs Costs (2)'!$A:$A,'[1]DOT Signs Costs (2)'!$Y:$Y)</f>
        <v>0.52467500000000011</v>
      </c>
      <c r="G1331" s="37">
        <f t="shared" si="262"/>
        <v>31.480500000000006</v>
      </c>
      <c r="H1331" s="36">
        <f>_xlfn.XLOOKUP($B1331,'[1]DOT Signs Costs (2)'!$A:$A,'[1]DOT Signs Costs (2)'!$W:$W)</f>
        <v>95.171999999999997</v>
      </c>
      <c r="I1331" s="36">
        <f t="shared" si="261"/>
        <v>24.339673250000004</v>
      </c>
      <c r="J1331" s="36">
        <f t="shared" si="263"/>
        <v>0.3515322500000001</v>
      </c>
      <c r="K1331" s="36">
        <f t="shared" si="264"/>
        <v>24.339673250000004</v>
      </c>
      <c r="L1331" s="36">
        <f t="shared" si="265"/>
        <v>119.86320550000001</v>
      </c>
      <c r="M1331" s="36">
        <f t="shared" si="266"/>
        <v>9.3733026701000011</v>
      </c>
      <c r="N1331" s="36">
        <f t="shared" si="267"/>
        <v>129.2365081701</v>
      </c>
      <c r="O1331" s="36">
        <f t="shared" si="268"/>
        <v>23.550302367161844</v>
      </c>
      <c r="P1331" s="36">
        <f t="shared" si="269"/>
        <v>152.78681053726183</v>
      </c>
      <c r="Q1331" s="38" t="e">
        <v>#N/A</v>
      </c>
      <c r="R1331" s="39" t="str">
        <f t="shared" si="270"/>
        <v xml:space="preserve"> </v>
      </c>
      <c r="S1331" s="40"/>
      <c r="T1331" s="41" t="str">
        <f t="shared" si="271"/>
        <v/>
      </c>
      <c r="U1331" s="41" t="str">
        <f t="shared" si="272"/>
        <v/>
      </c>
      <c r="V1331" s="41" t="e">
        <f t="shared" si="260"/>
        <v>#N/A</v>
      </c>
      <c r="W1331" s="18" t="e">
        <f>_xlfn.XLOOKUP($B1331,'[1]Query2 w Prices'!$B:$B,'[1]Query2 w Prices'!$L:$L)</f>
        <v>#N/A</v>
      </c>
    </row>
    <row r="1332" spans="2:23" ht="16.5" customHeight="1" x14ac:dyDescent="0.25">
      <c r="B1332" s="42" t="s">
        <v>2302</v>
      </c>
      <c r="C1332" s="33" t="s">
        <v>6180</v>
      </c>
      <c r="D1332" s="34" t="str">
        <f>_xlfn.XLOOKUP($B1332,[1]Redo!$A:$A,[1]Redo!$AD:$AD)</f>
        <v>SGN,S8,BWX,R23(CA),</v>
      </c>
      <c r="E1332" s="35">
        <v>1326</v>
      </c>
      <c r="F1332" s="36">
        <f>_xlfn.XLOOKUP($B1332,'[1]DOT Signs Costs (2)'!$A:$A,'[1]DOT Signs Costs (2)'!$Y:$Y)</f>
        <v>0.18763750000000001</v>
      </c>
      <c r="G1332" s="37">
        <f t="shared" si="262"/>
        <v>11.25825</v>
      </c>
      <c r="H1332" s="36">
        <f>_xlfn.XLOOKUP($B1332,'[1]DOT Signs Costs (2)'!$A:$A,'[1]DOT Signs Costs (2)'!$W:$W)</f>
        <v>29.458000000000002</v>
      </c>
      <c r="I1332" s="36">
        <f t="shared" si="261"/>
        <v>8.704503625000001</v>
      </c>
      <c r="J1332" s="36">
        <f t="shared" si="263"/>
        <v>0.12571712500000001</v>
      </c>
      <c r="K1332" s="36">
        <f t="shared" si="264"/>
        <v>8.704503625000001</v>
      </c>
      <c r="L1332" s="36">
        <f t="shared" si="265"/>
        <v>38.288220750000008</v>
      </c>
      <c r="M1332" s="36">
        <f t="shared" si="266"/>
        <v>2.9941388626500007</v>
      </c>
      <c r="N1332" s="36">
        <f t="shared" si="267"/>
        <v>41.282359612650012</v>
      </c>
      <c r="O1332" s="36">
        <f t="shared" si="268"/>
        <v>7.522735371557709</v>
      </c>
      <c r="P1332" s="36">
        <f t="shared" si="269"/>
        <v>48.80509498420772</v>
      </c>
      <c r="Q1332" s="38">
        <v>30.69</v>
      </c>
      <c r="R1332" s="39">
        <f t="shared" si="270"/>
        <v>-0.37117221040281501</v>
      </c>
      <c r="S1332" s="40"/>
      <c r="T1332" s="41" t="str">
        <f t="shared" si="271"/>
        <v/>
      </c>
      <c r="U1332" s="41" t="str">
        <f t="shared" si="272"/>
        <v/>
      </c>
      <c r="V1332" s="41">
        <f t="shared" si="260"/>
        <v>30.69</v>
      </c>
      <c r="W1332" s="18">
        <f>_xlfn.XLOOKUP($B1332,'[1]Query2 w Prices'!$B:$B,'[1]Query2 w Prices'!$L:$L)</f>
        <v>30.612300000000001</v>
      </c>
    </row>
    <row r="1333" spans="2:23" ht="16.5" customHeight="1" x14ac:dyDescent="0.25">
      <c r="B1333" s="32" t="s">
        <v>2322</v>
      </c>
      <c r="C1333" s="33" t="s">
        <v>6181</v>
      </c>
      <c r="D1333" s="34" t="str">
        <f>_xlfn.XLOOKUP($B1333,[1]Redo!$A:$A,[1]Redo!$AD:$AD)</f>
        <v>SGN,S8,BWX,R24A(CA),</v>
      </c>
      <c r="E1333" s="35">
        <v>1326</v>
      </c>
      <c r="F1333" s="36">
        <f>_xlfn.XLOOKUP($B1333,'[1]DOT Signs Costs (2)'!$A:$A,'[1]DOT Signs Costs (2)'!$Y:$Y)</f>
        <v>0.11352500000000001</v>
      </c>
      <c r="G1333" s="37">
        <f t="shared" si="262"/>
        <v>6.8115000000000006</v>
      </c>
      <c r="H1333" s="36">
        <f>_xlfn.XLOOKUP($B1333,'[1]DOT Signs Costs (2)'!$A:$A,'[1]DOT Signs Costs (2)'!$W:$W)</f>
        <v>13.596</v>
      </c>
      <c r="I1333" s="36">
        <f t="shared" si="261"/>
        <v>5.2664247500000005</v>
      </c>
      <c r="J1333" s="36">
        <f t="shared" si="263"/>
        <v>7.6061750000000011E-2</v>
      </c>
      <c r="K1333" s="36">
        <f t="shared" si="264"/>
        <v>5.2664247500000005</v>
      </c>
      <c r="L1333" s="36">
        <f t="shared" si="265"/>
        <v>18.9384865</v>
      </c>
      <c r="M1333" s="36">
        <f t="shared" si="266"/>
        <v>1.4809896443000001</v>
      </c>
      <c r="N1333" s="36">
        <f t="shared" si="267"/>
        <v>20.419476144299999</v>
      </c>
      <c r="O1333" s="36">
        <f t="shared" si="268"/>
        <v>3.7209674277517353</v>
      </c>
      <c r="P1333" s="36">
        <f t="shared" si="269"/>
        <v>24.140443572051733</v>
      </c>
      <c r="Q1333" s="38">
        <v>15.38</v>
      </c>
      <c r="R1333" s="39">
        <f t="shared" si="270"/>
        <v>-0.36289488823618865</v>
      </c>
      <c r="S1333" s="40"/>
      <c r="T1333" s="41" t="str">
        <f t="shared" si="271"/>
        <v/>
      </c>
      <c r="U1333" s="41" t="str">
        <f t="shared" si="272"/>
        <v/>
      </c>
      <c r="V1333" s="41">
        <f t="shared" si="260"/>
        <v>15.38</v>
      </c>
      <c r="W1333" s="18">
        <f>_xlfn.XLOOKUP($B1333,'[1]Query2 w Prices'!$B:$B,'[1]Query2 w Prices'!$L:$L)</f>
        <v>15.3062</v>
      </c>
    </row>
    <row r="1334" spans="2:23" ht="16.5" customHeight="1" x14ac:dyDescent="0.25">
      <c r="B1334" s="42" t="s">
        <v>2324</v>
      </c>
      <c r="C1334" s="33" t="s">
        <v>6182</v>
      </c>
      <c r="D1334" s="34" t="str">
        <f>_xlfn.XLOOKUP($B1334,[1]Redo!$A:$A,[1]Redo!$AD:$AD)</f>
        <v>SGN,S8,BWX,R24B(CA),</v>
      </c>
      <c r="E1334" s="35">
        <v>1326</v>
      </c>
      <c r="F1334" s="36">
        <f>_xlfn.XLOOKUP($B1334,'[1]DOT Signs Costs (2)'!$A:$A,'[1]DOT Signs Costs (2)'!$Y:$Y)</f>
        <v>0.11352500000000001</v>
      </c>
      <c r="G1334" s="37">
        <f t="shared" si="262"/>
        <v>6.8115000000000006</v>
      </c>
      <c r="H1334" s="36">
        <f>_xlfn.XLOOKUP($B1334,'[1]DOT Signs Costs (2)'!$A:$A,'[1]DOT Signs Costs (2)'!$W:$W)</f>
        <v>13.596</v>
      </c>
      <c r="I1334" s="36">
        <f t="shared" si="261"/>
        <v>5.2664247500000005</v>
      </c>
      <c r="J1334" s="36">
        <f t="shared" si="263"/>
        <v>7.6061750000000011E-2</v>
      </c>
      <c r="K1334" s="36">
        <f t="shared" si="264"/>
        <v>5.2664247500000005</v>
      </c>
      <c r="L1334" s="36">
        <f t="shared" si="265"/>
        <v>18.9384865</v>
      </c>
      <c r="M1334" s="36">
        <f t="shared" si="266"/>
        <v>1.4809896443000001</v>
      </c>
      <c r="N1334" s="36">
        <f t="shared" si="267"/>
        <v>20.419476144299999</v>
      </c>
      <c r="O1334" s="36">
        <f t="shared" si="268"/>
        <v>3.7209674277517353</v>
      </c>
      <c r="P1334" s="36">
        <f t="shared" si="269"/>
        <v>24.140443572051733</v>
      </c>
      <c r="Q1334" s="38">
        <v>15.38</v>
      </c>
      <c r="R1334" s="39">
        <f t="shared" si="270"/>
        <v>-0.36289488823618865</v>
      </c>
      <c r="S1334" s="40"/>
      <c r="T1334" s="41" t="str">
        <f t="shared" si="271"/>
        <v/>
      </c>
      <c r="U1334" s="41" t="str">
        <f t="shared" si="272"/>
        <v/>
      </c>
      <c r="V1334" s="41">
        <f t="shared" si="260"/>
        <v>15.38</v>
      </c>
      <c r="W1334" s="18">
        <f>_xlfn.XLOOKUP($B1334,'[1]Query2 w Prices'!$B:$B,'[1]Query2 w Prices'!$L:$L)</f>
        <v>15.3062</v>
      </c>
    </row>
    <row r="1335" spans="2:23" ht="16.5" customHeight="1" x14ac:dyDescent="0.25">
      <c r="B1335" s="32" t="s">
        <v>2326</v>
      </c>
      <c r="C1335" s="33" t="s">
        <v>6183</v>
      </c>
      <c r="D1335" s="34" t="str">
        <f>_xlfn.XLOOKUP($B1335,[1]Redo!$A:$A,[1]Redo!$AD:$AD)</f>
        <v>SGN,S8,BWX,R24C(CA),</v>
      </c>
      <c r="E1335" s="35">
        <v>1326</v>
      </c>
      <c r="F1335" s="36">
        <f>_xlfn.XLOOKUP($B1335,'[1]DOT Signs Costs (2)'!$A:$A,'[1]DOT Signs Costs (2)'!$Y:$Y)</f>
        <v>0.11352500000000001</v>
      </c>
      <c r="G1335" s="37">
        <f t="shared" si="262"/>
        <v>6.8115000000000006</v>
      </c>
      <c r="H1335" s="36">
        <f>_xlfn.XLOOKUP($B1335,'[1]DOT Signs Costs (2)'!$A:$A,'[1]DOT Signs Costs (2)'!$W:$W)</f>
        <v>13.596</v>
      </c>
      <c r="I1335" s="36">
        <f t="shared" si="261"/>
        <v>5.2664247500000005</v>
      </c>
      <c r="J1335" s="36">
        <f t="shared" si="263"/>
        <v>7.6061750000000011E-2</v>
      </c>
      <c r="K1335" s="36">
        <f t="shared" si="264"/>
        <v>5.2664247500000005</v>
      </c>
      <c r="L1335" s="36">
        <f t="shared" si="265"/>
        <v>18.9384865</v>
      </c>
      <c r="M1335" s="36">
        <f t="shared" si="266"/>
        <v>1.4809896443000001</v>
      </c>
      <c r="N1335" s="36">
        <f t="shared" si="267"/>
        <v>20.419476144299999</v>
      </c>
      <c r="O1335" s="36">
        <f t="shared" si="268"/>
        <v>3.7209674277517353</v>
      </c>
      <c r="P1335" s="36">
        <f t="shared" si="269"/>
        <v>24.140443572051733</v>
      </c>
      <c r="Q1335" s="38">
        <v>15.38</v>
      </c>
      <c r="R1335" s="39">
        <f t="shared" si="270"/>
        <v>-0.36289488823618865</v>
      </c>
      <c r="S1335" s="40"/>
      <c r="T1335" s="41" t="str">
        <f t="shared" si="271"/>
        <v/>
      </c>
      <c r="U1335" s="41" t="str">
        <f t="shared" si="272"/>
        <v/>
      </c>
      <c r="V1335" s="41">
        <f t="shared" si="260"/>
        <v>15.38</v>
      </c>
      <c r="W1335" s="18">
        <f>_xlfn.XLOOKUP($B1335,'[1]Query2 w Prices'!$B:$B,'[1]Query2 w Prices'!$L:$L)</f>
        <v>15.3062</v>
      </c>
    </row>
    <row r="1336" spans="2:23" ht="16.5" customHeight="1" x14ac:dyDescent="0.25">
      <c r="B1336" s="42" t="s">
        <v>2327</v>
      </c>
      <c r="C1336" s="33" t="s">
        <v>6184</v>
      </c>
      <c r="D1336" s="34" t="str">
        <f>_xlfn.XLOOKUP($B1336,[1]Redo!$A:$A,[1]Redo!$AD:$AD)</f>
        <v>SGN,S8,BWX,R24D(CA),</v>
      </c>
      <c r="E1336" s="35">
        <v>1326</v>
      </c>
      <c r="F1336" s="36">
        <f>_xlfn.XLOOKUP($B1336,'[1]DOT Signs Costs (2)'!$A:$A,'[1]DOT Signs Costs (2)'!$Y:$Y)</f>
        <v>0.11352500000000001</v>
      </c>
      <c r="G1336" s="37">
        <f t="shared" si="262"/>
        <v>6.8115000000000006</v>
      </c>
      <c r="H1336" s="36">
        <f>_xlfn.XLOOKUP($B1336,'[1]DOT Signs Costs (2)'!$A:$A,'[1]DOT Signs Costs (2)'!$W:$W)</f>
        <v>13.596</v>
      </c>
      <c r="I1336" s="36">
        <f t="shared" si="261"/>
        <v>5.2664247500000005</v>
      </c>
      <c r="J1336" s="36">
        <f t="shared" si="263"/>
        <v>7.6061750000000011E-2</v>
      </c>
      <c r="K1336" s="36">
        <f t="shared" si="264"/>
        <v>5.2664247500000005</v>
      </c>
      <c r="L1336" s="36">
        <f t="shared" si="265"/>
        <v>18.9384865</v>
      </c>
      <c r="M1336" s="36">
        <f t="shared" si="266"/>
        <v>1.4809896443000001</v>
      </c>
      <c r="N1336" s="36">
        <f t="shared" si="267"/>
        <v>20.419476144299999</v>
      </c>
      <c r="O1336" s="36">
        <f t="shared" si="268"/>
        <v>3.7209674277517353</v>
      </c>
      <c r="P1336" s="36">
        <f t="shared" si="269"/>
        <v>24.140443572051733</v>
      </c>
      <c r="Q1336" s="38">
        <v>15.38</v>
      </c>
      <c r="R1336" s="39">
        <f t="shared" si="270"/>
        <v>-0.36289488823618865</v>
      </c>
      <c r="S1336" s="40"/>
      <c r="T1336" s="41" t="str">
        <f t="shared" si="271"/>
        <v/>
      </c>
      <c r="U1336" s="41" t="str">
        <f t="shared" si="272"/>
        <v/>
      </c>
      <c r="V1336" s="41">
        <f t="shared" si="260"/>
        <v>15.38</v>
      </c>
      <c r="W1336" s="18">
        <f>_xlfn.XLOOKUP($B1336,'[1]Query2 w Prices'!$B:$B,'[1]Query2 w Prices'!$L:$L)</f>
        <v>15.3062</v>
      </c>
    </row>
    <row r="1337" spans="2:23" ht="16.5" customHeight="1" x14ac:dyDescent="0.25">
      <c r="B1337" s="32" t="s">
        <v>2328</v>
      </c>
      <c r="C1337" s="33" t="s">
        <v>6185</v>
      </c>
      <c r="D1337" s="34" t="str">
        <f>_xlfn.XLOOKUP($B1337,[1]Redo!$A:$A,[1]Redo!$AD:$AD)</f>
        <v>SGN,S8,BWX,R24E(CA),</v>
      </c>
      <c r="E1337" s="35">
        <v>1326</v>
      </c>
      <c r="F1337" s="36">
        <f>_xlfn.XLOOKUP($B1337,'[1]DOT Signs Costs (2)'!$A:$A,'[1]DOT Signs Costs (2)'!$Y:$Y)</f>
        <v>0.11352500000000001</v>
      </c>
      <c r="G1337" s="37">
        <f t="shared" si="262"/>
        <v>6.8115000000000006</v>
      </c>
      <c r="H1337" s="36">
        <f>_xlfn.XLOOKUP($B1337,'[1]DOT Signs Costs (2)'!$A:$A,'[1]DOT Signs Costs (2)'!$W:$W)</f>
        <v>13.596</v>
      </c>
      <c r="I1337" s="36">
        <f t="shared" si="261"/>
        <v>5.2664247500000005</v>
      </c>
      <c r="J1337" s="36">
        <f t="shared" si="263"/>
        <v>7.6061750000000011E-2</v>
      </c>
      <c r="K1337" s="36">
        <f t="shared" si="264"/>
        <v>5.2664247500000005</v>
      </c>
      <c r="L1337" s="36">
        <f t="shared" si="265"/>
        <v>18.9384865</v>
      </c>
      <c r="M1337" s="36">
        <f t="shared" si="266"/>
        <v>1.4809896443000001</v>
      </c>
      <c r="N1337" s="36">
        <f t="shared" si="267"/>
        <v>20.419476144299999</v>
      </c>
      <c r="O1337" s="36">
        <f t="shared" si="268"/>
        <v>3.7209674277517353</v>
      </c>
      <c r="P1337" s="36">
        <f t="shared" si="269"/>
        <v>24.140443572051733</v>
      </c>
      <c r="Q1337" s="38">
        <v>15.38</v>
      </c>
      <c r="R1337" s="39">
        <f t="shared" si="270"/>
        <v>-0.36289488823618865</v>
      </c>
      <c r="S1337" s="40"/>
      <c r="T1337" s="41" t="str">
        <f t="shared" si="271"/>
        <v/>
      </c>
      <c r="U1337" s="41" t="str">
        <f t="shared" si="272"/>
        <v/>
      </c>
      <c r="V1337" s="41">
        <f t="shared" si="260"/>
        <v>15.38</v>
      </c>
      <c r="W1337" s="18">
        <f>_xlfn.XLOOKUP($B1337,'[1]Query2 w Prices'!$B:$B,'[1]Query2 w Prices'!$L:$L)</f>
        <v>15.3062</v>
      </c>
    </row>
    <row r="1338" spans="2:23" ht="16.5" customHeight="1" x14ac:dyDescent="0.25">
      <c r="B1338" s="42" t="s">
        <v>2329</v>
      </c>
      <c r="C1338" s="33" t="s">
        <v>6186</v>
      </c>
      <c r="D1338" s="34" t="str">
        <f>_xlfn.XLOOKUP($B1338,[1]Redo!$A:$A,[1]Redo!$AD:$AD)</f>
        <v>SGN,S8,BWX,R24F(CA),</v>
      </c>
      <c r="E1338" s="35">
        <v>1326</v>
      </c>
      <c r="F1338" s="36">
        <f>_xlfn.XLOOKUP($B1338,'[1]DOT Signs Costs (2)'!$A:$A,'[1]DOT Signs Costs (2)'!$Y:$Y)</f>
        <v>0.11352500000000001</v>
      </c>
      <c r="G1338" s="37">
        <f t="shared" si="262"/>
        <v>6.8115000000000006</v>
      </c>
      <c r="H1338" s="36">
        <f>_xlfn.XLOOKUP($B1338,'[1]DOT Signs Costs (2)'!$A:$A,'[1]DOT Signs Costs (2)'!$W:$W)</f>
        <v>13.596</v>
      </c>
      <c r="I1338" s="36">
        <f t="shared" si="261"/>
        <v>5.2664247500000005</v>
      </c>
      <c r="J1338" s="36">
        <f t="shared" si="263"/>
        <v>7.6061750000000011E-2</v>
      </c>
      <c r="K1338" s="36">
        <f t="shared" si="264"/>
        <v>5.2664247500000005</v>
      </c>
      <c r="L1338" s="36">
        <f t="shared" si="265"/>
        <v>18.9384865</v>
      </c>
      <c r="M1338" s="36">
        <f t="shared" si="266"/>
        <v>1.4809896443000001</v>
      </c>
      <c r="N1338" s="36">
        <f t="shared" si="267"/>
        <v>20.419476144299999</v>
      </c>
      <c r="O1338" s="36">
        <f t="shared" si="268"/>
        <v>3.7209674277517353</v>
      </c>
      <c r="P1338" s="36">
        <f t="shared" si="269"/>
        <v>24.140443572051733</v>
      </c>
      <c r="Q1338" s="38" t="e">
        <v>#N/A</v>
      </c>
      <c r="R1338" s="39" t="str">
        <f t="shared" si="270"/>
        <v xml:space="preserve"> </v>
      </c>
      <c r="S1338" s="40"/>
      <c r="T1338" s="41" t="str">
        <f t="shared" si="271"/>
        <v/>
      </c>
      <c r="U1338" s="41" t="str">
        <f t="shared" si="272"/>
        <v/>
      </c>
      <c r="V1338" s="41" t="e">
        <f t="shared" si="260"/>
        <v>#N/A</v>
      </c>
      <c r="W1338" s="18" t="e">
        <f>_xlfn.XLOOKUP($B1338,'[1]Query2 w Prices'!$B:$B,'[1]Query2 w Prices'!$L:$L)</f>
        <v>#N/A</v>
      </c>
    </row>
    <row r="1339" spans="2:23" ht="16.5" customHeight="1" x14ac:dyDescent="0.25">
      <c r="B1339" s="32" t="s">
        <v>2307</v>
      </c>
      <c r="C1339" s="33" t="s">
        <v>6187</v>
      </c>
      <c r="D1339" s="34" t="str">
        <f>_xlfn.XLOOKUP($B1339,[1]Redo!$A:$A,[1]Redo!$AD:$AD)</f>
        <v>SGN,S8,BWX,R24(CA),</v>
      </c>
      <c r="E1339" s="35">
        <v>1326</v>
      </c>
      <c r="F1339" s="36">
        <f>_xlfn.XLOOKUP($B1339,'[1]DOT Signs Costs (2)'!$A:$A,'[1]DOT Signs Costs (2)'!$Y:$Y)</f>
        <v>0.11352500000000001</v>
      </c>
      <c r="G1339" s="37">
        <f t="shared" si="262"/>
        <v>6.8115000000000006</v>
      </c>
      <c r="H1339" s="36">
        <f>_xlfn.XLOOKUP($B1339,'[1]DOT Signs Costs (2)'!$A:$A,'[1]DOT Signs Costs (2)'!$W:$W)</f>
        <v>13.596</v>
      </c>
      <c r="I1339" s="36">
        <f t="shared" si="261"/>
        <v>5.2664247500000005</v>
      </c>
      <c r="J1339" s="36">
        <f t="shared" si="263"/>
        <v>7.6061750000000011E-2</v>
      </c>
      <c r="K1339" s="36">
        <f t="shared" si="264"/>
        <v>5.2664247500000005</v>
      </c>
      <c r="L1339" s="36">
        <f t="shared" si="265"/>
        <v>18.9384865</v>
      </c>
      <c r="M1339" s="36">
        <f t="shared" si="266"/>
        <v>1.4809896443000001</v>
      </c>
      <c r="N1339" s="36">
        <f t="shared" si="267"/>
        <v>20.419476144299999</v>
      </c>
      <c r="O1339" s="36">
        <f t="shared" si="268"/>
        <v>3.7209674277517353</v>
      </c>
      <c r="P1339" s="36">
        <f t="shared" si="269"/>
        <v>24.140443572051733</v>
      </c>
      <c r="Q1339" s="38">
        <v>15.38</v>
      </c>
      <c r="R1339" s="39">
        <f t="shared" si="270"/>
        <v>-0.36289488823618865</v>
      </c>
      <c r="S1339" s="40"/>
      <c r="T1339" s="41" t="str">
        <f t="shared" si="271"/>
        <v/>
      </c>
      <c r="U1339" s="41" t="str">
        <f t="shared" si="272"/>
        <v/>
      </c>
      <c r="V1339" s="41">
        <f t="shared" si="260"/>
        <v>15.38</v>
      </c>
      <c r="W1339" s="18">
        <f>_xlfn.XLOOKUP($B1339,'[1]Query2 w Prices'!$B:$B,'[1]Query2 w Prices'!$L:$L)</f>
        <v>15.3062</v>
      </c>
    </row>
    <row r="1340" spans="2:23" ht="16.5" customHeight="1" x14ac:dyDescent="0.25">
      <c r="B1340" s="42" t="s">
        <v>2334</v>
      </c>
      <c r="C1340" s="33" t="s">
        <v>6188</v>
      </c>
      <c r="D1340" s="34" t="str">
        <f>_xlfn.XLOOKUP($B1340,[1]Redo!$A:$A,[1]Redo!$AD:$AD)</f>
        <v>SGN,S8,BWX,R25A-1(CA),</v>
      </c>
      <c r="E1340" s="35">
        <v>1326</v>
      </c>
      <c r="F1340" s="36">
        <f>_xlfn.XLOOKUP($B1340,'[1]DOT Signs Costs (2)'!$A:$A,'[1]DOT Signs Costs (2)'!$Y:$Y)</f>
        <v>0.11352500000000001</v>
      </c>
      <c r="G1340" s="37">
        <f t="shared" si="262"/>
        <v>6.8115000000000006</v>
      </c>
      <c r="H1340" s="36">
        <f>_xlfn.XLOOKUP($B1340,'[1]DOT Signs Costs (2)'!$A:$A,'[1]DOT Signs Costs (2)'!$W:$W)</f>
        <v>13.596</v>
      </c>
      <c r="I1340" s="36">
        <f t="shared" si="261"/>
        <v>5.2664247500000005</v>
      </c>
      <c r="J1340" s="36">
        <f t="shared" si="263"/>
        <v>7.6061750000000011E-2</v>
      </c>
      <c r="K1340" s="36">
        <f t="shared" si="264"/>
        <v>5.2664247500000005</v>
      </c>
      <c r="L1340" s="36">
        <f t="shared" si="265"/>
        <v>18.9384865</v>
      </c>
      <c r="M1340" s="36">
        <f t="shared" si="266"/>
        <v>1.4809896443000001</v>
      </c>
      <c r="N1340" s="36">
        <f t="shared" si="267"/>
        <v>20.419476144299999</v>
      </c>
      <c r="O1340" s="36">
        <f t="shared" si="268"/>
        <v>3.7209674277517353</v>
      </c>
      <c r="P1340" s="36">
        <f t="shared" si="269"/>
        <v>24.140443572051733</v>
      </c>
      <c r="Q1340" s="38" t="e">
        <v>#N/A</v>
      </c>
      <c r="R1340" s="39" t="str">
        <f t="shared" si="270"/>
        <v xml:space="preserve"> </v>
      </c>
      <c r="S1340" s="40"/>
      <c r="T1340" s="41" t="str">
        <f t="shared" si="271"/>
        <v/>
      </c>
      <c r="U1340" s="41" t="str">
        <f t="shared" si="272"/>
        <v/>
      </c>
      <c r="V1340" s="41" t="e">
        <f t="shared" si="260"/>
        <v>#N/A</v>
      </c>
      <c r="W1340" s="18" t="e">
        <f>_xlfn.XLOOKUP($B1340,'[1]Query2 w Prices'!$B:$B,'[1]Query2 w Prices'!$L:$L)</f>
        <v>#N/A</v>
      </c>
    </row>
    <row r="1341" spans="2:23" ht="16.5" customHeight="1" x14ac:dyDescent="0.25">
      <c r="B1341" s="32" t="s">
        <v>2335</v>
      </c>
      <c r="C1341" s="33" t="s">
        <v>6189</v>
      </c>
      <c r="D1341" s="34" t="str">
        <f>_xlfn.XLOOKUP($B1341,[1]Redo!$A:$A,[1]Redo!$AD:$AD)</f>
        <v>SGN,S8,BWX,R25C(CA),</v>
      </c>
      <c r="E1341" s="35">
        <v>1326</v>
      </c>
      <c r="F1341" s="36">
        <f>_xlfn.XLOOKUP($B1341,'[1]DOT Signs Costs (2)'!$A:$A,'[1]DOT Signs Costs (2)'!$Y:$Y)</f>
        <v>0.14528749999999999</v>
      </c>
      <c r="G1341" s="37">
        <f t="shared" si="262"/>
        <v>8.7172499999999999</v>
      </c>
      <c r="H1341" s="36">
        <f>_xlfn.XLOOKUP($B1341,'[1]DOT Signs Costs (2)'!$A:$A,'[1]DOT Signs Costs (2)'!$W:$W)</f>
        <v>20.394000000000002</v>
      </c>
      <c r="I1341" s="36">
        <f t="shared" si="261"/>
        <v>6.7398871249999992</v>
      </c>
      <c r="J1341" s="36">
        <f t="shared" si="263"/>
        <v>9.7342625000000002E-2</v>
      </c>
      <c r="K1341" s="36">
        <f t="shared" si="264"/>
        <v>6.7398871249999992</v>
      </c>
      <c r="L1341" s="36">
        <f t="shared" si="265"/>
        <v>27.231229750000001</v>
      </c>
      <c r="M1341" s="36">
        <f t="shared" si="266"/>
        <v>2.1294821664500003</v>
      </c>
      <c r="N1341" s="36">
        <f t="shared" si="267"/>
        <v>29.360711916450001</v>
      </c>
      <c r="O1341" s="36">
        <f t="shared" si="268"/>
        <v>5.3502965465257235</v>
      </c>
      <c r="P1341" s="36">
        <f t="shared" si="269"/>
        <v>34.711008462975727</v>
      </c>
      <c r="Q1341" s="38">
        <v>22.18</v>
      </c>
      <c r="R1341" s="39">
        <f t="shared" si="270"/>
        <v>-0.36100963405721403</v>
      </c>
      <c r="S1341" s="40"/>
      <c r="T1341" s="41" t="str">
        <f t="shared" si="271"/>
        <v/>
      </c>
      <c r="U1341" s="41" t="str">
        <f t="shared" si="272"/>
        <v/>
      </c>
      <c r="V1341" s="41">
        <f t="shared" si="260"/>
        <v>22.18</v>
      </c>
      <c r="W1341" s="18">
        <f>_xlfn.XLOOKUP($B1341,'[1]Query2 w Prices'!$B:$B,'[1]Query2 w Prices'!$L:$L)</f>
        <v>22.102699999999999</v>
      </c>
    </row>
    <row r="1342" spans="2:23" ht="16.5" customHeight="1" x14ac:dyDescent="0.25">
      <c r="B1342" s="42" t="s">
        <v>2337</v>
      </c>
      <c r="C1342" s="33" t="s">
        <v>6190</v>
      </c>
      <c r="D1342" s="34" t="str">
        <f>_xlfn.XLOOKUP($B1342,[1]Redo!$A:$A,[1]Redo!$AD:$AD)</f>
        <v>SGN,S8,BWX,R25E(CA),</v>
      </c>
      <c r="E1342" s="35">
        <v>1326</v>
      </c>
      <c r="F1342" s="36">
        <f>_xlfn.XLOOKUP($B1342,'[1]DOT Signs Costs (2)'!$A:$A,'[1]DOT Signs Costs (2)'!$Y:$Y)</f>
        <v>0.16616875000000003</v>
      </c>
      <c r="G1342" s="37">
        <f t="shared" si="262"/>
        <v>9.9701250000000012</v>
      </c>
      <c r="H1342" s="36">
        <f>_xlfn.XLOOKUP($B1342,'[1]DOT Signs Costs (2)'!$A:$A,'[1]DOT Signs Costs (2)'!$W:$W)</f>
        <v>23.792999999999999</v>
      </c>
      <c r="I1342" s="36">
        <f t="shared" si="261"/>
        <v>7.7085683125000015</v>
      </c>
      <c r="J1342" s="36">
        <f t="shared" si="263"/>
        <v>0.11133306250000002</v>
      </c>
      <c r="K1342" s="36">
        <f t="shared" si="264"/>
        <v>7.7085683125000015</v>
      </c>
      <c r="L1342" s="36">
        <f t="shared" si="265"/>
        <v>31.612901375000003</v>
      </c>
      <c r="M1342" s="36">
        <f t="shared" si="266"/>
        <v>2.4721288875250003</v>
      </c>
      <c r="N1342" s="36">
        <f t="shared" si="267"/>
        <v>34.085030262525002</v>
      </c>
      <c r="O1342" s="36">
        <f t="shared" si="268"/>
        <v>6.2111920249330934</v>
      </c>
      <c r="P1342" s="36">
        <f t="shared" si="269"/>
        <v>40.296222287458093</v>
      </c>
      <c r="Q1342" s="38">
        <v>29.56</v>
      </c>
      <c r="R1342" s="39">
        <f t="shared" si="270"/>
        <v>-0.26643247624727506</v>
      </c>
      <c r="S1342" s="40"/>
      <c r="T1342" s="41" t="str">
        <f t="shared" si="271"/>
        <v/>
      </c>
      <c r="U1342" s="41" t="str">
        <f t="shared" si="272"/>
        <v/>
      </c>
      <c r="V1342" s="41">
        <f t="shared" si="260"/>
        <v>29.56</v>
      </c>
      <c r="W1342" s="18">
        <f>_xlfn.XLOOKUP($B1342,'[1]Query2 w Prices'!$B:$B,'[1]Query2 w Prices'!$L:$L)</f>
        <v>29.481400000000001</v>
      </c>
    </row>
    <row r="1343" spans="2:23" ht="16.5" customHeight="1" x14ac:dyDescent="0.25">
      <c r="B1343" s="32" t="s">
        <v>2339</v>
      </c>
      <c r="C1343" s="33" t="s">
        <v>6191</v>
      </c>
      <c r="D1343" s="34" t="str">
        <f>_xlfn.XLOOKUP($B1343,[1]Redo!$A:$A,[1]Redo!$AD:$AD)</f>
        <v>SGN,S8,BWX,R25F(CA),</v>
      </c>
      <c r="E1343" s="35">
        <v>1326</v>
      </c>
      <c r="F1343" s="36">
        <f>_xlfn.XLOOKUP($B1343,'[1]DOT Signs Costs (2)'!$A:$A,'[1]DOT Signs Costs (2)'!$Y:$Y)</f>
        <v>0.14528749999999999</v>
      </c>
      <c r="G1343" s="37">
        <f t="shared" si="262"/>
        <v>8.7172499999999999</v>
      </c>
      <c r="H1343" s="36">
        <f>_xlfn.XLOOKUP($B1343,'[1]DOT Signs Costs (2)'!$A:$A,'[1]DOT Signs Costs (2)'!$W:$W)</f>
        <v>20.394000000000002</v>
      </c>
      <c r="I1343" s="36">
        <f t="shared" si="261"/>
        <v>6.7398871249999992</v>
      </c>
      <c r="J1343" s="36">
        <f t="shared" si="263"/>
        <v>9.7342625000000002E-2</v>
      </c>
      <c r="K1343" s="36">
        <f t="shared" si="264"/>
        <v>6.7398871249999992</v>
      </c>
      <c r="L1343" s="36">
        <f t="shared" si="265"/>
        <v>27.231229750000001</v>
      </c>
      <c r="M1343" s="36">
        <f t="shared" si="266"/>
        <v>2.1294821664500003</v>
      </c>
      <c r="N1343" s="36">
        <f t="shared" si="267"/>
        <v>29.360711916450001</v>
      </c>
      <c r="O1343" s="36">
        <f t="shared" si="268"/>
        <v>5.3502965465257235</v>
      </c>
      <c r="P1343" s="36">
        <f t="shared" si="269"/>
        <v>34.711008462975727</v>
      </c>
      <c r="Q1343" s="38">
        <v>22.18</v>
      </c>
      <c r="R1343" s="39">
        <f t="shared" si="270"/>
        <v>-0.36100963405721403</v>
      </c>
      <c r="S1343" s="40"/>
      <c r="T1343" s="41" t="str">
        <f t="shared" si="271"/>
        <v/>
      </c>
      <c r="U1343" s="41" t="str">
        <f t="shared" si="272"/>
        <v/>
      </c>
      <c r="V1343" s="41">
        <f t="shared" si="260"/>
        <v>22.18</v>
      </c>
      <c r="W1343" s="18">
        <f>_xlfn.XLOOKUP($B1343,'[1]Query2 w Prices'!$B:$B,'[1]Query2 w Prices'!$L:$L)</f>
        <v>22.102699999999999</v>
      </c>
    </row>
    <row r="1344" spans="2:23" ht="16.5" customHeight="1" x14ac:dyDescent="0.25">
      <c r="B1344" s="42" t="s">
        <v>2340</v>
      </c>
      <c r="C1344" s="33" t="s">
        <v>6192</v>
      </c>
      <c r="D1344" s="34" t="str">
        <f>_xlfn.XLOOKUP($B1344,[1]Redo!$A:$A,[1]Redo!$AD:$AD)</f>
        <v>SGN,S8,BWX,R25H-1(CA),</v>
      </c>
      <c r="E1344" s="35">
        <v>1326</v>
      </c>
      <c r="F1344" s="36">
        <f>_xlfn.XLOOKUP($B1344,'[1]DOT Signs Costs (2)'!$A:$A,'[1]DOT Signs Costs (2)'!$Y:$Y)</f>
        <v>0.18705000000000002</v>
      </c>
      <c r="G1344" s="37">
        <f t="shared" si="262"/>
        <v>11.223000000000001</v>
      </c>
      <c r="H1344" s="36">
        <f>_xlfn.XLOOKUP($B1344,'[1]DOT Signs Costs (2)'!$A:$A,'[1]DOT Signs Costs (2)'!$W:$W)</f>
        <v>27.192</v>
      </c>
      <c r="I1344" s="36">
        <f t="shared" si="261"/>
        <v>8.6772495000000003</v>
      </c>
      <c r="J1344" s="36">
        <f t="shared" si="263"/>
        <v>0.12532350000000003</v>
      </c>
      <c r="K1344" s="36">
        <f t="shared" si="264"/>
        <v>8.6772495000000003</v>
      </c>
      <c r="L1344" s="36">
        <f t="shared" si="265"/>
        <v>35.994573000000003</v>
      </c>
      <c r="M1344" s="36">
        <f t="shared" si="266"/>
        <v>2.8147756086000002</v>
      </c>
      <c r="N1344" s="36">
        <f t="shared" si="267"/>
        <v>38.809348608600004</v>
      </c>
      <c r="O1344" s="36">
        <f t="shared" si="268"/>
        <v>7.0720875033404642</v>
      </c>
      <c r="P1344" s="36">
        <f t="shared" si="269"/>
        <v>45.881436111940467</v>
      </c>
      <c r="Q1344" s="38" t="e">
        <v>#N/A</v>
      </c>
      <c r="R1344" s="39" t="str">
        <f t="shared" si="270"/>
        <v xml:space="preserve"> </v>
      </c>
      <c r="S1344" s="40"/>
      <c r="T1344" s="41" t="str">
        <f t="shared" si="271"/>
        <v/>
      </c>
      <c r="U1344" s="41" t="str">
        <f t="shared" si="272"/>
        <v/>
      </c>
      <c r="V1344" s="41" t="e">
        <f t="shared" si="260"/>
        <v>#N/A</v>
      </c>
      <c r="W1344" s="18" t="e">
        <f>_xlfn.XLOOKUP($B1344,'[1]Query2 w Prices'!$B:$B,'[1]Query2 w Prices'!$L:$L)</f>
        <v>#N/A</v>
      </c>
    </row>
    <row r="1345" spans="2:23" ht="16.5" customHeight="1" x14ac:dyDescent="0.25">
      <c r="B1345" s="32" t="s">
        <v>2341</v>
      </c>
      <c r="C1345" s="33" t="s">
        <v>6193</v>
      </c>
      <c r="D1345" s="34" t="str">
        <f>_xlfn.XLOOKUP($B1345,[1]Redo!$A:$A,[1]Redo!$AD:$AD)</f>
        <v>SGN,S8,BWX,R25J(CA),</v>
      </c>
      <c r="E1345" s="35">
        <v>1326</v>
      </c>
      <c r="F1345" s="36">
        <f>_xlfn.XLOOKUP($B1345,'[1]DOT Signs Costs (2)'!$A:$A,'[1]DOT Signs Costs (2)'!$Y:$Y)</f>
        <v>0.14528749999999999</v>
      </c>
      <c r="G1345" s="37">
        <f t="shared" si="262"/>
        <v>8.7172499999999999</v>
      </c>
      <c r="H1345" s="36">
        <f>_xlfn.XLOOKUP($B1345,'[1]DOT Signs Costs (2)'!$A:$A,'[1]DOT Signs Costs (2)'!$W:$W)</f>
        <v>20.394000000000002</v>
      </c>
      <c r="I1345" s="36">
        <f t="shared" si="261"/>
        <v>6.7398871249999992</v>
      </c>
      <c r="J1345" s="36">
        <f t="shared" si="263"/>
        <v>9.7342625000000002E-2</v>
      </c>
      <c r="K1345" s="36">
        <f t="shared" si="264"/>
        <v>6.7398871249999992</v>
      </c>
      <c r="L1345" s="36">
        <f t="shared" si="265"/>
        <v>27.231229750000001</v>
      </c>
      <c r="M1345" s="36">
        <f t="shared" si="266"/>
        <v>2.1294821664500003</v>
      </c>
      <c r="N1345" s="36">
        <f t="shared" si="267"/>
        <v>29.360711916450001</v>
      </c>
      <c r="O1345" s="36">
        <f t="shared" si="268"/>
        <v>5.3502965465257235</v>
      </c>
      <c r="P1345" s="36">
        <f t="shared" si="269"/>
        <v>34.711008462975727</v>
      </c>
      <c r="Q1345" s="38">
        <v>22.18</v>
      </c>
      <c r="R1345" s="39">
        <f t="shared" si="270"/>
        <v>-0.36100963405721403</v>
      </c>
      <c r="S1345" s="40"/>
      <c r="T1345" s="41" t="str">
        <f t="shared" si="271"/>
        <v/>
      </c>
      <c r="U1345" s="41" t="str">
        <f t="shared" si="272"/>
        <v/>
      </c>
      <c r="V1345" s="41">
        <f t="shared" si="260"/>
        <v>22.18</v>
      </c>
      <c r="W1345" s="18">
        <f>_xlfn.XLOOKUP($B1345,'[1]Query2 w Prices'!$B:$B,'[1]Query2 w Prices'!$L:$L)</f>
        <v>22.102699999999999</v>
      </c>
    </row>
    <row r="1346" spans="2:23" ht="16.5" customHeight="1" x14ac:dyDescent="0.25">
      <c r="B1346" s="42" t="s">
        <v>2333</v>
      </c>
      <c r="C1346" s="33" t="s">
        <v>6194</v>
      </c>
      <c r="D1346" s="34" t="str">
        <f>_xlfn.XLOOKUP($B1346,[1]Redo!$A:$A,[1]Redo!$AD:$AD)</f>
        <v>SGN,S8,BWX,R25(CA),</v>
      </c>
      <c r="E1346" s="35">
        <v>1326</v>
      </c>
      <c r="F1346" s="36">
        <f>_xlfn.XLOOKUP($B1346,'[1]DOT Signs Costs (2)'!$A:$A,'[1]DOT Signs Costs (2)'!$Y:$Y)</f>
        <v>0.15087500000000001</v>
      </c>
      <c r="G1346" s="37">
        <f t="shared" si="262"/>
        <v>9.0525000000000002</v>
      </c>
      <c r="H1346" s="36">
        <f>_xlfn.XLOOKUP($B1346,'[1]DOT Signs Costs (2)'!$A:$A,'[1]DOT Signs Costs (2)'!$W:$W)</f>
        <v>22.66</v>
      </c>
      <c r="I1346" s="36">
        <f t="shared" si="261"/>
        <v>6.9990912500000002</v>
      </c>
      <c r="J1346" s="36">
        <f t="shared" si="263"/>
        <v>0.10108625000000002</v>
      </c>
      <c r="K1346" s="36">
        <f t="shared" si="264"/>
        <v>6.9990912500000002</v>
      </c>
      <c r="L1346" s="36">
        <f t="shared" si="265"/>
        <v>29.760177500000001</v>
      </c>
      <c r="M1346" s="36">
        <f t="shared" si="266"/>
        <v>2.3272458805</v>
      </c>
      <c r="N1346" s="36">
        <f t="shared" si="267"/>
        <v>32.087423380499999</v>
      </c>
      <c r="O1346" s="36">
        <f t="shared" si="268"/>
        <v>5.8471753337633432</v>
      </c>
      <c r="P1346" s="36">
        <f t="shared" si="269"/>
        <v>37.934598714263345</v>
      </c>
      <c r="Q1346" s="38" t="e">
        <v>#N/A</v>
      </c>
      <c r="R1346" s="39" t="str">
        <f t="shared" si="270"/>
        <v xml:space="preserve"> </v>
      </c>
      <c r="S1346" s="40"/>
      <c r="T1346" s="41" t="str">
        <f t="shared" si="271"/>
        <v/>
      </c>
      <c r="U1346" s="41" t="str">
        <f t="shared" si="272"/>
        <v/>
      </c>
      <c r="V1346" s="41" t="e">
        <f t="shared" si="260"/>
        <v>#N/A</v>
      </c>
      <c r="W1346" s="18" t="e">
        <f>_xlfn.XLOOKUP($B1346,'[1]Query2 w Prices'!$B:$B,'[1]Query2 w Prices'!$L:$L)</f>
        <v>#N/A</v>
      </c>
    </row>
    <row r="1347" spans="2:23" ht="16.5" customHeight="1" x14ac:dyDescent="0.25">
      <c r="B1347" s="32" t="s">
        <v>2345</v>
      </c>
      <c r="C1347" s="33" t="s">
        <v>6195</v>
      </c>
      <c r="D1347" s="34" t="str">
        <f>_xlfn.XLOOKUP($B1347,[1]Redo!$A:$A,[1]Redo!$AD:$AD)</f>
        <v>SGN,S8,RWX,R26(S)(CA),</v>
      </c>
      <c r="E1347" s="35">
        <v>1326</v>
      </c>
      <c r="F1347" s="36">
        <f>_xlfn.XLOOKUP($B1347,'[1]DOT Signs Costs (2)'!$A:$A,'[1]DOT Signs Costs (2)'!$Y:$Y)</f>
        <v>0.11352500000000001</v>
      </c>
      <c r="G1347" s="37">
        <f t="shared" si="262"/>
        <v>6.8115000000000006</v>
      </c>
      <c r="H1347" s="36">
        <f>_xlfn.XLOOKUP($B1347,'[1]DOT Signs Costs (2)'!$A:$A,'[1]DOT Signs Costs (2)'!$W:$W)</f>
        <v>13.596</v>
      </c>
      <c r="I1347" s="36">
        <f t="shared" si="261"/>
        <v>5.2664247500000005</v>
      </c>
      <c r="J1347" s="36">
        <f t="shared" si="263"/>
        <v>7.6061750000000011E-2</v>
      </c>
      <c r="K1347" s="36">
        <f t="shared" si="264"/>
        <v>5.2664247500000005</v>
      </c>
      <c r="L1347" s="36">
        <f t="shared" si="265"/>
        <v>18.9384865</v>
      </c>
      <c r="M1347" s="36">
        <f t="shared" si="266"/>
        <v>1.4809896443000001</v>
      </c>
      <c r="N1347" s="36">
        <f t="shared" si="267"/>
        <v>20.419476144299999</v>
      </c>
      <c r="O1347" s="36">
        <f t="shared" si="268"/>
        <v>3.7209674277517353</v>
      </c>
      <c r="P1347" s="36">
        <f t="shared" si="269"/>
        <v>24.140443572051733</v>
      </c>
      <c r="Q1347" s="38">
        <v>14.7</v>
      </c>
      <c r="R1347" s="39">
        <f t="shared" si="270"/>
        <v>-0.39106338472509583</v>
      </c>
      <c r="S1347" s="40"/>
      <c r="T1347" s="41" t="str">
        <f t="shared" si="271"/>
        <v/>
      </c>
      <c r="U1347" s="41" t="str">
        <f t="shared" si="272"/>
        <v/>
      </c>
      <c r="V1347" s="41">
        <f t="shared" si="260"/>
        <v>14.7</v>
      </c>
      <c r="W1347" s="18">
        <f>_xlfn.XLOOKUP($B1347,'[1]Query2 w Prices'!$B:$B,'[1]Query2 w Prices'!$L:$L)</f>
        <v>14.623200000000001</v>
      </c>
    </row>
    <row r="1348" spans="2:23" ht="16.5" customHeight="1" x14ac:dyDescent="0.25">
      <c r="B1348" s="42" t="s">
        <v>2348</v>
      </c>
      <c r="C1348" s="33" t="s">
        <v>6196</v>
      </c>
      <c r="D1348" s="34" t="str">
        <f>_xlfn.XLOOKUP($B1348,[1]Redo!$A:$A,[1]Redo!$AD:$AD)</f>
        <v>SGN,S8,RWX,R26A(CA),</v>
      </c>
      <c r="E1348" s="35">
        <v>1326</v>
      </c>
      <c r="F1348" s="36">
        <f>_xlfn.XLOOKUP($B1348,'[1]DOT Signs Costs (2)'!$A:$A,'[1]DOT Signs Costs (2)'!$Y:$Y)</f>
        <v>0.28175</v>
      </c>
      <c r="G1348" s="37">
        <f t="shared" si="262"/>
        <v>16.905000000000001</v>
      </c>
      <c r="H1348" s="36">
        <f>_xlfn.XLOOKUP($B1348,'[1]DOT Signs Costs (2)'!$A:$A,'[1]DOT Signs Costs (2)'!$W:$W)</f>
        <v>45.32</v>
      </c>
      <c r="I1348" s="36">
        <f t="shared" si="261"/>
        <v>13.070382500000001</v>
      </c>
      <c r="J1348" s="36">
        <f t="shared" si="263"/>
        <v>0.18877250000000001</v>
      </c>
      <c r="K1348" s="36">
        <f t="shared" si="264"/>
        <v>13.070382500000001</v>
      </c>
      <c r="L1348" s="36">
        <f t="shared" si="265"/>
        <v>58.579155</v>
      </c>
      <c r="M1348" s="36">
        <f t="shared" si="266"/>
        <v>4.5808899210000007</v>
      </c>
      <c r="N1348" s="36">
        <f t="shared" si="267"/>
        <v>63.160044921000001</v>
      </c>
      <c r="O1348" s="36">
        <f t="shared" si="268"/>
        <v>11.509426991445183</v>
      </c>
      <c r="P1348" s="36">
        <f t="shared" si="269"/>
        <v>74.669471912445189</v>
      </c>
      <c r="Q1348" s="38">
        <v>40.04</v>
      </c>
      <c r="R1348" s="39">
        <f t="shared" si="270"/>
        <v>-0.46377014629285845</v>
      </c>
      <c r="S1348" s="40"/>
      <c r="T1348" s="41" t="str">
        <f t="shared" si="271"/>
        <v/>
      </c>
      <c r="U1348" s="41" t="str">
        <f t="shared" si="272"/>
        <v/>
      </c>
      <c r="V1348" s="41">
        <f t="shared" si="260"/>
        <v>40.04</v>
      </c>
      <c r="W1348" s="18">
        <f>_xlfn.XLOOKUP($B1348,'[1]Query2 w Prices'!$B:$B,'[1]Query2 w Prices'!$L:$L)</f>
        <v>39.967300000000002</v>
      </c>
    </row>
    <row r="1349" spans="2:23" ht="16.5" customHeight="1" x14ac:dyDescent="0.25">
      <c r="B1349" s="32" t="s">
        <v>2351</v>
      </c>
      <c r="C1349" s="33" t="s">
        <v>6197</v>
      </c>
      <c r="D1349" s="34" t="str">
        <f>_xlfn.XLOOKUP($B1349,[1]Redo!$A:$A,[1]Redo!$AD:$AD)</f>
        <v>SGN,S8,RWX,R26A(S)(CA),</v>
      </c>
      <c r="E1349" s="35">
        <v>1326</v>
      </c>
      <c r="F1349" s="36">
        <f>_xlfn.XLOOKUP($B1349,'[1]DOT Signs Costs (2)'!$A:$A,'[1]DOT Signs Costs (2)'!$Y:$Y)</f>
        <v>0.28175</v>
      </c>
      <c r="G1349" s="37">
        <f t="shared" si="262"/>
        <v>16.905000000000001</v>
      </c>
      <c r="H1349" s="36">
        <f>_xlfn.XLOOKUP($B1349,'[1]DOT Signs Costs (2)'!$A:$A,'[1]DOT Signs Costs (2)'!$W:$W)</f>
        <v>45.32</v>
      </c>
      <c r="I1349" s="36">
        <f t="shared" si="261"/>
        <v>13.070382500000001</v>
      </c>
      <c r="J1349" s="36">
        <f t="shared" si="263"/>
        <v>0.18877250000000001</v>
      </c>
      <c r="K1349" s="36">
        <f t="shared" si="264"/>
        <v>13.070382500000001</v>
      </c>
      <c r="L1349" s="36">
        <f t="shared" si="265"/>
        <v>58.579155</v>
      </c>
      <c r="M1349" s="36">
        <f t="shared" si="266"/>
        <v>4.5808899210000007</v>
      </c>
      <c r="N1349" s="36">
        <f t="shared" si="267"/>
        <v>63.160044921000001</v>
      </c>
      <c r="O1349" s="36">
        <f t="shared" si="268"/>
        <v>11.509426991445183</v>
      </c>
      <c r="P1349" s="36">
        <f t="shared" si="269"/>
        <v>74.669471912445189</v>
      </c>
      <c r="Q1349" s="38">
        <v>40.04</v>
      </c>
      <c r="R1349" s="39">
        <f t="shared" si="270"/>
        <v>-0.46377014629285845</v>
      </c>
      <c r="S1349" s="40"/>
      <c r="T1349" s="41" t="str">
        <f t="shared" si="271"/>
        <v/>
      </c>
      <c r="U1349" s="41" t="str">
        <f t="shared" si="272"/>
        <v/>
      </c>
      <c r="V1349" s="41">
        <f t="shared" si="260"/>
        <v>40.04</v>
      </c>
      <c r="W1349" s="18">
        <f>_xlfn.XLOOKUP($B1349,'[1]Query2 w Prices'!$B:$B,'[1]Query2 w Prices'!$L:$L)</f>
        <v>39.967300000000002</v>
      </c>
    </row>
    <row r="1350" spans="2:23" ht="16.5" customHeight="1" x14ac:dyDescent="0.25">
      <c r="B1350" s="42" t="s">
        <v>2360</v>
      </c>
      <c r="C1350" s="33" t="s">
        <v>6198</v>
      </c>
      <c r="D1350" s="34" t="str">
        <f>_xlfn.XLOOKUP($B1350,[1]Redo!$A:$A,[1]Redo!$AD:$AD)</f>
        <v>SGN,S8,RWX,R26F(CA),</v>
      </c>
      <c r="E1350" s="35">
        <v>1326</v>
      </c>
      <c r="F1350" s="36">
        <f>_xlfn.XLOOKUP($B1350,'[1]DOT Signs Costs (2)'!$A:$A,'[1]DOT Signs Costs (2)'!$Y:$Y)</f>
        <v>0.11352500000000001</v>
      </c>
      <c r="G1350" s="37">
        <f t="shared" si="262"/>
        <v>6.8115000000000006</v>
      </c>
      <c r="H1350" s="36">
        <f>_xlfn.XLOOKUP($B1350,'[1]DOT Signs Costs (2)'!$A:$A,'[1]DOT Signs Costs (2)'!$W:$W)</f>
        <v>13.596</v>
      </c>
      <c r="I1350" s="36">
        <f t="shared" si="261"/>
        <v>5.2664247500000005</v>
      </c>
      <c r="J1350" s="36">
        <f t="shared" si="263"/>
        <v>7.6061750000000011E-2</v>
      </c>
      <c r="K1350" s="36">
        <f t="shared" si="264"/>
        <v>5.2664247500000005</v>
      </c>
      <c r="L1350" s="36">
        <f t="shared" si="265"/>
        <v>18.9384865</v>
      </c>
      <c r="M1350" s="36">
        <f t="shared" si="266"/>
        <v>1.4809896443000001</v>
      </c>
      <c r="N1350" s="36">
        <f t="shared" si="267"/>
        <v>20.419476144299999</v>
      </c>
      <c r="O1350" s="36">
        <f t="shared" si="268"/>
        <v>3.7209674277517353</v>
      </c>
      <c r="P1350" s="36">
        <f t="shared" si="269"/>
        <v>24.140443572051733</v>
      </c>
      <c r="Q1350" s="38">
        <v>14.7</v>
      </c>
      <c r="R1350" s="39">
        <f t="shared" si="270"/>
        <v>-0.39106338472509583</v>
      </c>
      <c r="S1350" s="40"/>
      <c r="T1350" s="41" t="str">
        <f t="shared" si="271"/>
        <v/>
      </c>
      <c r="U1350" s="41" t="str">
        <f t="shared" si="272"/>
        <v/>
      </c>
      <c r="V1350" s="41">
        <f t="shared" ref="V1350:V1413" si="273">ROUND($W1350+7.75%,2)</f>
        <v>14.7</v>
      </c>
      <c r="W1350" s="18">
        <f>_xlfn.XLOOKUP($B1350,'[1]Query2 w Prices'!$B:$B,'[1]Query2 w Prices'!$L:$L)</f>
        <v>14.623200000000001</v>
      </c>
    </row>
    <row r="1351" spans="2:23" ht="16.5" customHeight="1" x14ac:dyDescent="0.25">
      <c r="B1351" s="32" t="s">
        <v>2363</v>
      </c>
      <c r="C1351" s="33" t="s">
        <v>6199</v>
      </c>
      <c r="D1351" s="34" t="str">
        <f>_xlfn.XLOOKUP($B1351,[1]Redo!$A:$A,[1]Redo!$AD:$AD)</f>
        <v>SGN,S8,RWX,R26F(CA),</v>
      </c>
      <c r="E1351" s="35">
        <v>1326</v>
      </c>
      <c r="F1351" s="36">
        <f>_xlfn.XLOOKUP($B1351,'[1]DOT Signs Costs (2)'!$A:$A,'[1]DOT Signs Costs (2)'!$Y:$Y)</f>
        <v>0.28175</v>
      </c>
      <c r="G1351" s="37">
        <f t="shared" si="262"/>
        <v>16.905000000000001</v>
      </c>
      <c r="H1351" s="36">
        <f>_xlfn.XLOOKUP($B1351,'[1]DOT Signs Costs (2)'!$A:$A,'[1]DOT Signs Costs (2)'!$W:$W)</f>
        <v>45.32</v>
      </c>
      <c r="I1351" s="36">
        <f t="shared" ref="I1351:I1414" si="274">F1351*$K$4</f>
        <v>13.070382500000001</v>
      </c>
      <c r="J1351" s="36">
        <f t="shared" si="263"/>
        <v>0.18877250000000001</v>
      </c>
      <c r="K1351" s="36">
        <f t="shared" si="264"/>
        <v>13.070382500000001</v>
      </c>
      <c r="L1351" s="36">
        <f t="shared" si="265"/>
        <v>58.579155</v>
      </c>
      <c r="M1351" s="36">
        <f t="shared" si="266"/>
        <v>4.5808899210000007</v>
      </c>
      <c r="N1351" s="36">
        <f t="shared" si="267"/>
        <v>63.160044921000001</v>
      </c>
      <c r="O1351" s="36">
        <f t="shared" si="268"/>
        <v>11.509426991445183</v>
      </c>
      <c r="P1351" s="36">
        <f t="shared" si="269"/>
        <v>74.669471912445189</v>
      </c>
      <c r="Q1351" s="38">
        <v>40.04</v>
      </c>
      <c r="R1351" s="39">
        <f t="shared" si="270"/>
        <v>-0.46377014629285845</v>
      </c>
      <c r="S1351" s="40"/>
      <c r="T1351" s="41" t="str">
        <f t="shared" si="271"/>
        <v/>
      </c>
      <c r="U1351" s="41" t="str">
        <f t="shared" si="272"/>
        <v/>
      </c>
      <c r="V1351" s="41">
        <f t="shared" si="273"/>
        <v>40.04</v>
      </c>
      <c r="W1351" s="18">
        <f>_xlfn.XLOOKUP($B1351,'[1]Query2 w Prices'!$B:$B,'[1]Query2 w Prices'!$L:$L)</f>
        <v>39.967300000000002</v>
      </c>
    </row>
    <row r="1352" spans="2:23" ht="16.5" customHeight="1" x14ac:dyDescent="0.25">
      <c r="B1352" s="42" t="s">
        <v>2364</v>
      </c>
      <c r="C1352" s="33" t="s">
        <v>6200</v>
      </c>
      <c r="D1352" s="34" t="str">
        <f>_xlfn.XLOOKUP($B1352,[1]Redo!$A:$A,[1]Redo!$AD:$AD)</f>
        <v>SGN,S8,RBW,R26K(CA),</v>
      </c>
      <c r="E1352" s="35">
        <v>1326</v>
      </c>
      <c r="F1352" s="36">
        <f>_xlfn.XLOOKUP($B1352,'[1]DOT Signs Costs (2)'!$A:$A,'[1]DOT Signs Costs (2)'!$Y:$Y)</f>
        <v>0.11352500000000001</v>
      </c>
      <c r="G1352" s="37">
        <f t="shared" si="262"/>
        <v>6.8115000000000006</v>
      </c>
      <c r="H1352" s="36">
        <f>_xlfn.XLOOKUP($B1352,'[1]DOT Signs Costs (2)'!$A:$A,'[1]DOT Signs Costs (2)'!$W:$W)</f>
        <v>13.596</v>
      </c>
      <c r="I1352" s="36">
        <f t="shared" si="274"/>
        <v>5.2664247500000005</v>
      </c>
      <c r="J1352" s="36">
        <f t="shared" si="263"/>
        <v>7.6061750000000011E-2</v>
      </c>
      <c r="K1352" s="36">
        <f t="shared" si="264"/>
        <v>5.2664247500000005</v>
      </c>
      <c r="L1352" s="36">
        <f t="shared" si="265"/>
        <v>18.9384865</v>
      </c>
      <c r="M1352" s="36">
        <f t="shared" si="266"/>
        <v>1.4809896443000001</v>
      </c>
      <c r="N1352" s="36">
        <f t="shared" si="267"/>
        <v>20.419476144299999</v>
      </c>
      <c r="O1352" s="36">
        <f t="shared" si="268"/>
        <v>3.7209674277517353</v>
      </c>
      <c r="P1352" s="36">
        <f t="shared" si="269"/>
        <v>24.140443572051733</v>
      </c>
      <c r="Q1352" s="38">
        <v>14.7</v>
      </c>
      <c r="R1352" s="39">
        <f t="shared" si="270"/>
        <v>-0.39106338472509583</v>
      </c>
      <c r="S1352" s="40"/>
      <c r="T1352" s="41" t="str">
        <f t="shared" si="271"/>
        <v/>
      </c>
      <c r="U1352" s="41" t="str">
        <f t="shared" si="272"/>
        <v/>
      </c>
      <c r="V1352" s="41">
        <f t="shared" si="273"/>
        <v>14.7</v>
      </c>
      <c r="W1352" s="18">
        <f>_xlfn.XLOOKUP($B1352,'[1]Query2 w Prices'!$B:$B,'[1]Query2 w Prices'!$L:$L)</f>
        <v>14.623200000000001</v>
      </c>
    </row>
    <row r="1353" spans="2:23" ht="16.5" customHeight="1" x14ac:dyDescent="0.25">
      <c r="B1353" s="32" t="s">
        <v>2368</v>
      </c>
      <c r="C1353" s="33" t="s">
        <v>6201</v>
      </c>
      <c r="D1353" s="34" t="str">
        <f>_xlfn.XLOOKUP($B1353,[1]Redo!$A:$A,[1]Redo!$AD:$AD)</f>
        <v>SGN,S8,BWX,R26L(CA),</v>
      </c>
      <c r="E1353" s="35">
        <v>1326</v>
      </c>
      <c r="F1353" s="36">
        <f>_xlfn.XLOOKUP($B1353,'[1]DOT Signs Costs (2)'!$A:$A,'[1]DOT Signs Costs (2)'!$Y:$Y)</f>
        <v>0.11352500000000001</v>
      </c>
      <c r="G1353" s="37">
        <f t="shared" si="262"/>
        <v>6.8115000000000006</v>
      </c>
      <c r="H1353" s="36">
        <f>_xlfn.XLOOKUP($B1353,'[1]DOT Signs Costs (2)'!$A:$A,'[1]DOT Signs Costs (2)'!$W:$W)</f>
        <v>13.596</v>
      </c>
      <c r="I1353" s="36">
        <f t="shared" si="274"/>
        <v>5.2664247500000005</v>
      </c>
      <c r="J1353" s="36">
        <f t="shared" si="263"/>
        <v>7.6061750000000011E-2</v>
      </c>
      <c r="K1353" s="36">
        <f t="shared" si="264"/>
        <v>5.2664247500000005</v>
      </c>
      <c r="L1353" s="36">
        <f t="shared" si="265"/>
        <v>18.9384865</v>
      </c>
      <c r="M1353" s="36">
        <f t="shared" si="266"/>
        <v>1.4809896443000001</v>
      </c>
      <c r="N1353" s="36">
        <f t="shared" si="267"/>
        <v>20.419476144299999</v>
      </c>
      <c r="O1353" s="36">
        <f t="shared" si="268"/>
        <v>3.7209674277517353</v>
      </c>
      <c r="P1353" s="36">
        <f t="shared" si="269"/>
        <v>24.140443572051733</v>
      </c>
      <c r="Q1353" s="38">
        <v>14.7</v>
      </c>
      <c r="R1353" s="39">
        <f t="shared" si="270"/>
        <v>-0.39106338472509583</v>
      </c>
      <c r="S1353" s="40"/>
      <c r="T1353" s="41" t="str">
        <f t="shared" si="271"/>
        <v/>
      </c>
      <c r="U1353" s="41" t="str">
        <f t="shared" si="272"/>
        <v/>
      </c>
      <c r="V1353" s="41">
        <f t="shared" si="273"/>
        <v>14.7</v>
      </c>
      <c r="W1353" s="18">
        <f>_xlfn.XLOOKUP($B1353,'[1]Query2 w Prices'!$B:$B,'[1]Query2 w Prices'!$L:$L)</f>
        <v>14.623200000000001</v>
      </c>
    </row>
    <row r="1354" spans="2:23" ht="16.5" customHeight="1" x14ac:dyDescent="0.25">
      <c r="B1354" s="42" t="s">
        <v>2371</v>
      </c>
      <c r="C1354" s="33" t="s">
        <v>6202</v>
      </c>
      <c r="D1354" s="34" t="str">
        <f>_xlfn.XLOOKUP($B1354,[1]Redo!$A:$A,[1]Redo!$AD:$AD)</f>
        <v>SGN,S8,RWX,R26M(CA),</v>
      </c>
      <c r="E1354" s="35">
        <v>1326</v>
      </c>
      <c r="F1354" s="36">
        <f>_xlfn.XLOOKUP($B1354,'[1]DOT Signs Costs (2)'!$A:$A,'[1]DOT Signs Costs (2)'!$Y:$Y)</f>
        <v>0.11352500000000001</v>
      </c>
      <c r="G1354" s="37">
        <f t="shared" ref="G1354:G1417" si="275">IFERROR(SUM(F1354*60), " ")</f>
        <v>6.8115000000000006</v>
      </c>
      <c r="H1354" s="36">
        <f>_xlfn.XLOOKUP($B1354,'[1]DOT Signs Costs (2)'!$A:$A,'[1]DOT Signs Costs (2)'!$W:$W)</f>
        <v>13.596</v>
      </c>
      <c r="I1354" s="36">
        <f t="shared" si="274"/>
        <v>5.2664247500000005</v>
      </c>
      <c r="J1354" s="36">
        <f t="shared" ref="J1354:J1417" si="276">IFERROR(SUM($J$4*F1354), " " )</f>
        <v>7.6061750000000011E-2</v>
      </c>
      <c r="K1354" s="36">
        <f t="shared" ref="K1354:K1417" si="277">IFERROR(SUM($K$4*F1354), " ")</f>
        <v>5.2664247500000005</v>
      </c>
      <c r="L1354" s="36">
        <f t="shared" ref="L1354:L1417" si="278">IFERROR(SUM(H1354+J1354+K1354), " ")</f>
        <v>18.9384865</v>
      </c>
      <c r="M1354" s="36">
        <f t="shared" ref="M1354:M1417" si="279">IFERROR(SUM(L1354*$M$4), " ")</f>
        <v>1.4809896443000001</v>
      </c>
      <c r="N1354" s="36">
        <f t="shared" ref="N1354:N1417" si="280">IFERROR(SUM(L1354+M1354), " ")</f>
        <v>20.419476144299999</v>
      </c>
      <c r="O1354" s="36">
        <f t="shared" ref="O1354:O1417" si="281">IFERROR(SUM(N1354*$O$4), " ")</f>
        <v>3.7209674277517353</v>
      </c>
      <c r="P1354" s="36">
        <f t="shared" ref="P1354:P1417" si="282">IFERROR(SUM(O1354+N1354),"")</f>
        <v>24.140443572051733</v>
      </c>
      <c r="Q1354" s="38" t="e">
        <v>#N/A</v>
      </c>
      <c r="R1354" s="39" t="str">
        <f t="shared" ref="R1354:R1417" si="283">IFERROR(SUM(Q1354-P1354)/(P1354)," ")</f>
        <v xml:space="preserve"> </v>
      </c>
      <c r="S1354" s="40"/>
      <c r="T1354" s="41" t="str">
        <f t="shared" ref="T1354:T1417" si="284">IF(S1354=0,"",Q1354*S1354)</f>
        <v/>
      </c>
      <c r="U1354" s="41" t="str">
        <f t="shared" ref="U1354:U1417" si="285">IFERROR(T1354-(P1354*S1354),"")</f>
        <v/>
      </c>
      <c r="V1354" s="41" t="e">
        <f t="shared" si="273"/>
        <v>#N/A</v>
      </c>
      <c r="W1354" s="18" t="e">
        <f>_xlfn.XLOOKUP($B1354,'[1]Query2 w Prices'!$B:$B,'[1]Query2 w Prices'!$L:$L)</f>
        <v>#N/A</v>
      </c>
    </row>
    <row r="1355" spans="2:23" ht="16.5" customHeight="1" x14ac:dyDescent="0.25">
      <c r="B1355" s="32" t="s">
        <v>2372</v>
      </c>
      <c r="C1355" s="33" t="s">
        <v>6203</v>
      </c>
      <c r="D1355" s="34" t="str">
        <f>_xlfn.XLOOKUP($B1355,[1]Redo!$A:$A,[1]Redo!$AD:$AD)</f>
        <v>SGN,S8,RWX,R26M-1(CA),</v>
      </c>
      <c r="E1355" s="35">
        <v>1326</v>
      </c>
      <c r="F1355" s="36">
        <f>_xlfn.XLOOKUP($B1355,'[1]DOT Signs Costs (2)'!$A:$A,'[1]DOT Signs Costs (2)'!$Y:$Y)</f>
        <v>0.11352500000000001</v>
      </c>
      <c r="G1355" s="37">
        <f t="shared" si="275"/>
        <v>6.8115000000000006</v>
      </c>
      <c r="H1355" s="36">
        <f>_xlfn.XLOOKUP($B1355,'[1]DOT Signs Costs (2)'!$A:$A,'[1]DOT Signs Costs (2)'!$W:$W)</f>
        <v>13.596</v>
      </c>
      <c r="I1355" s="36">
        <f t="shared" si="274"/>
        <v>5.2664247500000005</v>
      </c>
      <c r="J1355" s="36">
        <f t="shared" si="276"/>
        <v>7.6061750000000011E-2</v>
      </c>
      <c r="K1355" s="36">
        <f t="shared" si="277"/>
        <v>5.2664247500000005</v>
      </c>
      <c r="L1355" s="36">
        <f t="shared" si="278"/>
        <v>18.9384865</v>
      </c>
      <c r="M1355" s="36">
        <f t="shared" si="279"/>
        <v>1.4809896443000001</v>
      </c>
      <c r="N1355" s="36">
        <f t="shared" si="280"/>
        <v>20.419476144299999</v>
      </c>
      <c r="O1355" s="36">
        <f t="shared" si="281"/>
        <v>3.7209674277517353</v>
      </c>
      <c r="P1355" s="36">
        <f t="shared" si="282"/>
        <v>24.140443572051733</v>
      </c>
      <c r="Q1355" s="38" t="e">
        <v>#N/A</v>
      </c>
      <c r="R1355" s="39" t="str">
        <f t="shared" si="283"/>
        <v xml:space="preserve"> </v>
      </c>
      <c r="S1355" s="40"/>
      <c r="T1355" s="41" t="str">
        <f t="shared" si="284"/>
        <v/>
      </c>
      <c r="U1355" s="41" t="str">
        <f t="shared" si="285"/>
        <v/>
      </c>
      <c r="V1355" s="41" t="e">
        <f t="shared" si="273"/>
        <v>#N/A</v>
      </c>
      <c r="W1355" s="18" t="e">
        <f>_xlfn.XLOOKUP($B1355,'[1]Query2 w Prices'!$B:$B,'[1]Query2 w Prices'!$L:$L)</f>
        <v>#N/A</v>
      </c>
    </row>
    <row r="1356" spans="2:23" ht="16.5" customHeight="1" x14ac:dyDescent="0.25">
      <c r="B1356" s="42" t="s">
        <v>2342</v>
      </c>
      <c r="C1356" s="33" t="s">
        <v>6204</v>
      </c>
      <c r="D1356" s="34" t="str">
        <f>_xlfn.XLOOKUP($B1356,[1]Redo!$A:$A,[1]Redo!$AD:$AD)</f>
        <v>SGN,S8,RWX,R26(CA),</v>
      </c>
      <c r="E1356" s="35">
        <v>1326</v>
      </c>
      <c r="F1356" s="36">
        <f>_xlfn.XLOOKUP($B1356,'[1]DOT Signs Costs (2)'!$A:$A,'[1]DOT Signs Costs (2)'!$Y:$Y)</f>
        <v>0.11352500000000001</v>
      </c>
      <c r="G1356" s="37">
        <f t="shared" si="275"/>
        <v>6.8115000000000006</v>
      </c>
      <c r="H1356" s="36">
        <f>_xlfn.XLOOKUP($B1356,'[1]DOT Signs Costs (2)'!$A:$A,'[1]DOT Signs Costs (2)'!$W:$W)</f>
        <v>13.596</v>
      </c>
      <c r="I1356" s="36">
        <f t="shared" si="274"/>
        <v>5.2664247500000005</v>
      </c>
      <c r="J1356" s="36">
        <f t="shared" si="276"/>
        <v>7.6061750000000011E-2</v>
      </c>
      <c r="K1356" s="36">
        <f t="shared" si="277"/>
        <v>5.2664247500000005</v>
      </c>
      <c r="L1356" s="36">
        <f t="shared" si="278"/>
        <v>18.9384865</v>
      </c>
      <c r="M1356" s="36">
        <f t="shared" si="279"/>
        <v>1.4809896443000001</v>
      </c>
      <c r="N1356" s="36">
        <f t="shared" si="280"/>
        <v>20.419476144299999</v>
      </c>
      <c r="O1356" s="36">
        <f t="shared" si="281"/>
        <v>3.7209674277517353</v>
      </c>
      <c r="P1356" s="36">
        <f t="shared" si="282"/>
        <v>24.140443572051733</v>
      </c>
      <c r="Q1356" s="38">
        <v>14.7</v>
      </c>
      <c r="R1356" s="39">
        <f t="shared" si="283"/>
        <v>-0.39106338472509583</v>
      </c>
      <c r="S1356" s="40"/>
      <c r="T1356" s="41" t="str">
        <f t="shared" si="284"/>
        <v/>
      </c>
      <c r="U1356" s="41" t="str">
        <f t="shared" si="285"/>
        <v/>
      </c>
      <c r="V1356" s="41">
        <f t="shared" si="273"/>
        <v>14.7</v>
      </c>
      <c r="W1356" s="18">
        <f>_xlfn.XLOOKUP($B1356,'[1]Query2 w Prices'!$B:$B,'[1]Query2 w Prices'!$L:$L)</f>
        <v>14.623200000000001</v>
      </c>
    </row>
    <row r="1357" spans="2:23" ht="16.5" customHeight="1" x14ac:dyDescent="0.25">
      <c r="B1357" s="32" t="s">
        <v>2376</v>
      </c>
      <c r="C1357" s="33" t="s">
        <v>6205</v>
      </c>
      <c r="D1357" s="34" t="str">
        <f>_xlfn.XLOOKUP($B1357,[1]Redo!$A:$A,[1]Redo!$AD:$AD)</f>
        <v>SGN,S8,RWX,R27A(CA),</v>
      </c>
      <c r="E1357" s="35">
        <v>1326</v>
      </c>
      <c r="F1357" s="36">
        <f>_xlfn.XLOOKUP($B1357,'[1]DOT Signs Costs (2)'!$A:$A,'[1]DOT Signs Costs (2)'!$Y:$Y)</f>
        <v>0.28175</v>
      </c>
      <c r="G1357" s="37">
        <f t="shared" si="275"/>
        <v>16.905000000000001</v>
      </c>
      <c r="H1357" s="36">
        <f>_xlfn.XLOOKUP($B1357,'[1]DOT Signs Costs (2)'!$A:$A,'[1]DOT Signs Costs (2)'!$W:$W)</f>
        <v>45.32</v>
      </c>
      <c r="I1357" s="36">
        <f t="shared" si="274"/>
        <v>13.070382500000001</v>
      </c>
      <c r="J1357" s="36">
        <f t="shared" si="276"/>
        <v>0.18877250000000001</v>
      </c>
      <c r="K1357" s="36">
        <f t="shared" si="277"/>
        <v>13.070382500000001</v>
      </c>
      <c r="L1357" s="36">
        <f t="shared" si="278"/>
        <v>58.579155</v>
      </c>
      <c r="M1357" s="36">
        <f t="shared" si="279"/>
        <v>4.5808899210000007</v>
      </c>
      <c r="N1357" s="36">
        <f t="shared" si="280"/>
        <v>63.160044921000001</v>
      </c>
      <c r="O1357" s="36">
        <f t="shared" si="281"/>
        <v>11.509426991445183</v>
      </c>
      <c r="P1357" s="36">
        <f t="shared" si="282"/>
        <v>74.669471912445189</v>
      </c>
      <c r="Q1357" s="38">
        <v>40.04</v>
      </c>
      <c r="R1357" s="39">
        <f t="shared" si="283"/>
        <v>-0.46377014629285845</v>
      </c>
      <c r="S1357" s="40"/>
      <c r="T1357" s="41" t="str">
        <f t="shared" si="284"/>
        <v/>
      </c>
      <c r="U1357" s="41" t="str">
        <f t="shared" si="285"/>
        <v/>
      </c>
      <c r="V1357" s="41">
        <f t="shared" si="273"/>
        <v>40.04</v>
      </c>
      <c r="W1357" s="18">
        <f>_xlfn.XLOOKUP($B1357,'[1]Query2 w Prices'!$B:$B,'[1]Query2 w Prices'!$L:$L)</f>
        <v>39.967300000000002</v>
      </c>
    </row>
    <row r="1358" spans="2:23" ht="16.5" customHeight="1" x14ac:dyDescent="0.25">
      <c r="B1358" s="42" t="s">
        <v>2373</v>
      </c>
      <c r="C1358" s="33" t="s">
        <v>6206</v>
      </c>
      <c r="D1358" s="34" t="str">
        <f>_xlfn.XLOOKUP($B1358,[1]Redo!$A:$A,[1]Redo!$AD:$AD)</f>
        <v>SGN,S8,RWX,R27(CA),</v>
      </c>
      <c r="E1358" s="35">
        <v>1326</v>
      </c>
      <c r="F1358" s="36">
        <f>_xlfn.XLOOKUP($B1358,'[1]DOT Signs Costs (2)'!$A:$A,'[1]DOT Signs Costs (2)'!$Y:$Y)</f>
        <v>0.11352500000000001</v>
      </c>
      <c r="G1358" s="37">
        <f t="shared" si="275"/>
        <v>6.8115000000000006</v>
      </c>
      <c r="H1358" s="36">
        <f>_xlfn.XLOOKUP($B1358,'[1]DOT Signs Costs (2)'!$A:$A,'[1]DOT Signs Costs (2)'!$W:$W)</f>
        <v>13.596</v>
      </c>
      <c r="I1358" s="36">
        <f t="shared" si="274"/>
        <v>5.2664247500000005</v>
      </c>
      <c r="J1358" s="36">
        <f t="shared" si="276"/>
        <v>7.6061750000000011E-2</v>
      </c>
      <c r="K1358" s="36">
        <f t="shared" si="277"/>
        <v>5.2664247500000005</v>
      </c>
      <c r="L1358" s="36">
        <f t="shared" si="278"/>
        <v>18.9384865</v>
      </c>
      <c r="M1358" s="36">
        <f t="shared" si="279"/>
        <v>1.4809896443000001</v>
      </c>
      <c r="N1358" s="36">
        <f t="shared" si="280"/>
        <v>20.419476144299999</v>
      </c>
      <c r="O1358" s="36">
        <f t="shared" si="281"/>
        <v>3.7209674277517353</v>
      </c>
      <c r="P1358" s="36">
        <f t="shared" si="282"/>
        <v>24.140443572051733</v>
      </c>
      <c r="Q1358" s="38">
        <v>14.7</v>
      </c>
      <c r="R1358" s="39">
        <f t="shared" si="283"/>
        <v>-0.39106338472509583</v>
      </c>
      <c r="S1358" s="40"/>
      <c r="T1358" s="41" t="str">
        <f t="shared" si="284"/>
        <v/>
      </c>
      <c r="U1358" s="41" t="str">
        <f t="shared" si="285"/>
        <v/>
      </c>
      <c r="V1358" s="41">
        <f t="shared" si="273"/>
        <v>14.7</v>
      </c>
      <c r="W1358" s="18">
        <f>_xlfn.XLOOKUP($B1358,'[1]Query2 w Prices'!$B:$B,'[1]Query2 w Prices'!$L:$L)</f>
        <v>14.623200000000001</v>
      </c>
    </row>
    <row r="1359" spans="2:23" ht="16.5" customHeight="1" x14ac:dyDescent="0.25">
      <c r="B1359" s="32" t="s">
        <v>2382</v>
      </c>
      <c r="C1359" s="33" t="s">
        <v>6207</v>
      </c>
      <c r="D1359" s="34" t="str">
        <f>_xlfn.XLOOKUP($B1359,[1]Redo!$A:$A,[1]Redo!$AD:$AD)</f>
        <v>SGN,S8,RWX,R28(S)(CA),</v>
      </c>
      <c r="E1359" s="35">
        <v>1326</v>
      </c>
      <c r="F1359" s="36">
        <f>_xlfn.XLOOKUP($B1359,'[1]DOT Signs Costs (2)'!$A:$A,'[1]DOT Signs Costs (2)'!$Y:$Y)</f>
        <v>0.11352500000000001</v>
      </c>
      <c r="G1359" s="37">
        <f t="shared" si="275"/>
        <v>6.8115000000000006</v>
      </c>
      <c r="H1359" s="36">
        <f>_xlfn.XLOOKUP($B1359,'[1]DOT Signs Costs (2)'!$A:$A,'[1]DOT Signs Costs (2)'!$W:$W)</f>
        <v>13.596</v>
      </c>
      <c r="I1359" s="36">
        <f t="shared" si="274"/>
        <v>5.2664247500000005</v>
      </c>
      <c r="J1359" s="36">
        <f t="shared" si="276"/>
        <v>7.6061750000000011E-2</v>
      </c>
      <c r="K1359" s="36">
        <f t="shared" si="277"/>
        <v>5.2664247500000005</v>
      </c>
      <c r="L1359" s="36">
        <f t="shared" si="278"/>
        <v>18.9384865</v>
      </c>
      <c r="M1359" s="36">
        <f t="shared" si="279"/>
        <v>1.4809896443000001</v>
      </c>
      <c r="N1359" s="36">
        <f t="shared" si="280"/>
        <v>20.419476144299999</v>
      </c>
      <c r="O1359" s="36">
        <f t="shared" si="281"/>
        <v>3.7209674277517353</v>
      </c>
      <c r="P1359" s="36">
        <f t="shared" si="282"/>
        <v>24.140443572051733</v>
      </c>
      <c r="Q1359" s="38">
        <v>14.7</v>
      </c>
      <c r="R1359" s="39">
        <f t="shared" si="283"/>
        <v>-0.39106338472509583</v>
      </c>
      <c r="S1359" s="40"/>
      <c r="T1359" s="41" t="str">
        <f t="shared" si="284"/>
        <v/>
      </c>
      <c r="U1359" s="41" t="str">
        <f t="shared" si="285"/>
        <v/>
      </c>
      <c r="V1359" s="41">
        <f t="shared" si="273"/>
        <v>14.7</v>
      </c>
      <c r="W1359" s="18">
        <f>_xlfn.XLOOKUP($B1359,'[1]Query2 w Prices'!$B:$B,'[1]Query2 w Prices'!$L:$L)</f>
        <v>14.623200000000001</v>
      </c>
    </row>
    <row r="1360" spans="2:23" ht="16.5" customHeight="1" x14ac:dyDescent="0.25">
      <c r="B1360" s="42" t="s">
        <v>2385</v>
      </c>
      <c r="C1360" s="33" t="s">
        <v>6208</v>
      </c>
      <c r="D1360" s="34" t="str">
        <f>_xlfn.XLOOKUP($B1360,[1]Redo!$A:$A,[1]Redo!$AD:$AD)</f>
        <v>SGN,S8,RWX,R28A(CA),</v>
      </c>
      <c r="E1360" s="35">
        <v>1326</v>
      </c>
      <c r="F1360" s="36">
        <f>_xlfn.XLOOKUP($B1360,'[1]DOT Signs Costs (2)'!$A:$A,'[1]DOT Signs Costs (2)'!$Y:$Y)</f>
        <v>0.28175</v>
      </c>
      <c r="G1360" s="37">
        <f t="shared" si="275"/>
        <v>16.905000000000001</v>
      </c>
      <c r="H1360" s="36">
        <f>_xlfn.XLOOKUP($B1360,'[1]DOT Signs Costs (2)'!$A:$A,'[1]DOT Signs Costs (2)'!$W:$W)</f>
        <v>45.32</v>
      </c>
      <c r="I1360" s="36">
        <f t="shared" si="274"/>
        <v>13.070382500000001</v>
      </c>
      <c r="J1360" s="36">
        <f t="shared" si="276"/>
        <v>0.18877250000000001</v>
      </c>
      <c r="K1360" s="36">
        <f t="shared" si="277"/>
        <v>13.070382500000001</v>
      </c>
      <c r="L1360" s="36">
        <f t="shared" si="278"/>
        <v>58.579155</v>
      </c>
      <c r="M1360" s="36">
        <f t="shared" si="279"/>
        <v>4.5808899210000007</v>
      </c>
      <c r="N1360" s="36">
        <f t="shared" si="280"/>
        <v>63.160044921000001</v>
      </c>
      <c r="O1360" s="36">
        <f t="shared" si="281"/>
        <v>11.509426991445183</v>
      </c>
      <c r="P1360" s="36">
        <f t="shared" si="282"/>
        <v>74.669471912445189</v>
      </c>
      <c r="Q1360" s="38">
        <v>40.04</v>
      </c>
      <c r="R1360" s="39">
        <f t="shared" si="283"/>
        <v>-0.46377014629285845</v>
      </c>
      <c r="S1360" s="40"/>
      <c r="T1360" s="41" t="str">
        <f t="shared" si="284"/>
        <v/>
      </c>
      <c r="U1360" s="41" t="str">
        <f t="shared" si="285"/>
        <v/>
      </c>
      <c r="V1360" s="41">
        <f t="shared" si="273"/>
        <v>40.04</v>
      </c>
      <c r="W1360" s="18">
        <f>_xlfn.XLOOKUP($B1360,'[1]Query2 w Prices'!$B:$B,'[1]Query2 w Prices'!$L:$L)</f>
        <v>39.967300000000002</v>
      </c>
    </row>
    <row r="1361" spans="2:23" ht="16.5" customHeight="1" x14ac:dyDescent="0.25">
      <c r="B1361" s="32" t="s">
        <v>2388</v>
      </c>
      <c r="C1361" s="33" t="s">
        <v>6209</v>
      </c>
      <c r="D1361" s="34" t="str">
        <f>_xlfn.XLOOKUP($B1361,[1]Redo!$A:$A,[1]Redo!$AD:$AD)</f>
        <v>SGN,S8,RWX,R28A(S)(CA),</v>
      </c>
      <c r="E1361" s="35">
        <v>1326</v>
      </c>
      <c r="F1361" s="36">
        <f>_xlfn.XLOOKUP($B1361,'[1]DOT Signs Costs (2)'!$A:$A,'[1]DOT Signs Costs (2)'!$Y:$Y)</f>
        <v>0.28175</v>
      </c>
      <c r="G1361" s="37">
        <f t="shared" si="275"/>
        <v>16.905000000000001</v>
      </c>
      <c r="H1361" s="36">
        <f>_xlfn.XLOOKUP($B1361,'[1]DOT Signs Costs (2)'!$A:$A,'[1]DOT Signs Costs (2)'!$W:$W)</f>
        <v>45.32</v>
      </c>
      <c r="I1361" s="36">
        <f t="shared" si="274"/>
        <v>13.070382500000001</v>
      </c>
      <c r="J1361" s="36">
        <f t="shared" si="276"/>
        <v>0.18877250000000001</v>
      </c>
      <c r="K1361" s="36">
        <f t="shared" si="277"/>
        <v>13.070382500000001</v>
      </c>
      <c r="L1361" s="36">
        <f t="shared" si="278"/>
        <v>58.579155</v>
      </c>
      <c r="M1361" s="36">
        <f t="shared" si="279"/>
        <v>4.5808899210000007</v>
      </c>
      <c r="N1361" s="36">
        <f t="shared" si="280"/>
        <v>63.160044921000001</v>
      </c>
      <c r="O1361" s="36">
        <f t="shared" si="281"/>
        <v>11.509426991445183</v>
      </c>
      <c r="P1361" s="36">
        <f t="shared" si="282"/>
        <v>74.669471912445189</v>
      </c>
      <c r="Q1361" s="38">
        <v>40.04</v>
      </c>
      <c r="R1361" s="39">
        <f t="shared" si="283"/>
        <v>-0.46377014629285845</v>
      </c>
      <c r="S1361" s="40"/>
      <c r="T1361" s="41" t="str">
        <f t="shared" si="284"/>
        <v/>
      </c>
      <c r="U1361" s="41" t="str">
        <f t="shared" si="285"/>
        <v/>
      </c>
      <c r="V1361" s="41">
        <f t="shared" si="273"/>
        <v>40.04</v>
      </c>
      <c r="W1361" s="18">
        <f>_xlfn.XLOOKUP($B1361,'[1]Query2 w Prices'!$B:$B,'[1]Query2 w Prices'!$L:$L)</f>
        <v>39.967300000000002</v>
      </c>
    </row>
    <row r="1362" spans="2:23" ht="16.5" customHeight="1" x14ac:dyDescent="0.25">
      <c r="B1362" s="42" t="s">
        <v>2391</v>
      </c>
      <c r="C1362" s="33" t="s">
        <v>6210</v>
      </c>
      <c r="D1362" s="34" t="str">
        <f>_xlfn.XLOOKUP($B1362,[1]Redo!$A:$A,[1]Redo!$AD:$AD)</f>
        <v>SGN,S8,RWX,R28C(CA),</v>
      </c>
      <c r="E1362" s="35">
        <v>1326</v>
      </c>
      <c r="F1362" s="36">
        <f>_xlfn.XLOOKUP($B1362,'[1]DOT Signs Costs (2)'!$A:$A,'[1]DOT Signs Costs (2)'!$Y:$Y)</f>
        <v>0.11352500000000001</v>
      </c>
      <c r="G1362" s="37">
        <f t="shared" si="275"/>
        <v>6.8115000000000006</v>
      </c>
      <c r="H1362" s="36">
        <f>_xlfn.XLOOKUP($B1362,'[1]DOT Signs Costs (2)'!$A:$A,'[1]DOT Signs Costs (2)'!$W:$W)</f>
        <v>13.596</v>
      </c>
      <c r="I1362" s="36">
        <f t="shared" si="274"/>
        <v>5.2664247500000005</v>
      </c>
      <c r="J1362" s="36">
        <f t="shared" si="276"/>
        <v>7.6061750000000011E-2</v>
      </c>
      <c r="K1362" s="36">
        <f t="shared" si="277"/>
        <v>5.2664247500000005</v>
      </c>
      <c r="L1362" s="36">
        <f t="shared" si="278"/>
        <v>18.9384865</v>
      </c>
      <c r="M1362" s="36">
        <f t="shared" si="279"/>
        <v>1.4809896443000001</v>
      </c>
      <c r="N1362" s="36">
        <f t="shared" si="280"/>
        <v>20.419476144299999</v>
      </c>
      <c r="O1362" s="36">
        <f t="shared" si="281"/>
        <v>3.7209674277517353</v>
      </c>
      <c r="P1362" s="36">
        <f t="shared" si="282"/>
        <v>24.140443572051733</v>
      </c>
      <c r="Q1362" s="38">
        <v>14.7</v>
      </c>
      <c r="R1362" s="39">
        <f t="shared" si="283"/>
        <v>-0.39106338472509583</v>
      </c>
      <c r="S1362" s="40"/>
      <c r="T1362" s="41" t="str">
        <f t="shared" si="284"/>
        <v/>
      </c>
      <c r="U1362" s="41" t="str">
        <f t="shared" si="285"/>
        <v/>
      </c>
      <c r="V1362" s="41">
        <f t="shared" si="273"/>
        <v>14.7</v>
      </c>
      <c r="W1362" s="18">
        <f>_xlfn.XLOOKUP($B1362,'[1]Query2 w Prices'!$B:$B,'[1]Query2 w Prices'!$L:$L)</f>
        <v>14.623200000000001</v>
      </c>
    </row>
    <row r="1363" spans="2:23" ht="16.5" customHeight="1" x14ac:dyDescent="0.25">
      <c r="B1363" s="32" t="s">
        <v>2394</v>
      </c>
      <c r="C1363" s="33" t="s">
        <v>6211</v>
      </c>
      <c r="D1363" s="34" t="str">
        <f>_xlfn.XLOOKUP($B1363,[1]Redo!$A:$A,[1]Redo!$AD:$AD)</f>
        <v>SGN,S8,RWX,R28D(CA),</v>
      </c>
      <c r="E1363" s="35">
        <v>1326</v>
      </c>
      <c r="F1363" s="36">
        <f>_xlfn.XLOOKUP($B1363,'[1]DOT Signs Costs (2)'!$A:$A,'[1]DOT Signs Costs (2)'!$Y:$Y)</f>
        <v>0.14528749999999999</v>
      </c>
      <c r="G1363" s="37">
        <f t="shared" si="275"/>
        <v>8.7172499999999999</v>
      </c>
      <c r="H1363" s="36">
        <f>_xlfn.XLOOKUP($B1363,'[1]DOT Signs Costs (2)'!$A:$A,'[1]DOT Signs Costs (2)'!$W:$W)</f>
        <v>20.394000000000002</v>
      </c>
      <c r="I1363" s="36">
        <f t="shared" si="274"/>
        <v>6.7398871249999992</v>
      </c>
      <c r="J1363" s="36">
        <f t="shared" si="276"/>
        <v>9.7342625000000002E-2</v>
      </c>
      <c r="K1363" s="36">
        <f t="shared" si="277"/>
        <v>6.7398871249999992</v>
      </c>
      <c r="L1363" s="36">
        <f t="shared" si="278"/>
        <v>27.231229750000001</v>
      </c>
      <c r="M1363" s="36">
        <f t="shared" si="279"/>
        <v>2.1294821664500003</v>
      </c>
      <c r="N1363" s="36">
        <f t="shared" si="280"/>
        <v>29.360711916450001</v>
      </c>
      <c r="O1363" s="36">
        <f t="shared" si="281"/>
        <v>5.3502965465257235</v>
      </c>
      <c r="P1363" s="36">
        <f t="shared" si="282"/>
        <v>34.711008462975727</v>
      </c>
      <c r="Q1363" s="38">
        <v>22.18</v>
      </c>
      <c r="R1363" s="39">
        <f t="shared" si="283"/>
        <v>-0.36100963405721403</v>
      </c>
      <c r="S1363" s="40"/>
      <c r="T1363" s="41" t="str">
        <f t="shared" si="284"/>
        <v/>
      </c>
      <c r="U1363" s="41" t="str">
        <f t="shared" si="285"/>
        <v/>
      </c>
      <c r="V1363" s="41">
        <f t="shared" si="273"/>
        <v>22.18</v>
      </c>
      <c r="W1363" s="18">
        <f>_xlfn.XLOOKUP($B1363,'[1]Query2 w Prices'!$B:$B,'[1]Query2 w Prices'!$L:$L)</f>
        <v>22.102699999999999</v>
      </c>
    </row>
    <row r="1364" spans="2:23" ht="16.5" customHeight="1" x14ac:dyDescent="0.25">
      <c r="B1364" s="42" t="s">
        <v>2397</v>
      </c>
      <c r="C1364" s="33" t="s">
        <v>6212</v>
      </c>
      <c r="D1364" s="34" t="str">
        <f>_xlfn.XLOOKUP($B1364,[1]Redo!$A:$A,[1]Redo!$AD:$AD)</f>
        <v>SGN,S8,RWX,R28D(S)(CA),</v>
      </c>
      <c r="E1364" s="35">
        <v>1326</v>
      </c>
      <c r="F1364" s="36">
        <f>_xlfn.XLOOKUP($B1364,'[1]DOT Signs Costs (2)'!$A:$A,'[1]DOT Signs Costs (2)'!$Y:$Y)</f>
        <v>0.14528749999999999</v>
      </c>
      <c r="G1364" s="37">
        <f t="shared" si="275"/>
        <v>8.7172499999999999</v>
      </c>
      <c r="H1364" s="36">
        <f>_xlfn.XLOOKUP($B1364,'[1]DOT Signs Costs (2)'!$A:$A,'[1]DOT Signs Costs (2)'!$W:$W)</f>
        <v>20.394000000000002</v>
      </c>
      <c r="I1364" s="36">
        <f t="shared" si="274"/>
        <v>6.7398871249999992</v>
      </c>
      <c r="J1364" s="36">
        <f t="shared" si="276"/>
        <v>9.7342625000000002E-2</v>
      </c>
      <c r="K1364" s="36">
        <f t="shared" si="277"/>
        <v>6.7398871249999992</v>
      </c>
      <c r="L1364" s="36">
        <f t="shared" si="278"/>
        <v>27.231229750000001</v>
      </c>
      <c r="M1364" s="36">
        <f t="shared" si="279"/>
        <v>2.1294821664500003</v>
      </c>
      <c r="N1364" s="36">
        <f t="shared" si="280"/>
        <v>29.360711916450001</v>
      </c>
      <c r="O1364" s="36">
        <f t="shared" si="281"/>
        <v>5.3502965465257235</v>
      </c>
      <c r="P1364" s="36">
        <f t="shared" si="282"/>
        <v>34.711008462975727</v>
      </c>
      <c r="Q1364" s="38">
        <v>22.18</v>
      </c>
      <c r="R1364" s="39">
        <f t="shared" si="283"/>
        <v>-0.36100963405721403</v>
      </c>
      <c r="S1364" s="40"/>
      <c r="T1364" s="41" t="str">
        <f t="shared" si="284"/>
        <v/>
      </c>
      <c r="U1364" s="41" t="str">
        <f t="shared" si="285"/>
        <v/>
      </c>
      <c r="V1364" s="41">
        <f t="shared" si="273"/>
        <v>22.18</v>
      </c>
      <c r="W1364" s="18">
        <f>_xlfn.XLOOKUP($B1364,'[1]Query2 w Prices'!$B:$B,'[1]Query2 w Prices'!$L:$L)</f>
        <v>22.102699999999999</v>
      </c>
    </row>
    <row r="1365" spans="2:23" ht="16.5" customHeight="1" x14ac:dyDescent="0.25">
      <c r="B1365" s="32" t="s">
        <v>2400</v>
      </c>
      <c r="C1365" s="33" t="s">
        <v>6213</v>
      </c>
      <c r="D1365" s="34" t="str">
        <f>_xlfn.XLOOKUP($B1365,[1]Redo!$A:$A,[1]Redo!$AD:$AD)</f>
        <v>SGN,S8,RWX,R28E(CA),</v>
      </c>
      <c r="E1365" s="35">
        <v>1326</v>
      </c>
      <c r="F1365" s="36">
        <f>_xlfn.XLOOKUP($B1365,'[1]DOT Signs Costs (2)'!$A:$A,'[1]DOT Signs Costs (2)'!$Y:$Y)</f>
        <v>0.18705000000000002</v>
      </c>
      <c r="G1365" s="37">
        <f t="shared" si="275"/>
        <v>11.223000000000001</v>
      </c>
      <c r="H1365" s="36">
        <f>_xlfn.XLOOKUP($B1365,'[1]DOT Signs Costs (2)'!$A:$A,'[1]DOT Signs Costs (2)'!$W:$W)</f>
        <v>27.192</v>
      </c>
      <c r="I1365" s="36">
        <f t="shared" si="274"/>
        <v>8.6772495000000003</v>
      </c>
      <c r="J1365" s="36">
        <f t="shared" si="276"/>
        <v>0.12532350000000003</v>
      </c>
      <c r="K1365" s="36">
        <f t="shared" si="277"/>
        <v>8.6772495000000003</v>
      </c>
      <c r="L1365" s="36">
        <f t="shared" si="278"/>
        <v>35.994573000000003</v>
      </c>
      <c r="M1365" s="36">
        <f t="shared" si="279"/>
        <v>2.8147756086000002</v>
      </c>
      <c r="N1365" s="36">
        <f t="shared" si="280"/>
        <v>38.809348608600004</v>
      </c>
      <c r="O1365" s="36">
        <f t="shared" si="281"/>
        <v>7.0720875033404642</v>
      </c>
      <c r="P1365" s="36">
        <f t="shared" si="282"/>
        <v>45.881436111940467</v>
      </c>
      <c r="Q1365" s="38">
        <v>29.56</v>
      </c>
      <c r="R1365" s="39">
        <f t="shared" si="283"/>
        <v>-0.35573071584158361</v>
      </c>
      <c r="S1365" s="40"/>
      <c r="T1365" s="41" t="str">
        <f t="shared" si="284"/>
        <v/>
      </c>
      <c r="U1365" s="41" t="str">
        <f t="shared" si="285"/>
        <v/>
      </c>
      <c r="V1365" s="41">
        <f t="shared" si="273"/>
        <v>29.56</v>
      </c>
      <c r="W1365" s="18">
        <f>_xlfn.XLOOKUP($B1365,'[1]Query2 w Prices'!$B:$B,'[1]Query2 w Prices'!$L:$L)</f>
        <v>29.481400000000001</v>
      </c>
    </row>
    <row r="1366" spans="2:23" ht="16.5" customHeight="1" x14ac:dyDescent="0.25">
      <c r="B1366" s="42" t="s">
        <v>2403</v>
      </c>
      <c r="C1366" s="33" t="s">
        <v>6214</v>
      </c>
      <c r="D1366" s="34" t="str">
        <f>_xlfn.XLOOKUP($B1366,[1]Redo!$A:$A,[1]Redo!$AD:$AD)</f>
        <v>SGN,S8,RBW,R28F(CA),</v>
      </c>
      <c r="E1366" s="35">
        <v>1326</v>
      </c>
      <c r="F1366" s="36">
        <f>_xlfn.XLOOKUP($B1366,'[1]DOT Signs Costs (2)'!$A:$A,'[1]DOT Signs Costs (2)'!$Y:$Y)</f>
        <v>0.11352500000000001</v>
      </c>
      <c r="G1366" s="37">
        <f t="shared" si="275"/>
        <v>6.8115000000000006</v>
      </c>
      <c r="H1366" s="36">
        <f>_xlfn.XLOOKUP($B1366,'[1]DOT Signs Costs (2)'!$A:$A,'[1]DOT Signs Costs (2)'!$W:$W)</f>
        <v>13.596</v>
      </c>
      <c r="I1366" s="36">
        <f t="shared" si="274"/>
        <v>5.2664247500000005</v>
      </c>
      <c r="J1366" s="36">
        <f t="shared" si="276"/>
        <v>7.6061750000000011E-2</v>
      </c>
      <c r="K1366" s="36">
        <f t="shared" si="277"/>
        <v>5.2664247500000005</v>
      </c>
      <c r="L1366" s="36">
        <f t="shared" si="278"/>
        <v>18.9384865</v>
      </c>
      <c r="M1366" s="36">
        <f t="shared" si="279"/>
        <v>1.4809896443000001</v>
      </c>
      <c r="N1366" s="36">
        <f t="shared" si="280"/>
        <v>20.419476144299999</v>
      </c>
      <c r="O1366" s="36">
        <f t="shared" si="281"/>
        <v>3.7209674277517353</v>
      </c>
      <c r="P1366" s="36">
        <f t="shared" si="282"/>
        <v>24.140443572051733</v>
      </c>
      <c r="Q1366" s="38">
        <v>14.7</v>
      </c>
      <c r="R1366" s="39">
        <f t="shared" si="283"/>
        <v>-0.39106338472509583</v>
      </c>
      <c r="S1366" s="40"/>
      <c r="T1366" s="41" t="str">
        <f t="shared" si="284"/>
        <v/>
      </c>
      <c r="U1366" s="41" t="str">
        <f t="shared" si="285"/>
        <v/>
      </c>
      <c r="V1366" s="41">
        <f t="shared" si="273"/>
        <v>14.7</v>
      </c>
      <c r="W1366" s="18">
        <f>_xlfn.XLOOKUP($B1366,'[1]Query2 w Prices'!$B:$B,'[1]Query2 w Prices'!$L:$L)</f>
        <v>14.623200000000001</v>
      </c>
    </row>
    <row r="1367" spans="2:23" ht="16.5" customHeight="1" x14ac:dyDescent="0.25">
      <c r="B1367" s="32" t="s">
        <v>2379</v>
      </c>
      <c r="C1367" s="33" t="s">
        <v>6215</v>
      </c>
      <c r="D1367" s="34" t="str">
        <f>_xlfn.XLOOKUP($B1367,[1]Redo!$A:$A,[1]Redo!$AD:$AD)</f>
        <v>SGN,S8,RWX,R28(CA),</v>
      </c>
      <c r="E1367" s="35">
        <v>1326</v>
      </c>
      <c r="F1367" s="36">
        <f>_xlfn.XLOOKUP($B1367,'[1]DOT Signs Costs (2)'!$A:$A,'[1]DOT Signs Costs (2)'!$Y:$Y)</f>
        <v>0.11352500000000001</v>
      </c>
      <c r="G1367" s="37">
        <f t="shared" si="275"/>
        <v>6.8115000000000006</v>
      </c>
      <c r="H1367" s="36">
        <f>_xlfn.XLOOKUP($B1367,'[1]DOT Signs Costs (2)'!$A:$A,'[1]DOT Signs Costs (2)'!$W:$W)</f>
        <v>13.596</v>
      </c>
      <c r="I1367" s="36">
        <f t="shared" si="274"/>
        <v>5.2664247500000005</v>
      </c>
      <c r="J1367" s="36">
        <f t="shared" si="276"/>
        <v>7.6061750000000011E-2</v>
      </c>
      <c r="K1367" s="36">
        <f t="shared" si="277"/>
        <v>5.2664247500000005</v>
      </c>
      <c r="L1367" s="36">
        <f t="shared" si="278"/>
        <v>18.9384865</v>
      </c>
      <c r="M1367" s="36">
        <f t="shared" si="279"/>
        <v>1.4809896443000001</v>
      </c>
      <c r="N1367" s="36">
        <f t="shared" si="280"/>
        <v>20.419476144299999</v>
      </c>
      <c r="O1367" s="36">
        <f t="shared" si="281"/>
        <v>3.7209674277517353</v>
      </c>
      <c r="P1367" s="36">
        <f t="shared" si="282"/>
        <v>24.140443572051733</v>
      </c>
      <c r="Q1367" s="38">
        <v>14.7</v>
      </c>
      <c r="R1367" s="39">
        <f t="shared" si="283"/>
        <v>-0.39106338472509583</v>
      </c>
      <c r="S1367" s="40"/>
      <c r="T1367" s="41" t="str">
        <f t="shared" si="284"/>
        <v/>
      </c>
      <c r="U1367" s="41" t="str">
        <f t="shared" si="285"/>
        <v/>
      </c>
      <c r="V1367" s="41">
        <f t="shared" si="273"/>
        <v>14.7</v>
      </c>
      <c r="W1367" s="18">
        <f>_xlfn.XLOOKUP($B1367,'[1]Query2 w Prices'!$B:$B,'[1]Query2 w Prices'!$L:$L)</f>
        <v>14.623200000000001</v>
      </c>
    </row>
    <row r="1368" spans="2:23" ht="16.5" customHeight="1" x14ac:dyDescent="0.25">
      <c r="B1368" s="42" t="s">
        <v>2406</v>
      </c>
      <c r="C1368" s="33" t="s">
        <v>6216</v>
      </c>
      <c r="D1368" s="34" t="str">
        <f>_xlfn.XLOOKUP($B1368,[1]Redo!$A:$A,[1]Redo!$AD:$AD)</f>
        <v>SGN,S8,RWX,R29(CA),</v>
      </c>
      <c r="E1368" s="35">
        <v>1326</v>
      </c>
      <c r="F1368" s="36">
        <f>_xlfn.XLOOKUP($B1368,'[1]DOT Signs Costs (2)'!$A:$A,'[1]DOT Signs Costs (2)'!$Y:$Y)</f>
        <v>0.22881249999999997</v>
      </c>
      <c r="G1368" s="37">
        <f t="shared" si="275"/>
        <v>13.728749999999998</v>
      </c>
      <c r="H1368" s="36">
        <f>_xlfn.XLOOKUP($B1368,'[1]DOT Signs Costs (2)'!$A:$A,'[1]DOT Signs Costs (2)'!$W:$W)</f>
        <v>33.99</v>
      </c>
      <c r="I1368" s="36">
        <f t="shared" si="274"/>
        <v>10.614611875</v>
      </c>
      <c r="J1368" s="36">
        <f t="shared" si="276"/>
        <v>0.15330437499999999</v>
      </c>
      <c r="K1368" s="36">
        <f t="shared" si="277"/>
        <v>10.614611875</v>
      </c>
      <c r="L1368" s="36">
        <f t="shared" si="278"/>
        <v>44.757916250000001</v>
      </c>
      <c r="M1368" s="36">
        <f t="shared" si="279"/>
        <v>3.5000690507500005</v>
      </c>
      <c r="N1368" s="36">
        <f t="shared" si="280"/>
        <v>48.257985300750001</v>
      </c>
      <c r="O1368" s="36">
        <f t="shared" si="281"/>
        <v>8.7938784601552022</v>
      </c>
      <c r="P1368" s="36">
        <f t="shared" si="282"/>
        <v>57.051863760905206</v>
      </c>
      <c r="Q1368" s="38">
        <v>35.78</v>
      </c>
      <c r="R1368" s="39">
        <f t="shared" si="283"/>
        <v>-0.37285133839013601</v>
      </c>
      <c r="S1368" s="40"/>
      <c r="T1368" s="41" t="str">
        <f t="shared" si="284"/>
        <v/>
      </c>
      <c r="U1368" s="41" t="str">
        <f t="shared" si="285"/>
        <v/>
      </c>
      <c r="V1368" s="41">
        <f t="shared" si="273"/>
        <v>35.78</v>
      </c>
      <c r="W1368" s="18">
        <f>_xlfn.XLOOKUP($B1368,'[1]Query2 w Prices'!$B:$B,'[1]Query2 w Prices'!$L:$L)</f>
        <v>35.706899999999997</v>
      </c>
    </row>
    <row r="1369" spans="2:23" ht="16.5" customHeight="1" x14ac:dyDescent="0.25">
      <c r="B1369" s="32" t="s">
        <v>2256</v>
      </c>
      <c r="C1369" s="33" t="s">
        <v>6217</v>
      </c>
      <c r="D1369" s="34" t="str">
        <f>_xlfn.XLOOKUP($B1369,[1]Redo!$A:$A,[1]Redo!$AD:$AD)</f>
        <v>SGN,S8,BWX,R2-1,</v>
      </c>
      <c r="E1369" s="35">
        <v>1326</v>
      </c>
      <c r="F1369" s="36">
        <f>_xlfn.XLOOKUP($B1369,'[1]DOT Signs Costs (2)'!$A:$A,'[1]DOT Signs Costs (2)'!$Y:$Y)</f>
        <v>0.18705000000000002</v>
      </c>
      <c r="G1369" s="37">
        <f t="shared" si="275"/>
        <v>11.223000000000001</v>
      </c>
      <c r="H1369" s="36">
        <f>_xlfn.XLOOKUP($B1369,'[1]DOT Signs Costs (2)'!$A:$A,'[1]DOT Signs Costs (2)'!$W:$W)</f>
        <v>27.192</v>
      </c>
      <c r="I1369" s="36">
        <f t="shared" si="274"/>
        <v>8.6772495000000003</v>
      </c>
      <c r="J1369" s="36">
        <f t="shared" si="276"/>
        <v>0.12532350000000003</v>
      </c>
      <c r="K1369" s="36">
        <f t="shared" si="277"/>
        <v>8.6772495000000003</v>
      </c>
      <c r="L1369" s="36">
        <f t="shared" si="278"/>
        <v>35.994573000000003</v>
      </c>
      <c r="M1369" s="36">
        <f t="shared" si="279"/>
        <v>2.8147756086000002</v>
      </c>
      <c r="N1369" s="36">
        <f t="shared" si="280"/>
        <v>38.809348608600004</v>
      </c>
      <c r="O1369" s="36">
        <f t="shared" si="281"/>
        <v>7.0720875033404642</v>
      </c>
      <c r="P1369" s="36">
        <f t="shared" si="282"/>
        <v>45.881436111940467</v>
      </c>
      <c r="Q1369" s="38" t="e">
        <v>#N/A</v>
      </c>
      <c r="R1369" s="39" t="str">
        <f t="shared" si="283"/>
        <v xml:space="preserve"> </v>
      </c>
      <c r="S1369" s="40"/>
      <c r="T1369" s="41" t="str">
        <f t="shared" si="284"/>
        <v/>
      </c>
      <c r="U1369" s="41" t="str">
        <f t="shared" si="285"/>
        <v/>
      </c>
      <c r="V1369" s="41" t="e">
        <f t="shared" si="273"/>
        <v>#N/A</v>
      </c>
      <c r="W1369" s="18" t="e">
        <f>_xlfn.XLOOKUP($B1369,'[1]Query2 w Prices'!$B:$B,'[1]Query2 w Prices'!$L:$L)</f>
        <v>#N/A</v>
      </c>
    </row>
    <row r="1370" spans="2:23" ht="16.5" customHeight="1" x14ac:dyDescent="0.25">
      <c r="B1370" s="42" t="s">
        <v>2258</v>
      </c>
      <c r="C1370" s="33" t="s">
        <v>6218</v>
      </c>
      <c r="D1370" s="34" t="str">
        <f>_xlfn.XLOOKUP($B1370,[1]Redo!$A:$A,[1]Redo!$AD:$AD)</f>
        <v>SGN,S8,BWX,R2-1,</v>
      </c>
      <c r="E1370" s="35">
        <v>1326</v>
      </c>
      <c r="F1370" s="36">
        <f>_xlfn.XLOOKUP($B1370,'[1]DOT Signs Costs (2)'!$A:$A,'[1]DOT Signs Costs (2)'!$Y:$Y)</f>
        <v>0.39762499999999995</v>
      </c>
      <c r="G1370" s="37">
        <f t="shared" si="275"/>
        <v>23.857499999999998</v>
      </c>
      <c r="H1370" s="36">
        <f>_xlfn.XLOOKUP($B1370,'[1]DOT Signs Costs (2)'!$A:$A,'[1]DOT Signs Costs (2)'!$W:$W)</f>
        <v>67.98</v>
      </c>
      <c r="I1370" s="36">
        <f t="shared" si="274"/>
        <v>18.445823749999999</v>
      </c>
      <c r="J1370" s="36">
        <f t="shared" si="276"/>
        <v>0.26640874999999997</v>
      </c>
      <c r="K1370" s="36">
        <f t="shared" si="277"/>
        <v>18.445823749999999</v>
      </c>
      <c r="L1370" s="36">
        <f t="shared" si="278"/>
        <v>86.692232500000003</v>
      </c>
      <c r="M1370" s="36">
        <f t="shared" si="279"/>
        <v>6.7793325815000003</v>
      </c>
      <c r="N1370" s="36">
        <f t="shared" si="280"/>
        <v>93.471565081500003</v>
      </c>
      <c r="O1370" s="36">
        <f t="shared" si="281"/>
        <v>17.032985892065895</v>
      </c>
      <c r="P1370" s="36">
        <f t="shared" si="282"/>
        <v>110.5045509735659</v>
      </c>
      <c r="Q1370" s="38" t="e">
        <v>#N/A</v>
      </c>
      <c r="R1370" s="39" t="str">
        <f t="shared" si="283"/>
        <v xml:space="preserve"> </v>
      </c>
      <c r="S1370" s="40"/>
      <c r="T1370" s="41" t="str">
        <f t="shared" si="284"/>
        <v/>
      </c>
      <c r="U1370" s="41" t="str">
        <f t="shared" si="285"/>
        <v/>
      </c>
      <c r="V1370" s="41" t="e">
        <f t="shared" si="273"/>
        <v>#N/A</v>
      </c>
      <c r="W1370" s="18" t="e">
        <f>_xlfn.XLOOKUP($B1370,'[1]Query2 w Prices'!$B:$B,'[1]Query2 w Prices'!$L:$L)</f>
        <v>#N/A</v>
      </c>
    </row>
    <row r="1371" spans="2:23" ht="16.5" customHeight="1" x14ac:dyDescent="0.25">
      <c r="B1371" s="32" t="s">
        <v>2259</v>
      </c>
      <c r="C1371" s="33" t="s">
        <v>6219</v>
      </c>
      <c r="D1371" s="34" t="str">
        <f>_xlfn.XLOOKUP($B1371,[1]Redo!$A:$A,[1]Redo!$AD:$AD)</f>
        <v>SGN,S8,BWX,R2-1,</v>
      </c>
      <c r="E1371" s="35">
        <v>1326</v>
      </c>
      <c r="F1371" s="36">
        <f>_xlfn.XLOOKUP($B1371,'[1]DOT Signs Costs (2)'!$A:$A,'[1]DOT Signs Costs (2)'!$Y:$Y)</f>
        <v>0.28175</v>
      </c>
      <c r="G1371" s="37">
        <f t="shared" si="275"/>
        <v>16.905000000000001</v>
      </c>
      <c r="H1371" s="36">
        <f>_xlfn.XLOOKUP($B1371,'[1]DOT Signs Costs (2)'!$A:$A,'[1]DOT Signs Costs (2)'!$W:$W)</f>
        <v>45.32</v>
      </c>
      <c r="I1371" s="36">
        <f t="shared" si="274"/>
        <v>13.070382500000001</v>
      </c>
      <c r="J1371" s="36">
        <f t="shared" si="276"/>
        <v>0.18877250000000001</v>
      </c>
      <c r="K1371" s="36">
        <f t="shared" si="277"/>
        <v>13.070382500000001</v>
      </c>
      <c r="L1371" s="36">
        <f t="shared" si="278"/>
        <v>58.579155</v>
      </c>
      <c r="M1371" s="36">
        <f t="shared" si="279"/>
        <v>4.5808899210000007</v>
      </c>
      <c r="N1371" s="36">
        <f t="shared" si="280"/>
        <v>63.160044921000001</v>
      </c>
      <c r="O1371" s="36">
        <f t="shared" si="281"/>
        <v>11.509426991445183</v>
      </c>
      <c r="P1371" s="36">
        <f t="shared" si="282"/>
        <v>74.669471912445189</v>
      </c>
      <c r="Q1371" s="38">
        <v>42.88</v>
      </c>
      <c r="R1371" s="39">
        <f t="shared" si="283"/>
        <v>-0.42573586096497923</v>
      </c>
      <c r="S1371" s="40"/>
      <c r="T1371" s="41" t="str">
        <f t="shared" si="284"/>
        <v/>
      </c>
      <c r="U1371" s="41" t="str">
        <f t="shared" si="285"/>
        <v/>
      </c>
      <c r="V1371" s="41">
        <f t="shared" si="273"/>
        <v>42.88</v>
      </c>
      <c r="W1371" s="18">
        <f>_xlfn.XLOOKUP($B1371,'[1]Query2 w Prices'!$B:$B,'[1]Query2 w Prices'!$L:$L)</f>
        <v>42.800199999999997</v>
      </c>
    </row>
    <row r="1372" spans="2:23" ht="16.5" customHeight="1" x14ac:dyDescent="0.25">
      <c r="B1372" s="42" t="s">
        <v>2260</v>
      </c>
      <c r="C1372" s="33" t="s">
        <v>6220</v>
      </c>
      <c r="D1372" s="34" t="str">
        <f>_xlfn.XLOOKUP($B1372,[1]Redo!$A:$A,[1]Redo!$AD:$AD)</f>
        <v>SGN,S8,BWX,R2-1,</v>
      </c>
      <c r="E1372" s="35">
        <v>1326</v>
      </c>
      <c r="F1372" s="36">
        <f>_xlfn.XLOOKUP($B1372,'[1]DOT Signs Costs (2)'!$A:$A,'[1]DOT Signs Costs (2)'!$Y:$Y)</f>
        <v>0.60820000000000018</v>
      </c>
      <c r="G1372" s="37">
        <f t="shared" si="275"/>
        <v>36.492000000000012</v>
      </c>
      <c r="H1372" s="36">
        <f>_xlfn.XLOOKUP($B1372,'[1]DOT Signs Costs (2)'!$A:$A,'[1]DOT Signs Costs (2)'!$W:$W)</f>
        <v>108.768</v>
      </c>
      <c r="I1372" s="36">
        <f t="shared" si="274"/>
        <v>28.21439800000001</v>
      </c>
      <c r="J1372" s="36">
        <f t="shared" si="276"/>
        <v>0.40749400000000013</v>
      </c>
      <c r="K1372" s="36">
        <f t="shared" si="277"/>
        <v>28.21439800000001</v>
      </c>
      <c r="L1372" s="36">
        <f t="shared" si="278"/>
        <v>137.389892</v>
      </c>
      <c r="M1372" s="36">
        <f t="shared" si="279"/>
        <v>10.743889554400001</v>
      </c>
      <c r="N1372" s="36">
        <f t="shared" si="280"/>
        <v>148.1337815544</v>
      </c>
      <c r="O1372" s="36">
        <f t="shared" si="281"/>
        <v>26.993884280791328</v>
      </c>
      <c r="P1372" s="36">
        <f t="shared" si="282"/>
        <v>175.12766583519132</v>
      </c>
      <c r="Q1372" s="38">
        <v>91.62</v>
      </c>
      <c r="R1372" s="39">
        <f t="shared" si="283"/>
        <v>-0.47683879892385755</v>
      </c>
      <c r="S1372" s="40"/>
      <c r="T1372" s="41" t="str">
        <f t="shared" si="284"/>
        <v/>
      </c>
      <c r="U1372" s="41" t="str">
        <f t="shared" si="285"/>
        <v/>
      </c>
      <c r="V1372" s="41">
        <f t="shared" si="273"/>
        <v>91.62</v>
      </c>
      <c r="W1372" s="18">
        <f>_xlfn.XLOOKUP($B1372,'[1]Query2 w Prices'!$B:$B,'[1]Query2 w Prices'!$L:$L)</f>
        <v>91.540300000000002</v>
      </c>
    </row>
    <row r="1373" spans="2:23" ht="16.5" customHeight="1" x14ac:dyDescent="0.25">
      <c r="B1373" s="32" t="s">
        <v>2261</v>
      </c>
      <c r="C1373" s="33" t="s">
        <v>6221</v>
      </c>
      <c r="D1373" s="34" t="str">
        <f>_xlfn.XLOOKUP($B1373,[1]Redo!$A:$A,[1]Redo!$AD:$AD)</f>
        <v>SGN,S8,BWX,R2-1,</v>
      </c>
      <c r="E1373" s="35">
        <v>1326</v>
      </c>
      <c r="F1373" s="36">
        <f>_xlfn.XLOOKUP($B1373,'[1]DOT Signs Costs (2)'!$A:$A,'[1]DOT Signs Costs (2)'!$Y:$Y)</f>
        <v>0.96700000000000019</v>
      </c>
      <c r="G1373" s="37">
        <f t="shared" si="275"/>
        <v>58.02000000000001</v>
      </c>
      <c r="H1373" s="36">
        <f>_xlfn.XLOOKUP($B1373,'[1]DOT Signs Costs (2)'!$A:$A,'[1]DOT Signs Costs (2)'!$W:$W)</f>
        <v>181.28</v>
      </c>
      <c r="I1373" s="36">
        <f t="shared" si="274"/>
        <v>44.859130000000007</v>
      </c>
      <c r="J1373" s="36">
        <f t="shared" si="276"/>
        <v>0.64789000000000019</v>
      </c>
      <c r="K1373" s="36">
        <f t="shared" si="277"/>
        <v>44.859130000000007</v>
      </c>
      <c r="L1373" s="36">
        <f t="shared" si="278"/>
        <v>226.78701999999998</v>
      </c>
      <c r="M1373" s="36">
        <f t="shared" si="279"/>
        <v>17.734744964000001</v>
      </c>
      <c r="N1373" s="36">
        <f t="shared" si="280"/>
        <v>244.521764964</v>
      </c>
      <c r="O1373" s="36">
        <f t="shared" si="281"/>
        <v>44.5583185571287</v>
      </c>
      <c r="P1373" s="36">
        <f t="shared" si="282"/>
        <v>289.0800835211287</v>
      </c>
      <c r="Q1373" s="38">
        <v>167.86</v>
      </c>
      <c r="R1373" s="39">
        <f t="shared" si="283"/>
        <v>-0.4193304569606186</v>
      </c>
      <c r="S1373" s="40"/>
      <c r="T1373" s="41" t="str">
        <f t="shared" si="284"/>
        <v/>
      </c>
      <c r="U1373" s="41" t="str">
        <f t="shared" si="285"/>
        <v/>
      </c>
      <c r="V1373" s="41">
        <f t="shared" si="273"/>
        <v>167.86</v>
      </c>
      <c r="W1373" s="18">
        <f>_xlfn.XLOOKUP($B1373,'[1]Query2 w Prices'!$B:$B,'[1]Query2 w Prices'!$L:$L)</f>
        <v>167.78550000000001</v>
      </c>
    </row>
    <row r="1374" spans="2:23" ht="16.5" customHeight="1" x14ac:dyDescent="0.25">
      <c r="B1374" s="42" t="s">
        <v>2265</v>
      </c>
      <c r="C1374" s="33" t="s">
        <v>6222</v>
      </c>
      <c r="D1374" s="34" t="str">
        <f>_xlfn.XLOOKUP($B1374,[1]Redo!$A:$A,[1]Redo!$AD:$AD)</f>
        <v>SGN,S8,BWX,R2-10,</v>
      </c>
      <c r="E1374" s="35">
        <v>1326</v>
      </c>
      <c r="F1374" s="36">
        <f>_xlfn.XLOOKUP($B1374,'[1]DOT Signs Costs (2)'!$A:$A,'[1]DOT Signs Costs (2)'!$Y:$Y)</f>
        <v>0.28175</v>
      </c>
      <c r="G1374" s="37">
        <f t="shared" si="275"/>
        <v>16.905000000000001</v>
      </c>
      <c r="H1374" s="36">
        <f>_xlfn.XLOOKUP($B1374,'[1]DOT Signs Costs (2)'!$A:$A,'[1]DOT Signs Costs (2)'!$W:$W)</f>
        <v>45.32</v>
      </c>
      <c r="I1374" s="36">
        <f t="shared" si="274"/>
        <v>13.070382500000001</v>
      </c>
      <c r="J1374" s="36">
        <f t="shared" si="276"/>
        <v>0.18877250000000001</v>
      </c>
      <c r="K1374" s="36">
        <f t="shared" si="277"/>
        <v>13.070382500000001</v>
      </c>
      <c r="L1374" s="36">
        <f t="shared" si="278"/>
        <v>58.579155</v>
      </c>
      <c r="M1374" s="36">
        <f t="shared" si="279"/>
        <v>4.5808899210000007</v>
      </c>
      <c r="N1374" s="36">
        <f t="shared" si="280"/>
        <v>63.160044921000001</v>
      </c>
      <c r="O1374" s="36">
        <f t="shared" si="281"/>
        <v>11.509426991445183</v>
      </c>
      <c r="P1374" s="36">
        <f t="shared" si="282"/>
        <v>74.669471912445189</v>
      </c>
      <c r="Q1374" s="38">
        <v>42.87</v>
      </c>
      <c r="R1374" s="39">
        <f t="shared" si="283"/>
        <v>-0.42586978450486618</v>
      </c>
      <c r="S1374" s="40"/>
      <c r="T1374" s="41" t="str">
        <f t="shared" si="284"/>
        <v/>
      </c>
      <c r="U1374" s="41" t="str">
        <f t="shared" si="285"/>
        <v/>
      </c>
      <c r="V1374" s="41">
        <f t="shared" si="273"/>
        <v>42.87</v>
      </c>
      <c r="W1374" s="18">
        <f>_xlfn.XLOOKUP($B1374,'[1]Query2 w Prices'!$B:$B,'[1]Query2 w Prices'!$L:$L)</f>
        <v>42.796700000000001</v>
      </c>
    </row>
    <row r="1375" spans="2:23" ht="16.5" customHeight="1" x14ac:dyDescent="0.25">
      <c r="B1375" s="32" t="s">
        <v>2268</v>
      </c>
      <c r="C1375" s="33" t="s">
        <v>6223</v>
      </c>
      <c r="D1375" s="34" t="str">
        <f>_xlfn.XLOOKUP($B1375,[1]Redo!$A:$A,[1]Redo!$AD:$AD)</f>
        <v>SGN,S8,BWX,R2-10,</v>
      </c>
      <c r="E1375" s="35">
        <v>1326</v>
      </c>
      <c r="F1375" s="36">
        <f>_xlfn.XLOOKUP($B1375,'[1]DOT Signs Costs (2)'!$A:$A,'[1]DOT Signs Costs (2)'!$Y:$Y)</f>
        <v>0.60820000000000018</v>
      </c>
      <c r="G1375" s="37">
        <f t="shared" si="275"/>
        <v>36.492000000000012</v>
      </c>
      <c r="H1375" s="36">
        <f>_xlfn.XLOOKUP($B1375,'[1]DOT Signs Costs (2)'!$A:$A,'[1]DOT Signs Costs (2)'!$W:$W)</f>
        <v>108.768</v>
      </c>
      <c r="I1375" s="36">
        <f t="shared" si="274"/>
        <v>28.21439800000001</v>
      </c>
      <c r="J1375" s="36">
        <f t="shared" si="276"/>
        <v>0.40749400000000013</v>
      </c>
      <c r="K1375" s="36">
        <f t="shared" si="277"/>
        <v>28.21439800000001</v>
      </c>
      <c r="L1375" s="36">
        <f t="shared" si="278"/>
        <v>137.389892</v>
      </c>
      <c r="M1375" s="36">
        <f t="shared" si="279"/>
        <v>10.743889554400001</v>
      </c>
      <c r="N1375" s="36">
        <f t="shared" si="280"/>
        <v>148.1337815544</v>
      </c>
      <c r="O1375" s="36">
        <f t="shared" si="281"/>
        <v>26.993884280791328</v>
      </c>
      <c r="P1375" s="36">
        <f t="shared" si="282"/>
        <v>175.12766583519132</v>
      </c>
      <c r="Q1375" s="38">
        <v>90.77</v>
      </c>
      <c r="R1375" s="39">
        <f t="shared" si="283"/>
        <v>-0.48169240098579519</v>
      </c>
      <c r="S1375" s="40"/>
      <c r="T1375" s="41" t="str">
        <f t="shared" si="284"/>
        <v/>
      </c>
      <c r="U1375" s="41" t="str">
        <f t="shared" si="285"/>
        <v/>
      </c>
      <c r="V1375" s="41">
        <f t="shared" si="273"/>
        <v>90.77</v>
      </c>
      <c r="W1375" s="18">
        <f>_xlfn.XLOOKUP($B1375,'[1]Query2 w Prices'!$B:$B,'[1]Query2 w Prices'!$L:$L)</f>
        <v>90.694900000000004</v>
      </c>
    </row>
    <row r="1376" spans="2:23" ht="16.5" customHeight="1" x14ac:dyDescent="0.25">
      <c r="B1376" s="42" t="s">
        <v>2269</v>
      </c>
      <c r="C1376" s="33" t="s">
        <v>6224</v>
      </c>
      <c r="D1376" s="34" t="str">
        <f>_xlfn.XLOOKUP($B1376,[1]Redo!$A:$A,[1]Redo!$AD:$AD)</f>
        <v>SGN,S8,BWX,R2-10,</v>
      </c>
      <c r="E1376" s="35">
        <v>1326</v>
      </c>
      <c r="F1376" s="36">
        <f>_xlfn.XLOOKUP($B1376,'[1]DOT Signs Costs (2)'!$A:$A,'[1]DOT Signs Costs (2)'!$Y:$Y)</f>
        <v>0.96700000000000019</v>
      </c>
      <c r="G1376" s="37">
        <f t="shared" si="275"/>
        <v>58.02000000000001</v>
      </c>
      <c r="H1376" s="36">
        <f>_xlfn.XLOOKUP($B1376,'[1]DOT Signs Costs (2)'!$A:$A,'[1]DOT Signs Costs (2)'!$W:$W)</f>
        <v>181.28</v>
      </c>
      <c r="I1376" s="36">
        <f t="shared" si="274"/>
        <v>44.859130000000007</v>
      </c>
      <c r="J1376" s="36">
        <f t="shared" si="276"/>
        <v>0.64789000000000019</v>
      </c>
      <c r="K1376" s="36">
        <f t="shared" si="277"/>
        <v>44.859130000000007</v>
      </c>
      <c r="L1376" s="36">
        <f t="shared" si="278"/>
        <v>226.78701999999998</v>
      </c>
      <c r="M1376" s="36">
        <f t="shared" si="279"/>
        <v>17.734744964000001</v>
      </c>
      <c r="N1376" s="36">
        <f t="shared" si="280"/>
        <v>244.521764964</v>
      </c>
      <c r="O1376" s="36">
        <f t="shared" si="281"/>
        <v>44.5583185571287</v>
      </c>
      <c r="P1376" s="36">
        <f t="shared" si="282"/>
        <v>289.0800835211287</v>
      </c>
      <c r="Q1376" s="38">
        <v>167.86</v>
      </c>
      <c r="R1376" s="39">
        <f t="shared" si="283"/>
        <v>-0.4193304569606186</v>
      </c>
      <c r="S1376" s="40"/>
      <c r="T1376" s="41" t="str">
        <f t="shared" si="284"/>
        <v/>
      </c>
      <c r="U1376" s="41" t="str">
        <f t="shared" si="285"/>
        <v/>
      </c>
      <c r="V1376" s="41">
        <f t="shared" si="273"/>
        <v>167.86</v>
      </c>
      <c r="W1376" s="18">
        <f>_xlfn.XLOOKUP($B1376,'[1]Query2 w Prices'!$B:$B,'[1]Query2 w Prices'!$L:$L)</f>
        <v>167.78550000000001</v>
      </c>
    </row>
    <row r="1377" spans="2:23" ht="16.5" customHeight="1" x14ac:dyDescent="0.25">
      <c r="B1377" s="32" t="s">
        <v>2270</v>
      </c>
      <c r="C1377" s="33" t="s">
        <v>6225</v>
      </c>
      <c r="D1377" s="34" t="str">
        <f>_xlfn.XLOOKUP($B1377,[1]Redo!$A:$A,[1]Redo!$AD:$AD)</f>
        <v>SGN,S8,BWX,R2-11,</v>
      </c>
      <c r="E1377" s="35">
        <v>1326</v>
      </c>
      <c r="F1377" s="36">
        <f>_xlfn.XLOOKUP($B1377,'[1]DOT Signs Costs (2)'!$A:$A,'[1]DOT Signs Costs (2)'!$Y:$Y)</f>
        <v>0.28175</v>
      </c>
      <c r="G1377" s="37">
        <f t="shared" si="275"/>
        <v>16.905000000000001</v>
      </c>
      <c r="H1377" s="36">
        <f>_xlfn.XLOOKUP($B1377,'[1]DOT Signs Costs (2)'!$A:$A,'[1]DOT Signs Costs (2)'!$W:$W)</f>
        <v>45.32</v>
      </c>
      <c r="I1377" s="36">
        <f t="shared" si="274"/>
        <v>13.070382500000001</v>
      </c>
      <c r="J1377" s="36">
        <f t="shared" si="276"/>
        <v>0.18877250000000001</v>
      </c>
      <c r="K1377" s="36">
        <f t="shared" si="277"/>
        <v>13.070382500000001</v>
      </c>
      <c r="L1377" s="36">
        <f t="shared" si="278"/>
        <v>58.579155</v>
      </c>
      <c r="M1377" s="36">
        <f t="shared" si="279"/>
        <v>4.5808899210000007</v>
      </c>
      <c r="N1377" s="36">
        <f t="shared" si="280"/>
        <v>63.160044921000001</v>
      </c>
      <c r="O1377" s="36">
        <f t="shared" si="281"/>
        <v>11.509426991445183</v>
      </c>
      <c r="P1377" s="36">
        <f t="shared" si="282"/>
        <v>74.669471912445189</v>
      </c>
      <c r="Q1377" s="38">
        <v>43.16</v>
      </c>
      <c r="R1377" s="39">
        <f t="shared" si="283"/>
        <v>-0.42198600184814616</v>
      </c>
      <c r="S1377" s="40"/>
      <c r="T1377" s="41" t="str">
        <f t="shared" si="284"/>
        <v/>
      </c>
      <c r="U1377" s="41" t="str">
        <f t="shared" si="285"/>
        <v/>
      </c>
      <c r="V1377" s="41">
        <f t="shared" si="273"/>
        <v>43.16</v>
      </c>
      <c r="W1377" s="18">
        <f>_xlfn.XLOOKUP($B1377,'[1]Query2 w Prices'!$B:$B,'[1]Query2 w Prices'!$L:$L)</f>
        <v>43.085700000000003</v>
      </c>
    </row>
    <row r="1378" spans="2:23" ht="16.5" customHeight="1" x14ac:dyDescent="0.25">
      <c r="B1378" s="42" t="s">
        <v>2272</v>
      </c>
      <c r="C1378" s="33" t="s">
        <v>6226</v>
      </c>
      <c r="D1378" s="34" t="str">
        <f>_xlfn.XLOOKUP($B1378,[1]Redo!$A:$A,[1]Redo!$AD:$AD)</f>
        <v>SGN,S8,BWX,R2-11,</v>
      </c>
      <c r="E1378" s="35">
        <v>1326</v>
      </c>
      <c r="F1378" s="36">
        <f>_xlfn.XLOOKUP($B1378,'[1]DOT Signs Costs (2)'!$A:$A,'[1]DOT Signs Costs (2)'!$Y:$Y)</f>
        <v>0.60820000000000018</v>
      </c>
      <c r="G1378" s="37">
        <f t="shared" si="275"/>
        <v>36.492000000000012</v>
      </c>
      <c r="H1378" s="36">
        <f>_xlfn.XLOOKUP($B1378,'[1]DOT Signs Costs (2)'!$A:$A,'[1]DOT Signs Costs (2)'!$W:$W)</f>
        <v>108.768</v>
      </c>
      <c r="I1378" s="36">
        <f t="shared" si="274"/>
        <v>28.21439800000001</v>
      </c>
      <c r="J1378" s="36">
        <f t="shared" si="276"/>
        <v>0.40749400000000013</v>
      </c>
      <c r="K1378" s="36">
        <f t="shared" si="277"/>
        <v>28.21439800000001</v>
      </c>
      <c r="L1378" s="36">
        <f t="shared" si="278"/>
        <v>137.389892</v>
      </c>
      <c r="M1378" s="36">
        <f t="shared" si="279"/>
        <v>10.743889554400001</v>
      </c>
      <c r="N1378" s="36">
        <f t="shared" si="280"/>
        <v>148.1337815544</v>
      </c>
      <c r="O1378" s="36">
        <f t="shared" si="281"/>
        <v>26.993884280791328</v>
      </c>
      <c r="P1378" s="36">
        <f t="shared" si="282"/>
        <v>175.12766583519132</v>
      </c>
      <c r="Q1378" s="38">
        <v>90.77</v>
      </c>
      <c r="R1378" s="39">
        <f t="shared" si="283"/>
        <v>-0.48169240098579519</v>
      </c>
      <c r="S1378" s="40"/>
      <c r="T1378" s="41" t="str">
        <f t="shared" si="284"/>
        <v/>
      </c>
      <c r="U1378" s="41" t="str">
        <f t="shared" si="285"/>
        <v/>
      </c>
      <c r="V1378" s="41">
        <f t="shared" si="273"/>
        <v>90.77</v>
      </c>
      <c r="W1378" s="18">
        <f>_xlfn.XLOOKUP($B1378,'[1]Query2 w Prices'!$B:$B,'[1]Query2 w Prices'!$L:$L)</f>
        <v>90.694900000000004</v>
      </c>
    </row>
    <row r="1379" spans="2:23" ht="16.5" customHeight="1" x14ac:dyDescent="0.25">
      <c r="B1379" s="32" t="s">
        <v>2273</v>
      </c>
      <c r="C1379" s="33" t="s">
        <v>6227</v>
      </c>
      <c r="D1379" s="34" t="str">
        <f>_xlfn.XLOOKUP($B1379,[1]Redo!$A:$A,[1]Redo!$AD:$AD)</f>
        <v>SGN,S8,BWX,R2-11,</v>
      </c>
      <c r="E1379" s="35">
        <v>1326</v>
      </c>
      <c r="F1379" s="36">
        <f>_xlfn.XLOOKUP($B1379,'[1]DOT Signs Costs (2)'!$A:$A,'[1]DOT Signs Costs (2)'!$Y:$Y)</f>
        <v>0.96700000000000019</v>
      </c>
      <c r="G1379" s="37">
        <f t="shared" si="275"/>
        <v>58.02000000000001</v>
      </c>
      <c r="H1379" s="36">
        <f>_xlfn.XLOOKUP($B1379,'[1]DOT Signs Costs (2)'!$A:$A,'[1]DOT Signs Costs (2)'!$W:$W)</f>
        <v>181.28</v>
      </c>
      <c r="I1379" s="36">
        <f t="shared" si="274"/>
        <v>44.859130000000007</v>
      </c>
      <c r="J1379" s="36">
        <f t="shared" si="276"/>
        <v>0.64789000000000019</v>
      </c>
      <c r="K1379" s="36">
        <f t="shared" si="277"/>
        <v>44.859130000000007</v>
      </c>
      <c r="L1379" s="36">
        <f t="shared" si="278"/>
        <v>226.78701999999998</v>
      </c>
      <c r="M1379" s="36">
        <f t="shared" si="279"/>
        <v>17.734744964000001</v>
      </c>
      <c r="N1379" s="36">
        <f t="shared" si="280"/>
        <v>244.521764964</v>
      </c>
      <c r="O1379" s="36">
        <f t="shared" si="281"/>
        <v>44.5583185571287</v>
      </c>
      <c r="P1379" s="36">
        <f t="shared" si="282"/>
        <v>289.0800835211287</v>
      </c>
      <c r="Q1379" s="38">
        <v>167.86</v>
      </c>
      <c r="R1379" s="39">
        <f t="shared" si="283"/>
        <v>-0.4193304569606186</v>
      </c>
      <c r="S1379" s="40"/>
      <c r="T1379" s="41" t="str">
        <f t="shared" si="284"/>
        <v/>
      </c>
      <c r="U1379" s="41" t="str">
        <f t="shared" si="285"/>
        <v/>
      </c>
      <c r="V1379" s="41">
        <f t="shared" si="273"/>
        <v>167.86</v>
      </c>
      <c r="W1379" s="18">
        <f>_xlfn.XLOOKUP($B1379,'[1]Query2 w Prices'!$B:$B,'[1]Query2 w Prices'!$L:$L)</f>
        <v>167.78550000000001</v>
      </c>
    </row>
    <row r="1380" spans="2:23" ht="16.5" customHeight="1" x14ac:dyDescent="0.25">
      <c r="B1380" s="42" t="s">
        <v>2274</v>
      </c>
      <c r="C1380" s="33" t="s">
        <v>6228</v>
      </c>
      <c r="D1380" s="34" t="str">
        <f>_xlfn.XLOOKUP($B1380,[1]Redo!$A:$A,[1]Redo!$AD:$AD)</f>
        <v>SGN,S8,BWX,R2-12,</v>
      </c>
      <c r="E1380" s="35">
        <v>1326</v>
      </c>
      <c r="F1380" s="36">
        <f>_xlfn.XLOOKUP($B1380,'[1]DOT Signs Costs (2)'!$A:$A,'[1]DOT Signs Costs (2)'!$Y:$Y)</f>
        <v>0.33410000000000006</v>
      </c>
      <c r="G1380" s="37">
        <f t="shared" si="275"/>
        <v>20.046000000000003</v>
      </c>
      <c r="H1380" s="36">
        <f>_xlfn.XLOOKUP($B1380,'[1]DOT Signs Costs (2)'!$A:$A,'[1]DOT Signs Costs (2)'!$W:$W)</f>
        <v>54.384</v>
      </c>
      <c r="I1380" s="36">
        <f t="shared" si="274"/>
        <v>15.498899000000003</v>
      </c>
      <c r="J1380" s="36">
        <f t="shared" si="276"/>
        <v>0.22384700000000005</v>
      </c>
      <c r="K1380" s="36">
        <f t="shared" si="277"/>
        <v>15.498899000000003</v>
      </c>
      <c r="L1380" s="36">
        <f t="shared" si="278"/>
        <v>70.106746000000001</v>
      </c>
      <c r="M1380" s="36">
        <f t="shared" si="279"/>
        <v>5.4823475372000008</v>
      </c>
      <c r="N1380" s="36">
        <f t="shared" si="280"/>
        <v>75.5890935372</v>
      </c>
      <c r="O1380" s="36">
        <f t="shared" si="281"/>
        <v>13.774327654517919</v>
      </c>
      <c r="P1380" s="36">
        <f t="shared" si="282"/>
        <v>89.363421191717919</v>
      </c>
      <c r="Q1380" s="38">
        <v>51.66</v>
      </c>
      <c r="R1380" s="39">
        <f t="shared" si="283"/>
        <v>-0.42191112077983228</v>
      </c>
      <c r="S1380" s="40"/>
      <c r="T1380" s="41" t="str">
        <f t="shared" si="284"/>
        <v/>
      </c>
      <c r="U1380" s="41" t="str">
        <f t="shared" si="285"/>
        <v/>
      </c>
      <c r="V1380" s="41">
        <f t="shared" si="273"/>
        <v>51.66</v>
      </c>
      <c r="W1380" s="18">
        <f>_xlfn.XLOOKUP($B1380,'[1]Query2 w Prices'!$B:$B,'[1]Query2 w Prices'!$L:$L)</f>
        <v>51.582700000000003</v>
      </c>
    </row>
    <row r="1381" spans="2:23" ht="16.5" customHeight="1" x14ac:dyDescent="0.25">
      <c r="B1381" s="32" t="s">
        <v>2277</v>
      </c>
      <c r="C1381" s="33" t="s">
        <v>6229</v>
      </c>
      <c r="D1381" s="34" t="str">
        <f>_xlfn.XLOOKUP($B1381,[1]Redo!$A:$A,[1]Redo!$AD:$AD)</f>
        <v>SGN,S8,BWX,R2-12,</v>
      </c>
      <c r="E1381" s="35">
        <v>1326</v>
      </c>
      <c r="F1381" s="36">
        <f>_xlfn.XLOOKUP($B1381,'[1]DOT Signs Costs (2)'!$A:$A,'[1]DOT Signs Costs (2)'!$Y:$Y)</f>
        <v>0.68172500000000014</v>
      </c>
      <c r="G1381" s="37">
        <f t="shared" si="275"/>
        <v>40.903500000000008</v>
      </c>
      <c r="H1381" s="36">
        <f>_xlfn.XLOOKUP($B1381,'[1]DOT Signs Costs (2)'!$A:$A,'[1]DOT Signs Costs (2)'!$W:$W)</f>
        <v>122.364</v>
      </c>
      <c r="I1381" s="36">
        <f t="shared" si="274"/>
        <v>31.625222750000006</v>
      </c>
      <c r="J1381" s="36">
        <f t="shared" si="276"/>
        <v>0.45675575000000013</v>
      </c>
      <c r="K1381" s="36">
        <f t="shared" si="277"/>
        <v>31.625222750000006</v>
      </c>
      <c r="L1381" s="36">
        <f t="shared" si="278"/>
        <v>154.44597850000002</v>
      </c>
      <c r="M1381" s="36">
        <f t="shared" si="279"/>
        <v>12.077675518700003</v>
      </c>
      <c r="N1381" s="36">
        <f t="shared" si="280"/>
        <v>166.52365401870003</v>
      </c>
      <c r="O1381" s="36">
        <f t="shared" si="281"/>
        <v>30.345004356380059</v>
      </c>
      <c r="P1381" s="36">
        <f t="shared" si="282"/>
        <v>196.86865837508009</v>
      </c>
      <c r="Q1381" s="38">
        <v>100.98</v>
      </c>
      <c r="R1381" s="39">
        <f t="shared" si="283"/>
        <v>-0.48706919205184063</v>
      </c>
      <c r="S1381" s="40"/>
      <c r="T1381" s="41" t="str">
        <f t="shared" si="284"/>
        <v/>
      </c>
      <c r="U1381" s="41" t="str">
        <f t="shared" si="285"/>
        <v/>
      </c>
      <c r="V1381" s="41">
        <f t="shared" si="273"/>
        <v>100.98</v>
      </c>
      <c r="W1381" s="18">
        <f>_xlfn.XLOOKUP($B1381,'[1]Query2 w Prices'!$B:$B,'[1]Query2 w Prices'!$L:$L)</f>
        <v>100.8981</v>
      </c>
    </row>
    <row r="1382" spans="2:23" ht="16.5" customHeight="1" x14ac:dyDescent="0.25">
      <c r="B1382" s="42" t="s">
        <v>2279</v>
      </c>
      <c r="C1382" s="33" t="s">
        <v>6230</v>
      </c>
      <c r="D1382" s="34" t="str">
        <f>_xlfn.XLOOKUP($B1382,[1]Redo!$A:$A,[1]Redo!$AD:$AD)</f>
        <v>SGN,S8,BWX,R2-13,</v>
      </c>
      <c r="E1382" s="35">
        <v>1326</v>
      </c>
      <c r="F1382" s="36">
        <f>_xlfn.XLOOKUP($B1382,'[1]DOT Signs Costs (2)'!$A:$A,'[1]DOT Signs Costs (2)'!$Y:$Y)</f>
        <v>0.28175</v>
      </c>
      <c r="G1382" s="37">
        <f t="shared" si="275"/>
        <v>16.905000000000001</v>
      </c>
      <c r="H1382" s="36">
        <f>_xlfn.XLOOKUP($B1382,'[1]DOT Signs Costs (2)'!$A:$A,'[1]DOT Signs Costs (2)'!$W:$W)</f>
        <v>45.32</v>
      </c>
      <c r="I1382" s="36">
        <f t="shared" si="274"/>
        <v>13.070382500000001</v>
      </c>
      <c r="J1382" s="36">
        <f t="shared" si="276"/>
        <v>0.18877250000000001</v>
      </c>
      <c r="K1382" s="36">
        <f t="shared" si="277"/>
        <v>13.070382500000001</v>
      </c>
      <c r="L1382" s="36">
        <f t="shared" si="278"/>
        <v>58.579155</v>
      </c>
      <c r="M1382" s="36">
        <f t="shared" si="279"/>
        <v>4.5808899210000007</v>
      </c>
      <c r="N1382" s="36">
        <f t="shared" si="280"/>
        <v>63.160044921000001</v>
      </c>
      <c r="O1382" s="36">
        <f t="shared" si="281"/>
        <v>11.509426991445183</v>
      </c>
      <c r="P1382" s="36">
        <f t="shared" si="282"/>
        <v>74.669471912445189</v>
      </c>
      <c r="Q1382" s="38" t="e">
        <v>#N/A</v>
      </c>
      <c r="R1382" s="39" t="str">
        <f t="shared" si="283"/>
        <v xml:space="preserve"> </v>
      </c>
      <c r="S1382" s="40"/>
      <c r="T1382" s="41" t="str">
        <f t="shared" si="284"/>
        <v/>
      </c>
      <c r="U1382" s="41" t="str">
        <f t="shared" si="285"/>
        <v/>
      </c>
      <c r="V1382" s="41" t="e">
        <f t="shared" si="273"/>
        <v>#N/A</v>
      </c>
      <c r="W1382" s="18" t="e">
        <f>_xlfn.XLOOKUP($B1382,'[1]Query2 w Prices'!$B:$B,'[1]Query2 w Prices'!$L:$L)</f>
        <v>#N/A</v>
      </c>
    </row>
    <row r="1383" spans="2:23" ht="16.5" customHeight="1" x14ac:dyDescent="0.25">
      <c r="B1383" s="32" t="s">
        <v>2280</v>
      </c>
      <c r="C1383" s="33" t="s">
        <v>6231</v>
      </c>
      <c r="D1383" s="34" t="str">
        <f>_xlfn.XLOOKUP($B1383,[1]Redo!$A:$A,[1]Redo!$AD:$AD)</f>
        <v>SGN,S8,BWX,R2-13,</v>
      </c>
      <c r="E1383" s="35">
        <v>1326</v>
      </c>
      <c r="F1383" s="36">
        <f>_xlfn.XLOOKUP($B1383,'[1]DOT Signs Costs (2)'!$A:$A,'[1]DOT Signs Costs (2)'!$Y:$Y)</f>
        <v>0.60820000000000018</v>
      </c>
      <c r="G1383" s="37">
        <f t="shared" si="275"/>
        <v>36.492000000000012</v>
      </c>
      <c r="H1383" s="36">
        <f>_xlfn.XLOOKUP($B1383,'[1]DOT Signs Costs (2)'!$A:$A,'[1]DOT Signs Costs (2)'!$W:$W)</f>
        <v>108.768</v>
      </c>
      <c r="I1383" s="36">
        <f t="shared" si="274"/>
        <v>28.21439800000001</v>
      </c>
      <c r="J1383" s="36">
        <f t="shared" si="276"/>
        <v>0.40749400000000013</v>
      </c>
      <c r="K1383" s="36">
        <f t="shared" si="277"/>
        <v>28.21439800000001</v>
      </c>
      <c r="L1383" s="36">
        <f t="shared" si="278"/>
        <v>137.389892</v>
      </c>
      <c r="M1383" s="36">
        <f t="shared" si="279"/>
        <v>10.743889554400001</v>
      </c>
      <c r="N1383" s="36">
        <f t="shared" si="280"/>
        <v>148.1337815544</v>
      </c>
      <c r="O1383" s="36">
        <f t="shared" si="281"/>
        <v>26.993884280791328</v>
      </c>
      <c r="P1383" s="36">
        <f t="shared" si="282"/>
        <v>175.12766583519132</v>
      </c>
      <c r="Q1383" s="38" t="e">
        <v>#N/A</v>
      </c>
      <c r="R1383" s="39" t="str">
        <f t="shared" si="283"/>
        <v xml:space="preserve"> </v>
      </c>
      <c r="S1383" s="40"/>
      <c r="T1383" s="41" t="str">
        <f t="shared" si="284"/>
        <v/>
      </c>
      <c r="U1383" s="41" t="str">
        <f t="shared" si="285"/>
        <v/>
      </c>
      <c r="V1383" s="41" t="e">
        <f t="shared" si="273"/>
        <v>#N/A</v>
      </c>
      <c r="W1383" s="18" t="e">
        <f>_xlfn.XLOOKUP($B1383,'[1]Query2 w Prices'!$B:$B,'[1]Query2 w Prices'!$L:$L)</f>
        <v>#N/A</v>
      </c>
    </row>
    <row r="1384" spans="2:23" ht="16.5" customHeight="1" x14ac:dyDescent="0.25">
      <c r="B1384" s="42" t="s">
        <v>2281</v>
      </c>
      <c r="C1384" s="33" t="s">
        <v>6232</v>
      </c>
      <c r="D1384" s="34" t="str">
        <f>_xlfn.XLOOKUP($B1384,[1]Redo!$A:$A,[1]Redo!$AD:$AD)</f>
        <v>SGN,S8,BWX,R2-13,</v>
      </c>
      <c r="E1384" s="35">
        <v>1326</v>
      </c>
      <c r="F1384" s="36">
        <f>_xlfn.XLOOKUP($B1384,'[1]DOT Signs Costs (2)'!$A:$A,'[1]DOT Signs Costs (2)'!$Y:$Y)</f>
        <v>0.96700000000000019</v>
      </c>
      <c r="G1384" s="37">
        <f t="shared" si="275"/>
        <v>58.02000000000001</v>
      </c>
      <c r="H1384" s="36">
        <f>_xlfn.XLOOKUP($B1384,'[1]DOT Signs Costs (2)'!$A:$A,'[1]DOT Signs Costs (2)'!$W:$W)</f>
        <v>181.28</v>
      </c>
      <c r="I1384" s="36">
        <f t="shared" si="274"/>
        <v>44.859130000000007</v>
      </c>
      <c r="J1384" s="36">
        <f t="shared" si="276"/>
        <v>0.64789000000000019</v>
      </c>
      <c r="K1384" s="36">
        <f t="shared" si="277"/>
        <v>44.859130000000007</v>
      </c>
      <c r="L1384" s="36">
        <f t="shared" si="278"/>
        <v>226.78701999999998</v>
      </c>
      <c r="M1384" s="36">
        <f t="shared" si="279"/>
        <v>17.734744964000001</v>
      </c>
      <c r="N1384" s="36">
        <f t="shared" si="280"/>
        <v>244.521764964</v>
      </c>
      <c r="O1384" s="36">
        <f t="shared" si="281"/>
        <v>44.5583185571287</v>
      </c>
      <c r="P1384" s="36">
        <f t="shared" si="282"/>
        <v>289.0800835211287</v>
      </c>
      <c r="Q1384" s="38" t="e">
        <v>#N/A</v>
      </c>
      <c r="R1384" s="39" t="str">
        <f t="shared" si="283"/>
        <v xml:space="preserve"> </v>
      </c>
      <c r="S1384" s="40"/>
      <c r="T1384" s="41" t="str">
        <f t="shared" si="284"/>
        <v/>
      </c>
      <c r="U1384" s="41" t="str">
        <f t="shared" si="285"/>
        <v/>
      </c>
      <c r="V1384" s="41" t="e">
        <f t="shared" si="273"/>
        <v>#N/A</v>
      </c>
      <c r="W1384" s="18" t="e">
        <f>_xlfn.XLOOKUP($B1384,'[1]Query2 w Prices'!$B:$B,'[1]Query2 w Prices'!$L:$L)</f>
        <v>#N/A</v>
      </c>
    </row>
    <row r="1385" spans="2:23" ht="16.5" customHeight="1" x14ac:dyDescent="0.25">
      <c r="B1385" s="32" t="s">
        <v>2282</v>
      </c>
      <c r="C1385" s="33" t="s">
        <v>6233</v>
      </c>
      <c r="D1385" s="34" t="str">
        <f>_xlfn.XLOOKUP($B1385,[1]Redo!$A:$A,[1]Redo!$AD:$AD)</f>
        <v>SGN,S8,BWX,R2-14,</v>
      </c>
      <c r="E1385" s="35">
        <v>1326</v>
      </c>
      <c r="F1385" s="36">
        <f>_xlfn.XLOOKUP($B1385,'[1]DOT Signs Costs (2)'!$A:$A,'[1]DOT Signs Costs (2)'!$Y:$Y)</f>
        <v>0.96700000000000019</v>
      </c>
      <c r="G1385" s="37">
        <f t="shared" si="275"/>
        <v>58.02000000000001</v>
      </c>
      <c r="H1385" s="36">
        <f>_xlfn.XLOOKUP($B1385,'[1]DOT Signs Costs (2)'!$A:$A,'[1]DOT Signs Costs (2)'!$W:$W)</f>
        <v>181.28</v>
      </c>
      <c r="I1385" s="36">
        <f t="shared" si="274"/>
        <v>44.859130000000007</v>
      </c>
      <c r="J1385" s="36">
        <f t="shared" si="276"/>
        <v>0.64789000000000019</v>
      </c>
      <c r="K1385" s="36">
        <f t="shared" si="277"/>
        <v>44.859130000000007</v>
      </c>
      <c r="L1385" s="36">
        <f t="shared" si="278"/>
        <v>226.78701999999998</v>
      </c>
      <c r="M1385" s="36">
        <f t="shared" si="279"/>
        <v>17.734744964000001</v>
      </c>
      <c r="N1385" s="36">
        <f t="shared" si="280"/>
        <v>244.521764964</v>
      </c>
      <c r="O1385" s="36">
        <f t="shared" si="281"/>
        <v>44.5583185571287</v>
      </c>
      <c r="P1385" s="36">
        <f t="shared" si="282"/>
        <v>289.0800835211287</v>
      </c>
      <c r="Q1385" s="38" t="e">
        <v>#N/A</v>
      </c>
      <c r="R1385" s="39" t="str">
        <f t="shared" si="283"/>
        <v xml:space="preserve"> </v>
      </c>
      <c r="S1385" s="40"/>
      <c r="T1385" s="41" t="str">
        <f t="shared" si="284"/>
        <v/>
      </c>
      <c r="U1385" s="41" t="str">
        <f t="shared" si="285"/>
        <v/>
      </c>
      <c r="V1385" s="41" t="e">
        <f t="shared" si="273"/>
        <v>#N/A</v>
      </c>
      <c r="W1385" s="18" t="e">
        <f>_xlfn.XLOOKUP($B1385,'[1]Query2 w Prices'!$B:$B,'[1]Query2 w Prices'!$L:$L)</f>
        <v>#N/A</v>
      </c>
    </row>
    <row r="1386" spans="2:23" ht="16.5" customHeight="1" x14ac:dyDescent="0.25">
      <c r="B1386" s="42" t="s">
        <v>2283</v>
      </c>
      <c r="C1386" s="33" t="s">
        <v>6234</v>
      </c>
      <c r="D1386" s="34" t="str">
        <f>_xlfn.XLOOKUP($B1386,[1]Redo!$A:$A,[1]Redo!$AD:$AD)</f>
        <v>SGN,S8,BWX,R2-14,</v>
      </c>
      <c r="E1386" s="35">
        <v>1326</v>
      </c>
      <c r="F1386" s="36">
        <f>_xlfn.XLOOKUP($B1386,'[1]DOT Signs Costs (2)'!$A:$A,'[1]DOT Signs Costs (2)'!$Y:$Y)</f>
        <v>0.28175</v>
      </c>
      <c r="G1386" s="37">
        <f t="shared" si="275"/>
        <v>16.905000000000001</v>
      </c>
      <c r="H1386" s="36">
        <f>_xlfn.XLOOKUP($B1386,'[1]DOT Signs Costs (2)'!$A:$A,'[1]DOT Signs Costs (2)'!$W:$W)</f>
        <v>45.32</v>
      </c>
      <c r="I1386" s="36">
        <f t="shared" si="274"/>
        <v>13.070382500000001</v>
      </c>
      <c r="J1386" s="36">
        <f t="shared" si="276"/>
        <v>0.18877250000000001</v>
      </c>
      <c r="K1386" s="36">
        <f t="shared" si="277"/>
        <v>13.070382500000001</v>
      </c>
      <c r="L1386" s="36">
        <f t="shared" si="278"/>
        <v>58.579155</v>
      </c>
      <c r="M1386" s="36">
        <f t="shared" si="279"/>
        <v>4.5808899210000007</v>
      </c>
      <c r="N1386" s="36">
        <f t="shared" si="280"/>
        <v>63.160044921000001</v>
      </c>
      <c r="O1386" s="36">
        <f t="shared" si="281"/>
        <v>11.509426991445183</v>
      </c>
      <c r="P1386" s="36">
        <f t="shared" si="282"/>
        <v>74.669471912445189</v>
      </c>
      <c r="Q1386" s="38" t="e">
        <v>#N/A</v>
      </c>
      <c r="R1386" s="39" t="str">
        <f t="shared" si="283"/>
        <v xml:space="preserve"> </v>
      </c>
      <c r="S1386" s="40"/>
      <c r="T1386" s="41" t="str">
        <f t="shared" si="284"/>
        <v/>
      </c>
      <c r="U1386" s="41" t="str">
        <f t="shared" si="285"/>
        <v/>
      </c>
      <c r="V1386" s="41" t="e">
        <f t="shared" si="273"/>
        <v>#N/A</v>
      </c>
      <c r="W1386" s="18" t="e">
        <f>_xlfn.XLOOKUP($B1386,'[1]Query2 w Prices'!$B:$B,'[1]Query2 w Prices'!$L:$L)</f>
        <v>#N/A</v>
      </c>
    </row>
    <row r="1387" spans="2:23" ht="16.5" customHeight="1" x14ac:dyDescent="0.25">
      <c r="B1387" s="32" t="s">
        <v>2284</v>
      </c>
      <c r="C1387" s="33" t="s">
        <v>6235</v>
      </c>
      <c r="D1387" s="34" t="str">
        <f>_xlfn.XLOOKUP($B1387,[1]Redo!$A:$A,[1]Redo!$AD:$AD)</f>
        <v>SGN,S8,BWX,R2-14,</v>
      </c>
      <c r="E1387" s="35">
        <v>1326</v>
      </c>
      <c r="F1387" s="36">
        <f>_xlfn.XLOOKUP($B1387,'[1]DOT Signs Costs (2)'!$A:$A,'[1]DOT Signs Costs (2)'!$Y:$Y)</f>
        <v>0.60820000000000018</v>
      </c>
      <c r="G1387" s="37">
        <f t="shared" si="275"/>
        <v>36.492000000000012</v>
      </c>
      <c r="H1387" s="36">
        <f>_xlfn.XLOOKUP($B1387,'[1]DOT Signs Costs (2)'!$A:$A,'[1]DOT Signs Costs (2)'!$W:$W)</f>
        <v>108.768</v>
      </c>
      <c r="I1387" s="36">
        <f t="shared" si="274"/>
        <v>28.21439800000001</v>
      </c>
      <c r="J1387" s="36">
        <f t="shared" si="276"/>
        <v>0.40749400000000013</v>
      </c>
      <c r="K1387" s="36">
        <f t="shared" si="277"/>
        <v>28.21439800000001</v>
      </c>
      <c r="L1387" s="36">
        <f t="shared" si="278"/>
        <v>137.389892</v>
      </c>
      <c r="M1387" s="36">
        <f t="shared" si="279"/>
        <v>10.743889554400001</v>
      </c>
      <c r="N1387" s="36">
        <f t="shared" si="280"/>
        <v>148.1337815544</v>
      </c>
      <c r="O1387" s="36">
        <f t="shared" si="281"/>
        <v>26.993884280791328</v>
      </c>
      <c r="P1387" s="36">
        <f t="shared" si="282"/>
        <v>175.12766583519132</v>
      </c>
      <c r="Q1387" s="38" t="e">
        <v>#N/A</v>
      </c>
      <c r="R1387" s="39" t="str">
        <f t="shared" si="283"/>
        <v xml:space="preserve"> </v>
      </c>
      <c r="S1387" s="40"/>
      <c r="T1387" s="41" t="str">
        <f t="shared" si="284"/>
        <v/>
      </c>
      <c r="U1387" s="41" t="str">
        <f t="shared" si="285"/>
        <v/>
      </c>
      <c r="V1387" s="41" t="e">
        <f t="shared" si="273"/>
        <v>#N/A</v>
      </c>
      <c r="W1387" s="18" t="e">
        <f>_xlfn.XLOOKUP($B1387,'[1]Query2 w Prices'!$B:$B,'[1]Query2 w Prices'!$L:$L)</f>
        <v>#N/A</v>
      </c>
    </row>
    <row r="1388" spans="2:23" ht="16.5" customHeight="1" x14ac:dyDescent="0.25">
      <c r="B1388" s="42" t="s">
        <v>2289</v>
      </c>
      <c r="C1388" s="33" t="s">
        <v>7803</v>
      </c>
      <c r="D1388" s="34" t="str">
        <f>_xlfn.XLOOKUP($B1388,[1]Redo!$A:$A,[1]Redo!$AD:$AD)</f>
        <v>SGN,S8,BWX,R2-2aP,</v>
      </c>
      <c r="E1388" s="35">
        <v>1326</v>
      </c>
      <c r="F1388" s="36">
        <f>_xlfn.XLOOKUP($B1388,'[1]DOT Signs Costs (2)'!$A:$A,'[1]DOT Signs Costs (2)'!$Y:$Y)</f>
        <v>0.22939999999999999</v>
      </c>
      <c r="G1388" s="37">
        <f t="shared" si="275"/>
        <v>13.763999999999999</v>
      </c>
      <c r="H1388" s="36">
        <f>_xlfn.XLOOKUP($B1388,'[1]DOT Signs Costs (2)'!$A:$A,'[1]DOT Signs Costs (2)'!$W:$W)</f>
        <v>36.256</v>
      </c>
      <c r="I1388" s="36">
        <f t="shared" si="274"/>
        <v>10.641866</v>
      </c>
      <c r="J1388" s="36">
        <f t="shared" si="276"/>
        <v>0.153698</v>
      </c>
      <c r="K1388" s="36">
        <f t="shared" si="277"/>
        <v>10.641866</v>
      </c>
      <c r="L1388" s="36">
        <f t="shared" si="278"/>
        <v>47.051563999999999</v>
      </c>
      <c r="M1388" s="36">
        <f t="shared" si="279"/>
        <v>3.6794323048000002</v>
      </c>
      <c r="N1388" s="36">
        <f t="shared" si="280"/>
        <v>50.730996304800001</v>
      </c>
      <c r="O1388" s="36">
        <f t="shared" si="281"/>
        <v>9.2445263283724479</v>
      </c>
      <c r="P1388" s="36">
        <f t="shared" si="282"/>
        <v>59.975522633172446</v>
      </c>
      <c r="Q1388" s="38" t="e">
        <v>#N/A</v>
      </c>
      <c r="R1388" s="39" t="str">
        <f t="shared" si="283"/>
        <v xml:space="preserve"> </v>
      </c>
      <c r="S1388" s="40"/>
      <c r="T1388" s="41" t="str">
        <f t="shared" si="284"/>
        <v/>
      </c>
      <c r="U1388" s="41" t="str">
        <f t="shared" si="285"/>
        <v/>
      </c>
      <c r="V1388" s="41" t="e">
        <f t="shared" si="273"/>
        <v>#N/A</v>
      </c>
      <c r="W1388" s="18" t="e">
        <f>_xlfn.XLOOKUP($B1388,'[1]Query2 w Prices'!$B:$B,'[1]Query2 w Prices'!$L:$L)</f>
        <v>#N/A</v>
      </c>
    </row>
    <row r="1389" spans="2:23" ht="16.5" customHeight="1" x14ac:dyDescent="0.25">
      <c r="B1389" s="32" t="s">
        <v>2290</v>
      </c>
      <c r="C1389" s="33" t="s">
        <v>7804</v>
      </c>
      <c r="D1389" s="34" t="str">
        <f>_xlfn.XLOOKUP($B1389,[1]Redo!$A:$A,[1]Redo!$AD:$AD)</f>
        <v>SGN,S8,BWX,R2-2aP,</v>
      </c>
      <c r="E1389" s="35">
        <v>1326</v>
      </c>
      <c r="F1389" s="36">
        <f>_xlfn.XLOOKUP($B1389,'[1]DOT Signs Costs (2)'!$A:$A,'[1]DOT Signs Costs (2)'!$Y:$Y)</f>
        <v>0.46115</v>
      </c>
      <c r="G1389" s="37">
        <f t="shared" si="275"/>
        <v>27.669</v>
      </c>
      <c r="H1389" s="36">
        <f>_xlfn.XLOOKUP($B1389,'[1]DOT Signs Costs (2)'!$A:$A,'[1]DOT Signs Costs (2)'!$W:$W)</f>
        <v>81.576000000000008</v>
      </c>
      <c r="I1389" s="36">
        <f t="shared" si="274"/>
        <v>21.3927485</v>
      </c>
      <c r="J1389" s="36">
        <f t="shared" si="276"/>
        <v>0.30897050000000004</v>
      </c>
      <c r="K1389" s="36">
        <f t="shared" si="277"/>
        <v>21.3927485</v>
      </c>
      <c r="L1389" s="36">
        <f t="shared" si="278"/>
        <v>103.277719</v>
      </c>
      <c r="M1389" s="36">
        <f t="shared" si="279"/>
        <v>8.0763176258000016</v>
      </c>
      <c r="N1389" s="36">
        <f t="shared" si="280"/>
        <v>111.35403662580001</v>
      </c>
      <c r="O1389" s="36">
        <f t="shared" si="281"/>
        <v>20.291644129613871</v>
      </c>
      <c r="P1389" s="36">
        <f t="shared" si="282"/>
        <v>131.64568075541388</v>
      </c>
      <c r="Q1389" s="38" t="e">
        <v>#N/A</v>
      </c>
      <c r="R1389" s="39" t="str">
        <f t="shared" si="283"/>
        <v xml:space="preserve"> </v>
      </c>
      <c r="S1389" s="40"/>
      <c r="T1389" s="41" t="str">
        <f t="shared" si="284"/>
        <v/>
      </c>
      <c r="U1389" s="41" t="str">
        <f t="shared" si="285"/>
        <v/>
      </c>
      <c r="V1389" s="41" t="e">
        <f t="shared" si="273"/>
        <v>#N/A</v>
      </c>
      <c r="W1389" s="18" t="e">
        <f>_xlfn.XLOOKUP($B1389,'[1]Query2 w Prices'!$B:$B,'[1]Query2 w Prices'!$L:$L)</f>
        <v>#N/A</v>
      </c>
    </row>
    <row r="1390" spans="2:23" ht="16.5" customHeight="1" x14ac:dyDescent="0.25">
      <c r="B1390" s="42" t="s">
        <v>2291</v>
      </c>
      <c r="C1390" s="33" t="s">
        <v>7805</v>
      </c>
      <c r="D1390" s="34" t="str">
        <f>_xlfn.XLOOKUP($B1390,[1]Redo!$A:$A,[1]Redo!$AD:$AD)</f>
        <v>SGN,S8,BWX,R2-2aP,</v>
      </c>
      <c r="E1390" s="35">
        <v>1326</v>
      </c>
      <c r="F1390" s="36">
        <f>_xlfn.XLOOKUP($B1390,'[1]DOT Signs Costs (2)'!$A:$A,'[1]DOT Signs Costs (2)'!$Y:$Y)</f>
        <v>0.77759999999999996</v>
      </c>
      <c r="G1390" s="37">
        <f t="shared" si="275"/>
        <v>46.655999999999999</v>
      </c>
      <c r="H1390" s="36">
        <f>_xlfn.XLOOKUP($B1390,'[1]DOT Signs Costs (2)'!$A:$A,'[1]DOT Signs Costs (2)'!$W:$W)</f>
        <v>145.024</v>
      </c>
      <c r="I1390" s="36">
        <f t="shared" si="274"/>
        <v>36.072863999999996</v>
      </c>
      <c r="J1390" s="36">
        <f t="shared" si="276"/>
        <v>0.52099200000000001</v>
      </c>
      <c r="K1390" s="36">
        <f t="shared" si="277"/>
        <v>36.072863999999996</v>
      </c>
      <c r="L1390" s="36">
        <f t="shared" si="278"/>
        <v>181.61785600000002</v>
      </c>
      <c r="M1390" s="36">
        <f t="shared" si="279"/>
        <v>14.202516339200002</v>
      </c>
      <c r="N1390" s="36">
        <f t="shared" si="280"/>
        <v>195.82037233920002</v>
      </c>
      <c r="O1390" s="36">
        <f t="shared" si="281"/>
        <v>35.683639580919262</v>
      </c>
      <c r="P1390" s="36">
        <f t="shared" si="282"/>
        <v>231.5040119201193</v>
      </c>
      <c r="Q1390" s="38" t="e">
        <v>#N/A</v>
      </c>
      <c r="R1390" s="39" t="str">
        <f t="shared" si="283"/>
        <v xml:space="preserve"> </v>
      </c>
      <c r="S1390" s="40"/>
      <c r="T1390" s="41" t="str">
        <f t="shared" si="284"/>
        <v/>
      </c>
      <c r="U1390" s="41" t="str">
        <f t="shared" si="285"/>
        <v/>
      </c>
      <c r="V1390" s="41" t="e">
        <f t="shared" si="273"/>
        <v>#N/A</v>
      </c>
      <c r="W1390" s="18" t="e">
        <f>_xlfn.XLOOKUP($B1390,'[1]Query2 w Prices'!$B:$B,'[1]Query2 w Prices'!$L:$L)</f>
        <v>#N/A</v>
      </c>
    </row>
    <row r="1391" spans="2:23" ht="16.5" customHeight="1" x14ac:dyDescent="0.25">
      <c r="B1391" s="32" t="s">
        <v>2292</v>
      </c>
      <c r="C1391" s="33" t="s">
        <v>7806</v>
      </c>
      <c r="D1391" s="34" t="str">
        <f>_xlfn.XLOOKUP($B1391,[1]Redo!$A:$A,[1]Redo!$AD:$AD)</f>
        <v>SGN,S8,BWX,R2-2bP,</v>
      </c>
      <c r="E1391" s="35">
        <v>1326</v>
      </c>
      <c r="F1391" s="36">
        <f>_xlfn.XLOOKUP($B1391,'[1]DOT Signs Costs (2)'!$A:$A,'[1]DOT Signs Costs (2)'!$Y:$Y)</f>
        <v>0.28175</v>
      </c>
      <c r="G1391" s="37">
        <f t="shared" si="275"/>
        <v>16.905000000000001</v>
      </c>
      <c r="H1391" s="36">
        <f>_xlfn.XLOOKUP($B1391,'[1]DOT Signs Costs (2)'!$A:$A,'[1]DOT Signs Costs (2)'!$W:$W)</f>
        <v>45.32</v>
      </c>
      <c r="I1391" s="36">
        <f t="shared" si="274"/>
        <v>13.070382500000001</v>
      </c>
      <c r="J1391" s="36">
        <f t="shared" si="276"/>
        <v>0.18877250000000001</v>
      </c>
      <c r="K1391" s="36">
        <f t="shared" si="277"/>
        <v>13.070382500000001</v>
      </c>
      <c r="L1391" s="36">
        <f t="shared" si="278"/>
        <v>58.579155</v>
      </c>
      <c r="M1391" s="36">
        <f t="shared" si="279"/>
        <v>4.5808899210000007</v>
      </c>
      <c r="N1391" s="36">
        <f t="shared" si="280"/>
        <v>63.160044921000001</v>
      </c>
      <c r="O1391" s="36">
        <f t="shared" si="281"/>
        <v>11.509426991445183</v>
      </c>
      <c r="P1391" s="36">
        <f t="shared" si="282"/>
        <v>74.669471912445189</v>
      </c>
      <c r="Q1391" s="38" t="e">
        <v>#N/A</v>
      </c>
      <c r="R1391" s="39" t="str">
        <f t="shared" si="283"/>
        <v xml:space="preserve"> </v>
      </c>
      <c r="S1391" s="40"/>
      <c r="T1391" s="41" t="str">
        <f t="shared" si="284"/>
        <v/>
      </c>
      <c r="U1391" s="41" t="str">
        <f t="shared" si="285"/>
        <v/>
      </c>
      <c r="V1391" s="41" t="e">
        <f t="shared" si="273"/>
        <v>#N/A</v>
      </c>
      <c r="W1391" s="18" t="e">
        <f>_xlfn.XLOOKUP($B1391,'[1]Query2 w Prices'!$B:$B,'[1]Query2 w Prices'!$L:$L)</f>
        <v>#N/A</v>
      </c>
    </row>
    <row r="1392" spans="2:23" ht="16.5" customHeight="1" x14ac:dyDescent="0.25">
      <c r="B1392" s="42" t="s">
        <v>2293</v>
      </c>
      <c r="C1392" s="33" t="s">
        <v>7807</v>
      </c>
      <c r="D1392" s="34" t="str">
        <f>_xlfn.XLOOKUP($B1392,[1]Redo!$A:$A,[1]Redo!$AD:$AD)</f>
        <v>SGN,S8,BWX,R2-2bP,</v>
      </c>
      <c r="E1392" s="35">
        <v>1326</v>
      </c>
      <c r="F1392" s="36">
        <f>_xlfn.XLOOKUP($B1392,'[1]DOT Signs Costs (2)'!$A:$A,'[1]DOT Signs Costs (2)'!$Y:$Y)</f>
        <v>0.53467500000000012</v>
      </c>
      <c r="G1392" s="37">
        <f t="shared" si="275"/>
        <v>32.080500000000008</v>
      </c>
      <c r="H1392" s="36">
        <f>_xlfn.XLOOKUP($B1392,'[1]DOT Signs Costs (2)'!$A:$A,'[1]DOT Signs Costs (2)'!$W:$W)</f>
        <v>95.171999999999997</v>
      </c>
      <c r="I1392" s="36">
        <f t="shared" si="274"/>
        <v>24.803573250000007</v>
      </c>
      <c r="J1392" s="36">
        <f t="shared" si="276"/>
        <v>0.35823225000000009</v>
      </c>
      <c r="K1392" s="36">
        <f t="shared" si="277"/>
        <v>24.803573250000007</v>
      </c>
      <c r="L1392" s="36">
        <f t="shared" si="278"/>
        <v>120.33380550000001</v>
      </c>
      <c r="M1392" s="36">
        <f t="shared" si="279"/>
        <v>9.4101035901000021</v>
      </c>
      <c r="N1392" s="36">
        <f t="shared" si="280"/>
        <v>129.7439090901</v>
      </c>
      <c r="O1392" s="36">
        <f t="shared" si="281"/>
        <v>23.642764205202599</v>
      </c>
      <c r="P1392" s="36">
        <f t="shared" si="282"/>
        <v>153.38667329530261</v>
      </c>
      <c r="Q1392" s="38" t="e">
        <v>#N/A</v>
      </c>
      <c r="R1392" s="39" t="str">
        <f t="shared" si="283"/>
        <v xml:space="preserve"> </v>
      </c>
      <c r="S1392" s="40"/>
      <c r="T1392" s="41" t="str">
        <f t="shared" si="284"/>
        <v/>
      </c>
      <c r="U1392" s="41" t="str">
        <f t="shared" si="285"/>
        <v/>
      </c>
      <c r="V1392" s="41" t="e">
        <f t="shared" si="273"/>
        <v>#N/A</v>
      </c>
      <c r="W1392" s="18" t="e">
        <f>_xlfn.XLOOKUP($B1392,'[1]Query2 w Prices'!$B:$B,'[1]Query2 w Prices'!$L:$L)</f>
        <v>#N/A</v>
      </c>
    </row>
    <row r="1393" spans="2:23" ht="16.5" customHeight="1" x14ac:dyDescent="0.25">
      <c r="B1393" s="32" t="s">
        <v>2294</v>
      </c>
      <c r="C1393" s="33" t="s">
        <v>7808</v>
      </c>
      <c r="D1393" s="34" t="str">
        <f>_xlfn.XLOOKUP($B1393,[1]Redo!$A:$A,[1]Redo!$AD:$AD)</f>
        <v>SGN,S8,BWX,R2-2bP,</v>
      </c>
      <c r="E1393" s="35">
        <v>1326</v>
      </c>
      <c r="F1393" s="36">
        <f>_xlfn.XLOOKUP($B1393,'[1]DOT Signs Costs (2)'!$A:$A,'[1]DOT Signs Costs (2)'!$Y:$Y)</f>
        <v>0.87229999999999996</v>
      </c>
      <c r="G1393" s="37">
        <f t="shared" si="275"/>
        <v>52.338000000000001</v>
      </c>
      <c r="H1393" s="36">
        <f>_xlfn.XLOOKUP($B1393,'[1]DOT Signs Costs (2)'!$A:$A,'[1]DOT Signs Costs (2)'!$W:$W)</f>
        <v>163.15200000000002</v>
      </c>
      <c r="I1393" s="36">
        <f t="shared" si="274"/>
        <v>40.465997000000002</v>
      </c>
      <c r="J1393" s="36">
        <f t="shared" si="276"/>
        <v>0.58444099999999999</v>
      </c>
      <c r="K1393" s="36">
        <f t="shared" si="277"/>
        <v>40.465997000000002</v>
      </c>
      <c r="L1393" s="36">
        <f t="shared" si="278"/>
        <v>204.20243800000003</v>
      </c>
      <c r="M1393" s="36">
        <f t="shared" si="279"/>
        <v>15.968630651600003</v>
      </c>
      <c r="N1393" s="36">
        <f t="shared" si="280"/>
        <v>220.17106865160002</v>
      </c>
      <c r="O1393" s="36">
        <f t="shared" si="281"/>
        <v>40.120979069023981</v>
      </c>
      <c r="P1393" s="36">
        <f t="shared" si="282"/>
        <v>260.292047720624</v>
      </c>
      <c r="Q1393" s="38" t="e">
        <v>#N/A</v>
      </c>
      <c r="R1393" s="39" t="str">
        <f t="shared" si="283"/>
        <v xml:space="preserve"> </v>
      </c>
      <c r="S1393" s="40"/>
      <c r="T1393" s="41" t="str">
        <f t="shared" si="284"/>
        <v/>
      </c>
      <c r="U1393" s="41" t="str">
        <f t="shared" si="285"/>
        <v/>
      </c>
      <c r="V1393" s="41" t="e">
        <f t="shared" si="273"/>
        <v>#N/A</v>
      </c>
      <c r="W1393" s="18" t="e">
        <f>_xlfn.XLOOKUP($B1393,'[1]Query2 w Prices'!$B:$B,'[1]Query2 w Prices'!$L:$L)</f>
        <v>#N/A</v>
      </c>
    </row>
    <row r="1394" spans="2:23" ht="16.5" customHeight="1" x14ac:dyDescent="0.25">
      <c r="B1394" s="42" t="s">
        <v>2296</v>
      </c>
      <c r="C1394" s="33" t="s">
        <v>7809</v>
      </c>
      <c r="D1394" s="34" t="str">
        <f>_xlfn.XLOOKUP($B1394,[1]Redo!$A:$A,[1]Redo!$AD:$AD)</f>
        <v>SGN,S8,BWX,R2-2cP,</v>
      </c>
      <c r="E1394" s="35">
        <v>1326</v>
      </c>
      <c r="F1394" s="36">
        <f>_xlfn.XLOOKUP($B1394,'[1]DOT Signs Costs (2)'!$A:$A,'[1]DOT Signs Costs (2)'!$Y:$Y)</f>
        <v>0.28175</v>
      </c>
      <c r="G1394" s="37">
        <f t="shared" si="275"/>
        <v>16.905000000000001</v>
      </c>
      <c r="H1394" s="36">
        <f>_xlfn.XLOOKUP($B1394,'[1]DOT Signs Costs (2)'!$A:$A,'[1]DOT Signs Costs (2)'!$W:$W)</f>
        <v>45.32</v>
      </c>
      <c r="I1394" s="36">
        <f t="shared" si="274"/>
        <v>13.070382500000001</v>
      </c>
      <c r="J1394" s="36">
        <f t="shared" si="276"/>
        <v>0.18877250000000001</v>
      </c>
      <c r="K1394" s="36">
        <f t="shared" si="277"/>
        <v>13.070382500000001</v>
      </c>
      <c r="L1394" s="36">
        <f t="shared" si="278"/>
        <v>58.579155</v>
      </c>
      <c r="M1394" s="36">
        <f t="shared" si="279"/>
        <v>4.5808899210000007</v>
      </c>
      <c r="N1394" s="36">
        <f t="shared" si="280"/>
        <v>63.160044921000001</v>
      </c>
      <c r="O1394" s="36">
        <f t="shared" si="281"/>
        <v>11.509426991445183</v>
      </c>
      <c r="P1394" s="36">
        <f t="shared" si="282"/>
        <v>74.669471912445189</v>
      </c>
      <c r="Q1394" s="38" t="e">
        <v>#N/A</v>
      </c>
      <c r="R1394" s="39" t="str">
        <f t="shared" si="283"/>
        <v xml:space="preserve"> </v>
      </c>
      <c r="S1394" s="40"/>
      <c r="T1394" s="41" t="str">
        <f t="shared" si="284"/>
        <v/>
      </c>
      <c r="U1394" s="41" t="str">
        <f t="shared" si="285"/>
        <v/>
      </c>
      <c r="V1394" s="41" t="e">
        <f t="shared" si="273"/>
        <v>#N/A</v>
      </c>
      <c r="W1394" s="18" t="e">
        <f>_xlfn.XLOOKUP($B1394,'[1]Query2 w Prices'!$B:$B,'[1]Query2 w Prices'!$L:$L)</f>
        <v>#N/A</v>
      </c>
    </row>
    <row r="1395" spans="2:23" ht="16.5" customHeight="1" x14ac:dyDescent="0.25">
      <c r="B1395" s="32" t="s">
        <v>2297</v>
      </c>
      <c r="C1395" s="33" t="s">
        <v>7810</v>
      </c>
      <c r="D1395" s="34" t="str">
        <f>_xlfn.XLOOKUP($B1395,[1]Redo!$A:$A,[1]Redo!$AD:$AD)</f>
        <v>SGN,S8,BWX,R2-2cP,</v>
      </c>
      <c r="E1395" s="35">
        <v>1326</v>
      </c>
      <c r="F1395" s="36">
        <f>_xlfn.XLOOKUP($B1395,'[1]DOT Signs Costs (2)'!$A:$A,'[1]DOT Signs Costs (2)'!$Y:$Y)</f>
        <v>0.53467500000000012</v>
      </c>
      <c r="G1395" s="37">
        <f t="shared" si="275"/>
        <v>32.080500000000008</v>
      </c>
      <c r="H1395" s="36">
        <f>_xlfn.XLOOKUP($B1395,'[1]DOT Signs Costs (2)'!$A:$A,'[1]DOT Signs Costs (2)'!$W:$W)</f>
        <v>95.171999999999997</v>
      </c>
      <c r="I1395" s="36">
        <f t="shared" si="274"/>
        <v>24.803573250000007</v>
      </c>
      <c r="J1395" s="36">
        <f t="shared" si="276"/>
        <v>0.35823225000000009</v>
      </c>
      <c r="K1395" s="36">
        <f t="shared" si="277"/>
        <v>24.803573250000007</v>
      </c>
      <c r="L1395" s="36">
        <f t="shared" si="278"/>
        <v>120.33380550000001</v>
      </c>
      <c r="M1395" s="36">
        <f t="shared" si="279"/>
        <v>9.4101035901000021</v>
      </c>
      <c r="N1395" s="36">
        <f t="shared" si="280"/>
        <v>129.7439090901</v>
      </c>
      <c r="O1395" s="36">
        <f t="shared" si="281"/>
        <v>23.642764205202599</v>
      </c>
      <c r="P1395" s="36">
        <f t="shared" si="282"/>
        <v>153.38667329530261</v>
      </c>
      <c r="Q1395" s="38" t="e">
        <v>#N/A</v>
      </c>
      <c r="R1395" s="39" t="str">
        <f t="shared" si="283"/>
        <v xml:space="preserve"> </v>
      </c>
      <c r="S1395" s="40"/>
      <c r="T1395" s="41" t="str">
        <f t="shared" si="284"/>
        <v/>
      </c>
      <c r="U1395" s="41" t="str">
        <f t="shared" si="285"/>
        <v/>
      </c>
      <c r="V1395" s="41" t="e">
        <f t="shared" si="273"/>
        <v>#N/A</v>
      </c>
      <c r="W1395" s="18" t="e">
        <f>_xlfn.XLOOKUP($B1395,'[1]Query2 w Prices'!$B:$B,'[1]Query2 w Prices'!$L:$L)</f>
        <v>#N/A</v>
      </c>
    </row>
    <row r="1396" spans="2:23" ht="16.5" customHeight="1" x14ac:dyDescent="0.25">
      <c r="B1396" s="42" t="s">
        <v>2298</v>
      </c>
      <c r="C1396" s="33" t="s">
        <v>7811</v>
      </c>
      <c r="D1396" s="34" t="str">
        <f>_xlfn.XLOOKUP($B1396,[1]Redo!$A:$A,[1]Redo!$AD:$AD)</f>
        <v>SGN,S8,BWX,R2-2cP,</v>
      </c>
      <c r="E1396" s="35">
        <v>1326</v>
      </c>
      <c r="F1396" s="36">
        <f>_xlfn.XLOOKUP($B1396,'[1]DOT Signs Costs (2)'!$A:$A,'[1]DOT Signs Costs (2)'!$Y:$Y)</f>
        <v>0.87229999999999996</v>
      </c>
      <c r="G1396" s="37">
        <f t="shared" si="275"/>
        <v>52.338000000000001</v>
      </c>
      <c r="H1396" s="36">
        <f>_xlfn.XLOOKUP($B1396,'[1]DOT Signs Costs (2)'!$A:$A,'[1]DOT Signs Costs (2)'!$W:$W)</f>
        <v>163.15200000000002</v>
      </c>
      <c r="I1396" s="36">
        <f t="shared" si="274"/>
        <v>40.465997000000002</v>
      </c>
      <c r="J1396" s="36">
        <f t="shared" si="276"/>
        <v>0.58444099999999999</v>
      </c>
      <c r="K1396" s="36">
        <f t="shared" si="277"/>
        <v>40.465997000000002</v>
      </c>
      <c r="L1396" s="36">
        <f t="shared" si="278"/>
        <v>204.20243800000003</v>
      </c>
      <c r="M1396" s="36">
        <f t="shared" si="279"/>
        <v>15.968630651600003</v>
      </c>
      <c r="N1396" s="36">
        <f t="shared" si="280"/>
        <v>220.17106865160002</v>
      </c>
      <c r="O1396" s="36">
        <f t="shared" si="281"/>
        <v>40.120979069023981</v>
      </c>
      <c r="P1396" s="36">
        <f t="shared" si="282"/>
        <v>260.292047720624</v>
      </c>
      <c r="Q1396" s="38" t="e">
        <v>#N/A</v>
      </c>
      <c r="R1396" s="39" t="str">
        <f t="shared" si="283"/>
        <v xml:space="preserve"> </v>
      </c>
      <c r="S1396" s="40"/>
      <c r="T1396" s="41" t="str">
        <f t="shared" si="284"/>
        <v/>
      </c>
      <c r="U1396" s="41" t="str">
        <f t="shared" si="285"/>
        <v/>
      </c>
      <c r="V1396" s="41" t="e">
        <f t="shared" si="273"/>
        <v>#N/A</v>
      </c>
      <c r="W1396" s="18" t="e">
        <f>_xlfn.XLOOKUP($B1396,'[1]Query2 w Prices'!$B:$B,'[1]Query2 w Prices'!$L:$L)</f>
        <v>#N/A</v>
      </c>
    </row>
    <row r="1397" spans="2:23" ht="16.5" customHeight="1" x14ac:dyDescent="0.25">
      <c r="B1397" s="32" t="s">
        <v>2299</v>
      </c>
      <c r="C1397" s="33" t="s">
        <v>6236</v>
      </c>
      <c r="D1397" s="34" t="str">
        <f>_xlfn.XLOOKUP($B1397,[1]Redo!$A:$A,[1]Redo!$AD:$AD)</f>
        <v>SGN,S8,BWX,R2-2P,</v>
      </c>
      <c r="E1397" s="35">
        <v>1326</v>
      </c>
      <c r="F1397" s="36">
        <f>_xlfn.XLOOKUP($B1397,'[1]DOT Signs Costs (2)'!$A:$A,'[1]DOT Signs Costs (2)'!$Y:$Y)</f>
        <v>0.22939999999999999</v>
      </c>
      <c r="G1397" s="37">
        <f t="shared" si="275"/>
        <v>13.763999999999999</v>
      </c>
      <c r="H1397" s="36">
        <f>_xlfn.XLOOKUP($B1397,'[1]DOT Signs Costs (2)'!$A:$A,'[1]DOT Signs Costs (2)'!$W:$W)</f>
        <v>36.256</v>
      </c>
      <c r="I1397" s="36">
        <f t="shared" si="274"/>
        <v>10.641866</v>
      </c>
      <c r="J1397" s="36">
        <f t="shared" si="276"/>
        <v>0.153698</v>
      </c>
      <c r="K1397" s="36">
        <f t="shared" si="277"/>
        <v>10.641866</v>
      </c>
      <c r="L1397" s="36">
        <f t="shared" si="278"/>
        <v>47.051563999999999</v>
      </c>
      <c r="M1397" s="36">
        <f t="shared" si="279"/>
        <v>3.6794323048000002</v>
      </c>
      <c r="N1397" s="36">
        <f t="shared" si="280"/>
        <v>50.730996304800001</v>
      </c>
      <c r="O1397" s="36">
        <f t="shared" si="281"/>
        <v>9.2445263283724479</v>
      </c>
      <c r="P1397" s="36">
        <f t="shared" si="282"/>
        <v>59.975522633172446</v>
      </c>
      <c r="Q1397" s="38" t="e">
        <v>#N/A</v>
      </c>
      <c r="R1397" s="39" t="str">
        <f t="shared" si="283"/>
        <v xml:space="preserve"> </v>
      </c>
      <c r="S1397" s="40"/>
      <c r="T1397" s="41" t="str">
        <f t="shared" si="284"/>
        <v/>
      </c>
      <c r="U1397" s="41" t="str">
        <f t="shared" si="285"/>
        <v/>
      </c>
      <c r="V1397" s="41" t="e">
        <f t="shared" si="273"/>
        <v>#N/A</v>
      </c>
      <c r="W1397" s="18" t="e">
        <f>_xlfn.XLOOKUP($B1397,'[1]Query2 w Prices'!$B:$B,'[1]Query2 w Prices'!$L:$L)</f>
        <v>#N/A</v>
      </c>
    </row>
    <row r="1398" spans="2:23" ht="16.5" customHeight="1" x14ac:dyDescent="0.25">
      <c r="B1398" s="42" t="s">
        <v>2300</v>
      </c>
      <c r="C1398" s="33" t="s">
        <v>6237</v>
      </c>
      <c r="D1398" s="34" t="str">
        <f>_xlfn.XLOOKUP($B1398,[1]Redo!$A:$A,[1]Redo!$AD:$AD)</f>
        <v>SGN,S8,BWX,R2-2P,</v>
      </c>
      <c r="E1398" s="35">
        <v>1326</v>
      </c>
      <c r="F1398" s="36">
        <f>_xlfn.XLOOKUP($B1398,'[1]DOT Signs Costs (2)'!$A:$A,'[1]DOT Signs Costs (2)'!$Y:$Y)</f>
        <v>0.46115</v>
      </c>
      <c r="G1398" s="37">
        <f t="shared" si="275"/>
        <v>27.669</v>
      </c>
      <c r="H1398" s="36">
        <f>_xlfn.XLOOKUP($B1398,'[1]DOT Signs Costs (2)'!$A:$A,'[1]DOT Signs Costs (2)'!$W:$W)</f>
        <v>81.576000000000008</v>
      </c>
      <c r="I1398" s="36">
        <f t="shared" si="274"/>
        <v>21.3927485</v>
      </c>
      <c r="J1398" s="36">
        <f t="shared" si="276"/>
        <v>0.30897050000000004</v>
      </c>
      <c r="K1398" s="36">
        <f t="shared" si="277"/>
        <v>21.3927485</v>
      </c>
      <c r="L1398" s="36">
        <f t="shared" si="278"/>
        <v>103.277719</v>
      </c>
      <c r="M1398" s="36">
        <f t="shared" si="279"/>
        <v>8.0763176258000016</v>
      </c>
      <c r="N1398" s="36">
        <f t="shared" si="280"/>
        <v>111.35403662580001</v>
      </c>
      <c r="O1398" s="36">
        <f t="shared" si="281"/>
        <v>20.291644129613871</v>
      </c>
      <c r="P1398" s="36">
        <f t="shared" si="282"/>
        <v>131.64568075541388</v>
      </c>
      <c r="Q1398" s="38" t="e">
        <v>#N/A</v>
      </c>
      <c r="R1398" s="39" t="str">
        <f t="shared" si="283"/>
        <v xml:space="preserve"> </v>
      </c>
      <c r="S1398" s="40"/>
      <c r="T1398" s="41" t="str">
        <f t="shared" si="284"/>
        <v/>
      </c>
      <c r="U1398" s="41" t="str">
        <f t="shared" si="285"/>
        <v/>
      </c>
      <c r="V1398" s="41" t="e">
        <f t="shared" si="273"/>
        <v>#N/A</v>
      </c>
      <c r="W1398" s="18" t="e">
        <f>_xlfn.XLOOKUP($B1398,'[1]Query2 w Prices'!$B:$B,'[1]Query2 w Prices'!$L:$L)</f>
        <v>#N/A</v>
      </c>
    </row>
    <row r="1399" spans="2:23" ht="16.5" customHeight="1" x14ac:dyDescent="0.25">
      <c r="B1399" s="32" t="s">
        <v>2301</v>
      </c>
      <c r="C1399" s="33" t="s">
        <v>6238</v>
      </c>
      <c r="D1399" s="34" t="str">
        <f>_xlfn.XLOOKUP($B1399,[1]Redo!$A:$A,[1]Redo!$AD:$AD)</f>
        <v>SGN,S8,BWX,R2-2P,</v>
      </c>
      <c r="E1399" s="35">
        <v>1326</v>
      </c>
      <c r="F1399" s="36">
        <f>_xlfn.XLOOKUP($B1399,'[1]DOT Signs Costs (2)'!$A:$A,'[1]DOT Signs Costs (2)'!$Y:$Y)</f>
        <v>0.77759999999999996</v>
      </c>
      <c r="G1399" s="37">
        <f t="shared" si="275"/>
        <v>46.655999999999999</v>
      </c>
      <c r="H1399" s="36">
        <f>_xlfn.XLOOKUP($B1399,'[1]DOT Signs Costs (2)'!$A:$A,'[1]DOT Signs Costs (2)'!$W:$W)</f>
        <v>145.024</v>
      </c>
      <c r="I1399" s="36">
        <f t="shared" si="274"/>
        <v>36.072863999999996</v>
      </c>
      <c r="J1399" s="36">
        <f t="shared" si="276"/>
        <v>0.52099200000000001</v>
      </c>
      <c r="K1399" s="36">
        <f t="shared" si="277"/>
        <v>36.072863999999996</v>
      </c>
      <c r="L1399" s="36">
        <f t="shared" si="278"/>
        <v>181.61785600000002</v>
      </c>
      <c r="M1399" s="36">
        <f t="shared" si="279"/>
        <v>14.202516339200002</v>
      </c>
      <c r="N1399" s="36">
        <f t="shared" si="280"/>
        <v>195.82037233920002</v>
      </c>
      <c r="O1399" s="36">
        <f t="shared" si="281"/>
        <v>35.683639580919262</v>
      </c>
      <c r="P1399" s="36">
        <f t="shared" si="282"/>
        <v>231.5040119201193</v>
      </c>
      <c r="Q1399" s="38" t="e">
        <v>#N/A</v>
      </c>
      <c r="R1399" s="39" t="str">
        <f t="shared" si="283"/>
        <v xml:space="preserve"> </v>
      </c>
      <c r="S1399" s="40"/>
      <c r="T1399" s="41" t="str">
        <f t="shared" si="284"/>
        <v/>
      </c>
      <c r="U1399" s="41" t="str">
        <f t="shared" si="285"/>
        <v/>
      </c>
      <c r="V1399" s="41" t="e">
        <f t="shared" si="273"/>
        <v>#N/A</v>
      </c>
      <c r="W1399" s="18" t="e">
        <f>_xlfn.XLOOKUP($B1399,'[1]Query2 w Prices'!$B:$B,'[1]Query2 w Prices'!$L:$L)</f>
        <v>#N/A</v>
      </c>
    </row>
    <row r="1400" spans="2:23" ht="16.5" customHeight="1" x14ac:dyDescent="0.25">
      <c r="B1400" s="42" t="s">
        <v>2304</v>
      </c>
      <c r="C1400" s="33" t="s">
        <v>6239</v>
      </c>
      <c r="D1400" s="34" t="str">
        <f>_xlfn.XLOOKUP($B1400,[1]Redo!$A:$A,[1]Redo!$AD:$AD)</f>
        <v>SGN,S8,BWX,R2-3P,</v>
      </c>
      <c r="E1400" s="35">
        <v>1326</v>
      </c>
      <c r="F1400" s="36">
        <f>_xlfn.XLOOKUP($B1400,'[1]DOT Signs Costs (2)'!$A:$A,'[1]DOT Signs Costs (2)'!$Y:$Y)</f>
        <v>0.22939999999999999</v>
      </c>
      <c r="G1400" s="37">
        <f t="shared" si="275"/>
        <v>13.763999999999999</v>
      </c>
      <c r="H1400" s="36">
        <f>_xlfn.XLOOKUP($B1400,'[1]DOT Signs Costs (2)'!$A:$A,'[1]DOT Signs Costs (2)'!$W:$W)</f>
        <v>36.256</v>
      </c>
      <c r="I1400" s="36">
        <f t="shared" si="274"/>
        <v>10.641866</v>
      </c>
      <c r="J1400" s="36">
        <f t="shared" si="276"/>
        <v>0.153698</v>
      </c>
      <c r="K1400" s="36">
        <f t="shared" si="277"/>
        <v>10.641866</v>
      </c>
      <c r="L1400" s="36">
        <f t="shared" si="278"/>
        <v>47.051563999999999</v>
      </c>
      <c r="M1400" s="36">
        <f t="shared" si="279"/>
        <v>3.6794323048000002</v>
      </c>
      <c r="N1400" s="36">
        <f t="shared" si="280"/>
        <v>50.730996304800001</v>
      </c>
      <c r="O1400" s="36">
        <f t="shared" si="281"/>
        <v>9.2445263283724479</v>
      </c>
      <c r="P1400" s="36">
        <f t="shared" si="282"/>
        <v>59.975522633172446</v>
      </c>
      <c r="Q1400" s="38">
        <v>34.369999999999997</v>
      </c>
      <c r="R1400" s="39">
        <f t="shared" si="283"/>
        <v>-0.42693288043162531</v>
      </c>
      <c r="S1400" s="40"/>
      <c r="T1400" s="41" t="str">
        <f t="shared" si="284"/>
        <v/>
      </c>
      <c r="U1400" s="41" t="str">
        <f t="shared" si="285"/>
        <v/>
      </c>
      <c r="V1400" s="41">
        <f t="shared" si="273"/>
        <v>34.369999999999997</v>
      </c>
      <c r="W1400" s="18">
        <f>_xlfn.XLOOKUP($B1400,'[1]Query2 w Prices'!$B:$B,'[1]Query2 w Prices'!$L:$L)</f>
        <v>34.290500000000002</v>
      </c>
    </row>
    <row r="1401" spans="2:23" ht="16.5" customHeight="1" x14ac:dyDescent="0.25">
      <c r="B1401" s="32" t="s">
        <v>2305</v>
      </c>
      <c r="C1401" s="33" t="s">
        <v>6240</v>
      </c>
      <c r="D1401" s="34" t="str">
        <f>_xlfn.XLOOKUP($B1401,[1]Redo!$A:$A,[1]Redo!$AD:$AD)</f>
        <v>SGN,S8,BWX,R2-3P,</v>
      </c>
      <c r="E1401" s="35">
        <v>1326</v>
      </c>
      <c r="F1401" s="36">
        <f>_xlfn.XLOOKUP($B1401,'[1]DOT Signs Costs (2)'!$A:$A,'[1]DOT Signs Costs (2)'!$Y:$Y)</f>
        <v>0.46115</v>
      </c>
      <c r="G1401" s="37">
        <f t="shared" si="275"/>
        <v>27.669</v>
      </c>
      <c r="H1401" s="36">
        <f>_xlfn.XLOOKUP($B1401,'[1]DOT Signs Costs (2)'!$A:$A,'[1]DOT Signs Costs (2)'!$W:$W)</f>
        <v>81.576000000000008</v>
      </c>
      <c r="I1401" s="36">
        <f t="shared" si="274"/>
        <v>21.3927485</v>
      </c>
      <c r="J1401" s="36">
        <f t="shared" si="276"/>
        <v>0.30897050000000004</v>
      </c>
      <c r="K1401" s="36">
        <f t="shared" si="277"/>
        <v>21.3927485</v>
      </c>
      <c r="L1401" s="36">
        <f t="shared" si="278"/>
        <v>103.277719</v>
      </c>
      <c r="M1401" s="36">
        <f t="shared" si="279"/>
        <v>8.0763176258000016</v>
      </c>
      <c r="N1401" s="36">
        <f t="shared" si="280"/>
        <v>111.35403662580001</v>
      </c>
      <c r="O1401" s="36">
        <f t="shared" si="281"/>
        <v>20.291644129613871</v>
      </c>
      <c r="P1401" s="36">
        <f t="shared" si="282"/>
        <v>131.64568075541388</v>
      </c>
      <c r="Q1401" s="38">
        <v>72.63</v>
      </c>
      <c r="R1401" s="39">
        <f t="shared" si="283"/>
        <v>-0.44829181190577638</v>
      </c>
      <c r="S1401" s="40"/>
      <c r="T1401" s="41" t="str">
        <f t="shared" si="284"/>
        <v/>
      </c>
      <c r="U1401" s="41" t="str">
        <f t="shared" si="285"/>
        <v/>
      </c>
      <c r="V1401" s="41">
        <f t="shared" si="273"/>
        <v>72.63</v>
      </c>
      <c r="W1401" s="18">
        <f>_xlfn.XLOOKUP($B1401,'[1]Query2 w Prices'!$B:$B,'[1]Query2 w Prices'!$L:$L)</f>
        <v>72.555899999999994</v>
      </c>
    </row>
    <row r="1402" spans="2:23" ht="16.5" customHeight="1" x14ac:dyDescent="0.25">
      <c r="B1402" s="42" t="s">
        <v>2306</v>
      </c>
      <c r="C1402" s="33" t="s">
        <v>6241</v>
      </c>
      <c r="D1402" s="34" t="str">
        <f>_xlfn.XLOOKUP($B1402,[1]Redo!$A:$A,[1]Redo!$AD:$AD)</f>
        <v>SGN,S8,BWX,R2-3P,</v>
      </c>
      <c r="E1402" s="35">
        <v>1326</v>
      </c>
      <c r="F1402" s="36">
        <f>_xlfn.XLOOKUP($B1402,'[1]DOT Signs Costs (2)'!$A:$A,'[1]DOT Signs Costs (2)'!$Y:$Y)</f>
        <v>0.77759999999999996</v>
      </c>
      <c r="G1402" s="37">
        <f t="shared" si="275"/>
        <v>46.655999999999999</v>
      </c>
      <c r="H1402" s="36">
        <f>_xlfn.XLOOKUP($B1402,'[1]DOT Signs Costs (2)'!$A:$A,'[1]DOT Signs Costs (2)'!$W:$W)</f>
        <v>145.024</v>
      </c>
      <c r="I1402" s="36">
        <f t="shared" si="274"/>
        <v>36.072863999999996</v>
      </c>
      <c r="J1402" s="36">
        <f t="shared" si="276"/>
        <v>0.52099200000000001</v>
      </c>
      <c r="K1402" s="36">
        <f t="shared" si="277"/>
        <v>36.072863999999996</v>
      </c>
      <c r="L1402" s="36">
        <f t="shared" si="278"/>
        <v>181.61785600000002</v>
      </c>
      <c r="M1402" s="36">
        <f t="shared" si="279"/>
        <v>14.202516339200002</v>
      </c>
      <c r="N1402" s="36">
        <f t="shared" si="280"/>
        <v>195.82037233920002</v>
      </c>
      <c r="O1402" s="36">
        <f t="shared" si="281"/>
        <v>35.683639580919262</v>
      </c>
      <c r="P1402" s="36">
        <f t="shared" si="282"/>
        <v>231.5040119201193</v>
      </c>
      <c r="Q1402" s="38">
        <v>120.25</v>
      </c>
      <c r="R1402" s="39">
        <f t="shared" si="283"/>
        <v>-0.48057055684420541</v>
      </c>
      <c r="S1402" s="40"/>
      <c r="T1402" s="41" t="str">
        <f t="shared" si="284"/>
        <v/>
      </c>
      <c r="U1402" s="41" t="str">
        <f t="shared" si="285"/>
        <v/>
      </c>
      <c r="V1402" s="41">
        <f t="shared" si="273"/>
        <v>120.25</v>
      </c>
      <c r="W1402" s="18">
        <f>_xlfn.XLOOKUP($B1402,'[1]Query2 w Prices'!$B:$B,'[1]Query2 w Prices'!$L:$L)</f>
        <v>120.1763</v>
      </c>
    </row>
    <row r="1403" spans="2:23" ht="16.5" customHeight="1" x14ac:dyDescent="0.25">
      <c r="B1403" s="32" t="s">
        <v>2309</v>
      </c>
      <c r="C1403" s="33" t="s">
        <v>6242</v>
      </c>
      <c r="D1403" s="34" t="str">
        <f>_xlfn.XLOOKUP($B1403,[1]Redo!$A:$A,[1]Redo!$AD:$AD)</f>
        <v>SGN,S8,BWX,R2-4(CA),</v>
      </c>
      <c r="E1403" s="35">
        <v>1326</v>
      </c>
      <c r="F1403" s="36">
        <f>_xlfn.XLOOKUP($B1403,'[1]DOT Signs Costs (2)'!$A:$A,'[1]DOT Signs Costs (2)'!$Y:$Y)</f>
        <v>0.28175</v>
      </c>
      <c r="G1403" s="37">
        <f t="shared" si="275"/>
        <v>16.905000000000001</v>
      </c>
      <c r="H1403" s="36">
        <f>_xlfn.XLOOKUP($B1403,'[1]DOT Signs Costs (2)'!$A:$A,'[1]DOT Signs Costs (2)'!$W:$W)</f>
        <v>45.32</v>
      </c>
      <c r="I1403" s="36">
        <f t="shared" si="274"/>
        <v>13.070382500000001</v>
      </c>
      <c r="J1403" s="36">
        <f t="shared" si="276"/>
        <v>0.18877250000000001</v>
      </c>
      <c r="K1403" s="36">
        <f t="shared" si="277"/>
        <v>13.070382500000001</v>
      </c>
      <c r="L1403" s="36">
        <f t="shared" si="278"/>
        <v>58.579155</v>
      </c>
      <c r="M1403" s="36">
        <f t="shared" si="279"/>
        <v>4.5808899210000007</v>
      </c>
      <c r="N1403" s="36">
        <f t="shared" si="280"/>
        <v>63.160044921000001</v>
      </c>
      <c r="O1403" s="36">
        <f t="shared" si="281"/>
        <v>11.509426991445183</v>
      </c>
      <c r="P1403" s="36">
        <f t="shared" si="282"/>
        <v>74.669471912445189</v>
      </c>
      <c r="Q1403" s="38">
        <v>43.16</v>
      </c>
      <c r="R1403" s="39">
        <f t="shared" si="283"/>
        <v>-0.42198600184814616</v>
      </c>
      <c r="S1403" s="40"/>
      <c r="T1403" s="41" t="str">
        <f t="shared" si="284"/>
        <v/>
      </c>
      <c r="U1403" s="41" t="str">
        <f t="shared" si="285"/>
        <v/>
      </c>
      <c r="V1403" s="41">
        <f t="shared" si="273"/>
        <v>43.16</v>
      </c>
      <c r="W1403" s="18">
        <f>_xlfn.XLOOKUP($B1403,'[1]Query2 w Prices'!$B:$B,'[1]Query2 w Prices'!$L:$L)</f>
        <v>43.085700000000003</v>
      </c>
    </row>
    <row r="1404" spans="2:23" ht="16.5" customHeight="1" x14ac:dyDescent="0.25">
      <c r="B1404" s="42" t="s">
        <v>2312</v>
      </c>
      <c r="C1404" s="33" t="s">
        <v>6243</v>
      </c>
      <c r="D1404" s="34" t="str">
        <f>_xlfn.XLOOKUP($B1404,[1]Redo!$A:$A,[1]Redo!$AD:$AD)</f>
        <v>SGN,S8,BWX,R2-4(CA),</v>
      </c>
      <c r="E1404" s="35">
        <v>1326</v>
      </c>
      <c r="F1404" s="36">
        <f>_xlfn.XLOOKUP($B1404,'[1]DOT Signs Costs (2)'!$A:$A,'[1]DOT Signs Costs (2)'!$Y:$Y)</f>
        <v>0.57143750000000015</v>
      </c>
      <c r="G1404" s="37">
        <f t="shared" si="275"/>
        <v>34.28625000000001</v>
      </c>
      <c r="H1404" s="36">
        <f>_xlfn.XLOOKUP($B1404,'[1]DOT Signs Costs (2)'!$A:$A,'[1]DOT Signs Costs (2)'!$W:$W)</f>
        <v>101.97</v>
      </c>
      <c r="I1404" s="36">
        <f t="shared" si="274"/>
        <v>26.508985625000008</v>
      </c>
      <c r="J1404" s="36">
        <f t="shared" si="276"/>
        <v>0.38286312500000014</v>
      </c>
      <c r="K1404" s="36">
        <f t="shared" si="277"/>
        <v>26.508985625000008</v>
      </c>
      <c r="L1404" s="36">
        <f t="shared" si="278"/>
        <v>128.86184875000001</v>
      </c>
      <c r="M1404" s="36">
        <f t="shared" si="279"/>
        <v>10.076996572250001</v>
      </c>
      <c r="N1404" s="36">
        <f t="shared" si="280"/>
        <v>138.93884532225002</v>
      </c>
      <c r="O1404" s="36">
        <f t="shared" si="281"/>
        <v>25.318324242996965</v>
      </c>
      <c r="P1404" s="36">
        <f t="shared" si="282"/>
        <v>164.25716956524698</v>
      </c>
      <c r="Q1404" s="38">
        <v>89.64</v>
      </c>
      <c r="R1404" s="39">
        <f t="shared" si="283"/>
        <v>-0.45427039661490826</v>
      </c>
      <c r="S1404" s="40"/>
      <c r="T1404" s="41" t="str">
        <f t="shared" si="284"/>
        <v/>
      </c>
      <c r="U1404" s="41" t="str">
        <f t="shared" si="285"/>
        <v/>
      </c>
      <c r="V1404" s="41">
        <f t="shared" si="273"/>
        <v>89.64</v>
      </c>
      <c r="W1404" s="18">
        <f>_xlfn.XLOOKUP($B1404,'[1]Query2 w Prices'!$B:$B,'[1]Query2 w Prices'!$L:$L)</f>
        <v>89.563999999999993</v>
      </c>
    </row>
    <row r="1405" spans="2:23" ht="16.5" customHeight="1" x14ac:dyDescent="0.25">
      <c r="B1405" s="32" t="s">
        <v>2314</v>
      </c>
      <c r="C1405" s="33" t="s">
        <v>6244</v>
      </c>
      <c r="D1405" s="34" t="str">
        <f>_xlfn.XLOOKUP($B1405,[1]Redo!$A:$A,[1]Redo!$AD:$AD)</f>
        <v>SGN,S8,BWX,R2-4(CA),</v>
      </c>
      <c r="E1405" s="35">
        <v>1326</v>
      </c>
      <c r="F1405" s="36">
        <f>_xlfn.XLOOKUP($B1405,'[1]DOT Signs Costs (2)'!$A:$A,'[1]DOT Signs Costs (2)'!$Y:$Y)</f>
        <v>0.96700000000000019</v>
      </c>
      <c r="G1405" s="37">
        <f t="shared" si="275"/>
        <v>58.02000000000001</v>
      </c>
      <c r="H1405" s="36">
        <f>_xlfn.XLOOKUP($B1405,'[1]DOT Signs Costs (2)'!$A:$A,'[1]DOT Signs Costs (2)'!$W:$W)</f>
        <v>181.28</v>
      </c>
      <c r="I1405" s="36">
        <f t="shared" si="274"/>
        <v>44.859130000000007</v>
      </c>
      <c r="J1405" s="36">
        <f t="shared" si="276"/>
        <v>0.64789000000000019</v>
      </c>
      <c r="K1405" s="36">
        <f t="shared" si="277"/>
        <v>44.859130000000007</v>
      </c>
      <c r="L1405" s="36">
        <f t="shared" si="278"/>
        <v>226.78701999999998</v>
      </c>
      <c r="M1405" s="36">
        <f t="shared" si="279"/>
        <v>17.734744964000001</v>
      </c>
      <c r="N1405" s="36">
        <f t="shared" si="280"/>
        <v>244.521764964</v>
      </c>
      <c r="O1405" s="36">
        <f t="shared" si="281"/>
        <v>44.5583185571287</v>
      </c>
      <c r="P1405" s="36">
        <f t="shared" si="282"/>
        <v>289.0800835211287</v>
      </c>
      <c r="Q1405" s="38">
        <v>167.86</v>
      </c>
      <c r="R1405" s="39">
        <f t="shared" si="283"/>
        <v>-0.4193304569606186</v>
      </c>
      <c r="S1405" s="40"/>
      <c r="T1405" s="41" t="str">
        <f t="shared" si="284"/>
        <v/>
      </c>
      <c r="U1405" s="41" t="str">
        <f t="shared" si="285"/>
        <v/>
      </c>
      <c r="V1405" s="41">
        <f t="shared" si="273"/>
        <v>167.86</v>
      </c>
      <c r="W1405" s="18">
        <f>_xlfn.XLOOKUP($B1405,'[1]Query2 w Prices'!$B:$B,'[1]Query2 w Prices'!$L:$L)</f>
        <v>167.78550000000001</v>
      </c>
    </row>
    <row r="1406" spans="2:23" ht="16.5" customHeight="1" x14ac:dyDescent="0.25">
      <c r="B1406" s="42" t="s">
        <v>2315</v>
      </c>
      <c r="C1406" s="33" t="s">
        <v>7812</v>
      </c>
      <c r="D1406" s="34" t="str">
        <f>_xlfn.XLOOKUP($B1406,[1]Redo!$A:$A,[1]Redo!$AD:$AD)</f>
        <v>SGN,S8,WBX,R2-4a,</v>
      </c>
      <c r="E1406" s="35">
        <v>1326</v>
      </c>
      <c r="F1406" s="36">
        <f>_xlfn.XLOOKUP($B1406,'[1]DOT Signs Costs (2)'!$A:$A,'[1]DOT Signs Costs (2)'!$Y:$Y)</f>
        <v>0.43879999999999997</v>
      </c>
      <c r="G1406" s="37">
        <f t="shared" si="275"/>
        <v>26.327999999999999</v>
      </c>
      <c r="H1406" s="36">
        <f>_xlfn.XLOOKUP($B1406,'[1]DOT Signs Costs (2)'!$A:$A,'[1]DOT Signs Costs (2)'!$W:$W)</f>
        <v>72.512</v>
      </c>
      <c r="I1406" s="36">
        <f t="shared" si="274"/>
        <v>20.355931999999999</v>
      </c>
      <c r="J1406" s="36">
        <f t="shared" si="276"/>
        <v>0.29399599999999998</v>
      </c>
      <c r="K1406" s="36">
        <f t="shared" si="277"/>
        <v>20.355931999999999</v>
      </c>
      <c r="L1406" s="36">
        <f t="shared" si="278"/>
        <v>93.161928000000003</v>
      </c>
      <c r="M1406" s="36">
        <f t="shared" si="279"/>
        <v>7.285262769600001</v>
      </c>
      <c r="N1406" s="36">
        <f t="shared" si="280"/>
        <v>100.4471907696</v>
      </c>
      <c r="O1406" s="36">
        <f t="shared" si="281"/>
        <v>18.304128980663389</v>
      </c>
      <c r="P1406" s="36">
        <f t="shared" si="282"/>
        <v>118.75131975026339</v>
      </c>
      <c r="Q1406" s="38">
        <v>64.69</v>
      </c>
      <c r="R1406" s="39">
        <f t="shared" si="283"/>
        <v>-0.45524815946429503</v>
      </c>
      <c r="S1406" s="40"/>
      <c r="T1406" s="41" t="str">
        <f t="shared" si="284"/>
        <v/>
      </c>
      <c r="U1406" s="41" t="str">
        <f t="shared" si="285"/>
        <v/>
      </c>
      <c r="V1406" s="41">
        <f t="shared" si="273"/>
        <v>64.69</v>
      </c>
      <c r="W1406" s="18">
        <f>_xlfn.XLOOKUP($B1406,'[1]Query2 w Prices'!$B:$B,'[1]Query2 w Prices'!$L:$L)</f>
        <v>64.6173</v>
      </c>
    </row>
    <row r="1407" spans="2:23" ht="16.5" customHeight="1" x14ac:dyDescent="0.25">
      <c r="B1407" s="32" t="s">
        <v>2319</v>
      </c>
      <c r="C1407" s="33" t="s">
        <v>7813</v>
      </c>
      <c r="D1407" s="34" t="str">
        <f>_xlfn.XLOOKUP($B1407,[1]Redo!$A:$A,[1]Redo!$AD:$AD)</f>
        <v>SGN,S8,WBX,R2-4a,</v>
      </c>
      <c r="E1407" s="35">
        <v>1326</v>
      </c>
      <c r="F1407" s="36">
        <f>_xlfn.XLOOKUP($B1407,'[1]DOT Signs Costs (2)'!$A:$A,'[1]DOT Signs Costs (2)'!$Y:$Y)</f>
        <v>0.9023000000000001</v>
      </c>
      <c r="G1407" s="37">
        <f t="shared" si="275"/>
        <v>54.138000000000005</v>
      </c>
      <c r="H1407" s="36">
        <f>_xlfn.XLOOKUP($B1407,'[1]DOT Signs Costs (2)'!$A:$A,'[1]DOT Signs Costs (2)'!$W:$W)</f>
        <v>163.15200000000002</v>
      </c>
      <c r="I1407" s="36">
        <f t="shared" si="274"/>
        <v>41.857697000000002</v>
      </c>
      <c r="J1407" s="36">
        <f t="shared" si="276"/>
        <v>0.60454100000000011</v>
      </c>
      <c r="K1407" s="36">
        <f t="shared" si="277"/>
        <v>41.857697000000002</v>
      </c>
      <c r="L1407" s="36">
        <f t="shared" si="278"/>
        <v>205.61423800000003</v>
      </c>
      <c r="M1407" s="36">
        <f t="shared" si="279"/>
        <v>16.079033411600005</v>
      </c>
      <c r="N1407" s="36">
        <f t="shared" si="280"/>
        <v>221.69327141160002</v>
      </c>
      <c r="O1407" s="36">
        <f t="shared" si="281"/>
        <v>40.39836458314624</v>
      </c>
      <c r="P1407" s="36">
        <f t="shared" si="282"/>
        <v>262.09163599474624</v>
      </c>
      <c r="Q1407" s="38">
        <v>134.99</v>
      </c>
      <c r="R1407" s="39">
        <f t="shared" si="283"/>
        <v>-0.48495113364584458</v>
      </c>
      <c r="S1407" s="40"/>
      <c r="T1407" s="41" t="str">
        <f t="shared" si="284"/>
        <v/>
      </c>
      <c r="U1407" s="41" t="str">
        <f t="shared" si="285"/>
        <v/>
      </c>
      <c r="V1407" s="41">
        <f t="shared" si="273"/>
        <v>134.99</v>
      </c>
      <c r="W1407" s="18">
        <f>_xlfn.XLOOKUP($B1407,'[1]Query2 w Prices'!$B:$B,'[1]Query2 w Prices'!$L:$L)</f>
        <v>134.91139999999999</v>
      </c>
    </row>
    <row r="1408" spans="2:23" ht="16.5" customHeight="1" x14ac:dyDescent="0.25">
      <c r="B1408" s="42" t="s">
        <v>2321</v>
      </c>
      <c r="C1408" s="33" t="s">
        <v>7814</v>
      </c>
      <c r="D1408" s="34" t="str">
        <f>_xlfn.XLOOKUP($B1408,[1]Redo!$A:$A,[1]Redo!$AD:$AD)</f>
        <v>SGN,S8,BWX,R2-4a,</v>
      </c>
      <c r="E1408" s="35">
        <v>1326</v>
      </c>
      <c r="F1408" s="36">
        <f>_xlfn.XLOOKUP($B1408,'[1]DOT Signs Costs (2)'!$A:$A,'[1]DOT Signs Costs (2)'!$Y:$Y)</f>
        <v>1.5351999999999999</v>
      </c>
      <c r="G1408" s="37">
        <f t="shared" si="275"/>
        <v>92.111999999999995</v>
      </c>
      <c r="H1408" s="36">
        <f>_xlfn.XLOOKUP($B1408,'[1]DOT Signs Costs (2)'!$A:$A,'[1]DOT Signs Costs (2)'!$W:$W)</f>
        <v>290.048</v>
      </c>
      <c r="I1408" s="36">
        <f t="shared" si="274"/>
        <v>71.217928000000001</v>
      </c>
      <c r="J1408" s="36">
        <f t="shared" si="276"/>
        <v>1.0285839999999999</v>
      </c>
      <c r="K1408" s="36">
        <f t="shared" si="277"/>
        <v>71.217928000000001</v>
      </c>
      <c r="L1408" s="36">
        <f t="shared" si="278"/>
        <v>362.29451200000005</v>
      </c>
      <c r="M1408" s="36">
        <f t="shared" si="279"/>
        <v>28.331430838400006</v>
      </c>
      <c r="N1408" s="36">
        <f t="shared" si="280"/>
        <v>390.62594283840008</v>
      </c>
      <c r="O1408" s="36">
        <f t="shared" si="281"/>
        <v>71.182355485757029</v>
      </c>
      <c r="P1408" s="36">
        <f t="shared" si="282"/>
        <v>461.80829832415714</v>
      </c>
      <c r="Q1408" s="38">
        <v>240.42</v>
      </c>
      <c r="R1408" s="39">
        <f t="shared" si="283"/>
        <v>-0.47939437019115244</v>
      </c>
      <c r="S1408" s="40"/>
      <c r="T1408" s="41" t="str">
        <f t="shared" si="284"/>
        <v/>
      </c>
      <c r="U1408" s="41" t="str">
        <f t="shared" si="285"/>
        <v/>
      </c>
      <c r="V1408" s="41">
        <f t="shared" si="273"/>
        <v>240.42</v>
      </c>
      <c r="W1408" s="18">
        <f>_xlfn.XLOOKUP($B1408,'[1]Query2 w Prices'!$B:$B,'[1]Query2 w Prices'!$L:$L)</f>
        <v>240.3415</v>
      </c>
    </row>
    <row r="1409" spans="2:23" ht="16.5" customHeight="1" x14ac:dyDescent="0.25">
      <c r="B1409" s="32" t="s">
        <v>2330</v>
      </c>
      <c r="C1409" s="33" t="s">
        <v>6245</v>
      </c>
      <c r="D1409" s="34" t="str">
        <f>_xlfn.XLOOKUP($B1409,[1]Redo!$A:$A,[1]Redo!$AD:$AD)</f>
        <v>SGN,S8,WBX,R2-4P,</v>
      </c>
      <c r="E1409" s="35">
        <v>1326</v>
      </c>
      <c r="F1409" s="36">
        <f>_xlfn.XLOOKUP($B1409,'[1]DOT Signs Costs (2)'!$A:$A,'[1]DOT Signs Costs (2)'!$Y:$Y)</f>
        <v>0.46115</v>
      </c>
      <c r="G1409" s="37">
        <f t="shared" si="275"/>
        <v>27.669</v>
      </c>
      <c r="H1409" s="36">
        <f>_xlfn.XLOOKUP($B1409,'[1]DOT Signs Costs (2)'!$A:$A,'[1]DOT Signs Costs (2)'!$W:$W)</f>
        <v>81.576000000000008</v>
      </c>
      <c r="I1409" s="36">
        <f t="shared" si="274"/>
        <v>21.3927485</v>
      </c>
      <c r="J1409" s="36">
        <f t="shared" si="276"/>
        <v>0.30897050000000004</v>
      </c>
      <c r="K1409" s="36">
        <f t="shared" si="277"/>
        <v>21.3927485</v>
      </c>
      <c r="L1409" s="36">
        <f t="shared" si="278"/>
        <v>103.277719</v>
      </c>
      <c r="M1409" s="36">
        <f t="shared" si="279"/>
        <v>8.0763176258000016</v>
      </c>
      <c r="N1409" s="36">
        <f t="shared" si="280"/>
        <v>111.35403662580001</v>
      </c>
      <c r="O1409" s="36">
        <f t="shared" si="281"/>
        <v>20.291644129613871</v>
      </c>
      <c r="P1409" s="36">
        <f t="shared" si="282"/>
        <v>131.64568075541388</v>
      </c>
      <c r="Q1409" s="38" t="e">
        <v>#N/A</v>
      </c>
      <c r="R1409" s="39" t="str">
        <f t="shared" si="283"/>
        <v xml:space="preserve"> </v>
      </c>
      <c r="S1409" s="40"/>
      <c r="T1409" s="41" t="str">
        <f t="shared" si="284"/>
        <v/>
      </c>
      <c r="U1409" s="41" t="str">
        <f t="shared" si="285"/>
        <v/>
      </c>
      <c r="V1409" s="41" t="e">
        <f t="shared" si="273"/>
        <v>#N/A</v>
      </c>
      <c r="W1409" s="18" t="e">
        <f>_xlfn.XLOOKUP($B1409,'[1]Query2 w Prices'!$B:$B,'[1]Query2 w Prices'!$L:$L)</f>
        <v>#N/A</v>
      </c>
    </row>
    <row r="1410" spans="2:23" ht="16.5" customHeight="1" x14ac:dyDescent="0.25">
      <c r="B1410" s="42" t="s">
        <v>2331</v>
      </c>
      <c r="C1410" s="33" t="s">
        <v>6246</v>
      </c>
      <c r="D1410" s="34" t="str">
        <f>_xlfn.XLOOKUP($B1410,[1]Redo!$A:$A,[1]Redo!$AD:$AD)</f>
        <v>SGN,S8,WBX,R2-4P,</v>
      </c>
      <c r="E1410" s="35">
        <v>1326</v>
      </c>
      <c r="F1410" s="36">
        <f>_xlfn.XLOOKUP($B1410,'[1]DOT Signs Costs (2)'!$A:$A,'[1]DOT Signs Costs (2)'!$Y:$Y)</f>
        <v>0.22939999999999999</v>
      </c>
      <c r="G1410" s="37">
        <f t="shared" si="275"/>
        <v>13.763999999999999</v>
      </c>
      <c r="H1410" s="36">
        <f>_xlfn.XLOOKUP($B1410,'[1]DOT Signs Costs (2)'!$A:$A,'[1]DOT Signs Costs (2)'!$W:$W)</f>
        <v>36.256</v>
      </c>
      <c r="I1410" s="36">
        <f t="shared" si="274"/>
        <v>10.641866</v>
      </c>
      <c r="J1410" s="36">
        <f t="shared" si="276"/>
        <v>0.153698</v>
      </c>
      <c r="K1410" s="36">
        <f t="shared" si="277"/>
        <v>10.641866</v>
      </c>
      <c r="L1410" s="36">
        <f t="shared" si="278"/>
        <v>47.051563999999999</v>
      </c>
      <c r="M1410" s="36">
        <f t="shared" si="279"/>
        <v>3.6794323048000002</v>
      </c>
      <c r="N1410" s="36">
        <f t="shared" si="280"/>
        <v>50.730996304800001</v>
      </c>
      <c r="O1410" s="36">
        <f t="shared" si="281"/>
        <v>9.2445263283724479</v>
      </c>
      <c r="P1410" s="36">
        <f t="shared" si="282"/>
        <v>59.975522633172446</v>
      </c>
      <c r="Q1410" s="38">
        <v>43.16</v>
      </c>
      <c r="R1410" s="39">
        <f t="shared" si="283"/>
        <v>-0.280373090469274</v>
      </c>
      <c r="S1410" s="40"/>
      <c r="T1410" s="41" t="str">
        <f t="shared" si="284"/>
        <v/>
      </c>
      <c r="U1410" s="41" t="str">
        <f t="shared" si="285"/>
        <v/>
      </c>
      <c r="V1410" s="41">
        <f t="shared" si="273"/>
        <v>43.16</v>
      </c>
      <c r="W1410" s="18">
        <f>_xlfn.XLOOKUP($B1410,'[1]Query2 w Prices'!$B:$B,'[1]Query2 w Prices'!$L:$L)</f>
        <v>43.085700000000003</v>
      </c>
    </row>
    <row r="1411" spans="2:23" ht="16.5" customHeight="1" x14ac:dyDescent="0.25">
      <c r="B1411" s="32" t="s">
        <v>2332</v>
      </c>
      <c r="C1411" s="33" t="s">
        <v>6247</v>
      </c>
      <c r="D1411" s="34" t="str">
        <f>_xlfn.XLOOKUP($B1411,[1]Redo!$A:$A,[1]Redo!$AD:$AD)</f>
        <v>SGN,S8,BWX,R2-4P,</v>
      </c>
      <c r="E1411" s="35">
        <v>1326</v>
      </c>
      <c r="F1411" s="36">
        <f>_xlfn.XLOOKUP($B1411,'[1]DOT Signs Costs (2)'!$A:$A,'[1]DOT Signs Costs (2)'!$Y:$Y)</f>
        <v>0.77759999999999996</v>
      </c>
      <c r="G1411" s="37">
        <f t="shared" si="275"/>
        <v>46.655999999999999</v>
      </c>
      <c r="H1411" s="36">
        <f>_xlfn.XLOOKUP($B1411,'[1]DOT Signs Costs (2)'!$A:$A,'[1]DOT Signs Costs (2)'!$W:$W)</f>
        <v>145.024</v>
      </c>
      <c r="I1411" s="36">
        <f t="shared" si="274"/>
        <v>36.072863999999996</v>
      </c>
      <c r="J1411" s="36">
        <f t="shared" si="276"/>
        <v>0.52099200000000001</v>
      </c>
      <c r="K1411" s="36">
        <f t="shared" si="277"/>
        <v>36.072863999999996</v>
      </c>
      <c r="L1411" s="36">
        <f t="shared" si="278"/>
        <v>181.61785600000002</v>
      </c>
      <c r="M1411" s="36">
        <f t="shared" si="279"/>
        <v>14.202516339200002</v>
      </c>
      <c r="N1411" s="36">
        <f t="shared" si="280"/>
        <v>195.82037233920002</v>
      </c>
      <c r="O1411" s="36">
        <f t="shared" si="281"/>
        <v>35.683639580919262</v>
      </c>
      <c r="P1411" s="36">
        <f t="shared" si="282"/>
        <v>231.5040119201193</v>
      </c>
      <c r="Q1411" s="38">
        <v>167.86</v>
      </c>
      <c r="R1411" s="39">
        <f t="shared" si="283"/>
        <v>-0.27491537357063045</v>
      </c>
      <c r="S1411" s="40"/>
      <c r="T1411" s="41" t="str">
        <f t="shared" si="284"/>
        <v/>
      </c>
      <c r="U1411" s="41" t="str">
        <f t="shared" si="285"/>
        <v/>
      </c>
      <c r="V1411" s="41">
        <f t="shared" si="273"/>
        <v>167.86</v>
      </c>
      <c r="W1411" s="18">
        <f>_xlfn.XLOOKUP($B1411,'[1]Query2 w Prices'!$B:$B,'[1]Query2 w Prices'!$L:$L)</f>
        <v>167.78550000000001</v>
      </c>
    </row>
    <row r="1412" spans="2:23" ht="16.5" customHeight="1" x14ac:dyDescent="0.25">
      <c r="B1412" s="42" t="s">
        <v>2354</v>
      </c>
      <c r="C1412" s="33" t="s">
        <v>7815</v>
      </c>
      <c r="D1412" s="34" t="str">
        <f>_xlfn.XLOOKUP($B1412,[1]Redo!$A:$A,[1]Redo!$AD:$AD)</f>
        <v>SGN,S8,WBX,R2-6aP,</v>
      </c>
      <c r="E1412" s="35">
        <v>1326</v>
      </c>
      <c r="F1412" s="36">
        <f>_xlfn.XLOOKUP($B1412,'[1]DOT Signs Costs (2)'!$A:$A,'[1]DOT Signs Costs (2)'!$Y:$Y)</f>
        <v>0.17705000000000001</v>
      </c>
      <c r="G1412" s="37">
        <f t="shared" si="275"/>
        <v>10.623000000000001</v>
      </c>
      <c r="H1412" s="36">
        <f>_xlfn.XLOOKUP($B1412,'[1]DOT Signs Costs (2)'!$A:$A,'[1]DOT Signs Costs (2)'!$W:$W)</f>
        <v>27.192</v>
      </c>
      <c r="I1412" s="36">
        <f t="shared" si="274"/>
        <v>8.2133495000000014</v>
      </c>
      <c r="J1412" s="36">
        <f t="shared" si="276"/>
        <v>0.11862350000000002</v>
      </c>
      <c r="K1412" s="36">
        <f t="shared" si="277"/>
        <v>8.2133495000000014</v>
      </c>
      <c r="L1412" s="36">
        <f t="shared" si="278"/>
        <v>35.523973000000005</v>
      </c>
      <c r="M1412" s="36">
        <f t="shared" si="279"/>
        <v>2.7779746886000005</v>
      </c>
      <c r="N1412" s="36">
        <f t="shared" si="280"/>
        <v>38.301947688600009</v>
      </c>
      <c r="O1412" s="36">
        <f t="shared" si="281"/>
        <v>6.9796256652997126</v>
      </c>
      <c r="P1412" s="36">
        <f t="shared" si="282"/>
        <v>45.281573353899724</v>
      </c>
      <c r="Q1412" s="38">
        <v>28.42</v>
      </c>
      <c r="R1412" s="39">
        <f t="shared" si="283"/>
        <v>-0.37237163165947224</v>
      </c>
      <c r="S1412" s="40"/>
      <c r="T1412" s="41" t="str">
        <f t="shared" si="284"/>
        <v/>
      </c>
      <c r="U1412" s="41" t="str">
        <f t="shared" si="285"/>
        <v/>
      </c>
      <c r="V1412" s="41">
        <f t="shared" si="273"/>
        <v>28.42</v>
      </c>
      <c r="W1412" s="18">
        <f>_xlfn.XLOOKUP($B1412,'[1]Query2 w Prices'!$B:$B,'[1]Query2 w Prices'!$L:$L)</f>
        <v>28.339400000000001</v>
      </c>
    </row>
    <row r="1413" spans="2:23" ht="16.5" customHeight="1" x14ac:dyDescent="0.25">
      <c r="B1413" s="32" t="s">
        <v>2355</v>
      </c>
      <c r="C1413" s="33" t="s">
        <v>7816</v>
      </c>
      <c r="D1413" s="34" t="str">
        <f>_xlfn.XLOOKUP($B1413,[1]Redo!$A:$A,[1]Redo!$AD:$AD)</f>
        <v>SGN,S8,WBX,R2-6aP,</v>
      </c>
      <c r="E1413" s="35">
        <v>1326</v>
      </c>
      <c r="F1413" s="36">
        <f>_xlfn.XLOOKUP($B1413,'[1]DOT Signs Costs (2)'!$A:$A,'[1]DOT Signs Costs (2)'!$Y:$Y)</f>
        <v>0.31410000000000005</v>
      </c>
      <c r="G1413" s="37">
        <f t="shared" si="275"/>
        <v>18.846000000000004</v>
      </c>
      <c r="H1413" s="36">
        <f>_xlfn.XLOOKUP($B1413,'[1]DOT Signs Costs (2)'!$A:$A,'[1]DOT Signs Costs (2)'!$W:$W)</f>
        <v>54.384</v>
      </c>
      <c r="I1413" s="36">
        <f t="shared" si="274"/>
        <v>14.571099000000002</v>
      </c>
      <c r="J1413" s="36">
        <f t="shared" si="276"/>
        <v>0.21044700000000005</v>
      </c>
      <c r="K1413" s="36">
        <f t="shared" si="277"/>
        <v>14.571099000000002</v>
      </c>
      <c r="L1413" s="36">
        <f t="shared" si="278"/>
        <v>69.165546000000006</v>
      </c>
      <c r="M1413" s="36">
        <f t="shared" si="279"/>
        <v>5.4087456972000005</v>
      </c>
      <c r="N1413" s="36">
        <f t="shared" si="280"/>
        <v>74.57429169720001</v>
      </c>
      <c r="O1413" s="36">
        <f t="shared" si="281"/>
        <v>13.589403978436417</v>
      </c>
      <c r="P1413" s="36">
        <f t="shared" si="282"/>
        <v>88.163695675636433</v>
      </c>
      <c r="Q1413" s="38">
        <v>51.66</v>
      </c>
      <c r="R1413" s="39">
        <f t="shared" si="283"/>
        <v>-0.41404452701185979</v>
      </c>
      <c r="S1413" s="40"/>
      <c r="T1413" s="41" t="str">
        <f t="shared" si="284"/>
        <v/>
      </c>
      <c r="U1413" s="41" t="str">
        <f t="shared" si="285"/>
        <v/>
      </c>
      <c r="V1413" s="41">
        <f t="shared" si="273"/>
        <v>51.66</v>
      </c>
      <c r="W1413" s="18">
        <f>_xlfn.XLOOKUP($B1413,'[1]Query2 w Prices'!$B:$B,'[1]Query2 w Prices'!$L:$L)</f>
        <v>51.584099999999999</v>
      </c>
    </row>
    <row r="1414" spans="2:23" ht="16.5" customHeight="1" x14ac:dyDescent="0.25">
      <c r="B1414" s="42" t="s">
        <v>2356</v>
      </c>
      <c r="C1414" s="33" t="s">
        <v>7817</v>
      </c>
      <c r="D1414" s="34" t="str">
        <f>_xlfn.XLOOKUP($B1414,[1]Redo!$A:$A,[1]Redo!$AD:$AD)</f>
        <v>SGN,S8,BWX,R2-6aP,</v>
      </c>
      <c r="E1414" s="35">
        <v>1326</v>
      </c>
      <c r="F1414" s="36">
        <f>_xlfn.XLOOKUP($B1414,'[1]DOT Signs Costs (2)'!$A:$A,'[1]DOT Signs Costs (2)'!$Y:$Y)</f>
        <v>0.58820000000000017</v>
      </c>
      <c r="G1414" s="37">
        <f t="shared" si="275"/>
        <v>35.292000000000009</v>
      </c>
      <c r="H1414" s="36">
        <f>_xlfn.XLOOKUP($B1414,'[1]DOT Signs Costs (2)'!$A:$A,'[1]DOT Signs Costs (2)'!$W:$W)</f>
        <v>108.768</v>
      </c>
      <c r="I1414" s="36">
        <f t="shared" si="274"/>
        <v>27.286598000000009</v>
      </c>
      <c r="J1414" s="36">
        <f t="shared" si="276"/>
        <v>0.39409400000000011</v>
      </c>
      <c r="K1414" s="36">
        <f t="shared" si="277"/>
        <v>27.286598000000009</v>
      </c>
      <c r="L1414" s="36">
        <f t="shared" si="278"/>
        <v>136.44869199999999</v>
      </c>
      <c r="M1414" s="36">
        <f t="shared" si="279"/>
        <v>10.670287714400001</v>
      </c>
      <c r="N1414" s="36">
        <f t="shared" si="280"/>
        <v>147.11897971439998</v>
      </c>
      <c r="O1414" s="36">
        <f t="shared" si="281"/>
        <v>26.808960604709817</v>
      </c>
      <c r="P1414" s="36">
        <f t="shared" si="282"/>
        <v>173.92794031910981</v>
      </c>
      <c r="Q1414" s="38">
        <v>100.97</v>
      </c>
      <c r="R1414" s="39">
        <f t="shared" si="283"/>
        <v>-0.41947222617166691</v>
      </c>
      <c r="S1414" s="40"/>
      <c r="T1414" s="41" t="str">
        <f t="shared" si="284"/>
        <v/>
      </c>
      <c r="U1414" s="41" t="str">
        <f t="shared" si="285"/>
        <v/>
      </c>
      <c r="V1414" s="41">
        <f t="shared" ref="V1414:V1477" si="286">ROUND($W1414+7.75%,2)</f>
        <v>100.97</v>
      </c>
      <c r="W1414" s="18">
        <f>_xlfn.XLOOKUP($B1414,'[1]Query2 w Prices'!$B:$B,'[1]Query2 w Prices'!$L:$L)</f>
        <v>100.89530000000001</v>
      </c>
    </row>
    <row r="1415" spans="2:23" ht="16.5" customHeight="1" x14ac:dyDescent="0.25">
      <c r="B1415" s="32" t="s">
        <v>2357</v>
      </c>
      <c r="C1415" s="33" t="s">
        <v>7818</v>
      </c>
      <c r="D1415" s="34" t="str">
        <f>_xlfn.XLOOKUP($B1415,[1]Redo!$A:$A,[1]Redo!$AD:$AD)</f>
        <v>SGN,S8,WBX,R2-6bP,</v>
      </c>
      <c r="E1415" s="35">
        <v>1326</v>
      </c>
      <c r="F1415" s="36">
        <f>_xlfn.XLOOKUP($B1415,'[1]DOT Signs Costs (2)'!$A:$A,'[1]DOT Signs Costs (2)'!$Y:$Y)</f>
        <v>0.17705000000000001</v>
      </c>
      <c r="G1415" s="37">
        <f t="shared" si="275"/>
        <v>10.623000000000001</v>
      </c>
      <c r="H1415" s="36">
        <f>_xlfn.XLOOKUP($B1415,'[1]DOT Signs Costs (2)'!$A:$A,'[1]DOT Signs Costs (2)'!$W:$W)</f>
        <v>27.192</v>
      </c>
      <c r="I1415" s="36">
        <f t="shared" ref="I1415:I1478" si="287">F1415*$K$4</f>
        <v>8.2133495000000014</v>
      </c>
      <c r="J1415" s="36">
        <f t="shared" si="276"/>
        <v>0.11862350000000002</v>
      </c>
      <c r="K1415" s="36">
        <f t="shared" si="277"/>
        <v>8.2133495000000014</v>
      </c>
      <c r="L1415" s="36">
        <f t="shared" si="278"/>
        <v>35.523973000000005</v>
      </c>
      <c r="M1415" s="36">
        <f t="shared" si="279"/>
        <v>2.7779746886000005</v>
      </c>
      <c r="N1415" s="36">
        <f t="shared" si="280"/>
        <v>38.301947688600009</v>
      </c>
      <c r="O1415" s="36">
        <f t="shared" si="281"/>
        <v>6.9796256652997126</v>
      </c>
      <c r="P1415" s="36">
        <f t="shared" si="282"/>
        <v>45.281573353899724</v>
      </c>
      <c r="Q1415" s="38">
        <v>28.42</v>
      </c>
      <c r="R1415" s="39">
        <f t="shared" si="283"/>
        <v>-0.37237163165947224</v>
      </c>
      <c r="S1415" s="40"/>
      <c r="T1415" s="41" t="str">
        <f t="shared" si="284"/>
        <v/>
      </c>
      <c r="U1415" s="41" t="str">
        <f t="shared" si="285"/>
        <v/>
      </c>
      <c r="V1415" s="41">
        <f t="shared" si="286"/>
        <v>28.42</v>
      </c>
      <c r="W1415" s="18">
        <f>_xlfn.XLOOKUP($B1415,'[1]Query2 w Prices'!$B:$B,'[1]Query2 w Prices'!$L:$L)</f>
        <v>28.339400000000001</v>
      </c>
    </row>
    <row r="1416" spans="2:23" ht="16.5" customHeight="1" x14ac:dyDescent="0.25">
      <c r="B1416" s="42" t="s">
        <v>2358</v>
      </c>
      <c r="C1416" s="33" t="s">
        <v>7819</v>
      </c>
      <c r="D1416" s="34" t="str">
        <f>_xlfn.XLOOKUP($B1416,[1]Redo!$A:$A,[1]Redo!$AD:$AD)</f>
        <v>SGN,S8,WBX,R2-6bP,</v>
      </c>
      <c r="E1416" s="35">
        <v>1326</v>
      </c>
      <c r="F1416" s="36">
        <f>_xlfn.XLOOKUP($B1416,'[1]DOT Signs Costs (2)'!$A:$A,'[1]DOT Signs Costs (2)'!$Y:$Y)</f>
        <v>0.31410000000000005</v>
      </c>
      <c r="G1416" s="37">
        <f t="shared" si="275"/>
        <v>18.846000000000004</v>
      </c>
      <c r="H1416" s="36">
        <f>_xlfn.XLOOKUP($B1416,'[1]DOT Signs Costs (2)'!$A:$A,'[1]DOT Signs Costs (2)'!$W:$W)</f>
        <v>54.384</v>
      </c>
      <c r="I1416" s="36">
        <f t="shared" si="287"/>
        <v>14.571099000000002</v>
      </c>
      <c r="J1416" s="36">
        <f t="shared" si="276"/>
        <v>0.21044700000000005</v>
      </c>
      <c r="K1416" s="36">
        <f t="shared" si="277"/>
        <v>14.571099000000002</v>
      </c>
      <c r="L1416" s="36">
        <f t="shared" si="278"/>
        <v>69.165546000000006</v>
      </c>
      <c r="M1416" s="36">
        <f t="shared" si="279"/>
        <v>5.4087456972000005</v>
      </c>
      <c r="N1416" s="36">
        <f t="shared" si="280"/>
        <v>74.57429169720001</v>
      </c>
      <c r="O1416" s="36">
        <f t="shared" si="281"/>
        <v>13.589403978436417</v>
      </c>
      <c r="P1416" s="36">
        <f t="shared" si="282"/>
        <v>88.163695675636433</v>
      </c>
      <c r="Q1416" s="38">
        <v>51.66</v>
      </c>
      <c r="R1416" s="39">
        <f t="shared" si="283"/>
        <v>-0.41404452701185979</v>
      </c>
      <c r="S1416" s="40"/>
      <c r="T1416" s="41" t="str">
        <f t="shared" si="284"/>
        <v/>
      </c>
      <c r="U1416" s="41" t="str">
        <f t="shared" si="285"/>
        <v/>
      </c>
      <c r="V1416" s="41">
        <f t="shared" si="286"/>
        <v>51.66</v>
      </c>
      <c r="W1416" s="18">
        <f>_xlfn.XLOOKUP($B1416,'[1]Query2 w Prices'!$B:$B,'[1]Query2 w Prices'!$L:$L)</f>
        <v>51.584099999999999</v>
      </c>
    </row>
    <row r="1417" spans="2:23" ht="16.5" customHeight="1" x14ac:dyDescent="0.25">
      <c r="B1417" s="32" t="s">
        <v>2359</v>
      </c>
      <c r="C1417" s="33" t="s">
        <v>7820</v>
      </c>
      <c r="D1417" s="34" t="str">
        <f>_xlfn.XLOOKUP($B1417,[1]Redo!$A:$A,[1]Redo!$AD:$AD)</f>
        <v>SGN,S8,BWX,R2-6bP,</v>
      </c>
      <c r="E1417" s="35">
        <v>1326</v>
      </c>
      <c r="F1417" s="36">
        <f>_xlfn.XLOOKUP($B1417,'[1]DOT Signs Costs (2)'!$A:$A,'[1]DOT Signs Costs (2)'!$Y:$Y)</f>
        <v>0.58820000000000017</v>
      </c>
      <c r="G1417" s="37">
        <f t="shared" si="275"/>
        <v>35.292000000000009</v>
      </c>
      <c r="H1417" s="36">
        <f>_xlfn.XLOOKUP($B1417,'[1]DOT Signs Costs (2)'!$A:$A,'[1]DOT Signs Costs (2)'!$W:$W)</f>
        <v>108.768</v>
      </c>
      <c r="I1417" s="36">
        <f t="shared" si="287"/>
        <v>27.286598000000009</v>
      </c>
      <c r="J1417" s="36">
        <f t="shared" si="276"/>
        <v>0.39409400000000011</v>
      </c>
      <c r="K1417" s="36">
        <f t="shared" si="277"/>
        <v>27.286598000000009</v>
      </c>
      <c r="L1417" s="36">
        <f t="shared" si="278"/>
        <v>136.44869199999999</v>
      </c>
      <c r="M1417" s="36">
        <f t="shared" si="279"/>
        <v>10.670287714400001</v>
      </c>
      <c r="N1417" s="36">
        <f t="shared" si="280"/>
        <v>147.11897971439998</v>
      </c>
      <c r="O1417" s="36">
        <f t="shared" si="281"/>
        <v>26.808960604709817</v>
      </c>
      <c r="P1417" s="36">
        <f t="shared" si="282"/>
        <v>173.92794031910981</v>
      </c>
      <c r="Q1417" s="38">
        <v>100.97</v>
      </c>
      <c r="R1417" s="39">
        <f t="shared" si="283"/>
        <v>-0.41947222617166691</v>
      </c>
      <c r="S1417" s="40"/>
      <c r="T1417" s="41" t="str">
        <f t="shared" si="284"/>
        <v/>
      </c>
      <c r="U1417" s="41" t="str">
        <f t="shared" si="285"/>
        <v/>
      </c>
      <c r="V1417" s="41">
        <f t="shared" si="286"/>
        <v>100.97</v>
      </c>
      <c r="W1417" s="18">
        <f>_xlfn.XLOOKUP($B1417,'[1]Query2 w Prices'!$B:$B,'[1]Query2 w Prices'!$L:$L)</f>
        <v>100.89530000000001</v>
      </c>
    </row>
    <row r="1418" spans="2:23" ht="16.5" customHeight="1" x14ac:dyDescent="0.25">
      <c r="B1418" s="42" t="s">
        <v>2417</v>
      </c>
      <c r="C1418" s="33" t="s">
        <v>6248</v>
      </c>
      <c r="D1418" s="34" t="str">
        <f>_xlfn.XLOOKUP($B1418,[1]Redo!$A:$A,[1]Redo!$AD:$AD)</f>
        <v>SGN,S8,RWX,R30A(CA),</v>
      </c>
      <c r="E1418" s="35">
        <v>1326</v>
      </c>
      <c r="F1418" s="36">
        <f>_xlfn.XLOOKUP($B1418,'[1]DOT Signs Costs (2)'!$A:$A,'[1]DOT Signs Costs (2)'!$Y:$Y)</f>
        <v>0.11352500000000001</v>
      </c>
      <c r="G1418" s="37">
        <f t="shared" ref="G1418:G1481" si="288">IFERROR(SUM(F1418*60), " ")</f>
        <v>6.8115000000000006</v>
      </c>
      <c r="H1418" s="36">
        <f>_xlfn.XLOOKUP($B1418,'[1]DOT Signs Costs (2)'!$A:$A,'[1]DOT Signs Costs (2)'!$W:$W)</f>
        <v>13.596</v>
      </c>
      <c r="I1418" s="36">
        <f t="shared" si="287"/>
        <v>5.2664247500000005</v>
      </c>
      <c r="J1418" s="36">
        <f t="shared" ref="J1418:J1481" si="289">IFERROR(SUM($J$4*F1418), " " )</f>
        <v>7.6061750000000011E-2</v>
      </c>
      <c r="K1418" s="36">
        <f t="shared" ref="K1418:K1481" si="290">IFERROR(SUM($K$4*F1418), " ")</f>
        <v>5.2664247500000005</v>
      </c>
      <c r="L1418" s="36">
        <f t="shared" ref="L1418:L1481" si="291">IFERROR(SUM(H1418+J1418+K1418), " ")</f>
        <v>18.9384865</v>
      </c>
      <c r="M1418" s="36">
        <f t="shared" ref="M1418:M1481" si="292">IFERROR(SUM(L1418*$M$4), " ")</f>
        <v>1.4809896443000001</v>
      </c>
      <c r="N1418" s="36">
        <f t="shared" ref="N1418:N1481" si="293">IFERROR(SUM(L1418+M1418), " ")</f>
        <v>20.419476144299999</v>
      </c>
      <c r="O1418" s="36">
        <f t="shared" ref="O1418:O1481" si="294">IFERROR(SUM(N1418*$O$4), " ")</f>
        <v>3.7209674277517353</v>
      </c>
      <c r="P1418" s="36">
        <f t="shared" ref="P1418:P1481" si="295">IFERROR(SUM(O1418+N1418),"")</f>
        <v>24.140443572051733</v>
      </c>
      <c r="Q1418" s="38">
        <v>14.7</v>
      </c>
      <c r="R1418" s="39">
        <f t="shared" ref="R1418:R1481" si="296">IFERROR(SUM(Q1418-P1418)/(P1418)," ")</f>
        <v>-0.39106338472509583</v>
      </c>
      <c r="S1418" s="40"/>
      <c r="T1418" s="41" t="str">
        <f t="shared" ref="T1418:T1481" si="297">IF(S1418=0,"",Q1418*S1418)</f>
        <v/>
      </c>
      <c r="U1418" s="41" t="str">
        <f t="shared" ref="U1418:U1481" si="298">IFERROR(T1418-(P1418*S1418),"")</f>
        <v/>
      </c>
      <c r="V1418" s="41">
        <f t="shared" si="286"/>
        <v>14.7</v>
      </c>
      <c r="W1418" s="18">
        <f>_xlfn.XLOOKUP($B1418,'[1]Query2 w Prices'!$B:$B,'[1]Query2 w Prices'!$L:$L)</f>
        <v>14.623200000000001</v>
      </c>
    </row>
    <row r="1419" spans="2:23" ht="16.5" customHeight="1" x14ac:dyDescent="0.25">
      <c r="B1419" s="32" t="s">
        <v>2420</v>
      </c>
      <c r="C1419" s="33" t="s">
        <v>6249</v>
      </c>
      <c r="D1419" s="34" t="str">
        <f>_xlfn.XLOOKUP($B1419,[1]Redo!$A:$A,[1]Redo!$AD:$AD)</f>
        <v>SGN,S8,RBW,R30B(CA),</v>
      </c>
      <c r="E1419" s="35">
        <v>1326</v>
      </c>
      <c r="F1419" s="36">
        <f>_xlfn.XLOOKUP($B1419,'[1]DOT Signs Costs (2)'!$A:$A,'[1]DOT Signs Costs (2)'!$Y:$Y)</f>
        <v>0.11352500000000001</v>
      </c>
      <c r="G1419" s="37">
        <f t="shared" si="288"/>
        <v>6.8115000000000006</v>
      </c>
      <c r="H1419" s="36">
        <f>_xlfn.XLOOKUP($B1419,'[1]DOT Signs Costs (2)'!$A:$A,'[1]DOT Signs Costs (2)'!$W:$W)</f>
        <v>13.596</v>
      </c>
      <c r="I1419" s="36">
        <f t="shared" si="287"/>
        <v>5.2664247500000005</v>
      </c>
      <c r="J1419" s="36">
        <f t="shared" si="289"/>
        <v>7.6061750000000011E-2</v>
      </c>
      <c r="K1419" s="36">
        <f t="shared" si="290"/>
        <v>5.2664247500000005</v>
      </c>
      <c r="L1419" s="36">
        <f t="shared" si="291"/>
        <v>18.9384865</v>
      </c>
      <c r="M1419" s="36">
        <f t="shared" si="292"/>
        <v>1.4809896443000001</v>
      </c>
      <c r="N1419" s="36">
        <f t="shared" si="293"/>
        <v>20.419476144299999</v>
      </c>
      <c r="O1419" s="36">
        <f t="shared" si="294"/>
        <v>3.7209674277517353</v>
      </c>
      <c r="P1419" s="36">
        <f t="shared" si="295"/>
        <v>24.140443572051733</v>
      </c>
      <c r="Q1419" s="38">
        <v>14.7</v>
      </c>
      <c r="R1419" s="39">
        <f t="shared" si="296"/>
        <v>-0.39106338472509583</v>
      </c>
      <c r="S1419" s="40"/>
      <c r="T1419" s="41" t="str">
        <f t="shared" si="297"/>
        <v/>
      </c>
      <c r="U1419" s="41" t="str">
        <f t="shared" si="298"/>
        <v/>
      </c>
      <c r="V1419" s="41">
        <f t="shared" si="286"/>
        <v>14.7</v>
      </c>
      <c r="W1419" s="18">
        <f>_xlfn.XLOOKUP($B1419,'[1]Query2 w Prices'!$B:$B,'[1]Query2 w Prices'!$L:$L)</f>
        <v>14.623200000000001</v>
      </c>
    </row>
    <row r="1420" spans="2:23" ht="16.5" customHeight="1" x14ac:dyDescent="0.25">
      <c r="B1420" s="42" t="s">
        <v>2423</v>
      </c>
      <c r="C1420" s="33" t="s">
        <v>6250</v>
      </c>
      <c r="D1420" s="34" t="str">
        <f>_xlfn.XLOOKUP($B1420,[1]Redo!$A:$A,[1]Redo!$AD:$AD)</f>
        <v>SGN,S8,RBW,R30C(CA),</v>
      </c>
      <c r="E1420" s="35">
        <v>1326</v>
      </c>
      <c r="F1420" s="36">
        <f>_xlfn.XLOOKUP($B1420,'[1]DOT Signs Costs (2)'!$A:$A,'[1]DOT Signs Costs (2)'!$Y:$Y)</f>
        <v>0.11352500000000001</v>
      </c>
      <c r="G1420" s="37">
        <f t="shared" si="288"/>
        <v>6.8115000000000006</v>
      </c>
      <c r="H1420" s="36">
        <f>_xlfn.XLOOKUP($B1420,'[1]DOT Signs Costs (2)'!$A:$A,'[1]DOT Signs Costs (2)'!$W:$W)</f>
        <v>13.596</v>
      </c>
      <c r="I1420" s="36">
        <f t="shared" si="287"/>
        <v>5.2664247500000005</v>
      </c>
      <c r="J1420" s="36">
        <f t="shared" si="289"/>
        <v>7.6061750000000011E-2</v>
      </c>
      <c r="K1420" s="36">
        <f t="shared" si="290"/>
        <v>5.2664247500000005</v>
      </c>
      <c r="L1420" s="36">
        <f t="shared" si="291"/>
        <v>18.9384865</v>
      </c>
      <c r="M1420" s="36">
        <f t="shared" si="292"/>
        <v>1.4809896443000001</v>
      </c>
      <c r="N1420" s="36">
        <f t="shared" si="293"/>
        <v>20.419476144299999</v>
      </c>
      <c r="O1420" s="36">
        <f t="shared" si="294"/>
        <v>3.7209674277517353</v>
      </c>
      <c r="P1420" s="36">
        <f t="shared" si="295"/>
        <v>24.140443572051733</v>
      </c>
      <c r="Q1420" s="38">
        <v>14.7</v>
      </c>
      <c r="R1420" s="39">
        <f t="shared" si="296"/>
        <v>-0.39106338472509583</v>
      </c>
      <c r="S1420" s="40"/>
      <c r="T1420" s="41" t="str">
        <f t="shared" si="297"/>
        <v/>
      </c>
      <c r="U1420" s="41" t="str">
        <f t="shared" si="298"/>
        <v/>
      </c>
      <c r="V1420" s="41">
        <f t="shared" si="286"/>
        <v>14.7</v>
      </c>
      <c r="W1420" s="18">
        <f>_xlfn.XLOOKUP($B1420,'[1]Query2 w Prices'!$B:$B,'[1]Query2 w Prices'!$L:$L)</f>
        <v>14.623200000000001</v>
      </c>
    </row>
    <row r="1421" spans="2:23" ht="16.5" customHeight="1" x14ac:dyDescent="0.25">
      <c r="B1421" s="32" t="s">
        <v>2426</v>
      </c>
      <c r="C1421" s="33" t="s">
        <v>6251</v>
      </c>
      <c r="D1421" s="34" t="str">
        <f>_xlfn.XLOOKUP($B1421,[1]Redo!$A:$A,[1]Redo!$AD:$AD)</f>
        <v>SGN,S8,RBW,R30D(CA),</v>
      </c>
      <c r="E1421" s="35">
        <v>1326</v>
      </c>
      <c r="F1421" s="36">
        <f>_xlfn.XLOOKUP($B1421,'[1]DOT Signs Costs (2)'!$A:$A,'[1]DOT Signs Costs (2)'!$Y:$Y)</f>
        <v>0.22881249999999997</v>
      </c>
      <c r="G1421" s="37">
        <f t="shared" si="288"/>
        <v>13.728749999999998</v>
      </c>
      <c r="H1421" s="36">
        <f>_xlfn.XLOOKUP($B1421,'[1]DOT Signs Costs (2)'!$A:$A,'[1]DOT Signs Costs (2)'!$W:$W)</f>
        <v>33.99</v>
      </c>
      <c r="I1421" s="36">
        <f t="shared" si="287"/>
        <v>10.614611875</v>
      </c>
      <c r="J1421" s="36">
        <f t="shared" si="289"/>
        <v>0.15330437499999999</v>
      </c>
      <c r="K1421" s="36">
        <f t="shared" si="290"/>
        <v>10.614611875</v>
      </c>
      <c r="L1421" s="36">
        <f t="shared" si="291"/>
        <v>44.757916250000001</v>
      </c>
      <c r="M1421" s="36">
        <f t="shared" si="292"/>
        <v>3.5000690507500005</v>
      </c>
      <c r="N1421" s="36">
        <f t="shared" si="293"/>
        <v>48.257985300750001</v>
      </c>
      <c r="O1421" s="36">
        <f t="shared" si="294"/>
        <v>8.7938784601552022</v>
      </c>
      <c r="P1421" s="36">
        <f t="shared" si="295"/>
        <v>57.051863760905206</v>
      </c>
      <c r="Q1421" s="38" t="e">
        <v>#N/A</v>
      </c>
      <c r="R1421" s="39" t="str">
        <f t="shared" si="296"/>
        <v xml:space="preserve"> </v>
      </c>
      <c r="S1421" s="40"/>
      <c r="T1421" s="41" t="str">
        <f t="shared" si="297"/>
        <v/>
      </c>
      <c r="U1421" s="41" t="str">
        <f t="shared" si="298"/>
        <v/>
      </c>
      <c r="V1421" s="41" t="e">
        <f t="shared" si="286"/>
        <v>#N/A</v>
      </c>
      <c r="W1421" s="18" t="e">
        <f>_xlfn.XLOOKUP($B1421,'[1]Query2 w Prices'!$B:$B,'[1]Query2 w Prices'!$L:$L)</f>
        <v>#N/A</v>
      </c>
    </row>
    <row r="1422" spans="2:23" ht="16.5" customHeight="1" x14ac:dyDescent="0.25">
      <c r="B1422" s="42" t="s">
        <v>2427</v>
      </c>
      <c r="C1422" s="33" t="s">
        <v>6252</v>
      </c>
      <c r="D1422" s="34" t="str">
        <f>_xlfn.XLOOKUP($B1422,[1]Redo!$A:$A,[1]Redo!$AD:$AD)</f>
        <v>SGN,S8,RBW,R30E(CA),</v>
      </c>
      <c r="E1422" s="35">
        <v>1326</v>
      </c>
      <c r="F1422" s="36">
        <f>_xlfn.XLOOKUP($B1422,'[1]DOT Signs Costs (2)'!$A:$A,'[1]DOT Signs Costs (2)'!$Y:$Y)</f>
        <v>0.11352500000000001</v>
      </c>
      <c r="G1422" s="37">
        <f t="shared" si="288"/>
        <v>6.8115000000000006</v>
      </c>
      <c r="H1422" s="36">
        <f>_xlfn.XLOOKUP($B1422,'[1]DOT Signs Costs (2)'!$A:$A,'[1]DOT Signs Costs (2)'!$W:$W)</f>
        <v>13.596</v>
      </c>
      <c r="I1422" s="36">
        <f t="shared" si="287"/>
        <v>5.2664247500000005</v>
      </c>
      <c r="J1422" s="36">
        <f t="shared" si="289"/>
        <v>7.6061750000000011E-2</v>
      </c>
      <c r="K1422" s="36">
        <f t="shared" si="290"/>
        <v>5.2664247500000005</v>
      </c>
      <c r="L1422" s="36">
        <f t="shared" si="291"/>
        <v>18.9384865</v>
      </c>
      <c r="M1422" s="36">
        <f t="shared" si="292"/>
        <v>1.4809896443000001</v>
      </c>
      <c r="N1422" s="36">
        <f t="shared" si="293"/>
        <v>20.419476144299999</v>
      </c>
      <c r="O1422" s="36">
        <f t="shared" si="294"/>
        <v>3.7209674277517353</v>
      </c>
      <c r="P1422" s="36">
        <f t="shared" si="295"/>
        <v>24.140443572051733</v>
      </c>
      <c r="Q1422" s="38">
        <v>14.7</v>
      </c>
      <c r="R1422" s="39">
        <f t="shared" si="296"/>
        <v>-0.39106338472509583</v>
      </c>
      <c r="S1422" s="40"/>
      <c r="T1422" s="41" t="str">
        <f t="shared" si="297"/>
        <v/>
      </c>
      <c r="U1422" s="41" t="str">
        <f t="shared" si="298"/>
        <v/>
      </c>
      <c r="V1422" s="41">
        <f t="shared" si="286"/>
        <v>14.7</v>
      </c>
      <c r="W1422" s="18">
        <f>_xlfn.XLOOKUP($B1422,'[1]Query2 w Prices'!$B:$B,'[1]Query2 w Prices'!$L:$L)</f>
        <v>14.623200000000001</v>
      </c>
    </row>
    <row r="1423" spans="2:23" ht="16.5" customHeight="1" x14ac:dyDescent="0.25">
      <c r="B1423" s="32" t="s">
        <v>2430</v>
      </c>
      <c r="C1423" s="33" t="s">
        <v>6253</v>
      </c>
      <c r="D1423" s="34" t="str">
        <f>_xlfn.XLOOKUP($B1423,[1]Redo!$A:$A,[1]Redo!$AD:$AD)</f>
        <v>SGN,S8,RWX,R30F(CA),</v>
      </c>
      <c r="E1423" s="35">
        <v>1326</v>
      </c>
      <c r="F1423" s="36">
        <f>_xlfn.XLOOKUP($B1423,'[1]DOT Signs Costs (2)'!$A:$A,'[1]DOT Signs Costs (2)'!$Y:$Y)</f>
        <v>0.11352500000000001</v>
      </c>
      <c r="G1423" s="37">
        <f t="shared" si="288"/>
        <v>6.8115000000000006</v>
      </c>
      <c r="H1423" s="36">
        <f>_xlfn.XLOOKUP($B1423,'[1]DOT Signs Costs (2)'!$A:$A,'[1]DOT Signs Costs (2)'!$W:$W)</f>
        <v>13.596</v>
      </c>
      <c r="I1423" s="36">
        <f t="shared" si="287"/>
        <v>5.2664247500000005</v>
      </c>
      <c r="J1423" s="36">
        <f t="shared" si="289"/>
        <v>7.6061750000000011E-2</v>
      </c>
      <c r="K1423" s="36">
        <f t="shared" si="290"/>
        <v>5.2664247500000005</v>
      </c>
      <c r="L1423" s="36">
        <f t="shared" si="291"/>
        <v>18.9384865</v>
      </c>
      <c r="M1423" s="36">
        <f t="shared" si="292"/>
        <v>1.4809896443000001</v>
      </c>
      <c r="N1423" s="36">
        <f t="shared" si="293"/>
        <v>20.419476144299999</v>
      </c>
      <c r="O1423" s="36">
        <f t="shared" si="294"/>
        <v>3.7209674277517353</v>
      </c>
      <c r="P1423" s="36">
        <f t="shared" si="295"/>
        <v>24.140443572051733</v>
      </c>
      <c r="Q1423" s="38">
        <v>14.7</v>
      </c>
      <c r="R1423" s="39">
        <f t="shared" si="296"/>
        <v>-0.39106338472509583</v>
      </c>
      <c r="S1423" s="40"/>
      <c r="T1423" s="41" t="str">
        <f t="shared" si="297"/>
        <v/>
      </c>
      <c r="U1423" s="41" t="str">
        <f t="shared" si="298"/>
        <v/>
      </c>
      <c r="V1423" s="41">
        <f t="shared" si="286"/>
        <v>14.7</v>
      </c>
      <c r="W1423" s="18">
        <f>_xlfn.XLOOKUP($B1423,'[1]Query2 w Prices'!$B:$B,'[1]Query2 w Prices'!$L:$L)</f>
        <v>14.623200000000001</v>
      </c>
    </row>
    <row r="1424" spans="2:23" ht="16.5" customHeight="1" x14ac:dyDescent="0.25">
      <c r="B1424" s="42" t="s">
        <v>2414</v>
      </c>
      <c r="C1424" s="33" t="s">
        <v>6254</v>
      </c>
      <c r="D1424" s="34" t="str">
        <f>_xlfn.XLOOKUP($B1424,[1]Redo!$A:$A,[1]Redo!$AD:$AD)</f>
        <v>SGN,S8,RWX,R30(CA),</v>
      </c>
      <c r="E1424" s="35">
        <v>1326</v>
      </c>
      <c r="F1424" s="36">
        <f>_xlfn.XLOOKUP($B1424,'[1]DOT Signs Costs (2)'!$A:$A,'[1]DOT Signs Costs (2)'!$Y:$Y)</f>
        <v>0.11352500000000001</v>
      </c>
      <c r="G1424" s="37">
        <f t="shared" si="288"/>
        <v>6.8115000000000006</v>
      </c>
      <c r="H1424" s="36">
        <f>_xlfn.XLOOKUP($B1424,'[1]DOT Signs Costs (2)'!$A:$A,'[1]DOT Signs Costs (2)'!$W:$W)</f>
        <v>13.596</v>
      </c>
      <c r="I1424" s="36">
        <f t="shared" si="287"/>
        <v>5.2664247500000005</v>
      </c>
      <c r="J1424" s="36">
        <f t="shared" si="289"/>
        <v>7.6061750000000011E-2</v>
      </c>
      <c r="K1424" s="36">
        <f t="shared" si="290"/>
        <v>5.2664247500000005</v>
      </c>
      <c r="L1424" s="36">
        <f t="shared" si="291"/>
        <v>18.9384865</v>
      </c>
      <c r="M1424" s="36">
        <f t="shared" si="292"/>
        <v>1.4809896443000001</v>
      </c>
      <c r="N1424" s="36">
        <f t="shared" si="293"/>
        <v>20.419476144299999</v>
      </c>
      <c r="O1424" s="36">
        <f t="shared" si="294"/>
        <v>3.7209674277517353</v>
      </c>
      <c r="P1424" s="36">
        <f t="shared" si="295"/>
        <v>24.140443572051733</v>
      </c>
      <c r="Q1424" s="38">
        <v>14.7</v>
      </c>
      <c r="R1424" s="39">
        <f t="shared" si="296"/>
        <v>-0.39106338472509583</v>
      </c>
      <c r="S1424" s="40"/>
      <c r="T1424" s="41" t="str">
        <f t="shared" si="297"/>
        <v/>
      </c>
      <c r="U1424" s="41" t="str">
        <f t="shared" si="298"/>
        <v/>
      </c>
      <c r="V1424" s="41">
        <f t="shared" si="286"/>
        <v>14.7</v>
      </c>
      <c r="W1424" s="18">
        <f>_xlfn.XLOOKUP($B1424,'[1]Query2 w Prices'!$B:$B,'[1]Query2 w Prices'!$L:$L)</f>
        <v>14.623200000000001</v>
      </c>
    </row>
    <row r="1425" spans="2:23" ht="16.5" customHeight="1" x14ac:dyDescent="0.25">
      <c r="B1425" s="32" t="s">
        <v>2443</v>
      </c>
      <c r="C1425" s="33" t="s">
        <v>6255</v>
      </c>
      <c r="D1425" s="34" t="str">
        <f>_xlfn.XLOOKUP($B1425,[1]Redo!$A:$A,[1]Redo!$AD:$AD)</f>
        <v>SGN,S8,RGW,R31(S)(CA),</v>
      </c>
      <c r="E1425" s="35">
        <v>1326</v>
      </c>
      <c r="F1425" s="36">
        <f>_xlfn.XLOOKUP($B1425,'[1]DOT Signs Costs (2)'!$A:$A,'[1]DOT Signs Costs (2)'!$Y:$Y)</f>
        <v>0.22881249999999997</v>
      </c>
      <c r="G1425" s="37">
        <f t="shared" si="288"/>
        <v>13.728749999999998</v>
      </c>
      <c r="H1425" s="36">
        <f>_xlfn.XLOOKUP($B1425,'[1]DOT Signs Costs (2)'!$A:$A,'[1]DOT Signs Costs (2)'!$W:$W)</f>
        <v>33.99</v>
      </c>
      <c r="I1425" s="36">
        <f t="shared" si="287"/>
        <v>10.614611875</v>
      </c>
      <c r="J1425" s="36">
        <f t="shared" si="289"/>
        <v>0.15330437499999999</v>
      </c>
      <c r="K1425" s="36">
        <f t="shared" si="290"/>
        <v>10.614611875</v>
      </c>
      <c r="L1425" s="36">
        <f t="shared" si="291"/>
        <v>44.757916250000001</v>
      </c>
      <c r="M1425" s="36">
        <f t="shared" si="292"/>
        <v>3.5000690507500005</v>
      </c>
      <c r="N1425" s="36">
        <f t="shared" si="293"/>
        <v>48.257985300750001</v>
      </c>
      <c r="O1425" s="36">
        <f t="shared" si="294"/>
        <v>8.7938784601552022</v>
      </c>
      <c r="P1425" s="36">
        <f t="shared" si="295"/>
        <v>57.051863760905206</v>
      </c>
      <c r="Q1425" s="38">
        <v>36.36</v>
      </c>
      <c r="R1425" s="39">
        <f t="shared" si="296"/>
        <v>-0.36268514991239093</v>
      </c>
      <c r="S1425" s="40"/>
      <c r="T1425" s="41" t="str">
        <f t="shared" si="297"/>
        <v/>
      </c>
      <c r="U1425" s="41" t="str">
        <f t="shared" si="298"/>
        <v/>
      </c>
      <c r="V1425" s="41">
        <f t="shared" si="286"/>
        <v>36.36</v>
      </c>
      <c r="W1425" s="18">
        <f>_xlfn.XLOOKUP($B1425,'[1]Query2 w Prices'!$B:$B,'[1]Query2 w Prices'!$L:$L)</f>
        <v>36.277999999999999</v>
      </c>
    </row>
    <row r="1426" spans="2:23" ht="16.5" customHeight="1" x14ac:dyDescent="0.25">
      <c r="B1426" s="42" t="s">
        <v>2438</v>
      </c>
      <c r="C1426" s="33" t="s">
        <v>6256</v>
      </c>
      <c r="D1426" s="34" t="str">
        <f>_xlfn.XLOOKUP($B1426,[1]Redo!$A:$A,[1]Redo!$AD:$AD)</f>
        <v>SGN,S8,RGW,R31(CA),</v>
      </c>
      <c r="E1426" s="35">
        <v>1326</v>
      </c>
      <c r="F1426" s="36">
        <f>_xlfn.XLOOKUP($B1426,'[1]DOT Signs Costs (2)'!$A:$A,'[1]DOT Signs Costs (2)'!$Y:$Y)</f>
        <v>0.13857256944444446</v>
      </c>
      <c r="G1426" s="37">
        <f t="shared" si="288"/>
        <v>8.3143541666666678</v>
      </c>
      <c r="H1426" s="36">
        <f>_xlfn.XLOOKUP($B1426,'[1]DOT Signs Costs (2)'!$A:$A,'[1]DOT Signs Costs (2)'!$W:$W)</f>
        <v>18.06505555555556</v>
      </c>
      <c r="I1426" s="36">
        <f t="shared" si="287"/>
        <v>6.4283814965277788</v>
      </c>
      <c r="J1426" s="36">
        <f t="shared" si="289"/>
        <v>9.2843621527777795E-2</v>
      </c>
      <c r="K1426" s="36">
        <f t="shared" si="290"/>
        <v>6.4283814965277788</v>
      </c>
      <c r="L1426" s="36">
        <f t="shared" si="291"/>
        <v>24.586280673611114</v>
      </c>
      <c r="M1426" s="36">
        <f t="shared" si="292"/>
        <v>1.9226471486763892</v>
      </c>
      <c r="N1426" s="36">
        <f t="shared" si="293"/>
        <v>26.508927822287504</v>
      </c>
      <c r="O1426" s="36">
        <f t="shared" si="294"/>
        <v>4.8306262253886523</v>
      </c>
      <c r="P1426" s="36">
        <f t="shared" si="295"/>
        <v>31.339554047676156</v>
      </c>
      <c r="Q1426" s="38">
        <v>29.56</v>
      </c>
      <c r="R1426" s="39">
        <f t="shared" si="296"/>
        <v>-5.67830047922495E-2</v>
      </c>
      <c r="S1426" s="40"/>
      <c r="T1426" s="41" t="str">
        <f t="shared" si="297"/>
        <v/>
      </c>
      <c r="U1426" s="41" t="str">
        <f t="shared" si="298"/>
        <v/>
      </c>
      <c r="V1426" s="41">
        <f t="shared" si="286"/>
        <v>29.56</v>
      </c>
      <c r="W1426" s="18">
        <f>_xlfn.XLOOKUP($B1426,'[1]Query2 w Prices'!$B:$B,'[1]Query2 w Prices'!$L:$L)</f>
        <v>29.481400000000001</v>
      </c>
    </row>
    <row r="1427" spans="2:23" ht="16.5" customHeight="1" x14ac:dyDescent="0.25">
      <c r="B1427" s="32" t="s">
        <v>2568</v>
      </c>
      <c r="C1427" s="33" t="s">
        <v>6257</v>
      </c>
      <c r="D1427" s="34" t="str">
        <f>_xlfn.XLOOKUP($B1427,[1]Redo!$A:$A,[1]Redo!$AD:$AD)</f>
        <v>SGN,S8,RGW,R32B(CA),</v>
      </c>
      <c r="E1427" s="35">
        <v>1326</v>
      </c>
      <c r="F1427" s="36">
        <f>_xlfn.XLOOKUP($B1427,'[1]DOT Signs Costs (2)'!$A:$A,'[1]DOT Signs Costs (2)'!$Y:$Y)</f>
        <v>0.175875</v>
      </c>
      <c r="G1427" s="37">
        <f t="shared" si="288"/>
        <v>10.5525</v>
      </c>
      <c r="H1427" s="36">
        <f>_xlfn.XLOOKUP($B1427,'[1]DOT Signs Costs (2)'!$A:$A,'[1]DOT Signs Costs (2)'!$W:$W)</f>
        <v>22.66</v>
      </c>
      <c r="I1427" s="36">
        <f t="shared" si="287"/>
        <v>8.15884125</v>
      </c>
      <c r="J1427" s="36">
        <f t="shared" si="289"/>
        <v>0.11783625</v>
      </c>
      <c r="K1427" s="36">
        <f t="shared" si="290"/>
        <v>8.15884125</v>
      </c>
      <c r="L1427" s="36">
        <f t="shared" si="291"/>
        <v>30.936677500000002</v>
      </c>
      <c r="M1427" s="36">
        <f t="shared" si="292"/>
        <v>2.4192481805000003</v>
      </c>
      <c r="N1427" s="36">
        <f t="shared" si="293"/>
        <v>33.3559256805</v>
      </c>
      <c r="O1427" s="36">
        <f t="shared" si="294"/>
        <v>6.0783299288652231</v>
      </c>
      <c r="P1427" s="36">
        <f t="shared" si="295"/>
        <v>39.434255609365223</v>
      </c>
      <c r="Q1427" s="38">
        <v>25.02</v>
      </c>
      <c r="R1427" s="39">
        <f t="shared" si="296"/>
        <v>-0.36552625088584123</v>
      </c>
      <c r="S1427" s="40"/>
      <c r="T1427" s="41" t="str">
        <f t="shared" si="297"/>
        <v/>
      </c>
      <c r="U1427" s="41" t="str">
        <f t="shared" si="298"/>
        <v/>
      </c>
      <c r="V1427" s="41">
        <f t="shared" si="286"/>
        <v>25.02</v>
      </c>
      <c r="W1427" s="18">
        <f>_xlfn.XLOOKUP($B1427,'[1]Query2 w Prices'!$B:$B,'[1]Query2 w Prices'!$L:$L)</f>
        <v>24.9467</v>
      </c>
    </row>
    <row r="1428" spans="2:23" ht="16.5" customHeight="1" x14ac:dyDescent="0.25">
      <c r="B1428" s="42" t="s">
        <v>2571</v>
      </c>
      <c r="C1428" s="33" t="s">
        <v>6258</v>
      </c>
      <c r="D1428" s="34" t="str">
        <f>_xlfn.XLOOKUP($B1428,[1]Redo!$A:$A,[1]Redo!$AD:$AD)</f>
        <v>SGN,S8,GWX,R32C(CA),</v>
      </c>
      <c r="E1428" s="35">
        <v>1326</v>
      </c>
      <c r="F1428" s="36">
        <f>_xlfn.XLOOKUP($B1428,'[1]DOT Signs Costs (2)'!$A:$A,'[1]DOT Signs Costs (2)'!$Y:$Y)</f>
        <v>0.11352500000000001</v>
      </c>
      <c r="G1428" s="37">
        <f t="shared" si="288"/>
        <v>6.8115000000000006</v>
      </c>
      <c r="H1428" s="36">
        <f>_xlfn.XLOOKUP($B1428,'[1]DOT Signs Costs (2)'!$A:$A,'[1]DOT Signs Costs (2)'!$W:$W)</f>
        <v>13.596</v>
      </c>
      <c r="I1428" s="36">
        <f t="shared" si="287"/>
        <v>5.2664247500000005</v>
      </c>
      <c r="J1428" s="36">
        <f t="shared" si="289"/>
        <v>7.6061750000000011E-2</v>
      </c>
      <c r="K1428" s="36">
        <f t="shared" si="290"/>
        <v>5.2664247500000005</v>
      </c>
      <c r="L1428" s="36">
        <f t="shared" si="291"/>
        <v>18.9384865</v>
      </c>
      <c r="M1428" s="36">
        <f t="shared" si="292"/>
        <v>1.4809896443000001</v>
      </c>
      <c r="N1428" s="36">
        <f t="shared" si="293"/>
        <v>20.419476144299999</v>
      </c>
      <c r="O1428" s="36">
        <f t="shared" si="294"/>
        <v>3.7209674277517353</v>
      </c>
      <c r="P1428" s="36">
        <f t="shared" si="295"/>
        <v>24.140443572051733</v>
      </c>
      <c r="Q1428" s="38">
        <v>14.81</v>
      </c>
      <c r="R1428" s="39">
        <f t="shared" si="296"/>
        <v>-0.38650671617541965</v>
      </c>
      <c r="S1428" s="40"/>
      <c r="T1428" s="41" t="str">
        <f t="shared" si="297"/>
        <v/>
      </c>
      <c r="U1428" s="41" t="str">
        <f t="shared" si="298"/>
        <v/>
      </c>
      <c r="V1428" s="41">
        <f t="shared" si="286"/>
        <v>14.81</v>
      </c>
      <c r="W1428" s="18">
        <f>_xlfn.XLOOKUP($B1428,'[1]Query2 w Prices'!$B:$B,'[1]Query2 w Prices'!$L:$L)</f>
        <v>14.735099999999999</v>
      </c>
    </row>
    <row r="1429" spans="2:23" ht="16.5" customHeight="1" x14ac:dyDescent="0.25">
      <c r="B1429" s="32" t="s">
        <v>2574</v>
      </c>
      <c r="C1429" s="33" t="s">
        <v>6259</v>
      </c>
      <c r="D1429" s="34" t="str">
        <f>_xlfn.XLOOKUP($B1429,[1]Redo!$A:$A,[1]Redo!$AD:$AD)</f>
        <v>SGN,S8,GWX,R32D(CA),</v>
      </c>
      <c r="E1429" s="35">
        <v>1326</v>
      </c>
      <c r="F1429" s="36">
        <f>_xlfn.XLOOKUP($B1429,'[1]DOT Signs Costs (2)'!$A:$A,'[1]DOT Signs Costs (2)'!$Y:$Y)</f>
        <v>0.11352500000000001</v>
      </c>
      <c r="G1429" s="37">
        <f t="shared" si="288"/>
        <v>6.8115000000000006</v>
      </c>
      <c r="H1429" s="36">
        <f>_xlfn.XLOOKUP($B1429,'[1]DOT Signs Costs (2)'!$A:$A,'[1]DOT Signs Costs (2)'!$W:$W)</f>
        <v>13.596</v>
      </c>
      <c r="I1429" s="36">
        <f t="shared" si="287"/>
        <v>5.2664247500000005</v>
      </c>
      <c r="J1429" s="36">
        <f t="shared" si="289"/>
        <v>7.6061750000000011E-2</v>
      </c>
      <c r="K1429" s="36">
        <f t="shared" si="290"/>
        <v>5.2664247500000005</v>
      </c>
      <c r="L1429" s="36">
        <f t="shared" si="291"/>
        <v>18.9384865</v>
      </c>
      <c r="M1429" s="36">
        <f t="shared" si="292"/>
        <v>1.4809896443000001</v>
      </c>
      <c r="N1429" s="36">
        <f t="shared" si="293"/>
        <v>20.419476144299999</v>
      </c>
      <c r="O1429" s="36">
        <f t="shared" si="294"/>
        <v>3.7209674277517353</v>
      </c>
      <c r="P1429" s="36">
        <f t="shared" si="295"/>
        <v>24.140443572051733</v>
      </c>
      <c r="Q1429" s="38">
        <v>14.81</v>
      </c>
      <c r="R1429" s="39">
        <f t="shared" si="296"/>
        <v>-0.38650671617541965</v>
      </c>
      <c r="S1429" s="40"/>
      <c r="T1429" s="41" t="str">
        <f t="shared" si="297"/>
        <v/>
      </c>
      <c r="U1429" s="41" t="str">
        <f t="shared" si="298"/>
        <v/>
      </c>
      <c r="V1429" s="41">
        <f t="shared" si="286"/>
        <v>14.81</v>
      </c>
      <c r="W1429" s="18">
        <f>_xlfn.XLOOKUP($B1429,'[1]Query2 w Prices'!$B:$B,'[1]Query2 w Prices'!$L:$L)</f>
        <v>14.735099999999999</v>
      </c>
    </row>
    <row r="1430" spans="2:23" ht="16.5" customHeight="1" x14ac:dyDescent="0.25">
      <c r="B1430" s="42" t="s">
        <v>2577</v>
      </c>
      <c r="C1430" s="33" t="s">
        <v>6260</v>
      </c>
      <c r="D1430" s="34" t="str">
        <f>_xlfn.XLOOKUP($B1430,[1]Redo!$A:$A,[1]Redo!$AD:$AD)</f>
        <v>SGN,S8,GBW,R32E(CA),</v>
      </c>
      <c r="E1430" s="35">
        <v>1326</v>
      </c>
      <c r="F1430" s="36">
        <f>_xlfn.XLOOKUP($B1430,'[1]DOT Signs Costs (2)'!$A:$A,'[1]DOT Signs Costs (2)'!$Y:$Y)</f>
        <v>0.22881249999999997</v>
      </c>
      <c r="G1430" s="37">
        <f t="shared" si="288"/>
        <v>13.728749999999998</v>
      </c>
      <c r="H1430" s="36">
        <f>_xlfn.XLOOKUP($B1430,'[1]DOT Signs Costs (2)'!$A:$A,'[1]DOT Signs Costs (2)'!$W:$W)</f>
        <v>33.99</v>
      </c>
      <c r="I1430" s="36">
        <f t="shared" si="287"/>
        <v>10.614611875</v>
      </c>
      <c r="J1430" s="36">
        <f t="shared" si="289"/>
        <v>0.15330437499999999</v>
      </c>
      <c r="K1430" s="36">
        <f t="shared" si="290"/>
        <v>10.614611875</v>
      </c>
      <c r="L1430" s="36">
        <f t="shared" si="291"/>
        <v>44.757916250000001</v>
      </c>
      <c r="M1430" s="36">
        <f t="shared" si="292"/>
        <v>3.5000690507500005</v>
      </c>
      <c r="N1430" s="36">
        <f t="shared" si="293"/>
        <v>48.257985300750001</v>
      </c>
      <c r="O1430" s="36">
        <f t="shared" si="294"/>
        <v>8.7938784601552022</v>
      </c>
      <c r="P1430" s="36">
        <f t="shared" si="295"/>
        <v>57.051863760905206</v>
      </c>
      <c r="Q1430" s="38">
        <v>35.22</v>
      </c>
      <c r="R1430" s="39">
        <f t="shared" si="296"/>
        <v>-0.38266696864451066</v>
      </c>
      <c r="S1430" s="40"/>
      <c r="T1430" s="41" t="str">
        <f t="shared" si="297"/>
        <v/>
      </c>
      <c r="U1430" s="41" t="str">
        <f t="shared" si="298"/>
        <v/>
      </c>
      <c r="V1430" s="41">
        <f t="shared" si="286"/>
        <v>35.22</v>
      </c>
      <c r="W1430" s="18">
        <f>_xlfn.XLOOKUP($B1430,'[1]Query2 w Prices'!$B:$B,'[1]Query2 w Prices'!$L:$L)</f>
        <v>35.147100000000002</v>
      </c>
    </row>
    <row r="1431" spans="2:23" ht="16.5" customHeight="1" x14ac:dyDescent="0.25">
      <c r="B1431" s="32" t="s">
        <v>2580</v>
      </c>
      <c r="C1431" s="33" t="s">
        <v>6261</v>
      </c>
      <c r="D1431" s="34" t="str">
        <f>_xlfn.XLOOKUP($B1431,[1]Redo!$A:$A,[1]Redo!$AD:$AD)</f>
        <v>SGN,S8,GWX,R32F(CA),</v>
      </c>
      <c r="E1431" s="35">
        <v>1326</v>
      </c>
      <c r="F1431" s="36">
        <f>_xlfn.XLOOKUP($B1431,'[1]DOT Signs Costs (2)'!$A:$A,'[1]DOT Signs Costs (2)'!$Y:$Y)</f>
        <v>0.11352500000000001</v>
      </c>
      <c r="G1431" s="37">
        <f t="shared" si="288"/>
        <v>6.8115000000000006</v>
      </c>
      <c r="H1431" s="36">
        <f>_xlfn.XLOOKUP($B1431,'[1]DOT Signs Costs (2)'!$A:$A,'[1]DOT Signs Costs (2)'!$W:$W)</f>
        <v>13.596</v>
      </c>
      <c r="I1431" s="36">
        <f t="shared" si="287"/>
        <v>5.2664247500000005</v>
      </c>
      <c r="J1431" s="36">
        <f t="shared" si="289"/>
        <v>7.6061750000000011E-2</v>
      </c>
      <c r="K1431" s="36">
        <f t="shared" si="290"/>
        <v>5.2664247500000005</v>
      </c>
      <c r="L1431" s="36">
        <f t="shared" si="291"/>
        <v>18.9384865</v>
      </c>
      <c r="M1431" s="36">
        <f t="shared" si="292"/>
        <v>1.4809896443000001</v>
      </c>
      <c r="N1431" s="36">
        <f t="shared" si="293"/>
        <v>20.419476144299999</v>
      </c>
      <c r="O1431" s="36">
        <f t="shared" si="294"/>
        <v>3.7209674277517353</v>
      </c>
      <c r="P1431" s="36">
        <f t="shared" si="295"/>
        <v>24.140443572051733</v>
      </c>
      <c r="Q1431" s="38">
        <v>14.81</v>
      </c>
      <c r="R1431" s="39">
        <f t="shared" si="296"/>
        <v>-0.38650671617541965</v>
      </c>
      <c r="S1431" s="40"/>
      <c r="T1431" s="41" t="str">
        <f t="shared" si="297"/>
        <v/>
      </c>
      <c r="U1431" s="41" t="str">
        <f t="shared" si="298"/>
        <v/>
      </c>
      <c r="V1431" s="41">
        <f t="shared" si="286"/>
        <v>14.81</v>
      </c>
      <c r="W1431" s="18">
        <f>_xlfn.XLOOKUP($B1431,'[1]Query2 w Prices'!$B:$B,'[1]Query2 w Prices'!$L:$L)</f>
        <v>14.735099999999999</v>
      </c>
    </row>
    <row r="1432" spans="2:23" ht="16.5" customHeight="1" x14ac:dyDescent="0.25">
      <c r="B1432" s="42" t="s">
        <v>2529</v>
      </c>
      <c r="C1432" s="33" t="s">
        <v>6262</v>
      </c>
      <c r="D1432" s="34" t="str">
        <f>_xlfn.XLOOKUP($B1432,[1]Redo!$A:$A,[1]Redo!$AD:$AD)</f>
        <v>SGN,S8,GWX,R32(CA),</v>
      </c>
      <c r="E1432" s="35">
        <v>1326</v>
      </c>
      <c r="F1432" s="36">
        <f>_xlfn.XLOOKUP($B1432,'[1]DOT Signs Costs (2)'!$A:$A,'[1]DOT Signs Costs (2)'!$Y:$Y)</f>
        <v>0.11352500000000001</v>
      </c>
      <c r="G1432" s="37">
        <f t="shared" si="288"/>
        <v>6.8115000000000006</v>
      </c>
      <c r="H1432" s="36">
        <f>_xlfn.XLOOKUP($B1432,'[1]DOT Signs Costs (2)'!$A:$A,'[1]DOT Signs Costs (2)'!$W:$W)</f>
        <v>13.596</v>
      </c>
      <c r="I1432" s="36">
        <f t="shared" si="287"/>
        <v>5.2664247500000005</v>
      </c>
      <c r="J1432" s="36">
        <f t="shared" si="289"/>
        <v>7.6061750000000011E-2</v>
      </c>
      <c r="K1432" s="36">
        <f t="shared" si="290"/>
        <v>5.2664247500000005</v>
      </c>
      <c r="L1432" s="36">
        <f t="shared" si="291"/>
        <v>18.9384865</v>
      </c>
      <c r="M1432" s="36">
        <f t="shared" si="292"/>
        <v>1.4809896443000001</v>
      </c>
      <c r="N1432" s="36">
        <f t="shared" si="293"/>
        <v>20.419476144299999</v>
      </c>
      <c r="O1432" s="36">
        <f t="shared" si="294"/>
        <v>3.7209674277517353</v>
      </c>
      <c r="P1432" s="36">
        <f t="shared" si="295"/>
        <v>24.140443572051733</v>
      </c>
      <c r="Q1432" s="38">
        <v>14.81</v>
      </c>
      <c r="R1432" s="39">
        <f t="shared" si="296"/>
        <v>-0.38650671617541965</v>
      </c>
      <c r="S1432" s="40"/>
      <c r="T1432" s="41" t="str">
        <f t="shared" si="297"/>
        <v/>
      </c>
      <c r="U1432" s="41" t="str">
        <f t="shared" si="298"/>
        <v/>
      </c>
      <c r="V1432" s="41">
        <f t="shared" si="286"/>
        <v>14.81</v>
      </c>
      <c r="W1432" s="18">
        <f>_xlfn.XLOOKUP($B1432,'[1]Query2 w Prices'!$B:$B,'[1]Query2 w Prices'!$L:$L)</f>
        <v>14.735099999999999</v>
      </c>
    </row>
    <row r="1433" spans="2:23" ht="16.5" customHeight="1" x14ac:dyDescent="0.25">
      <c r="B1433" s="32" t="s">
        <v>2594</v>
      </c>
      <c r="C1433" s="33" t="s">
        <v>6263</v>
      </c>
      <c r="D1433" s="34" t="str">
        <f>_xlfn.XLOOKUP($B1433,[1]Redo!$A:$A,[1]Redo!$AD:$AD)</f>
        <v>SGN,S8,NWX,R33B(CA),</v>
      </c>
      <c r="E1433" s="35">
        <v>1326</v>
      </c>
      <c r="F1433" s="36">
        <f>_xlfn.XLOOKUP($B1433,'[1]DOT Signs Costs (2)'!$A:$A,'[1]DOT Signs Costs (2)'!$Y:$Y)</f>
        <v>0.54350000000000009</v>
      </c>
      <c r="G1433" s="37">
        <f t="shared" si="288"/>
        <v>32.610000000000007</v>
      </c>
      <c r="H1433" s="36">
        <f>_xlfn.XLOOKUP($B1433,'[1]DOT Signs Costs (2)'!$A:$A,'[1]DOT Signs Costs (2)'!$W:$W)</f>
        <v>90.64</v>
      </c>
      <c r="I1433" s="36">
        <f t="shared" si="287"/>
        <v>25.212965000000004</v>
      </c>
      <c r="J1433" s="36">
        <f t="shared" si="289"/>
        <v>0.36414500000000011</v>
      </c>
      <c r="K1433" s="36">
        <f t="shared" si="290"/>
        <v>25.212965000000004</v>
      </c>
      <c r="L1433" s="36">
        <f t="shared" si="291"/>
        <v>116.21710999999999</v>
      </c>
      <c r="M1433" s="36">
        <f t="shared" si="292"/>
        <v>9.0881780019999994</v>
      </c>
      <c r="N1433" s="36">
        <f t="shared" si="293"/>
        <v>125.305288002</v>
      </c>
      <c r="O1433" s="36">
        <f t="shared" si="294"/>
        <v>22.83393030680886</v>
      </c>
      <c r="P1433" s="36">
        <f t="shared" si="295"/>
        <v>148.13921830880886</v>
      </c>
      <c r="Q1433" s="38" t="e">
        <v>#N/A</v>
      </c>
      <c r="R1433" s="39" t="str">
        <f t="shared" si="296"/>
        <v xml:space="preserve"> </v>
      </c>
      <c r="S1433" s="40"/>
      <c r="T1433" s="41" t="str">
        <f t="shared" si="297"/>
        <v/>
      </c>
      <c r="U1433" s="41" t="str">
        <f t="shared" si="298"/>
        <v/>
      </c>
      <c r="V1433" s="41" t="e">
        <f t="shared" si="286"/>
        <v>#N/A</v>
      </c>
      <c r="W1433" s="18" t="e">
        <f>_xlfn.XLOOKUP($B1433,'[1]Query2 w Prices'!$B:$B,'[1]Query2 w Prices'!$L:$L)</f>
        <v>#N/A</v>
      </c>
    </row>
    <row r="1434" spans="2:23" ht="16.5" customHeight="1" x14ac:dyDescent="0.25">
      <c r="B1434" s="42" t="s">
        <v>2595</v>
      </c>
      <c r="C1434" s="33" t="s">
        <v>7821</v>
      </c>
      <c r="D1434" s="34" t="str">
        <f>_xlfn.XLOOKUP($B1434,[1]Redo!$A:$A,[1]Redo!$AD:$AD)</f>
        <v>SGN,S8,BWX,R33bP(CA),</v>
      </c>
      <c r="E1434" s="35">
        <v>1326</v>
      </c>
      <c r="F1434" s="36">
        <f>_xlfn.XLOOKUP($B1434,'[1]DOT Signs Costs (2)'!$A:$A,'[1]DOT Signs Costs (2)'!$Y:$Y)</f>
        <v>0.17705000000000001</v>
      </c>
      <c r="G1434" s="37">
        <f t="shared" si="288"/>
        <v>10.623000000000001</v>
      </c>
      <c r="H1434" s="36">
        <f>_xlfn.XLOOKUP($B1434,'[1]DOT Signs Costs (2)'!$A:$A,'[1]DOT Signs Costs (2)'!$W:$W)</f>
        <v>27.192</v>
      </c>
      <c r="I1434" s="36">
        <f t="shared" si="287"/>
        <v>8.2133495000000014</v>
      </c>
      <c r="J1434" s="36">
        <f t="shared" si="289"/>
        <v>0.11862350000000002</v>
      </c>
      <c r="K1434" s="36">
        <f t="shared" si="290"/>
        <v>8.2133495000000014</v>
      </c>
      <c r="L1434" s="36">
        <f t="shared" si="291"/>
        <v>35.523973000000005</v>
      </c>
      <c r="M1434" s="36">
        <f t="shared" si="292"/>
        <v>2.7779746886000005</v>
      </c>
      <c r="N1434" s="36">
        <f t="shared" si="293"/>
        <v>38.301947688600009</v>
      </c>
      <c r="O1434" s="36">
        <f t="shared" si="294"/>
        <v>6.9796256652997126</v>
      </c>
      <c r="P1434" s="36">
        <f t="shared" si="295"/>
        <v>45.281573353899724</v>
      </c>
      <c r="Q1434" s="38" t="e">
        <v>#N/A</v>
      </c>
      <c r="R1434" s="39" t="str">
        <f t="shared" si="296"/>
        <v xml:space="preserve"> </v>
      </c>
      <c r="S1434" s="40"/>
      <c r="T1434" s="41" t="str">
        <f t="shared" si="297"/>
        <v/>
      </c>
      <c r="U1434" s="41" t="str">
        <f t="shared" si="298"/>
        <v/>
      </c>
      <c r="V1434" s="41" t="e">
        <f t="shared" si="286"/>
        <v>#N/A</v>
      </c>
      <c r="W1434" s="18" t="e">
        <f>_xlfn.XLOOKUP($B1434,'[1]Query2 w Prices'!$B:$B,'[1]Query2 w Prices'!$L:$L)</f>
        <v>#N/A</v>
      </c>
    </row>
    <row r="1435" spans="2:23" ht="16.5" customHeight="1" x14ac:dyDescent="0.25">
      <c r="B1435" s="32" t="s">
        <v>2596</v>
      </c>
      <c r="C1435" s="33" t="s">
        <v>7822</v>
      </c>
      <c r="D1435" s="34" t="str">
        <f>_xlfn.XLOOKUP($B1435,[1]Redo!$A:$A,[1]Redo!$AD:$AD)</f>
        <v>SGN,S8,BWX,R33bP(CA),</v>
      </c>
      <c r="E1435" s="35">
        <v>1326</v>
      </c>
      <c r="F1435" s="36">
        <f>_xlfn.XLOOKUP($B1435,'[1]DOT Signs Costs (2)'!$A:$A,'[1]DOT Signs Costs (2)'!$Y:$Y)</f>
        <v>0.31410000000000005</v>
      </c>
      <c r="G1435" s="37">
        <f t="shared" si="288"/>
        <v>18.846000000000004</v>
      </c>
      <c r="H1435" s="36">
        <f>_xlfn.XLOOKUP($B1435,'[1]DOT Signs Costs (2)'!$A:$A,'[1]DOT Signs Costs (2)'!$W:$W)</f>
        <v>54.384</v>
      </c>
      <c r="I1435" s="36">
        <f t="shared" si="287"/>
        <v>14.571099000000002</v>
      </c>
      <c r="J1435" s="36">
        <f t="shared" si="289"/>
        <v>0.21044700000000005</v>
      </c>
      <c r="K1435" s="36">
        <f t="shared" si="290"/>
        <v>14.571099000000002</v>
      </c>
      <c r="L1435" s="36">
        <f t="shared" si="291"/>
        <v>69.165546000000006</v>
      </c>
      <c r="M1435" s="36">
        <f t="shared" si="292"/>
        <v>5.4087456972000005</v>
      </c>
      <c r="N1435" s="36">
        <f t="shared" si="293"/>
        <v>74.57429169720001</v>
      </c>
      <c r="O1435" s="36">
        <f t="shared" si="294"/>
        <v>13.589403978436417</v>
      </c>
      <c r="P1435" s="36">
        <f t="shared" si="295"/>
        <v>88.163695675636433</v>
      </c>
      <c r="Q1435" s="38" t="e">
        <v>#N/A</v>
      </c>
      <c r="R1435" s="39" t="str">
        <f t="shared" si="296"/>
        <v xml:space="preserve"> </v>
      </c>
      <c r="S1435" s="40"/>
      <c r="T1435" s="41" t="str">
        <f t="shared" si="297"/>
        <v/>
      </c>
      <c r="U1435" s="41" t="str">
        <f t="shared" si="298"/>
        <v/>
      </c>
      <c r="V1435" s="41" t="e">
        <f t="shared" si="286"/>
        <v>#N/A</v>
      </c>
      <c r="W1435" s="18" t="e">
        <f>_xlfn.XLOOKUP($B1435,'[1]Query2 w Prices'!$B:$B,'[1]Query2 w Prices'!$L:$L)</f>
        <v>#N/A</v>
      </c>
    </row>
    <row r="1436" spans="2:23" ht="16.5" customHeight="1" x14ac:dyDescent="0.25">
      <c r="B1436" s="42" t="s">
        <v>2597</v>
      </c>
      <c r="C1436" s="33" t="s">
        <v>6264</v>
      </c>
      <c r="D1436" s="34" t="str">
        <f>_xlfn.XLOOKUP($B1436,[1]Redo!$A:$A,[1]Redo!$AD:$AD)</f>
        <v>SGN,S8,NWX,R33C(CA),</v>
      </c>
      <c r="E1436" s="35">
        <v>1326</v>
      </c>
      <c r="F1436" s="36">
        <f>_xlfn.XLOOKUP($B1436,'[1]DOT Signs Costs (2)'!$A:$A,'[1]DOT Signs Costs (2)'!$Y:$Y)</f>
        <v>0.54350000000000009</v>
      </c>
      <c r="G1436" s="37">
        <f t="shared" si="288"/>
        <v>32.610000000000007</v>
      </c>
      <c r="H1436" s="36">
        <f>_xlfn.XLOOKUP($B1436,'[1]DOT Signs Costs (2)'!$A:$A,'[1]DOT Signs Costs (2)'!$W:$W)</f>
        <v>90.64</v>
      </c>
      <c r="I1436" s="36">
        <f t="shared" si="287"/>
        <v>25.212965000000004</v>
      </c>
      <c r="J1436" s="36">
        <f t="shared" si="289"/>
        <v>0.36414500000000011</v>
      </c>
      <c r="K1436" s="36">
        <f t="shared" si="290"/>
        <v>25.212965000000004</v>
      </c>
      <c r="L1436" s="36">
        <f t="shared" si="291"/>
        <v>116.21710999999999</v>
      </c>
      <c r="M1436" s="36">
        <f t="shared" si="292"/>
        <v>9.0881780019999994</v>
      </c>
      <c r="N1436" s="36">
        <f t="shared" si="293"/>
        <v>125.305288002</v>
      </c>
      <c r="O1436" s="36">
        <f t="shared" si="294"/>
        <v>22.83393030680886</v>
      </c>
      <c r="P1436" s="36">
        <f t="shared" si="295"/>
        <v>148.13921830880886</v>
      </c>
      <c r="Q1436" s="38" t="e">
        <v>#N/A</v>
      </c>
      <c r="R1436" s="39" t="str">
        <f t="shared" si="296"/>
        <v xml:space="preserve"> </v>
      </c>
      <c r="S1436" s="40"/>
      <c r="T1436" s="41" t="str">
        <f t="shared" si="297"/>
        <v/>
      </c>
      <c r="U1436" s="41" t="str">
        <f t="shared" si="298"/>
        <v/>
      </c>
      <c r="V1436" s="41" t="e">
        <f t="shared" si="286"/>
        <v>#N/A</v>
      </c>
      <c r="W1436" s="18" t="e">
        <f>_xlfn.XLOOKUP($B1436,'[1]Query2 w Prices'!$B:$B,'[1]Query2 w Prices'!$L:$L)</f>
        <v>#N/A</v>
      </c>
    </row>
    <row r="1437" spans="2:23" ht="16.5" customHeight="1" x14ac:dyDescent="0.25">
      <c r="B1437" s="32" t="s">
        <v>2646</v>
      </c>
      <c r="C1437" s="33" t="s">
        <v>6265</v>
      </c>
      <c r="D1437" s="34" t="str">
        <f>_xlfn.XLOOKUP($B1437,[1]Redo!$A:$A,[1]Redo!$AD:$AD)</f>
        <v>SGN,S8,BWX,R36(CA),</v>
      </c>
      <c r="E1437" s="35">
        <v>1326</v>
      </c>
      <c r="F1437" s="36">
        <f>_xlfn.XLOOKUP($B1437,'[1]DOT Signs Costs (2)'!$A:$A,'[1]DOT Signs Costs (2)'!$Y:$Y)</f>
        <v>0.22939999999999999</v>
      </c>
      <c r="G1437" s="37">
        <f t="shared" si="288"/>
        <v>13.763999999999999</v>
      </c>
      <c r="H1437" s="36">
        <f>_xlfn.XLOOKUP($B1437,'[1]DOT Signs Costs (2)'!$A:$A,'[1]DOT Signs Costs (2)'!$W:$W)</f>
        <v>36.256</v>
      </c>
      <c r="I1437" s="36">
        <f t="shared" si="287"/>
        <v>10.641866</v>
      </c>
      <c r="J1437" s="36">
        <f t="shared" si="289"/>
        <v>0.153698</v>
      </c>
      <c r="K1437" s="36">
        <f t="shared" si="290"/>
        <v>10.641866</v>
      </c>
      <c r="L1437" s="36">
        <f t="shared" si="291"/>
        <v>47.051563999999999</v>
      </c>
      <c r="M1437" s="36">
        <f t="shared" si="292"/>
        <v>3.6794323048000002</v>
      </c>
      <c r="N1437" s="36">
        <f t="shared" si="293"/>
        <v>50.730996304800001</v>
      </c>
      <c r="O1437" s="36">
        <f t="shared" si="294"/>
        <v>9.2445263283724479</v>
      </c>
      <c r="P1437" s="36">
        <f t="shared" si="295"/>
        <v>59.975522633172446</v>
      </c>
      <c r="Q1437" s="38">
        <v>35.22</v>
      </c>
      <c r="R1437" s="39">
        <f t="shared" si="296"/>
        <v>-0.4127604320279849</v>
      </c>
      <c r="S1437" s="40"/>
      <c r="T1437" s="41" t="str">
        <f t="shared" si="297"/>
        <v/>
      </c>
      <c r="U1437" s="41" t="str">
        <f t="shared" si="298"/>
        <v/>
      </c>
      <c r="V1437" s="41">
        <f t="shared" si="286"/>
        <v>35.22</v>
      </c>
      <c r="W1437" s="18">
        <f>_xlfn.XLOOKUP($B1437,'[1]Query2 w Prices'!$B:$B,'[1]Query2 w Prices'!$L:$L)</f>
        <v>35.147100000000002</v>
      </c>
    </row>
    <row r="1438" spans="2:23" ht="16.5" customHeight="1" x14ac:dyDescent="0.25">
      <c r="B1438" s="42" t="s">
        <v>2656</v>
      </c>
      <c r="C1438" s="33" t="s">
        <v>6266</v>
      </c>
      <c r="D1438" s="34" t="str">
        <f>_xlfn.XLOOKUP($B1438,[1]Redo!$A:$A,[1]Redo!$AD:$AD)</f>
        <v>SGN,S8,RWX,R37(CA),</v>
      </c>
      <c r="E1438" s="35">
        <v>1326</v>
      </c>
      <c r="F1438" s="36">
        <f>_xlfn.XLOOKUP($B1438,'[1]DOT Signs Costs (2)'!$A:$A,'[1]DOT Signs Costs (2)'!$Y:$Y)</f>
        <v>0.23577291666666669</v>
      </c>
      <c r="G1438" s="37">
        <f t="shared" si="288"/>
        <v>14.146375000000001</v>
      </c>
      <c r="H1438" s="36">
        <f>_xlfn.XLOOKUP($B1438,'[1]DOT Signs Costs (2)'!$A:$A,'[1]DOT Signs Costs (2)'!$W:$W)</f>
        <v>35.123000000000005</v>
      </c>
      <c r="I1438" s="36">
        <f t="shared" si="287"/>
        <v>10.937505604166669</v>
      </c>
      <c r="J1438" s="36">
        <f t="shared" si="289"/>
        <v>0.1579678541666667</v>
      </c>
      <c r="K1438" s="36">
        <f t="shared" si="290"/>
        <v>10.937505604166669</v>
      </c>
      <c r="L1438" s="36">
        <f t="shared" si="291"/>
        <v>46.218473458333335</v>
      </c>
      <c r="M1438" s="36">
        <f t="shared" si="292"/>
        <v>3.6142846244416669</v>
      </c>
      <c r="N1438" s="36">
        <f t="shared" si="293"/>
        <v>49.832758082775001</v>
      </c>
      <c r="O1438" s="36">
        <f t="shared" si="294"/>
        <v>9.0808436196243267</v>
      </c>
      <c r="P1438" s="36">
        <f t="shared" si="295"/>
        <v>58.913601702399326</v>
      </c>
      <c r="Q1438" s="38">
        <v>37.49</v>
      </c>
      <c r="R1438" s="39">
        <f t="shared" si="296"/>
        <v>-0.36364440610200927</v>
      </c>
      <c r="S1438" s="40"/>
      <c r="T1438" s="41" t="str">
        <f t="shared" si="297"/>
        <v/>
      </c>
      <c r="U1438" s="41" t="str">
        <f t="shared" si="298"/>
        <v/>
      </c>
      <c r="V1438" s="41">
        <f t="shared" si="286"/>
        <v>37.49</v>
      </c>
      <c r="W1438" s="18">
        <f>_xlfn.XLOOKUP($B1438,'[1]Query2 w Prices'!$B:$B,'[1]Query2 w Prices'!$L:$L)</f>
        <v>37.408799999999999</v>
      </c>
    </row>
    <row r="1439" spans="2:23" ht="16.5" customHeight="1" x14ac:dyDescent="0.25">
      <c r="B1439" s="32" t="s">
        <v>2668</v>
      </c>
      <c r="C1439" s="33" t="s">
        <v>6267</v>
      </c>
      <c r="D1439" s="34" t="str">
        <f>_xlfn.XLOOKUP($B1439,[1]Redo!$A:$A,[1]Redo!$AD:$AD)</f>
        <v>SGN,S8,RGW,R38(S)(CA),</v>
      </c>
      <c r="E1439" s="35">
        <v>1326</v>
      </c>
      <c r="F1439" s="36">
        <f>_xlfn.XLOOKUP($B1439,'[1]DOT Signs Costs (2)'!$A:$A,'[1]DOT Signs Costs (2)'!$Y:$Y)</f>
        <v>0.23577291666666669</v>
      </c>
      <c r="G1439" s="37">
        <f t="shared" si="288"/>
        <v>14.146375000000001</v>
      </c>
      <c r="H1439" s="36">
        <f>_xlfn.XLOOKUP($B1439,'[1]DOT Signs Costs (2)'!$A:$A,'[1]DOT Signs Costs (2)'!$W:$W)</f>
        <v>35.123000000000005</v>
      </c>
      <c r="I1439" s="36">
        <f t="shared" si="287"/>
        <v>10.937505604166669</v>
      </c>
      <c r="J1439" s="36">
        <f t="shared" si="289"/>
        <v>0.1579678541666667</v>
      </c>
      <c r="K1439" s="36">
        <f t="shared" si="290"/>
        <v>10.937505604166669</v>
      </c>
      <c r="L1439" s="36">
        <f t="shared" si="291"/>
        <v>46.218473458333335</v>
      </c>
      <c r="M1439" s="36">
        <f t="shared" si="292"/>
        <v>3.6142846244416669</v>
      </c>
      <c r="N1439" s="36">
        <f t="shared" si="293"/>
        <v>49.832758082775001</v>
      </c>
      <c r="O1439" s="36">
        <f t="shared" si="294"/>
        <v>9.0808436196243267</v>
      </c>
      <c r="P1439" s="36">
        <f t="shared" si="295"/>
        <v>58.913601702399326</v>
      </c>
      <c r="Q1439" s="38">
        <v>37.49</v>
      </c>
      <c r="R1439" s="39">
        <f t="shared" si="296"/>
        <v>-0.36364440610200927</v>
      </c>
      <c r="S1439" s="40"/>
      <c r="T1439" s="41" t="str">
        <f t="shared" si="297"/>
        <v/>
      </c>
      <c r="U1439" s="41" t="str">
        <f t="shared" si="298"/>
        <v/>
      </c>
      <c r="V1439" s="41">
        <f t="shared" si="286"/>
        <v>37.49</v>
      </c>
      <c r="W1439" s="18">
        <f>_xlfn.XLOOKUP($B1439,'[1]Query2 w Prices'!$B:$B,'[1]Query2 w Prices'!$L:$L)</f>
        <v>37.408799999999999</v>
      </c>
    </row>
    <row r="1440" spans="2:23" ht="16.5" customHeight="1" x14ac:dyDescent="0.25">
      <c r="B1440" s="42" t="s">
        <v>2674</v>
      </c>
      <c r="C1440" s="33" t="s">
        <v>6268</v>
      </c>
      <c r="D1440" s="34" t="str">
        <f>_xlfn.XLOOKUP($B1440,[1]Redo!$A:$A,[1]Redo!$AD:$AD)</f>
        <v>SGN,S8,RBW,R38A(CA),</v>
      </c>
      <c r="E1440" s="35">
        <v>1326</v>
      </c>
      <c r="F1440" s="36">
        <f>_xlfn.XLOOKUP($B1440,'[1]DOT Signs Costs (2)'!$A:$A,'[1]DOT Signs Costs (2)'!$Y:$Y)</f>
        <v>0.22881249999999997</v>
      </c>
      <c r="G1440" s="37">
        <f t="shared" si="288"/>
        <v>13.728749999999998</v>
      </c>
      <c r="H1440" s="36">
        <f>_xlfn.XLOOKUP($B1440,'[1]DOT Signs Costs (2)'!$A:$A,'[1]DOT Signs Costs (2)'!$W:$W)</f>
        <v>33.99</v>
      </c>
      <c r="I1440" s="36">
        <f t="shared" si="287"/>
        <v>10.614611875</v>
      </c>
      <c r="J1440" s="36">
        <f t="shared" si="289"/>
        <v>0.15330437499999999</v>
      </c>
      <c r="K1440" s="36">
        <f t="shared" si="290"/>
        <v>10.614611875</v>
      </c>
      <c r="L1440" s="36">
        <f t="shared" si="291"/>
        <v>44.757916250000001</v>
      </c>
      <c r="M1440" s="36">
        <f t="shared" si="292"/>
        <v>3.5000690507500005</v>
      </c>
      <c r="N1440" s="36">
        <f t="shared" si="293"/>
        <v>48.257985300750001</v>
      </c>
      <c r="O1440" s="36">
        <f t="shared" si="294"/>
        <v>8.7938784601552022</v>
      </c>
      <c r="P1440" s="36">
        <f t="shared" si="295"/>
        <v>57.051863760905206</v>
      </c>
      <c r="Q1440" s="38">
        <v>35.22</v>
      </c>
      <c r="R1440" s="39">
        <f t="shared" si="296"/>
        <v>-0.38266696864451066</v>
      </c>
      <c r="S1440" s="40"/>
      <c r="T1440" s="41" t="str">
        <f t="shared" si="297"/>
        <v/>
      </c>
      <c r="U1440" s="41" t="str">
        <f t="shared" si="298"/>
        <v/>
      </c>
      <c r="V1440" s="41">
        <f t="shared" si="286"/>
        <v>35.22</v>
      </c>
      <c r="W1440" s="18">
        <f>_xlfn.XLOOKUP($B1440,'[1]Query2 w Prices'!$B:$B,'[1]Query2 w Prices'!$L:$L)</f>
        <v>35.147100000000002</v>
      </c>
    </row>
    <row r="1441" spans="2:23" ht="16.5" customHeight="1" x14ac:dyDescent="0.25">
      <c r="B1441" s="32" t="s">
        <v>2666</v>
      </c>
      <c r="C1441" s="33" t="s">
        <v>6269</v>
      </c>
      <c r="D1441" s="34" t="str">
        <f>_xlfn.XLOOKUP($B1441,[1]Redo!$A:$A,[1]Redo!$AD:$AD)</f>
        <v>SGN,S8,RGW,R38(CA),</v>
      </c>
      <c r="E1441" s="35">
        <v>1326</v>
      </c>
      <c r="F1441" s="36">
        <f>_xlfn.XLOOKUP($B1441,'[1]DOT Signs Costs (2)'!$A:$A,'[1]DOT Signs Costs (2)'!$Y:$Y)</f>
        <v>0.13857256944444446</v>
      </c>
      <c r="G1441" s="37">
        <f t="shared" si="288"/>
        <v>8.3143541666666678</v>
      </c>
      <c r="H1441" s="36">
        <f>_xlfn.XLOOKUP($B1441,'[1]DOT Signs Costs (2)'!$A:$A,'[1]DOT Signs Costs (2)'!$W:$W)</f>
        <v>18.06505555555556</v>
      </c>
      <c r="I1441" s="36">
        <f t="shared" si="287"/>
        <v>6.4283814965277788</v>
      </c>
      <c r="J1441" s="36">
        <f t="shared" si="289"/>
        <v>9.2843621527777795E-2</v>
      </c>
      <c r="K1441" s="36">
        <f t="shared" si="290"/>
        <v>6.4283814965277788</v>
      </c>
      <c r="L1441" s="36">
        <f t="shared" si="291"/>
        <v>24.586280673611114</v>
      </c>
      <c r="M1441" s="36">
        <f t="shared" si="292"/>
        <v>1.9226471486763892</v>
      </c>
      <c r="N1441" s="36">
        <f t="shared" si="293"/>
        <v>26.508927822287504</v>
      </c>
      <c r="O1441" s="36">
        <f t="shared" si="294"/>
        <v>4.8306262253886523</v>
      </c>
      <c r="P1441" s="36">
        <f t="shared" si="295"/>
        <v>31.339554047676156</v>
      </c>
      <c r="Q1441" s="38">
        <v>29.56</v>
      </c>
      <c r="R1441" s="39">
        <f t="shared" si="296"/>
        <v>-5.67830047922495E-2</v>
      </c>
      <c r="S1441" s="40"/>
      <c r="T1441" s="41" t="str">
        <f t="shared" si="297"/>
        <v/>
      </c>
      <c r="U1441" s="41" t="str">
        <f t="shared" si="298"/>
        <v/>
      </c>
      <c r="V1441" s="41">
        <f t="shared" si="286"/>
        <v>29.56</v>
      </c>
      <c r="W1441" s="18">
        <f>_xlfn.XLOOKUP($B1441,'[1]Query2 w Prices'!$B:$B,'[1]Query2 w Prices'!$L:$L)</f>
        <v>29.481400000000001</v>
      </c>
    </row>
    <row r="1442" spans="2:23" ht="16.5" customHeight="1" x14ac:dyDescent="0.25">
      <c r="B1442" s="42" t="s">
        <v>2688</v>
      </c>
      <c r="C1442" s="33" t="s">
        <v>6270</v>
      </c>
      <c r="D1442" s="34" t="str">
        <f>_xlfn.XLOOKUP($B1442,[1]Redo!$A:$A,[1]Redo!$AD:$AD)</f>
        <v>SGN,S8,RBW,R39(CA),</v>
      </c>
      <c r="E1442" s="35">
        <v>1326</v>
      </c>
      <c r="F1442" s="36">
        <f>_xlfn.XLOOKUP($B1442,'[1]DOT Signs Costs (2)'!$A:$A,'[1]DOT Signs Costs (2)'!$Y:$Y)</f>
        <v>0.28175</v>
      </c>
      <c r="G1442" s="37">
        <f t="shared" si="288"/>
        <v>16.905000000000001</v>
      </c>
      <c r="H1442" s="36">
        <f>_xlfn.XLOOKUP($B1442,'[1]DOT Signs Costs (2)'!$A:$A,'[1]DOT Signs Costs (2)'!$W:$W)</f>
        <v>45.32</v>
      </c>
      <c r="I1442" s="36">
        <f t="shared" si="287"/>
        <v>13.070382500000001</v>
      </c>
      <c r="J1442" s="36">
        <f t="shared" si="289"/>
        <v>0.18877250000000001</v>
      </c>
      <c r="K1442" s="36">
        <f t="shared" si="290"/>
        <v>13.070382500000001</v>
      </c>
      <c r="L1442" s="36">
        <f t="shared" si="291"/>
        <v>58.579155</v>
      </c>
      <c r="M1442" s="36">
        <f t="shared" si="292"/>
        <v>4.5808899210000007</v>
      </c>
      <c r="N1442" s="36">
        <f t="shared" si="293"/>
        <v>63.160044921000001</v>
      </c>
      <c r="O1442" s="36">
        <f t="shared" si="294"/>
        <v>11.509426991445183</v>
      </c>
      <c r="P1442" s="36">
        <f t="shared" si="295"/>
        <v>74.669471912445189</v>
      </c>
      <c r="Q1442" s="38">
        <v>43.16</v>
      </c>
      <c r="R1442" s="39">
        <f t="shared" si="296"/>
        <v>-0.42198600184814616</v>
      </c>
      <c r="S1442" s="40"/>
      <c r="T1442" s="41" t="str">
        <f t="shared" si="297"/>
        <v/>
      </c>
      <c r="U1442" s="41" t="str">
        <f t="shared" si="298"/>
        <v/>
      </c>
      <c r="V1442" s="41">
        <f t="shared" si="286"/>
        <v>43.16</v>
      </c>
      <c r="W1442" s="18">
        <f>_xlfn.XLOOKUP($B1442,'[1]Query2 w Prices'!$B:$B,'[1]Query2 w Prices'!$L:$L)</f>
        <v>43.085700000000003</v>
      </c>
    </row>
    <row r="1443" spans="2:23" ht="16.5" customHeight="1" x14ac:dyDescent="0.25">
      <c r="B1443" s="32" t="s">
        <v>2691</v>
      </c>
      <c r="C1443" s="33" t="s">
        <v>6271</v>
      </c>
      <c r="D1443" s="34" t="str">
        <f>_xlfn.XLOOKUP($B1443,[1]Redo!$A:$A,[1]Redo!$AD:$AD)</f>
        <v>SGN,S8,RWX,R39-1(CA),</v>
      </c>
      <c r="E1443" s="35">
        <v>1326</v>
      </c>
      <c r="F1443" s="36">
        <f>_xlfn.XLOOKUP($B1443,'[1]DOT Signs Costs (2)'!$A:$A,'[1]DOT Signs Costs (2)'!$Y:$Y)</f>
        <v>0.11352500000000001</v>
      </c>
      <c r="G1443" s="37">
        <f t="shared" si="288"/>
        <v>6.8115000000000006</v>
      </c>
      <c r="H1443" s="36">
        <f>_xlfn.XLOOKUP($B1443,'[1]DOT Signs Costs (2)'!$A:$A,'[1]DOT Signs Costs (2)'!$W:$W)</f>
        <v>13.596</v>
      </c>
      <c r="I1443" s="36">
        <f t="shared" si="287"/>
        <v>5.2664247500000005</v>
      </c>
      <c r="J1443" s="36">
        <f t="shared" si="289"/>
        <v>7.6061750000000011E-2</v>
      </c>
      <c r="K1443" s="36">
        <f t="shared" si="290"/>
        <v>5.2664247500000005</v>
      </c>
      <c r="L1443" s="36">
        <f t="shared" si="291"/>
        <v>18.9384865</v>
      </c>
      <c r="M1443" s="36">
        <f t="shared" si="292"/>
        <v>1.4809896443000001</v>
      </c>
      <c r="N1443" s="36">
        <f t="shared" si="293"/>
        <v>20.419476144299999</v>
      </c>
      <c r="O1443" s="36">
        <f t="shared" si="294"/>
        <v>3.7209674277517353</v>
      </c>
      <c r="P1443" s="36">
        <f t="shared" si="295"/>
        <v>24.140443572051733</v>
      </c>
      <c r="Q1443" s="38">
        <v>14.81</v>
      </c>
      <c r="R1443" s="39">
        <f t="shared" si="296"/>
        <v>-0.38650671617541965</v>
      </c>
      <c r="S1443" s="40"/>
      <c r="T1443" s="41" t="str">
        <f t="shared" si="297"/>
        <v/>
      </c>
      <c r="U1443" s="41" t="str">
        <f t="shared" si="298"/>
        <v/>
      </c>
      <c r="V1443" s="41">
        <f t="shared" si="286"/>
        <v>14.81</v>
      </c>
      <c r="W1443" s="18">
        <f>_xlfn.XLOOKUP($B1443,'[1]Query2 w Prices'!$B:$B,'[1]Query2 w Prices'!$L:$L)</f>
        <v>14.735099999999999</v>
      </c>
    </row>
    <row r="1444" spans="2:23" ht="16.5" customHeight="1" x14ac:dyDescent="0.25">
      <c r="B1444" s="42" t="s">
        <v>2694</v>
      </c>
      <c r="C1444" s="33" t="s">
        <v>6272</v>
      </c>
      <c r="D1444" s="34" t="str">
        <f>_xlfn.XLOOKUP($B1444,[1]Redo!$A:$A,[1]Redo!$AD:$AD)</f>
        <v>SGN,S8,RWX,R39-2(CA),</v>
      </c>
      <c r="E1444" s="35">
        <v>1326</v>
      </c>
      <c r="F1444" s="36">
        <f>_xlfn.XLOOKUP($B1444,'[1]DOT Signs Costs (2)'!$A:$A,'[1]DOT Signs Costs (2)'!$Y:$Y)</f>
        <v>0.14528749999999999</v>
      </c>
      <c r="G1444" s="37">
        <f t="shared" si="288"/>
        <v>8.7172499999999999</v>
      </c>
      <c r="H1444" s="36">
        <f>_xlfn.XLOOKUP($B1444,'[1]DOT Signs Costs (2)'!$A:$A,'[1]DOT Signs Costs (2)'!$W:$W)</f>
        <v>20.394000000000002</v>
      </c>
      <c r="I1444" s="36">
        <f t="shared" si="287"/>
        <v>6.7398871249999992</v>
      </c>
      <c r="J1444" s="36">
        <f t="shared" si="289"/>
        <v>9.7342625000000002E-2</v>
      </c>
      <c r="K1444" s="36">
        <f t="shared" si="290"/>
        <v>6.7398871249999992</v>
      </c>
      <c r="L1444" s="36">
        <f t="shared" si="291"/>
        <v>27.231229750000001</v>
      </c>
      <c r="M1444" s="36">
        <f t="shared" si="292"/>
        <v>2.1294821664500003</v>
      </c>
      <c r="N1444" s="36">
        <f t="shared" si="293"/>
        <v>29.360711916450001</v>
      </c>
      <c r="O1444" s="36">
        <f t="shared" si="294"/>
        <v>5.3502965465257235</v>
      </c>
      <c r="P1444" s="36">
        <f t="shared" si="295"/>
        <v>34.711008462975727</v>
      </c>
      <c r="Q1444" s="38">
        <v>22.75</v>
      </c>
      <c r="R1444" s="39">
        <f t="shared" si="296"/>
        <v>-0.34458833069439221</v>
      </c>
      <c r="S1444" s="40"/>
      <c r="T1444" s="41" t="str">
        <f t="shared" si="297"/>
        <v/>
      </c>
      <c r="U1444" s="41" t="str">
        <f t="shared" si="298"/>
        <v/>
      </c>
      <c r="V1444" s="41">
        <f t="shared" si="286"/>
        <v>22.75</v>
      </c>
      <c r="W1444" s="18">
        <f>_xlfn.XLOOKUP($B1444,'[1]Query2 w Prices'!$B:$B,'[1]Query2 w Prices'!$L:$L)</f>
        <v>22.6737</v>
      </c>
    </row>
    <row r="1445" spans="2:23" ht="16.5" customHeight="1" x14ac:dyDescent="0.25">
      <c r="B1445" s="32" t="s">
        <v>2696</v>
      </c>
      <c r="C1445" s="33" t="s">
        <v>6273</v>
      </c>
      <c r="D1445" s="34" t="str">
        <f>_xlfn.XLOOKUP($B1445,[1]Redo!$A:$A,[1]Redo!$AD:$AD)</f>
        <v>SGN,S8,GWX,R39-3(CA),</v>
      </c>
      <c r="E1445" s="35">
        <v>1326</v>
      </c>
      <c r="F1445" s="36">
        <f>_xlfn.XLOOKUP($B1445,'[1]DOT Signs Costs (2)'!$A:$A,'[1]DOT Signs Costs (2)'!$Y:$Y)</f>
        <v>0.17705000000000001</v>
      </c>
      <c r="G1445" s="37">
        <f t="shared" si="288"/>
        <v>10.623000000000001</v>
      </c>
      <c r="H1445" s="36">
        <f>_xlfn.XLOOKUP($B1445,'[1]DOT Signs Costs (2)'!$A:$A,'[1]DOT Signs Costs (2)'!$W:$W)</f>
        <v>27.192</v>
      </c>
      <c r="I1445" s="36">
        <f t="shared" si="287"/>
        <v>8.2133495000000014</v>
      </c>
      <c r="J1445" s="36">
        <f t="shared" si="289"/>
        <v>0.11862350000000002</v>
      </c>
      <c r="K1445" s="36">
        <f t="shared" si="290"/>
        <v>8.2133495000000014</v>
      </c>
      <c r="L1445" s="36">
        <f t="shared" si="291"/>
        <v>35.523973000000005</v>
      </c>
      <c r="M1445" s="36">
        <f t="shared" si="292"/>
        <v>2.7779746886000005</v>
      </c>
      <c r="N1445" s="36">
        <f t="shared" si="293"/>
        <v>38.301947688600009</v>
      </c>
      <c r="O1445" s="36">
        <f t="shared" si="294"/>
        <v>6.9796256652997126</v>
      </c>
      <c r="P1445" s="36">
        <f t="shared" si="295"/>
        <v>45.281573353899724</v>
      </c>
      <c r="Q1445" s="38">
        <v>28.42</v>
      </c>
      <c r="R1445" s="39">
        <f t="shared" si="296"/>
        <v>-0.37237163165947224</v>
      </c>
      <c r="S1445" s="40"/>
      <c r="T1445" s="41" t="str">
        <f t="shared" si="297"/>
        <v/>
      </c>
      <c r="U1445" s="41" t="str">
        <f t="shared" si="298"/>
        <v/>
      </c>
      <c r="V1445" s="41">
        <f t="shared" si="286"/>
        <v>28.42</v>
      </c>
      <c r="W1445" s="18">
        <f>_xlfn.XLOOKUP($B1445,'[1]Query2 w Prices'!$B:$B,'[1]Query2 w Prices'!$L:$L)</f>
        <v>28.339400000000001</v>
      </c>
    </row>
    <row r="1446" spans="2:23" ht="16.5" customHeight="1" x14ac:dyDescent="0.25">
      <c r="B1446" s="42" t="s">
        <v>2409</v>
      </c>
      <c r="C1446" s="33" t="s">
        <v>6274</v>
      </c>
      <c r="D1446" s="34" t="str">
        <f>_xlfn.XLOOKUP($B1446,[1]Redo!$A:$A,[1]Redo!$AD:$AD)</f>
        <v>SGN,S8,BWX,R3(CA),</v>
      </c>
      <c r="E1446" s="35">
        <v>1326</v>
      </c>
      <c r="F1446" s="36">
        <f>_xlfn.XLOOKUP($B1446,'[1]DOT Signs Costs (2)'!$A:$A,'[1]DOT Signs Costs (2)'!$Y:$Y)</f>
        <v>0.28175</v>
      </c>
      <c r="G1446" s="37">
        <f t="shared" si="288"/>
        <v>16.905000000000001</v>
      </c>
      <c r="H1446" s="36">
        <f>_xlfn.XLOOKUP($B1446,'[1]DOT Signs Costs (2)'!$A:$A,'[1]DOT Signs Costs (2)'!$W:$W)</f>
        <v>45.32</v>
      </c>
      <c r="I1446" s="36">
        <f t="shared" si="287"/>
        <v>13.070382500000001</v>
      </c>
      <c r="J1446" s="36">
        <f t="shared" si="289"/>
        <v>0.18877250000000001</v>
      </c>
      <c r="K1446" s="36">
        <f t="shared" si="290"/>
        <v>13.070382500000001</v>
      </c>
      <c r="L1446" s="36">
        <f t="shared" si="291"/>
        <v>58.579155</v>
      </c>
      <c r="M1446" s="36">
        <f t="shared" si="292"/>
        <v>4.5808899210000007</v>
      </c>
      <c r="N1446" s="36">
        <f t="shared" si="293"/>
        <v>63.160044921000001</v>
      </c>
      <c r="O1446" s="36">
        <f t="shared" si="294"/>
        <v>11.509426991445183</v>
      </c>
      <c r="P1446" s="36">
        <f t="shared" si="295"/>
        <v>74.669471912445189</v>
      </c>
      <c r="Q1446" s="38">
        <v>43.16</v>
      </c>
      <c r="R1446" s="39">
        <f t="shared" si="296"/>
        <v>-0.42198600184814616</v>
      </c>
      <c r="S1446" s="40"/>
      <c r="T1446" s="41" t="str">
        <f t="shared" si="297"/>
        <v/>
      </c>
      <c r="U1446" s="41" t="str">
        <f t="shared" si="298"/>
        <v/>
      </c>
      <c r="V1446" s="41">
        <f t="shared" si="286"/>
        <v>43.16</v>
      </c>
      <c r="W1446" s="18">
        <f>_xlfn.XLOOKUP($B1446,'[1]Query2 w Prices'!$B:$B,'[1]Query2 w Prices'!$L:$L)</f>
        <v>43.085700000000003</v>
      </c>
    </row>
    <row r="1447" spans="2:23" ht="16.5" customHeight="1" x14ac:dyDescent="0.25">
      <c r="B1447" s="32" t="s">
        <v>2412</v>
      </c>
      <c r="C1447" s="33" t="s">
        <v>6275</v>
      </c>
      <c r="D1447" s="34" t="str">
        <f>_xlfn.XLOOKUP($B1447,[1]Redo!$A:$A,[1]Redo!$AD:$AD)</f>
        <v>SGN,S8,BWX,R3(CA),</v>
      </c>
      <c r="E1447" s="35">
        <v>1326</v>
      </c>
      <c r="F1447" s="36">
        <f>_xlfn.XLOOKUP($B1447,'[1]DOT Signs Costs (2)'!$A:$A,'[1]DOT Signs Costs (2)'!$Y:$Y)</f>
        <v>0.57143750000000015</v>
      </c>
      <c r="G1447" s="37">
        <f t="shared" si="288"/>
        <v>34.28625000000001</v>
      </c>
      <c r="H1447" s="36">
        <f>_xlfn.XLOOKUP($B1447,'[1]DOT Signs Costs (2)'!$A:$A,'[1]DOT Signs Costs (2)'!$W:$W)</f>
        <v>101.97</v>
      </c>
      <c r="I1447" s="36">
        <f t="shared" si="287"/>
        <v>26.508985625000008</v>
      </c>
      <c r="J1447" s="36">
        <f t="shared" si="289"/>
        <v>0.38286312500000014</v>
      </c>
      <c r="K1447" s="36">
        <f t="shared" si="290"/>
        <v>26.508985625000008</v>
      </c>
      <c r="L1447" s="36">
        <f t="shared" si="291"/>
        <v>128.86184875000001</v>
      </c>
      <c r="M1447" s="36">
        <f t="shared" si="292"/>
        <v>10.076996572250001</v>
      </c>
      <c r="N1447" s="36">
        <f t="shared" si="293"/>
        <v>138.93884532225002</v>
      </c>
      <c r="O1447" s="36">
        <f t="shared" si="294"/>
        <v>25.318324242996965</v>
      </c>
      <c r="P1447" s="36">
        <f t="shared" si="295"/>
        <v>164.25716956524698</v>
      </c>
      <c r="Q1447" s="38">
        <v>90.77</v>
      </c>
      <c r="R1447" s="39">
        <f t="shared" si="296"/>
        <v>-0.44739094043658217</v>
      </c>
      <c r="S1447" s="40"/>
      <c r="T1447" s="41" t="str">
        <f t="shared" si="297"/>
        <v/>
      </c>
      <c r="U1447" s="41" t="str">
        <f t="shared" si="298"/>
        <v/>
      </c>
      <c r="V1447" s="41">
        <f t="shared" si="286"/>
        <v>90.77</v>
      </c>
      <c r="W1447" s="18">
        <f>_xlfn.XLOOKUP($B1447,'[1]Query2 w Prices'!$B:$B,'[1]Query2 w Prices'!$L:$L)</f>
        <v>90.694900000000004</v>
      </c>
    </row>
    <row r="1448" spans="2:23" ht="16.5" customHeight="1" x14ac:dyDescent="0.25">
      <c r="B1448" s="42" t="s">
        <v>2413</v>
      </c>
      <c r="C1448" s="33" t="s">
        <v>6276</v>
      </c>
      <c r="D1448" s="34" t="str">
        <f>_xlfn.XLOOKUP($B1448,[1]Redo!$A:$A,[1]Redo!$AD:$AD)</f>
        <v>SGN,S8,BWX,R3(CA),</v>
      </c>
      <c r="E1448" s="35">
        <v>1326</v>
      </c>
      <c r="F1448" s="36">
        <f>_xlfn.XLOOKUP($B1448,'[1]DOT Signs Costs (2)'!$A:$A,'[1]DOT Signs Costs (2)'!$Y:$Y)</f>
        <v>0.96700000000000019</v>
      </c>
      <c r="G1448" s="37">
        <f t="shared" si="288"/>
        <v>58.02000000000001</v>
      </c>
      <c r="H1448" s="36">
        <f>_xlfn.XLOOKUP($B1448,'[1]DOT Signs Costs (2)'!$A:$A,'[1]DOT Signs Costs (2)'!$W:$W)</f>
        <v>181.28</v>
      </c>
      <c r="I1448" s="36">
        <f t="shared" si="287"/>
        <v>44.859130000000007</v>
      </c>
      <c r="J1448" s="36">
        <f t="shared" si="289"/>
        <v>0.64789000000000019</v>
      </c>
      <c r="K1448" s="36">
        <f t="shared" si="290"/>
        <v>44.859130000000007</v>
      </c>
      <c r="L1448" s="36">
        <f t="shared" si="291"/>
        <v>226.78701999999998</v>
      </c>
      <c r="M1448" s="36">
        <f t="shared" si="292"/>
        <v>17.734744964000001</v>
      </c>
      <c r="N1448" s="36">
        <f t="shared" si="293"/>
        <v>244.521764964</v>
      </c>
      <c r="O1448" s="36">
        <f t="shared" si="294"/>
        <v>44.5583185571287</v>
      </c>
      <c r="P1448" s="36">
        <f t="shared" si="295"/>
        <v>289.0800835211287</v>
      </c>
      <c r="Q1448" s="38">
        <v>167.86</v>
      </c>
      <c r="R1448" s="39">
        <f t="shared" si="296"/>
        <v>-0.4193304569606186</v>
      </c>
      <c r="S1448" s="40"/>
      <c r="T1448" s="41" t="str">
        <f t="shared" si="297"/>
        <v/>
      </c>
      <c r="U1448" s="41" t="str">
        <f t="shared" si="298"/>
        <v/>
      </c>
      <c r="V1448" s="41">
        <f t="shared" si="286"/>
        <v>167.86</v>
      </c>
      <c r="W1448" s="18">
        <f>_xlfn.XLOOKUP($B1448,'[1]Query2 w Prices'!$B:$B,'[1]Query2 w Prices'!$L:$L)</f>
        <v>167.78550000000001</v>
      </c>
    </row>
    <row r="1449" spans="2:23" ht="16.5" customHeight="1" x14ac:dyDescent="0.25">
      <c r="B1449" s="32" t="s">
        <v>2433</v>
      </c>
      <c r="C1449" s="33" t="s">
        <v>6277</v>
      </c>
      <c r="D1449" s="34" t="str">
        <f>_xlfn.XLOOKUP($B1449,[1]Redo!$A:$A,[1]Redo!$AD:$AD)</f>
        <v>SGN,S8,BRW,R3-1,</v>
      </c>
      <c r="E1449" s="35">
        <v>1326</v>
      </c>
      <c r="F1449" s="36">
        <f>_xlfn.XLOOKUP($B1449,'[1]DOT Signs Costs (2)'!$A:$A,'[1]DOT Signs Costs (2)'!$Y:$Y)</f>
        <v>0.77759999999999996</v>
      </c>
      <c r="G1449" s="37">
        <f t="shared" si="288"/>
        <v>46.655999999999999</v>
      </c>
      <c r="H1449" s="36">
        <f>_xlfn.XLOOKUP($B1449,'[1]DOT Signs Costs (2)'!$A:$A,'[1]DOT Signs Costs (2)'!$W:$W)</f>
        <v>145.024</v>
      </c>
      <c r="I1449" s="36">
        <f t="shared" si="287"/>
        <v>36.072863999999996</v>
      </c>
      <c r="J1449" s="36">
        <f t="shared" si="289"/>
        <v>0.52099200000000001</v>
      </c>
      <c r="K1449" s="36">
        <f t="shared" si="290"/>
        <v>36.072863999999996</v>
      </c>
      <c r="L1449" s="36">
        <f t="shared" si="291"/>
        <v>181.61785600000002</v>
      </c>
      <c r="M1449" s="36">
        <f t="shared" si="292"/>
        <v>14.202516339200002</v>
      </c>
      <c r="N1449" s="36">
        <f t="shared" si="293"/>
        <v>195.82037233920002</v>
      </c>
      <c r="O1449" s="36">
        <f t="shared" si="294"/>
        <v>35.683639580919262</v>
      </c>
      <c r="P1449" s="36">
        <f t="shared" si="295"/>
        <v>231.5040119201193</v>
      </c>
      <c r="Q1449" s="38" t="e">
        <v>#N/A</v>
      </c>
      <c r="R1449" s="39" t="str">
        <f t="shared" si="296"/>
        <v xml:space="preserve"> </v>
      </c>
      <c r="S1449" s="40"/>
      <c r="T1449" s="41" t="str">
        <f t="shared" si="297"/>
        <v/>
      </c>
      <c r="U1449" s="41" t="str">
        <f t="shared" si="298"/>
        <v/>
      </c>
      <c r="V1449" s="41" t="e">
        <f t="shared" si="286"/>
        <v>#N/A</v>
      </c>
      <c r="W1449" s="18" t="e">
        <f>_xlfn.XLOOKUP($B1449,'[1]Query2 w Prices'!$B:$B,'[1]Query2 w Prices'!$L:$L)</f>
        <v>#N/A</v>
      </c>
    </row>
    <row r="1450" spans="2:23" ht="16.5" customHeight="1" x14ac:dyDescent="0.25">
      <c r="B1450" s="42" t="s">
        <v>2436</v>
      </c>
      <c r="C1450" s="33" t="s">
        <v>6278</v>
      </c>
      <c r="D1450" s="34" t="str">
        <f>_xlfn.XLOOKUP($B1450,[1]Redo!$A:$A,[1]Redo!$AD:$AD)</f>
        <v>SGN,S8,BRW,R3-1,</v>
      </c>
      <c r="E1450" s="35">
        <v>1326</v>
      </c>
      <c r="F1450" s="36">
        <f>_xlfn.XLOOKUP($B1450,'[1]DOT Signs Costs (2)'!$A:$A,'[1]DOT Signs Costs (2)'!$Y:$Y)</f>
        <v>0.22939999999999999</v>
      </c>
      <c r="G1450" s="37">
        <f t="shared" si="288"/>
        <v>13.763999999999999</v>
      </c>
      <c r="H1450" s="36">
        <f>_xlfn.XLOOKUP($B1450,'[1]DOT Signs Costs (2)'!$A:$A,'[1]DOT Signs Costs (2)'!$W:$W)</f>
        <v>36.256</v>
      </c>
      <c r="I1450" s="36">
        <f t="shared" si="287"/>
        <v>10.641866</v>
      </c>
      <c r="J1450" s="36">
        <f t="shared" si="289"/>
        <v>0.153698</v>
      </c>
      <c r="K1450" s="36">
        <f t="shared" si="290"/>
        <v>10.641866</v>
      </c>
      <c r="L1450" s="36">
        <f t="shared" si="291"/>
        <v>47.051563999999999</v>
      </c>
      <c r="M1450" s="36">
        <f t="shared" si="292"/>
        <v>3.6794323048000002</v>
      </c>
      <c r="N1450" s="36">
        <f t="shared" si="293"/>
        <v>50.730996304800001</v>
      </c>
      <c r="O1450" s="36">
        <f t="shared" si="294"/>
        <v>9.2445263283724479</v>
      </c>
      <c r="P1450" s="36">
        <f t="shared" si="295"/>
        <v>59.975522633172446</v>
      </c>
      <c r="Q1450" s="38">
        <v>43.16</v>
      </c>
      <c r="R1450" s="39">
        <f t="shared" si="296"/>
        <v>-0.280373090469274</v>
      </c>
      <c r="S1450" s="40"/>
      <c r="T1450" s="41" t="str">
        <f t="shared" si="297"/>
        <v/>
      </c>
      <c r="U1450" s="41" t="str">
        <f t="shared" si="298"/>
        <v/>
      </c>
      <c r="V1450" s="41">
        <f t="shared" si="286"/>
        <v>43.16</v>
      </c>
      <c r="W1450" s="18">
        <f>_xlfn.XLOOKUP($B1450,'[1]Query2 w Prices'!$B:$B,'[1]Query2 w Prices'!$L:$L)</f>
        <v>43.085700000000003</v>
      </c>
    </row>
    <row r="1451" spans="2:23" ht="16.5" customHeight="1" x14ac:dyDescent="0.25">
      <c r="B1451" s="32" t="s">
        <v>2437</v>
      </c>
      <c r="C1451" s="33" t="s">
        <v>6279</v>
      </c>
      <c r="D1451" s="34" t="str">
        <f>_xlfn.XLOOKUP($B1451,[1]Redo!$A:$A,[1]Redo!$AD:$AD)</f>
        <v>SGN,S8,BRW,R3-1,</v>
      </c>
      <c r="E1451" s="35">
        <v>1326</v>
      </c>
      <c r="F1451" s="36">
        <f>_xlfn.XLOOKUP($B1451,'[1]DOT Signs Costs (2)'!$A:$A,'[1]DOT Signs Costs (2)'!$Y:$Y)</f>
        <v>0.46115</v>
      </c>
      <c r="G1451" s="37">
        <f t="shared" si="288"/>
        <v>27.669</v>
      </c>
      <c r="H1451" s="36">
        <f>_xlfn.XLOOKUP($B1451,'[1]DOT Signs Costs (2)'!$A:$A,'[1]DOT Signs Costs (2)'!$W:$W)</f>
        <v>81.576000000000008</v>
      </c>
      <c r="I1451" s="36">
        <f t="shared" si="287"/>
        <v>21.3927485</v>
      </c>
      <c r="J1451" s="36">
        <f t="shared" si="289"/>
        <v>0.30897050000000004</v>
      </c>
      <c r="K1451" s="36">
        <f t="shared" si="290"/>
        <v>21.3927485</v>
      </c>
      <c r="L1451" s="36">
        <f t="shared" si="291"/>
        <v>103.277719</v>
      </c>
      <c r="M1451" s="36">
        <f t="shared" si="292"/>
        <v>8.0763176258000016</v>
      </c>
      <c r="N1451" s="36">
        <f t="shared" si="293"/>
        <v>111.35403662580001</v>
      </c>
      <c r="O1451" s="36">
        <f t="shared" si="294"/>
        <v>20.291644129613871</v>
      </c>
      <c r="P1451" s="36">
        <f t="shared" si="295"/>
        <v>131.64568075541388</v>
      </c>
      <c r="Q1451" s="38">
        <v>88.51</v>
      </c>
      <c r="R1451" s="39">
        <f t="shared" si="296"/>
        <v>-0.32766499066198901</v>
      </c>
      <c r="S1451" s="40"/>
      <c r="T1451" s="41" t="str">
        <f t="shared" si="297"/>
        <v/>
      </c>
      <c r="U1451" s="41" t="str">
        <f t="shared" si="298"/>
        <v/>
      </c>
      <c r="V1451" s="41">
        <f t="shared" si="286"/>
        <v>88.51</v>
      </c>
      <c r="W1451" s="18">
        <f>_xlfn.XLOOKUP($B1451,'[1]Query2 w Prices'!$B:$B,'[1]Query2 w Prices'!$L:$L)</f>
        <v>88.433099999999996</v>
      </c>
    </row>
    <row r="1452" spans="2:23" ht="16.5" customHeight="1" x14ac:dyDescent="0.25">
      <c r="B1452" s="42" t="s">
        <v>2446</v>
      </c>
      <c r="C1452" s="33" t="s">
        <v>6280</v>
      </c>
      <c r="D1452" s="34" t="str">
        <f>_xlfn.XLOOKUP($B1452,[1]Redo!$A:$A,[1]Redo!$AD:$AD)</f>
        <v>SGN,S8,BWX,R3-10,</v>
      </c>
      <c r="E1452" s="35">
        <v>1326</v>
      </c>
      <c r="F1452" s="36">
        <f>_xlfn.XLOOKUP($B1452,'[1]DOT Signs Costs (2)'!$A:$A,'[1]DOT Signs Costs (2)'!$Y:$Y)</f>
        <v>0.46056249999999993</v>
      </c>
      <c r="G1452" s="37">
        <f t="shared" si="288"/>
        <v>27.633749999999996</v>
      </c>
      <c r="H1452" s="36">
        <f>_xlfn.XLOOKUP($B1452,'[1]DOT Signs Costs (2)'!$A:$A,'[1]DOT Signs Costs (2)'!$W:$W)</f>
        <v>79.31</v>
      </c>
      <c r="I1452" s="36">
        <f t="shared" si="287"/>
        <v>21.365494374999997</v>
      </c>
      <c r="J1452" s="36">
        <f t="shared" si="289"/>
        <v>0.30857687499999997</v>
      </c>
      <c r="K1452" s="36">
        <f t="shared" si="290"/>
        <v>21.365494374999997</v>
      </c>
      <c r="L1452" s="36">
        <f t="shared" si="291"/>
        <v>100.98407125</v>
      </c>
      <c r="M1452" s="36">
        <f t="shared" si="292"/>
        <v>7.8969543717500006</v>
      </c>
      <c r="N1452" s="36">
        <f t="shared" si="293"/>
        <v>108.88102562175</v>
      </c>
      <c r="O1452" s="36">
        <f t="shared" si="294"/>
        <v>19.840996261396626</v>
      </c>
      <c r="P1452" s="36">
        <f t="shared" si="295"/>
        <v>128.72202188314662</v>
      </c>
      <c r="Q1452" s="38" t="e">
        <v>#N/A</v>
      </c>
      <c r="R1452" s="39" t="str">
        <f t="shared" si="296"/>
        <v xml:space="preserve"> </v>
      </c>
      <c r="S1452" s="40"/>
      <c r="T1452" s="41" t="str">
        <f t="shared" si="297"/>
        <v/>
      </c>
      <c r="U1452" s="41" t="str">
        <f t="shared" si="298"/>
        <v/>
      </c>
      <c r="V1452" s="41" t="e">
        <f t="shared" si="286"/>
        <v>#N/A</v>
      </c>
      <c r="W1452" s="18" t="e">
        <f>_xlfn.XLOOKUP($B1452,'[1]Query2 w Prices'!$B:$B,'[1]Query2 w Prices'!$L:$L)</f>
        <v>#N/A</v>
      </c>
    </row>
    <row r="1453" spans="2:23" ht="16.5" customHeight="1" x14ac:dyDescent="0.25">
      <c r="B1453" s="32" t="s">
        <v>2447</v>
      </c>
      <c r="C1453" s="33" t="s">
        <v>6281</v>
      </c>
      <c r="D1453" s="34" t="str">
        <f>_xlfn.XLOOKUP($B1453,[1]Redo!$A:$A,[1]Redo!$AD:$AD)</f>
        <v>SGN,S8,BWX,R3-10,</v>
      </c>
      <c r="E1453" s="35">
        <v>1326</v>
      </c>
      <c r="F1453" s="36">
        <f>_xlfn.XLOOKUP($B1453,'[1]DOT Signs Costs (2)'!$A:$A,'[1]DOT Signs Costs (2)'!$Y:$Y)</f>
        <v>0.75524999999999998</v>
      </c>
      <c r="G1453" s="37">
        <f t="shared" si="288"/>
        <v>45.314999999999998</v>
      </c>
      <c r="H1453" s="36">
        <f>_xlfn.XLOOKUP($B1453,'[1]DOT Signs Costs (2)'!$A:$A,'[1]DOT Signs Costs (2)'!$W:$W)</f>
        <v>135.96</v>
      </c>
      <c r="I1453" s="36">
        <f t="shared" si="287"/>
        <v>35.036047500000002</v>
      </c>
      <c r="J1453" s="36">
        <f t="shared" si="289"/>
        <v>0.50601750000000001</v>
      </c>
      <c r="K1453" s="36">
        <f t="shared" si="290"/>
        <v>35.036047500000002</v>
      </c>
      <c r="L1453" s="36">
        <f t="shared" si="291"/>
        <v>171.50206500000002</v>
      </c>
      <c r="M1453" s="36">
        <f t="shared" si="292"/>
        <v>13.411461483000002</v>
      </c>
      <c r="N1453" s="36">
        <f t="shared" si="293"/>
        <v>184.91352648300003</v>
      </c>
      <c r="O1453" s="36">
        <f t="shared" si="294"/>
        <v>33.696124431968784</v>
      </c>
      <c r="P1453" s="36">
        <f t="shared" si="295"/>
        <v>218.60965091496882</v>
      </c>
      <c r="Q1453" s="38" t="e">
        <v>#N/A</v>
      </c>
      <c r="R1453" s="39" t="str">
        <f t="shared" si="296"/>
        <v xml:space="preserve"> </v>
      </c>
      <c r="S1453" s="40"/>
      <c r="T1453" s="41" t="str">
        <f t="shared" si="297"/>
        <v/>
      </c>
      <c r="U1453" s="41" t="str">
        <f t="shared" si="298"/>
        <v/>
      </c>
      <c r="V1453" s="41" t="e">
        <f t="shared" si="286"/>
        <v>#N/A</v>
      </c>
      <c r="W1453" s="18" t="e">
        <f>_xlfn.XLOOKUP($B1453,'[1]Query2 w Prices'!$B:$B,'[1]Query2 w Prices'!$L:$L)</f>
        <v>#N/A</v>
      </c>
    </row>
    <row r="1454" spans="2:23" ht="16.5" customHeight="1" x14ac:dyDescent="0.25">
      <c r="B1454" s="42" t="s">
        <v>2449</v>
      </c>
      <c r="C1454" s="33" t="s">
        <v>6282</v>
      </c>
      <c r="D1454" s="34" t="str">
        <f>_xlfn.XLOOKUP($B1454,[1]Redo!$A:$A,[1]Redo!$AD:$AD)</f>
        <v>SGN,S8,BWX,R3-10,</v>
      </c>
      <c r="E1454" s="35">
        <v>1326</v>
      </c>
      <c r="F1454" s="36">
        <f>_xlfn.XLOOKUP($B1454,'[1]DOT Signs Costs (2)'!$A:$A,'[1]DOT Signs Costs (2)'!$Y:$Y)</f>
        <v>2.3821999999999997</v>
      </c>
      <c r="G1454" s="37">
        <f t="shared" si="288"/>
        <v>142.93199999999999</v>
      </c>
      <c r="H1454" s="36">
        <f>_xlfn.XLOOKUP($B1454,'[1]DOT Signs Costs (2)'!$A:$A,'[1]DOT Signs Costs (2)'!$W:$W)</f>
        <v>471.32800000000003</v>
      </c>
      <c r="I1454" s="36">
        <f t="shared" si="287"/>
        <v>110.51025799999998</v>
      </c>
      <c r="J1454" s="36">
        <f t="shared" si="289"/>
        <v>1.5960739999999998</v>
      </c>
      <c r="K1454" s="36">
        <f t="shared" si="290"/>
        <v>110.51025799999998</v>
      </c>
      <c r="L1454" s="36">
        <f t="shared" si="291"/>
        <v>583.43433200000004</v>
      </c>
      <c r="M1454" s="36">
        <f t="shared" si="292"/>
        <v>45.624564762400006</v>
      </c>
      <c r="N1454" s="36">
        <f t="shared" si="293"/>
        <v>629.05889676240008</v>
      </c>
      <c r="O1454" s="36">
        <f t="shared" si="294"/>
        <v>114.63113198639671</v>
      </c>
      <c r="P1454" s="36">
        <f t="shared" si="295"/>
        <v>743.69002874879675</v>
      </c>
      <c r="Q1454" s="38" t="e">
        <v>#N/A</v>
      </c>
      <c r="R1454" s="39" t="str">
        <f t="shared" si="296"/>
        <v xml:space="preserve"> </v>
      </c>
      <c r="S1454" s="40"/>
      <c r="T1454" s="41" t="str">
        <f t="shared" si="297"/>
        <v/>
      </c>
      <c r="U1454" s="41" t="str">
        <f t="shared" si="298"/>
        <v/>
      </c>
      <c r="V1454" s="41" t="e">
        <f t="shared" si="286"/>
        <v>#N/A</v>
      </c>
      <c r="W1454" s="18" t="e">
        <f>_xlfn.XLOOKUP($B1454,'[1]Query2 w Prices'!$B:$B,'[1]Query2 w Prices'!$L:$L)</f>
        <v>#N/A</v>
      </c>
    </row>
    <row r="1455" spans="2:23" ht="16.5" customHeight="1" x14ac:dyDescent="0.25">
      <c r="B1455" s="32" t="s">
        <v>2450</v>
      </c>
      <c r="C1455" s="33" t="s">
        <v>6283</v>
      </c>
      <c r="D1455" s="34" t="str">
        <f>_xlfn.XLOOKUP($B1455,[1]Redo!$A:$A,[1]Redo!$AD:$AD)</f>
        <v>SGN,S8,BWX,R3-11 Series,</v>
      </c>
      <c r="E1455" s="35">
        <v>1326</v>
      </c>
      <c r="F1455" s="36">
        <f>_xlfn.XLOOKUP($B1455,'[1]DOT Signs Costs (2)'!$A:$A,'[1]DOT Signs Costs (2)'!$Y:$Y)</f>
        <v>0.46056249999999993</v>
      </c>
      <c r="G1455" s="37">
        <f t="shared" si="288"/>
        <v>27.633749999999996</v>
      </c>
      <c r="H1455" s="36">
        <f>_xlfn.XLOOKUP($B1455,'[1]DOT Signs Costs (2)'!$A:$A,'[1]DOT Signs Costs (2)'!$W:$W)</f>
        <v>79.31</v>
      </c>
      <c r="I1455" s="36">
        <f t="shared" si="287"/>
        <v>21.365494374999997</v>
      </c>
      <c r="J1455" s="36">
        <f t="shared" si="289"/>
        <v>0.30857687499999997</v>
      </c>
      <c r="K1455" s="36">
        <f t="shared" si="290"/>
        <v>21.365494374999997</v>
      </c>
      <c r="L1455" s="36">
        <f t="shared" si="291"/>
        <v>100.98407125</v>
      </c>
      <c r="M1455" s="36">
        <f t="shared" si="292"/>
        <v>7.8969543717500006</v>
      </c>
      <c r="N1455" s="36">
        <f t="shared" si="293"/>
        <v>108.88102562175</v>
      </c>
      <c r="O1455" s="36">
        <f t="shared" si="294"/>
        <v>19.840996261396626</v>
      </c>
      <c r="P1455" s="36">
        <f t="shared" si="295"/>
        <v>128.72202188314662</v>
      </c>
      <c r="Q1455" s="38" t="e">
        <v>#N/A</v>
      </c>
      <c r="R1455" s="39" t="str">
        <f t="shared" si="296"/>
        <v xml:space="preserve"> </v>
      </c>
      <c r="S1455" s="40"/>
      <c r="T1455" s="41" t="str">
        <f t="shared" si="297"/>
        <v/>
      </c>
      <c r="U1455" s="41" t="str">
        <f t="shared" si="298"/>
        <v/>
      </c>
      <c r="V1455" s="41" t="e">
        <f t="shared" si="286"/>
        <v>#N/A</v>
      </c>
      <c r="W1455" s="18" t="e">
        <f>_xlfn.XLOOKUP($B1455,'[1]Query2 w Prices'!$B:$B,'[1]Query2 w Prices'!$L:$L)</f>
        <v>#N/A</v>
      </c>
    </row>
    <row r="1456" spans="2:23" ht="16.5" customHeight="1" x14ac:dyDescent="0.25">
      <c r="B1456" s="42" t="s">
        <v>2451</v>
      </c>
      <c r="C1456" s="33" t="s">
        <v>6284</v>
      </c>
      <c r="D1456" s="34" t="str">
        <f>_xlfn.XLOOKUP($B1456,[1]Redo!$A:$A,[1]Redo!$AD:$AD)</f>
        <v>SGN,S8,BWX,R3-11 Series,</v>
      </c>
      <c r="E1456" s="35">
        <v>1326</v>
      </c>
      <c r="F1456" s="36">
        <f>_xlfn.XLOOKUP($B1456,'[1]DOT Signs Costs (2)'!$A:$A,'[1]DOT Signs Costs (2)'!$Y:$Y)</f>
        <v>0.75524999999999998</v>
      </c>
      <c r="G1456" s="37">
        <f t="shared" si="288"/>
        <v>45.314999999999998</v>
      </c>
      <c r="H1456" s="36">
        <f>_xlfn.XLOOKUP($B1456,'[1]DOT Signs Costs (2)'!$A:$A,'[1]DOT Signs Costs (2)'!$W:$W)</f>
        <v>135.96</v>
      </c>
      <c r="I1456" s="36">
        <f t="shared" si="287"/>
        <v>35.036047500000002</v>
      </c>
      <c r="J1456" s="36">
        <f t="shared" si="289"/>
        <v>0.50601750000000001</v>
      </c>
      <c r="K1456" s="36">
        <f t="shared" si="290"/>
        <v>35.036047500000002</v>
      </c>
      <c r="L1456" s="36">
        <f t="shared" si="291"/>
        <v>171.50206500000002</v>
      </c>
      <c r="M1456" s="36">
        <f t="shared" si="292"/>
        <v>13.411461483000002</v>
      </c>
      <c r="N1456" s="36">
        <f t="shared" si="293"/>
        <v>184.91352648300003</v>
      </c>
      <c r="O1456" s="36">
        <f t="shared" si="294"/>
        <v>33.696124431968784</v>
      </c>
      <c r="P1456" s="36">
        <f t="shared" si="295"/>
        <v>218.60965091496882</v>
      </c>
      <c r="Q1456" s="38" t="e">
        <v>#N/A</v>
      </c>
      <c r="R1456" s="39" t="str">
        <f t="shared" si="296"/>
        <v xml:space="preserve"> </v>
      </c>
      <c r="S1456" s="40"/>
      <c r="T1456" s="41" t="str">
        <f t="shared" si="297"/>
        <v/>
      </c>
      <c r="U1456" s="41" t="str">
        <f t="shared" si="298"/>
        <v/>
      </c>
      <c r="V1456" s="41" t="e">
        <f t="shared" si="286"/>
        <v>#N/A</v>
      </c>
      <c r="W1456" s="18" t="e">
        <f>_xlfn.XLOOKUP($B1456,'[1]Query2 w Prices'!$B:$B,'[1]Query2 w Prices'!$L:$L)</f>
        <v>#N/A</v>
      </c>
    </row>
    <row r="1457" spans="2:23" ht="16.5" customHeight="1" x14ac:dyDescent="0.25">
      <c r="B1457" s="32" t="s">
        <v>2452</v>
      </c>
      <c r="C1457" s="33" t="s">
        <v>6285</v>
      </c>
      <c r="D1457" s="34" t="str">
        <f>_xlfn.XLOOKUP($B1457,[1]Redo!$A:$A,[1]Redo!$AD:$AD)</f>
        <v>SGN,S8,BWX,R3-11 Series,</v>
      </c>
      <c r="E1457" s="35">
        <v>1326</v>
      </c>
      <c r="F1457" s="36">
        <f>_xlfn.XLOOKUP($B1457,'[1]DOT Signs Costs (2)'!$A:$A,'[1]DOT Signs Costs (2)'!$Y:$Y)</f>
        <v>2.3821999999999997</v>
      </c>
      <c r="G1457" s="37">
        <f t="shared" si="288"/>
        <v>142.93199999999999</v>
      </c>
      <c r="H1457" s="36">
        <f>_xlfn.XLOOKUP($B1457,'[1]DOT Signs Costs (2)'!$A:$A,'[1]DOT Signs Costs (2)'!$W:$W)</f>
        <v>471.32800000000003</v>
      </c>
      <c r="I1457" s="36">
        <f t="shared" si="287"/>
        <v>110.51025799999998</v>
      </c>
      <c r="J1457" s="36">
        <f t="shared" si="289"/>
        <v>1.5960739999999998</v>
      </c>
      <c r="K1457" s="36">
        <f t="shared" si="290"/>
        <v>110.51025799999998</v>
      </c>
      <c r="L1457" s="36">
        <f t="shared" si="291"/>
        <v>583.43433200000004</v>
      </c>
      <c r="M1457" s="36">
        <f t="shared" si="292"/>
        <v>45.624564762400006</v>
      </c>
      <c r="N1457" s="36">
        <f t="shared" si="293"/>
        <v>629.05889676240008</v>
      </c>
      <c r="O1457" s="36">
        <f t="shared" si="294"/>
        <v>114.63113198639671</v>
      </c>
      <c r="P1457" s="36">
        <f t="shared" si="295"/>
        <v>743.69002874879675</v>
      </c>
      <c r="Q1457" s="38" t="e">
        <v>#N/A</v>
      </c>
      <c r="R1457" s="39" t="str">
        <f t="shared" si="296"/>
        <v xml:space="preserve"> </v>
      </c>
      <c r="S1457" s="40"/>
      <c r="T1457" s="41" t="str">
        <f t="shared" si="297"/>
        <v/>
      </c>
      <c r="U1457" s="41" t="str">
        <f t="shared" si="298"/>
        <v/>
      </c>
      <c r="V1457" s="41" t="e">
        <f t="shared" si="286"/>
        <v>#N/A</v>
      </c>
      <c r="W1457" s="18" t="e">
        <f>_xlfn.XLOOKUP($B1457,'[1]Query2 w Prices'!$B:$B,'[1]Query2 w Prices'!$L:$L)</f>
        <v>#N/A</v>
      </c>
    </row>
    <row r="1458" spans="2:23" ht="16.5" customHeight="1" x14ac:dyDescent="0.25">
      <c r="B1458" s="42" t="s">
        <v>2453</v>
      </c>
      <c r="C1458" s="33" t="s">
        <v>6286</v>
      </c>
      <c r="D1458" s="34" t="str">
        <f>_xlfn.XLOOKUP($B1458,[1]Redo!$A:$A,[1]Redo!$AD:$AD)</f>
        <v>SGN,S8,BWX,R3-11hP,</v>
      </c>
      <c r="E1458" s="35">
        <v>1326</v>
      </c>
      <c r="F1458" s="36">
        <f>_xlfn.XLOOKUP($B1458,'[1]DOT Signs Costs (2)'!$A:$A,'[1]DOT Signs Costs (2)'!$Y:$Y)</f>
        <v>0.17734375000000002</v>
      </c>
      <c r="G1458" s="37">
        <f t="shared" si="288"/>
        <v>10.640625000000002</v>
      </c>
      <c r="H1458" s="36">
        <f>_xlfn.XLOOKUP($B1458,'[1]DOT Signs Costs (2)'!$A:$A,'[1]DOT Signs Costs (2)'!$W:$W)</f>
        <v>28.325000000000003</v>
      </c>
      <c r="I1458" s="36">
        <f t="shared" si="287"/>
        <v>8.2269765625000009</v>
      </c>
      <c r="J1458" s="36">
        <f t="shared" si="289"/>
        <v>0.11882031250000002</v>
      </c>
      <c r="K1458" s="36">
        <f t="shared" si="290"/>
        <v>8.2269765625000009</v>
      </c>
      <c r="L1458" s="36">
        <f t="shared" si="291"/>
        <v>36.670796875000001</v>
      </c>
      <c r="M1458" s="36">
        <f t="shared" si="292"/>
        <v>2.8676563156250001</v>
      </c>
      <c r="N1458" s="36">
        <f t="shared" si="293"/>
        <v>39.538453190624999</v>
      </c>
      <c r="O1458" s="36">
        <f t="shared" si="294"/>
        <v>7.2049495994083328</v>
      </c>
      <c r="P1458" s="36">
        <f t="shared" si="295"/>
        <v>46.743402790033329</v>
      </c>
      <c r="Q1458" s="38" t="e">
        <v>#N/A</v>
      </c>
      <c r="R1458" s="39" t="str">
        <f t="shared" si="296"/>
        <v xml:space="preserve"> </v>
      </c>
      <c r="S1458" s="40"/>
      <c r="T1458" s="41" t="str">
        <f t="shared" si="297"/>
        <v/>
      </c>
      <c r="U1458" s="41" t="str">
        <f t="shared" si="298"/>
        <v/>
      </c>
      <c r="V1458" s="41" t="e">
        <f t="shared" si="286"/>
        <v>#N/A</v>
      </c>
      <c r="W1458" s="18" t="e">
        <f>_xlfn.XLOOKUP($B1458,'[1]Query2 w Prices'!$B:$B,'[1]Query2 w Prices'!$L:$L)</f>
        <v>#N/A</v>
      </c>
    </row>
    <row r="1459" spans="2:23" ht="16.5" customHeight="1" x14ac:dyDescent="0.25">
      <c r="B1459" s="32" t="s">
        <v>2454</v>
      </c>
      <c r="C1459" s="33" t="s">
        <v>6287</v>
      </c>
      <c r="D1459" s="34" t="str">
        <f>_xlfn.XLOOKUP($B1459,[1]Redo!$A:$A,[1]Redo!$AD:$AD)</f>
        <v>SGN,S8,BWX,R3-11hP,</v>
      </c>
      <c r="E1459" s="35">
        <v>1326</v>
      </c>
      <c r="F1459" s="36">
        <f>_xlfn.XLOOKUP($B1459,'[1]DOT Signs Costs (2)'!$A:$A,'[1]DOT Signs Costs (2)'!$Y:$Y)</f>
        <v>0.24057500000000001</v>
      </c>
      <c r="G1459" s="37">
        <f t="shared" si="288"/>
        <v>14.4345</v>
      </c>
      <c r="H1459" s="36">
        <f>_xlfn.XLOOKUP($B1459,'[1]DOT Signs Costs (2)'!$A:$A,'[1]DOT Signs Costs (2)'!$W:$W)</f>
        <v>40.788000000000004</v>
      </c>
      <c r="I1459" s="36">
        <f t="shared" si="287"/>
        <v>11.160274250000001</v>
      </c>
      <c r="J1459" s="36">
        <f t="shared" si="289"/>
        <v>0.16118525000000003</v>
      </c>
      <c r="K1459" s="36">
        <f t="shared" si="290"/>
        <v>11.160274250000001</v>
      </c>
      <c r="L1459" s="36">
        <f t="shared" si="291"/>
        <v>52.109459500000007</v>
      </c>
      <c r="M1459" s="36">
        <f t="shared" si="292"/>
        <v>4.0749597329000009</v>
      </c>
      <c r="N1459" s="36">
        <f t="shared" si="293"/>
        <v>56.184419232900005</v>
      </c>
      <c r="O1459" s="36">
        <f t="shared" si="294"/>
        <v>10.238283902847687</v>
      </c>
      <c r="P1459" s="36">
        <f t="shared" si="295"/>
        <v>66.422703135747696</v>
      </c>
      <c r="Q1459" s="38" t="e">
        <v>#N/A</v>
      </c>
      <c r="R1459" s="39" t="str">
        <f t="shared" si="296"/>
        <v xml:space="preserve"> </v>
      </c>
      <c r="S1459" s="40"/>
      <c r="T1459" s="41" t="str">
        <f t="shared" si="297"/>
        <v/>
      </c>
      <c r="U1459" s="41" t="str">
        <f t="shared" si="298"/>
        <v/>
      </c>
      <c r="V1459" s="41" t="e">
        <f t="shared" si="286"/>
        <v>#N/A</v>
      </c>
      <c r="W1459" s="18" t="e">
        <f>_xlfn.XLOOKUP($B1459,'[1]Query2 w Prices'!$B:$B,'[1]Query2 w Prices'!$L:$L)</f>
        <v>#N/A</v>
      </c>
    </row>
    <row r="1460" spans="2:23" ht="16.5" customHeight="1" x14ac:dyDescent="0.25">
      <c r="B1460" s="42" t="s">
        <v>2455</v>
      </c>
      <c r="C1460" s="33" t="s">
        <v>6288</v>
      </c>
      <c r="D1460" s="34" t="str">
        <f>_xlfn.XLOOKUP($B1460,[1]Redo!$A:$A,[1]Redo!$AD:$AD)</f>
        <v>SGN,S8,BWX,R3-11hP,</v>
      </c>
      <c r="E1460" s="35">
        <v>1326</v>
      </c>
      <c r="F1460" s="36">
        <f>_xlfn.XLOOKUP($B1460,'[1]DOT Signs Costs (2)'!$A:$A,'[1]DOT Signs Costs (2)'!$Y:$Y)</f>
        <v>0.90582500000000021</v>
      </c>
      <c r="G1460" s="37">
        <f t="shared" si="288"/>
        <v>54.349500000000013</v>
      </c>
      <c r="H1460" s="36">
        <f>_xlfn.XLOOKUP($B1460,'[1]DOT Signs Costs (2)'!$A:$A,'[1]DOT Signs Costs (2)'!$W:$W)</f>
        <v>176.74800000000005</v>
      </c>
      <c r="I1460" s="36">
        <f t="shared" si="287"/>
        <v>42.021221750000009</v>
      </c>
      <c r="J1460" s="36">
        <f t="shared" si="289"/>
        <v>0.60690275000000016</v>
      </c>
      <c r="K1460" s="36">
        <f t="shared" si="290"/>
        <v>42.021221750000009</v>
      </c>
      <c r="L1460" s="36">
        <f t="shared" si="291"/>
        <v>219.37612450000006</v>
      </c>
      <c r="M1460" s="36">
        <f t="shared" si="292"/>
        <v>17.155212935900007</v>
      </c>
      <c r="N1460" s="36">
        <f t="shared" si="293"/>
        <v>236.53133743590007</v>
      </c>
      <c r="O1460" s="36">
        <f t="shared" si="294"/>
        <v>43.102251792449714</v>
      </c>
      <c r="P1460" s="36">
        <f t="shared" si="295"/>
        <v>279.63358922834976</v>
      </c>
      <c r="Q1460" s="38" t="e">
        <v>#N/A</v>
      </c>
      <c r="R1460" s="39" t="str">
        <f t="shared" si="296"/>
        <v xml:space="preserve"> </v>
      </c>
      <c r="S1460" s="40"/>
      <c r="T1460" s="41" t="str">
        <f t="shared" si="297"/>
        <v/>
      </c>
      <c r="U1460" s="41" t="str">
        <f t="shared" si="298"/>
        <v/>
      </c>
      <c r="V1460" s="41" t="e">
        <f t="shared" si="286"/>
        <v>#N/A</v>
      </c>
      <c r="W1460" s="18" t="e">
        <f>_xlfn.XLOOKUP($B1460,'[1]Query2 w Prices'!$B:$B,'[1]Query2 w Prices'!$L:$L)</f>
        <v>#N/A</v>
      </c>
    </row>
    <row r="1461" spans="2:23" ht="16.5" customHeight="1" x14ac:dyDescent="0.25">
      <c r="B1461" s="32" t="s">
        <v>2456</v>
      </c>
      <c r="C1461" s="33" t="s">
        <v>6289</v>
      </c>
      <c r="D1461" s="34" t="str">
        <f>_xlfn.XLOOKUP($B1461,[1]Redo!$A:$A,[1]Redo!$AD:$AD)</f>
        <v>SGN,S8,BWX,R3-12,</v>
      </c>
      <c r="E1461" s="35">
        <v>1326</v>
      </c>
      <c r="F1461" s="36">
        <f>_xlfn.XLOOKUP($B1461,'[1]DOT Signs Costs (2)'!$A:$A,'[1]DOT Signs Costs (2)'!$Y:$Y)</f>
        <v>0.46056249999999993</v>
      </c>
      <c r="G1461" s="37">
        <f t="shared" si="288"/>
        <v>27.633749999999996</v>
      </c>
      <c r="H1461" s="36">
        <f>_xlfn.XLOOKUP($B1461,'[1]DOT Signs Costs (2)'!$A:$A,'[1]DOT Signs Costs (2)'!$W:$W)</f>
        <v>79.31</v>
      </c>
      <c r="I1461" s="36">
        <f t="shared" si="287"/>
        <v>21.365494374999997</v>
      </c>
      <c r="J1461" s="36">
        <f t="shared" si="289"/>
        <v>0.30857687499999997</v>
      </c>
      <c r="K1461" s="36">
        <f t="shared" si="290"/>
        <v>21.365494374999997</v>
      </c>
      <c r="L1461" s="36">
        <f t="shared" si="291"/>
        <v>100.98407125</v>
      </c>
      <c r="M1461" s="36">
        <f t="shared" si="292"/>
        <v>7.8969543717500006</v>
      </c>
      <c r="N1461" s="36">
        <f t="shared" si="293"/>
        <v>108.88102562175</v>
      </c>
      <c r="O1461" s="36">
        <f t="shared" si="294"/>
        <v>19.840996261396626</v>
      </c>
      <c r="P1461" s="36">
        <f t="shared" si="295"/>
        <v>128.72202188314662</v>
      </c>
      <c r="Q1461" s="38" t="e">
        <v>#N/A</v>
      </c>
      <c r="R1461" s="39" t="str">
        <f t="shared" si="296"/>
        <v xml:space="preserve"> </v>
      </c>
      <c r="S1461" s="40"/>
      <c r="T1461" s="41" t="str">
        <f t="shared" si="297"/>
        <v/>
      </c>
      <c r="U1461" s="41" t="str">
        <f t="shared" si="298"/>
        <v/>
      </c>
      <c r="V1461" s="41" t="e">
        <f t="shared" si="286"/>
        <v>#N/A</v>
      </c>
      <c r="W1461" s="18" t="e">
        <f>_xlfn.XLOOKUP($B1461,'[1]Query2 w Prices'!$B:$B,'[1]Query2 w Prices'!$L:$L)</f>
        <v>#N/A</v>
      </c>
    </row>
    <row r="1462" spans="2:23" ht="16.5" customHeight="1" x14ac:dyDescent="0.25">
      <c r="B1462" s="42" t="s">
        <v>2457</v>
      </c>
      <c r="C1462" s="33" t="s">
        <v>6290</v>
      </c>
      <c r="D1462" s="34" t="str">
        <f>_xlfn.XLOOKUP($B1462,[1]Redo!$A:$A,[1]Redo!$AD:$AD)</f>
        <v>SGN,S8,BWX,R3-12,</v>
      </c>
      <c r="E1462" s="35">
        <v>1326</v>
      </c>
      <c r="F1462" s="36">
        <f>_xlfn.XLOOKUP($B1462,'[1]DOT Signs Costs (2)'!$A:$A,'[1]DOT Signs Costs (2)'!$Y:$Y)</f>
        <v>0.75524999999999998</v>
      </c>
      <c r="G1462" s="37">
        <f t="shared" si="288"/>
        <v>45.314999999999998</v>
      </c>
      <c r="H1462" s="36">
        <f>_xlfn.XLOOKUP($B1462,'[1]DOT Signs Costs (2)'!$A:$A,'[1]DOT Signs Costs (2)'!$W:$W)</f>
        <v>135.96</v>
      </c>
      <c r="I1462" s="36">
        <f t="shared" si="287"/>
        <v>35.036047500000002</v>
      </c>
      <c r="J1462" s="36">
        <f t="shared" si="289"/>
        <v>0.50601750000000001</v>
      </c>
      <c r="K1462" s="36">
        <f t="shared" si="290"/>
        <v>35.036047500000002</v>
      </c>
      <c r="L1462" s="36">
        <f t="shared" si="291"/>
        <v>171.50206500000002</v>
      </c>
      <c r="M1462" s="36">
        <f t="shared" si="292"/>
        <v>13.411461483000002</v>
      </c>
      <c r="N1462" s="36">
        <f t="shared" si="293"/>
        <v>184.91352648300003</v>
      </c>
      <c r="O1462" s="36">
        <f t="shared" si="294"/>
        <v>33.696124431968784</v>
      </c>
      <c r="P1462" s="36">
        <f t="shared" si="295"/>
        <v>218.60965091496882</v>
      </c>
      <c r="Q1462" s="38" t="e">
        <v>#N/A</v>
      </c>
      <c r="R1462" s="39" t="str">
        <f t="shared" si="296"/>
        <v xml:space="preserve"> </v>
      </c>
      <c r="S1462" s="40"/>
      <c r="T1462" s="41" t="str">
        <f t="shared" si="297"/>
        <v/>
      </c>
      <c r="U1462" s="41" t="str">
        <f t="shared" si="298"/>
        <v/>
      </c>
      <c r="V1462" s="41" t="e">
        <f t="shared" si="286"/>
        <v>#N/A</v>
      </c>
      <c r="W1462" s="18" t="e">
        <f>_xlfn.XLOOKUP($B1462,'[1]Query2 w Prices'!$B:$B,'[1]Query2 w Prices'!$L:$L)</f>
        <v>#N/A</v>
      </c>
    </row>
    <row r="1463" spans="2:23" ht="16.5" customHeight="1" x14ac:dyDescent="0.25">
      <c r="B1463" s="32" t="s">
        <v>2458</v>
      </c>
      <c r="C1463" s="33" t="s">
        <v>6291</v>
      </c>
      <c r="D1463" s="34" t="str">
        <f>_xlfn.XLOOKUP($B1463,[1]Redo!$A:$A,[1]Redo!$AD:$AD)</f>
        <v>SGN,S8,BWX,R3-12,</v>
      </c>
      <c r="E1463" s="35">
        <v>1326</v>
      </c>
      <c r="F1463" s="36">
        <f>_xlfn.XLOOKUP($B1463,'[1]DOT Signs Costs (2)'!$A:$A,'[1]DOT Signs Costs (2)'!$Y:$Y)</f>
        <v>1.3458000000000003</v>
      </c>
      <c r="G1463" s="37">
        <f t="shared" si="288"/>
        <v>80.748000000000019</v>
      </c>
      <c r="H1463" s="36">
        <f>_xlfn.XLOOKUP($B1463,'[1]DOT Signs Costs (2)'!$A:$A,'[1]DOT Signs Costs (2)'!$W:$W)</f>
        <v>253.79200000000003</v>
      </c>
      <c r="I1463" s="36">
        <f t="shared" si="287"/>
        <v>62.431662000000017</v>
      </c>
      <c r="J1463" s="36">
        <f t="shared" si="289"/>
        <v>0.90168600000000032</v>
      </c>
      <c r="K1463" s="36">
        <f t="shared" si="290"/>
        <v>62.431662000000017</v>
      </c>
      <c r="L1463" s="36">
        <f t="shared" si="291"/>
        <v>317.12534800000003</v>
      </c>
      <c r="M1463" s="36">
        <f t="shared" si="292"/>
        <v>24.799202213600005</v>
      </c>
      <c r="N1463" s="36">
        <f t="shared" si="293"/>
        <v>341.92455021360001</v>
      </c>
      <c r="O1463" s="36">
        <f t="shared" si="294"/>
        <v>62.307676509547584</v>
      </c>
      <c r="P1463" s="36">
        <f t="shared" si="295"/>
        <v>404.23222672314762</v>
      </c>
      <c r="Q1463" s="38" t="e">
        <v>#N/A</v>
      </c>
      <c r="R1463" s="39" t="str">
        <f t="shared" si="296"/>
        <v xml:space="preserve"> </v>
      </c>
      <c r="S1463" s="40"/>
      <c r="T1463" s="41" t="str">
        <f t="shared" si="297"/>
        <v/>
      </c>
      <c r="U1463" s="41" t="str">
        <f t="shared" si="298"/>
        <v/>
      </c>
      <c r="V1463" s="41" t="e">
        <f t="shared" si="286"/>
        <v>#N/A</v>
      </c>
      <c r="W1463" s="18" t="e">
        <f>_xlfn.XLOOKUP($B1463,'[1]Query2 w Prices'!$B:$B,'[1]Query2 w Prices'!$L:$L)</f>
        <v>#N/A</v>
      </c>
    </row>
    <row r="1464" spans="2:23" ht="16.5" customHeight="1" x14ac:dyDescent="0.25">
      <c r="B1464" s="42" t="s">
        <v>2459</v>
      </c>
      <c r="C1464" s="33" t="s">
        <v>6292</v>
      </c>
      <c r="D1464" s="34" t="str">
        <f>_xlfn.XLOOKUP($B1464,[1]Redo!$A:$A,[1]Redo!$AD:$AD)</f>
        <v>SGN,S8,BWX,R3-12a,</v>
      </c>
      <c r="E1464" s="35">
        <v>1326</v>
      </c>
      <c r="F1464" s="36">
        <f>_xlfn.XLOOKUP($B1464,'[1]DOT Signs Costs (2)'!$A:$A,'[1]DOT Signs Costs (2)'!$Y:$Y)</f>
        <v>0.46056249999999993</v>
      </c>
      <c r="G1464" s="37">
        <f t="shared" si="288"/>
        <v>27.633749999999996</v>
      </c>
      <c r="H1464" s="36">
        <f>_xlfn.XLOOKUP($B1464,'[1]DOT Signs Costs (2)'!$A:$A,'[1]DOT Signs Costs (2)'!$W:$W)</f>
        <v>79.31</v>
      </c>
      <c r="I1464" s="36">
        <f t="shared" si="287"/>
        <v>21.365494374999997</v>
      </c>
      <c r="J1464" s="36">
        <f t="shared" si="289"/>
        <v>0.30857687499999997</v>
      </c>
      <c r="K1464" s="36">
        <f t="shared" si="290"/>
        <v>21.365494374999997</v>
      </c>
      <c r="L1464" s="36">
        <f t="shared" si="291"/>
        <v>100.98407125</v>
      </c>
      <c r="M1464" s="36">
        <f t="shared" si="292"/>
        <v>7.8969543717500006</v>
      </c>
      <c r="N1464" s="36">
        <f t="shared" si="293"/>
        <v>108.88102562175</v>
      </c>
      <c r="O1464" s="36">
        <f t="shared" si="294"/>
        <v>19.840996261396626</v>
      </c>
      <c r="P1464" s="36">
        <f t="shared" si="295"/>
        <v>128.72202188314662</v>
      </c>
      <c r="Q1464" s="38" t="e">
        <v>#N/A</v>
      </c>
      <c r="R1464" s="39" t="str">
        <f t="shared" si="296"/>
        <v xml:space="preserve"> </v>
      </c>
      <c r="S1464" s="40"/>
      <c r="T1464" s="41" t="str">
        <f t="shared" si="297"/>
        <v/>
      </c>
      <c r="U1464" s="41" t="str">
        <f t="shared" si="298"/>
        <v/>
      </c>
      <c r="V1464" s="41" t="e">
        <f t="shared" si="286"/>
        <v>#N/A</v>
      </c>
      <c r="W1464" s="18" t="e">
        <f>_xlfn.XLOOKUP($B1464,'[1]Query2 w Prices'!$B:$B,'[1]Query2 w Prices'!$L:$L)</f>
        <v>#N/A</v>
      </c>
    </row>
    <row r="1465" spans="2:23" ht="16.5" customHeight="1" x14ac:dyDescent="0.25">
      <c r="B1465" s="32" t="s">
        <v>2460</v>
      </c>
      <c r="C1465" s="33" t="s">
        <v>6293</v>
      </c>
      <c r="D1465" s="34" t="str">
        <f>_xlfn.XLOOKUP($B1465,[1]Redo!$A:$A,[1]Redo!$AD:$AD)</f>
        <v>SGN,S8,BWX,R3-12a,</v>
      </c>
      <c r="E1465" s="35">
        <v>1326</v>
      </c>
      <c r="F1465" s="36">
        <f>_xlfn.XLOOKUP($B1465,'[1]DOT Signs Costs (2)'!$A:$A,'[1]DOT Signs Costs (2)'!$Y:$Y)</f>
        <v>0.75524999999999998</v>
      </c>
      <c r="G1465" s="37">
        <f t="shared" si="288"/>
        <v>45.314999999999998</v>
      </c>
      <c r="H1465" s="36">
        <f>_xlfn.XLOOKUP($B1465,'[1]DOT Signs Costs (2)'!$A:$A,'[1]DOT Signs Costs (2)'!$W:$W)</f>
        <v>135.96</v>
      </c>
      <c r="I1465" s="36">
        <f t="shared" si="287"/>
        <v>35.036047500000002</v>
      </c>
      <c r="J1465" s="36">
        <f t="shared" si="289"/>
        <v>0.50601750000000001</v>
      </c>
      <c r="K1465" s="36">
        <f t="shared" si="290"/>
        <v>35.036047500000002</v>
      </c>
      <c r="L1465" s="36">
        <f t="shared" si="291"/>
        <v>171.50206500000002</v>
      </c>
      <c r="M1465" s="36">
        <f t="shared" si="292"/>
        <v>13.411461483000002</v>
      </c>
      <c r="N1465" s="36">
        <f t="shared" si="293"/>
        <v>184.91352648300003</v>
      </c>
      <c r="O1465" s="36">
        <f t="shared" si="294"/>
        <v>33.696124431968784</v>
      </c>
      <c r="P1465" s="36">
        <f t="shared" si="295"/>
        <v>218.60965091496882</v>
      </c>
      <c r="Q1465" s="38" t="e">
        <v>#N/A</v>
      </c>
      <c r="R1465" s="39" t="str">
        <f t="shared" si="296"/>
        <v xml:space="preserve"> </v>
      </c>
      <c r="S1465" s="40"/>
      <c r="T1465" s="41" t="str">
        <f t="shared" si="297"/>
        <v/>
      </c>
      <c r="U1465" s="41" t="str">
        <f t="shared" si="298"/>
        <v/>
      </c>
      <c r="V1465" s="41" t="e">
        <f t="shared" si="286"/>
        <v>#N/A</v>
      </c>
      <c r="W1465" s="18" t="e">
        <f>_xlfn.XLOOKUP($B1465,'[1]Query2 w Prices'!$B:$B,'[1]Query2 w Prices'!$L:$L)</f>
        <v>#N/A</v>
      </c>
    </row>
    <row r="1466" spans="2:23" ht="16.5" customHeight="1" x14ac:dyDescent="0.25">
      <c r="B1466" s="42" t="s">
        <v>2461</v>
      </c>
      <c r="C1466" s="33" t="s">
        <v>6294</v>
      </c>
      <c r="D1466" s="34" t="str">
        <f>_xlfn.XLOOKUP($B1466,[1]Redo!$A:$A,[1]Redo!$AD:$AD)</f>
        <v>SGN,S8,BWX,R3-12a,</v>
      </c>
      <c r="E1466" s="35">
        <v>1326</v>
      </c>
      <c r="F1466" s="36">
        <f>_xlfn.XLOOKUP($B1466,'[1]DOT Signs Costs (2)'!$A:$A,'[1]DOT Signs Costs (2)'!$Y:$Y)</f>
        <v>1.3458000000000003</v>
      </c>
      <c r="G1466" s="37">
        <f t="shared" si="288"/>
        <v>80.748000000000019</v>
      </c>
      <c r="H1466" s="36">
        <f>_xlfn.XLOOKUP($B1466,'[1]DOT Signs Costs (2)'!$A:$A,'[1]DOT Signs Costs (2)'!$W:$W)</f>
        <v>253.79200000000003</v>
      </c>
      <c r="I1466" s="36">
        <f t="shared" si="287"/>
        <v>62.431662000000017</v>
      </c>
      <c r="J1466" s="36">
        <f t="shared" si="289"/>
        <v>0.90168600000000032</v>
      </c>
      <c r="K1466" s="36">
        <f t="shared" si="290"/>
        <v>62.431662000000017</v>
      </c>
      <c r="L1466" s="36">
        <f t="shared" si="291"/>
        <v>317.12534800000003</v>
      </c>
      <c r="M1466" s="36">
        <f t="shared" si="292"/>
        <v>24.799202213600005</v>
      </c>
      <c r="N1466" s="36">
        <f t="shared" si="293"/>
        <v>341.92455021360001</v>
      </c>
      <c r="O1466" s="36">
        <f t="shared" si="294"/>
        <v>62.307676509547584</v>
      </c>
      <c r="P1466" s="36">
        <f t="shared" si="295"/>
        <v>404.23222672314762</v>
      </c>
      <c r="Q1466" s="38" t="e">
        <v>#N/A</v>
      </c>
      <c r="R1466" s="39" t="str">
        <f t="shared" si="296"/>
        <v xml:space="preserve"> </v>
      </c>
      <c r="S1466" s="40"/>
      <c r="T1466" s="41" t="str">
        <f t="shared" si="297"/>
        <v/>
      </c>
      <c r="U1466" s="41" t="str">
        <f t="shared" si="298"/>
        <v/>
      </c>
      <c r="V1466" s="41" t="e">
        <f t="shared" si="286"/>
        <v>#N/A</v>
      </c>
      <c r="W1466" s="18" t="e">
        <f>_xlfn.XLOOKUP($B1466,'[1]Query2 w Prices'!$B:$B,'[1]Query2 w Prices'!$L:$L)</f>
        <v>#N/A</v>
      </c>
    </row>
    <row r="1467" spans="2:23" ht="16.5" customHeight="1" x14ac:dyDescent="0.25">
      <c r="B1467" s="32" t="s">
        <v>2462</v>
      </c>
      <c r="C1467" s="33" t="s">
        <v>6295</v>
      </c>
      <c r="D1467" s="34" t="str">
        <f>_xlfn.XLOOKUP($B1467,[1]Redo!$A:$A,[1]Redo!$AD:$AD)</f>
        <v>SGN,S8,BWX,R3-12b,</v>
      </c>
      <c r="E1467" s="35">
        <v>1326</v>
      </c>
      <c r="F1467" s="36">
        <f>_xlfn.XLOOKUP($B1467,'[1]DOT Signs Costs (2)'!$A:$A,'[1]DOT Signs Costs (2)'!$Y:$Y)</f>
        <v>0.46056249999999993</v>
      </c>
      <c r="G1467" s="37">
        <f t="shared" si="288"/>
        <v>27.633749999999996</v>
      </c>
      <c r="H1467" s="36">
        <f>_xlfn.XLOOKUP($B1467,'[1]DOT Signs Costs (2)'!$A:$A,'[1]DOT Signs Costs (2)'!$W:$W)</f>
        <v>79.31</v>
      </c>
      <c r="I1467" s="36">
        <f t="shared" si="287"/>
        <v>21.365494374999997</v>
      </c>
      <c r="J1467" s="36">
        <f t="shared" si="289"/>
        <v>0.30857687499999997</v>
      </c>
      <c r="K1467" s="36">
        <f t="shared" si="290"/>
        <v>21.365494374999997</v>
      </c>
      <c r="L1467" s="36">
        <f t="shared" si="291"/>
        <v>100.98407125</v>
      </c>
      <c r="M1467" s="36">
        <f t="shared" si="292"/>
        <v>7.8969543717500006</v>
      </c>
      <c r="N1467" s="36">
        <f t="shared" si="293"/>
        <v>108.88102562175</v>
      </c>
      <c r="O1467" s="36">
        <f t="shared" si="294"/>
        <v>19.840996261396626</v>
      </c>
      <c r="P1467" s="36">
        <f t="shared" si="295"/>
        <v>128.72202188314662</v>
      </c>
      <c r="Q1467" s="38" t="e">
        <v>#N/A</v>
      </c>
      <c r="R1467" s="39" t="str">
        <f t="shared" si="296"/>
        <v xml:space="preserve"> </v>
      </c>
      <c r="S1467" s="40"/>
      <c r="T1467" s="41" t="str">
        <f t="shared" si="297"/>
        <v/>
      </c>
      <c r="U1467" s="41" t="str">
        <f t="shared" si="298"/>
        <v/>
      </c>
      <c r="V1467" s="41" t="e">
        <f t="shared" si="286"/>
        <v>#N/A</v>
      </c>
      <c r="W1467" s="18" t="e">
        <f>_xlfn.XLOOKUP($B1467,'[1]Query2 w Prices'!$B:$B,'[1]Query2 w Prices'!$L:$L)</f>
        <v>#N/A</v>
      </c>
    </row>
    <row r="1468" spans="2:23" ht="16.5" customHeight="1" x14ac:dyDescent="0.25">
      <c r="B1468" s="42" t="s">
        <v>2463</v>
      </c>
      <c r="C1468" s="33" t="s">
        <v>6296</v>
      </c>
      <c r="D1468" s="34" t="str">
        <f>_xlfn.XLOOKUP($B1468,[1]Redo!$A:$A,[1]Redo!$AD:$AD)</f>
        <v>SGN,S8,BWX,R3-12b,</v>
      </c>
      <c r="E1468" s="35">
        <v>1326</v>
      </c>
      <c r="F1468" s="36">
        <f>_xlfn.XLOOKUP($B1468,'[1]DOT Signs Costs (2)'!$A:$A,'[1]DOT Signs Costs (2)'!$Y:$Y)</f>
        <v>0.75524999999999998</v>
      </c>
      <c r="G1468" s="37">
        <f t="shared" si="288"/>
        <v>45.314999999999998</v>
      </c>
      <c r="H1468" s="36">
        <f>_xlfn.XLOOKUP($B1468,'[1]DOT Signs Costs (2)'!$A:$A,'[1]DOT Signs Costs (2)'!$W:$W)</f>
        <v>135.96</v>
      </c>
      <c r="I1468" s="36">
        <f t="shared" si="287"/>
        <v>35.036047500000002</v>
      </c>
      <c r="J1468" s="36">
        <f t="shared" si="289"/>
        <v>0.50601750000000001</v>
      </c>
      <c r="K1468" s="36">
        <f t="shared" si="290"/>
        <v>35.036047500000002</v>
      </c>
      <c r="L1468" s="36">
        <f t="shared" si="291"/>
        <v>171.50206500000002</v>
      </c>
      <c r="M1468" s="36">
        <f t="shared" si="292"/>
        <v>13.411461483000002</v>
      </c>
      <c r="N1468" s="36">
        <f t="shared" si="293"/>
        <v>184.91352648300003</v>
      </c>
      <c r="O1468" s="36">
        <f t="shared" si="294"/>
        <v>33.696124431968784</v>
      </c>
      <c r="P1468" s="36">
        <f t="shared" si="295"/>
        <v>218.60965091496882</v>
      </c>
      <c r="Q1468" s="38" t="e">
        <v>#N/A</v>
      </c>
      <c r="R1468" s="39" t="str">
        <f t="shared" si="296"/>
        <v xml:space="preserve"> </v>
      </c>
      <c r="S1468" s="40"/>
      <c r="T1468" s="41" t="str">
        <f t="shared" si="297"/>
        <v/>
      </c>
      <c r="U1468" s="41" t="str">
        <f t="shared" si="298"/>
        <v/>
      </c>
      <c r="V1468" s="41" t="e">
        <f t="shared" si="286"/>
        <v>#N/A</v>
      </c>
      <c r="W1468" s="18" t="e">
        <f>_xlfn.XLOOKUP($B1468,'[1]Query2 w Prices'!$B:$B,'[1]Query2 w Prices'!$L:$L)</f>
        <v>#N/A</v>
      </c>
    </row>
    <row r="1469" spans="2:23" ht="16.5" customHeight="1" x14ac:dyDescent="0.25">
      <c r="B1469" s="32" t="s">
        <v>2464</v>
      </c>
      <c r="C1469" s="33" t="s">
        <v>6297</v>
      </c>
      <c r="D1469" s="34" t="str">
        <f>_xlfn.XLOOKUP($B1469,[1]Redo!$A:$A,[1]Redo!$AD:$AD)</f>
        <v>SGN,S8,BWX,R3-12b,</v>
      </c>
      <c r="E1469" s="35">
        <v>1326</v>
      </c>
      <c r="F1469" s="36">
        <f>_xlfn.XLOOKUP($B1469,'[1]DOT Signs Costs (2)'!$A:$A,'[1]DOT Signs Costs (2)'!$Y:$Y)</f>
        <v>1.3458000000000003</v>
      </c>
      <c r="G1469" s="37">
        <f t="shared" si="288"/>
        <v>80.748000000000019</v>
      </c>
      <c r="H1469" s="36">
        <f>_xlfn.XLOOKUP($B1469,'[1]DOT Signs Costs (2)'!$A:$A,'[1]DOT Signs Costs (2)'!$W:$W)</f>
        <v>253.79200000000003</v>
      </c>
      <c r="I1469" s="36">
        <f t="shared" si="287"/>
        <v>62.431662000000017</v>
      </c>
      <c r="J1469" s="36">
        <f t="shared" si="289"/>
        <v>0.90168600000000032</v>
      </c>
      <c r="K1469" s="36">
        <f t="shared" si="290"/>
        <v>62.431662000000017</v>
      </c>
      <c r="L1469" s="36">
        <f t="shared" si="291"/>
        <v>317.12534800000003</v>
      </c>
      <c r="M1469" s="36">
        <f t="shared" si="292"/>
        <v>24.799202213600005</v>
      </c>
      <c r="N1469" s="36">
        <f t="shared" si="293"/>
        <v>341.92455021360001</v>
      </c>
      <c r="O1469" s="36">
        <f t="shared" si="294"/>
        <v>62.307676509547584</v>
      </c>
      <c r="P1469" s="36">
        <f t="shared" si="295"/>
        <v>404.23222672314762</v>
      </c>
      <c r="Q1469" s="38" t="e">
        <v>#N/A</v>
      </c>
      <c r="R1469" s="39" t="str">
        <f t="shared" si="296"/>
        <v xml:space="preserve"> </v>
      </c>
      <c r="S1469" s="40"/>
      <c r="T1469" s="41" t="str">
        <f t="shared" si="297"/>
        <v/>
      </c>
      <c r="U1469" s="41" t="str">
        <f t="shared" si="298"/>
        <v/>
      </c>
      <c r="V1469" s="41" t="e">
        <f t="shared" si="286"/>
        <v>#N/A</v>
      </c>
      <c r="W1469" s="18" t="e">
        <f>_xlfn.XLOOKUP($B1469,'[1]Query2 w Prices'!$B:$B,'[1]Query2 w Prices'!$L:$L)</f>
        <v>#N/A</v>
      </c>
    </row>
    <row r="1470" spans="2:23" ht="16.5" customHeight="1" x14ac:dyDescent="0.25">
      <c r="B1470" s="42" t="s">
        <v>2465</v>
      </c>
      <c r="C1470" s="33" t="s">
        <v>6298</v>
      </c>
      <c r="D1470" s="34" t="str">
        <f>_xlfn.XLOOKUP($B1470,[1]Redo!$A:$A,[1]Redo!$AD:$AD)</f>
        <v>SGN,S8,BWX,R3-12c,</v>
      </c>
      <c r="E1470" s="35">
        <v>1326</v>
      </c>
      <c r="F1470" s="36">
        <f>_xlfn.XLOOKUP($B1470,'[1]DOT Signs Costs (2)'!$A:$A,'[1]DOT Signs Costs (2)'!$Y:$Y)</f>
        <v>0.46056249999999993</v>
      </c>
      <c r="G1470" s="37">
        <f t="shared" si="288"/>
        <v>27.633749999999996</v>
      </c>
      <c r="H1470" s="36">
        <f>_xlfn.XLOOKUP($B1470,'[1]DOT Signs Costs (2)'!$A:$A,'[1]DOT Signs Costs (2)'!$W:$W)</f>
        <v>79.31</v>
      </c>
      <c r="I1470" s="36">
        <f t="shared" si="287"/>
        <v>21.365494374999997</v>
      </c>
      <c r="J1470" s="36">
        <f t="shared" si="289"/>
        <v>0.30857687499999997</v>
      </c>
      <c r="K1470" s="36">
        <f t="shared" si="290"/>
        <v>21.365494374999997</v>
      </c>
      <c r="L1470" s="36">
        <f t="shared" si="291"/>
        <v>100.98407125</v>
      </c>
      <c r="M1470" s="36">
        <f t="shared" si="292"/>
        <v>7.8969543717500006</v>
      </c>
      <c r="N1470" s="36">
        <f t="shared" si="293"/>
        <v>108.88102562175</v>
      </c>
      <c r="O1470" s="36">
        <f t="shared" si="294"/>
        <v>19.840996261396626</v>
      </c>
      <c r="P1470" s="36">
        <f t="shared" si="295"/>
        <v>128.72202188314662</v>
      </c>
      <c r="Q1470" s="38" t="e">
        <v>#N/A</v>
      </c>
      <c r="R1470" s="39" t="str">
        <f t="shared" si="296"/>
        <v xml:space="preserve"> </v>
      </c>
      <c r="S1470" s="40"/>
      <c r="T1470" s="41" t="str">
        <f t="shared" si="297"/>
        <v/>
      </c>
      <c r="U1470" s="41" t="str">
        <f t="shared" si="298"/>
        <v/>
      </c>
      <c r="V1470" s="41" t="e">
        <f t="shared" si="286"/>
        <v>#N/A</v>
      </c>
      <c r="W1470" s="18" t="e">
        <f>_xlfn.XLOOKUP($B1470,'[1]Query2 w Prices'!$B:$B,'[1]Query2 w Prices'!$L:$L)</f>
        <v>#N/A</v>
      </c>
    </row>
    <row r="1471" spans="2:23" ht="16.5" customHeight="1" x14ac:dyDescent="0.25">
      <c r="B1471" s="32" t="s">
        <v>2466</v>
      </c>
      <c r="C1471" s="33" t="s">
        <v>6299</v>
      </c>
      <c r="D1471" s="34" t="str">
        <f>_xlfn.XLOOKUP($B1471,[1]Redo!$A:$A,[1]Redo!$AD:$AD)</f>
        <v>SGN,S8,BWX,R3-12c,</v>
      </c>
      <c r="E1471" s="35">
        <v>1326</v>
      </c>
      <c r="F1471" s="36">
        <f>_xlfn.XLOOKUP($B1471,'[1]DOT Signs Costs (2)'!$A:$A,'[1]DOT Signs Costs (2)'!$Y:$Y)</f>
        <v>0.75524999999999998</v>
      </c>
      <c r="G1471" s="37">
        <f t="shared" si="288"/>
        <v>45.314999999999998</v>
      </c>
      <c r="H1471" s="36">
        <f>_xlfn.XLOOKUP($B1471,'[1]DOT Signs Costs (2)'!$A:$A,'[1]DOT Signs Costs (2)'!$W:$W)</f>
        <v>135.96</v>
      </c>
      <c r="I1471" s="36">
        <f t="shared" si="287"/>
        <v>35.036047500000002</v>
      </c>
      <c r="J1471" s="36">
        <f t="shared" si="289"/>
        <v>0.50601750000000001</v>
      </c>
      <c r="K1471" s="36">
        <f t="shared" si="290"/>
        <v>35.036047500000002</v>
      </c>
      <c r="L1471" s="36">
        <f t="shared" si="291"/>
        <v>171.50206500000002</v>
      </c>
      <c r="M1471" s="36">
        <f t="shared" si="292"/>
        <v>13.411461483000002</v>
      </c>
      <c r="N1471" s="36">
        <f t="shared" si="293"/>
        <v>184.91352648300003</v>
      </c>
      <c r="O1471" s="36">
        <f t="shared" si="294"/>
        <v>33.696124431968784</v>
      </c>
      <c r="P1471" s="36">
        <f t="shared" si="295"/>
        <v>218.60965091496882</v>
      </c>
      <c r="Q1471" s="38" t="e">
        <v>#N/A</v>
      </c>
      <c r="R1471" s="39" t="str">
        <f t="shared" si="296"/>
        <v xml:space="preserve"> </v>
      </c>
      <c r="S1471" s="40"/>
      <c r="T1471" s="41" t="str">
        <f t="shared" si="297"/>
        <v/>
      </c>
      <c r="U1471" s="41" t="str">
        <f t="shared" si="298"/>
        <v/>
      </c>
      <c r="V1471" s="41" t="e">
        <f t="shared" si="286"/>
        <v>#N/A</v>
      </c>
      <c r="W1471" s="18" t="e">
        <f>_xlfn.XLOOKUP($B1471,'[1]Query2 w Prices'!$B:$B,'[1]Query2 w Prices'!$L:$L)</f>
        <v>#N/A</v>
      </c>
    </row>
    <row r="1472" spans="2:23" ht="16.5" customHeight="1" x14ac:dyDescent="0.25">
      <c r="B1472" s="42" t="s">
        <v>2467</v>
      </c>
      <c r="C1472" s="33" t="s">
        <v>6300</v>
      </c>
      <c r="D1472" s="34" t="str">
        <f>_xlfn.XLOOKUP($B1472,[1]Redo!$A:$A,[1]Redo!$AD:$AD)</f>
        <v>SGN,S8,BWX,R3-12c,</v>
      </c>
      <c r="E1472" s="35">
        <v>1326</v>
      </c>
      <c r="F1472" s="36">
        <f>_xlfn.XLOOKUP($B1472,'[1]DOT Signs Costs (2)'!$A:$A,'[1]DOT Signs Costs (2)'!$Y:$Y)</f>
        <v>1.3458000000000003</v>
      </c>
      <c r="G1472" s="37">
        <f t="shared" si="288"/>
        <v>80.748000000000019</v>
      </c>
      <c r="H1472" s="36">
        <f>_xlfn.XLOOKUP($B1472,'[1]DOT Signs Costs (2)'!$A:$A,'[1]DOT Signs Costs (2)'!$W:$W)</f>
        <v>253.79200000000003</v>
      </c>
      <c r="I1472" s="36">
        <f t="shared" si="287"/>
        <v>62.431662000000017</v>
      </c>
      <c r="J1472" s="36">
        <f t="shared" si="289"/>
        <v>0.90168600000000032</v>
      </c>
      <c r="K1472" s="36">
        <f t="shared" si="290"/>
        <v>62.431662000000017</v>
      </c>
      <c r="L1472" s="36">
        <f t="shared" si="291"/>
        <v>317.12534800000003</v>
      </c>
      <c r="M1472" s="36">
        <f t="shared" si="292"/>
        <v>24.799202213600005</v>
      </c>
      <c r="N1472" s="36">
        <f t="shared" si="293"/>
        <v>341.92455021360001</v>
      </c>
      <c r="O1472" s="36">
        <f t="shared" si="294"/>
        <v>62.307676509547584</v>
      </c>
      <c r="P1472" s="36">
        <f t="shared" si="295"/>
        <v>404.23222672314762</v>
      </c>
      <c r="Q1472" s="38" t="e">
        <v>#N/A</v>
      </c>
      <c r="R1472" s="39" t="str">
        <f t="shared" si="296"/>
        <v xml:space="preserve"> </v>
      </c>
      <c r="S1472" s="40"/>
      <c r="T1472" s="41" t="str">
        <f t="shared" si="297"/>
        <v/>
      </c>
      <c r="U1472" s="41" t="str">
        <f t="shared" si="298"/>
        <v/>
      </c>
      <c r="V1472" s="41" t="e">
        <f t="shared" si="286"/>
        <v>#N/A</v>
      </c>
      <c r="W1472" s="18" t="e">
        <f>_xlfn.XLOOKUP($B1472,'[1]Query2 w Prices'!$B:$B,'[1]Query2 w Prices'!$L:$L)</f>
        <v>#N/A</v>
      </c>
    </row>
    <row r="1473" spans="2:23" ht="16.5" customHeight="1" x14ac:dyDescent="0.25">
      <c r="B1473" s="32" t="s">
        <v>2468</v>
      </c>
      <c r="C1473" s="33" t="s">
        <v>6301</v>
      </c>
      <c r="D1473" s="34" t="str">
        <f>_xlfn.XLOOKUP($B1473,[1]Redo!$A:$A,[1]Redo!$AD:$AD)</f>
        <v>SGN,S8,BWX,R3-12d,</v>
      </c>
      <c r="E1473" s="35">
        <v>1326</v>
      </c>
      <c r="F1473" s="36">
        <f>_xlfn.XLOOKUP($B1473,'[1]DOT Signs Costs (2)'!$A:$A,'[1]DOT Signs Costs (2)'!$Y:$Y)</f>
        <v>0.46056249999999993</v>
      </c>
      <c r="G1473" s="37">
        <f t="shared" si="288"/>
        <v>27.633749999999996</v>
      </c>
      <c r="H1473" s="36">
        <f>_xlfn.XLOOKUP($B1473,'[1]DOT Signs Costs (2)'!$A:$A,'[1]DOT Signs Costs (2)'!$W:$W)</f>
        <v>79.31</v>
      </c>
      <c r="I1473" s="36">
        <f t="shared" si="287"/>
        <v>21.365494374999997</v>
      </c>
      <c r="J1473" s="36">
        <f t="shared" si="289"/>
        <v>0.30857687499999997</v>
      </c>
      <c r="K1473" s="36">
        <f t="shared" si="290"/>
        <v>21.365494374999997</v>
      </c>
      <c r="L1473" s="36">
        <f t="shared" si="291"/>
        <v>100.98407125</v>
      </c>
      <c r="M1473" s="36">
        <f t="shared" si="292"/>
        <v>7.8969543717500006</v>
      </c>
      <c r="N1473" s="36">
        <f t="shared" si="293"/>
        <v>108.88102562175</v>
      </c>
      <c r="O1473" s="36">
        <f t="shared" si="294"/>
        <v>19.840996261396626</v>
      </c>
      <c r="P1473" s="36">
        <f t="shared" si="295"/>
        <v>128.72202188314662</v>
      </c>
      <c r="Q1473" s="38" t="e">
        <v>#N/A</v>
      </c>
      <c r="R1473" s="39" t="str">
        <f t="shared" si="296"/>
        <v xml:space="preserve"> </v>
      </c>
      <c r="S1473" s="40"/>
      <c r="T1473" s="41" t="str">
        <f t="shared" si="297"/>
        <v/>
      </c>
      <c r="U1473" s="41" t="str">
        <f t="shared" si="298"/>
        <v/>
      </c>
      <c r="V1473" s="41" t="e">
        <f t="shared" si="286"/>
        <v>#N/A</v>
      </c>
      <c r="W1473" s="18" t="e">
        <f>_xlfn.XLOOKUP($B1473,'[1]Query2 w Prices'!$B:$B,'[1]Query2 w Prices'!$L:$L)</f>
        <v>#N/A</v>
      </c>
    </row>
    <row r="1474" spans="2:23" ht="16.5" customHeight="1" x14ac:dyDescent="0.25">
      <c r="B1474" s="42" t="s">
        <v>2469</v>
      </c>
      <c r="C1474" s="33" t="s">
        <v>6302</v>
      </c>
      <c r="D1474" s="34" t="str">
        <f>_xlfn.XLOOKUP($B1474,[1]Redo!$A:$A,[1]Redo!$AD:$AD)</f>
        <v>SGN,S8,BWX,R3-12d,</v>
      </c>
      <c r="E1474" s="35">
        <v>1326</v>
      </c>
      <c r="F1474" s="36">
        <f>_xlfn.XLOOKUP($B1474,'[1]DOT Signs Costs (2)'!$A:$A,'[1]DOT Signs Costs (2)'!$Y:$Y)</f>
        <v>0.75524999999999998</v>
      </c>
      <c r="G1474" s="37">
        <f t="shared" si="288"/>
        <v>45.314999999999998</v>
      </c>
      <c r="H1474" s="36">
        <f>_xlfn.XLOOKUP($B1474,'[1]DOT Signs Costs (2)'!$A:$A,'[1]DOT Signs Costs (2)'!$W:$W)</f>
        <v>135.96</v>
      </c>
      <c r="I1474" s="36">
        <f t="shared" si="287"/>
        <v>35.036047500000002</v>
      </c>
      <c r="J1474" s="36">
        <f t="shared" si="289"/>
        <v>0.50601750000000001</v>
      </c>
      <c r="K1474" s="36">
        <f t="shared" si="290"/>
        <v>35.036047500000002</v>
      </c>
      <c r="L1474" s="36">
        <f t="shared" si="291"/>
        <v>171.50206500000002</v>
      </c>
      <c r="M1474" s="36">
        <f t="shared" si="292"/>
        <v>13.411461483000002</v>
      </c>
      <c r="N1474" s="36">
        <f t="shared" si="293"/>
        <v>184.91352648300003</v>
      </c>
      <c r="O1474" s="36">
        <f t="shared" si="294"/>
        <v>33.696124431968784</v>
      </c>
      <c r="P1474" s="36">
        <f t="shared" si="295"/>
        <v>218.60965091496882</v>
      </c>
      <c r="Q1474" s="38" t="e">
        <v>#N/A</v>
      </c>
      <c r="R1474" s="39" t="str">
        <f t="shared" si="296"/>
        <v xml:space="preserve"> </v>
      </c>
      <c r="S1474" s="40"/>
      <c r="T1474" s="41" t="str">
        <f t="shared" si="297"/>
        <v/>
      </c>
      <c r="U1474" s="41" t="str">
        <f t="shared" si="298"/>
        <v/>
      </c>
      <c r="V1474" s="41" t="e">
        <f t="shared" si="286"/>
        <v>#N/A</v>
      </c>
      <c r="W1474" s="18" t="e">
        <f>_xlfn.XLOOKUP($B1474,'[1]Query2 w Prices'!$B:$B,'[1]Query2 w Prices'!$L:$L)</f>
        <v>#N/A</v>
      </c>
    </row>
    <row r="1475" spans="2:23" ht="16.5" customHeight="1" x14ac:dyDescent="0.25">
      <c r="B1475" s="32" t="s">
        <v>2470</v>
      </c>
      <c r="C1475" s="33" t="s">
        <v>6303</v>
      </c>
      <c r="D1475" s="34" t="str">
        <f>_xlfn.XLOOKUP($B1475,[1]Redo!$A:$A,[1]Redo!$AD:$AD)</f>
        <v>SGN,S8,BWX,R3-12d,</v>
      </c>
      <c r="E1475" s="35">
        <v>1326</v>
      </c>
      <c r="F1475" s="36">
        <f>_xlfn.XLOOKUP($B1475,'[1]DOT Signs Costs (2)'!$A:$A,'[1]DOT Signs Costs (2)'!$Y:$Y)</f>
        <v>1.3458000000000003</v>
      </c>
      <c r="G1475" s="37">
        <f t="shared" si="288"/>
        <v>80.748000000000019</v>
      </c>
      <c r="H1475" s="36">
        <f>_xlfn.XLOOKUP($B1475,'[1]DOT Signs Costs (2)'!$A:$A,'[1]DOT Signs Costs (2)'!$W:$W)</f>
        <v>253.79200000000003</v>
      </c>
      <c r="I1475" s="36">
        <f t="shared" si="287"/>
        <v>62.431662000000017</v>
      </c>
      <c r="J1475" s="36">
        <f t="shared" si="289"/>
        <v>0.90168600000000032</v>
      </c>
      <c r="K1475" s="36">
        <f t="shared" si="290"/>
        <v>62.431662000000017</v>
      </c>
      <c r="L1475" s="36">
        <f t="shared" si="291"/>
        <v>317.12534800000003</v>
      </c>
      <c r="M1475" s="36">
        <f t="shared" si="292"/>
        <v>24.799202213600005</v>
      </c>
      <c r="N1475" s="36">
        <f t="shared" si="293"/>
        <v>341.92455021360001</v>
      </c>
      <c r="O1475" s="36">
        <f t="shared" si="294"/>
        <v>62.307676509547584</v>
      </c>
      <c r="P1475" s="36">
        <f t="shared" si="295"/>
        <v>404.23222672314762</v>
      </c>
      <c r="Q1475" s="38" t="e">
        <v>#N/A</v>
      </c>
      <c r="R1475" s="39" t="str">
        <f t="shared" si="296"/>
        <v xml:space="preserve"> </v>
      </c>
      <c r="S1475" s="40"/>
      <c r="T1475" s="41" t="str">
        <f t="shared" si="297"/>
        <v/>
      </c>
      <c r="U1475" s="41" t="str">
        <f t="shared" si="298"/>
        <v/>
      </c>
      <c r="V1475" s="41" t="e">
        <f t="shared" si="286"/>
        <v>#N/A</v>
      </c>
      <c r="W1475" s="18" t="e">
        <f>_xlfn.XLOOKUP($B1475,'[1]Query2 w Prices'!$B:$B,'[1]Query2 w Prices'!$L:$L)</f>
        <v>#N/A</v>
      </c>
    </row>
    <row r="1476" spans="2:23" ht="16.5" customHeight="1" x14ac:dyDescent="0.25">
      <c r="B1476" s="42" t="s">
        <v>2471</v>
      </c>
      <c r="C1476" s="33" t="s">
        <v>6304</v>
      </c>
      <c r="D1476" s="34" t="str">
        <f>_xlfn.XLOOKUP($B1476,[1]Redo!$A:$A,[1]Redo!$AD:$AD)</f>
        <v>SGN,S8,BWX,R3-12e,</v>
      </c>
      <c r="E1476" s="35">
        <v>1326</v>
      </c>
      <c r="F1476" s="36">
        <f>_xlfn.XLOOKUP($B1476,'[1]DOT Signs Costs (2)'!$A:$A,'[1]DOT Signs Costs (2)'!$Y:$Y)</f>
        <v>0.46056249999999993</v>
      </c>
      <c r="G1476" s="37">
        <f t="shared" si="288"/>
        <v>27.633749999999996</v>
      </c>
      <c r="H1476" s="36">
        <f>_xlfn.XLOOKUP($B1476,'[1]DOT Signs Costs (2)'!$A:$A,'[1]DOT Signs Costs (2)'!$W:$W)</f>
        <v>79.31</v>
      </c>
      <c r="I1476" s="36">
        <f t="shared" si="287"/>
        <v>21.365494374999997</v>
      </c>
      <c r="J1476" s="36">
        <f t="shared" si="289"/>
        <v>0.30857687499999997</v>
      </c>
      <c r="K1476" s="36">
        <f t="shared" si="290"/>
        <v>21.365494374999997</v>
      </c>
      <c r="L1476" s="36">
        <f t="shared" si="291"/>
        <v>100.98407125</v>
      </c>
      <c r="M1476" s="36">
        <f t="shared" si="292"/>
        <v>7.8969543717500006</v>
      </c>
      <c r="N1476" s="36">
        <f t="shared" si="293"/>
        <v>108.88102562175</v>
      </c>
      <c r="O1476" s="36">
        <f t="shared" si="294"/>
        <v>19.840996261396626</v>
      </c>
      <c r="P1476" s="36">
        <f t="shared" si="295"/>
        <v>128.72202188314662</v>
      </c>
      <c r="Q1476" s="38" t="e">
        <v>#N/A</v>
      </c>
      <c r="R1476" s="39" t="str">
        <f t="shared" si="296"/>
        <v xml:space="preserve"> </v>
      </c>
      <c r="S1476" s="40"/>
      <c r="T1476" s="41" t="str">
        <f t="shared" si="297"/>
        <v/>
      </c>
      <c r="U1476" s="41" t="str">
        <f t="shared" si="298"/>
        <v/>
      </c>
      <c r="V1476" s="41" t="e">
        <f t="shared" si="286"/>
        <v>#N/A</v>
      </c>
      <c r="W1476" s="18" t="e">
        <f>_xlfn.XLOOKUP($B1476,'[1]Query2 w Prices'!$B:$B,'[1]Query2 w Prices'!$L:$L)</f>
        <v>#N/A</v>
      </c>
    </row>
    <row r="1477" spans="2:23" ht="16.5" customHeight="1" x14ac:dyDescent="0.25">
      <c r="B1477" s="32" t="s">
        <v>2472</v>
      </c>
      <c r="C1477" s="33" t="s">
        <v>6305</v>
      </c>
      <c r="D1477" s="34" t="str">
        <f>_xlfn.XLOOKUP($B1477,[1]Redo!$A:$A,[1]Redo!$AD:$AD)</f>
        <v>SGN,S8,BWX,R3-12e,</v>
      </c>
      <c r="E1477" s="35">
        <v>1326</v>
      </c>
      <c r="F1477" s="36">
        <f>_xlfn.XLOOKUP($B1477,'[1]DOT Signs Costs (2)'!$A:$A,'[1]DOT Signs Costs (2)'!$Y:$Y)</f>
        <v>0.75524999999999998</v>
      </c>
      <c r="G1477" s="37">
        <f t="shared" si="288"/>
        <v>45.314999999999998</v>
      </c>
      <c r="H1477" s="36">
        <f>_xlfn.XLOOKUP($B1477,'[1]DOT Signs Costs (2)'!$A:$A,'[1]DOT Signs Costs (2)'!$W:$W)</f>
        <v>135.96</v>
      </c>
      <c r="I1477" s="36">
        <f t="shared" si="287"/>
        <v>35.036047500000002</v>
      </c>
      <c r="J1477" s="36">
        <f t="shared" si="289"/>
        <v>0.50601750000000001</v>
      </c>
      <c r="K1477" s="36">
        <f t="shared" si="290"/>
        <v>35.036047500000002</v>
      </c>
      <c r="L1477" s="36">
        <f t="shared" si="291"/>
        <v>171.50206500000002</v>
      </c>
      <c r="M1477" s="36">
        <f t="shared" si="292"/>
        <v>13.411461483000002</v>
      </c>
      <c r="N1477" s="36">
        <f t="shared" si="293"/>
        <v>184.91352648300003</v>
      </c>
      <c r="O1477" s="36">
        <f t="shared" si="294"/>
        <v>33.696124431968784</v>
      </c>
      <c r="P1477" s="36">
        <f t="shared" si="295"/>
        <v>218.60965091496882</v>
      </c>
      <c r="Q1477" s="38" t="e">
        <v>#N/A</v>
      </c>
      <c r="R1477" s="39" t="str">
        <f t="shared" si="296"/>
        <v xml:space="preserve"> </v>
      </c>
      <c r="S1477" s="40"/>
      <c r="T1477" s="41" t="str">
        <f t="shared" si="297"/>
        <v/>
      </c>
      <c r="U1477" s="41" t="str">
        <f t="shared" si="298"/>
        <v/>
      </c>
      <c r="V1477" s="41" t="e">
        <f t="shared" si="286"/>
        <v>#N/A</v>
      </c>
      <c r="W1477" s="18" t="e">
        <f>_xlfn.XLOOKUP($B1477,'[1]Query2 w Prices'!$B:$B,'[1]Query2 w Prices'!$L:$L)</f>
        <v>#N/A</v>
      </c>
    </row>
    <row r="1478" spans="2:23" ht="16.5" customHeight="1" x14ac:dyDescent="0.25">
      <c r="B1478" s="42" t="s">
        <v>2473</v>
      </c>
      <c r="C1478" s="33" t="s">
        <v>6306</v>
      </c>
      <c r="D1478" s="34" t="str">
        <f>_xlfn.XLOOKUP($B1478,[1]Redo!$A:$A,[1]Redo!$AD:$AD)</f>
        <v>SGN,S8,BWX,R3-12e,</v>
      </c>
      <c r="E1478" s="35">
        <v>1326</v>
      </c>
      <c r="F1478" s="36">
        <f>_xlfn.XLOOKUP($B1478,'[1]DOT Signs Costs (2)'!$A:$A,'[1]DOT Signs Costs (2)'!$Y:$Y)</f>
        <v>1.3458000000000003</v>
      </c>
      <c r="G1478" s="37">
        <f t="shared" si="288"/>
        <v>80.748000000000019</v>
      </c>
      <c r="H1478" s="36">
        <f>_xlfn.XLOOKUP($B1478,'[1]DOT Signs Costs (2)'!$A:$A,'[1]DOT Signs Costs (2)'!$W:$W)</f>
        <v>253.79200000000003</v>
      </c>
      <c r="I1478" s="36">
        <f t="shared" si="287"/>
        <v>62.431662000000017</v>
      </c>
      <c r="J1478" s="36">
        <f t="shared" si="289"/>
        <v>0.90168600000000032</v>
      </c>
      <c r="K1478" s="36">
        <f t="shared" si="290"/>
        <v>62.431662000000017</v>
      </c>
      <c r="L1478" s="36">
        <f t="shared" si="291"/>
        <v>317.12534800000003</v>
      </c>
      <c r="M1478" s="36">
        <f t="shared" si="292"/>
        <v>24.799202213600005</v>
      </c>
      <c r="N1478" s="36">
        <f t="shared" si="293"/>
        <v>341.92455021360001</v>
      </c>
      <c r="O1478" s="36">
        <f t="shared" si="294"/>
        <v>62.307676509547584</v>
      </c>
      <c r="P1478" s="36">
        <f t="shared" si="295"/>
        <v>404.23222672314762</v>
      </c>
      <c r="Q1478" s="38" t="e">
        <v>#N/A</v>
      </c>
      <c r="R1478" s="39" t="str">
        <f t="shared" si="296"/>
        <v xml:space="preserve"> </v>
      </c>
      <c r="S1478" s="40"/>
      <c r="T1478" s="41" t="str">
        <f t="shared" si="297"/>
        <v/>
      </c>
      <c r="U1478" s="41" t="str">
        <f t="shared" si="298"/>
        <v/>
      </c>
      <c r="V1478" s="41" t="e">
        <f t="shared" ref="V1478:V1541" si="299">ROUND($W1478+7.75%,2)</f>
        <v>#N/A</v>
      </c>
      <c r="W1478" s="18" t="e">
        <f>_xlfn.XLOOKUP($B1478,'[1]Query2 w Prices'!$B:$B,'[1]Query2 w Prices'!$L:$L)</f>
        <v>#N/A</v>
      </c>
    </row>
    <row r="1479" spans="2:23" ht="16.5" customHeight="1" x14ac:dyDescent="0.25">
      <c r="B1479" s="32" t="s">
        <v>2474</v>
      </c>
      <c r="C1479" s="33" t="s">
        <v>6307</v>
      </c>
      <c r="D1479" s="34" t="str">
        <f>_xlfn.XLOOKUP($B1479,[1]Redo!$A:$A,[1]Redo!$AD:$AD)</f>
        <v>SGN,S8,BWX,R3-12f,</v>
      </c>
      <c r="E1479" s="35">
        <v>1326</v>
      </c>
      <c r="F1479" s="36">
        <f>_xlfn.XLOOKUP($B1479,'[1]DOT Signs Costs (2)'!$A:$A,'[1]DOT Signs Costs (2)'!$Y:$Y)</f>
        <v>0.39762499999999995</v>
      </c>
      <c r="G1479" s="37">
        <f t="shared" si="288"/>
        <v>23.857499999999998</v>
      </c>
      <c r="H1479" s="36">
        <f>_xlfn.XLOOKUP($B1479,'[1]DOT Signs Costs (2)'!$A:$A,'[1]DOT Signs Costs (2)'!$W:$W)</f>
        <v>67.98</v>
      </c>
      <c r="I1479" s="36">
        <f t="shared" ref="I1479:I1542" si="300">F1479*$K$4</f>
        <v>18.445823749999999</v>
      </c>
      <c r="J1479" s="36">
        <f t="shared" si="289"/>
        <v>0.26640874999999997</v>
      </c>
      <c r="K1479" s="36">
        <f t="shared" si="290"/>
        <v>18.445823749999999</v>
      </c>
      <c r="L1479" s="36">
        <f t="shared" si="291"/>
        <v>86.692232500000003</v>
      </c>
      <c r="M1479" s="36">
        <f t="shared" si="292"/>
        <v>6.7793325815000003</v>
      </c>
      <c r="N1479" s="36">
        <f t="shared" si="293"/>
        <v>93.471565081500003</v>
      </c>
      <c r="O1479" s="36">
        <f t="shared" si="294"/>
        <v>17.032985892065895</v>
      </c>
      <c r="P1479" s="36">
        <f t="shared" si="295"/>
        <v>110.5045509735659</v>
      </c>
      <c r="Q1479" s="38" t="e">
        <v>#N/A</v>
      </c>
      <c r="R1479" s="39" t="str">
        <f t="shared" si="296"/>
        <v xml:space="preserve"> </v>
      </c>
      <c r="S1479" s="40"/>
      <c r="T1479" s="41" t="str">
        <f t="shared" si="297"/>
        <v/>
      </c>
      <c r="U1479" s="41" t="str">
        <f t="shared" si="298"/>
        <v/>
      </c>
      <c r="V1479" s="41" t="e">
        <f t="shared" si="299"/>
        <v>#N/A</v>
      </c>
      <c r="W1479" s="18" t="e">
        <f>_xlfn.XLOOKUP($B1479,'[1]Query2 w Prices'!$B:$B,'[1]Query2 w Prices'!$L:$L)</f>
        <v>#N/A</v>
      </c>
    </row>
    <row r="1480" spans="2:23" ht="16.5" customHeight="1" x14ac:dyDescent="0.25">
      <c r="B1480" s="42" t="s">
        <v>2475</v>
      </c>
      <c r="C1480" s="33" t="s">
        <v>6308</v>
      </c>
      <c r="D1480" s="34" t="str">
        <f>_xlfn.XLOOKUP($B1480,[1]Redo!$A:$A,[1]Redo!$AD:$AD)</f>
        <v>SGN,S8,BWX,R3-12f,</v>
      </c>
      <c r="E1480" s="35">
        <v>1326</v>
      </c>
      <c r="F1480" s="36">
        <f>_xlfn.XLOOKUP($B1480,'[1]DOT Signs Costs (2)'!$A:$A,'[1]DOT Signs Costs (2)'!$Y:$Y)</f>
        <v>0.60820000000000018</v>
      </c>
      <c r="G1480" s="37">
        <f t="shared" si="288"/>
        <v>36.492000000000012</v>
      </c>
      <c r="H1480" s="36">
        <f>_xlfn.XLOOKUP($B1480,'[1]DOT Signs Costs (2)'!$A:$A,'[1]DOT Signs Costs (2)'!$W:$W)</f>
        <v>108.768</v>
      </c>
      <c r="I1480" s="36">
        <f t="shared" si="300"/>
        <v>28.21439800000001</v>
      </c>
      <c r="J1480" s="36">
        <f t="shared" si="289"/>
        <v>0.40749400000000013</v>
      </c>
      <c r="K1480" s="36">
        <f t="shared" si="290"/>
        <v>28.21439800000001</v>
      </c>
      <c r="L1480" s="36">
        <f t="shared" si="291"/>
        <v>137.389892</v>
      </c>
      <c r="M1480" s="36">
        <f t="shared" si="292"/>
        <v>10.743889554400001</v>
      </c>
      <c r="N1480" s="36">
        <f t="shared" si="293"/>
        <v>148.1337815544</v>
      </c>
      <c r="O1480" s="36">
        <f t="shared" si="294"/>
        <v>26.993884280791328</v>
      </c>
      <c r="P1480" s="36">
        <f t="shared" si="295"/>
        <v>175.12766583519132</v>
      </c>
      <c r="Q1480" s="38" t="e">
        <v>#N/A</v>
      </c>
      <c r="R1480" s="39" t="str">
        <f t="shared" si="296"/>
        <v xml:space="preserve"> </v>
      </c>
      <c r="S1480" s="40"/>
      <c r="T1480" s="41" t="str">
        <f t="shared" si="297"/>
        <v/>
      </c>
      <c r="U1480" s="41" t="str">
        <f t="shared" si="298"/>
        <v/>
      </c>
      <c r="V1480" s="41" t="e">
        <f t="shared" si="299"/>
        <v>#N/A</v>
      </c>
      <c r="W1480" s="18" t="e">
        <f>_xlfn.XLOOKUP($B1480,'[1]Query2 w Prices'!$B:$B,'[1]Query2 w Prices'!$L:$L)</f>
        <v>#N/A</v>
      </c>
    </row>
    <row r="1481" spans="2:23" ht="16.5" customHeight="1" x14ac:dyDescent="0.25">
      <c r="B1481" s="32" t="s">
        <v>2476</v>
      </c>
      <c r="C1481" s="33" t="s">
        <v>6309</v>
      </c>
      <c r="D1481" s="34" t="str">
        <f>_xlfn.XLOOKUP($B1481,[1]Redo!$A:$A,[1]Redo!$AD:$AD)</f>
        <v>SGN,S8,BWX,R3-12f,</v>
      </c>
      <c r="E1481" s="35">
        <v>1326</v>
      </c>
      <c r="F1481" s="36">
        <f>_xlfn.XLOOKUP($B1481,'[1]DOT Signs Costs (2)'!$A:$A,'[1]DOT Signs Costs (2)'!$Y:$Y)</f>
        <v>1.3458000000000003</v>
      </c>
      <c r="G1481" s="37">
        <f t="shared" si="288"/>
        <v>80.748000000000019</v>
      </c>
      <c r="H1481" s="36">
        <f>_xlfn.XLOOKUP($B1481,'[1]DOT Signs Costs (2)'!$A:$A,'[1]DOT Signs Costs (2)'!$W:$W)</f>
        <v>253.79200000000003</v>
      </c>
      <c r="I1481" s="36">
        <f t="shared" si="300"/>
        <v>62.431662000000017</v>
      </c>
      <c r="J1481" s="36">
        <f t="shared" si="289"/>
        <v>0.90168600000000032</v>
      </c>
      <c r="K1481" s="36">
        <f t="shared" si="290"/>
        <v>62.431662000000017</v>
      </c>
      <c r="L1481" s="36">
        <f t="shared" si="291"/>
        <v>317.12534800000003</v>
      </c>
      <c r="M1481" s="36">
        <f t="shared" si="292"/>
        <v>24.799202213600005</v>
      </c>
      <c r="N1481" s="36">
        <f t="shared" si="293"/>
        <v>341.92455021360001</v>
      </c>
      <c r="O1481" s="36">
        <f t="shared" si="294"/>
        <v>62.307676509547584</v>
      </c>
      <c r="P1481" s="36">
        <f t="shared" si="295"/>
        <v>404.23222672314762</v>
      </c>
      <c r="Q1481" s="38" t="e">
        <v>#N/A</v>
      </c>
      <c r="R1481" s="39" t="str">
        <f t="shared" si="296"/>
        <v xml:space="preserve"> </v>
      </c>
      <c r="S1481" s="40"/>
      <c r="T1481" s="41" t="str">
        <f t="shared" si="297"/>
        <v/>
      </c>
      <c r="U1481" s="41" t="str">
        <f t="shared" si="298"/>
        <v/>
      </c>
      <c r="V1481" s="41" t="e">
        <f t="shared" si="299"/>
        <v>#N/A</v>
      </c>
      <c r="W1481" s="18" t="e">
        <f>_xlfn.XLOOKUP($B1481,'[1]Query2 w Prices'!$B:$B,'[1]Query2 w Prices'!$L:$L)</f>
        <v>#N/A</v>
      </c>
    </row>
    <row r="1482" spans="2:23" ht="16.5" customHeight="1" x14ac:dyDescent="0.25">
      <c r="B1482" s="42" t="s">
        <v>2477</v>
      </c>
      <c r="C1482" s="33" t="s">
        <v>6310</v>
      </c>
      <c r="D1482" s="34" t="str">
        <f>_xlfn.XLOOKUP($B1482,[1]Redo!$A:$A,[1]Redo!$AD:$AD)</f>
        <v>SGN,S8,BWX,R3-12g,</v>
      </c>
      <c r="E1482" s="35">
        <v>1326</v>
      </c>
      <c r="F1482" s="36">
        <f>_xlfn.XLOOKUP($B1482,'[1]DOT Signs Costs (2)'!$A:$A,'[1]DOT Signs Costs (2)'!$Y:$Y)</f>
        <v>0.39762499999999995</v>
      </c>
      <c r="G1482" s="37">
        <f t="shared" ref="G1482:G1545" si="301">IFERROR(SUM(F1482*60), " ")</f>
        <v>23.857499999999998</v>
      </c>
      <c r="H1482" s="36">
        <f>_xlfn.XLOOKUP($B1482,'[1]DOT Signs Costs (2)'!$A:$A,'[1]DOT Signs Costs (2)'!$W:$W)</f>
        <v>67.98</v>
      </c>
      <c r="I1482" s="36">
        <f t="shared" si="300"/>
        <v>18.445823749999999</v>
      </c>
      <c r="J1482" s="36">
        <f t="shared" ref="J1482:J1545" si="302">IFERROR(SUM($J$4*F1482), " " )</f>
        <v>0.26640874999999997</v>
      </c>
      <c r="K1482" s="36">
        <f t="shared" ref="K1482:K1545" si="303">IFERROR(SUM($K$4*F1482), " ")</f>
        <v>18.445823749999999</v>
      </c>
      <c r="L1482" s="36">
        <f t="shared" ref="L1482:L1545" si="304">IFERROR(SUM(H1482+J1482+K1482), " ")</f>
        <v>86.692232500000003</v>
      </c>
      <c r="M1482" s="36">
        <f t="shared" ref="M1482:M1545" si="305">IFERROR(SUM(L1482*$M$4), " ")</f>
        <v>6.7793325815000003</v>
      </c>
      <c r="N1482" s="36">
        <f t="shared" ref="N1482:N1545" si="306">IFERROR(SUM(L1482+M1482), " ")</f>
        <v>93.471565081500003</v>
      </c>
      <c r="O1482" s="36">
        <f t="shared" ref="O1482:O1545" si="307">IFERROR(SUM(N1482*$O$4), " ")</f>
        <v>17.032985892065895</v>
      </c>
      <c r="P1482" s="36">
        <f t="shared" ref="P1482:P1545" si="308">IFERROR(SUM(O1482+N1482),"")</f>
        <v>110.5045509735659</v>
      </c>
      <c r="Q1482" s="38" t="e">
        <v>#N/A</v>
      </c>
      <c r="R1482" s="39" t="str">
        <f t="shared" ref="R1482:R1545" si="309">IFERROR(SUM(Q1482-P1482)/(P1482)," ")</f>
        <v xml:space="preserve"> </v>
      </c>
      <c r="S1482" s="40"/>
      <c r="T1482" s="41" t="str">
        <f t="shared" ref="T1482:T1545" si="310">IF(S1482=0,"",Q1482*S1482)</f>
        <v/>
      </c>
      <c r="U1482" s="41" t="str">
        <f t="shared" ref="U1482:U1545" si="311">IFERROR(T1482-(P1482*S1482),"")</f>
        <v/>
      </c>
      <c r="V1482" s="41" t="e">
        <f t="shared" si="299"/>
        <v>#N/A</v>
      </c>
      <c r="W1482" s="18" t="e">
        <f>_xlfn.XLOOKUP($B1482,'[1]Query2 w Prices'!$B:$B,'[1]Query2 w Prices'!$L:$L)</f>
        <v>#N/A</v>
      </c>
    </row>
    <row r="1483" spans="2:23" ht="16.5" customHeight="1" x14ac:dyDescent="0.25">
      <c r="B1483" s="32" t="s">
        <v>2478</v>
      </c>
      <c r="C1483" s="33" t="s">
        <v>6311</v>
      </c>
      <c r="D1483" s="34" t="str">
        <f>_xlfn.XLOOKUP($B1483,[1]Redo!$A:$A,[1]Redo!$AD:$AD)</f>
        <v>SGN,S8,WBX,R3-12g,</v>
      </c>
      <c r="E1483" s="35">
        <v>1326</v>
      </c>
      <c r="F1483" s="36">
        <f>_xlfn.XLOOKUP($B1483,'[1]DOT Signs Costs (2)'!$A:$A,'[1]DOT Signs Costs (2)'!$Y:$Y)</f>
        <v>0.60820000000000018</v>
      </c>
      <c r="G1483" s="37">
        <f t="shared" si="301"/>
        <v>36.492000000000012</v>
      </c>
      <c r="H1483" s="36">
        <f>_xlfn.XLOOKUP($B1483,'[1]DOT Signs Costs (2)'!$A:$A,'[1]DOT Signs Costs (2)'!$W:$W)</f>
        <v>108.768</v>
      </c>
      <c r="I1483" s="36">
        <f t="shared" si="300"/>
        <v>28.21439800000001</v>
      </c>
      <c r="J1483" s="36">
        <f t="shared" si="302"/>
        <v>0.40749400000000013</v>
      </c>
      <c r="K1483" s="36">
        <f t="shared" si="303"/>
        <v>28.21439800000001</v>
      </c>
      <c r="L1483" s="36">
        <f t="shared" si="304"/>
        <v>137.389892</v>
      </c>
      <c r="M1483" s="36">
        <f t="shared" si="305"/>
        <v>10.743889554400001</v>
      </c>
      <c r="N1483" s="36">
        <f t="shared" si="306"/>
        <v>148.1337815544</v>
      </c>
      <c r="O1483" s="36">
        <f t="shared" si="307"/>
        <v>26.993884280791328</v>
      </c>
      <c r="P1483" s="36">
        <f t="shared" si="308"/>
        <v>175.12766583519132</v>
      </c>
      <c r="Q1483" s="38" t="e">
        <v>#N/A</v>
      </c>
      <c r="R1483" s="39" t="str">
        <f t="shared" si="309"/>
        <v xml:space="preserve"> </v>
      </c>
      <c r="S1483" s="40"/>
      <c r="T1483" s="41" t="str">
        <f t="shared" si="310"/>
        <v/>
      </c>
      <c r="U1483" s="41" t="str">
        <f t="shared" si="311"/>
        <v/>
      </c>
      <c r="V1483" s="41" t="e">
        <f t="shared" si="299"/>
        <v>#N/A</v>
      </c>
      <c r="W1483" s="18" t="e">
        <f>_xlfn.XLOOKUP($B1483,'[1]Query2 w Prices'!$B:$B,'[1]Query2 w Prices'!$L:$L)</f>
        <v>#N/A</v>
      </c>
    </row>
    <row r="1484" spans="2:23" ht="16.5" customHeight="1" x14ac:dyDescent="0.25">
      <c r="B1484" s="42" t="s">
        <v>2479</v>
      </c>
      <c r="C1484" s="33" t="s">
        <v>6312</v>
      </c>
      <c r="D1484" s="34" t="str">
        <f>_xlfn.XLOOKUP($B1484,[1]Redo!$A:$A,[1]Redo!$AD:$AD)</f>
        <v>SGN,S8,BWX,R3-12g,</v>
      </c>
      <c r="E1484" s="35">
        <v>1326</v>
      </c>
      <c r="F1484" s="36">
        <f>_xlfn.XLOOKUP($B1484,'[1]DOT Signs Costs (2)'!$A:$A,'[1]DOT Signs Costs (2)'!$Y:$Y)</f>
        <v>1.3458000000000003</v>
      </c>
      <c r="G1484" s="37">
        <f t="shared" si="301"/>
        <v>80.748000000000019</v>
      </c>
      <c r="H1484" s="36">
        <f>_xlfn.XLOOKUP($B1484,'[1]DOT Signs Costs (2)'!$A:$A,'[1]DOT Signs Costs (2)'!$W:$W)</f>
        <v>253.79200000000003</v>
      </c>
      <c r="I1484" s="36">
        <f t="shared" si="300"/>
        <v>62.431662000000017</v>
      </c>
      <c r="J1484" s="36">
        <f t="shared" si="302"/>
        <v>0.90168600000000032</v>
      </c>
      <c r="K1484" s="36">
        <f t="shared" si="303"/>
        <v>62.431662000000017</v>
      </c>
      <c r="L1484" s="36">
        <f t="shared" si="304"/>
        <v>317.12534800000003</v>
      </c>
      <c r="M1484" s="36">
        <f t="shared" si="305"/>
        <v>24.799202213600005</v>
      </c>
      <c r="N1484" s="36">
        <f t="shared" si="306"/>
        <v>341.92455021360001</v>
      </c>
      <c r="O1484" s="36">
        <f t="shared" si="307"/>
        <v>62.307676509547584</v>
      </c>
      <c r="P1484" s="36">
        <f t="shared" si="308"/>
        <v>404.23222672314762</v>
      </c>
      <c r="Q1484" s="38" t="e">
        <v>#N/A</v>
      </c>
      <c r="R1484" s="39" t="str">
        <f t="shared" si="309"/>
        <v xml:space="preserve"> </v>
      </c>
      <c r="S1484" s="40"/>
      <c r="T1484" s="41" t="str">
        <f t="shared" si="310"/>
        <v/>
      </c>
      <c r="U1484" s="41" t="str">
        <f t="shared" si="311"/>
        <v/>
      </c>
      <c r="V1484" s="41" t="e">
        <f t="shared" si="299"/>
        <v>#N/A</v>
      </c>
      <c r="W1484" s="18" t="e">
        <f>_xlfn.XLOOKUP($B1484,'[1]Query2 w Prices'!$B:$B,'[1]Query2 w Prices'!$L:$L)</f>
        <v>#N/A</v>
      </c>
    </row>
    <row r="1485" spans="2:23" ht="16.5" customHeight="1" x14ac:dyDescent="0.25">
      <c r="B1485" s="32" t="s">
        <v>2480</v>
      </c>
      <c r="C1485" s="33" t="s">
        <v>6313</v>
      </c>
      <c r="D1485" s="34" t="str">
        <f>_xlfn.XLOOKUP($B1485,[1]Redo!$A:$A,[1]Redo!$AD:$AD)</f>
        <v>SGN,S8,WBX,R3-12h ,</v>
      </c>
      <c r="E1485" s="35">
        <v>1326</v>
      </c>
      <c r="F1485" s="36">
        <f>_xlfn.XLOOKUP($B1485,'[1]DOT Signs Costs (2)'!$A:$A,'[1]DOT Signs Costs (2)'!$Y:$Y)</f>
        <v>0.60820000000000018</v>
      </c>
      <c r="G1485" s="37">
        <f t="shared" si="301"/>
        <v>36.492000000000012</v>
      </c>
      <c r="H1485" s="36">
        <f>_xlfn.XLOOKUP($B1485,'[1]DOT Signs Costs (2)'!$A:$A,'[1]DOT Signs Costs (2)'!$W:$W)</f>
        <v>108.768</v>
      </c>
      <c r="I1485" s="36">
        <f t="shared" si="300"/>
        <v>28.21439800000001</v>
      </c>
      <c r="J1485" s="36">
        <f t="shared" si="302"/>
        <v>0.40749400000000013</v>
      </c>
      <c r="K1485" s="36">
        <f t="shared" si="303"/>
        <v>28.21439800000001</v>
      </c>
      <c r="L1485" s="36">
        <f t="shared" si="304"/>
        <v>137.389892</v>
      </c>
      <c r="M1485" s="36">
        <f t="shared" si="305"/>
        <v>10.743889554400001</v>
      </c>
      <c r="N1485" s="36">
        <f t="shared" si="306"/>
        <v>148.1337815544</v>
      </c>
      <c r="O1485" s="36">
        <f t="shared" si="307"/>
        <v>26.993884280791328</v>
      </c>
      <c r="P1485" s="36">
        <f t="shared" si="308"/>
        <v>175.12766583519132</v>
      </c>
      <c r="Q1485" s="38" t="e">
        <v>#N/A</v>
      </c>
      <c r="R1485" s="39" t="str">
        <f t="shared" si="309"/>
        <v xml:space="preserve"> </v>
      </c>
      <c r="S1485" s="40"/>
      <c r="T1485" s="41" t="str">
        <f t="shared" si="310"/>
        <v/>
      </c>
      <c r="U1485" s="41" t="str">
        <f t="shared" si="311"/>
        <v/>
      </c>
      <c r="V1485" s="41" t="e">
        <f t="shared" si="299"/>
        <v>#N/A</v>
      </c>
      <c r="W1485" s="18" t="e">
        <f>_xlfn.XLOOKUP($B1485,'[1]Query2 w Prices'!$B:$B,'[1]Query2 w Prices'!$L:$L)</f>
        <v>#N/A</v>
      </c>
    </row>
    <row r="1486" spans="2:23" ht="16.5" customHeight="1" x14ac:dyDescent="0.25">
      <c r="B1486" s="42" t="s">
        <v>2481</v>
      </c>
      <c r="C1486" s="33" t="s">
        <v>6314</v>
      </c>
      <c r="D1486" s="34" t="str">
        <f>_xlfn.XLOOKUP($B1486,[1]Redo!$A:$A,[1]Redo!$AD:$AD)</f>
        <v>SGN,S8,BWX,R3-12h ,</v>
      </c>
      <c r="E1486" s="35">
        <v>1326</v>
      </c>
      <c r="F1486" s="36">
        <f>_xlfn.XLOOKUP($B1486,'[1]DOT Signs Costs (2)'!$A:$A,'[1]DOT Signs Costs (2)'!$Y:$Y)</f>
        <v>1.0617000000000003</v>
      </c>
      <c r="G1486" s="37">
        <f t="shared" si="301"/>
        <v>63.702000000000019</v>
      </c>
      <c r="H1486" s="36">
        <f>_xlfn.XLOOKUP($B1486,'[1]DOT Signs Costs (2)'!$A:$A,'[1]DOT Signs Costs (2)'!$W:$W)</f>
        <v>199.40800000000002</v>
      </c>
      <c r="I1486" s="36">
        <f t="shared" si="300"/>
        <v>49.252263000000013</v>
      </c>
      <c r="J1486" s="36">
        <f t="shared" si="302"/>
        <v>0.71133900000000028</v>
      </c>
      <c r="K1486" s="36">
        <f t="shared" si="303"/>
        <v>49.252263000000013</v>
      </c>
      <c r="L1486" s="36">
        <f t="shared" si="304"/>
        <v>249.37160200000005</v>
      </c>
      <c r="M1486" s="36">
        <f t="shared" si="305"/>
        <v>19.500859276400007</v>
      </c>
      <c r="N1486" s="36">
        <f t="shared" si="306"/>
        <v>268.87246127640003</v>
      </c>
      <c r="O1486" s="36">
        <f t="shared" si="307"/>
        <v>48.995658045233426</v>
      </c>
      <c r="P1486" s="36">
        <f t="shared" si="308"/>
        <v>317.86811932163346</v>
      </c>
      <c r="Q1486" s="38" t="e">
        <v>#N/A</v>
      </c>
      <c r="R1486" s="39" t="str">
        <f t="shared" si="309"/>
        <v xml:space="preserve"> </v>
      </c>
      <c r="S1486" s="40"/>
      <c r="T1486" s="41" t="str">
        <f t="shared" si="310"/>
        <v/>
      </c>
      <c r="U1486" s="41" t="str">
        <f t="shared" si="311"/>
        <v/>
      </c>
      <c r="V1486" s="41" t="e">
        <f t="shared" si="299"/>
        <v>#N/A</v>
      </c>
      <c r="W1486" s="18" t="e">
        <f>_xlfn.XLOOKUP($B1486,'[1]Query2 w Prices'!$B:$B,'[1]Query2 w Prices'!$L:$L)</f>
        <v>#N/A</v>
      </c>
    </row>
    <row r="1487" spans="2:23" ht="16.5" customHeight="1" x14ac:dyDescent="0.25">
      <c r="B1487" s="32" t="s">
        <v>2482</v>
      </c>
      <c r="C1487" s="33" t="s">
        <v>6315</v>
      </c>
      <c r="D1487" s="34" t="str">
        <f>_xlfn.XLOOKUP($B1487,[1]Redo!$A:$A,[1]Redo!$AD:$AD)</f>
        <v>SGN,S8,WBX,R3-12h ,</v>
      </c>
      <c r="E1487" s="35">
        <v>1326</v>
      </c>
      <c r="F1487" s="36">
        <f>_xlfn.XLOOKUP($B1487,'[1]DOT Signs Costs (2)'!$A:$A,'[1]DOT Signs Costs (2)'!$Y:$Y)</f>
        <v>1.64225</v>
      </c>
      <c r="G1487" s="37">
        <f t="shared" si="301"/>
        <v>98.534999999999997</v>
      </c>
      <c r="H1487" s="36">
        <f>_xlfn.XLOOKUP($B1487,'[1]DOT Signs Costs (2)'!$A:$A,'[1]DOT Signs Costs (2)'!$W:$W)</f>
        <v>317.24</v>
      </c>
      <c r="I1487" s="36">
        <f t="shared" si="300"/>
        <v>76.183977499999997</v>
      </c>
      <c r="J1487" s="36">
        <f t="shared" si="302"/>
        <v>1.1003075</v>
      </c>
      <c r="K1487" s="36">
        <f t="shared" si="303"/>
        <v>76.183977499999997</v>
      </c>
      <c r="L1487" s="36">
        <f t="shared" si="304"/>
        <v>394.52428499999996</v>
      </c>
      <c r="M1487" s="36">
        <f t="shared" si="305"/>
        <v>30.851799087</v>
      </c>
      <c r="N1487" s="36">
        <f t="shared" si="306"/>
        <v>425.37608408699998</v>
      </c>
      <c r="O1487" s="36">
        <f t="shared" si="307"/>
        <v>77.514748284771457</v>
      </c>
      <c r="P1487" s="36">
        <f t="shared" si="308"/>
        <v>502.89083237177147</v>
      </c>
      <c r="Q1487" s="38" t="e">
        <v>#N/A</v>
      </c>
      <c r="R1487" s="39" t="str">
        <f t="shared" si="309"/>
        <v xml:space="preserve"> </v>
      </c>
      <c r="S1487" s="40"/>
      <c r="T1487" s="41" t="str">
        <f t="shared" si="310"/>
        <v/>
      </c>
      <c r="U1487" s="41" t="str">
        <f t="shared" si="311"/>
        <v/>
      </c>
      <c r="V1487" s="41" t="e">
        <f t="shared" si="299"/>
        <v>#N/A</v>
      </c>
      <c r="W1487" s="18" t="e">
        <f>_xlfn.XLOOKUP($B1487,'[1]Query2 w Prices'!$B:$B,'[1]Query2 w Prices'!$L:$L)</f>
        <v>#N/A</v>
      </c>
    </row>
    <row r="1488" spans="2:23" ht="16.5" customHeight="1" x14ac:dyDescent="0.25">
      <c r="B1488" s="42" t="s">
        <v>2483</v>
      </c>
      <c r="C1488" s="33" t="s">
        <v>7658</v>
      </c>
      <c r="D1488" s="34" t="str">
        <f>_xlfn.XLOOKUP($B1488,[1]Redo!$A:$A,[1]Redo!$AD:$AD)</f>
        <v>SGN,S8,WBX,R3-17,</v>
      </c>
      <c r="E1488" s="35">
        <v>1326</v>
      </c>
      <c r="F1488" s="36">
        <f>_xlfn.XLOOKUP($B1488,'[1]DOT Signs Costs (2)'!$A:$A,'[1]DOT Signs Costs (2)'!$Y:$Y)</f>
        <v>0.17705000000000001</v>
      </c>
      <c r="G1488" s="37">
        <f t="shared" si="301"/>
        <v>10.623000000000001</v>
      </c>
      <c r="H1488" s="36">
        <f>_xlfn.XLOOKUP($B1488,'[1]DOT Signs Costs (2)'!$A:$A,'[1]DOT Signs Costs (2)'!$W:$W)</f>
        <v>27.192</v>
      </c>
      <c r="I1488" s="36">
        <f t="shared" si="300"/>
        <v>8.2133495000000014</v>
      </c>
      <c r="J1488" s="36">
        <f t="shared" si="302"/>
        <v>0.11862350000000002</v>
      </c>
      <c r="K1488" s="36">
        <f t="shared" si="303"/>
        <v>8.2133495000000014</v>
      </c>
      <c r="L1488" s="36">
        <f t="shared" si="304"/>
        <v>35.523973000000005</v>
      </c>
      <c r="M1488" s="36">
        <f t="shared" si="305"/>
        <v>2.7779746886000005</v>
      </c>
      <c r="N1488" s="36">
        <f t="shared" si="306"/>
        <v>38.301947688600009</v>
      </c>
      <c r="O1488" s="36">
        <f t="shared" si="307"/>
        <v>6.9796256652997126</v>
      </c>
      <c r="P1488" s="36">
        <f t="shared" si="308"/>
        <v>45.281573353899724</v>
      </c>
      <c r="Q1488" s="38" t="e">
        <v>#N/A</v>
      </c>
      <c r="R1488" s="39" t="str">
        <f t="shared" si="309"/>
        <v xml:space="preserve"> </v>
      </c>
      <c r="S1488" s="40"/>
      <c r="T1488" s="41" t="str">
        <f t="shared" si="310"/>
        <v/>
      </c>
      <c r="U1488" s="41" t="str">
        <f t="shared" si="311"/>
        <v/>
      </c>
      <c r="V1488" s="41" t="e">
        <f t="shared" si="299"/>
        <v>#N/A</v>
      </c>
      <c r="W1488" s="18" t="e">
        <f>_xlfn.XLOOKUP($B1488,'[1]Query2 w Prices'!$B:$B,'[1]Query2 w Prices'!$L:$L)</f>
        <v>#N/A</v>
      </c>
    </row>
    <row r="1489" spans="2:23" ht="16.5" customHeight="1" x14ac:dyDescent="0.25">
      <c r="B1489" s="32" t="s">
        <v>2484</v>
      </c>
      <c r="C1489" s="33" t="s">
        <v>6316</v>
      </c>
      <c r="D1489" s="34" t="str">
        <f>_xlfn.XLOOKUP($B1489,[1]Redo!$A:$A,[1]Redo!$AD:$AD)</f>
        <v>SGN,S8,BWX,R3-17aP,</v>
      </c>
      <c r="E1489" s="35">
        <v>1326</v>
      </c>
      <c r="F1489" s="36">
        <f>_xlfn.XLOOKUP($B1489,'[1]DOT Signs Costs (2)'!$A:$A,'[1]DOT Signs Costs (2)'!$Y:$Y)</f>
        <v>9.8525000000000015E-2</v>
      </c>
      <c r="G1489" s="37">
        <f t="shared" si="301"/>
        <v>5.9115000000000011</v>
      </c>
      <c r="H1489" s="36">
        <f>_xlfn.XLOOKUP($B1489,'[1]DOT Signs Costs (2)'!$A:$A,'[1]DOT Signs Costs (2)'!$W:$W)</f>
        <v>13.596</v>
      </c>
      <c r="I1489" s="36">
        <f t="shared" si="300"/>
        <v>4.5705747500000005</v>
      </c>
      <c r="J1489" s="36">
        <f t="shared" si="302"/>
        <v>6.6011750000000008E-2</v>
      </c>
      <c r="K1489" s="36">
        <f t="shared" si="303"/>
        <v>4.5705747500000005</v>
      </c>
      <c r="L1489" s="36">
        <f t="shared" si="304"/>
        <v>18.2325865</v>
      </c>
      <c r="M1489" s="36">
        <f t="shared" si="305"/>
        <v>1.4257882643000002</v>
      </c>
      <c r="N1489" s="36">
        <f t="shared" si="306"/>
        <v>19.6583747643</v>
      </c>
      <c r="O1489" s="36">
        <f t="shared" si="307"/>
        <v>3.5822746706906075</v>
      </c>
      <c r="P1489" s="36">
        <f t="shared" si="308"/>
        <v>23.240649434990608</v>
      </c>
      <c r="Q1489" s="38" t="e">
        <v>#N/A</v>
      </c>
      <c r="R1489" s="39" t="str">
        <f t="shared" si="309"/>
        <v xml:space="preserve"> </v>
      </c>
      <c r="S1489" s="40"/>
      <c r="T1489" s="41" t="str">
        <f t="shared" si="310"/>
        <v/>
      </c>
      <c r="U1489" s="41" t="str">
        <f t="shared" si="311"/>
        <v/>
      </c>
      <c r="V1489" s="41" t="e">
        <f t="shared" si="299"/>
        <v>#N/A</v>
      </c>
      <c r="W1489" s="18" t="e">
        <f>_xlfn.XLOOKUP($B1489,'[1]Query2 w Prices'!$B:$B,'[1]Query2 w Prices'!$L:$L)</f>
        <v>#N/A</v>
      </c>
    </row>
    <row r="1490" spans="2:23" ht="16.5" customHeight="1" x14ac:dyDescent="0.25">
      <c r="B1490" s="42" t="s">
        <v>2486</v>
      </c>
      <c r="C1490" s="33" t="s">
        <v>6317</v>
      </c>
      <c r="D1490" s="34" t="str">
        <f>_xlfn.XLOOKUP($B1490,[1]Redo!$A:$A,[1]Redo!$AD:$AD)</f>
        <v>SGN,S8,BWX,R3-17bP,</v>
      </c>
      <c r="E1490" s="35">
        <v>1326</v>
      </c>
      <c r="F1490" s="36">
        <f>_xlfn.XLOOKUP($B1490,'[1]DOT Signs Costs (2)'!$A:$A,'[1]DOT Signs Costs (2)'!$Y:$Y)</f>
        <v>9.8525000000000015E-2</v>
      </c>
      <c r="G1490" s="37">
        <f t="shared" si="301"/>
        <v>5.9115000000000011</v>
      </c>
      <c r="H1490" s="36">
        <f>_xlfn.XLOOKUP($B1490,'[1]DOT Signs Costs (2)'!$A:$A,'[1]DOT Signs Costs (2)'!$W:$W)</f>
        <v>13.596</v>
      </c>
      <c r="I1490" s="36">
        <f t="shared" si="300"/>
        <v>4.5705747500000005</v>
      </c>
      <c r="J1490" s="36">
        <f t="shared" si="302"/>
        <v>6.6011750000000008E-2</v>
      </c>
      <c r="K1490" s="36">
        <f t="shared" si="303"/>
        <v>4.5705747500000005</v>
      </c>
      <c r="L1490" s="36">
        <f t="shared" si="304"/>
        <v>18.2325865</v>
      </c>
      <c r="M1490" s="36">
        <f t="shared" si="305"/>
        <v>1.4257882643000002</v>
      </c>
      <c r="N1490" s="36">
        <f t="shared" si="306"/>
        <v>19.6583747643</v>
      </c>
      <c r="O1490" s="36">
        <f t="shared" si="307"/>
        <v>3.5822746706906075</v>
      </c>
      <c r="P1490" s="36">
        <f t="shared" si="308"/>
        <v>23.240649434990608</v>
      </c>
      <c r="Q1490" s="38" t="e">
        <v>#N/A</v>
      </c>
      <c r="R1490" s="39" t="str">
        <f t="shared" si="309"/>
        <v xml:space="preserve"> </v>
      </c>
      <c r="S1490" s="40"/>
      <c r="T1490" s="41" t="str">
        <f t="shared" si="310"/>
        <v/>
      </c>
      <c r="U1490" s="41" t="str">
        <f t="shared" si="311"/>
        <v/>
      </c>
      <c r="V1490" s="41" t="e">
        <f t="shared" si="299"/>
        <v>#N/A</v>
      </c>
      <c r="W1490" s="18" t="e">
        <f>_xlfn.XLOOKUP($B1490,'[1]Query2 w Prices'!$B:$B,'[1]Query2 w Prices'!$L:$L)</f>
        <v>#N/A</v>
      </c>
    </row>
    <row r="1491" spans="2:23" ht="16.5" customHeight="1" x14ac:dyDescent="0.25">
      <c r="B1491" s="32" t="s">
        <v>2487</v>
      </c>
      <c r="C1491" s="33" t="s">
        <v>6318</v>
      </c>
      <c r="D1491" s="34" t="str">
        <f>_xlfn.XLOOKUP($B1491,[1]Redo!$A:$A,[1]Redo!$AD:$AD)</f>
        <v>SGN,S8,RBW,R3-18,</v>
      </c>
      <c r="E1491" s="35">
        <v>1326</v>
      </c>
      <c r="F1491" s="36">
        <f>_xlfn.XLOOKUP($B1491,'[1]DOT Signs Costs (2)'!$A:$A,'[1]DOT Signs Costs (2)'!$Y:$Y)</f>
        <v>0.22939999999999999</v>
      </c>
      <c r="G1491" s="37">
        <f t="shared" si="301"/>
        <v>13.763999999999999</v>
      </c>
      <c r="H1491" s="36">
        <f>_xlfn.XLOOKUP($B1491,'[1]DOT Signs Costs (2)'!$A:$A,'[1]DOT Signs Costs (2)'!$W:$W)</f>
        <v>36.256</v>
      </c>
      <c r="I1491" s="36">
        <f t="shared" si="300"/>
        <v>10.641866</v>
      </c>
      <c r="J1491" s="36">
        <f t="shared" si="302"/>
        <v>0.153698</v>
      </c>
      <c r="K1491" s="36">
        <f t="shared" si="303"/>
        <v>10.641866</v>
      </c>
      <c r="L1491" s="36">
        <f t="shared" si="304"/>
        <v>47.051563999999999</v>
      </c>
      <c r="M1491" s="36">
        <f t="shared" si="305"/>
        <v>3.6794323048000002</v>
      </c>
      <c r="N1491" s="36">
        <f t="shared" si="306"/>
        <v>50.730996304800001</v>
      </c>
      <c r="O1491" s="36">
        <f t="shared" si="307"/>
        <v>9.2445263283724479</v>
      </c>
      <c r="P1491" s="36">
        <f t="shared" si="308"/>
        <v>59.975522633172446</v>
      </c>
      <c r="Q1491" s="38">
        <v>34.369999999999997</v>
      </c>
      <c r="R1491" s="39">
        <f t="shared" si="309"/>
        <v>-0.42693288043162531</v>
      </c>
      <c r="S1491" s="40"/>
      <c r="T1491" s="41" t="str">
        <f t="shared" si="310"/>
        <v/>
      </c>
      <c r="U1491" s="41" t="str">
        <f t="shared" si="311"/>
        <v/>
      </c>
      <c r="V1491" s="41">
        <f t="shared" si="299"/>
        <v>34.369999999999997</v>
      </c>
      <c r="W1491" s="18">
        <f>_xlfn.XLOOKUP($B1491,'[1]Query2 w Prices'!$B:$B,'[1]Query2 w Prices'!$L:$L)</f>
        <v>34.290500000000002</v>
      </c>
    </row>
    <row r="1492" spans="2:23" ht="16.5" customHeight="1" x14ac:dyDescent="0.25">
      <c r="B1492" s="42" t="s">
        <v>2490</v>
      </c>
      <c r="C1492" s="33" t="s">
        <v>6319</v>
      </c>
      <c r="D1492" s="34" t="str">
        <f>_xlfn.XLOOKUP($B1492,[1]Redo!$A:$A,[1]Redo!$AD:$AD)</f>
        <v>SGN,S8,RBW,R3-18,</v>
      </c>
      <c r="E1492" s="35">
        <v>1326</v>
      </c>
      <c r="F1492" s="36">
        <f>_xlfn.XLOOKUP($B1492,'[1]DOT Signs Costs (2)'!$A:$A,'[1]DOT Signs Costs (2)'!$Y:$Y)</f>
        <v>0.46115</v>
      </c>
      <c r="G1492" s="37">
        <f t="shared" si="301"/>
        <v>27.669</v>
      </c>
      <c r="H1492" s="36">
        <f>_xlfn.XLOOKUP($B1492,'[1]DOT Signs Costs (2)'!$A:$A,'[1]DOT Signs Costs (2)'!$W:$W)</f>
        <v>81.576000000000008</v>
      </c>
      <c r="I1492" s="36">
        <f t="shared" si="300"/>
        <v>21.3927485</v>
      </c>
      <c r="J1492" s="36">
        <f t="shared" si="302"/>
        <v>0.30897050000000004</v>
      </c>
      <c r="K1492" s="36">
        <f t="shared" si="303"/>
        <v>21.3927485</v>
      </c>
      <c r="L1492" s="36">
        <f t="shared" si="304"/>
        <v>103.277719</v>
      </c>
      <c r="M1492" s="36">
        <f t="shared" si="305"/>
        <v>8.0763176258000016</v>
      </c>
      <c r="N1492" s="36">
        <f t="shared" si="306"/>
        <v>111.35403662580001</v>
      </c>
      <c r="O1492" s="36">
        <f t="shared" si="307"/>
        <v>20.291644129613871</v>
      </c>
      <c r="P1492" s="36">
        <f t="shared" si="308"/>
        <v>131.64568075541388</v>
      </c>
      <c r="Q1492" s="38">
        <v>72.63</v>
      </c>
      <c r="R1492" s="39">
        <f t="shared" si="309"/>
        <v>-0.44829181190577638</v>
      </c>
      <c r="S1492" s="40"/>
      <c r="T1492" s="41" t="str">
        <f t="shared" si="310"/>
        <v/>
      </c>
      <c r="U1492" s="41" t="str">
        <f t="shared" si="311"/>
        <v/>
      </c>
      <c r="V1492" s="41">
        <f t="shared" si="299"/>
        <v>72.63</v>
      </c>
      <c r="W1492" s="18">
        <f>_xlfn.XLOOKUP($B1492,'[1]Query2 w Prices'!$B:$B,'[1]Query2 w Prices'!$L:$L)</f>
        <v>72.555899999999994</v>
      </c>
    </row>
    <row r="1493" spans="2:23" ht="16.5" customHeight="1" x14ac:dyDescent="0.25">
      <c r="B1493" s="32" t="s">
        <v>2491</v>
      </c>
      <c r="C1493" s="33" t="s">
        <v>6320</v>
      </c>
      <c r="D1493" s="34" t="str">
        <f>_xlfn.XLOOKUP($B1493,[1]Redo!$A:$A,[1]Redo!$AD:$AD)</f>
        <v>SGN,S8,RBW,R3-18,</v>
      </c>
      <c r="E1493" s="35">
        <v>1326</v>
      </c>
      <c r="F1493" s="36">
        <f>_xlfn.XLOOKUP($B1493,'[1]DOT Signs Costs (2)'!$A:$A,'[1]DOT Signs Costs (2)'!$Y:$Y)</f>
        <v>0.77759999999999996</v>
      </c>
      <c r="G1493" s="37">
        <f t="shared" si="301"/>
        <v>46.655999999999999</v>
      </c>
      <c r="H1493" s="36">
        <f>_xlfn.XLOOKUP($B1493,'[1]DOT Signs Costs (2)'!$A:$A,'[1]DOT Signs Costs (2)'!$W:$W)</f>
        <v>145.024</v>
      </c>
      <c r="I1493" s="36">
        <f t="shared" si="300"/>
        <v>36.072863999999996</v>
      </c>
      <c r="J1493" s="36">
        <f t="shared" si="302"/>
        <v>0.52099200000000001</v>
      </c>
      <c r="K1493" s="36">
        <f t="shared" si="303"/>
        <v>36.072863999999996</v>
      </c>
      <c r="L1493" s="36">
        <f t="shared" si="304"/>
        <v>181.61785600000002</v>
      </c>
      <c r="M1493" s="36">
        <f t="shared" si="305"/>
        <v>14.202516339200002</v>
      </c>
      <c r="N1493" s="36">
        <f t="shared" si="306"/>
        <v>195.82037233920002</v>
      </c>
      <c r="O1493" s="36">
        <f t="shared" si="307"/>
        <v>35.683639580919262</v>
      </c>
      <c r="P1493" s="36">
        <f t="shared" si="308"/>
        <v>231.5040119201193</v>
      </c>
      <c r="Q1493" s="38" t="e">
        <v>#N/A</v>
      </c>
      <c r="R1493" s="39" t="str">
        <f t="shared" si="309"/>
        <v xml:space="preserve"> </v>
      </c>
      <c r="S1493" s="40"/>
      <c r="T1493" s="41" t="str">
        <f t="shared" si="310"/>
        <v/>
      </c>
      <c r="U1493" s="41" t="str">
        <f t="shared" si="311"/>
        <v/>
      </c>
      <c r="V1493" s="41" t="e">
        <f t="shared" si="299"/>
        <v>#N/A</v>
      </c>
      <c r="W1493" s="18" t="e">
        <f>_xlfn.XLOOKUP($B1493,'[1]Query2 w Prices'!$B:$B,'[1]Query2 w Prices'!$L:$L)</f>
        <v>#N/A</v>
      </c>
    </row>
    <row r="1494" spans="2:23" ht="16.5" customHeight="1" x14ac:dyDescent="0.25">
      <c r="B1494" s="42" t="s">
        <v>2492</v>
      </c>
      <c r="C1494" s="33" t="s">
        <v>6321</v>
      </c>
      <c r="D1494" s="34" t="str">
        <f>_xlfn.XLOOKUP($B1494,[1]Redo!$A:$A,[1]Redo!$AD:$AD)</f>
        <v>SGN,S8,WBX,R3-19,</v>
      </c>
      <c r="E1494" s="35">
        <v>1326</v>
      </c>
      <c r="F1494" s="36">
        <f>_xlfn.XLOOKUP($B1494,'[1]DOT Signs Costs (2)'!$A:$A,'[1]DOT Signs Costs (2)'!$Y:$Y)</f>
        <v>0.27174999999999999</v>
      </c>
      <c r="G1494" s="37">
        <f t="shared" si="301"/>
        <v>16.305</v>
      </c>
      <c r="H1494" s="36">
        <f>_xlfn.XLOOKUP($B1494,'[1]DOT Signs Costs (2)'!$A:$A,'[1]DOT Signs Costs (2)'!$W:$W)</f>
        <v>45.32</v>
      </c>
      <c r="I1494" s="36">
        <f t="shared" si="300"/>
        <v>12.6064825</v>
      </c>
      <c r="J1494" s="36">
        <f t="shared" si="302"/>
        <v>0.1820725</v>
      </c>
      <c r="K1494" s="36">
        <f t="shared" si="303"/>
        <v>12.6064825</v>
      </c>
      <c r="L1494" s="36">
        <f t="shared" si="304"/>
        <v>58.108554999999996</v>
      </c>
      <c r="M1494" s="36">
        <f t="shared" si="305"/>
        <v>4.5440890009999997</v>
      </c>
      <c r="N1494" s="36">
        <f t="shared" si="306"/>
        <v>62.652644000999999</v>
      </c>
      <c r="O1494" s="36">
        <f t="shared" si="307"/>
        <v>11.41696515340443</v>
      </c>
      <c r="P1494" s="36">
        <f t="shared" si="308"/>
        <v>74.069609154404432</v>
      </c>
      <c r="Q1494" s="38" t="e">
        <v>#N/A</v>
      </c>
      <c r="R1494" s="39" t="str">
        <f t="shared" si="309"/>
        <v xml:space="preserve"> </v>
      </c>
      <c r="S1494" s="40"/>
      <c r="T1494" s="41" t="str">
        <f t="shared" si="310"/>
        <v/>
      </c>
      <c r="U1494" s="41" t="str">
        <f t="shared" si="311"/>
        <v/>
      </c>
      <c r="V1494" s="41" t="e">
        <f t="shared" si="299"/>
        <v>#N/A</v>
      </c>
      <c r="W1494" s="18" t="e">
        <f>_xlfn.XLOOKUP($B1494,'[1]Query2 w Prices'!$B:$B,'[1]Query2 w Prices'!$L:$L)</f>
        <v>#N/A</v>
      </c>
    </row>
    <row r="1495" spans="2:23" ht="16.5" customHeight="1" x14ac:dyDescent="0.25">
      <c r="B1495" s="32" t="s">
        <v>2493</v>
      </c>
      <c r="C1495" s="33" t="s">
        <v>6322</v>
      </c>
      <c r="D1495" s="34" t="str">
        <f>_xlfn.XLOOKUP($B1495,[1]Redo!$A:$A,[1]Redo!$AD:$AD)</f>
        <v>SGN,S8,WBX,R3-19a,</v>
      </c>
      <c r="E1495" s="35">
        <v>1326</v>
      </c>
      <c r="F1495" s="36">
        <f>_xlfn.XLOOKUP($B1495,'[1]DOT Signs Costs (2)'!$A:$A,'[1]DOT Signs Costs (2)'!$Y:$Y)</f>
        <v>0.27174999999999999</v>
      </c>
      <c r="G1495" s="37">
        <f t="shared" si="301"/>
        <v>16.305</v>
      </c>
      <c r="H1495" s="36">
        <f>_xlfn.XLOOKUP($B1495,'[1]DOT Signs Costs (2)'!$A:$A,'[1]DOT Signs Costs (2)'!$W:$W)</f>
        <v>45.32</v>
      </c>
      <c r="I1495" s="36">
        <f t="shared" si="300"/>
        <v>12.6064825</v>
      </c>
      <c r="J1495" s="36">
        <f t="shared" si="302"/>
        <v>0.1820725</v>
      </c>
      <c r="K1495" s="36">
        <f t="shared" si="303"/>
        <v>12.6064825</v>
      </c>
      <c r="L1495" s="36">
        <f t="shared" si="304"/>
        <v>58.108554999999996</v>
      </c>
      <c r="M1495" s="36">
        <f t="shared" si="305"/>
        <v>4.5440890009999997</v>
      </c>
      <c r="N1495" s="36">
        <f t="shared" si="306"/>
        <v>62.652644000999999</v>
      </c>
      <c r="O1495" s="36">
        <f t="shared" si="307"/>
        <v>11.41696515340443</v>
      </c>
      <c r="P1495" s="36">
        <f t="shared" si="308"/>
        <v>74.069609154404432</v>
      </c>
      <c r="Q1495" s="38" t="e">
        <v>#N/A</v>
      </c>
      <c r="R1495" s="39" t="str">
        <f t="shared" si="309"/>
        <v xml:space="preserve"> </v>
      </c>
      <c r="S1495" s="40"/>
      <c r="T1495" s="41" t="str">
        <f t="shared" si="310"/>
        <v/>
      </c>
      <c r="U1495" s="41" t="str">
        <f t="shared" si="311"/>
        <v/>
      </c>
      <c r="V1495" s="41" t="e">
        <f t="shared" si="299"/>
        <v>#N/A</v>
      </c>
      <c r="W1495" s="18" t="e">
        <f>_xlfn.XLOOKUP($B1495,'[1]Query2 w Prices'!$B:$B,'[1]Query2 w Prices'!$L:$L)</f>
        <v>#N/A</v>
      </c>
    </row>
    <row r="1496" spans="2:23" ht="16.5" customHeight="1" x14ac:dyDescent="0.25">
      <c r="B1496" s="42" t="s">
        <v>2494</v>
      </c>
      <c r="C1496" s="33" t="s">
        <v>6323</v>
      </c>
      <c r="D1496" s="34" t="str">
        <f>_xlfn.XLOOKUP($B1496,[1]Redo!$A:$A,[1]Redo!$AD:$AD)</f>
        <v>SGN,S8,WBX,R3-19b,</v>
      </c>
      <c r="E1496" s="35">
        <v>1326</v>
      </c>
      <c r="F1496" s="36">
        <f>_xlfn.XLOOKUP($B1496,'[1]DOT Signs Costs (2)'!$A:$A,'[1]DOT Signs Costs (2)'!$Y:$Y)</f>
        <v>0.33468750000000008</v>
      </c>
      <c r="G1496" s="37">
        <f t="shared" si="301"/>
        <v>20.081250000000004</v>
      </c>
      <c r="H1496" s="36">
        <f>_xlfn.XLOOKUP($B1496,'[1]DOT Signs Costs (2)'!$A:$A,'[1]DOT Signs Costs (2)'!$W:$W)</f>
        <v>56.650000000000006</v>
      </c>
      <c r="I1496" s="36">
        <f t="shared" si="300"/>
        <v>15.526153125000004</v>
      </c>
      <c r="J1496" s="36">
        <f t="shared" si="302"/>
        <v>0.22424062500000008</v>
      </c>
      <c r="K1496" s="36">
        <f t="shared" si="303"/>
        <v>15.526153125000004</v>
      </c>
      <c r="L1496" s="36">
        <f t="shared" si="304"/>
        <v>72.400393750000006</v>
      </c>
      <c r="M1496" s="36">
        <f t="shared" si="305"/>
        <v>5.6617107912500009</v>
      </c>
      <c r="N1496" s="36">
        <f t="shared" si="306"/>
        <v>78.062104541250008</v>
      </c>
      <c r="O1496" s="36">
        <f t="shared" si="307"/>
        <v>14.224975522735164</v>
      </c>
      <c r="P1496" s="36">
        <f t="shared" si="308"/>
        <v>92.287080063985172</v>
      </c>
      <c r="Q1496" s="38" t="e">
        <v>#N/A</v>
      </c>
      <c r="R1496" s="39" t="str">
        <f t="shared" si="309"/>
        <v xml:space="preserve"> </v>
      </c>
      <c r="S1496" s="40"/>
      <c r="T1496" s="41" t="str">
        <f t="shared" si="310"/>
        <v/>
      </c>
      <c r="U1496" s="41" t="str">
        <f t="shared" si="311"/>
        <v/>
      </c>
      <c r="V1496" s="41" t="e">
        <f t="shared" si="299"/>
        <v>#N/A</v>
      </c>
      <c r="W1496" s="18" t="e">
        <f>_xlfn.XLOOKUP($B1496,'[1]Query2 w Prices'!$B:$B,'[1]Query2 w Prices'!$L:$L)</f>
        <v>#N/A</v>
      </c>
    </row>
    <row r="1497" spans="2:23" ht="16.5" customHeight="1" x14ac:dyDescent="0.25">
      <c r="B1497" s="32" t="s">
        <v>2495</v>
      </c>
      <c r="C1497" s="33" t="s">
        <v>7823</v>
      </c>
      <c r="D1497" s="34" t="str">
        <f>_xlfn.XLOOKUP($B1497,[1]Redo!$A:$A,[1]Redo!$AD:$AD)</f>
        <v>SGN,S8,BRW,R3-1b,</v>
      </c>
      <c r="E1497" s="35">
        <v>1326</v>
      </c>
      <c r="F1497" s="36">
        <f>_xlfn.XLOOKUP($B1497,'[1]DOT Signs Costs (2)'!$A:$A,'[1]DOT Signs Costs (2)'!$Y:$Y)</f>
        <v>0.33410000000000006</v>
      </c>
      <c r="G1497" s="37">
        <f t="shared" si="301"/>
        <v>20.046000000000003</v>
      </c>
      <c r="H1497" s="36">
        <f>_xlfn.XLOOKUP($B1497,'[1]DOT Signs Costs (2)'!$A:$A,'[1]DOT Signs Costs (2)'!$W:$W)</f>
        <v>54.384</v>
      </c>
      <c r="I1497" s="36">
        <f t="shared" si="300"/>
        <v>15.498899000000003</v>
      </c>
      <c r="J1497" s="36">
        <f t="shared" si="302"/>
        <v>0.22384700000000005</v>
      </c>
      <c r="K1497" s="36">
        <f t="shared" si="303"/>
        <v>15.498899000000003</v>
      </c>
      <c r="L1497" s="36">
        <f t="shared" si="304"/>
        <v>70.106746000000001</v>
      </c>
      <c r="M1497" s="36">
        <f t="shared" si="305"/>
        <v>5.4823475372000008</v>
      </c>
      <c r="N1497" s="36">
        <f t="shared" si="306"/>
        <v>75.5890935372</v>
      </c>
      <c r="O1497" s="36">
        <f t="shared" si="307"/>
        <v>13.774327654517919</v>
      </c>
      <c r="P1497" s="36">
        <f t="shared" si="308"/>
        <v>89.363421191717919</v>
      </c>
      <c r="Q1497" s="38" t="e">
        <v>#N/A</v>
      </c>
      <c r="R1497" s="39" t="str">
        <f t="shared" si="309"/>
        <v xml:space="preserve"> </v>
      </c>
      <c r="S1497" s="40"/>
      <c r="T1497" s="41" t="str">
        <f t="shared" si="310"/>
        <v/>
      </c>
      <c r="U1497" s="41" t="str">
        <f t="shared" si="311"/>
        <v/>
      </c>
      <c r="V1497" s="41" t="e">
        <f t="shared" si="299"/>
        <v>#N/A</v>
      </c>
      <c r="W1497" s="18" t="e">
        <f>_xlfn.XLOOKUP($B1497,'[1]Query2 w Prices'!$B:$B,'[1]Query2 w Prices'!$L:$L)</f>
        <v>#N/A</v>
      </c>
    </row>
    <row r="1498" spans="2:23" ht="16.5" customHeight="1" x14ac:dyDescent="0.25">
      <c r="B1498" s="42" t="s">
        <v>2496</v>
      </c>
      <c r="C1498" s="33" t="s">
        <v>7824</v>
      </c>
      <c r="D1498" s="34" t="str">
        <f>_xlfn.XLOOKUP($B1498,[1]Redo!$A:$A,[1]Redo!$AD:$AD)</f>
        <v>SGN,S8,BRW,R3-1b,</v>
      </c>
      <c r="E1498" s="35">
        <v>1326</v>
      </c>
      <c r="F1498" s="36">
        <f>_xlfn.XLOOKUP($B1498,'[1]DOT Signs Costs (2)'!$A:$A,'[1]DOT Signs Costs (2)'!$Y:$Y)</f>
        <v>0.68172500000000014</v>
      </c>
      <c r="G1498" s="37">
        <f t="shared" si="301"/>
        <v>40.903500000000008</v>
      </c>
      <c r="H1498" s="36">
        <f>_xlfn.XLOOKUP($B1498,'[1]DOT Signs Costs (2)'!$A:$A,'[1]DOT Signs Costs (2)'!$W:$W)</f>
        <v>122.364</v>
      </c>
      <c r="I1498" s="36">
        <f t="shared" si="300"/>
        <v>31.625222750000006</v>
      </c>
      <c r="J1498" s="36">
        <f t="shared" si="302"/>
        <v>0.45675575000000013</v>
      </c>
      <c r="K1498" s="36">
        <f t="shared" si="303"/>
        <v>31.625222750000006</v>
      </c>
      <c r="L1498" s="36">
        <f t="shared" si="304"/>
        <v>154.44597850000002</v>
      </c>
      <c r="M1498" s="36">
        <f t="shared" si="305"/>
        <v>12.077675518700003</v>
      </c>
      <c r="N1498" s="36">
        <f t="shared" si="306"/>
        <v>166.52365401870003</v>
      </c>
      <c r="O1498" s="36">
        <f t="shared" si="307"/>
        <v>30.345004356380059</v>
      </c>
      <c r="P1498" s="36">
        <f t="shared" si="308"/>
        <v>196.86865837508009</v>
      </c>
      <c r="Q1498" s="38" t="e">
        <v>#N/A</v>
      </c>
      <c r="R1498" s="39" t="str">
        <f t="shared" si="309"/>
        <v xml:space="preserve"> </v>
      </c>
      <c r="S1498" s="40"/>
      <c r="T1498" s="41" t="str">
        <f t="shared" si="310"/>
        <v/>
      </c>
      <c r="U1498" s="41" t="str">
        <f t="shared" si="311"/>
        <v/>
      </c>
      <c r="V1498" s="41" t="e">
        <f t="shared" si="299"/>
        <v>#N/A</v>
      </c>
      <c r="W1498" s="18" t="e">
        <f>_xlfn.XLOOKUP($B1498,'[1]Query2 w Prices'!$B:$B,'[1]Query2 w Prices'!$L:$L)</f>
        <v>#N/A</v>
      </c>
    </row>
    <row r="1499" spans="2:23" ht="16.5" customHeight="1" x14ac:dyDescent="0.25">
      <c r="B1499" s="32" t="s">
        <v>2497</v>
      </c>
      <c r="C1499" s="33" t="s">
        <v>7825</v>
      </c>
      <c r="D1499" s="34" t="str">
        <f>_xlfn.XLOOKUP($B1499,[1]Redo!$A:$A,[1]Redo!$AD:$AD)</f>
        <v>SGN,S8,BWR,R3-1b,</v>
      </c>
      <c r="E1499" s="35">
        <v>1326</v>
      </c>
      <c r="F1499" s="36">
        <f>_xlfn.XLOOKUP($B1499,'[1]DOT Signs Costs (2)'!$A:$A,'[1]DOT Signs Costs (2)'!$Y:$Y)</f>
        <v>0.33410000000000006</v>
      </c>
      <c r="G1499" s="37">
        <f t="shared" si="301"/>
        <v>20.046000000000003</v>
      </c>
      <c r="H1499" s="36">
        <f>_xlfn.XLOOKUP($B1499,'[1]DOT Signs Costs (2)'!$A:$A,'[1]DOT Signs Costs (2)'!$W:$W)</f>
        <v>54.384</v>
      </c>
      <c r="I1499" s="36">
        <f t="shared" si="300"/>
        <v>15.498899000000003</v>
      </c>
      <c r="J1499" s="36">
        <f t="shared" si="302"/>
        <v>0.22384700000000005</v>
      </c>
      <c r="K1499" s="36">
        <f t="shared" si="303"/>
        <v>15.498899000000003</v>
      </c>
      <c r="L1499" s="36">
        <f t="shared" si="304"/>
        <v>70.106746000000001</v>
      </c>
      <c r="M1499" s="36">
        <f t="shared" si="305"/>
        <v>5.4823475372000008</v>
      </c>
      <c r="N1499" s="36">
        <f t="shared" si="306"/>
        <v>75.5890935372</v>
      </c>
      <c r="O1499" s="36">
        <f t="shared" si="307"/>
        <v>13.774327654517919</v>
      </c>
      <c r="P1499" s="36">
        <f t="shared" si="308"/>
        <v>89.363421191717919</v>
      </c>
      <c r="Q1499" s="38" t="e">
        <v>#N/A</v>
      </c>
      <c r="R1499" s="39" t="str">
        <f t="shared" si="309"/>
        <v xml:space="preserve"> </v>
      </c>
      <c r="S1499" s="40"/>
      <c r="T1499" s="41" t="str">
        <f t="shared" si="310"/>
        <v/>
      </c>
      <c r="U1499" s="41" t="str">
        <f t="shared" si="311"/>
        <v/>
      </c>
      <c r="V1499" s="41" t="e">
        <f t="shared" si="299"/>
        <v>#N/A</v>
      </c>
      <c r="W1499" s="18" t="e">
        <f>_xlfn.XLOOKUP($B1499,'[1]Query2 w Prices'!$B:$B,'[1]Query2 w Prices'!$L:$L)</f>
        <v>#N/A</v>
      </c>
    </row>
    <row r="1500" spans="2:23" ht="16.5" customHeight="1" x14ac:dyDescent="0.25">
      <c r="B1500" s="42" t="s">
        <v>2498</v>
      </c>
      <c r="C1500" s="33" t="s">
        <v>7826</v>
      </c>
      <c r="D1500" s="34" t="str">
        <f>_xlfn.XLOOKUP($B1500,[1]Redo!$A:$A,[1]Redo!$AD:$AD)</f>
        <v>SGN,S8,BWR,R3-1b,</v>
      </c>
      <c r="E1500" s="35">
        <v>1326</v>
      </c>
      <c r="F1500" s="36">
        <f>_xlfn.XLOOKUP($B1500,'[1]DOT Signs Costs (2)'!$A:$A,'[1]DOT Signs Costs (2)'!$Y:$Y)</f>
        <v>0.68172500000000014</v>
      </c>
      <c r="G1500" s="37">
        <f t="shared" si="301"/>
        <v>40.903500000000008</v>
      </c>
      <c r="H1500" s="36">
        <f>_xlfn.XLOOKUP($B1500,'[1]DOT Signs Costs (2)'!$A:$A,'[1]DOT Signs Costs (2)'!$W:$W)</f>
        <v>122.364</v>
      </c>
      <c r="I1500" s="36">
        <f t="shared" si="300"/>
        <v>31.625222750000006</v>
      </c>
      <c r="J1500" s="36">
        <f t="shared" si="302"/>
        <v>0.45675575000000013</v>
      </c>
      <c r="K1500" s="36">
        <f t="shared" si="303"/>
        <v>31.625222750000006</v>
      </c>
      <c r="L1500" s="36">
        <f t="shared" si="304"/>
        <v>154.44597850000002</v>
      </c>
      <c r="M1500" s="36">
        <f t="shared" si="305"/>
        <v>12.077675518700003</v>
      </c>
      <c r="N1500" s="36">
        <f t="shared" si="306"/>
        <v>166.52365401870003</v>
      </c>
      <c r="O1500" s="36">
        <f t="shared" si="307"/>
        <v>30.345004356380059</v>
      </c>
      <c r="P1500" s="36">
        <f t="shared" si="308"/>
        <v>196.86865837508009</v>
      </c>
      <c r="Q1500" s="38" t="e">
        <v>#N/A</v>
      </c>
      <c r="R1500" s="39" t="str">
        <f t="shared" si="309"/>
        <v xml:space="preserve"> </v>
      </c>
      <c r="S1500" s="40"/>
      <c r="T1500" s="41" t="str">
        <f t="shared" si="310"/>
        <v/>
      </c>
      <c r="U1500" s="41" t="str">
        <f t="shared" si="311"/>
        <v/>
      </c>
      <c r="V1500" s="41" t="e">
        <f t="shared" si="299"/>
        <v>#N/A</v>
      </c>
      <c r="W1500" s="18" t="e">
        <f>_xlfn.XLOOKUP($B1500,'[1]Query2 w Prices'!$B:$B,'[1]Query2 w Prices'!$L:$L)</f>
        <v>#N/A</v>
      </c>
    </row>
    <row r="1501" spans="2:23" ht="16.5" customHeight="1" x14ac:dyDescent="0.25">
      <c r="B1501" s="32" t="s">
        <v>2499</v>
      </c>
      <c r="C1501" s="33" t="s">
        <v>7827</v>
      </c>
      <c r="D1501" s="34" t="str">
        <f>_xlfn.XLOOKUP($B1501,[1]Redo!$A:$A,[1]Redo!$AD:$AD)</f>
        <v>SGN,S8,BRW,R3-1c,</v>
      </c>
      <c r="E1501" s="35">
        <v>1326</v>
      </c>
      <c r="F1501" s="36">
        <f>_xlfn.XLOOKUP($B1501,'[1]DOT Signs Costs (2)'!$A:$A,'[1]DOT Signs Costs (2)'!$Y:$Y)</f>
        <v>0.38645000000000002</v>
      </c>
      <c r="G1501" s="37">
        <f t="shared" si="301"/>
        <v>23.187000000000001</v>
      </c>
      <c r="H1501" s="36">
        <f>_xlfn.XLOOKUP($B1501,'[1]DOT Signs Costs (2)'!$A:$A,'[1]DOT Signs Costs (2)'!$W:$W)</f>
        <v>63.448000000000008</v>
      </c>
      <c r="I1501" s="36">
        <f t="shared" si="300"/>
        <v>17.927415500000002</v>
      </c>
      <c r="J1501" s="36">
        <f t="shared" si="302"/>
        <v>0.25892150000000003</v>
      </c>
      <c r="K1501" s="36">
        <f t="shared" si="303"/>
        <v>17.927415500000002</v>
      </c>
      <c r="L1501" s="36">
        <f t="shared" si="304"/>
        <v>81.634337000000016</v>
      </c>
      <c r="M1501" s="36">
        <f t="shared" si="305"/>
        <v>6.3838051534000018</v>
      </c>
      <c r="N1501" s="36">
        <f t="shared" si="306"/>
        <v>88.018142153400021</v>
      </c>
      <c r="O1501" s="36">
        <f t="shared" si="307"/>
        <v>16.039228317590659</v>
      </c>
      <c r="P1501" s="36">
        <f t="shared" si="308"/>
        <v>104.05737047099068</v>
      </c>
      <c r="Q1501" s="38" t="e">
        <v>#N/A</v>
      </c>
      <c r="R1501" s="39" t="str">
        <f t="shared" si="309"/>
        <v xml:space="preserve"> </v>
      </c>
      <c r="S1501" s="40"/>
      <c r="T1501" s="41" t="str">
        <f t="shared" si="310"/>
        <v/>
      </c>
      <c r="U1501" s="41" t="str">
        <f t="shared" si="311"/>
        <v/>
      </c>
      <c r="V1501" s="41" t="e">
        <f t="shared" si="299"/>
        <v>#N/A</v>
      </c>
      <c r="W1501" s="18" t="e">
        <f>_xlfn.XLOOKUP($B1501,'[1]Query2 w Prices'!$B:$B,'[1]Query2 w Prices'!$L:$L)</f>
        <v>#N/A</v>
      </c>
    </row>
    <row r="1502" spans="2:23" ht="16.5" customHeight="1" x14ac:dyDescent="0.25">
      <c r="B1502" s="42" t="s">
        <v>2500</v>
      </c>
      <c r="C1502" s="33" t="s">
        <v>7828</v>
      </c>
      <c r="D1502" s="34" t="str">
        <f>_xlfn.XLOOKUP($B1502,[1]Redo!$A:$A,[1]Redo!$AD:$AD)</f>
        <v>SGN,S8,BRW,R3-1c,</v>
      </c>
      <c r="E1502" s="35">
        <v>1326</v>
      </c>
      <c r="F1502" s="36">
        <f>_xlfn.XLOOKUP($B1502,'[1]DOT Signs Costs (2)'!$A:$A,'[1]DOT Signs Costs (2)'!$Y:$Y)</f>
        <v>0.75524999999999998</v>
      </c>
      <c r="G1502" s="37">
        <f t="shared" si="301"/>
        <v>45.314999999999998</v>
      </c>
      <c r="H1502" s="36">
        <f>_xlfn.XLOOKUP($B1502,'[1]DOT Signs Costs (2)'!$A:$A,'[1]DOT Signs Costs (2)'!$W:$W)</f>
        <v>135.96</v>
      </c>
      <c r="I1502" s="36">
        <f t="shared" si="300"/>
        <v>35.036047500000002</v>
      </c>
      <c r="J1502" s="36">
        <f t="shared" si="302"/>
        <v>0.50601750000000001</v>
      </c>
      <c r="K1502" s="36">
        <f t="shared" si="303"/>
        <v>35.036047500000002</v>
      </c>
      <c r="L1502" s="36">
        <f t="shared" si="304"/>
        <v>171.50206500000002</v>
      </c>
      <c r="M1502" s="36">
        <f t="shared" si="305"/>
        <v>13.411461483000002</v>
      </c>
      <c r="N1502" s="36">
        <f t="shared" si="306"/>
        <v>184.91352648300003</v>
      </c>
      <c r="O1502" s="36">
        <f t="shared" si="307"/>
        <v>33.696124431968784</v>
      </c>
      <c r="P1502" s="36">
        <f t="shared" si="308"/>
        <v>218.60965091496882</v>
      </c>
      <c r="Q1502" s="38" t="e">
        <v>#N/A</v>
      </c>
      <c r="R1502" s="39" t="str">
        <f t="shared" si="309"/>
        <v xml:space="preserve"> </v>
      </c>
      <c r="S1502" s="40"/>
      <c r="T1502" s="41" t="str">
        <f t="shared" si="310"/>
        <v/>
      </c>
      <c r="U1502" s="41" t="str">
        <f t="shared" si="311"/>
        <v/>
      </c>
      <c r="V1502" s="41" t="e">
        <f t="shared" si="299"/>
        <v>#N/A</v>
      </c>
      <c r="W1502" s="18" t="e">
        <f>_xlfn.XLOOKUP($B1502,'[1]Query2 w Prices'!$B:$B,'[1]Query2 w Prices'!$L:$L)</f>
        <v>#N/A</v>
      </c>
    </row>
    <row r="1503" spans="2:23" ht="16.5" customHeight="1" x14ac:dyDescent="0.25">
      <c r="B1503" s="32" t="s">
        <v>2501</v>
      </c>
      <c r="C1503" s="33" t="s">
        <v>7829</v>
      </c>
      <c r="D1503" s="34" t="str">
        <f>_xlfn.XLOOKUP($B1503,[1]Redo!$A:$A,[1]Redo!$AD:$AD)</f>
        <v>SGN,S8,BWR,R3-1c,</v>
      </c>
      <c r="E1503" s="35">
        <v>1326</v>
      </c>
      <c r="F1503" s="36">
        <f>_xlfn.XLOOKUP($B1503,'[1]DOT Signs Costs (2)'!$A:$A,'[1]DOT Signs Costs (2)'!$Y:$Y)</f>
        <v>0.38645000000000002</v>
      </c>
      <c r="G1503" s="37">
        <f t="shared" si="301"/>
        <v>23.187000000000001</v>
      </c>
      <c r="H1503" s="36">
        <f>_xlfn.XLOOKUP($B1503,'[1]DOT Signs Costs (2)'!$A:$A,'[1]DOT Signs Costs (2)'!$W:$W)</f>
        <v>63.448000000000008</v>
      </c>
      <c r="I1503" s="36">
        <f t="shared" si="300"/>
        <v>17.927415500000002</v>
      </c>
      <c r="J1503" s="36">
        <f t="shared" si="302"/>
        <v>0.25892150000000003</v>
      </c>
      <c r="K1503" s="36">
        <f t="shared" si="303"/>
        <v>17.927415500000002</v>
      </c>
      <c r="L1503" s="36">
        <f t="shared" si="304"/>
        <v>81.634337000000016</v>
      </c>
      <c r="M1503" s="36">
        <f t="shared" si="305"/>
        <v>6.3838051534000018</v>
      </c>
      <c r="N1503" s="36">
        <f t="shared" si="306"/>
        <v>88.018142153400021</v>
      </c>
      <c r="O1503" s="36">
        <f t="shared" si="307"/>
        <v>16.039228317590659</v>
      </c>
      <c r="P1503" s="36">
        <f t="shared" si="308"/>
        <v>104.05737047099068</v>
      </c>
      <c r="Q1503" s="38" t="e">
        <v>#N/A</v>
      </c>
      <c r="R1503" s="39" t="str">
        <f t="shared" si="309"/>
        <v xml:space="preserve"> </v>
      </c>
      <c r="S1503" s="40"/>
      <c r="T1503" s="41" t="str">
        <f t="shared" si="310"/>
        <v/>
      </c>
      <c r="U1503" s="41" t="str">
        <f t="shared" si="311"/>
        <v/>
      </c>
      <c r="V1503" s="41" t="e">
        <f t="shared" si="299"/>
        <v>#N/A</v>
      </c>
      <c r="W1503" s="18" t="e">
        <f>_xlfn.XLOOKUP($B1503,'[1]Query2 w Prices'!$B:$B,'[1]Query2 w Prices'!$L:$L)</f>
        <v>#N/A</v>
      </c>
    </row>
    <row r="1504" spans="2:23" ht="16.5" customHeight="1" x14ac:dyDescent="0.25">
      <c r="B1504" s="42" t="s">
        <v>2502</v>
      </c>
      <c r="C1504" s="33" t="s">
        <v>7830</v>
      </c>
      <c r="D1504" s="34" t="str">
        <f>_xlfn.XLOOKUP($B1504,[1]Redo!$A:$A,[1]Redo!$AD:$AD)</f>
        <v>SGN,S8,BWR,R3-1c,</v>
      </c>
      <c r="E1504" s="35">
        <v>1326</v>
      </c>
      <c r="F1504" s="36">
        <f>_xlfn.XLOOKUP($B1504,'[1]DOT Signs Costs (2)'!$A:$A,'[1]DOT Signs Costs (2)'!$Y:$Y)</f>
        <v>0.75524999999999998</v>
      </c>
      <c r="G1504" s="37">
        <f t="shared" si="301"/>
        <v>45.314999999999998</v>
      </c>
      <c r="H1504" s="36">
        <f>_xlfn.XLOOKUP($B1504,'[1]DOT Signs Costs (2)'!$A:$A,'[1]DOT Signs Costs (2)'!$W:$W)</f>
        <v>135.96</v>
      </c>
      <c r="I1504" s="36">
        <f t="shared" si="300"/>
        <v>35.036047500000002</v>
      </c>
      <c r="J1504" s="36">
        <f t="shared" si="302"/>
        <v>0.50601750000000001</v>
      </c>
      <c r="K1504" s="36">
        <f t="shared" si="303"/>
        <v>35.036047500000002</v>
      </c>
      <c r="L1504" s="36">
        <f t="shared" si="304"/>
        <v>171.50206500000002</v>
      </c>
      <c r="M1504" s="36">
        <f t="shared" si="305"/>
        <v>13.411461483000002</v>
      </c>
      <c r="N1504" s="36">
        <f t="shared" si="306"/>
        <v>184.91352648300003</v>
      </c>
      <c r="O1504" s="36">
        <f t="shared" si="307"/>
        <v>33.696124431968784</v>
      </c>
      <c r="P1504" s="36">
        <f t="shared" si="308"/>
        <v>218.60965091496882</v>
      </c>
      <c r="Q1504" s="38" t="e">
        <v>#N/A</v>
      </c>
      <c r="R1504" s="39" t="str">
        <f t="shared" si="309"/>
        <v xml:space="preserve"> </v>
      </c>
      <c r="S1504" s="40"/>
      <c r="T1504" s="41" t="str">
        <f t="shared" si="310"/>
        <v/>
      </c>
      <c r="U1504" s="41" t="str">
        <f t="shared" si="311"/>
        <v/>
      </c>
      <c r="V1504" s="41" t="e">
        <f t="shared" si="299"/>
        <v>#N/A</v>
      </c>
      <c r="W1504" s="18" t="e">
        <f>_xlfn.XLOOKUP($B1504,'[1]Query2 w Prices'!$B:$B,'[1]Query2 w Prices'!$L:$L)</f>
        <v>#N/A</v>
      </c>
    </row>
    <row r="1505" spans="2:23" ht="16.5" customHeight="1" x14ac:dyDescent="0.25">
      <c r="B1505" s="32" t="s">
        <v>2503</v>
      </c>
      <c r="C1505" s="33" t="s">
        <v>7831</v>
      </c>
      <c r="D1505" s="34" t="str">
        <f>_xlfn.XLOOKUP($B1505,[1]Redo!$A:$A,[1]Redo!$AD:$AD)</f>
        <v>SGN,S8,BRW,R3-1d,</v>
      </c>
      <c r="E1505" s="35">
        <v>1326</v>
      </c>
      <c r="F1505" s="36">
        <f>_xlfn.XLOOKUP($B1505,'[1]DOT Signs Costs (2)'!$A:$A,'[1]DOT Signs Costs (2)'!$Y:$Y)</f>
        <v>0.43879999999999997</v>
      </c>
      <c r="G1505" s="37">
        <f t="shared" si="301"/>
        <v>26.327999999999999</v>
      </c>
      <c r="H1505" s="36">
        <f>_xlfn.XLOOKUP($B1505,'[1]DOT Signs Costs (2)'!$A:$A,'[1]DOT Signs Costs (2)'!$W:$W)</f>
        <v>72.512</v>
      </c>
      <c r="I1505" s="36">
        <f t="shared" si="300"/>
        <v>20.355931999999999</v>
      </c>
      <c r="J1505" s="36">
        <f t="shared" si="302"/>
        <v>0.29399599999999998</v>
      </c>
      <c r="K1505" s="36">
        <f t="shared" si="303"/>
        <v>20.355931999999999</v>
      </c>
      <c r="L1505" s="36">
        <f t="shared" si="304"/>
        <v>93.161928000000003</v>
      </c>
      <c r="M1505" s="36">
        <f t="shared" si="305"/>
        <v>7.285262769600001</v>
      </c>
      <c r="N1505" s="36">
        <f t="shared" si="306"/>
        <v>100.4471907696</v>
      </c>
      <c r="O1505" s="36">
        <f t="shared" si="307"/>
        <v>18.304128980663389</v>
      </c>
      <c r="P1505" s="36">
        <f t="shared" si="308"/>
        <v>118.75131975026339</v>
      </c>
      <c r="Q1505" s="38" t="e">
        <v>#N/A</v>
      </c>
      <c r="R1505" s="39" t="str">
        <f t="shared" si="309"/>
        <v xml:space="preserve"> </v>
      </c>
      <c r="S1505" s="40"/>
      <c r="T1505" s="41" t="str">
        <f t="shared" si="310"/>
        <v/>
      </c>
      <c r="U1505" s="41" t="str">
        <f t="shared" si="311"/>
        <v/>
      </c>
      <c r="V1505" s="41" t="e">
        <f t="shared" si="299"/>
        <v>#N/A</v>
      </c>
      <c r="W1505" s="18" t="e">
        <f>_xlfn.XLOOKUP($B1505,'[1]Query2 w Prices'!$B:$B,'[1]Query2 w Prices'!$L:$L)</f>
        <v>#N/A</v>
      </c>
    </row>
    <row r="1506" spans="2:23" ht="16.5" customHeight="1" x14ac:dyDescent="0.25">
      <c r="B1506" s="42" t="s">
        <v>2504</v>
      </c>
      <c r="C1506" s="33" t="s">
        <v>7832</v>
      </c>
      <c r="D1506" s="34" t="str">
        <f>_xlfn.XLOOKUP($B1506,[1]Redo!$A:$A,[1]Redo!$AD:$AD)</f>
        <v>SGN,S8,BRW,R3-1d,</v>
      </c>
      <c r="E1506" s="35">
        <v>1326</v>
      </c>
      <c r="F1506" s="36">
        <f>_xlfn.XLOOKUP($B1506,'[1]DOT Signs Costs (2)'!$A:$A,'[1]DOT Signs Costs (2)'!$Y:$Y)</f>
        <v>0.82877500000000015</v>
      </c>
      <c r="G1506" s="37">
        <f t="shared" si="301"/>
        <v>49.726500000000009</v>
      </c>
      <c r="H1506" s="36">
        <f>_xlfn.XLOOKUP($B1506,'[1]DOT Signs Costs (2)'!$A:$A,'[1]DOT Signs Costs (2)'!$W:$W)</f>
        <v>149.55600000000001</v>
      </c>
      <c r="I1506" s="36">
        <f t="shared" si="300"/>
        <v>38.446872250000006</v>
      </c>
      <c r="J1506" s="36">
        <f t="shared" si="302"/>
        <v>0.55527925000000011</v>
      </c>
      <c r="K1506" s="36">
        <f t="shared" si="303"/>
        <v>38.446872250000006</v>
      </c>
      <c r="L1506" s="36">
        <f t="shared" si="304"/>
        <v>188.55815150000004</v>
      </c>
      <c r="M1506" s="36">
        <f t="shared" si="305"/>
        <v>14.745247447300004</v>
      </c>
      <c r="N1506" s="36">
        <f t="shared" si="306"/>
        <v>203.30339894730005</v>
      </c>
      <c r="O1506" s="36">
        <f t="shared" si="307"/>
        <v>37.047244507557515</v>
      </c>
      <c r="P1506" s="36">
        <f t="shared" si="308"/>
        <v>240.35064345485756</v>
      </c>
      <c r="Q1506" s="38" t="e">
        <v>#N/A</v>
      </c>
      <c r="R1506" s="39" t="str">
        <f t="shared" si="309"/>
        <v xml:space="preserve"> </v>
      </c>
      <c r="S1506" s="40"/>
      <c r="T1506" s="41" t="str">
        <f t="shared" si="310"/>
        <v/>
      </c>
      <c r="U1506" s="41" t="str">
        <f t="shared" si="311"/>
        <v/>
      </c>
      <c r="V1506" s="41" t="e">
        <f t="shared" si="299"/>
        <v>#N/A</v>
      </c>
      <c r="W1506" s="18" t="e">
        <f>_xlfn.XLOOKUP($B1506,'[1]Query2 w Prices'!$B:$B,'[1]Query2 w Prices'!$L:$L)</f>
        <v>#N/A</v>
      </c>
    </row>
    <row r="1507" spans="2:23" ht="16.5" customHeight="1" x14ac:dyDescent="0.25">
      <c r="B1507" s="32" t="s">
        <v>2506</v>
      </c>
      <c r="C1507" s="33" t="s">
        <v>7833</v>
      </c>
      <c r="D1507" s="34" t="str">
        <f>_xlfn.XLOOKUP($B1507,[1]Redo!$A:$A,[1]Redo!$AD:$AD)</f>
        <v>SGN,S8,BWR,R3-1d,</v>
      </c>
      <c r="E1507" s="35">
        <v>1326</v>
      </c>
      <c r="F1507" s="36">
        <f>_xlfn.XLOOKUP($B1507,'[1]DOT Signs Costs (2)'!$A:$A,'[1]DOT Signs Costs (2)'!$Y:$Y)</f>
        <v>0.43879999999999997</v>
      </c>
      <c r="G1507" s="37">
        <f t="shared" si="301"/>
        <v>26.327999999999999</v>
      </c>
      <c r="H1507" s="36">
        <f>_xlfn.XLOOKUP($B1507,'[1]DOT Signs Costs (2)'!$A:$A,'[1]DOT Signs Costs (2)'!$W:$W)</f>
        <v>72.512</v>
      </c>
      <c r="I1507" s="36">
        <f t="shared" si="300"/>
        <v>20.355931999999999</v>
      </c>
      <c r="J1507" s="36">
        <f t="shared" si="302"/>
        <v>0.29399599999999998</v>
      </c>
      <c r="K1507" s="36">
        <f t="shared" si="303"/>
        <v>20.355931999999999</v>
      </c>
      <c r="L1507" s="36">
        <f t="shared" si="304"/>
        <v>93.161928000000003</v>
      </c>
      <c r="M1507" s="36">
        <f t="shared" si="305"/>
        <v>7.285262769600001</v>
      </c>
      <c r="N1507" s="36">
        <f t="shared" si="306"/>
        <v>100.4471907696</v>
      </c>
      <c r="O1507" s="36">
        <f t="shared" si="307"/>
        <v>18.304128980663389</v>
      </c>
      <c r="P1507" s="36">
        <f t="shared" si="308"/>
        <v>118.75131975026339</v>
      </c>
      <c r="Q1507" s="38" t="e">
        <v>#N/A</v>
      </c>
      <c r="R1507" s="39" t="str">
        <f t="shared" si="309"/>
        <v xml:space="preserve"> </v>
      </c>
      <c r="S1507" s="40"/>
      <c r="T1507" s="41" t="str">
        <f t="shared" si="310"/>
        <v/>
      </c>
      <c r="U1507" s="41" t="str">
        <f t="shared" si="311"/>
        <v/>
      </c>
      <c r="V1507" s="41" t="e">
        <f t="shared" si="299"/>
        <v>#N/A</v>
      </c>
      <c r="W1507" s="18" t="e">
        <f>_xlfn.XLOOKUP($B1507,'[1]Query2 w Prices'!$B:$B,'[1]Query2 w Prices'!$L:$L)</f>
        <v>#N/A</v>
      </c>
    </row>
    <row r="1508" spans="2:23" ht="16.5" customHeight="1" x14ac:dyDescent="0.25">
      <c r="B1508" s="42" t="s">
        <v>2507</v>
      </c>
      <c r="C1508" s="33" t="s">
        <v>7834</v>
      </c>
      <c r="D1508" s="34" t="str">
        <f>_xlfn.XLOOKUP($B1508,[1]Redo!$A:$A,[1]Redo!$AD:$AD)</f>
        <v>SGN,S8,BWR,R3-1d,</v>
      </c>
      <c r="E1508" s="35">
        <v>1326</v>
      </c>
      <c r="F1508" s="36">
        <f>_xlfn.XLOOKUP($B1508,'[1]DOT Signs Costs (2)'!$A:$A,'[1]DOT Signs Costs (2)'!$Y:$Y)</f>
        <v>0.82877500000000015</v>
      </c>
      <c r="G1508" s="37">
        <f t="shared" si="301"/>
        <v>49.726500000000009</v>
      </c>
      <c r="H1508" s="36">
        <f>_xlfn.XLOOKUP($B1508,'[1]DOT Signs Costs (2)'!$A:$A,'[1]DOT Signs Costs (2)'!$W:$W)</f>
        <v>149.55600000000001</v>
      </c>
      <c r="I1508" s="36">
        <f t="shared" si="300"/>
        <v>38.446872250000006</v>
      </c>
      <c r="J1508" s="36">
        <f t="shared" si="302"/>
        <v>0.55527925000000011</v>
      </c>
      <c r="K1508" s="36">
        <f t="shared" si="303"/>
        <v>38.446872250000006</v>
      </c>
      <c r="L1508" s="36">
        <f t="shared" si="304"/>
        <v>188.55815150000004</v>
      </c>
      <c r="M1508" s="36">
        <f t="shared" si="305"/>
        <v>14.745247447300004</v>
      </c>
      <c r="N1508" s="36">
        <f t="shared" si="306"/>
        <v>203.30339894730005</v>
      </c>
      <c r="O1508" s="36">
        <f t="shared" si="307"/>
        <v>37.047244507557515</v>
      </c>
      <c r="P1508" s="36">
        <f t="shared" si="308"/>
        <v>240.35064345485756</v>
      </c>
      <c r="Q1508" s="38" t="e">
        <v>#N/A</v>
      </c>
      <c r="R1508" s="39" t="str">
        <f t="shared" si="309"/>
        <v xml:space="preserve"> </v>
      </c>
      <c r="S1508" s="40"/>
      <c r="T1508" s="41" t="str">
        <f t="shared" si="310"/>
        <v/>
      </c>
      <c r="U1508" s="41" t="str">
        <f t="shared" si="311"/>
        <v/>
      </c>
      <c r="V1508" s="41" t="e">
        <f t="shared" si="299"/>
        <v>#N/A</v>
      </c>
      <c r="W1508" s="18" t="e">
        <f>_xlfn.XLOOKUP($B1508,'[1]Query2 w Prices'!$B:$B,'[1]Query2 w Prices'!$L:$L)</f>
        <v>#N/A</v>
      </c>
    </row>
    <row r="1509" spans="2:23" ht="16.5" customHeight="1" x14ac:dyDescent="0.25">
      <c r="B1509" s="32" t="s">
        <v>2508</v>
      </c>
      <c r="C1509" s="33" t="s">
        <v>7835</v>
      </c>
      <c r="D1509" s="34" t="str">
        <f>_xlfn.XLOOKUP($B1509,[1]Redo!$A:$A,[1]Redo!$AD:$AD)</f>
        <v>SGN,S8,BRW,R3-1e,</v>
      </c>
      <c r="E1509" s="35">
        <v>1326</v>
      </c>
      <c r="F1509" s="36">
        <f>_xlfn.XLOOKUP($B1509,'[1]DOT Signs Costs (2)'!$A:$A,'[1]DOT Signs Costs (2)'!$Y:$Y)</f>
        <v>0.33410000000000006</v>
      </c>
      <c r="G1509" s="37">
        <f t="shared" si="301"/>
        <v>20.046000000000003</v>
      </c>
      <c r="H1509" s="36">
        <f>_xlfn.XLOOKUP($B1509,'[1]DOT Signs Costs (2)'!$A:$A,'[1]DOT Signs Costs (2)'!$W:$W)</f>
        <v>54.384</v>
      </c>
      <c r="I1509" s="36">
        <f t="shared" si="300"/>
        <v>15.498899000000003</v>
      </c>
      <c r="J1509" s="36">
        <f t="shared" si="302"/>
        <v>0.22384700000000005</v>
      </c>
      <c r="K1509" s="36">
        <f t="shared" si="303"/>
        <v>15.498899000000003</v>
      </c>
      <c r="L1509" s="36">
        <f t="shared" si="304"/>
        <v>70.106746000000001</v>
      </c>
      <c r="M1509" s="36">
        <f t="shared" si="305"/>
        <v>5.4823475372000008</v>
      </c>
      <c r="N1509" s="36">
        <f t="shared" si="306"/>
        <v>75.5890935372</v>
      </c>
      <c r="O1509" s="36">
        <f t="shared" si="307"/>
        <v>13.774327654517919</v>
      </c>
      <c r="P1509" s="36">
        <f t="shared" si="308"/>
        <v>89.363421191717919</v>
      </c>
      <c r="Q1509" s="38" t="e">
        <v>#N/A</v>
      </c>
      <c r="R1509" s="39" t="str">
        <f t="shared" si="309"/>
        <v xml:space="preserve"> </v>
      </c>
      <c r="S1509" s="40"/>
      <c r="T1509" s="41" t="str">
        <f t="shared" si="310"/>
        <v/>
      </c>
      <c r="U1509" s="41" t="str">
        <f t="shared" si="311"/>
        <v/>
      </c>
      <c r="V1509" s="41" t="e">
        <f t="shared" si="299"/>
        <v>#N/A</v>
      </c>
      <c r="W1509" s="18" t="e">
        <f>_xlfn.XLOOKUP($B1509,'[1]Query2 w Prices'!$B:$B,'[1]Query2 w Prices'!$L:$L)</f>
        <v>#N/A</v>
      </c>
    </row>
    <row r="1510" spans="2:23" ht="16.5" customHeight="1" x14ac:dyDescent="0.25">
      <c r="B1510" s="42" t="s">
        <v>2509</v>
      </c>
      <c r="C1510" s="33" t="s">
        <v>7836</v>
      </c>
      <c r="D1510" s="34" t="str">
        <f>_xlfn.XLOOKUP($B1510,[1]Redo!$A:$A,[1]Redo!$AD:$AD)</f>
        <v>SGN,S8,BRW,R3-1e,</v>
      </c>
      <c r="E1510" s="35">
        <v>1326</v>
      </c>
      <c r="F1510" s="36">
        <f>_xlfn.XLOOKUP($B1510,'[1]DOT Signs Costs (2)'!$A:$A,'[1]DOT Signs Costs (2)'!$Y:$Y)</f>
        <v>0.68172500000000014</v>
      </c>
      <c r="G1510" s="37">
        <f t="shared" si="301"/>
        <v>40.903500000000008</v>
      </c>
      <c r="H1510" s="36">
        <f>_xlfn.XLOOKUP($B1510,'[1]DOT Signs Costs (2)'!$A:$A,'[1]DOT Signs Costs (2)'!$W:$W)</f>
        <v>122.364</v>
      </c>
      <c r="I1510" s="36">
        <f t="shared" si="300"/>
        <v>31.625222750000006</v>
      </c>
      <c r="J1510" s="36">
        <f t="shared" si="302"/>
        <v>0.45675575000000013</v>
      </c>
      <c r="K1510" s="36">
        <f t="shared" si="303"/>
        <v>31.625222750000006</v>
      </c>
      <c r="L1510" s="36">
        <f t="shared" si="304"/>
        <v>154.44597850000002</v>
      </c>
      <c r="M1510" s="36">
        <f t="shared" si="305"/>
        <v>12.077675518700003</v>
      </c>
      <c r="N1510" s="36">
        <f t="shared" si="306"/>
        <v>166.52365401870003</v>
      </c>
      <c r="O1510" s="36">
        <f t="shared" si="307"/>
        <v>30.345004356380059</v>
      </c>
      <c r="P1510" s="36">
        <f t="shared" si="308"/>
        <v>196.86865837508009</v>
      </c>
      <c r="Q1510" s="38" t="e">
        <v>#N/A</v>
      </c>
      <c r="R1510" s="39" t="str">
        <f t="shared" si="309"/>
        <v xml:space="preserve"> </v>
      </c>
      <c r="S1510" s="40"/>
      <c r="T1510" s="41" t="str">
        <f t="shared" si="310"/>
        <v/>
      </c>
      <c r="U1510" s="41" t="str">
        <f t="shared" si="311"/>
        <v/>
      </c>
      <c r="V1510" s="41" t="e">
        <f t="shared" si="299"/>
        <v>#N/A</v>
      </c>
      <c r="W1510" s="18" t="e">
        <f>_xlfn.XLOOKUP($B1510,'[1]Query2 w Prices'!$B:$B,'[1]Query2 w Prices'!$L:$L)</f>
        <v>#N/A</v>
      </c>
    </row>
    <row r="1511" spans="2:23" ht="16.5" customHeight="1" x14ac:dyDescent="0.25">
      <c r="B1511" s="32" t="s">
        <v>2510</v>
      </c>
      <c r="C1511" s="33" t="s">
        <v>7837</v>
      </c>
      <c r="D1511" s="34" t="str">
        <f>_xlfn.XLOOKUP($B1511,[1]Redo!$A:$A,[1]Redo!$AD:$AD)</f>
        <v>SGN,S8,BWR,R3-1e,</v>
      </c>
      <c r="E1511" s="35">
        <v>1326</v>
      </c>
      <c r="F1511" s="36">
        <f>_xlfn.XLOOKUP($B1511,'[1]DOT Signs Costs (2)'!$A:$A,'[1]DOT Signs Costs (2)'!$Y:$Y)</f>
        <v>0.33410000000000006</v>
      </c>
      <c r="G1511" s="37">
        <f t="shared" si="301"/>
        <v>20.046000000000003</v>
      </c>
      <c r="H1511" s="36">
        <f>_xlfn.XLOOKUP($B1511,'[1]DOT Signs Costs (2)'!$A:$A,'[1]DOT Signs Costs (2)'!$W:$W)</f>
        <v>54.384</v>
      </c>
      <c r="I1511" s="36">
        <f t="shared" si="300"/>
        <v>15.498899000000003</v>
      </c>
      <c r="J1511" s="36">
        <f t="shared" si="302"/>
        <v>0.22384700000000005</v>
      </c>
      <c r="K1511" s="36">
        <f t="shared" si="303"/>
        <v>15.498899000000003</v>
      </c>
      <c r="L1511" s="36">
        <f t="shared" si="304"/>
        <v>70.106746000000001</v>
      </c>
      <c r="M1511" s="36">
        <f t="shared" si="305"/>
        <v>5.4823475372000008</v>
      </c>
      <c r="N1511" s="36">
        <f t="shared" si="306"/>
        <v>75.5890935372</v>
      </c>
      <c r="O1511" s="36">
        <f t="shared" si="307"/>
        <v>13.774327654517919</v>
      </c>
      <c r="P1511" s="36">
        <f t="shared" si="308"/>
        <v>89.363421191717919</v>
      </c>
      <c r="Q1511" s="38" t="e">
        <v>#N/A</v>
      </c>
      <c r="R1511" s="39" t="str">
        <f t="shared" si="309"/>
        <v xml:space="preserve"> </v>
      </c>
      <c r="S1511" s="40"/>
      <c r="T1511" s="41" t="str">
        <f t="shared" si="310"/>
        <v/>
      </c>
      <c r="U1511" s="41" t="str">
        <f t="shared" si="311"/>
        <v/>
      </c>
      <c r="V1511" s="41" t="e">
        <f t="shared" si="299"/>
        <v>#N/A</v>
      </c>
      <c r="W1511" s="18" t="e">
        <f>_xlfn.XLOOKUP($B1511,'[1]Query2 w Prices'!$B:$B,'[1]Query2 w Prices'!$L:$L)</f>
        <v>#N/A</v>
      </c>
    </row>
    <row r="1512" spans="2:23" ht="16.5" customHeight="1" x14ac:dyDescent="0.25">
      <c r="B1512" s="42" t="s">
        <v>2511</v>
      </c>
      <c r="C1512" s="33" t="s">
        <v>7838</v>
      </c>
      <c r="D1512" s="34" t="str">
        <f>_xlfn.XLOOKUP($B1512,[1]Redo!$A:$A,[1]Redo!$AD:$AD)</f>
        <v>SGN,S8,BWR,R3-1e,</v>
      </c>
      <c r="E1512" s="35">
        <v>1326</v>
      </c>
      <c r="F1512" s="36">
        <f>_xlfn.XLOOKUP($B1512,'[1]DOT Signs Costs (2)'!$A:$A,'[1]DOT Signs Costs (2)'!$Y:$Y)</f>
        <v>0.68172500000000014</v>
      </c>
      <c r="G1512" s="37">
        <f t="shared" si="301"/>
        <v>40.903500000000008</v>
      </c>
      <c r="H1512" s="36">
        <f>_xlfn.XLOOKUP($B1512,'[1]DOT Signs Costs (2)'!$A:$A,'[1]DOT Signs Costs (2)'!$W:$W)</f>
        <v>122.364</v>
      </c>
      <c r="I1512" s="36">
        <f t="shared" si="300"/>
        <v>31.625222750000006</v>
      </c>
      <c r="J1512" s="36">
        <f t="shared" si="302"/>
        <v>0.45675575000000013</v>
      </c>
      <c r="K1512" s="36">
        <f t="shared" si="303"/>
        <v>31.625222750000006</v>
      </c>
      <c r="L1512" s="36">
        <f t="shared" si="304"/>
        <v>154.44597850000002</v>
      </c>
      <c r="M1512" s="36">
        <f t="shared" si="305"/>
        <v>12.077675518700003</v>
      </c>
      <c r="N1512" s="36">
        <f t="shared" si="306"/>
        <v>166.52365401870003</v>
      </c>
      <c r="O1512" s="36">
        <f t="shared" si="307"/>
        <v>30.345004356380059</v>
      </c>
      <c r="P1512" s="36">
        <f t="shared" si="308"/>
        <v>196.86865837508009</v>
      </c>
      <c r="Q1512" s="38" t="e">
        <v>#N/A</v>
      </c>
      <c r="R1512" s="39" t="str">
        <f t="shared" si="309"/>
        <v xml:space="preserve"> </v>
      </c>
      <c r="S1512" s="40"/>
      <c r="T1512" s="41" t="str">
        <f t="shared" si="310"/>
        <v/>
      </c>
      <c r="U1512" s="41" t="str">
        <f t="shared" si="311"/>
        <v/>
      </c>
      <c r="V1512" s="41" t="e">
        <f t="shared" si="299"/>
        <v>#N/A</v>
      </c>
      <c r="W1512" s="18" t="e">
        <f>_xlfn.XLOOKUP($B1512,'[1]Query2 w Prices'!$B:$B,'[1]Query2 w Prices'!$L:$L)</f>
        <v>#N/A</v>
      </c>
    </row>
    <row r="1513" spans="2:23" ht="16.5" customHeight="1" x14ac:dyDescent="0.25">
      <c r="B1513" s="32" t="s">
        <v>2512</v>
      </c>
      <c r="C1513" s="33" t="s">
        <v>7839</v>
      </c>
      <c r="D1513" s="34" t="str">
        <f>_xlfn.XLOOKUP($B1513,[1]Redo!$A:$A,[1]Redo!$AD:$AD)</f>
        <v>SGN,S8,BRW,R3-1f,</v>
      </c>
      <c r="E1513" s="35">
        <v>1326</v>
      </c>
      <c r="F1513" s="36">
        <f>_xlfn.XLOOKUP($B1513,'[1]DOT Signs Costs (2)'!$A:$A,'[1]DOT Signs Costs (2)'!$Y:$Y)</f>
        <v>0.38645000000000002</v>
      </c>
      <c r="G1513" s="37">
        <f t="shared" si="301"/>
        <v>23.187000000000001</v>
      </c>
      <c r="H1513" s="36">
        <f>_xlfn.XLOOKUP($B1513,'[1]DOT Signs Costs (2)'!$A:$A,'[1]DOT Signs Costs (2)'!$W:$W)</f>
        <v>63.448000000000008</v>
      </c>
      <c r="I1513" s="36">
        <f t="shared" si="300"/>
        <v>17.927415500000002</v>
      </c>
      <c r="J1513" s="36">
        <f t="shared" si="302"/>
        <v>0.25892150000000003</v>
      </c>
      <c r="K1513" s="36">
        <f t="shared" si="303"/>
        <v>17.927415500000002</v>
      </c>
      <c r="L1513" s="36">
        <f t="shared" si="304"/>
        <v>81.634337000000016</v>
      </c>
      <c r="M1513" s="36">
        <f t="shared" si="305"/>
        <v>6.3838051534000018</v>
      </c>
      <c r="N1513" s="36">
        <f t="shared" si="306"/>
        <v>88.018142153400021</v>
      </c>
      <c r="O1513" s="36">
        <f t="shared" si="307"/>
        <v>16.039228317590659</v>
      </c>
      <c r="P1513" s="36">
        <f t="shared" si="308"/>
        <v>104.05737047099068</v>
      </c>
      <c r="Q1513" s="38" t="e">
        <v>#N/A</v>
      </c>
      <c r="R1513" s="39" t="str">
        <f t="shared" si="309"/>
        <v xml:space="preserve"> </v>
      </c>
      <c r="S1513" s="40"/>
      <c r="T1513" s="41" t="str">
        <f t="shared" si="310"/>
        <v/>
      </c>
      <c r="U1513" s="41" t="str">
        <f t="shared" si="311"/>
        <v/>
      </c>
      <c r="V1513" s="41" t="e">
        <f t="shared" si="299"/>
        <v>#N/A</v>
      </c>
      <c r="W1513" s="18" t="e">
        <f>_xlfn.XLOOKUP($B1513,'[1]Query2 w Prices'!$B:$B,'[1]Query2 w Prices'!$L:$L)</f>
        <v>#N/A</v>
      </c>
    </row>
    <row r="1514" spans="2:23" ht="16.5" customHeight="1" x14ac:dyDescent="0.25">
      <c r="B1514" s="42" t="s">
        <v>2513</v>
      </c>
      <c r="C1514" s="33" t="s">
        <v>7840</v>
      </c>
      <c r="D1514" s="34" t="str">
        <f>_xlfn.XLOOKUP($B1514,[1]Redo!$A:$A,[1]Redo!$AD:$AD)</f>
        <v>SGN,S8,BRW,R3-1f,</v>
      </c>
      <c r="E1514" s="35">
        <v>1326</v>
      </c>
      <c r="F1514" s="36">
        <f>_xlfn.XLOOKUP($B1514,'[1]DOT Signs Costs (2)'!$A:$A,'[1]DOT Signs Costs (2)'!$Y:$Y)</f>
        <v>0.82877500000000015</v>
      </c>
      <c r="G1514" s="37">
        <f t="shared" si="301"/>
        <v>49.726500000000009</v>
      </c>
      <c r="H1514" s="36">
        <f>_xlfn.XLOOKUP($B1514,'[1]DOT Signs Costs (2)'!$A:$A,'[1]DOT Signs Costs (2)'!$W:$W)</f>
        <v>149.55600000000001</v>
      </c>
      <c r="I1514" s="36">
        <f t="shared" si="300"/>
        <v>38.446872250000006</v>
      </c>
      <c r="J1514" s="36">
        <f t="shared" si="302"/>
        <v>0.55527925000000011</v>
      </c>
      <c r="K1514" s="36">
        <f t="shared" si="303"/>
        <v>38.446872250000006</v>
      </c>
      <c r="L1514" s="36">
        <f t="shared" si="304"/>
        <v>188.55815150000004</v>
      </c>
      <c r="M1514" s="36">
        <f t="shared" si="305"/>
        <v>14.745247447300004</v>
      </c>
      <c r="N1514" s="36">
        <f t="shared" si="306"/>
        <v>203.30339894730005</v>
      </c>
      <c r="O1514" s="36">
        <f t="shared" si="307"/>
        <v>37.047244507557515</v>
      </c>
      <c r="P1514" s="36">
        <f t="shared" si="308"/>
        <v>240.35064345485756</v>
      </c>
      <c r="Q1514" s="38" t="e">
        <v>#N/A</v>
      </c>
      <c r="R1514" s="39" t="str">
        <f t="shared" si="309"/>
        <v xml:space="preserve"> </v>
      </c>
      <c r="S1514" s="40"/>
      <c r="T1514" s="41" t="str">
        <f t="shared" si="310"/>
        <v/>
      </c>
      <c r="U1514" s="41" t="str">
        <f t="shared" si="311"/>
        <v/>
      </c>
      <c r="V1514" s="41" t="e">
        <f t="shared" si="299"/>
        <v>#N/A</v>
      </c>
      <c r="W1514" s="18" t="e">
        <f>_xlfn.XLOOKUP($B1514,'[1]Query2 w Prices'!$B:$B,'[1]Query2 w Prices'!$L:$L)</f>
        <v>#N/A</v>
      </c>
    </row>
    <row r="1515" spans="2:23" ht="16.5" customHeight="1" x14ac:dyDescent="0.25">
      <c r="B1515" s="32" t="s">
        <v>2514</v>
      </c>
      <c r="C1515" s="33" t="s">
        <v>7841</v>
      </c>
      <c r="D1515" s="34" t="str">
        <f>_xlfn.XLOOKUP($B1515,[1]Redo!$A:$A,[1]Redo!$AD:$AD)</f>
        <v>SGN,S8,BWR,R3-1f,</v>
      </c>
      <c r="E1515" s="35">
        <v>1326</v>
      </c>
      <c r="F1515" s="36">
        <f>_xlfn.XLOOKUP($B1515,'[1]DOT Signs Costs (2)'!$A:$A,'[1]DOT Signs Costs (2)'!$Y:$Y)</f>
        <v>0.38645000000000002</v>
      </c>
      <c r="G1515" s="37">
        <f t="shared" si="301"/>
        <v>23.187000000000001</v>
      </c>
      <c r="H1515" s="36">
        <f>_xlfn.XLOOKUP($B1515,'[1]DOT Signs Costs (2)'!$A:$A,'[1]DOT Signs Costs (2)'!$W:$W)</f>
        <v>63.448000000000008</v>
      </c>
      <c r="I1515" s="36">
        <f t="shared" si="300"/>
        <v>17.927415500000002</v>
      </c>
      <c r="J1515" s="36">
        <f t="shared" si="302"/>
        <v>0.25892150000000003</v>
      </c>
      <c r="K1515" s="36">
        <f t="shared" si="303"/>
        <v>17.927415500000002</v>
      </c>
      <c r="L1515" s="36">
        <f t="shared" si="304"/>
        <v>81.634337000000016</v>
      </c>
      <c r="M1515" s="36">
        <f t="shared" si="305"/>
        <v>6.3838051534000018</v>
      </c>
      <c r="N1515" s="36">
        <f t="shared" si="306"/>
        <v>88.018142153400021</v>
      </c>
      <c r="O1515" s="36">
        <f t="shared" si="307"/>
        <v>16.039228317590659</v>
      </c>
      <c r="P1515" s="36">
        <f t="shared" si="308"/>
        <v>104.05737047099068</v>
      </c>
      <c r="Q1515" s="38" t="e">
        <v>#N/A</v>
      </c>
      <c r="R1515" s="39" t="str">
        <f t="shared" si="309"/>
        <v xml:space="preserve"> </v>
      </c>
      <c r="S1515" s="40"/>
      <c r="T1515" s="41" t="str">
        <f t="shared" si="310"/>
        <v/>
      </c>
      <c r="U1515" s="41" t="str">
        <f t="shared" si="311"/>
        <v/>
      </c>
      <c r="V1515" s="41" t="e">
        <f t="shared" si="299"/>
        <v>#N/A</v>
      </c>
      <c r="W1515" s="18" t="e">
        <f>_xlfn.XLOOKUP($B1515,'[1]Query2 w Prices'!$B:$B,'[1]Query2 w Prices'!$L:$L)</f>
        <v>#N/A</v>
      </c>
    </row>
    <row r="1516" spans="2:23" ht="16.5" customHeight="1" x14ac:dyDescent="0.25">
      <c r="B1516" s="42" t="s">
        <v>2515</v>
      </c>
      <c r="C1516" s="33" t="s">
        <v>7842</v>
      </c>
      <c r="D1516" s="34" t="str">
        <f>_xlfn.XLOOKUP($B1516,[1]Redo!$A:$A,[1]Redo!$AD:$AD)</f>
        <v>SGN,S8,BWR,R3-1f,</v>
      </c>
      <c r="E1516" s="35">
        <v>1326</v>
      </c>
      <c r="F1516" s="36">
        <f>_xlfn.XLOOKUP($B1516,'[1]DOT Signs Costs (2)'!$A:$A,'[1]DOT Signs Costs (2)'!$Y:$Y)</f>
        <v>0.82877500000000015</v>
      </c>
      <c r="G1516" s="37">
        <f t="shared" si="301"/>
        <v>49.726500000000009</v>
      </c>
      <c r="H1516" s="36">
        <f>_xlfn.XLOOKUP($B1516,'[1]DOT Signs Costs (2)'!$A:$A,'[1]DOT Signs Costs (2)'!$W:$W)</f>
        <v>149.55600000000001</v>
      </c>
      <c r="I1516" s="36">
        <f t="shared" si="300"/>
        <v>38.446872250000006</v>
      </c>
      <c r="J1516" s="36">
        <f t="shared" si="302"/>
        <v>0.55527925000000011</v>
      </c>
      <c r="K1516" s="36">
        <f t="shared" si="303"/>
        <v>38.446872250000006</v>
      </c>
      <c r="L1516" s="36">
        <f t="shared" si="304"/>
        <v>188.55815150000004</v>
      </c>
      <c r="M1516" s="36">
        <f t="shared" si="305"/>
        <v>14.745247447300004</v>
      </c>
      <c r="N1516" s="36">
        <f t="shared" si="306"/>
        <v>203.30339894730005</v>
      </c>
      <c r="O1516" s="36">
        <f t="shared" si="307"/>
        <v>37.047244507557515</v>
      </c>
      <c r="P1516" s="36">
        <f t="shared" si="308"/>
        <v>240.35064345485756</v>
      </c>
      <c r="Q1516" s="38" t="e">
        <v>#N/A</v>
      </c>
      <c r="R1516" s="39" t="str">
        <f t="shared" si="309"/>
        <v xml:space="preserve"> </v>
      </c>
      <c r="S1516" s="40"/>
      <c r="T1516" s="41" t="str">
        <f t="shared" si="310"/>
        <v/>
      </c>
      <c r="U1516" s="41" t="str">
        <f t="shared" si="311"/>
        <v/>
      </c>
      <c r="V1516" s="41" t="e">
        <f t="shared" si="299"/>
        <v>#N/A</v>
      </c>
      <c r="W1516" s="18" t="e">
        <f>_xlfn.XLOOKUP($B1516,'[1]Query2 w Prices'!$B:$B,'[1]Query2 w Prices'!$L:$L)</f>
        <v>#N/A</v>
      </c>
    </row>
    <row r="1517" spans="2:23" ht="16.5" customHeight="1" x14ac:dyDescent="0.25">
      <c r="B1517" s="32" t="s">
        <v>2516</v>
      </c>
      <c r="C1517" s="33" t="s">
        <v>7843</v>
      </c>
      <c r="D1517" s="34" t="str">
        <f>_xlfn.XLOOKUP($B1517,[1]Redo!$A:$A,[1]Redo!$AD:$AD)</f>
        <v>SGN,S8,BRW,R3-1g,</v>
      </c>
      <c r="E1517" s="35">
        <v>1326</v>
      </c>
      <c r="F1517" s="36">
        <f>_xlfn.XLOOKUP($B1517,'[1]DOT Signs Costs (2)'!$A:$A,'[1]DOT Signs Costs (2)'!$Y:$Y)</f>
        <v>0.33410000000000006</v>
      </c>
      <c r="G1517" s="37">
        <f t="shared" si="301"/>
        <v>20.046000000000003</v>
      </c>
      <c r="H1517" s="36">
        <f>_xlfn.XLOOKUP($B1517,'[1]DOT Signs Costs (2)'!$A:$A,'[1]DOT Signs Costs (2)'!$W:$W)</f>
        <v>54.384</v>
      </c>
      <c r="I1517" s="36">
        <f t="shared" si="300"/>
        <v>15.498899000000003</v>
      </c>
      <c r="J1517" s="36">
        <f t="shared" si="302"/>
        <v>0.22384700000000005</v>
      </c>
      <c r="K1517" s="36">
        <f t="shared" si="303"/>
        <v>15.498899000000003</v>
      </c>
      <c r="L1517" s="36">
        <f t="shared" si="304"/>
        <v>70.106746000000001</v>
      </c>
      <c r="M1517" s="36">
        <f t="shared" si="305"/>
        <v>5.4823475372000008</v>
      </c>
      <c r="N1517" s="36">
        <f t="shared" si="306"/>
        <v>75.5890935372</v>
      </c>
      <c r="O1517" s="36">
        <f t="shared" si="307"/>
        <v>13.774327654517919</v>
      </c>
      <c r="P1517" s="36">
        <f t="shared" si="308"/>
        <v>89.363421191717919</v>
      </c>
      <c r="Q1517" s="38" t="e">
        <v>#N/A</v>
      </c>
      <c r="R1517" s="39" t="str">
        <f t="shared" si="309"/>
        <v xml:space="preserve"> </v>
      </c>
      <c r="S1517" s="40"/>
      <c r="T1517" s="41" t="str">
        <f t="shared" si="310"/>
        <v/>
      </c>
      <c r="U1517" s="41" t="str">
        <f t="shared" si="311"/>
        <v/>
      </c>
      <c r="V1517" s="41" t="e">
        <f t="shared" si="299"/>
        <v>#N/A</v>
      </c>
      <c r="W1517" s="18" t="e">
        <f>_xlfn.XLOOKUP($B1517,'[1]Query2 w Prices'!$B:$B,'[1]Query2 w Prices'!$L:$L)</f>
        <v>#N/A</v>
      </c>
    </row>
    <row r="1518" spans="2:23" ht="16.5" customHeight="1" x14ac:dyDescent="0.25">
      <c r="B1518" s="42" t="s">
        <v>2517</v>
      </c>
      <c r="C1518" s="33" t="s">
        <v>7844</v>
      </c>
      <c r="D1518" s="34" t="str">
        <f>_xlfn.XLOOKUP($B1518,[1]Redo!$A:$A,[1]Redo!$AD:$AD)</f>
        <v>SGN,S8,BRW,R3-1g,</v>
      </c>
      <c r="E1518" s="35">
        <v>1326</v>
      </c>
      <c r="F1518" s="36">
        <f>_xlfn.XLOOKUP($B1518,'[1]DOT Signs Costs (2)'!$A:$A,'[1]DOT Signs Costs (2)'!$Y:$Y)</f>
        <v>0.68172500000000014</v>
      </c>
      <c r="G1518" s="37">
        <f t="shared" si="301"/>
        <v>40.903500000000008</v>
      </c>
      <c r="H1518" s="36">
        <f>_xlfn.XLOOKUP($B1518,'[1]DOT Signs Costs (2)'!$A:$A,'[1]DOT Signs Costs (2)'!$W:$W)</f>
        <v>122.364</v>
      </c>
      <c r="I1518" s="36">
        <f t="shared" si="300"/>
        <v>31.625222750000006</v>
      </c>
      <c r="J1518" s="36">
        <f t="shared" si="302"/>
        <v>0.45675575000000013</v>
      </c>
      <c r="K1518" s="36">
        <f t="shared" si="303"/>
        <v>31.625222750000006</v>
      </c>
      <c r="L1518" s="36">
        <f t="shared" si="304"/>
        <v>154.44597850000002</v>
      </c>
      <c r="M1518" s="36">
        <f t="shared" si="305"/>
        <v>12.077675518700003</v>
      </c>
      <c r="N1518" s="36">
        <f t="shared" si="306"/>
        <v>166.52365401870003</v>
      </c>
      <c r="O1518" s="36">
        <f t="shared" si="307"/>
        <v>30.345004356380059</v>
      </c>
      <c r="P1518" s="36">
        <f t="shared" si="308"/>
        <v>196.86865837508009</v>
      </c>
      <c r="Q1518" s="38" t="e">
        <v>#N/A</v>
      </c>
      <c r="R1518" s="39" t="str">
        <f t="shared" si="309"/>
        <v xml:space="preserve"> </v>
      </c>
      <c r="S1518" s="40"/>
      <c r="T1518" s="41" t="str">
        <f t="shared" si="310"/>
        <v/>
      </c>
      <c r="U1518" s="41" t="str">
        <f t="shared" si="311"/>
        <v/>
      </c>
      <c r="V1518" s="41" t="e">
        <f t="shared" si="299"/>
        <v>#N/A</v>
      </c>
      <c r="W1518" s="18" t="e">
        <f>_xlfn.XLOOKUP($B1518,'[1]Query2 w Prices'!$B:$B,'[1]Query2 w Prices'!$L:$L)</f>
        <v>#N/A</v>
      </c>
    </row>
    <row r="1519" spans="2:23" ht="16.5" customHeight="1" x14ac:dyDescent="0.25">
      <c r="B1519" s="32" t="s">
        <v>2518</v>
      </c>
      <c r="C1519" s="33" t="s">
        <v>7845</v>
      </c>
      <c r="D1519" s="34" t="str">
        <f>_xlfn.XLOOKUP($B1519,[1]Redo!$A:$A,[1]Redo!$AD:$AD)</f>
        <v>SGN,S8,BWR,R3-1g,</v>
      </c>
      <c r="E1519" s="35">
        <v>1326</v>
      </c>
      <c r="F1519" s="36">
        <f>_xlfn.XLOOKUP($B1519,'[1]DOT Signs Costs (2)'!$A:$A,'[1]DOT Signs Costs (2)'!$Y:$Y)</f>
        <v>0.33410000000000006</v>
      </c>
      <c r="G1519" s="37">
        <f t="shared" si="301"/>
        <v>20.046000000000003</v>
      </c>
      <c r="H1519" s="36">
        <f>_xlfn.XLOOKUP($B1519,'[1]DOT Signs Costs (2)'!$A:$A,'[1]DOT Signs Costs (2)'!$W:$W)</f>
        <v>54.384</v>
      </c>
      <c r="I1519" s="36">
        <f t="shared" si="300"/>
        <v>15.498899000000003</v>
      </c>
      <c r="J1519" s="36">
        <f t="shared" si="302"/>
        <v>0.22384700000000005</v>
      </c>
      <c r="K1519" s="36">
        <f t="shared" si="303"/>
        <v>15.498899000000003</v>
      </c>
      <c r="L1519" s="36">
        <f t="shared" si="304"/>
        <v>70.106746000000001</v>
      </c>
      <c r="M1519" s="36">
        <f t="shared" si="305"/>
        <v>5.4823475372000008</v>
      </c>
      <c r="N1519" s="36">
        <f t="shared" si="306"/>
        <v>75.5890935372</v>
      </c>
      <c r="O1519" s="36">
        <f t="shared" si="307"/>
        <v>13.774327654517919</v>
      </c>
      <c r="P1519" s="36">
        <f t="shared" si="308"/>
        <v>89.363421191717919</v>
      </c>
      <c r="Q1519" s="38" t="e">
        <v>#N/A</v>
      </c>
      <c r="R1519" s="39" t="str">
        <f t="shared" si="309"/>
        <v xml:space="preserve"> </v>
      </c>
      <c r="S1519" s="40"/>
      <c r="T1519" s="41" t="str">
        <f t="shared" si="310"/>
        <v/>
      </c>
      <c r="U1519" s="41" t="str">
        <f t="shared" si="311"/>
        <v/>
      </c>
      <c r="V1519" s="41" t="e">
        <f t="shared" si="299"/>
        <v>#N/A</v>
      </c>
      <c r="W1519" s="18" t="e">
        <f>_xlfn.XLOOKUP($B1519,'[1]Query2 w Prices'!$B:$B,'[1]Query2 w Prices'!$L:$L)</f>
        <v>#N/A</v>
      </c>
    </row>
    <row r="1520" spans="2:23" ht="16.5" customHeight="1" x14ac:dyDescent="0.25">
      <c r="B1520" s="42" t="s">
        <v>2519</v>
      </c>
      <c r="C1520" s="33" t="s">
        <v>7846</v>
      </c>
      <c r="D1520" s="34" t="str">
        <f>_xlfn.XLOOKUP($B1520,[1]Redo!$A:$A,[1]Redo!$AD:$AD)</f>
        <v>SGN,S8,BWR,R3-1g,</v>
      </c>
      <c r="E1520" s="35">
        <v>1326</v>
      </c>
      <c r="F1520" s="36">
        <f>_xlfn.XLOOKUP($B1520,'[1]DOT Signs Costs (2)'!$A:$A,'[1]DOT Signs Costs (2)'!$Y:$Y)</f>
        <v>0.68172500000000014</v>
      </c>
      <c r="G1520" s="37">
        <f t="shared" si="301"/>
        <v>40.903500000000008</v>
      </c>
      <c r="H1520" s="36">
        <f>_xlfn.XLOOKUP($B1520,'[1]DOT Signs Costs (2)'!$A:$A,'[1]DOT Signs Costs (2)'!$W:$W)</f>
        <v>122.364</v>
      </c>
      <c r="I1520" s="36">
        <f t="shared" si="300"/>
        <v>31.625222750000006</v>
      </c>
      <c r="J1520" s="36">
        <f t="shared" si="302"/>
        <v>0.45675575000000013</v>
      </c>
      <c r="K1520" s="36">
        <f t="shared" si="303"/>
        <v>31.625222750000006</v>
      </c>
      <c r="L1520" s="36">
        <f t="shared" si="304"/>
        <v>154.44597850000002</v>
      </c>
      <c r="M1520" s="36">
        <f t="shared" si="305"/>
        <v>12.077675518700003</v>
      </c>
      <c r="N1520" s="36">
        <f t="shared" si="306"/>
        <v>166.52365401870003</v>
      </c>
      <c r="O1520" s="36">
        <f t="shared" si="307"/>
        <v>30.345004356380059</v>
      </c>
      <c r="P1520" s="36">
        <f t="shared" si="308"/>
        <v>196.86865837508009</v>
      </c>
      <c r="Q1520" s="38" t="e">
        <v>#N/A</v>
      </c>
      <c r="R1520" s="39" t="str">
        <f t="shared" si="309"/>
        <v xml:space="preserve"> </v>
      </c>
      <c r="S1520" s="40"/>
      <c r="T1520" s="41" t="str">
        <f t="shared" si="310"/>
        <v/>
      </c>
      <c r="U1520" s="41" t="str">
        <f t="shared" si="311"/>
        <v/>
      </c>
      <c r="V1520" s="41" t="e">
        <f t="shared" si="299"/>
        <v>#N/A</v>
      </c>
      <c r="W1520" s="18" t="e">
        <f>_xlfn.XLOOKUP($B1520,'[1]Query2 w Prices'!$B:$B,'[1]Query2 w Prices'!$L:$L)</f>
        <v>#N/A</v>
      </c>
    </row>
    <row r="1521" spans="2:23" ht="16.5" customHeight="1" x14ac:dyDescent="0.25">
      <c r="B1521" s="32" t="s">
        <v>2520</v>
      </c>
      <c r="C1521" s="33" t="s">
        <v>7847</v>
      </c>
      <c r="D1521" s="34" t="str">
        <f>_xlfn.XLOOKUP($B1521,[1]Redo!$A:$A,[1]Redo!$AD:$AD)</f>
        <v>SGN,S8,BRW,R3-1h,</v>
      </c>
      <c r="E1521" s="35">
        <v>1326</v>
      </c>
      <c r="F1521" s="36">
        <f>_xlfn.XLOOKUP($B1521,'[1]DOT Signs Costs (2)'!$A:$A,'[1]DOT Signs Costs (2)'!$Y:$Y)</f>
        <v>0.38645000000000002</v>
      </c>
      <c r="G1521" s="37">
        <f t="shared" si="301"/>
        <v>23.187000000000001</v>
      </c>
      <c r="H1521" s="36">
        <f>_xlfn.XLOOKUP($B1521,'[1]DOT Signs Costs (2)'!$A:$A,'[1]DOT Signs Costs (2)'!$W:$W)</f>
        <v>63.448000000000008</v>
      </c>
      <c r="I1521" s="36">
        <f t="shared" si="300"/>
        <v>17.927415500000002</v>
      </c>
      <c r="J1521" s="36">
        <f t="shared" si="302"/>
        <v>0.25892150000000003</v>
      </c>
      <c r="K1521" s="36">
        <f t="shared" si="303"/>
        <v>17.927415500000002</v>
      </c>
      <c r="L1521" s="36">
        <f t="shared" si="304"/>
        <v>81.634337000000016</v>
      </c>
      <c r="M1521" s="36">
        <f t="shared" si="305"/>
        <v>6.3838051534000018</v>
      </c>
      <c r="N1521" s="36">
        <f t="shared" si="306"/>
        <v>88.018142153400021</v>
      </c>
      <c r="O1521" s="36">
        <f t="shared" si="307"/>
        <v>16.039228317590659</v>
      </c>
      <c r="P1521" s="36">
        <f t="shared" si="308"/>
        <v>104.05737047099068</v>
      </c>
      <c r="Q1521" s="38" t="e">
        <v>#N/A</v>
      </c>
      <c r="R1521" s="39" t="str">
        <f t="shared" si="309"/>
        <v xml:space="preserve"> </v>
      </c>
      <c r="S1521" s="40"/>
      <c r="T1521" s="41" t="str">
        <f t="shared" si="310"/>
        <v/>
      </c>
      <c r="U1521" s="41" t="str">
        <f t="shared" si="311"/>
        <v/>
      </c>
      <c r="V1521" s="41" t="e">
        <f t="shared" si="299"/>
        <v>#N/A</v>
      </c>
      <c r="W1521" s="18" t="e">
        <f>_xlfn.XLOOKUP($B1521,'[1]Query2 w Prices'!$B:$B,'[1]Query2 w Prices'!$L:$L)</f>
        <v>#N/A</v>
      </c>
    </row>
    <row r="1522" spans="2:23" ht="16.5" customHeight="1" x14ac:dyDescent="0.25">
      <c r="B1522" s="42" t="s">
        <v>2521</v>
      </c>
      <c r="C1522" s="33" t="s">
        <v>7848</v>
      </c>
      <c r="D1522" s="34" t="str">
        <f>_xlfn.XLOOKUP($B1522,[1]Redo!$A:$A,[1]Redo!$AD:$AD)</f>
        <v>SGN,S8,BRW,R3-1h,</v>
      </c>
      <c r="E1522" s="35">
        <v>1326</v>
      </c>
      <c r="F1522" s="36">
        <f>_xlfn.XLOOKUP($B1522,'[1]DOT Signs Costs (2)'!$A:$A,'[1]DOT Signs Costs (2)'!$Y:$Y)</f>
        <v>0.82877500000000015</v>
      </c>
      <c r="G1522" s="37">
        <f t="shared" si="301"/>
        <v>49.726500000000009</v>
      </c>
      <c r="H1522" s="36">
        <f>_xlfn.XLOOKUP($B1522,'[1]DOT Signs Costs (2)'!$A:$A,'[1]DOT Signs Costs (2)'!$W:$W)</f>
        <v>149.55600000000001</v>
      </c>
      <c r="I1522" s="36">
        <f t="shared" si="300"/>
        <v>38.446872250000006</v>
      </c>
      <c r="J1522" s="36">
        <f t="shared" si="302"/>
        <v>0.55527925000000011</v>
      </c>
      <c r="K1522" s="36">
        <f t="shared" si="303"/>
        <v>38.446872250000006</v>
      </c>
      <c r="L1522" s="36">
        <f t="shared" si="304"/>
        <v>188.55815150000004</v>
      </c>
      <c r="M1522" s="36">
        <f t="shared" si="305"/>
        <v>14.745247447300004</v>
      </c>
      <c r="N1522" s="36">
        <f t="shared" si="306"/>
        <v>203.30339894730005</v>
      </c>
      <c r="O1522" s="36">
        <f t="shared" si="307"/>
        <v>37.047244507557515</v>
      </c>
      <c r="P1522" s="36">
        <f t="shared" si="308"/>
        <v>240.35064345485756</v>
      </c>
      <c r="Q1522" s="38" t="e">
        <v>#N/A</v>
      </c>
      <c r="R1522" s="39" t="str">
        <f t="shared" si="309"/>
        <v xml:space="preserve"> </v>
      </c>
      <c r="S1522" s="40"/>
      <c r="T1522" s="41" t="str">
        <f t="shared" si="310"/>
        <v/>
      </c>
      <c r="U1522" s="41" t="str">
        <f t="shared" si="311"/>
        <v/>
      </c>
      <c r="V1522" s="41" t="e">
        <f t="shared" si="299"/>
        <v>#N/A</v>
      </c>
      <c r="W1522" s="18" t="e">
        <f>_xlfn.XLOOKUP($B1522,'[1]Query2 w Prices'!$B:$B,'[1]Query2 w Prices'!$L:$L)</f>
        <v>#N/A</v>
      </c>
    </row>
    <row r="1523" spans="2:23" ht="16.5" customHeight="1" x14ac:dyDescent="0.25">
      <c r="B1523" s="32" t="s">
        <v>2522</v>
      </c>
      <c r="C1523" s="33" t="s">
        <v>7849</v>
      </c>
      <c r="D1523" s="34" t="str">
        <f>_xlfn.XLOOKUP($B1523,[1]Redo!$A:$A,[1]Redo!$AD:$AD)</f>
        <v>SGN,S8,BWR,R3-1h,</v>
      </c>
      <c r="E1523" s="35">
        <v>1326</v>
      </c>
      <c r="F1523" s="36">
        <f>_xlfn.XLOOKUP($B1523,'[1]DOT Signs Costs (2)'!$A:$A,'[1]DOT Signs Costs (2)'!$Y:$Y)</f>
        <v>0.38645000000000002</v>
      </c>
      <c r="G1523" s="37">
        <f t="shared" si="301"/>
        <v>23.187000000000001</v>
      </c>
      <c r="H1523" s="36">
        <f>_xlfn.XLOOKUP($B1523,'[1]DOT Signs Costs (2)'!$A:$A,'[1]DOT Signs Costs (2)'!$W:$W)</f>
        <v>63.448000000000008</v>
      </c>
      <c r="I1523" s="36">
        <f t="shared" si="300"/>
        <v>17.927415500000002</v>
      </c>
      <c r="J1523" s="36">
        <f t="shared" si="302"/>
        <v>0.25892150000000003</v>
      </c>
      <c r="K1523" s="36">
        <f t="shared" si="303"/>
        <v>17.927415500000002</v>
      </c>
      <c r="L1523" s="36">
        <f t="shared" si="304"/>
        <v>81.634337000000016</v>
      </c>
      <c r="M1523" s="36">
        <f t="shared" si="305"/>
        <v>6.3838051534000018</v>
      </c>
      <c r="N1523" s="36">
        <f t="shared" si="306"/>
        <v>88.018142153400021</v>
      </c>
      <c r="O1523" s="36">
        <f t="shared" si="307"/>
        <v>16.039228317590659</v>
      </c>
      <c r="P1523" s="36">
        <f t="shared" si="308"/>
        <v>104.05737047099068</v>
      </c>
      <c r="Q1523" s="38" t="e">
        <v>#N/A</v>
      </c>
      <c r="R1523" s="39" t="str">
        <f t="shared" si="309"/>
        <v xml:space="preserve"> </v>
      </c>
      <c r="S1523" s="40"/>
      <c r="T1523" s="41" t="str">
        <f t="shared" si="310"/>
        <v/>
      </c>
      <c r="U1523" s="41" t="str">
        <f t="shared" si="311"/>
        <v/>
      </c>
      <c r="V1523" s="41" t="e">
        <f t="shared" si="299"/>
        <v>#N/A</v>
      </c>
      <c r="W1523" s="18" t="e">
        <f>_xlfn.XLOOKUP($B1523,'[1]Query2 w Prices'!$B:$B,'[1]Query2 w Prices'!$L:$L)</f>
        <v>#N/A</v>
      </c>
    </row>
    <row r="1524" spans="2:23" ht="16.5" customHeight="1" x14ac:dyDescent="0.25">
      <c r="B1524" s="42" t="s">
        <v>2523</v>
      </c>
      <c r="C1524" s="33" t="s">
        <v>7850</v>
      </c>
      <c r="D1524" s="34" t="str">
        <f>_xlfn.XLOOKUP($B1524,[1]Redo!$A:$A,[1]Redo!$AD:$AD)</f>
        <v>SGN,S8,BWR,R3-1h,</v>
      </c>
      <c r="E1524" s="35">
        <v>1326</v>
      </c>
      <c r="F1524" s="36">
        <f>_xlfn.XLOOKUP($B1524,'[1]DOT Signs Costs (2)'!$A:$A,'[1]DOT Signs Costs (2)'!$Y:$Y)</f>
        <v>0.82877500000000015</v>
      </c>
      <c r="G1524" s="37">
        <f t="shared" si="301"/>
        <v>49.726500000000009</v>
      </c>
      <c r="H1524" s="36">
        <f>_xlfn.XLOOKUP($B1524,'[1]DOT Signs Costs (2)'!$A:$A,'[1]DOT Signs Costs (2)'!$W:$W)</f>
        <v>149.55600000000001</v>
      </c>
      <c r="I1524" s="36">
        <f t="shared" si="300"/>
        <v>38.446872250000006</v>
      </c>
      <c r="J1524" s="36">
        <f t="shared" si="302"/>
        <v>0.55527925000000011</v>
      </c>
      <c r="K1524" s="36">
        <f t="shared" si="303"/>
        <v>38.446872250000006</v>
      </c>
      <c r="L1524" s="36">
        <f t="shared" si="304"/>
        <v>188.55815150000004</v>
      </c>
      <c r="M1524" s="36">
        <f t="shared" si="305"/>
        <v>14.745247447300004</v>
      </c>
      <c r="N1524" s="36">
        <f t="shared" si="306"/>
        <v>203.30339894730005</v>
      </c>
      <c r="O1524" s="36">
        <f t="shared" si="307"/>
        <v>37.047244507557515</v>
      </c>
      <c r="P1524" s="36">
        <f t="shared" si="308"/>
        <v>240.35064345485756</v>
      </c>
      <c r="Q1524" s="38" t="e">
        <v>#N/A</v>
      </c>
      <c r="R1524" s="39" t="str">
        <f t="shared" si="309"/>
        <v xml:space="preserve"> </v>
      </c>
      <c r="S1524" s="40"/>
      <c r="T1524" s="41" t="str">
        <f t="shared" si="310"/>
        <v/>
      </c>
      <c r="U1524" s="41" t="str">
        <f t="shared" si="311"/>
        <v/>
      </c>
      <c r="V1524" s="41" t="e">
        <f t="shared" si="299"/>
        <v>#N/A</v>
      </c>
      <c r="W1524" s="18" t="e">
        <f>_xlfn.XLOOKUP($B1524,'[1]Query2 w Prices'!$B:$B,'[1]Query2 w Prices'!$L:$L)</f>
        <v>#N/A</v>
      </c>
    </row>
    <row r="1525" spans="2:23" ht="16.5" customHeight="1" x14ac:dyDescent="0.25">
      <c r="B1525" s="32" t="s">
        <v>2524</v>
      </c>
      <c r="C1525" s="33" t="s">
        <v>6324</v>
      </c>
      <c r="D1525" s="34" t="str">
        <f>_xlfn.XLOOKUP($B1525,[1]Redo!$A:$A,[1]Redo!$AD:$AD)</f>
        <v>SGN,S8,BRW,R3-2,</v>
      </c>
      <c r="E1525" s="35">
        <v>1326</v>
      </c>
      <c r="F1525" s="36">
        <f>_xlfn.XLOOKUP($B1525,'[1]DOT Signs Costs (2)'!$A:$A,'[1]DOT Signs Costs (2)'!$Y:$Y)</f>
        <v>0.77759999999999996</v>
      </c>
      <c r="G1525" s="37">
        <f t="shared" si="301"/>
        <v>46.655999999999999</v>
      </c>
      <c r="H1525" s="36">
        <f>_xlfn.XLOOKUP($B1525,'[1]DOT Signs Costs (2)'!$A:$A,'[1]DOT Signs Costs (2)'!$W:$W)</f>
        <v>145.024</v>
      </c>
      <c r="I1525" s="36">
        <f t="shared" si="300"/>
        <v>36.072863999999996</v>
      </c>
      <c r="J1525" s="36">
        <f t="shared" si="302"/>
        <v>0.52099200000000001</v>
      </c>
      <c r="K1525" s="36">
        <f t="shared" si="303"/>
        <v>36.072863999999996</v>
      </c>
      <c r="L1525" s="36">
        <f t="shared" si="304"/>
        <v>181.61785600000002</v>
      </c>
      <c r="M1525" s="36">
        <f t="shared" si="305"/>
        <v>14.202516339200002</v>
      </c>
      <c r="N1525" s="36">
        <f t="shared" si="306"/>
        <v>195.82037233920002</v>
      </c>
      <c r="O1525" s="36">
        <f t="shared" si="307"/>
        <v>35.683639580919262</v>
      </c>
      <c r="P1525" s="36">
        <f t="shared" si="308"/>
        <v>231.5040119201193</v>
      </c>
      <c r="Q1525" s="38" t="e">
        <v>#N/A</v>
      </c>
      <c r="R1525" s="39" t="str">
        <f t="shared" si="309"/>
        <v xml:space="preserve"> </v>
      </c>
      <c r="S1525" s="40"/>
      <c r="T1525" s="41" t="str">
        <f t="shared" si="310"/>
        <v/>
      </c>
      <c r="U1525" s="41" t="str">
        <f t="shared" si="311"/>
        <v/>
      </c>
      <c r="V1525" s="41" t="e">
        <f t="shared" si="299"/>
        <v>#N/A</v>
      </c>
      <c r="W1525" s="18" t="e">
        <f>_xlfn.XLOOKUP($B1525,'[1]Query2 w Prices'!$B:$B,'[1]Query2 w Prices'!$L:$L)</f>
        <v>#N/A</v>
      </c>
    </row>
    <row r="1526" spans="2:23" ht="16.5" customHeight="1" x14ac:dyDescent="0.25">
      <c r="B1526" s="42" t="s">
        <v>2527</v>
      </c>
      <c r="C1526" s="33" t="s">
        <v>6325</v>
      </c>
      <c r="D1526" s="34" t="str">
        <f>_xlfn.XLOOKUP($B1526,[1]Redo!$A:$A,[1]Redo!$AD:$AD)</f>
        <v>SGN,S8,BRW,R3-2,</v>
      </c>
      <c r="E1526" s="35">
        <v>1326</v>
      </c>
      <c r="F1526" s="36">
        <f>_xlfn.XLOOKUP($B1526,'[1]DOT Signs Costs (2)'!$A:$A,'[1]DOT Signs Costs (2)'!$Y:$Y)</f>
        <v>0.22939999999999999</v>
      </c>
      <c r="G1526" s="37">
        <f t="shared" si="301"/>
        <v>13.763999999999999</v>
      </c>
      <c r="H1526" s="36">
        <f>_xlfn.XLOOKUP($B1526,'[1]DOT Signs Costs (2)'!$A:$A,'[1]DOT Signs Costs (2)'!$W:$W)</f>
        <v>36.256</v>
      </c>
      <c r="I1526" s="36">
        <f t="shared" si="300"/>
        <v>10.641866</v>
      </c>
      <c r="J1526" s="36">
        <f t="shared" si="302"/>
        <v>0.153698</v>
      </c>
      <c r="K1526" s="36">
        <f t="shared" si="303"/>
        <v>10.641866</v>
      </c>
      <c r="L1526" s="36">
        <f t="shared" si="304"/>
        <v>47.051563999999999</v>
      </c>
      <c r="M1526" s="36">
        <f t="shared" si="305"/>
        <v>3.6794323048000002</v>
      </c>
      <c r="N1526" s="36">
        <f t="shared" si="306"/>
        <v>50.730996304800001</v>
      </c>
      <c r="O1526" s="36">
        <f t="shared" si="307"/>
        <v>9.2445263283724479</v>
      </c>
      <c r="P1526" s="36">
        <f t="shared" si="308"/>
        <v>59.975522633172446</v>
      </c>
      <c r="Q1526" s="38">
        <v>43.16</v>
      </c>
      <c r="R1526" s="39">
        <f t="shared" si="309"/>
        <v>-0.280373090469274</v>
      </c>
      <c r="S1526" s="40"/>
      <c r="T1526" s="41" t="str">
        <f t="shared" si="310"/>
        <v/>
      </c>
      <c r="U1526" s="41" t="str">
        <f t="shared" si="311"/>
        <v/>
      </c>
      <c r="V1526" s="41">
        <f t="shared" si="299"/>
        <v>43.16</v>
      </c>
      <c r="W1526" s="18">
        <f>_xlfn.XLOOKUP($B1526,'[1]Query2 w Prices'!$B:$B,'[1]Query2 w Prices'!$L:$L)</f>
        <v>43.085700000000003</v>
      </c>
    </row>
    <row r="1527" spans="2:23" ht="16.5" customHeight="1" x14ac:dyDescent="0.25">
      <c r="B1527" s="32" t="s">
        <v>2528</v>
      </c>
      <c r="C1527" s="33" t="s">
        <v>6326</v>
      </c>
      <c r="D1527" s="34" t="str">
        <f>_xlfn.XLOOKUP($B1527,[1]Redo!$A:$A,[1]Redo!$AD:$AD)</f>
        <v>SGN,S8,BRW,R3-2,</v>
      </c>
      <c r="E1527" s="35">
        <v>1326</v>
      </c>
      <c r="F1527" s="36">
        <f>_xlfn.XLOOKUP($B1527,'[1]DOT Signs Costs (2)'!$A:$A,'[1]DOT Signs Costs (2)'!$Y:$Y)</f>
        <v>0.46115</v>
      </c>
      <c r="G1527" s="37">
        <f t="shared" si="301"/>
        <v>27.669</v>
      </c>
      <c r="H1527" s="36">
        <f>_xlfn.XLOOKUP($B1527,'[1]DOT Signs Costs (2)'!$A:$A,'[1]DOT Signs Costs (2)'!$W:$W)</f>
        <v>81.576000000000008</v>
      </c>
      <c r="I1527" s="36">
        <f t="shared" si="300"/>
        <v>21.3927485</v>
      </c>
      <c r="J1527" s="36">
        <f t="shared" si="302"/>
        <v>0.30897050000000004</v>
      </c>
      <c r="K1527" s="36">
        <f t="shared" si="303"/>
        <v>21.3927485</v>
      </c>
      <c r="L1527" s="36">
        <f t="shared" si="304"/>
        <v>103.277719</v>
      </c>
      <c r="M1527" s="36">
        <f t="shared" si="305"/>
        <v>8.0763176258000016</v>
      </c>
      <c r="N1527" s="36">
        <f t="shared" si="306"/>
        <v>111.35403662580001</v>
      </c>
      <c r="O1527" s="36">
        <f t="shared" si="307"/>
        <v>20.291644129613871</v>
      </c>
      <c r="P1527" s="36">
        <f t="shared" si="308"/>
        <v>131.64568075541388</v>
      </c>
      <c r="Q1527" s="38">
        <v>91.9</v>
      </c>
      <c r="R1527" s="39">
        <f t="shared" si="309"/>
        <v>-0.30191405086246514</v>
      </c>
      <c r="S1527" s="40"/>
      <c r="T1527" s="41" t="str">
        <f t="shared" si="310"/>
        <v/>
      </c>
      <c r="U1527" s="41" t="str">
        <f t="shared" si="311"/>
        <v/>
      </c>
      <c r="V1527" s="41">
        <f t="shared" si="299"/>
        <v>91.9</v>
      </c>
      <c r="W1527" s="18">
        <f>_xlfn.XLOOKUP($B1527,'[1]Query2 w Prices'!$B:$B,'[1]Query2 w Prices'!$L:$L)</f>
        <v>91.825800000000001</v>
      </c>
    </row>
    <row r="1528" spans="2:23" ht="16.5" customHeight="1" x14ac:dyDescent="0.25">
      <c r="B1528" s="42" t="s">
        <v>2532</v>
      </c>
      <c r="C1528" s="33" t="s">
        <v>6327</v>
      </c>
      <c r="D1528" s="34" t="str">
        <f>_xlfn.XLOOKUP($B1528,[1]Redo!$A:$A,[1]Redo!$AD:$AD)</f>
        <v>SGN,S8,WBX,R3-20,</v>
      </c>
      <c r="E1528" s="35">
        <v>1326</v>
      </c>
      <c r="F1528" s="36">
        <f>_xlfn.XLOOKUP($B1528,'[1]DOT Signs Costs (2)'!$A:$A,'[1]DOT Signs Costs (2)'!$Y:$Y)</f>
        <v>0.33410000000000006</v>
      </c>
      <c r="G1528" s="37">
        <f t="shared" si="301"/>
        <v>20.046000000000003</v>
      </c>
      <c r="H1528" s="36">
        <f>_xlfn.XLOOKUP($B1528,'[1]DOT Signs Costs (2)'!$A:$A,'[1]DOT Signs Costs (2)'!$W:$W)</f>
        <v>54.384</v>
      </c>
      <c r="I1528" s="36">
        <f t="shared" si="300"/>
        <v>15.498899000000003</v>
      </c>
      <c r="J1528" s="36">
        <f t="shared" si="302"/>
        <v>0.22384700000000005</v>
      </c>
      <c r="K1528" s="36">
        <f t="shared" si="303"/>
        <v>15.498899000000003</v>
      </c>
      <c r="L1528" s="36">
        <f t="shared" si="304"/>
        <v>70.106746000000001</v>
      </c>
      <c r="M1528" s="36">
        <f t="shared" si="305"/>
        <v>5.4823475372000008</v>
      </c>
      <c r="N1528" s="36">
        <f t="shared" si="306"/>
        <v>75.5890935372</v>
      </c>
      <c r="O1528" s="36">
        <f t="shared" si="307"/>
        <v>13.774327654517919</v>
      </c>
      <c r="P1528" s="36">
        <f t="shared" si="308"/>
        <v>89.363421191717919</v>
      </c>
      <c r="Q1528" s="38">
        <v>51.09</v>
      </c>
      <c r="R1528" s="39">
        <f t="shared" si="309"/>
        <v>-0.42828956950525798</v>
      </c>
      <c r="S1528" s="40"/>
      <c r="T1528" s="41" t="str">
        <f t="shared" si="310"/>
        <v/>
      </c>
      <c r="U1528" s="41" t="str">
        <f t="shared" si="311"/>
        <v/>
      </c>
      <c r="V1528" s="41">
        <f t="shared" si="299"/>
        <v>51.09</v>
      </c>
      <c r="W1528" s="18">
        <f>_xlfn.XLOOKUP($B1528,'[1]Query2 w Prices'!$B:$B,'[1]Query2 w Prices'!$L:$L)</f>
        <v>51.013100000000001</v>
      </c>
    </row>
    <row r="1529" spans="2:23" ht="16.5" customHeight="1" x14ac:dyDescent="0.25">
      <c r="B1529" s="32" t="s">
        <v>2533</v>
      </c>
      <c r="C1529" s="33" t="s">
        <v>6328</v>
      </c>
      <c r="D1529" s="34" t="str">
        <f>_xlfn.XLOOKUP($B1529,[1]Redo!$A:$A,[1]Redo!$AD:$AD)</f>
        <v>SGN,S8,WBX,R3-23,</v>
      </c>
      <c r="E1529" s="35">
        <v>1326</v>
      </c>
      <c r="F1529" s="36">
        <f>_xlfn.XLOOKUP($B1529,'[1]DOT Signs Costs (2)'!$A:$A,'[1]DOT Signs Costs (2)'!$Y:$Y)</f>
        <v>0.71524999999999994</v>
      </c>
      <c r="G1529" s="37">
        <f t="shared" si="301"/>
        <v>42.914999999999999</v>
      </c>
      <c r="H1529" s="36">
        <f>_xlfn.XLOOKUP($B1529,'[1]DOT Signs Costs (2)'!$A:$A,'[1]DOT Signs Costs (2)'!$W:$W)</f>
        <v>135.96</v>
      </c>
      <c r="I1529" s="36">
        <f t="shared" si="300"/>
        <v>33.1804475</v>
      </c>
      <c r="J1529" s="36">
        <f t="shared" si="302"/>
        <v>0.47921749999999996</v>
      </c>
      <c r="K1529" s="36">
        <f t="shared" si="303"/>
        <v>33.1804475</v>
      </c>
      <c r="L1529" s="36">
        <f t="shared" si="304"/>
        <v>169.619665</v>
      </c>
      <c r="M1529" s="36">
        <f t="shared" si="305"/>
        <v>13.264257803000001</v>
      </c>
      <c r="N1529" s="36">
        <f t="shared" si="306"/>
        <v>182.88392280299999</v>
      </c>
      <c r="O1529" s="36">
        <f t="shared" si="307"/>
        <v>33.32627707980577</v>
      </c>
      <c r="P1529" s="36">
        <f t="shared" si="308"/>
        <v>216.21019988280577</v>
      </c>
      <c r="Q1529" s="38">
        <v>125.92</v>
      </c>
      <c r="R1529" s="39">
        <f t="shared" si="309"/>
        <v>-0.41760379450990992</v>
      </c>
      <c r="S1529" s="40"/>
      <c r="T1529" s="41" t="str">
        <f t="shared" si="310"/>
        <v/>
      </c>
      <c r="U1529" s="41" t="str">
        <f t="shared" si="311"/>
        <v/>
      </c>
      <c r="V1529" s="41">
        <f t="shared" si="299"/>
        <v>125.92</v>
      </c>
      <c r="W1529" s="18">
        <f>_xlfn.XLOOKUP($B1529,'[1]Query2 w Prices'!$B:$B,'[1]Query2 w Prices'!$L:$L)</f>
        <v>125.842</v>
      </c>
    </row>
    <row r="1530" spans="2:23" ht="16.5" customHeight="1" x14ac:dyDescent="0.25">
      <c r="B1530" s="42" t="s">
        <v>2536</v>
      </c>
      <c r="C1530" s="33" t="s">
        <v>6329</v>
      </c>
      <c r="D1530" s="34" t="str">
        <f>_xlfn.XLOOKUP($B1530,[1]Redo!$A:$A,[1]Redo!$AD:$AD)</f>
        <v>SGN,S8,WBX,R3-23a,</v>
      </c>
      <c r="E1530" s="35">
        <v>1326</v>
      </c>
      <c r="F1530" s="36">
        <f>_xlfn.XLOOKUP($B1530,'[1]DOT Signs Costs (2)'!$A:$A,'[1]DOT Signs Costs (2)'!$Y:$Y)</f>
        <v>0.71524999999999994</v>
      </c>
      <c r="G1530" s="37">
        <f t="shared" si="301"/>
        <v>42.914999999999999</v>
      </c>
      <c r="H1530" s="36">
        <f>_xlfn.XLOOKUP($B1530,'[1]DOT Signs Costs (2)'!$A:$A,'[1]DOT Signs Costs (2)'!$W:$W)</f>
        <v>135.96</v>
      </c>
      <c r="I1530" s="36">
        <f t="shared" si="300"/>
        <v>33.1804475</v>
      </c>
      <c r="J1530" s="36">
        <f t="shared" si="302"/>
        <v>0.47921749999999996</v>
      </c>
      <c r="K1530" s="36">
        <f t="shared" si="303"/>
        <v>33.1804475</v>
      </c>
      <c r="L1530" s="36">
        <f t="shared" si="304"/>
        <v>169.619665</v>
      </c>
      <c r="M1530" s="36">
        <f t="shared" si="305"/>
        <v>13.264257803000001</v>
      </c>
      <c r="N1530" s="36">
        <f t="shared" si="306"/>
        <v>182.88392280299999</v>
      </c>
      <c r="O1530" s="36">
        <f t="shared" si="307"/>
        <v>33.32627707980577</v>
      </c>
      <c r="P1530" s="36">
        <f t="shared" si="308"/>
        <v>216.21019988280577</v>
      </c>
      <c r="Q1530" s="38">
        <v>125.92</v>
      </c>
      <c r="R1530" s="39">
        <f t="shared" si="309"/>
        <v>-0.41760379450990992</v>
      </c>
      <c r="S1530" s="40"/>
      <c r="T1530" s="41" t="str">
        <f t="shared" si="310"/>
        <v/>
      </c>
      <c r="U1530" s="41" t="str">
        <f t="shared" si="311"/>
        <v/>
      </c>
      <c r="V1530" s="41">
        <f t="shared" si="299"/>
        <v>125.92</v>
      </c>
      <c r="W1530" s="18">
        <f>_xlfn.XLOOKUP($B1530,'[1]Query2 w Prices'!$B:$B,'[1]Query2 w Prices'!$L:$L)</f>
        <v>125.842</v>
      </c>
    </row>
    <row r="1531" spans="2:23" ht="16.5" customHeight="1" x14ac:dyDescent="0.25">
      <c r="B1531" s="32" t="s">
        <v>2539</v>
      </c>
      <c r="C1531" s="33" t="s">
        <v>6330</v>
      </c>
      <c r="D1531" s="34" t="str">
        <f>_xlfn.XLOOKUP($B1531,[1]Redo!$A:$A,[1]Redo!$AD:$AD)</f>
        <v>SGN,S8,WBX,R3-24,</v>
      </c>
      <c r="E1531" s="35">
        <v>1326</v>
      </c>
      <c r="F1531" s="36">
        <f>_xlfn.XLOOKUP($B1531,'[1]DOT Signs Costs (2)'!$A:$A,'[1]DOT Signs Costs (2)'!$Y:$Y)</f>
        <v>0.43114999999999998</v>
      </c>
      <c r="G1531" s="37">
        <f t="shared" si="301"/>
        <v>25.869</v>
      </c>
      <c r="H1531" s="36">
        <f>_xlfn.XLOOKUP($B1531,'[1]DOT Signs Costs (2)'!$A:$A,'[1]DOT Signs Costs (2)'!$W:$W)</f>
        <v>81.576000000000008</v>
      </c>
      <c r="I1531" s="36">
        <f t="shared" si="300"/>
        <v>20.0010485</v>
      </c>
      <c r="J1531" s="36">
        <f t="shared" si="302"/>
        <v>0.28887050000000003</v>
      </c>
      <c r="K1531" s="36">
        <f t="shared" si="303"/>
        <v>20.0010485</v>
      </c>
      <c r="L1531" s="36">
        <f t="shared" si="304"/>
        <v>101.86591900000001</v>
      </c>
      <c r="M1531" s="36">
        <f t="shared" si="305"/>
        <v>7.9659148658000012</v>
      </c>
      <c r="N1531" s="36">
        <f t="shared" si="306"/>
        <v>109.83183386580001</v>
      </c>
      <c r="O1531" s="36">
        <f t="shared" si="307"/>
        <v>20.014258615491617</v>
      </c>
      <c r="P1531" s="36">
        <f t="shared" si="308"/>
        <v>129.84609248129163</v>
      </c>
      <c r="Q1531" s="38">
        <v>238.16</v>
      </c>
      <c r="R1531" s="39">
        <f t="shared" si="309"/>
        <v>0.83417148293711152</v>
      </c>
      <c r="S1531" s="40"/>
      <c r="T1531" s="41" t="str">
        <f t="shared" si="310"/>
        <v/>
      </c>
      <c r="U1531" s="41" t="str">
        <f t="shared" si="311"/>
        <v/>
      </c>
      <c r="V1531" s="41">
        <f t="shared" si="299"/>
        <v>238.16</v>
      </c>
      <c r="W1531" s="18">
        <f>_xlfn.XLOOKUP($B1531,'[1]Query2 w Prices'!$B:$B,'[1]Query2 w Prices'!$L:$L)</f>
        <v>238.0797</v>
      </c>
    </row>
    <row r="1532" spans="2:23" ht="16.5" customHeight="1" x14ac:dyDescent="0.25">
      <c r="B1532" s="42" t="s">
        <v>2543</v>
      </c>
      <c r="C1532" s="33" t="s">
        <v>6331</v>
      </c>
      <c r="D1532" s="34" t="str">
        <f>_xlfn.XLOOKUP($B1532,[1]Redo!$A:$A,[1]Redo!$AD:$AD)</f>
        <v>SGN,S8,WBX,R3-24a,</v>
      </c>
      <c r="E1532" s="35">
        <v>1326</v>
      </c>
      <c r="F1532" s="36">
        <f>_xlfn.XLOOKUP($B1532,'[1]DOT Signs Costs (2)'!$A:$A,'[1]DOT Signs Costs (2)'!$Y:$Y)</f>
        <v>0.48350000000000004</v>
      </c>
      <c r="G1532" s="37">
        <f t="shared" si="301"/>
        <v>29.01</v>
      </c>
      <c r="H1532" s="36">
        <f>_xlfn.XLOOKUP($B1532,'[1]DOT Signs Costs (2)'!$A:$A,'[1]DOT Signs Costs (2)'!$W:$W)</f>
        <v>90.64</v>
      </c>
      <c r="I1532" s="36">
        <f t="shared" si="300"/>
        <v>22.429565000000004</v>
      </c>
      <c r="J1532" s="36">
        <f t="shared" si="302"/>
        <v>0.32394500000000004</v>
      </c>
      <c r="K1532" s="36">
        <f t="shared" si="303"/>
        <v>22.429565000000004</v>
      </c>
      <c r="L1532" s="36">
        <f t="shared" si="304"/>
        <v>113.39350999999999</v>
      </c>
      <c r="M1532" s="36">
        <f t="shared" si="305"/>
        <v>8.8673724820000004</v>
      </c>
      <c r="N1532" s="36">
        <f t="shared" si="306"/>
        <v>122.260882482</v>
      </c>
      <c r="O1532" s="36">
        <f t="shared" si="307"/>
        <v>22.27915927856435</v>
      </c>
      <c r="P1532" s="36">
        <f t="shared" si="308"/>
        <v>144.54004176056435</v>
      </c>
      <c r="Q1532" s="38">
        <v>83.98</v>
      </c>
      <c r="R1532" s="39">
        <f t="shared" si="309"/>
        <v>-0.41898453205710412</v>
      </c>
      <c r="S1532" s="40"/>
      <c r="T1532" s="41" t="str">
        <f t="shared" si="310"/>
        <v/>
      </c>
      <c r="U1532" s="41" t="str">
        <f t="shared" si="311"/>
        <v/>
      </c>
      <c r="V1532" s="41">
        <f t="shared" si="299"/>
        <v>83.98</v>
      </c>
      <c r="W1532" s="18">
        <f>_xlfn.XLOOKUP($B1532,'[1]Query2 w Prices'!$B:$B,'[1]Query2 w Prices'!$L:$L)</f>
        <v>83.898399999999995</v>
      </c>
    </row>
    <row r="1533" spans="2:23" ht="16.5" customHeight="1" x14ac:dyDescent="0.25">
      <c r="B1533" s="32" t="s">
        <v>2546</v>
      </c>
      <c r="C1533" s="33" t="s">
        <v>6332</v>
      </c>
      <c r="D1533" s="34" t="str">
        <f>_xlfn.XLOOKUP($B1533,[1]Redo!$A:$A,[1]Redo!$AD:$AD)</f>
        <v>SGN,S8,WBX,R3-24b,</v>
      </c>
      <c r="E1533" s="35">
        <v>1326</v>
      </c>
      <c r="F1533" s="36">
        <f>_xlfn.XLOOKUP($B1533,'[1]DOT Signs Costs (2)'!$A:$A,'[1]DOT Signs Costs (2)'!$Y:$Y)</f>
        <v>0.43114999999999998</v>
      </c>
      <c r="G1533" s="37">
        <f t="shared" si="301"/>
        <v>25.869</v>
      </c>
      <c r="H1533" s="36">
        <f>_xlfn.XLOOKUP($B1533,'[1]DOT Signs Costs (2)'!$A:$A,'[1]DOT Signs Costs (2)'!$W:$W)</f>
        <v>81.576000000000008</v>
      </c>
      <c r="I1533" s="36">
        <f t="shared" si="300"/>
        <v>20.0010485</v>
      </c>
      <c r="J1533" s="36">
        <f t="shared" si="302"/>
        <v>0.28887050000000003</v>
      </c>
      <c r="K1533" s="36">
        <f t="shared" si="303"/>
        <v>20.0010485</v>
      </c>
      <c r="L1533" s="36">
        <f t="shared" si="304"/>
        <v>101.86591900000001</v>
      </c>
      <c r="M1533" s="36">
        <f t="shared" si="305"/>
        <v>7.9659148658000012</v>
      </c>
      <c r="N1533" s="36">
        <f t="shared" si="306"/>
        <v>109.83183386580001</v>
      </c>
      <c r="O1533" s="36">
        <f t="shared" si="307"/>
        <v>20.014258615491617</v>
      </c>
      <c r="P1533" s="36">
        <f t="shared" si="308"/>
        <v>129.84609248129163</v>
      </c>
      <c r="Q1533" s="38">
        <v>238.16</v>
      </c>
      <c r="R1533" s="39">
        <f t="shared" si="309"/>
        <v>0.83417148293711152</v>
      </c>
      <c r="S1533" s="40"/>
      <c r="T1533" s="41" t="str">
        <f t="shared" si="310"/>
        <v/>
      </c>
      <c r="U1533" s="41" t="str">
        <f t="shared" si="311"/>
        <v/>
      </c>
      <c r="V1533" s="41">
        <f t="shared" si="299"/>
        <v>238.16</v>
      </c>
      <c r="W1533" s="18">
        <f>_xlfn.XLOOKUP($B1533,'[1]Query2 w Prices'!$B:$B,'[1]Query2 w Prices'!$L:$L)</f>
        <v>238.0797</v>
      </c>
    </row>
    <row r="1534" spans="2:23" ht="16.5" customHeight="1" x14ac:dyDescent="0.25">
      <c r="B1534" s="42" t="s">
        <v>2549</v>
      </c>
      <c r="C1534" s="33" t="s">
        <v>6333</v>
      </c>
      <c r="D1534" s="34" t="str">
        <f>_xlfn.XLOOKUP($B1534,[1]Redo!$A:$A,[1]Redo!$AD:$AD)</f>
        <v>SGN,S8,WBX,R3-25,</v>
      </c>
      <c r="E1534" s="35">
        <v>1326</v>
      </c>
      <c r="F1534" s="36">
        <f>_xlfn.XLOOKUP($B1534,'[1]DOT Signs Costs (2)'!$A:$A,'[1]DOT Signs Costs (2)'!$Y:$Y)</f>
        <v>0.43114999999999998</v>
      </c>
      <c r="G1534" s="37">
        <f t="shared" si="301"/>
        <v>25.869</v>
      </c>
      <c r="H1534" s="36">
        <f>_xlfn.XLOOKUP($B1534,'[1]DOT Signs Costs (2)'!$A:$A,'[1]DOT Signs Costs (2)'!$W:$W)</f>
        <v>81.576000000000008</v>
      </c>
      <c r="I1534" s="36">
        <f t="shared" si="300"/>
        <v>20.0010485</v>
      </c>
      <c r="J1534" s="36">
        <f t="shared" si="302"/>
        <v>0.28887050000000003</v>
      </c>
      <c r="K1534" s="36">
        <f t="shared" si="303"/>
        <v>20.0010485</v>
      </c>
      <c r="L1534" s="36">
        <f t="shared" si="304"/>
        <v>101.86591900000001</v>
      </c>
      <c r="M1534" s="36">
        <f t="shared" si="305"/>
        <v>7.9659148658000012</v>
      </c>
      <c r="N1534" s="36">
        <f t="shared" si="306"/>
        <v>109.83183386580001</v>
      </c>
      <c r="O1534" s="36">
        <f t="shared" si="307"/>
        <v>20.014258615491617</v>
      </c>
      <c r="P1534" s="36">
        <f t="shared" si="308"/>
        <v>129.84609248129163</v>
      </c>
      <c r="Q1534" s="38">
        <v>238.16</v>
      </c>
      <c r="R1534" s="39">
        <f t="shared" si="309"/>
        <v>0.83417148293711152</v>
      </c>
      <c r="S1534" s="40"/>
      <c r="T1534" s="41" t="str">
        <f t="shared" si="310"/>
        <v/>
      </c>
      <c r="U1534" s="41" t="str">
        <f t="shared" si="311"/>
        <v/>
      </c>
      <c r="V1534" s="41">
        <f t="shared" si="299"/>
        <v>238.16</v>
      </c>
      <c r="W1534" s="18">
        <f>_xlfn.XLOOKUP($B1534,'[1]Query2 w Prices'!$B:$B,'[1]Query2 w Prices'!$L:$L)</f>
        <v>238.0797</v>
      </c>
    </row>
    <row r="1535" spans="2:23" ht="16.5" customHeight="1" x14ac:dyDescent="0.25">
      <c r="B1535" s="32" t="s">
        <v>2552</v>
      </c>
      <c r="C1535" s="33" t="s">
        <v>6334</v>
      </c>
      <c r="D1535" s="34" t="str">
        <f>_xlfn.XLOOKUP($B1535,[1]Redo!$A:$A,[1]Redo!$AD:$AD)</f>
        <v>SGN,S8,WBX,R3-25a,</v>
      </c>
      <c r="E1535" s="35">
        <v>1326</v>
      </c>
      <c r="F1535" s="36">
        <f>_xlfn.XLOOKUP($B1535,'[1]DOT Signs Costs (2)'!$A:$A,'[1]DOT Signs Costs (2)'!$Y:$Y)</f>
        <v>0.48350000000000004</v>
      </c>
      <c r="G1535" s="37">
        <f t="shared" si="301"/>
        <v>29.01</v>
      </c>
      <c r="H1535" s="36">
        <f>_xlfn.XLOOKUP($B1535,'[1]DOT Signs Costs (2)'!$A:$A,'[1]DOT Signs Costs (2)'!$W:$W)</f>
        <v>90.64</v>
      </c>
      <c r="I1535" s="36">
        <f t="shared" si="300"/>
        <v>22.429565000000004</v>
      </c>
      <c r="J1535" s="36">
        <f t="shared" si="302"/>
        <v>0.32394500000000004</v>
      </c>
      <c r="K1535" s="36">
        <f t="shared" si="303"/>
        <v>22.429565000000004</v>
      </c>
      <c r="L1535" s="36">
        <f t="shared" si="304"/>
        <v>113.39350999999999</v>
      </c>
      <c r="M1535" s="36">
        <f t="shared" si="305"/>
        <v>8.8673724820000004</v>
      </c>
      <c r="N1535" s="36">
        <f t="shared" si="306"/>
        <v>122.260882482</v>
      </c>
      <c r="O1535" s="36">
        <f t="shared" si="307"/>
        <v>22.27915927856435</v>
      </c>
      <c r="P1535" s="36">
        <f t="shared" si="308"/>
        <v>144.54004176056435</v>
      </c>
      <c r="Q1535" s="38">
        <v>83.98</v>
      </c>
      <c r="R1535" s="39">
        <f t="shared" si="309"/>
        <v>-0.41898453205710412</v>
      </c>
      <c r="S1535" s="40"/>
      <c r="T1535" s="41" t="str">
        <f t="shared" si="310"/>
        <v/>
      </c>
      <c r="U1535" s="41" t="str">
        <f t="shared" si="311"/>
        <v/>
      </c>
      <c r="V1535" s="41">
        <f t="shared" si="299"/>
        <v>83.98</v>
      </c>
      <c r="W1535" s="18">
        <f>_xlfn.XLOOKUP($B1535,'[1]Query2 w Prices'!$B:$B,'[1]Query2 w Prices'!$L:$L)</f>
        <v>83.898399999999995</v>
      </c>
    </row>
    <row r="1536" spans="2:23" ht="16.5" customHeight="1" x14ac:dyDescent="0.25">
      <c r="B1536" s="42" t="s">
        <v>2555</v>
      </c>
      <c r="C1536" s="33" t="s">
        <v>6335</v>
      </c>
      <c r="D1536" s="34" t="str">
        <f>_xlfn.XLOOKUP($B1536,[1]Redo!$A:$A,[1]Redo!$AD:$AD)</f>
        <v>SGN,S8,WBX,R3-25b,</v>
      </c>
      <c r="E1536" s="35">
        <v>1326</v>
      </c>
      <c r="F1536" s="36">
        <f>_xlfn.XLOOKUP($B1536,'[1]DOT Signs Costs (2)'!$A:$A,'[1]DOT Signs Costs (2)'!$Y:$Y)</f>
        <v>0.43114999999999998</v>
      </c>
      <c r="G1536" s="37">
        <f t="shared" si="301"/>
        <v>25.869</v>
      </c>
      <c r="H1536" s="36">
        <f>_xlfn.XLOOKUP($B1536,'[1]DOT Signs Costs (2)'!$A:$A,'[1]DOT Signs Costs (2)'!$W:$W)</f>
        <v>81.576000000000008</v>
      </c>
      <c r="I1536" s="36">
        <f t="shared" si="300"/>
        <v>20.0010485</v>
      </c>
      <c r="J1536" s="36">
        <f t="shared" si="302"/>
        <v>0.28887050000000003</v>
      </c>
      <c r="K1536" s="36">
        <f t="shared" si="303"/>
        <v>20.0010485</v>
      </c>
      <c r="L1536" s="36">
        <f t="shared" si="304"/>
        <v>101.86591900000001</v>
      </c>
      <c r="M1536" s="36">
        <f t="shared" si="305"/>
        <v>7.9659148658000012</v>
      </c>
      <c r="N1536" s="36">
        <f t="shared" si="306"/>
        <v>109.83183386580001</v>
      </c>
      <c r="O1536" s="36">
        <f t="shared" si="307"/>
        <v>20.014258615491617</v>
      </c>
      <c r="P1536" s="36">
        <f t="shared" si="308"/>
        <v>129.84609248129163</v>
      </c>
      <c r="Q1536" s="38">
        <v>238.16</v>
      </c>
      <c r="R1536" s="39">
        <f t="shared" si="309"/>
        <v>0.83417148293711152</v>
      </c>
      <c r="S1536" s="40"/>
      <c r="T1536" s="41" t="str">
        <f t="shared" si="310"/>
        <v/>
      </c>
      <c r="U1536" s="41" t="str">
        <f t="shared" si="311"/>
        <v/>
      </c>
      <c r="V1536" s="41">
        <f t="shared" si="299"/>
        <v>238.16</v>
      </c>
      <c r="W1536" s="18">
        <f>_xlfn.XLOOKUP($B1536,'[1]Query2 w Prices'!$B:$B,'[1]Query2 w Prices'!$L:$L)</f>
        <v>238.0797</v>
      </c>
    </row>
    <row r="1537" spans="2:23" ht="16.5" customHeight="1" x14ac:dyDescent="0.25">
      <c r="B1537" s="32" t="s">
        <v>2557</v>
      </c>
      <c r="C1537" s="33" t="s">
        <v>6336</v>
      </c>
      <c r="D1537" s="34" t="str">
        <f>_xlfn.XLOOKUP($B1537,[1]Redo!$A:$A,[1]Redo!$AD:$AD)</f>
        <v>SGN,S8,WBX,R3-26,</v>
      </c>
      <c r="E1537" s="35">
        <v>1326</v>
      </c>
      <c r="F1537" s="36">
        <f>_xlfn.XLOOKUP($B1537,'[1]DOT Signs Costs (2)'!$A:$A,'[1]DOT Signs Costs (2)'!$Y:$Y)</f>
        <v>0.48350000000000004</v>
      </c>
      <c r="G1537" s="37">
        <f t="shared" si="301"/>
        <v>29.01</v>
      </c>
      <c r="H1537" s="36">
        <f>_xlfn.XLOOKUP($B1537,'[1]DOT Signs Costs (2)'!$A:$A,'[1]DOT Signs Costs (2)'!$W:$W)</f>
        <v>90.64</v>
      </c>
      <c r="I1537" s="36">
        <f t="shared" si="300"/>
        <v>22.429565000000004</v>
      </c>
      <c r="J1537" s="36">
        <f t="shared" si="302"/>
        <v>0.32394500000000004</v>
      </c>
      <c r="K1537" s="36">
        <f t="shared" si="303"/>
        <v>22.429565000000004</v>
      </c>
      <c r="L1537" s="36">
        <f t="shared" si="304"/>
        <v>113.39350999999999</v>
      </c>
      <c r="M1537" s="36">
        <f t="shared" si="305"/>
        <v>8.8673724820000004</v>
      </c>
      <c r="N1537" s="36">
        <f t="shared" si="306"/>
        <v>122.260882482</v>
      </c>
      <c r="O1537" s="36">
        <f t="shared" si="307"/>
        <v>22.27915927856435</v>
      </c>
      <c r="P1537" s="36">
        <f t="shared" si="308"/>
        <v>144.54004176056435</v>
      </c>
      <c r="Q1537" s="38">
        <v>83.98</v>
      </c>
      <c r="R1537" s="39">
        <f t="shared" si="309"/>
        <v>-0.41898453205710412</v>
      </c>
      <c r="S1537" s="40"/>
      <c r="T1537" s="41" t="str">
        <f t="shared" si="310"/>
        <v/>
      </c>
      <c r="U1537" s="41" t="str">
        <f t="shared" si="311"/>
        <v/>
      </c>
      <c r="V1537" s="41">
        <f t="shared" si="299"/>
        <v>83.98</v>
      </c>
      <c r="W1537" s="18">
        <f>_xlfn.XLOOKUP($B1537,'[1]Query2 w Prices'!$B:$B,'[1]Query2 w Prices'!$L:$L)</f>
        <v>83.898399999999995</v>
      </c>
    </row>
    <row r="1538" spans="2:23" ht="16.5" customHeight="1" x14ac:dyDescent="0.25">
      <c r="B1538" s="42" t="s">
        <v>2560</v>
      </c>
      <c r="C1538" s="33" t="s">
        <v>6337</v>
      </c>
      <c r="D1538" s="34" t="str">
        <f>_xlfn.XLOOKUP($B1538,[1]Redo!$A:$A,[1]Redo!$AD:$AD)</f>
        <v>SGN,S8,WBX,R3-26a,</v>
      </c>
      <c r="E1538" s="35">
        <v>1326</v>
      </c>
      <c r="F1538" s="36">
        <f>_xlfn.XLOOKUP($B1538,'[1]DOT Signs Costs (2)'!$A:$A,'[1]DOT Signs Costs (2)'!$Y:$Y)</f>
        <v>0.43114999999999998</v>
      </c>
      <c r="G1538" s="37">
        <f t="shared" si="301"/>
        <v>25.869</v>
      </c>
      <c r="H1538" s="36">
        <f>_xlfn.XLOOKUP($B1538,'[1]DOT Signs Costs (2)'!$A:$A,'[1]DOT Signs Costs (2)'!$W:$W)</f>
        <v>81.576000000000008</v>
      </c>
      <c r="I1538" s="36">
        <f t="shared" si="300"/>
        <v>20.0010485</v>
      </c>
      <c r="J1538" s="36">
        <f t="shared" si="302"/>
        <v>0.28887050000000003</v>
      </c>
      <c r="K1538" s="36">
        <f t="shared" si="303"/>
        <v>20.0010485</v>
      </c>
      <c r="L1538" s="36">
        <f t="shared" si="304"/>
        <v>101.86591900000001</v>
      </c>
      <c r="M1538" s="36">
        <f t="shared" si="305"/>
        <v>7.9659148658000012</v>
      </c>
      <c r="N1538" s="36">
        <f t="shared" si="306"/>
        <v>109.83183386580001</v>
      </c>
      <c r="O1538" s="36">
        <f t="shared" si="307"/>
        <v>20.014258615491617</v>
      </c>
      <c r="P1538" s="36">
        <f t="shared" si="308"/>
        <v>129.84609248129163</v>
      </c>
      <c r="Q1538" s="38">
        <v>238.16</v>
      </c>
      <c r="R1538" s="39">
        <f t="shared" si="309"/>
        <v>0.83417148293711152</v>
      </c>
      <c r="S1538" s="40"/>
      <c r="T1538" s="41" t="str">
        <f t="shared" si="310"/>
        <v/>
      </c>
      <c r="U1538" s="41" t="str">
        <f t="shared" si="311"/>
        <v/>
      </c>
      <c r="V1538" s="41">
        <f t="shared" si="299"/>
        <v>238.16</v>
      </c>
      <c r="W1538" s="18">
        <f>_xlfn.XLOOKUP($B1538,'[1]Query2 w Prices'!$B:$B,'[1]Query2 w Prices'!$L:$L)</f>
        <v>238.0797</v>
      </c>
    </row>
    <row r="1539" spans="2:23" ht="16.5" customHeight="1" x14ac:dyDescent="0.25">
      <c r="B1539" s="32" t="s">
        <v>2563</v>
      </c>
      <c r="C1539" s="33" t="s">
        <v>6338</v>
      </c>
      <c r="D1539" s="34" t="str">
        <f>_xlfn.XLOOKUP($B1539,[1]Redo!$A:$A,[1]Redo!$AD:$AD)</f>
        <v>SGN,S8,BRW,R3-27,</v>
      </c>
      <c r="E1539" s="35">
        <v>1326</v>
      </c>
      <c r="F1539" s="36">
        <f>_xlfn.XLOOKUP($B1539,'[1]DOT Signs Costs (2)'!$A:$A,'[1]DOT Signs Costs (2)'!$Y:$Y)</f>
        <v>0.22939999999999999</v>
      </c>
      <c r="G1539" s="37">
        <f t="shared" si="301"/>
        <v>13.763999999999999</v>
      </c>
      <c r="H1539" s="36">
        <f>_xlfn.XLOOKUP($B1539,'[1]DOT Signs Costs (2)'!$A:$A,'[1]DOT Signs Costs (2)'!$W:$W)</f>
        <v>36.256</v>
      </c>
      <c r="I1539" s="36">
        <f t="shared" si="300"/>
        <v>10.641866</v>
      </c>
      <c r="J1539" s="36">
        <f t="shared" si="302"/>
        <v>0.153698</v>
      </c>
      <c r="K1539" s="36">
        <f t="shared" si="303"/>
        <v>10.641866</v>
      </c>
      <c r="L1539" s="36">
        <f t="shared" si="304"/>
        <v>47.051563999999999</v>
      </c>
      <c r="M1539" s="36">
        <f t="shared" si="305"/>
        <v>3.6794323048000002</v>
      </c>
      <c r="N1539" s="36">
        <f t="shared" si="306"/>
        <v>50.730996304800001</v>
      </c>
      <c r="O1539" s="36">
        <f t="shared" si="307"/>
        <v>9.2445263283724479</v>
      </c>
      <c r="P1539" s="36">
        <f t="shared" si="308"/>
        <v>59.975522633172446</v>
      </c>
      <c r="Q1539" s="38" t="e">
        <v>#N/A</v>
      </c>
      <c r="R1539" s="39" t="str">
        <f t="shared" si="309"/>
        <v xml:space="preserve"> </v>
      </c>
      <c r="S1539" s="40"/>
      <c r="T1539" s="41" t="str">
        <f t="shared" si="310"/>
        <v/>
      </c>
      <c r="U1539" s="41" t="str">
        <f t="shared" si="311"/>
        <v/>
      </c>
      <c r="V1539" s="41" t="e">
        <f t="shared" si="299"/>
        <v>#N/A</v>
      </c>
      <c r="W1539" s="18" t="e">
        <f>_xlfn.XLOOKUP($B1539,'[1]Query2 w Prices'!$B:$B,'[1]Query2 w Prices'!$L:$L)</f>
        <v>#N/A</v>
      </c>
    </row>
    <row r="1540" spans="2:23" ht="16.5" customHeight="1" x14ac:dyDescent="0.25">
      <c r="B1540" s="42" t="s">
        <v>2564</v>
      </c>
      <c r="C1540" s="33" t="s">
        <v>6339</v>
      </c>
      <c r="D1540" s="34" t="str">
        <f>_xlfn.XLOOKUP($B1540,[1]Redo!$A:$A,[1]Redo!$AD:$AD)</f>
        <v>SGN,S8,BRW,R3-27,</v>
      </c>
      <c r="E1540" s="35">
        <v>1326</v>
      </c>
      <c r="F1540" s="36">
        <f>_xlfn.XLOOKUP($B1540,'[1]DOT Signs Costs (2)'!$A:$A,'[1]DOT Signs Costs (2)'!$Y:$Y)</f>
        <v>0.46115</v>
      </c>
      <c r="G1540" s="37">
        <f t="shared" si="301"/>
        <v>27.669</v>
      </c>
      <c r="H1540" s="36">
        <f>_xlfn.XLOOKUP($B1540,'[1]DOT Signs Costs (2)'!$A:$A,'[1]DOT Signs Costs (2)'!$W:$W)</f>
        <v>81.576000000000008</v>
      </c>
      <c r="I1540" s="36">
        <f t="shared" si="300"/>
        <v>21.3927485</v>
      </c>
      <c r="J1540" s="36">
        <f t="shared" si="302"/>
        <v>0.30897050000000004</v>
      </c>
      <c r="K1540" s="36">
        <f t="shared" si="303"/>
        <v>21.3927485</v>
      </c>
      <c r="L1540" s="36">
        <f t="shared" si="304"/>
        <v>103.277719</v>
      </c>
      <c r="M1540" s="36">
        <f t="shared" si="305"/>
        <v>8.0763176258000016</v>
      </c>
      <c r="N1540" s="36">
        <f t="shared" si="306"/>
        <v>111.35403662580001</v>
      </c>
      <c r="O1540" s="36">
        <f t="shared" si="307"/>
        <v>20.291644129613871</v>
      </c>
      <c r="P1540" s="36">
        <f t="shared" si="308"/>
        <v>131.64568075541388</v>
      </c>
      <c r="Q1540" s="38" t="e">
        <v>#N/A</v>
      </c>
      <c r="R1540" s="39" t="str">
        <f t="shared" si="309"/>
        <v xml:space="preserve"> </v>
      </c>
      <c r="S1540" s="40"/>
      <c r="T1540" s="41" t="str">
        <f t="shared" si="310"/>
        <v/>
      </c>
      <c r="U1540" s="41" t="str">
        <f t="shared" si="311"/>
        <v/>
      </c>
      <c r="V1540" s="41" t="e">
        <f t="shared" si="299"/>
        <v>#N/A</v>
      </c>
      <c r="W1540" s="18" t="e">
        <f>_xlfn.XLOOKUP($B1540,'[1]Query2 w Prices'!$B:$B,'[1]Query2 w Prices'!$L:$L)</f>
        <v>#N/A</v>
      </c>
    </row>
    <row r="1541" spans="2:23" ht="16.5" customHeight="1" x14ac:dyDescent="0.25">
      <c r="B1541" s="32" t="s">
        <v>2565</v>
      </c>
      <c r="C1541" s="33" t="s">
        <v>6340</v>
      </c>
      <c r="D1541" s="34" t="str">
        <f>_xlfn.XLOOKUP($B1541,[1]Redo!$A:$A,[1]Redo!$AD:$AD)</f>
        <v>SGN,S8,BRW,R3-27,</v>
      </c>
      <c r="E1541" s="35">
        <v>1326</v>
      </c>
      <c r="F1541" s="36">
        <f>_xlfn.XLOOKUP($B1541,'[1]DOT Signs Costs (2)'!$A:$A,'[1]DOT Signs Costs (2)'!$Y:$Y)</f>
        <v>0.77759999999999996</v>
      </c>
      <c r="G1541" s="37">
        <f t="shared" si="301"/>
        <v>46.655999999999999</v>
      </c>
      <c r="H1541" s="36">
        <f>_xlfn.XLOOKUP($B1541,'[1]DOT Signs Costs (2)'!$A:$A,'[1]DOT Signs Costs (2)'!$W:$W)</f>
        <v>145.024</v>
      </c>
      <c r="I1541" s="36">
        <f t="shared" si="300"/>
        <v>36.072863999999996</v>
      </c>
      <c r="J1541" s="36">
        <f t="shared" si="302"/>
        <v>0.52099200000000001</v>
      </c>
      <c r="K1541" s="36">
        <f t="shared" si="303"/>
        <v>36.072863999999996</v>
      </c>
      <c r="L1541" s="36">
        <f t="shared" si="304"/>
        <v>181.61785600000002</v>
      </c>
      <c r="M1541" s="36">
        <f t="shared" si="305"/>
        <v>14.202516339200002</v>
      </c>
      <c r="N1541" s="36">
        <f t="shared" si="306"/>
        <v>195.82037233920002</v>
      </c>
      <c r="O1541" s="36">
        <f t="shared" si="307"/>
        <v>35.683639580919262</v>
      </c>
      <c r="P1541" s="36">
        <f t="shared" si="308"/>
        <v>231.5040119201193</v>
      </c>
      <c r="Q1541" s="38" t="e">
        <v>#N/A</v>
      </c>
      <c r="R1541" s="39" t="str">
        <f t="shared" si="309"/>
        <v xml:space="preserve"> </v>
      </c>
      <c r="S1541" s="40"/>
      <c r="T1541" s="41" t="str">
        <f t="shared" si="310"/>
        <v/>
      </c>
      <c r="U1541" s="41" t="str">
        <f t="shared" si="311"/>
        <v/>
      </c>
      <c r="V1541" s="41" t="e">
        <f t="shared" si="299"/>
        <v>#N/A</v>
      </c>
      <c r="W1541" s="18" t="e">
        <f>_xlfn.XLOOKUP($B1541,'[1]Query2 w Prices'!$B:$B,'[1]Query2 w Prices'!$L:$L)</f>
        <v>#N/A</v>
      </c>
    </row>
    <row r="1542" spans="2:23" ht="16.5" customHeight="1" x14ac:dyDescent="0.25">
      <c r="B1542" s="42" t="s">
        <v>2566</v>
      </c>
      <c r="C1542" s="33" t="s">
        <v>6341</v>
      </c>
      <c r="D1542" s="34" t="str">
        <f>_xlfn.XLOOKUP($B1542,[1]Redo!$A:$A,[1]Redo!$AD:$AD)</f>
        <v>SGN,S8,BWX,R3-28,</v>
      </c>
      <c r="E1542" s="35">
        <v>1326</v>
      </c>
      <c r="F1542" s="36">
        <f>_xlfn.XLOOKUP($B1542,'[1]DOT Signs Costs (2)'!$A:$A,'[1]DOT Signs Costs (2)'!$Y:$Y)</f>
        <v>1.7093000000000005</v>
      </c>
      <c r="G1542" s="37">
        <f t="shared" si="301"/>
        <v>102.55800000000004</v>
      </c>
      <c r="H1542" s="36">
        <f>_xlfn.XLOOKUP($B1542,'[1]DOT Signs Costs (2)'!$A:$A,'[1]DOT Signs Costs (2)'!$W:$W)</f>
        <v>344.43200000000002</v>
      </c>
      <c r="I1542" s="36">
        <f t="shared" si="300"/>
        <v>79.294427000000027</v>
      </c>
      <c r="J1542" s="36">
        <f t="shared" si="302"/>
        <v>1.1452310000000003</v>
      </c>
      <c r="K1542" s="36">
        <f t="shared" si="303"/>
        <v>79.294427000000027</v>
      </c>
      <c r="L1542" s="36">
        <f t="shared" si="304"/>
        <v>424.87165800000008</v>
      </c>
      <c r="M1542" s="36">
        <f t="shared" si="305"/>
        <v>33.224963655600007</v>
      </c>
      <c r="N1542" s="36">
        <f t="shared" si="306"/>
        <v>458.09662165560007</v>
      </c>
      <c r="O1542" s="36">
        <f t="shared" si="307"/>
        <v>83.477293731622922</v>
      </c>
      <c r="P1542" s="36">
        <f t="shared" si="308"/>
        <v>541.573915387223</v>
      </c>
      <c r="Q1542" s="38" t="e">
        <v>#N/A</v>
      </c>
      <c r="R1542" s="39" t="str">
        <f t="shared" si="309"/>
        <v xml:space="preserve"> </v>
      </c>
      <c r="S1542" s="40"/>
      <c r="T1542" s="41" t="str">
        <f t="shared" si="310"/>
        <v/>
      </c>
      <c r="U1542" s="41" t="str">
        <f t="shared" si="311"/>
        <v/>
      </c>
      <c r="V1542" s="41" t="e">
        <f t="shared" ref="V1542:V1605" si="312">ROUND($W1542+7.75%,2)</f>
        <v>#N/A</v>
      </c>
      <c r="W1542" s="18" t="e">
        <f>_xlfn.XLOOKUP($B1542,'[1]Query2 w Prices'!$B:$B,'[1]Query2 w Prices'!$L:$L)</f>
        <v>#N/A</v>
      </c>
    </row>
    <row r="1543" spans="2:23" ht="16.5" customHeight="1" x14ac:dyDescent="0.25">
      <c r="B1543" s="32" t="s">
        <v>2567</v>
      </c>
      <c r="C1543" s="33" t="s">
        <v>6342</v>
      </c>
      <c r="D1543" s="34" t="str">
        <f>_xlfn.XLOOKUP($B1543,[1]Redo!$A:$A,[1]Redo!$AD:$AD)</f>
        <v>SGN,S8,WBX,R3-29P,</v>
      </c>
      <c r="E1543" s="35">
        <v>1326</v>
      </c>
      <c r="F1543" s="36">
        <f>_xlfn.XLOOKUP($B1543,'[1]DOT Signs Costs (2)'!$A:$A,'[1]DOT Signs Costs (2)'!$Y:$Y)</f>
        <v>0.17705000000000001</v>
      </c>
      <c r="G1543" s="37">
        <f t="shared" si="301"/>
        <v>10.623000000000001</v>
      </c>
      <c r="H1543" s="36">
        <f>_xlfn.XLOOKUP($B1543,'[1]DOT Signs Costs (2)'!$A:$A,'[1]DOT Signs Costs (2)'!$W:$W)</f>
        <v>27.192</v>
      </c>
      <c r="I1543" s="36">
        <f t="shared" ref="I1543:I1606" si="313">F1543*$K$4</f>
        <v>8.2133495000000014</v>
      </c>
      <c r="J1543" s="36">
        <f t="shared" si="302"/>
        <v>0.11862350000000002</v>
      </c>
      <c r="K1543" s="36">
        <f t="shared" si="303"/>
        <v>8.2133495000000014</v>
      </c>
      <c r="L1543" s="36">
        <f t="shared" si="304"/>
        <v>35.523973000000005</v>
      </c>
      <c r="M1543" s="36">
        <f t="shared" si="305"/>
        <v>2.7779746886000005</v>
      </c>
      <c r="N1543" s="36">
        <f t="shared" si="306"/>
        <v>38.301947688600009</v>
      </c>
      <c r="O1543" s="36">
        <f t="shared" si="307"/>
        <v>6.9796256652997126</v>
      </c>
      <c r="P1543" s="36">
        <f t="shared" si="308"/>
        <v>45.281573353899724</v>
      </c>
      <c r="Q1543" s="38" t="e">
        <v>#N/A</v>
      </c>
      <c r="R1543" s="39" t="str">
        <f t="shared" si="309"/>
        <v xml:space="preserve"> </v>
      </c>
      <c r="S1543" s="40"/>
      <c r="T1543" s="41" t="str">
        <f t="shared" si="310"/>
        <v/>
      </c>
      <c r="U1543" s="41" t="str">
        <f t="shared" si="311"/>
        <v/>
      </c>
      <c r="V1543" s="41" t="e">
        <f t="shared" si="312"/>
        <v>#N/A</v>
      </c>
      <c r="W1543" s="18" t="e">
        <f>_xlfn.XLOOKUP($B1543,'[1]Query2 w Prices'!$B:$B,'[1]Query2 w Prices'!$L:$L)</f>
        <v>#N/A</v>
      </c>
    </row>
    <row r="1544" spans="2:23" ht="16.5" customHeight="1" x14ac:dyDescent="0.25">
      <c r="B1544" s="42" t="s">
        <v>2583</v>
      </c>
      <c r="C1544" s="33" t="s">
        <v>6343</v>
      </c>
      <c r="D1544" s="34" t="str">
        <f>_xlfn.XLOOKUP($B1544,[1]Redo!$A:$A,[1]Redo!$AD:$AD)</f>
        <v>SGN,S8,BWX,R3-3,</v>
      </c>
      <c r="E1544" s="35">
        <v>1326</v>
      </c>
      <c r="F1544" s="36">
        <f>_xlfn.XLOOKUP($B1544,'[1]DOT Signs Costs (2)'!$A:$A,'[1]DOT Signs Costs (2)'!$Y:$Y)</f>
        <v>0.77759999999999996</v>
      </c>
      <c r="G1544" s="37">
        <f t="shared" si="301"/>
        <v>46.655999999999999</v>
      </c>
      <c r="H1544" s="36">
        <f>_xlfn.XLOOKUP($B1544,'[1]DOT Signs Costs (2)'!$A:$A,'[1]DOT Signs Costs (2)'!$W:$W)</f>
        <v>145.024</v>
      </c>
      <c r="I1544" s="36">
        <f t="shared" si="313"/>
        <v>36.072863999999996</v>
      </c>
      <c r="J1544" s="36">
        <f t="shared" si="302"/>
        <v>0.52099200000000001</v>
      </c>
      <c r="K1544" s="36">
        <f t="shared" si="303"/>
        <v>36.072863999999996</v>
      </c>
      <c r="L1544" s="36">
        <f t="shared" si="304"/>
        <v>181.61785600000002</v>
      </c>
      <c r="M1544" s="36">
        <f t="shared" si="305"/>
        <v>14.202516339200002</v>
      </c>
      <c r="N1544" s="36">
        <f t="shared" si="306"/>
        <v>195.82037233920002</v>
      </c>
      <c r="O1544" s="36">
        <f t="shared" si="307"/>
        <v>35.683639580919262</v>
      </c>
      <c r="P1544" s="36">
        <f t="shared" si="308"/>
        <v>231.5040119201193</v>
      </c>
      <c r="Q1544" s="38" t="e">
        <v>#N/A</v>
      </c>
      <c r="R1544" s="39" t="str">
        <f t="shared" si="309"/>
        <v xml:space="preserve"> </v>
      </c>
      <c r="S1544" s="40"/>
      <c r="T1544" s="41" t="str">
        <f t="shared" si="310"/>
        <v/>
      </c>
      <c r="U1544" s="41" t="str">
        <f t="shared" si="311"/>
        <v/>
      </c>
      <c r="V1544" s="41" t="e">
        <f t="shared" si="312"/>
        <v>#N/A</v>
      </c>
      <c r="W1544" s="18" t="e">
        <f>_xlfn.XLOOKUP($B1544,'[1]Query2 w Prices'!$B:$B,'[1]Query2 w Prices'!$L:$L)</f>
        <v>#N/A</v>
      </c>
    </row>
    <row r="1545" spans="2:23" ht="16.5" customHeight="1" x14ac:dyDescent="0.25">
      <c r="B1545" s="32" t="s">
        <v>2585</v>
      </c>
      <c r="C1545" s="33" t="s">
        <v>6344</v>
      </c>
      <c r="D1545" s="34" t="str">
        <f>_xlfn.XLOOKUP($B1545,[1]Redo!$A:$A,[1]Redo!$AD:$AD)</f>
        <v>SGN,S8,WBX,R3-3,</v>
      </c>
      <c r="E1545" s="35">
        <v>1326</v>
      </c>
      <c r="F1545" s="36">
        <f>_xlfn.XLOOKUP($B1545,'[1]DOT Signs Costs (2)'!$A:$A,'[1]DOT Signs Costs (2)'!$Y:$Y)</f>
        <v>0.22939999999999999</v>
      </c>
      <c r="G1545" s="37">
        <f t="shared" si="301"/>
        <v>13.763999999999999</v>
      </c>
      <c r="H1545" s="36">
        <f>_xlfn.XLOOKUP($B1545,'[1]DOT Signs Costs (2)'!$A:$A,'[1]DOT Signs Costs (2)'!$W:$W)</f>
        <v>36.256</v>
      </c>
      <c r="I1545" s="36">
        <f t="shared" si="313"/>
        <v>10.641866</v>
      </c>
      <c r="J1545" s="36">
        <f t="shared" si="302"/>
        <v>0.153698</v>
      </c>
      <c r="K1545" s="36">
        <f t="shared" si="303"/>
        <v>10.641866</v>
      </c>
      <c r="L1545" s="36">
        <f t="shared" si="304"/>
        <v>47.051563999999999</v>
      </c>
      <c r="M1545" s="36">
        <f t="shared" si="305"/>
        <v>3.6794323048000002</v>
      </c>
      <c r="N1545" s="36">
        <f t="shared" si="306"/>
        <v>50.730996304800001</v>
      </c>
      <c r="O1545" s="36">
        <f t="shared" si="307"/>
        <v>9.2445263283724479</v>
      </c>
      <c r="P1545" s="36">
        <f t="shared" si="308"/>
        <v>59.975522633172446</v>
      </c>
      <c r="Q1545" s="38">
        <v>34.090000000000003</v>
      </c>
      <c r="R1545" s="39">
        <f t="shared" si="309"/>
        <v>-0.43160145167047143</v>
      </c>
      <c r="S1545" s="40"/>
      <c r="T1545" s="41" t="str">
        <f t="shared" si="310"/>
        <v/>
      </c>
      <c r="U1545" s="41" t="str">
        <f t="shared" si="311"/>
        <v/>
      </c>
      <c r="V1545" s="41">
        <f t="shared" si="312"/>
        <v>34.090000000000003</v>
      </c>
      <c r="W1545" s="18">
        <f>_xlfn.XLOOKUP($B1545,'[1]Query2 w Prices'!$B:$B,'[1]Query2 w Prices'!$L:$L)</f>
        <v>34.016199999999998</v>
      </c>
    </row>
    <row r="1546" spans="2:23" ht="16.5" customHeight="1" x14ac:dyDescent="0.25">
      <c r="B1546" s="42" t="s">
        <v>2586</v>
      </c>
      <c r="C1546" s="33" t="s">
        <v>6345</v>
      </c>
      <c r="D1546" s="34" t="str">
        <f>_xlfn.XLOOKUP($B1546,[1]Redo!$A:$A,[1]Redo!$AD:$AD)</f>
        <v>SGN,S8,WBX,R3-3,</v>
      </c>
      <c r="E1546" s="35">
        <v>1326</v>
      </c>
      <c r="F1546" s="36">
        <f>_xlfn.XLOOKUP($B1546,'[1]DOT Signs Costs (2)'!$A:$A,'[1]DOT Signs Costs (2)'!$Y:$Y)</f>
        <v>0.39762499999999995</v>
      </c>
      <c r="G1546" s="37">
        <f t="shared" ref="G1546:G1609" si="314">IFERROR(SUM(F1546*60), " ")</f>
        <v>23.857499999999998</v>
      </c>
      <c r="H1546" s="36">
        <f>_xlfn.XLOOKUP($B1546,'[1]DOT Signs Costs (2)'!$A:$A,'[1]DOT Signs Costs (2)'!$W:$W)</f>
        <v>67.98</v>
      </c>
      <c r="I1546" s="36">
        <f t="shared" si="313"/>
        <v>18.445823749999999</v>
      </c>
      <c r="J1546" s="36">
        <f t="shared" ref="J1546:J1609" si="315">IFERROR(SUM($J$4*F1546), " " )</f>
        <v>0.26640874999999997</v>
      </c>
      <c r="K1546" s="36">
        <f t="shared" ref="K1546:K1609" si="316">IFERROR(SUM($K$4*F1546), " ")</f>
        <v>18.445823749999999</v>
      </c>
      <c r="L1546" s="36">
        <f t="shared" ref="L1546:L1609" si="317">IFERROR(SUM(H1546+J1546+K1546), " ")</f>
        <v>86.692232500000003</v>
      </c>
      <c r="M1546" s="36">
        <f t="shared" ref="M1546:M1609" si="318">IFERROR(SUM(L1546*$M$4), " ")</f>
        <v>6.7793325815000003</v>
      </c>
      <c r="N1546" s="36">
        <f t="shared" ref="N1546:N1609" si="319">IFERROR(SUM(L1546+M1546), " ")</f>
        <v>93.471565081500003</v>
      </c>
      <c r="O1546" s="36">
        <f t="shared" ref="O1546:O1609" si="320">IFERROR(SUM(N1546*$O$4), " ")</f>
        <v>17.032985892065895</v>
      </c>
      <c r="P1546" s="36">
        <f t="shared" ref="P1546:P1609" si="321">IFERROR(SUM(O1546+N1546),"")</f>
        <v>110.5045509735659</v>
      </c>
      <c r="Q1546" s="38">
        <v>60.16</v>
      </c>
      <c r="R1546" s="39">
        <f t="shared" ref="R1546:R1609" si="322">IFERROR(SUM(Q1546-P1546)/(P1546)," ")</f>
        <v>-0.45558803261966074</v>
      </c>
      <c r="S1546" s="40"/>
      <c r="T1546" s="41" t="str">
        <f t="shared" ref="T1546:T1609" si="323">IF(S1546=0,"",Q1546*S1546)</f>
        <v/>
      </c>
      <c r="U1546" s="41" t="str">
        <f t="shared" ref="U1546:U1609" si="324">IFERROR(T1546-(P1546*S1546),"")</f>
        <v/>
      </c>
      <c r="V1546" s="41">
        <f t="shared" si="312"/>
        <v>60.16</v>
      </c>
      <c r="W1546" s="18">
        <f>_xlfn.XLOOKUP($B1546,'[1]Query2 w Prices'!$B:$B,'[1]Query2 w Prices'!$L:$L)</f>
        <v>60.082599999999999</v>
      </c>
    </row>
    <row r="1547" spans="2:23" ht="16.5" customHeight="1" x14ac:dyDescent="0.25">
      <c r="B1547" s="32" t="s">
        <v>2587</v>
      </c>
      <c r="C1547" s="33" t="s">
        <v>6346</v>
      </c>
      <c r="D1547" s="34" t="str">
        <f>_xlfn.XLOOKUP($B1547,[1]Redo!$A:$A,[1]Redo!$AD:$AD)</f>
        <v>SGN,S8,WBX,R3-30P,</v>
      </c>
      <c r="E1547" s="35">
        <v>1326</v>
      </c>
      <c r="F1547" s="36">
        <f>_xlfn.XLOOKUP($B1547,'[1]DOT Signs Costs (2)'!$A:$A,'[1]DOT Signs Costs (2)'!$Y:$Y)</f>
        <v>0.17705000000000001</v>
      </c>
      <c r="G1547" s="37">
        <f t="shared" si="314"/>
        <v>10.623000000000001</v>
      </c>
      <c r="H1547" s="36">
        <f>_xlfn.XLOOKUP($B1547,'[1]DOT Signs Costs (2)'!$A:$A,'[1]DOT Signs Costs (2)'!$W:$W)</f>
        <v>27.192</v>
      </c>
      <c r="I1547" s="36">
        <f t="shared" si="313"/>
        <v>8.2133495000000014</v>
      </c>
      <c r="J1547" s="36">
        <f t="shared" si="315"/>
        <v>0.11862350000000002</v>
      </c>
      <c r="K1547" s="36">
        <f t="shared" si="316"/>
        <v>8.2133495000000014</v>
      </c>
      <c r="L1547" s="36">
        <f t="shared" si="317"/>
        <v>35.523973000000005</v>
      </c>
      <c r="M1547" s="36">
        <f t="shared" si="318"/>
        <v>2.7779746886000005</v>
      </c>
      <c r="N1547" s="36">
        <f t="shared" si="319"/>
        <v>38.301947688600009</v>
      </c>
      <c r="O1547" s="36">
        <f t="shared" si="320"/>
        <v>6.9796256652997126</v>
      </c>
      <c r="P1547" s="36">
        <f t="shared" si="321"/>
        <v>45.281573353899724</v>
      </c>
      <c r="Q1547" s="38" t="e">
        <v>#N/A</v>
      </c>
      <c r="R1547" s="39" t="str">
        <f t="shared" si="322"/>
        <v xml:space="preserve"> </v>
      </c>
      <c r="S1547" s="40"/>
      <c r="T1547" s="41" t="str">
        <f t="shared" si="323"/>
        <v/>
      </c>
      <c r="U1547" s="41" t="str">
        <f t="shared" si="324"/>
        <v/>
      </c>
      <c r="V1547" s="41" t="e">
        <f t="shared" si="312"/>
        <v>#N/A</v>
      </c>
      <c r="W1547" s="18" t="e">
        <f>_xlfn.XLOOKUP($B1547,'[1]Query2 w Prices'!$B:$B,'[1]Query2 w Prices'!$L:$L)</f>
        <v>#N/A</v>
      </c>
    </row>
    <row r="1548" spans="2:23" ht="16.5" customHeight="1" x14ac:dyDescent="0.25">
      <c r="B1548" s="42" t="s">
        <v>2588</v>
      </c>
      <c r="C1548" s="33" t="s">
        <v>6347</v>
      </c>
      <c r="D1548" s="34" t="str">
        <f>_xlfn.XLOOKUP($B1548,[1]Redo!$A:$A,[1]Redo!$AD:$AD)</f>
        <v>SGN,S8,WBX,R3-32P,</v>
      </c>
      <c r="E1548" s="35">
        <v>1326</v>
      </c>
      <c r="F1548" s="36">
        <f>_xlfn.XLOOKUP($B1548,'[1]DOT Signs Costs (2)'!$A:$A,'[1]DOT Signs Costs (2)'!$Y:$Y)</f>
        <v>0.12470000000000001</v>
      </c>
      <c r="G1548" s="37">
        <f t="shared" si="314"/>
        <v>7.4820000000000002</v>
      </c>
      <c r="H1548" s="36">
        <f>_xlfn.XLOOKUP($B1548,'[1]DOT Signs Costs (2)'!$A:$A,'[1]DOT Signs Costs (2)'!$W:$W)</f>
        <v>18.128</v>
      </c>
      <c r="I1548" s="36">
        <f t="shared" si="313"/>
        <v>5.7848329999999999</v>
      </c>
      <c r="J1548" s="36">
        <f t="shared" si="315"/>
        <v>8.3549000000000012E-2</v>
      </c>
      <c r="K1548" s="36">
        <f t="shared" si="316"/>
        <v>5.7848329999999999</v>
      </c>
      <c r="L1548" s="36">
        <f t="shared" si="317"/>
        <v>23.996382000000001</v>
      </c>
      <c r="M1548" s="36">
        <f t="shared" si="318"/>
        <v>1.8765170724000002</v>
      </c>
      <c r="N1548" s="36">
        <f t="shared" si="319"/>
        <v>25.872899072399999</v>
      </c>
      <c r="O1548" s="36">
        <f t="shared" si="320"/>
        <v>4.7147250022269755</v>
      </c>
      <c r="P1548" s="36">
        <f t="shared" si="321"/>
        <v>30.587624074626973</v>
      </c>
      <c r="Q1548" s="38" t="e">
        <v>#N/A</v>
      </c>
      <c r="R1548" s="39" t="str">
        <f t="shared" si="322"/>
        <v xml:space="preserve"> </v>
      </c>
      <c r="S1548" s="40"/>
      <c r="T1548" s="41" t="str">
        <f t="shared" si="323"/>
        <v/>
      </c>
      <c r="U1548" s="41" t="str">
        <f t="shared" si="324"/>
        <v/>
      </c>
      <c r="V1548" s="41" t="e">
        <f t="shared" si="312"/>
        <v>#N/A</v>
      </c>
      <c r="W1548" s="18" t="e">
        <f>_xlfn.XLOOKUP($B1548,'[1]Query2 w Prices'!$B:$B,'[1]Query2 w Prices'!$L:$L)</f>
        <v>#N/A</v>
      </c>
    </row>
    <row r="1549" spans="2:23" ht="16.5" customHeight="1" x14ac:dyDescent="0.25">
      <c r="B1549" s="32" t="s">
        <v>2589</v>
      </c>
      <c r="C1549" s="33" t="s">
        <v>6348</v>
      </c>
      <c r="D1549" s="34" t="str">
        <f>_xlfn.XLOOKUP($B1549,[1]Redo!$A:$A,[1]Redo!$AD:$AD)</f>
        <v>SGN,S8,WBX,R3-32P,</v>
      </c>
      <c r="E1549" s="35">
        <v>1326</v>
      </c>
      <c r="F1549" s="36">
        <f>_xlfn.XLOOKUP($B1549,'[1]DOT Signs Costs (2)'!$A:$A,'[1]DOT Signs Costs (2)'!$Y:$Y)</f>
        <v>0.24057500000000001</v>
      </c>
      <c r="G1549" s="37">
        <f t="shared" si="314"/>
        <v>14.4345</v>
      </c>
      <c r="H1549" s="36">
        <f>_xlfn.XLOOKUP($B1549,'[1]DOT Signs Costs (2)'!$A:$A,'[1]DOT Signs Costs (2)'!$W:$W)</f>
        <v>40.788000000000004</v>
      </c>
      <c r="I1549" s="36">
        <f t="shared" si="313"/>
        <v>11.160274250000001</v>
      </c>
      <c r="J1549" s="36">
        <f t="shared" si="315"/>
        <v>0.16118525000000003</v>
      </c>
      <c r="K1549" s="36">
        <f t="shared" si="316"/>
        <v>11.160274250000001</v>
      </c>
      <c r="L1549" s="36">
        <f t="shared" si="317"/>
        <v>52.109459500000007</v>
      </c>
      <c r="M1549" s="36">
        <f t="shared" si="318"/>
        <v>4.0749597329000009</v>
      </c>
      <c r="N1549" s="36">
        <f t="shared" si="319"/>
        <v>56.184419232900005</v>
      </c>
      <c r="O1549" s="36">
        <f t="shared" si="320"/>
        <v>10.238283902847687</v>
      </c>
      <c r="P1549" s="36">
        <f t="shared" si="321"/>
        <v>66.422703135747696</v>
      </c>
      <c r="Q1549" s="38" t="e">
        <v>#N/A</v>
      </c>
      <c r="R1549" s="39" t="str">
        <f t="shared" si="322"/>
        <v xml:space="preserve"> </v>
      </c>
      <c r="S1549" s="40"/>
      <c r="T1549" s="41" t="str">
        <f t="shared" si="323"/>
        <v/>
      </c>
      <c r="U1549" s="41" t="str">
        <f t="shared" si="324"/>
        <v/>
      </c>
      <c r="V1549" s="41" t="e">
        <f t="shared" si="312"/>
        <v>#N/A</v>
      </c>
      <c r="W1549" s="18" t="e">
        <f>_xlfn.XLOOKUP($B1549,'[1]Query2 w Prices'!$B:$B,'[1]Query2 w Prices'!$L:$L)</f>
        <v>#N/A</v>
      </c>
    </row>
    <row r="1550" spans="2:23" ht="16.5" customHeight="1" x14ac:dyDescent="0.25">
      <c r="B1550" s="42" t="s">
        <v>2590</v>
      </c>
      <c r="C1550" s="33" t="s">
        <v>6349</v>
      </c>
      <c r="D1550" s="34" t="str">
        <f>_xlfn.XLOOKUP($B1550,[1]Redo!$A:$A,[1]Redo!$AD:$AD)</f>
        <v>SGN,S8,WBX,R3-33,</v>
      </c>
      <c r="E1550" s="35">
        <v>1326</v>
      </c>
      <c r="F1550" s="36">
        <f>_xlfn.XLOOKUP($B1550,'[1]DOT Signs Costs (2)'!$A:$A,'[1]DOT Signs Costs (2)'!$Y:$Y)</f>
        <v>0.90582500000000021</v>
      </c>
      <c r="G1550" s="37">
        <f t="shared" si="314"/>
        <v>54.349500000000013</v>
      </c>
      <c r="H1550" s="36">
        <f>_xlfn.XLOOKUP($B1550,'[1]DOT Signs Costs (2)'!$A:$A,'[1]DOT Signs Costs (2)'!$W:$W)</f>
        <v>176.74800000000005</v>
      </c>
      <c r="I1550" s="36">
        <f t="shared" si="313"/>
        <v>42.021221750000009</v>
      </c>
      <c r="J1550" s="36">
        <f t="shared" si="315"/>
        <v>0.60690275000000016</v>
      </c>
      <c r="K1550" s="36">
        <f t="shared" si="316"/>
        <v>42.021221750000009</v>
      </c>
      <c r="L1550" s="36">
        <f t="shared" si="317"/>
        <v>219.37612450000006</v>
      </c>
      <c r="M1550" s="36">
        <f t="shared" si="318"/>
        <v>17.155212935900007</v>
      </c>
      <c r="N1550" s="36">
        <f t="shared" si="319"/>
        <v>236.53133743590007</v>
      </c>
      <c r="O1550" s="36">
        <f t="shared" si="320"/>
        <v>43.102251792449714</v>
      </c>
      <c r="P1550" s="36">
        <f t="shared" si="321"/>
        <v>279.63358922834976</v>
      </c>
      <c r="Q1550" s="38">
        <v>455.82</v>
      </c>
      <c r="R1550" s="39">
        <f t="shared" si="322"/>
        <v>0.6300616862868208</v>
      </c>
      <c r="S1550" s="40"/>
      <c r="T1550" s="41" t="str">
        <f t="shared" si="323"/>
        <v/>
      </c>
      <c r="U1550" s="41" t="str">
        <f t="shared" si="324"/>
        <v/>
      </c>
      <c r="V1550" s="41">
        <f t="shared" si="312"/>
        <v>455.82</v>
      </c>
      <c r="W1550" s="18">
        <f>_xlfn.XLOOKUP($B1550,'[1]Query2 w Prices'!$B:$B,'[1]Query2 w Prices'!$L:$L)</f>
        <v>455.74740000000003</v>
      </c>
    </row>
    <row r="1551" spans="2:23" ht="16.5" customHeight="1" x14ac:dyDescent="0.25">
      <c r="B1551" s="32" t="s">
        <v>2593</v>
      </c>
      <c r="C1551" s="33" t="s">
        <v>6350</v>
      </c>
      <c r="D1551" s="34" t="str">
        <f>_xlfn.XLOOKUP($B1551,[1]Redo!$A:$A,[1]Redo!$AD:$AD)</f>
        <v>SGN,S8,WBX,R3-33a,</v>
      </c>
      <c r="E1551" s="35">
        <v>1326</v>
      </c>
      <c r="F1551" s="36">
        <f>_xlfn.XLOOKUP($B1551,'[1]DOT Signs Costs (2)'!$A:$A,'[1]DOT Signs Costs (2)'!$Y:$Y)</f>
        <v>0.86112499999999992</v>
      </c>
      <c r="G1551" s="37">
        <f t="shared" si="314"/>
        <v>51.667499999999997</v>
      </c>
      <c r="H1551" s="36">
        <f>_xlfn.XLOOKUP($B1551,'[1]DOT Signs Costs (2)'!$A:$A,'[1]DOT Signs Costs (2)'!$W:$W)</f>
        <v>158.62</v>
      </c>
      <c r="I1551" s="36">
        <f t="shared" si="313"/>
        <v>39.947588749999994</v>
      </c>
      <c r="J1551" s="36">
        <f t="shared" si="315"/>
        <v>0.57695374999999993</v>
      </c>
      <c r="K1551" s="36">
        <f t="shared" si="316"/>
        <v>39.947588749999994</v>
      </c>
      <c r="L1551" s="36">
        <f t="shared" si="317"/>
        <v>199.1445425</v>
      </c>
      <c r="M1551" s="36">
        <f t="shared" si="318"/>
        <v>15.5731032235</v>
      </c>
      <c r="N1551" s="36">
        <f t="shared" si="319"/>
        <v>214.7176457235</v>
      </c>
      <c r="O1551" s="36">
        <f t="shared" si="320"/>
        <v>39.127221494548742</v>
      </c>
      <c r="P1551" s="36">
        <f t="shared" si="321"/>
        <v>253.84486721804873</v>
      </c>
      <c r="Q1551" s="38" t="e">
        <v>#N/A</v>
      </c>
      <c r="R1551" s="39" t="str">
        <f t="shared" si="322"/>
        <v xml:space="preserve"> </v>
      </c>
      <c r="S1551" s="40"/>
      <c r="T1551" s="41" t="str">
        <f t="shared" si="323"/>
        <v/>
      </c>
      <c r="U1551" s="41" t="str">
        <f t="shared" si="324"/>
        <v/>
      </c>
      <c r="V1551" s="41" t="e">
        <f t="shared" si="312"/>
        <v>#N/A</v>
      </c>
      <c r="W1551" s="18" t="e">
        <f>_xlfn.XLOOKUP($B1551,'[1]Query2 w Prices'!$B:$B,'[1]Query2 w Prices'!$L:$L)</f>
        <v>#N/A</v>
      </c>
    </row>
    <row r="1552" spans="2:23" ht="16.5" customHeight="1" x14ac:dyDescent="0.25">
      <c r="B1552" s="42" t="s">
        <v>2598</v>
      </c>
      <c r="C1552" s="33" t="s">
        <v>6351</v>
      </c>
      <c r="D1552" s="34" t="str">
        <f>_xlfn.XLOOKUP($B1552,[1]Redo!$A:$A,[1]Redo!$AD:$AD)</f>
        <v>SGN,S8,BRW,R3-4,</v>
      </c>
      <c r="E1552" s="35">
        <v>1326</v>
      </c>
      <c r="F1552" s="36">
        <f>_xlfn.XLOOKUP($B1552,'[1]DOT Signs Costs (2)'!$A:$A,'[1]DOT Signs Costs (2)'!$Y:$Y)</f>
        <v>0.22939999999999999</v>
      </c>
      <c r="G1552" s="37">
        <f t="shared" si="314"/>
        <v>13.763999999999999</v>
      </c>
      <c r="H1552" s="36">
        <f>_xlfn.XLOOKUP($B1552,'[1]DOT Signs Costs (2)'!$A:$A,'[1]DOT Signs Costs (2)'!$W:$W)</f>
        <v>36.256</v>
      </c>
      <c r="I1552" s="36">
        <f t="shared" si="313"/>
        <v>10.641866</v>
      </c>
      <c r="J1552" s="36">
        <f t="shared" si="315"/>
        <v>0.153698</v>
      </c>
      <c r="K1552" s="36">
        <f t="shared" si="316"/>
        <v>10.641866</v>
      </c>
      <c r="L1552" s="36">
        <f t="shared" si="317"/>
        <v>47.051563999999999</v>
      </c>
      <c r="M1552" s="36">
        <f t="shared" si="318"/>
        <v>3.6794323048000002</v>
      </c>
      <c r="N1552" s="36">
        <f t="shared" si="319"/>
        <v>50.730996304800001</v>
      </c>
      <c r="O1552" s="36">
        <f t="shared" si="320"/>
        <v>9.2445263283724479</v>
      </c>
      <c r="P1552" s="36">
        <f t="shared" si="321"/>
        <v>59.975522633172446</v>
      </c>
      <c r="Q1552" s="38" t="e">
        <v>#N/A</v>
      </c>
      <c r="R1552" s="39" t="str">
        <f t="shared" si="322"/>
        <v xml:space="preserve"> </v>
      </c>
      <c r="S1552" s="40"/>
      <c r="T1552" s="41" t="str">
        <f t="shared" si="323"/>
        <v/>
      </c>
      <c r="U1552" s="41" t="str">
        <f t="shared" si="324"/>
        <v/>
      </c>
      <c r="V1552" s="41" t="e">
        <f t="shared" si="312"/>
        <v>#N/A</v>
      </c>
      <c r="W1552" s="18" t="e">
        <f>_xlfn.XLOOKUP($B1552,'[1]Query2 w Prices'!$B:$B,'[1]Query2 w Prices'!$L:$L)</f>
        <v>#N/A</v>
      </c>
    </row>
    <row r="1553" spans="2:23" ht="16.5" customHeight="1" x14ac:dyDescent="0.25">
      <c r="B1553" s="32" t="s">
        <v>2601</v>
      </c>
      <c r="C1553" s="33" t="s">
        <v>6352</v>
      </c>
      <c r="D1553" s="34" t="str">
        <f>_xlfn.XLOOKUP($B1553,[1]Redo!$A:$A,[1]Redo!$AD:$AD)</f>
        <v>SGN,S8,BRW,R3-4,</v>
      </c>
      <c r="E1553" s="35">
        <v>1326</v>
      </c>
      <c r="F1553" s="36">
        <f>_xlfn.XLOOKUP($B1553,'[1]DOT Signs Costs (2)'!$A:$A,'[1]DOT Signs Costs (2)'!$Y:$Y)</f>
        <v>0.77759999999999996</v>
      </c>
      <c r="G1553" s="37">
        <f t="shared" si="314"/>
        <v>46.655999999999999</v>
      </c>
      <c r="H1553" s="36">
        <f>_xlfn.XLOOKUP($B1553,'[1]DOT Signs Costs (2)'!$A:$A,'[1]DOT Signs Costs (2)'!$W:$W)</f>
        <v>145.024</v>
      </c>
      <c r="I1553" s="36">
        <f t="shared" si="313"/>
        <v>36.072863999999996</v>
      </c>
      <c r="J1553" s="36">
        <f t="shared" si="315"/>
        <v>0.52099200000000001</v>
      </c>
      <c r="K1553" s="36">
        <f t="shared" si="316"/>
        <v>36.072863999999996</v>
      </c>
      <c r="L1553" s="36">
        <f t="shared" si="317"/>
        <v>181.61785600000002</v>
      </c>
      <c r="M1553" s="36">
        <f t="shared" si="318"/>
        <v>14.202516339200002</v>
      </c>
      <c r="N1553" s="36">
        <f t="shared" si="319"/>
        <v>195.82037233920002</v>
      </c>
      <c r="O1553" s="36">
        <f t="shared" si="320"/>
        <v>35.683639580919262</v>
      </c>
      <c r="P1553" s="36">
        <f t="shared" si="321"/>
        <v>231.5040119201193</v>
      </c>
      <c r="Q1553" s="38" t="e">
        <v>#N/A</v>
      </c>
      <c r="R1553" s="39" t="str">
        <f t="shared" si="322"/>
        <v xml:space="preserve"> </v>
      </c>
      <c r="S1553" s="40"/>
      <c r="T1553" s="41" t="str">
        <f t="shared" si="323"/>
        <v/>
      </c>
      <c r="U1553" s="41" t="str">
        <f t="shared" si="324"/>
        <v/>
      </c>
      <c r="V1553" s="41" t="e">
        <f t="shared" si="312"/>
        <v>#N/A</v>
      </c>
      <c r="W1553" s="18" t="e">
        <f>_xlfn.XLOOKUP($B1553,'[1]Query2 w Prices'!$B:$B,'[1]Query2 w Prices'!$L:$L)</f>
        <v>#N/A</v>
      </c>
    </row>
    <row r="1554" spans="2:23" ht="16.5" customHeight="1" x14ac:dyDescent="0.25">
      <c r="B1554" s="42" t="s">
        <v>2602</v>
      </c>
      <c r="C1554" s="33" t="s">
        <v>6353</v>
      </c>
      <c r="D1554" s="34" t="str">
        <f>_xlfn.XLOOKUP($B1554,[1]Redo!$A:$A,[1]Redo!$AD:$AD)</f>
        <v>SGN,S8,BRW,R3-4,</v>
      </c>
      <c r="E1554" s="35">
        <v>1326</v>
      </c>
      <c r="F1554" s="36">
        <f>_xlfn.XLOOKUP($B1554,'[1]DOT Signs Costs (2)'!$A:$A,'[1]DOT Signs Costs (2)'!$Y:$Y)</f>
        <v>0.46115</v>
      </c>
      <c r="G1554" s="37">
        <f t="shared" si="314"/>
        <v>27.669</v>
      </c>
      <c r="H1554" s="36">
        <f>_xlfn.XLOOKUP($B1554,'[1]DOT Signs Costs (2)'!$A:$A,'[1]DOT Signs Costs (2)'!$W:$W)</f>
        <v>81.576000000000008</v>
      </c>
      <c r="I1554" s="36">
        <f t="shared" si="313"/>
        <v>21.3927485</v>
      </c>
      <c r="J1554" s="36">
        <f t="shared" si="315"/>
        <v>0.30897050000000004</v>
      </c>
      <c r="K1554" s="36">
        <f t="shared" si="316"/>
        <v>21.3927485</v>
      </c>
      <c r="L1554" s="36">
        <f t="shared" si="317"/>
        <v>103.277719</v>
      </c>
      <c r="M1554" s="36">
        <f t="shared" si="318"/>
        <v>8.0763176258000016</v>
      </c>
      <c r="N1554" s="36">
        <f t="shared" si="319"/>
        <v>111.35403662580001</v>
      </c>
      <c r="O1554" s="36">
        <f t="shared" si="320"/>
        <v>20.291644129613871</v>
      </c>
      <c r="P1554" s="36">
        <f t="shared" si="321"/>
        <v>131.64568075541388</v>
      </c>
      <c r="Q1554" s="38">
        <v>72.63</v>
      </c>
      <c r="R1554" s="39">
        <f t="shared" si="322"/>
        <v>-0.44829181190577638</v>
      </c>
      <c r="S1554" s="40"/>
      <c r="T1554" s="41" t="str">
        <f t="shared" si="323"/>
        <v/>
      </c>
      <c r="U1554" s="41" t="str">
        <f t="shared" si="324"/>
        <v/>
      </c>
      <c r="V1554" s="41">
        <f t="shared" si="312"/>
        <v>72.63</v>
      </c>
      <c r="W1554" s="18">
        <f>_xlfn.XLOOKUP($B1554,'[1]Query2 w Prices'!$B:$B,'[1]Query2 w Prices'!$L:$L)</f>
        <v>72.555899999999994</v>
      </c>
    </row>
    <row r="1555" spans="2:23" ht="16.5" customHeight="1" x14ac:dyDescent="0.25">
      <c r="B1555" s="32" t="s">
        <v>2603</v>
      </c>
      <c r="C1555" s="33" t="s">
        <v>6354</v>
      </c>
      <c r="D1555" s="34" t="str">
        <f>_xlfn.XLOOKUP($B1555,[1]Redo!$A:$A,[1]Redo!$AD:$AD)</f>
        <v>SGN,S8,BWX,R3-40,</v>
      </c>
      <c r="E1555" s="35">
        <v>1326</v>
      </c>
      <c r="F1555" s="36">
        <f>_xlfn.XLOOKUP($B1555,'[1]DOT Signs Costs (2)'!$A:$A,'[1]DOT Signs Costs (2)'!$Y:$Y)</f>
        <v>1.1781625</v>
      </c>
      <c r="G1555" s="37">
        <f t="shared" si="314"/>
        <v>70.689750000000004</v>
      </c>
      <c r="H1555" s="36">
        <f>_xlfn.XLOOKUP($B1555,'[1]DOT Signs Costs (2)'!$A:$A,'[1]DOT Signs Costs (2)'!$W:$W)</f>
        <v>224.334</v>
      </c>
      <c r="I1555" s="36">
        <f t="shared" si="313"/>
        <v>54.654958375</v>
      </c>
      <c r="J1555" s="36">
        <f t="shared" si="315"/>
        <v>0.78936887500000008</v>
      </c>
      <c r="K1555" s="36">
        <f t="shared" si="316"/>
        <v>54.654958375</v>
      </c>
      <c r="L1555" s="36">
        <f t="shared" si="317"/>
        <v>279.77832725000002</v>
      </c>
      <c r="M1555" s="36">
        <f t="shared" si="318"/>
        <v>21.878665190950002</v>
      </c>
      <c r="N1555" s="36">
        <f t="shared" si="319"/>
        <v>301.65699244095003</v>
      </c>
      <c r="O1555" s="36">
        <f t="shared" si="320"/>
        <v>54.969864814071379</v>
      </c>
      <c r="P1555" s="36">
        <f t="shared" si="321"/>
        <v>356.62685725502143</v>
      </c>
      <c r="Q1555" s="38" t="e">
        <v>#N/A</v>
      </c>
      <c r="R1555" s="39" t="str">
        <f t="shared" si="322"/>
        <v xml:space="preserve"> </v>
      </c>
      <c r="S1555" s="40"/>
      <c r="T1555" s="41" t="str">
        <f t="shared" si="323"/>
        <v/>
      </c>
      <c r="U1555" s="41" t="str">
        <f t="shared" si="324"/>
        <v/>
      </c>
      <c r="V1555" s="41" t="e">
        <f t="shared" si="312"/>
        <v>#N/A</v>
      </c>
      <c r="W1555" s="18" t="e">
        <f>_xlfn.XLOOKUP($B1555,'[1]Query2 w Prices'!$B:$B,'[1]Query2 w Prices'!$L:$L)</f>
        <v>#N/A</v>
      </c>
    </row>
    <row r="1556" spans="2:23" ht="16.5" customHeight="1" x14ac:dyDescent="0.25">
      <c r="B1556" s="42" t="s">
        <v>2604</v>
      </c>
      <c r="C1556" s="33" t="s">
        <v>6355</v>
      </c>
      <c r="D1556" s="34" t="str">
        <f>_xlfn.XLOOKUP($B1556,[1]Redo!$A:$A,[1]Redo!$AD:$AD)</f>
        <v>SGN,S8,BWX,R3-40,</v>
      </c>
      <c r="E1556" s="35">
        <v>1326</v>
      </c>
      <c r="F1556" s="36">
        <f>_xlfn.XLOOKUP($B1556,'[1]DOT Signs Costs (2)'!$A:$A,'[1]DOT Signs Costs (2)'!$Y:$Y)</f>
        <v>1.6640125000000003</v>
      </c>
      <c r="G1556" s="37">
        <f t="shared" si="314"/>
        <v>99.840750000000014</v>
      </c>
      <c r="H1556" s="36">
        <f>_xlfn.XLOOKUP($B1556,'[1]DOT Signs Costs (2)'!$A:$A,'[1]DOT Signs Costs (2)'!$W:$W)</f>
        <v>324.03800000000001</v>
      </c>
      <c r="I1556" s="36">
        <f t="shared" si="313"/>
        <v>77.193539875000013</v>
      </c>
      <c r="J1556" s="36">
        <f t="shared" si="315"/>
        <v>1.1148883750000003</v>
      </c>
      <c r="K1556" s="36">
        <f t="shared" si="316"/>
        <v>77.193539875000013</v>
      </c>
      <c r="L1556" s="36">
        <f t="shared" si="317"/>
        <v>402.34642825000003</v>
      </c>
      <c r="M1556" s="36">
        <f t="shared" si="318"/>
        <v>31.463490689150003</v>
      </c>
      <c r="N1556" s="36">
        <f t="shared" si="319"/>
        <v>433.80991893915001</v>
      </c>
      <c r="O1556" s="36">
        <f t="shared" si="320"/>
        <v>79.051615565504704</v>
      </c>
      <c r="P1556" s="36">
        <f t="shared" si="321"/>
        <v>512.86153450465474</v>
      </c>
      <c r="Q1556" s="38" t="e">
        <v>#N/A</v>
      </c>
      <c r="R1556" s="39" t="str">
        <f t="shared" si="322"/>
        <v xml:space="preserve"> </v>
      </c>
      <c r="S1556" s="40"/>
      <c r="T1556" s="41" t="str">
        <f t="shared" si="323"/>
        <v/>
      </c>
      <c r="U1556" s="41" t="str">
        <f t="shared" si="324"/>
        <v/>
      </c>
      <c r="V1556" s="41" t="e">
        <f t="shared" si="312"/>
        <v>#N/A</v>
      </c>
      <c r="W1556" s="18" t="e">
        <f>_xlfn.XLOOKUP($B1556,'[1]Query2 w Prices'!$B:$B,'[1]Query2 w Prices'!$L:$L)</f>
        <v>#N/A</v>
      </c>
    </row>
    <row r="1557" spans="2:23" ht="16.5" customHeight="1" x14ac:dyDescent="0.25">
      <c r="B1557" s="32" t="s">
        <v>2605</v>
      </c>
      <c r="C1557" s="33" t="s">
        <v>6356</v>
      </c>
      <c r="D1557" s="34" t="str">
        <f>_xlfn.XLOOKUP($B1557,[1]Redo!$A:$A,[1]Redo!$AD:$AD)</f>
        <v>SGN,S8,BWX,R3-42,</v>
      </c>
      <c r="E1557" s="35">
        <v>1326</v>
      </c>
      <c r="F1557" s="36">
        <f>_xlfn.XLOOKUP($B1557,'[1]DOT Signs Costs (2)'!$A:$A,'[1]DOT Signs Costs (2)'!$Y:$Y)</f>
        <v>0.96700000000000019</v>
      </c>
      <c r="G1557" s="37">
        <f t="shared" si="314"/>
        <v>58.02000000000001</v>
      </c>
      <c r="H1557" s="36">
        <f>_xlfn.XLOOKUP($B1557,'[1]DOT Signs Costs (2)'!$A:$A,'[1]DOT Signs Costs (2)'!$W:$W)</f>
        <v>181.28</v>
      </c>
      <c r="I1557" s="36">
        <f t="shared" si="313"/>
        <v>44.859130000000007</v>
      </c>
      <c r="J1557" s="36">
        <f t="shared" si="315"/>
        <v>0.64789000000000019</v>
      </c>
      <c r="K1557" s="36">
        <f t="shared" si="316"/>
        <v>44.859130000000007</v>
      </c>
      <c r="L1557" s="36">
        <f t="shared" si="317"/>
        <v>226.78701999999998</v>
      </c>
      <c r="M1557" s="36">
        <f t="shared" si="318"/>
        <v>17.734744964000001</v>
      </c>
      <c r="N1557" s="36">
        <f t="shared" si="319"/>
        <v>244.521764964</v>
      </c>
      <c r="O1557" s="36">
        <f t="shared" si="320"/>
        <v>44.5583185571287</v>
      </c>
      <c r="P1557" s="36">
        <f t="shared" si="321"/>
        <v>289.0800835211287</v>
      </c>
      <c r="Q1557" s="38" t="e">
        <v>#N/A</v>
      </c>
      <c r="R1557" s="39" t="str">
        <f t="shared" si="322"/>
        <v xml:space="preserve"> </v>
      </c>
      <c r="S1557" s="40"/>
      <c r="T1557" s="41" t="str">
        <f t="shared" si="323"/>
        <v/>
      </c>
      <c r="U1557" s="41" t="str">
        <f t="shared" si="324"/>
        <v/>
      </c>
      <c r="V1557" s="41" t="e">
        <f t="shared" si="312"/>
        <v>#N/A</v>
      </c>
      <c r="W1557" s="18" t="e">
        <f>_xlfn.XLOOKUP($B1557,'[1]Query2 w Prices'!$B:$B,'[1]Query2 w Prices'!$L:$L)</f>
        <v>#N/A</v>
      </c>
    </row>
    <row r="1558" spans="2:23" ht="16.5" customHeight="1" x14ac:dyDescent="0.25">
      <c r="B1558" s="42" t="s">
        <v>2606</v>
      </c>
      <c r="C1558" s="33" t="s">
        <v>6357</v>
      </c>
      <c r="D1558" s="34" t="str">
        <f>_xlfn.XLOOKUP($B1558,[1]Redo!$A:$A,[1]Redo!$AD:$AD)</f>
        <v>SGN,S8,BWX,R3-42,</v>
      </c>
      <c r="E1558" s="35">
        <v>1326</v>
      </c>
      <c r="F1558" s="36">
        <f>_xlfn.XLOOKUP($B1558,'[1]DOT Signs Costs (2)'!$A:$A,'[1]DOT Signs Costs (2)'!$Y:$Y)</f>
        <v>1.5263750000000003</v>
      </c>
      <c r="G1558" s="37">
        <f t="shared" si="314"/>
        <v>91.58250000000001</v>
      </c>
      <c r="H1558" s="36">
        <f>_xlfn.XLOOKUP($B1558,'[1]DOT Signs Costs (2)'!$A:$A,'[1]DOT Signs Costs (2)'!$W:$W)</f>
        <v>294.58000000000004</v>
      </c>
      <c r="I1558" s="36">
        <f t="shared" si="313"/>
        <v>70.808536250000017</v>
      </c>
      <c r="J1558" s="36">
        <f t="shared" si="315"/>
        <v>1.0226712500000001</v>
      </c>
      <c r="K1558" s="36">
        <f t="shared" si="316"/>
        <v>70.808536250000017</v>
      </c>
      <c r="L1558" s="36">
        <f t="shared" si="317"/>
        <v>366.41120750000005</v>
      </c>
      <c r="M1558" s="36">
        <f t="shared" si="318"/>
        <v>28.653356426500007</v>
      </c>
      <c r="N1558" s="36">
        <f t="shared" si="319"/>
        <v>395.06456392650006</v>
      </c>
      <c r="O1558" s="36">
        <f t="shared" si="320"/>
        <v>71.991189384150758</v>
      </c>
      <c r="P1558" s="36">
        <f t="shared" si="321"/>
        <v>467.0557533106508</v>
      </c>
      <c r="Q1558" s="38" t="e">
        <v>#N/A</v>
      </c>
      <c r="R1558" s="39" t="str">
        <f t="shared" si="322"/>
        <v xml:space="preserve"> </v>
      </c>
      <c r="S1558" s="40"/>
      <c r="T1558" s="41" t="str">
        <f t="shared" si="323"/>
        <v/>
      </c>
      <c r="U1558" s="41" t="str">
        <f t="shared" si="324"/>
        <v/>
      </c>
      <c r="V1558" s="41" t="e">
        <f t="shared" si="312"/>
        <v>#N/A</v>
      </c>
      <c r="W1558" s="18" t="e">
        <f>_xlfn.XLOOKUP($B1558,'[1]Query2 w Prices'!$B:$B,'[1]Query2 w Prices'!$L:$L)</f>
        <v>#N/A</v>
      </c>
    </row>
    <row r="1559" spans="2:23" ht="16.5" customHeight="1" x14ac:dyDescent="0.25">
      <c r="B1559" s="32" t="s">
        <v>2607</v>
      </c>
      <c r="C1559" s="33" t="s">
        <v>6358</v>
      </c>
      <c r="D1559" s="34" t="str">
        <f>_xlfn.XLOOKUP($B1559,[1]Redo!$A:$A,[1]Redo!$AD:$AD)</f>
        <v>SGN,S8,BWX,R3-42a,</v>
      </c>
      <c r="E1559" s="35">
        <v>1326</v>
      </c>
      <c r="F1559" s="36">
        <f>_xlfn.XLOOKUP($B1559,'[1]DOT Signs Costs (2)'!$A:$A,'[1]DOT Signs Costs (2)'!$Y:$Y)</f>
        <v>1.0617000000000003</v>
      </c>
      <c r="G1559" s="37">
        <f t="shared" si="314"/>
        <v>63.702000000000019</v>
      </c>
      <c r="H1559" s="36">
        <f>_xlfn.XLOOKUP($B1559,'[1]DOT Signs Costs (2)'!$A:$A,'[1]DOT Signs Costs (2)'!$W:$W)</f>
        <v>199.40800000000002</v>
      </c>
      <c r="I1559" s="36">
        <f t="shared" si="313"/>
        <v>49.252263000000013</v>
      </c>
      <c r="J1559" s="36">
        <f t="shared" si="315"/>
        <v>0.71133900000000028</v>
      </c>
      <c r="K1559" s="36">
        <f t="shared" si="316"/>
        <v>49.252263000000013</v>
      </c>
      <c r="L1559" s="36">
        <f t="shared" si="317"/>
        <v>249.37160200000005</v>
      </c>
      <c r="M1559" s="36">
        <f t="shared" si="318"/>
        <v>19.500859276400007</v>
      </c>
      <c r="N1559" s="36">
        <f t="shared" si="319"/>
        <v>268.87246127640003</v>
      </c>
      <c r="O1559" s="36">
        <f t="shared" si="320"/>
        <v>48.995658045233426</v>
      </c>
      <c r="P1559" s="36">
        <f t="shared" si="321"/>
        <v>317.86811932163346</v>
      </c>
      <c r="Q1559" s="38" t="e">
        <v>#N/A</v>
      </c>
      <c r="R1559" s="39" t="str">
        <f t="shared" si="322"/>
        <v xml:space="preserve"> </v>
      </c>
      <c r="S1559" s="40"/>
      <c r="T1559" s="41" t="str">
        <f t="shared" si="323"/>
        <v/>
      </c>
      <c r="U1559" s="41" t="str">
        <f t="shared" si="324"/>
        <v/>
      </c>
      <c r="V1559" s="41" t="e">
        <f t="shared" si="312"/>
        <v>#N/A</v>
      </c>
      <c r="W1559" s="18" t="e">
        <f>_xlfn.XLOOKUP($B1559,'[1]Query2 w Prices'!$B:$B,'[1]Query2 w Prices'!$L:$L)</f>
        <v>#N/A</v>
      </c>
    </row>
    <row r="1560" spans="2:23" ht="16.5" customHeight="1" x14ac:dyDescent="0.25">
      <c r="B1560" s="42" t="s">
        <v>2608</v>
      </c>
      <c r="C1560" s="33" t="s">
        <v>6359</v>
      </c>
      <c r="D1560" s="34" t="str">
        <f>_xlfn.XLOOKUP($B1560,[1]Redo!$A:$A,[1]Redo!$AD:$AD)</f>
        <v>SGN,S8,BWX,R3-42a,</v>
      </c>
      <c r="E1560" s="35">
        <v>1326</v>
      </c>
      <c r="F1560" s="36">
        <f>_xlfn.XLOOKUP($B1560,'[1]DOT Signs Costs (2)'!$A:$A,'[1]DOT Signs Costs (2)'!$Y:$Y)</f>
        <v>1.64225</v>
      </c>
      <c r="G1560" s="37">
        <f t="shared" si="314"/>
        <v>98.534999999999997</v>
      </c>
      <c r="H1560" s="36">
        <f>_xlfn.XLOOKUP($B1560,'[1]DOT Signs Costs (2)'!$A:$A,'[1]DOT Signs Costs (2)'!$W:$W)</f>
        <v>317.24</v>
      </c>
      <c r="I1560" s="36">
        <f t="shared" si="313"/>
        <v>76.183977499999997</v>
      </c>
      <c r="J1560" s="36">
        <f t="shared" si="315"/>
        <v>1.1003075</v>
      </c>
      <c r="K1560" s="36">
        <f t="shared" si="316"/>
        <v>76.183977499999997</v>
      </c>
      <c r="L1560" s="36">
        <f t="shared" si="317"/>
        <v>394.52428499999996</v>
      </c>
      <c r="M1560" s="36">
        <f t="shared" si="318"/>
        <v>30.851799087</v>
      </c>
      <c r="N1560" s="36">
        <f t="shared" si="319"/>
        <v>425.37608408699998</v>
      </c>
      <c r="O1560" s="36">
        <f t="shared" si="320"/>
        <v>77.514748284771457</v>
      </c>
      <c r="P1560" s="36">
        <f t="shared" si="321"/>
        <v>502.89083237177147</v>
      </c>
      <c r="Q1560" s="38" t="e">
        <v>#N/A</v>
      </c>
      <c r="R1560" s="39" t="str">
        <f t="shared" si="322"/>
        <v xml:space="preserve"> </v>
      </c>
      <c r="S1560" s="40"/>
      <c r="T1560" s="41" t="str">
        <f t="shared" si="323"/>
        <v/>
      </c>
      <c r="U1560" s="41" t="str">
        <f t="shared" si="324"/>
        <v/>
      </c>
      <c r="V1560" s="41" t="e">
        <f t="shared" si="312"/>
        <v>#N/A</v>
      </c>
      <c r="W1560" s="18" t="e">
        <f>_xlfn.XLOOKUP($B1560,'[1]Query2 w Prices'!$B:$B,'[1]Query2 w Prices'!$L:$L)</f>
        <v>#N/A</v>
      </c>
    </row>
    <row r="1561" spans="2:23" ht="16.5" customHeight="1" x14ac:dyDescent="0.25">
      <c r="B1561" s="32" t="s">
        <v>2609</v>
      </c>
      <c r="C1561" s="33" t="s">
        <v>6360</v>
      </c>
      <c r="D1561" s="34" t="str">
        <f>_xlfn.XLOOKUP($B1561,[1]Redo!$A:$A,[1]Redo!$AD:$AD)</f>
        <v>SGN,S8,BWX,R3-42b,</v>
      </c>
      <c r="E1561" s="35">
        <v>1326</v>
      </c>
      <c r="F1561" s="36">
        <f>_xlfn.XLOOKUP($B1561,'[1]DOT Signs Costs (2)'!$A:$A,'[1]DOT Signs Costs (2)'!$Y:$Y)</f>
        <v>0.96700000000000019</v>
      </c>
      <c r="G1561" s="37">
        <f t="shared" si="314"/>
        <v>58.02000000000001</v>
      </c>
      <c r="H1561" s="36">
        <f>_xlfn.XLOOKUP($B1561,'[1]DOT Signs Costs (2)'!$A:$A,'[1]DOT Signs Costs (2)'!$W:$W)</f>
        <v>181.28</v>
      </c>
      <c r="I1561" s="36">
        <f t="shared" si="313"/>
        <v>44.859130000000007</v>
      </c>
      <c r="J1561" s="36">
        <f t="shared" si="315"/>
        <v>0.64789000000000019</v>
      </c>
      <c r="K1561" s="36">
        <f t="shared" si="316"/>
        <v>44.859130000000007</v>
      </c>
      <c r="L1561" s="36">
        <f t="shared" si="317"/>
        <v>226.78701999999998</v>
      </c>
      <c r="M1561" s="36">
        <f t="shared" si="318"/>
        <v>17.734744964000001</v>
      </c>
      <c r="N1561" s="36">
        <f t="shared" si="319"/>
        <v>244.521764964</v>
      </c>
      <c r="O1561" s="36">
        <f t="shared" si="320"/>
        <v>44.5583185571287</v>
      </c>
      <c r="P1561" s="36">
        <f t="shared" si="321"/>
        <v>289.0800835211287</v>
      </c>
      <c r="Q1561" s="38" t="e">
        <v>#N/A</v>
      </c>
      <c r="R1561" s="39" t="str">
        <f t="shared" si="322"/>
        <v xml:space="preserve"> </v>
      </c>
      <c r="S1561" s="40"/>
      <c r="T1561" s="41" t="str">
        <f t="shared" si="323"/>
        <v/>
      </c>
      <c r="U1561" s="41" t="str">
        <f t="shared" si="324"/>
        <v/>
      </c>
      <c r="V1561" s="41" t="e">
        <f t="shared" si="312"/>
        <v>#N/A</v>
      </c>
      <c r="W1561" s="18" t="e">
        <f>_xlfn.XLOOKUP($B1561,'[1]Query2 w Prices'!$B:$B,'[1]Query2 w Prices'!$L:$L)</f>
        <v>#N/A</v>
      </c>
    </row>
    <row r="1562" spans="2:23" ht="16.5" customHeight="1" x14ac:dyDescent="0.25">
      <c r="B1562" s="42" t="s">
        <v>2610</v>
      </c>
      <c r="C1562" s="33" t="s">
        <v>6361</v>
      </c>
      <c r="D1562" s="34" t="str">
        <f>_xlfn.XLOOKUP($B1562,[1]Redo!$A:$A,[1]Redo!$AD:$AD)</f>
        <v>SGN,S8,BWX,R3-42b,</v>
      </c>
      <c r="E1562" s="35">
        <v>1326</v>
      </c>
      <c r="F1562" s="36">
        <f>_xlfn.XLOOKUP($B1562,'[1]DOT Signs Costs (2)'!$A:$A,'[1]DOT Signs Costs (2)'!$Y:$Y)</f>
        <v>1.5263750000000003</v>
      </c>
      <c r="G1562" s="37">
        <f t="shared" si="314"/>
        <v>91.58250000000001</v>
      </c>
      <c r="H1562" s="36">
        <f>_xlfn.XLOOKUP($B1562,'[1]DOT Signs Costs (2)'!$A:$A,'[1]DOT Signs Costs (2)'!$W:$W)</f>
        <v>294.58000000000004</v>
      </c>
      <c r="I1562" s="36">
        <f t="shared" si="313"/>
        <v>70.808536250000017</v>
      </c>
      <c r="J1562" s="36">
        <f t="shared" si="315"/>
        <v>1.0226712500000001</v>
      </c>
      <c r="K1562" s="36">
        <f t="shared" si="316"/>
        <v>70.808536250000017</v>
      </c>
      <c r="L1562" s="36">
        <f t="shared" si="317"/>
        <v>366.41120750000005</v>
      </c>
      <c r="M1562" s="36">
        <f t="shared" si="318"/>
        <v>28.653356426500007</v>
      </c>
      <c r="N1562" s="36">
        <f t="shared" si="319"/>
        <v>395.06456392650006</v>
      </c>
      <c r="O1562" s="36">
        <f t="shared" si="320"/>
        <v>71.991189384150758</v>
      </c>
      <c r="P1562" s="36">
        <f t="shared" si="321"/>
        <v>467.0557533106508</v>
      </c>
      <c r="Q1562" s="38" t="e">
        <v>#N/A</v>
      </c>
      <c r="R1562" s="39" t="str">
        <f t="shared" si="322"/>
        <v xml:space="preserve"> </v>
      </c>
      <c r="S1562" s="40"/>
      <c r="T1562" s="41" t="str">
        <f t="shared" si="323"/>
        <v/>
      </c>
      <c r="U1562" s="41" t="str">
        <f t="shared" si="324"/>
        <v/>
      </c>
      <c r="V1562" s="41" t="e">
        <f t="shared" si="312"/>
        <v>#N/A</v>
      </c>
      <c r="W1562" s="18" t="e">
        <f>_xlfn.XLOOKUP($B1562,'[1]Query2 w Prices'!$B:$B,'[1]Query2 w Prices'!$L:$L)</f>
        <v>#N/A</v>
      </c>
    </row>
    <row r="1563" spans="2:23" ht="16.5" customHeight="1" x14ac:dyDescent="0.25">
      <c r="B1563" s="32" t="s">
        <v>2611</v>
      </c>
      <c r="C1563" s="33" t="s">
        <v>6362</v>
      </c>
      <c r="D1563" s="34" t="str">
        <f>_xlfn.XLOOKUP($B1563,[1]Redo!$A:$A,[1]Redo!$AD:$AD)</f>
        <v>SGN,S8,BWX,R3-42c,</v>
      </c>
      <c r="E1563" s="35">
        <v>1326</v>
      </c>
      <c r="F1563" s="36">
        <f>_xlfn.XLOOKUP($B1563,'[1]DOT Signs Costs (2)'!$A:$A,'[1]DOT Signs Costs (2)'!$Y:$Y)</f>
        <v>1.0617000000000003</v>
      </c>
      <c r="G1563" s="37">
        <f t="shared" si="314"/>
        <v>63.702000000000019</v>
      </c>
      <c r="H1563" s="36">
        <f>_xlfn.XLOOKUP($B1563,'[1]DOT Signs Costs (2)'!$A:$A,'[1]DOT Signs Costs (2)'!$W:$W)</f>
        <v>199.40800000000002</v>
      </c>
      <c r="I1563" s="36">
        <f t="shared" si="313"/>
        <v>49.252263000000013</v>
      </c>
      <c r="J1563" s="36">
        <f t="shared" si="315"/>
        <v>0.71133900000000028</v>
      </c>
      <c r="K1563" s="36">
        <f t="shared" si="316"/>
        <v>49.252263000000013</v>
      </c>
      <c r="L1563" s="36">
        <f t="shared" si="317"/>
        <v>249.37160200000005</v>
      </c>
      <c r="M1563" s="36">
        <f t="shared" si="318"/>
        <v>19.500859276400007</v>
      </c>
      <c r="N1563" s="36">
        <f t="shared" si="319"/>
        <v>268.87246127640003</v>
      </c>
      <c r="O1563" s="36">
        <f t="shared" si="320"/>
        <v>48.995658045233426</v>
      </c>
      <c r="P1563" s="36">
        <f t="shared" si="321"/>
        <v>317.86811932163346</v>
      </c>
      <c r="Q1563" s="38" t="e">
        <v>#N/A</v>
      </c>
      <c r="R1563" s="39" t="str">
        <f t="shared" si="322"/>
        <v xml:space="preserve"> </v>
      </c>
      <c r="S1563" s="40"/>
      <c r="T1563" s="41" t="str">
        <f t="shared" si="323"/>
        <v/>
      </c>
      <c r="U1563" s="41" t="str">
        <f t="shared" si="324"/>
        <v/>
      </c>
      <c r="V1563" s="41" t="e">
        <f t="shared" si="312"/>
        <v>#N/A</v>
      </c>
      <c r="W1563" s="18" t="e">
        <f>_xlfn.XLOOKUP($B1563,'[1]Query2 w Prices'!$B:$B,'[1]Query2 w Prices'!$L:$L)</f>
        <v>#N/A</v>
      </c>
    </row>
    <row r="1564" spans="2:23" ht="16.5" customHeight="1" x14ac:dyDescent="0.25">
      <c r="B1564" s="42" t="s">
        <v>2612</v>
      </c>
      <c r="C1564" s="33" t="s">
        <v>6363</v>
      </c>
      <c r="D1564" s="34" t="str">
        <f>_xlfn.XLOOKUP($B1564,[1]Redo!$A:$A,[1]Redo!$AD:$AD)</f>
        <v>SGN,S8,BWX,R3-42c,</v>
      </c>
      <c r="E1564" s="35">
        <v>1326</v>
      </c>
      <c r="F1564" s="36">
        <f>_xlfn.XLOOKUP($B1564,'[1]DOT Signs Costs (2)'!$A:$A,'[1]DOT Signs Costs (2)'!$Y:$Y)</f>
        <v>1.64225</v>
      </c>
      <c r="G1564" s="37">
        <f t="shared" si="314"/>
        <v>98.534999999999997</v>
      </c>
      <c r="H1564" s="36">
        <f>_xlfn.XLOOKUP($B1564,'[1]DOT Signs Costs (2)'!$A:$A,'[1]DOT Signs Costs (2)'!$W:$W)</f>
        <v>317.24</v>
      </c>
      <c r="I1564" s="36">
        <f t="shared" si="313"/>
        <v>76.183977499999997</v>
      </c>
      <c r="J1564" s="36">
        <f t="shared" si="315"/>
        <v>1.1003075</v>
      </c>
      <c r="K1564" s="36">
        <f t="shared" si="316"/>
        <v>76.183977499999997</v>
      </c>
      <c r="L1564" s="36">
        <f t="shared" si="317"/>
        <v>394.52428499999996</v>
      </c>
      <c r="M1564" s="36">
        <f t="shared" si="318"/>
        <v>30.851799087</v>
      </c>
      <c r="N1564" s="36">
        <f t="shared" si="319"/>
        <v>425.37608408699998</v>
      </c>
      <c r="O1564" s="36">
        <f t="shared" si="320"/>
        <v>77.514748284771457</v>
      </c>
      <c r="P1564" s="36">
        <f t="shared" si="321"/>
        <v>502.89083237177147</v>
      </c>
      <c r="Q1564" s="38" t="e">
        <v>#N/A</v>
      </c>
      <c r="R1564" s="39" t="str">
        <f t="shared" si="322"/>
        <v xml:space="preserve"> </v>
      </c>
      <c r="S1564" s="40"/>
      <c r="T1564" s="41" t="str">
        <f t="shared" si="323"/>
        <v/>
      </c>
      <c r="U1564" s="41" t="str">
        <f t="shared" si="324"/>
        <v/>
      </c>
      <c r="V1564" s="41" t="e">
        <f t="shared" si="312"/>
        <v>#N/A</v>
      </c>
      <c r="W1564" s="18" t="e">
        <f>_xlfn.XLOOKUP($B1564,'[1]Query2 w Prices'!$B:$B,'[1]Query2 w Prices'!$L:$L)</f>
        <v>#N/A</v>
      </c>
    </row>
    <row r="1565" spans="2:23" ht="16.5" customHeight="1" x14ac:dyDescent="0.25">
      <c r="B1565" s="32" t="s">
        <v>2613</v>
      </c>
      <c r="C1565" s="33" t="s">
        <v>6364</v>
      </c>
      <c r="D1565" s="34" t="str">
        <f>_xlfn.XLOOKUP($B1565,[1]Redo!$A:$A,[1]Redo!$AD:$AD)</f>
        <v>SGN,S8,BWX,R3-44,</v>
      </c>
      <c r="E1565" s="35">
        <v>1326</v>
      </c>
      <c r="F1565" s="36">
        <f>_xlfn.XLOOKUP($B1565,'[1]DOT Signs Costs (2)'!$A:$A,'[1]DOT Signs Costs (2)'!$Y:$Y)</f>
        <v>2.3833750000000005</v>
      </c>
      <c r="G1565" s="37">
        <f t="shared" si="314"/>
        <v>143.00250000000003</v>
      </c>
      <c r="H1565" s="36">
        <f>_xlfn.XLOOKUP($B1565,'[1]DOT Signs Costs (2)'!$A:$A,'[1]DOT Signs Costs (2)'!$W:$W)</f>
        <v>475.86000000000013</v>
      </c>
      <c r="I1565" s="36">
        <f t="shared" si="313"/>
        <v>110.56476625000002</v>
      </c>
      <c r="J1565" s="36">
        <f t="shared" si="315"/>
        <v>1.5968612500000003</v>
      </c>
      <c r="K1565" s="36">
        <f t="shared" si="316"/>
        <v>110.56476625000002</v>
      </c>
      <c r="L1565" s="36">
        <f t="shared" si="317"/>
        <v>588.02162750000014</v>
      </c>
      <c r="M1565" s="36">
        <f t="shared" si="318"/>
        <v>45.983291270500011</v>
      </c>
      <c r="N1565" s="36">
        <f t="shared" si="319"/>
        <v>634.00491877050013</v>
      </c>
      <c r="O1565" s="36">
        <f t="shared" si="320"/>
        <v>115.5324277228312</v>
      </c>
      <c r="P1565" s="36">
        <f t="shared" si="321"/>
        <v>749.53734649333137</v>
      </c>
      <c r="Q1565" s="38" t="e">
        <v>#N/A</v>
      </c>
      <c r="R1565" s="39" t="str">
        <f t="shared" si="322"/>
        <v xml:space="preserve"> </v>
      </c>
      <c r="S1565" s="40"/>
      <c r="T1565" s="41" t="str">
        <f t="shared" si="323"/>
        <v/>
      </c>
      <c r="U1565" s="41" t="str">
        <f t="shared" si="324"/>
        <v/>
      </c>
      <c r="V1565" s="41" t="e">
        <f t="shared" si="312"/>
        <v>#N/A</v>
      </c>
      <c r="W1565" s="18" t="e">
        <f>_xlfn.XLOOKUP($B1565,'[1]Query2 w Prices'!$B:$B,'[1]Query2 w Prices'!$L:$L)</f>
        <v>#N/A</v>
      </c>
    </row>
    <row r="1566" spans="2:23" ht="16.5" customHeight="1" x14ac:dyDescent="0.25">
      <c r="B1566" s="42" t="s">
        <v>2614</v>
      </c>
      <c r="C1566" s="33" t="s">
        <v>6365</v>
      </c>
      <c r="D1566" s="34" t="str">
        <f>_xlfn.XLOOKUP($B1566,[1]Redo!$A:$A,[1]Redo!$AD:$AD)</f>
        <v>SGN,S8,BWX,R3-44a,</v>
      </c>
      <c r="E1566" s="35">
        <v>1326</v>
      </c>
      <c r="F1566" s="36">
        <f>_xlfn.XLOOKUP($B1566,'[1]DOT Signs Costs (2)'!$A:$A,'[1]DOT Signs Costs (2)'!$Y:$Y)</f>
        <v>3.4209499999999999</v>
      </c>
      <c r="G1566" s="37">
        <f t="shared" si="314"/>
        <v>205.25700000000001</v>
      </c>
      <c r="H1566" s="36">
        <f>_xlfn.XLOOKUP($B1566,'[1]DOT Signs Costs (2)'!$A:$A,'[1]DOT Signs Costs (2)'!$W:$W)</f>
        <v>697.92800000000011</v>
      </c>
      <c r="I1566" s="36">
        <f t="shared" si="313"/>
        <v>158.69787049999999</v>
      </c>
      <c r="J1566" s="36">
        <f t="shared" si="315"/>
        <v>2.2920365</v>
      </c>
      <c r="K1566" s="36">
        <f t="shared" si="316"/>
        <v>158.69787049999999</v>
      </c>
      <c r="L1566" s="36">
        <f t="shared" si="317"/>
        <v>858.91790700000013</v>
      </c>
      <c r="M1566" s="36">
        <f t="shared" si="318"/>
        <v>67.167380327400011</v>
      </c>
      <c r="N1566" s="36">
        <f t="shared" si="319"/>
        <v>926.08528732740012</v>
      </c>
      <c r="O1566" s="36">
        <f t="shared" si="320"/>
        <v>168.7571789361148</v>
      </c>
      <c r="P1566" s="36">
        <f t="shared" si="321"/>
        <v>1094.842466263515</v>
      </c>
      <c r="Q1566" s="38" t="e">
        <v>#N/A</v>
      </c>
      <c r="R1566" s="39" t="str">
        <f t="shared" si="322"/>
        <v xml:space="preserve"> </v>
      </c>
      <c r="S1566" s="40"/>
      <c r="T1566" s="41" t="str">
        <f t="shared" si="323"/>
        <v/>
      </c>
      <c r="U1566" s="41" t="str">
        <f t="shared" si="324"/>
        <v/>
      </c>
      <c r="V1566" s="41" t="e">
        <f t="shared" si="312"/>
        <v>#N/A</v>
      </c>
      <c r="W1566" s="18" t="e">
        <f>_xlfn.XLOOKUP($B1566,'[1]Query2 w Prices'!$B:$B,'[1]Query2 w Prices'!$L:$L)</f>
        <v>#N/A</v>
      </c>
    </row>
    <row r="1567" spans="2:23" ht="16.5" customHeight="1" x14ac:dyDescent="0.25">
      <c r="B1567" s="32" t="s">
        <v>2615</v>
      </c>
      <c r="C1567" s="33" t="s">
        <v>6366</v>
      </c>
      <c r="D1567" s="34" t="str">
        <f>_xlfn.XLOOKUP($B1567,[1]Redo!$A:$A,[1]Redo!$AD:$AD)</f>
        <v>SGN,S8,BWX,R3-44b,</v>
      </c>
      <c r="E1567" s="35">
        <v>1326</v>
      </c>
      <c r="F1567" s="36">
        <f>_xlfn.XLOOKUP($B1567,'[1]DOT Signs Costs (2)'!$A:$A,'[1]DOT Signs Costs (2)'!$Y:$Y)</f>
        <v>2.0457500000000004</v>
      </c>
      <c r="G1567" s="37">
        <f t="shared" si="314"/>
        <v>122.74500000000002</v>
      </c>
      <c r="H1567" s="36">
        <f>_xlfn.XLOOKUP($B1567,'[1]DOT Signs Costs (2)'!$A:$A,'[1]DOT Signs Costs (2)'!$W:$W)</f>
        <v>407.88</v>
      </c>
      <c r="I1567" s="36">
        <f t="shared" si="313"/>
        <v>94.902342500000017</v>
      </c>
      <c r="J1567" s="36">
        <f t="shared" si="315"/>
        <v>1.3706525000000003</v>
      </c>
      <c r="K1567" s="36">
        <f t="shared" si="316"/>
        <v>94.902342500000017</v>
      </c>
      <c r="L1567" s="36">
        <f t="shared" si="317"/>
        <v>504.15299500000003</v>
      </c>
      <c r="M1567" s="36">
        <f t="shared" si="318"/>
        <v>39.424764209000003</v>
      </c>
      <c r="N1567" s="36">
        <f t="shared" si="319"/>
        <v>543.57775920900008</v>
      </c>
      <c r="O1567" s="36">
        <f t="shared" si="320"/>
        <v>99.054212859009809</v>
      </c>
      <c r="P1567" s="36">
        <f t="shared" si="321"/>
        <v>642.63197206800987</v>
      </c>
      <c r="Q1567" s="38" t="e">
        <v>#N/A</v>
      </c>
      <c r="R1567" s="39" t="str">
        <f t="shared" si="322"/>
        <v xml:space="preserve"> </v>
      </c>
      <c r="S1567" s="40"/>
      <c r="T1567" s="41" t="str">
        <f t="shared" si="323"/>
        <v/>
      </c>
      <c r="U1567" s="41" t="str">
        <f t="shared" si="324"/>
        <v/>
      </c>
      <c r="V1567" s="41" t="e">
        <f t="shared" si="312"/>
        <v>#N/A</v>
      </c>
      <c r="W1567" s="18" t="e">
        <f>_xlfn.XLOOKUP($B1567,'[1]Query2 w Prices'!$B:$B,'[1]Query2 w Prices'!$L:$L)</f>
        <v>#N/A</v>
      </c>
    </row>
    <row r="1568" spans="2:23" ht="16.5" customHeight="1" x14ac:dyDescent="0.25">
      <c r="B1568" s="42" t="s">
        <v>2616</v>
      </c>
      <c r="C1568" s="33" t="s">
        <v>6367</v>
      </c>
      <c r="D1568" s="34" t="str">
        <f>_xlfn.XLOOKUP($B1568,[1]Redo!$A:$A,[1]Redo!$AD:$AD)</f>
        <v>SGN,S8,BWX,R3-45,</v>
      </c>
      <c r="E1568" s="35">
        <v>1326</v>
      </c>
      <c r="F1568" s="36">
        <f>_xlfn.XLOOKUP($B1568,'[1]DOT Signs Costs (2)'!$A:$A,'[1]DOT Signs Costs (2)'!$Y:$Y)</f>
        <v>1.8769375000000001</v>
      </c>
      <c r="G1568" s="37">
        <f t="shared" si="314"/>
        <v>112.61625000000001</v>
      </c>
      <c r="H1568" s="36">
        <f>_xlfn.XLOOKUP($B1568,'[1]DOT Signs Costs (2)'!$A:$A,'[1]DOT Signs Costs (2)'!$W:$W)</f>
        <v>373.8900000000001</v>
      </c>
      <c r="I1568" s="36">
        <f t="shared" si="313"/>
        <v>87.071130625000009</v>
      </c>
      <c r="J1568" s="36">
        <f t="shared" si="315"/>
        <v>1.2575481250000002</v>
      </c>
      <c r="K1568" s="36">
        <f t="shared" si="316"/>
        <v>87.071130625000009</v>
      </c>
      <c r="L1568" s="36">
        <f t="shared" si="317"/>
        <v>462.21867875000015</v>
      </c>
      <c r="M1568" s="36">
        <f t="shared" si="318"/>
        <v>36.145500678250016</v>
      </c>
      <c r="N1568" s="36">
        <f t="shared" si="319"/>
        <v>498.36417942825017</v>
      </c>
      <c r="O1568" s="36">
        <f t="shared" si="320"/>
        <v>90.815105427099141</v>
      </c>
      <c r="P1568" s="36">
        <f t="shared" si="321"/>
        <v>589.17928485534935</v>
      </c>
      <c r="Q1568" s="38" t="e">
        <v>#N/A</v>
      </c>
      <c r="R1568" s="39" t="str">
        <f t="shared" si="322"/>
        <v xml:space="preserve"> </v>
      </c>
      <c r="S1568" s="40"/>
      <c r="T1568" s="41" t="str">
        <f t="shared" si="323"/>
        <v/>
      </c>
      <c r="U1568" s="41" t="str">
        <f t="shared" si="324"/>
        <v/>
      </c>
      <c r="V1568" s="41" t="e">
        <f t="shared" si="312"/>
        <v>#N/A</v>
      </c>
      <c r="W1568" s="18" t="e">
        <f>_xlfn.XLOOKUP($B1568,'[1]Query2 w Prices'!$B:$B,'[1]Query2 w Prices'!$L:$L)</f>
        <v>#N/A</v>
      </c>
    </row>
    <row r="1569" spans="2:23" ht="16.5" customHeight="1" x14ac:dyDescent="0.25">
      <c r="B1569" s="32" t="s">
        <v>2617</v>
      </c>
      <c r="C1569" s="33" t="s">
        <v>6368</v>
      </c>
      <c r="D1569" s="34" t="str">
        <f>_xlfn.XLOOKUP($B1569,[1]Redo!$A:$A,[1]Redo!$AD:$AD)</f>
        <v>SGN,S8,BWX,R3-45a,</v>
      </c>
      <c r="E1569" s="35">
        <v>1326</v>
      </c>
      <c r="F1569" s="36">
        <f>_xlfn.XLOOKUP($B1569,'[1]DOT Signs Costs (2)'!$A:$A,'[1]DOT Signs Costs (2)'!$Y:$Y)</f>
        <v>2.3427875</v>
      </c>
      <c r="G1569" s="37">
        <f t="shared" si="314"/>
        <v>140.56725</v>
      </c>
      <c r="H1569" s="36">
        <f>_xlfn.XLOOKUP($B1569,'[1]DOT Signs Costs (2)'!$A:$A,'[1]DOT Signs Costs (2)'!$W:$W)</f>
        <v>473.59400000000005</v>
      </c>
      <c r="I1569" s="36">
        <f t="shared" si="313"/>
        <v>108.681912125</v>
      </c>
      <c r="J1569" s="36">
        <f t="shared" si="315"/>
        <v>1.5696676250000001</v>
      </c>
      <c r="K1569" s="36">
        <f t="shared" si="316"/>
        <v>108.681912125</v>
      </c>
      <c r="L1569" s="36">
        <f t="shared" si="317"/>
        <v>583.84557975000007</v>
      </c>
      <c r="M1569" s="36">
        <f t="shared" si="318"/>
        <v>45.656724336450011</v>
      </c>
      <c r="N1569" s="36">
        <f t="shared" si="319"/>
        <v>629.50230408645007</v>
      </c>
      <c r="O1569" s="36">
        <f t="shared" si="320"/>
        <v>114.71193250245095</v>
      </c>
      <c r="P1569" s="36">
        <f t="shared" si="321"/>
        <v>744.21423658890103</v>
      </c>
      <c r="Q1569" s="38" t="e">
        <v>#N/A</v>
      </c>
      <c r="R1569" s="39" t="str">
        <f t="shared" si="322"/>
        <v xml:space="preserve"> </v>
      </c>
      <c r="S1569" s="40"/>
      <c r="T1569" s="41" t="str">
        <f t="shared" si="323"/>
        <v/>
      </c>
      <c r="U1569" s="41" t="str">
        <f t="shared" si="324"/>
        <v/>
      </c>
      <c r="V1569" s="41" t="e">
        <f t="shared" si="312"/>
        <v>#N/A</v>
      </c>
      <c r="W1569" s="18" t="e">
        <f>_xlfn.XLOOKUP($B1569,'[1]Query2 w Prices'!$B:$B,'[1]Query2 w Prices'!$L:$L)</f>
        <v>#N/A</v>
      </c>
    </row>
    <row r="1570" spans="2:23" ht="16.5" customHeight="1" x14ac:dyDescent="0.25">
      <c r="B1570" s="42" t="s">
        <v>2618</v>
      </c>
      <c r="C1570" s="33" t="s">
        <v>6369</v>
      </c>
      <c r="D1570" s="34" t="str">
        <f>_xlfn.XLOOKUP($B1570,[1]Redo!$A:$A,[1]Redo!$AD:$AD)</f>
        <v>SGN,S8,BWX,R3-5,</v>
      </c>
      <c r="E1570" s="35">
        <v>1326</v>
      </c>
      <c r="F1570" s="36">
        <f>_xlfn.XLOOKUP($B1570,'[1]DOT Signs Costs (2)'!$A:$A,'[1]DOT Signs Costs (2)'!$Y:$Y)</f>
        <v>0.39762499999999995</v>
      </c>
      <c r="G1570" s="37">
        <f t="shared" si="314"/>
        <v>23.857499999999998</v>
      </c>
      <c r="H1570" s="36">
        <f>_xlfn.XLOOKUP($B1570,'[1]DOT Signs Costs (2)'!$A:$A,'[1]DOT Signs Costs (2)'!$W:$W)</f>
        <v>67.98</v>
      </c>
      <c r="I1570" s="36">
        <f t="shared" si="313"/>
        <v>18.445823749999999</v>
      </c>
      <c r="J1570" s="36">
        <f t="shared" si="315"/>
        <v>0.26640874999999997</v>
      </c>
      <c r="K1570" s="36">
        <f t="shared" si="316"/>
        <v>18.445823749999999</v>
      </c>
      <c r="L1570" s="36">
        <f t="shared" si="317"/>
        <v>86.692232500000003</v>
      </c>
      <c r="M1570" s="36">
        <f t="shared" si="318"/>
        <v>6.7793325815000003</v>
      </c>
      <c r="N1570" s="36">
        <f t="shared" si="319"/>
        <v>93.471565081500003</v>
      </c>
      <c r="O1570" s="36">
        <f t="shared" si="320"/>
        <v>17.032985892065895</v>
      </c>
      <c r="P1570" s="36">
        <f t="shared" si="321"/>
        <v>110.5045509735659</v>
      </c>
      <c r="Q1570" s="38">
        <v>60.16</v>
      </c>
      <c r="R1570" s="39">
        <f t="shared" si="322"/>
        <v>-0.45558803261966074</v>
      </c>
      <c r="S1570" s="40"/>
      <c r="T1570" s="41" t="str">
        <f t="shared" si="323"/>
        <v/>
      </c>
      <c r="U1570" s="41" t="str">
        <f t="shared" si="324"/>
        <v/>
      </c>
      <c r="V1570" s="41">
        <f t="shared" si="312"/>
        <v>60.16</v>
      </c>
      <c r="W1570" s="18">
        <f>_xlfn.XLOOKUP($B1570,'[1]Query2 w Prices'!$B:$B,'[1]Query2 w Prices'!$L:$L)</f>
        <v>60.082599999999999</v>
      </c>
    </row>
    <row r="1571" spans="2:23" ht="16.5" customHeight="1" x14ac:dyDescent="0.25">
      <c r="B1571" s="32" t="s">
        <v>2621</v>
      </c>
      <c r="C1571" s="33" t="s">
        <v>6370</v>
      </c>
      <c r="D1571" s="34" t="str">
        <f>_xlfn.XLOOKUP($B1571,[1]Redo!$A:$A,[1]Redo!$AD:$AD)</f>
        <v>SGN,S8,BWX,R3-51,</v>
      </c>
      <c r="E1571" s="35">
        <v>1326</v>
      </c>
      <c r="F1571" s="36">
        <f>_xlfn.XLOOKUP($B1571,'[1]DOT Signs Costs (2)'!$A:$A,'[1]DOT Signs Costs (2)'!$Y:$Y)</f>
        <v>1.6640125000000003</v>
      </c>
      <c r="G1571" s="37">
        <f t="shared" si="314"/>
        <v>99.840750000000014</v>
      </c>
      <c r="H1571" s="36">
        <f>_xlfn.XLOOKUP($B1571,'[1]DOT Signs Costs (2)'!$A:$A,'[1]DOT Signs Costs (2)'!$W:$W)</f>
        <v>324.03800000000001</v>
      </c>
      <c r="I1571" s="36">
        <f t="shared" si="313"/>
        <v>77.193539875000013</v>
      </c>
      <c r="J1571" s="36">
        <f t="shared" si="315"/>
        <v>1.1148883750000003</v>
      </c>
      <c r="K1571" s="36">
        <f t="shared" si="316"/>
        <v>77.193539875000013</v>
      </c>
      <c r="L1571" s="36">
        <f t="shared" si="317"/>
        <v>402.34642825000003</v>
      </c>
      <c r="M1571" s="36">
        <f t="shared" si="318"/>
        <v>31.463490689150003</v>
      </c>
      <c r="N1571" s="36">
        <f t="shared" si="319"/>
        <v>433.80991893915001</v>
      </c>
      <c r="O1571" s="36">
        <f t="shared" si="320"/>
        <v>79.051615565504704</v>
      </c>
      <c r="P1571" s="36">
        <f t="shared" si="321"/>
        <v>512.86153450465474</v>
      </c>
      <c r="Q1571" s="38" t="e">
        <v>#N/A</v>
      </c>
      <c r="R1571" s="39" t="str">
        <f t="shared" si="322"/>
        <v xml:space="preserve"> </v>
      </c>
      <c r="S1571" s="40"/>
      <c r="T1571" s="41" t="str">
        <f t="shared" si="323"/>
        <v/>
      </c>
      <c r="U1571" s="41" t="str">
        <f t="shared" si="324"/>
        <v/>
      </c>
      <c r="V1571" s="41" t="e">
        <f t="shared" si="312"/>
        <v>#N/A</v>
      </c>
      <c r="W1571" s="18" t="e">
        <f>_xlfn.XLOOKUP($B1571,'[1]Query2 w Prices'!$B:$B,'[1]Query2 w Prices'!$L:$L)</f>
        <v>#N/A</v>
      </c>
    </row>
    <row r="1572" spans="2:23" ht="16.5" customHeight="1" x14ac:dyDescent="0.25">
      <c r="B1572" s="42" t="s">
        <v>2622</v>
      </c>
      <c r="C1572" s="33" t="s">
        <v>6371</v>
      </c>
      <c r="D1572" s="34" t="str">
        <f>_xlfn.XLOOKUP($B1572,[1]Redo!$A:$A,[1]Redo!$AD:$AD)</f>
        <v>SGN,S8,WBX,R3-51aP,</v>
      </c>
      <c r="E1572" s="35">
        <v>1326</v>
      </c>
      <c r="F1572" s="36">
        <f>_xlfn.XLOOKUP($B1572,'[1]DOT Signs Costs (2)'!$A:$A,'[1]DOT Signs Costs (2)'!$Y:$Y)</f>
        <v>0.27292500000000003</v>
      </c>
      <c r="G1572" s="37">
        <f t="shared" si="314"/>
        <v>16.375500000000002</v>
      </c>
      <c r="H1572" s="36">
        <f>_xlfn.XLOOKUP($B1572,'[1]DOT Signs Costs (2)'!$A:$A,'[1]DOT Signs Costs (2)'!$W:$W)</f>
        <v>49.852000000000004</v>
      </c>
      <c r="I1572" s="36">
        <f t="shared" si="313"/>
        <v>12.660990750000002</v>
      </c>
      <c r="J1572" s="36">
        <f t="shared" si="315"/>
        <v>0.18285975000000004</v>
      </c>
      <c r="K1572" s="36">
        <f t="shared" si="316"/>
        <v>12.660990750000002</v>
      </c>
      <c r="L1572" s="36">
        <f t="shared" si="317"/>
        <v>62.695850500000006</v>
      </c>
      <c r="M1572" s="36">
        <f t="shared" si="318"/>
        <v>4.9028155091000007</v>
      </c>
      <c r="N1572" s="36">
        <f t="shared" si="319"/>
        <v>67.5986660091</v>
      </c>
      <c r="O1572" s="36">
        <f t="shared" si="320"/>
        <v>12.318260889838919</v>
      </c>
      <c r="P1572" s="36">
        <f t="shared" si="321"/>
        <v>79.916926898938925</v>
      </c>
      <c r="Q1572" s="38" t="e">
        <v>#N/A</v>
      </c>
      <c r="R1572" s="39" t="str">
        <f t="shared" si="322"/>
        <v xml:space="preserve"> </v>
      </c>
      <c r="S1572" s="40"/>
      <c r="T1572" s="41" t="str">
        <f t="shared" si="323"/>
        <v/>
      </c>
      <c r="U1572" s="41" t="str">
        <f t="shared" si="324"/>
        <v/>
      </c>
      <c r="V1572" s="41" t="e">
        <f t="shared" si="312"/>
        <v>#N/A</v>
      </c>
      <c r="W1572" s="18" t="e">
        <f>_xlfn.XLOOKUP($B1572,'[1]Query2 w Prices'!$B:$B,'[1]Query2 w Prices'!$L:$L)</f>
        <v>#N/A</v>
      </c>
    </row>
    <row r="1573" spans="2:23" ht="16.5" customHeight="1" x14ac:dyDescent="0.25">
      <c r="B1573" s="32" t="s">
        <v>2623</v>
      </c>
      <c r="C1573" s="33" t="s">
        <v>6372</v>
      </c>
      <c r="D1573" s="34" t="str">
        <f>_xlfn.XLOOKUP($B1573,[1]Redo!$A:$A,[1]Redo!$AD:$AD)</f>
        <v>SGN,S8,WBX,R3-51bP,</v>
      </c>
      <c r="E1573" s="35">
        <v>1326</v>
      </c>
      <c r="F1573" s="36">
        <f>_xlfn.XLOOKUP($B1573,'[1]DOT Signs Costs (2)'!$A:$A,'[1]DOT Signs Costs (2)'!$Y:$Y)</f>
        <v>0.52585000000000004</v>
      </c>
      <c r="G1573" s="37">
        <f t="shared" si="314"/>
        <v>31.551000000000002</v>
      </c>
      <c r="H1573" s="36">
        <f>_xlfn.XLOOKUP($B1573,'[1]DOT Signs Costs (2)'!$A:$A,'[1]DOT Signs Costs (2)'!$W:$W)</f>
        <v>99.704000000000008</v>
      </c>
      <c r="I1573" s="36">
        <f t="shared" si="313"/>
        <v>24.394181500000002</v>
      </c>
      <c r="J1573" s="36">
        <f t="shared" si="315"/>
        <v>0.35231950000000006</v>
      </c>
      <c r="K1573" s="36">
        <f t="shared" si="316"/>
        <v>24.394181500000002</v>
      </c>
      <c r="L1573" s="36">
        <f t="shared" si="317"/>
        <v>124.450501</v>
      </c>
      <c r="M1573" s="36">
        <f t="shared" si="318"/>
        <v>9.7320291782000012</v>
      </c>
      <c r="N1573" s="36">
        <f t="shared" si="319"/>
        <v>134.18253017820001</v>
      </c>
      <c r="O1573" s="36">
        <f t="shared" si="320"/>
        <v>24.451598103596336</v>
      </c>
      <c r="P1573" s="36">
        <f t="shared" si="321"/>
        <v>158.63412828179634</v>
      </c>
      <c r="Q1573" s="38" t="e">
        <v>#N/A</v>
      </c>
      <c r="R1573" s="39" t="str">
        <f t="shared" si="322"/>
        <v xml:space="preserve"> </v>
      </c>
      <c r="S1573" s="40"/>
      <c r="T1573" s="41" t="str">
        <f t="shared" si="323"/>
        <v/>
      </c>
      <c r="U1573" s="41" t="str">
        <f t="shared" si="324"/>
        <v/>
      </c>
      <c r="V1573" s="41" t="e">
        <f t="shared" si="312"/>
        <v>#N/A</v>
      </c>
      <c r="W1573" s="18" t="e">
        <f>_xlfn.XLOOKUP($B1573,'[1]Query2 w Prices'!$B:$B,'[1]Query2 w Prices'!$L:$L)</f>
        <v>#N/A</v>
      </c>
    </row>
    <row r="1574" spans="2:23" ht="16.5" customHeight="1" x14ac:dyDescent="0.25">
      <c r="B1574" s="42" t="s">
        <v>2624</v>
      </c>
      <c r="C1574" s="33" t="s">
        <v>6373</v>
      </c>
      <c r="D1574" s="34" t="str">
        <f>_xlfn.XLOOKUP($B1574,[1]Redo!$A:$A,[1]Redo!$AD:$AD)</f>
        <v>SGN,S8,BWX,R3-51cP,</v>
      </c>
      <c r="E1574" s="35">
        <v>1326</v>
      </c>
      <c r="F1574" s="36">
        <f>_xlfn.XLOOKUP($B1574,'[1]DOT Signs Costs (2)'!$A:$A,'[1]DOT Signs Costs (2)'!$Y:$Y)</f>
        <v>0.7570125000000002</v>
      </c>
      <c r="G1574" s="37">
        <f t="shared" si="314"/>
        <v>45.420750000000012</v>
      </c>
      <c r="H1574" s="36">
        <f>_xlfn.XLOOKUP($B1574,'[1]DOT Signs Costs (2)'!$A:$A,'[1]DOT Signs Costs (2)'!$W:$W)</f>
        <v>142.75800000000004</v>
      </c>
      <c r="I1574" s="36">
        <f t="shared" si="313"/>
        <v>35.117809875000013</v>
      </c>
      <c r="J1574" s="36">
        <f t="shared" si="315"/>
        <v>0.5071983750000002</v>
      </c>
      <c r="K1574" s="36">
        <f t="shared" si="316"/>
        <v>35.117809875000013</v>
      </c>
      <c r="L1574" s="36">
        <f t="shared" si="317"/>
        <v>178.38300825000005</v>
      </c>
      <c r="M1574" s="36">
        <f t="shared" si="318"/>
        <v>13.949551245150005</v>
      </c>
      <c r="N1574" s="36">
        <f t="shared" si="319"/>
        <v>192.33255949515006</v>
      </c>
      <c r="O1574" s="36">
        <f t="shared" si="320"/>
        <v>35.048068036620528</v>
      </c>
      <c r="P1574" s="36">
        <f t="shared" si="321"/>
        <v>227.38062753177059</v>
      </c>
      <c r="Q1574" s="38" t="e">
        <v>#N/A</v>
      </c>
      <c r="R1574" s="39" t="str">
        <f t="shared" si="322"/>
        <v xml:space="preserve"> </v>
      </c>
      <c r="S1574" s="40"/>
      <c r="T1574" s="41" t="str">
        <f t="shared" si="323"/>
        <v/>
      </c>
      <c r="U1574" s="41" t="str">
        <f t="shared" si="324"/>
        <v/>
      </c>
      <c r="V1574" s="41" t="e">
        <f t="shared" si="312"/>
        <v>#N/A</v>
      </c>
      <c r="W1574" s="18" t="e">
        <f>_xlfn.XLOOKUP($B1574,'[1]Query2 w Prices'!$B:$B,'[1]Query2 w Prices'!$L:$L)</f>
        <v>#N/A</v>
      </c>
    </row>
    <row r="1575" spans="2:23" ht="16.5" customHeight="1" x14ac:dyDescent="0.25">
      <c r="B1575" s="32" t="s">
        <v>2625</v>
      </c>
      <c r="C1575" s="33" t="s">
        <v>6374</v>
      </c>
      <c r="D1575" s="34" t="str">
        <f>_xlfn.XLOOKUP($B1575,[1]Redo!$A:$A,[1]Redo!$AD:$AD)</f>
        <v>SGN,S8,WBX,R3-51d,</v>
      </c>
      <c r="E1575" s="35">
        <v>1326</v>
      </c>
      <c r="F1575" s="36">
        <f>_xlfn.XLOOKUP($B1575,'[1]DOT Signs Costs (2)'!$A:$A,'[1]DOT Signs Costs (2)'!$Y:$Y)</f>
        <v>1.8398833333333333</v>
      </c>
      <c r="G1575" s="37">
        <f t="shared" si="314"/>
        <v>110.393</v>
      </c>
      <c r="H1575" s="36">
        <f>_xlfn.XLOOKUP($B1575,'[1]DOT Signs Costs (2)'!$A:$A,'[1]DOT Signs Costs (2)'!$W:$W)</f>
        <v>359.53866666666664</v>
      </c>
      <c r="I1575" s="36">
        <f t="shared" si="313"/>
        <v>85.352187833333332</v>
      </c>
      <c r="J1575" s="36">
        <f t="shared" si="315"/>
        <v>1.2327218333333334</v>
      </c>
      <c r="K1575" s="36">
        <f t="shared" si="316"/>
        <v>85.352187833333332</v>
      </c>
      <c r="L1575" s="36">
        <f t="shared" si="317"/>
        <v>446.12357633333335</v>
      </c>
      <c r="M1575" s="36">
        <f t="shared" si="318"/>
        <v>34.886863669266667</v>
      </c>
      <c r="N1575" s="36">
        <f t="shared" si="319"/>
        <v>481.01044000260003</v>
      </c>
      <c r="O1575" s="36">
        <f t="shared" si="320"/>
        <v>87.652796134920735</v>
      </c>
      <c r="P1575" s="36">
        <f t="shared" si="321"/>
        <v>568.66323613752081</v>
      </c>
      <c r="Q1575" s="38" t="e">
        <v>#N/A</v>
      </c>
      <c r="R1575" s="39" t="str">
        <f t="shared" si="322"/>
        <v xml:space="preserve"> </v>
      </c>
      <c r="S1575" s="40"/>
      <c r="T1575" s="41" t="str">
        <f t="shared" si="323"/>
        <v/>
      </c>
      <c r="U1575" s="41" t="str">
        <f t="shared" si="324"/>
        <v/>
      </c>
      <c r="V1575" s="41" t="e">
        <f t="shared" si="312"/>
        <v>#N/A</v>
      </c>
      <c r="W1575" s="18" t="e">
        <f>_xlfn.XLOOKUP($B1575,'[1]Query2 w Prices'!$B:$B,'[1]Query2 w Prices'!$L:$L)</f>
        <v>#N/A</v>
      </c>
    </row>
    <row r="1576" spans="2:23" ht="16.5" customHeight="1" x14ac:dyDescent="0.25">
      <c r="B1576" s="42" t="s">
        <v>2626</v>
      </c>
      <c r="C1576" s="33" t="s">
        <v>6375</v>
      </c>
      <c r="D1576" s="34" t="str">
        <f>_xlfn.XLOOKUP($B1576,[1]Redo!$A:$A,[1]Redo!$AD:$AD)</f>
        <v>SGN,S8,WBX,R3-51e,</v>
      </c>
      <c r="E1576" s="35">
        <v>1326</v>
      </c>
      <c r="F1576" s="36">
        <f>_xlfn.XLOOKUP($B1576,'[1]DOT Signs Costs (2)'!$A:$A,'[1]DOT Signs Costs (2)'!$Y:$Y)</f>
        <v>1.7904750000000003</v>
      </c>
      <c r="G1576" s="37">
        <f t="shared" si="314"/>
        <v>107.42850000000001</v>
      </c>
      <c r="H1576" s="36">
        <f>_xlfn.XLOOKUP($B1576,'[1]DOT Signs Costs (2)'!$A:$A,'[1]DOT Signs Costs (2)'!$W:$W)</f>
        <v>348.96400000000006</v>
      </c>
      <c r="I1576" s="36">
        <f t="shared" si="313"/>
        <v>83.060135250000016</v>
      </c>
      <c r="J1576" s="36">
        <f t="shared" si="315"/>
        <v>1.1996182500000003</v>
      </c>
      <c r="K1576" s="36">
        <f t="shared" si="316"/>
        <v>83.060135250000016</v>
      </c>
      <c r="L1576" s="36">
        <f t="shared" si="317"/>
        <v>433.2237535000001</v>
      </c>
      <c r="M1576" s="36">
        <f t="shared" si="318"/>
        <v>33.878097523700013</v>
      </c>
      <c r="N1576" s="36">
        <f t="shared" si="319"/>
        <v>467.10185102370014</v>
      </c>
      <c r="O1576" s="36">
        <f t="shared" si="320"/>
        <v>85.11828417238344</v>
      </c>
      <c r="P1576" s="36">
        <f t="shared" si="321"/>
        <v>552.22013519608356</v>
      </c>
      <c r="Q1576" s="38" t="e">
        <v>#N/A</v>
      </c>
      <c r="R1576" s="39" t="str">
        <f t="shared" si="322"/>
        <v xml:space="preserve"> </v>
      </c>
      <c r="S1576" s="40"/>
      <c r="T1576" s="41" t="str">
        <f t="shared" si="323"/>
        <v/>
      </c>
      <c r="U1576" s="41" t="str">
        <f t="shared" si="324"/>
        <v/>
      </c>
      <c r="V1576" s="41" t="e">
        <f t="shared" si="312"/>
        <v>#N/A</v>
      </c>
      <c r="W1576" s="18" t="e">
        <f>_xlfn.XLOOKUP($B1576,'[1]Query2 w Prices'!$B:$B,'[1]Query2 w Prices'!$L:$L)</f>
        <v>#N/A</v>
      </c>
    </row>
    <row r="1577" spans="2:23" ht="16.5" customHeight="1" x14ac:dyDescent="0.25">
      <c r="B1577" s="32" t="s">
        <v>2628</v>
      </c>
      <c r="C1577" s="33" t="s">
        <v>6376</v>
      </c>
      <c r="D1577" s="34" t="str">
        <f>_xlfn.XLOOKUP($B1577,[1]Redo!$A:$A,[1]Redo!$AD:$AD)</f>
        <v>SGN,S8,BWX,R3-52,</v>
      </c>
      <c r="E1577" s="35">
        <v>1326</v>
      </c>
      <c r="F1577" s="36">
        <f>_xlfn.XLOOKUP($B1577,'[1]DOT Signs Costs (2)'!$A:$A,'[1]DOT Signs Costs (2)'!$Y:$Y)</f>
        <v>1.5375500000000002</v>
      </c>
      <c r="G1577" s="37">
        <f t="shared" si="314"/>
        <v>92.253000000000014</v>
      </c>
      <c r="H1577" s="36">
        <f>_xlfn.XLOOKUP($B1577,'[1]DOT Signs Costs (2)'!$A:$A,'[1]DOT Signs Costs (2)'!$W:$W)</f>
        <v>299.11200000000002</v>
      </c>
      <c r="I1577" s="36">
        <f t="shared" si="313"/>
        <v>71.32694450000001</v>
      </c>
      <c r="J1577" s="36">
        <f t="shared" si="315"/>
        <v>1.0301585000000002</v>
      </c>
      <c r="K1577" s="36">
        <f t="shared" si="316"/>
        <v>71.32694450000001</v>
      </c>
      <c r="L1577" s="36">
        <f t="shared" si="317"/>
        <v>371.46910300000008</v>
      </c>
      <c r="M1577" s="36">
        <f t="shared" si="318"/>
        <v>29.048883854600007</v>
      </c>
      <c r="N1577" s="36">
        <f t="shared" si="319"/>
        <v>400.51798685460005</v>
      </c>
      <c r="O1577" s="36">
        <f t="shared" si="320"/>
        <v>72.984946958625997</v>
      </c>
      <c r="P1577" s="36">
        <f t="shared" si="321"/>
        <v>473.50293381322604</v>
      </c>
      <c r="Q1577" s="38" t="e">
        <v>#N/A</v>
      </c>
      <c r="R1577" s="39" t="str">
        <f t="shared" si="322"/>
        <v xml:space="preserve"> </v>
      </c>
      <c r="S1577" s="40"/>
      <c r="T1577" s="41" t="str">
        <f t="shared" si="323"/>
        <v/>
      </c>
      <c r="U1577" s="41" t="str">
        <f t="shared" si="324"/>
        <v/>
      </c>
      <c r="V1577" s="41" t="e">
        <f t="shared" si="312"/>
        <v>#N/A</v>
      </c>
      <c r="W1577" s="18" t="e">
        <f>_xlfn.XLOOKUP($B1577,'[1]Query2 w Prices'!$B:$B,'[1]Query2 w Prices'!$L:$L)</f>
        <v>#N/A</v>
      </c>
    </row>
    <row r="1578" spans="2:23" ht="16.5" customHeight="1" x14ac:dyDescent="0.25">
      <c r="B1578" s="42" t="s">
        <v>2629</v>
      </c>
      <c r="C1578" s="33" t="s">
        <v>6377</v>
      </c>
      <c r="D1578" s="34" t="str">
        <f>_xlfn.XLOOKUP($B1578,[1]Redo!$A:$A,[1]Redo!$AD:$AD)</f>
        <v>SGN,S8,BWX,R3-52a,</v>
      </c>
      <c r="E1578" s="35">
        <v>1326</v>
      </c>
      <c r="F1578" s="36">
        <f>_xlfn.XLOOKUP($B1578,'[1]DOT Signs Costs (2)'!$A:$A,'[1]DOT Signs Costs (2)'!$Y:$Y)</f>
        <v>1.5375500000000002</v>
      </c>
      <c r="G1578" s="37">
        <f t="shared" si="314"/>
        <v>92.253000000000014</v>
      </c>
      <c r="H1578" s="36">
        <f>_xlfn.XLOOKUP($B1578,'[1]DOT Signs Costs (2)'!$A:$A,'[1]DOT Signs Costs (2)'!$W:$W)</f>
        <v>299.11200000000002</v>
      </c>
      <c r="I1578" s="36">
        <f t="shared" si="313"/>
        <v>71.32694450000001</v>
      </c>
      <c r="J1578" s="36">
        <f t="shared" si="315"/>
        <v>1.0301585000000002</v>
      </c>
      <c r="K1578" s="36">
        <f t="shared" si="316"/>
        <v>71.32694450000001</v>
      </c>
      <c r="L1578" s="36">
        <f t="shared" si="317"/>
        <v>371.46910300000008</v>
      </c>
      <c r="M1578" s="36">
        <f t="shared" si="318"/>
        <v>29.048883854600007</v>
      </c>
      <c r="N1578" s="36">
        <f t="shared" si="319"/>
        <v>400.51798685460005</v>
      </c>
      <c r="O1578" s="36">
        <f t="shared" si="320"/>
        <v>72.984946958625997</v>
      </c>
      <c r="P1578" s="36">
        <f t="shared" si="321"/>
        <v>473.50293381322604</v>
      </c>
      <c r="Q1578" s="38" t="e">
        <v>#N/A</v>
      </c>
      <c r="R1578" s="39" t="str">
        <f t="shared" si="322"/>
        <v xml:space="preserve"> </v>
      </c>
      <c r="S1578" s="40"/>
      <c r="T1578" s="41" t="str">
        <f t="shared" si="323"/>
        <v/>
      </c>
      <c r="U1578" s="41" t="str">
        <f t="shared" si="324"/>
        <v/>
      </c>
      <c r="V1578" s="41" t="e">
        <f t="shared" si="312"/>
        <v>#N/A</v>
      </c>
      <c r="W1578" s="18" t="e">
        <f>_xlfn.XLOOKUP($B1578,'[1]Query2 w Prices'!$B:$B,'[1]Query2 w Prices'!$L:$L)</f>
        <v>#N/A</v>
      </c>
    </row>
    <row r="1579" spans="2:23" ht="16.5" customHeight="1" x14ac:dyDescent="0.25">
      <c r="B1579" s="32" t="s">
        <v>2630</v>
      </c>
      <c r="C1579" s="33" t="s">
        <v>6378</v>
      </c>
      <c r="D1579" s="34" t="str">
        <f>_xlfn.XLOOKUP($B1579,[1]Redo!$A:$A,[1]Redo!$AD:$AD)</f>
        <v>SGN,S8,BWX,R3-52b,</v>
      </c>
      <c r="E1579" s="35">
        <v>1326</v>
      </c>
      <c r="F1579" s="36">
        <f>_xlfn.XLOOKUP($B1579,'[1]DOT Signs Costs (2)'!$A:$A,'[1]DOT Signs Costs (2)'!$Y:$Y)</f>
        <v>1.5375500000000002</v>
      </c>
      <c r="G1579" s="37">
        <f t="shared" si="314"/>
        <v>92.253000000000014</v>
      </c>
      <c r="H1579" s="36">
        <f>_xlfn.XLOOKUP($B1579,'[1]DOT Signs Costs (2)'!$A:$A,'[1]DOT Signs Costs (2)'!$W:$W)</f>
        <v>299.11200000000002</v>
      </c>
      <c r="I1579" s="36">
        <f t="shared" si="313"/>
        <v>71.32694450000001</v>
      </c>
      <c r="J1579" s="36">
        <f t="shared" si="315"/>
        <v>1.0301585000000002</v>
      </c>
      <c r="K1579" s="36">
        <f t="shared" si="316"/>
        <v>71.32694450000001</v>
      </c>
      <c r="L1579" s="36">
        <f t="shared" si="317"/>
        <v>371.46910300000008</v>
      </c>
      <c r="M1579" s="36">
        <f t="shared" si="318"/>
        <v>29.048883854600007</v>
      </c>
      <c r="N1579" s="36">
        <f t="shared" si="319"/>
        <v>400.51798685460005</v>
      </c>
      <c r="O1579" s="36">
        <f t="shared" si="320"/>
        <v>72.984946958625997</v>
      </c>
      <c r="P1579" s="36">
        <f t="shared" si="321"/>
        <v>473.50293381322604</v>
      </c>
      <c r="Q1579" s="38" t="e">
        <v>#N/A</v>
      </c>
      <c r="R1579" s="39" t="str">
        <f t="shared" si="322"/>
        <v xml:space="preserve"> </v>
      </c>
      <c r="S1579" s="40"/>
      <c r="T1579" s="41" t="str">
        <f t="shared" si="323"/>
        <v/>
      </c>
      <c r="U1579" s="41" t="str">
        <f t="shared" si="324"/>
        <v/>
      </c>
      <c r="V1579" s="41" t="e">
        <f t="shared" si="312"/>
        <v>#N/A</v>
      </c>
      <c r="W1579" s="18" t="e">
        <f>_xlfn.XLOOKUP($B1579,'[1]Query2 w Prices'!$B:$B,'[1]Query2 w Prices'!$L:$L)</f>
        <v>#N/A</v>
      </c>
    </row>
    <row r="1580" spans="2:23" ht="16.5" customHeight="1" x14ac:dyDescent="0.25">
      <c r="B1580" s="42" t="s">
        <v>2631</v>
      </c>
      <c r="C1580" s="33" t="s">
        <v>6379</v>
      </c>
      <c r="D1580" s="34" t="str">
        <f>_xlfn.XLOOKUP($B1580,[1]Redo!$A:$A,[1]Redo!$AD:$AD)</f>
        <v>SGN,S8,BWX,R3-52c,</v>
      </c>
      <c r="E1580" s="35">
        <v>1326</v>
      </c>
      <c r="F1580" s="36">
        <f>_xlfn.XLOOKUP($B1580,'[1]DOT Signs Costs (2)'!$A:$A,'[1]DOT Signs Costs (2)'!$Y:$Y)</f>
        <v>1.5375500000000002</v>
      </c>
      <c r="G1580" s="37">
        <f t="shared" si="314"/>
        <v>92.253000000000014</v>
      </c>
      <c r="H1580" s="36">
        <f>_xlfn.XLOOKUP($B1580,'[1]DOT Signs Costs (2)'!$A:$A,'[1]DOT Signs Costs (2)'!$W:$W)</f>
        <v>299.11200000000002</v>
      </c>
      <c r="I1580" s="36">
        <f t="shared" si="313"/>
        <v>71.32694450000001</v>
      </c>
      <c r="J1580" s="36">
        <f t="shared" si="315"/>
        <v>1.0301585000000002</v>
      </c>
      <c r="K1580" s="36">
        <f t="shared" si="316"/>
        <v>71.32694450000001</v>
      </c>
      <c r="L1580" s="36">
        <f t="shared" si="317"/>
        <v>371.46910300000008</v>
      </c>
      <c r="M1580" s="36">
        <f t="shared" si="318"/>
        <v>29.048883854600007</v>
      </c>
      <c r="N1580" s="36">
        <f t="shared" si="319"/>
        <v>400.51798685460005</v>
      </c>
      <c r="O1580" s="36">
        <f t="shared" si="320"/>
        <v>72.984946958625997</v>
      </c>
      <c r="P1580" s="36">
        <f t="shared" si="321"/>
        <v>473.50293381322604</v>
      </c>
      <c r="Q1580" s="38" t="e">
        <v>#N/A</v>
      </c>
      <c r="R1580" s="39" t="str">
        <f t="shared" si="322"/>
        <v xml:space="preserve"> </v>
      </c>
      <c r="S1580" s="40"/>
      <c r="T1580" s="41" t="str">
        <f t="shared" si="323"/>
        <v/>
      </c>
      <c r="U1580" s="41" t="str">
        <f t="shared" si="324"/>
        <v/>
      </c>
      <c r="V1580" s="41" t="e">
        <f t="shared" si="312"/>
        <v>#N/A</v>
      </c>
      <c r="W1580" s="18" t="e">
        <f>_xlfn.XLOOKUP($B1580,'[1]Query2 w Prices'!$B:$B,'[1]Query2 w Prices'!$L:$L)</f>
        <v>#N/A</v>
      </c>
    </row>
    <row r="1581" spans="2:23" ht="16.5" customHeight="1" x14ac:dyDescent="0.25">
      <c r="B1581" s="32" t="s">
        <v>2632</v>
      </c>
      <c r="C1581" s="33" t="s">
        <v>6380</v>
      </c>
      <c r="D1581" s="34" t="str">
        <f>_xlfn.XLOOKUP($B1581,[1]Redo!$A:$A,[1]Redo!$AD:$AD)</f>
        <v>SGN,S8,BWX,R3-56,</v>
      </c>
      <c r="E1581" s="35">
        <v>1326</v>
      </c>
      <c r="F1581" s="36">
        <f>_xlfn.XLOOKUP($B1581,'[1]DOT Signs Costs (2)'!$A:$A,'[1]DOT Signs Costs (2)'!$Y:$Y)</f>
        <v>1.1564000000000003</v>
      </c>
      <c r="G1581" s="37">
        <f t="shared" si="314"/>
        <v>69.384000000000015</v>
      </c>
      <c r="H1581" s="36">
        <f>_xlfn.XLOOKUP($B1581,'[1]DOT Signs Costs (2)'!$A:$A,'[1]DOT Signs Costs (2)'!$W:$W)</f>
        <v>217.536</v>
      </c>
      <c r="I1581" s="36">
        <f t="shared" si="313"/>
        <v>53.645396000000012</v>
      </c>
      <c r="J1581" s="36">
        <f t="shared" si="315"/>
        <v>0.77478800000000025</v>
      </c>
      <c r="K1581" s="36">
        <f t="shared" si="316"/>
        <v>53.645396000000012</v>
      </c>
      <c r="L1581" s="36">
        <f t="shared" si="317"/>
        <v>271.95618400000001</v>
      </c>
      <c r="M1581" s="36">
        <f t="shared" si="318"/>
        <v>21.266973588800003</v>
      </c>
      <c r="N1581" s="36">
        <f t="shared" si="319"/>
        <v>293.22315758880001</v>
      </c>
      <c r="O1581" s="36">
        <f t="shared" si="320"/>
        <v>53.432997533338138</v>
      </c>
      <c r="P1581" s="36">
        <f t="shared" si="321"/>
        <v>346.65615512213816</v>
      </c>
      <c r="Q1581" s="38" t="e">
        <v>#N/A</v>
      </c>
      <c r="R1581" s="39" t="str">
        <f t="shared" si="322"/>
        <v xml:space="preserve"> </v>
      </c>
      <c r="S1581" s="40"/>
      <c r="T1581" s="41" t="str">
        <f t="shared" si="323"/>
        <v/>
      </c>
      <c r="U1581" s="41" t="str">
        <f t="shared" si="324"/>
        <v/>
      </c>
      <c r="V1581" s="41" t="e">
        <f t="shared" si="312"/>
        <v>#N/A</v>
      </c>
      <c r="W1581" s="18" t="e">
        <f>_xlfn.XLOOKUP($B1581,'[1]Query2 w Prices'!$B:$B,'[1]Query2 w Prices'!$L:$L)</f>
        <v>#N/A</v>
      </c>
    </row>
    <row r="1582" spans="2:23" ht="16.5" customHeight="1" x14ac:dyDescent="0.25">
      <c r="B1582" s="42" t="s">
        <v>2633</v>
      </c>
      <c r="C1582" s="33" t="s">
        <v>6381</v>
      </c>
      <c r="D1582" s="34" t="str">
        <f>_xlfn.XLOOKUP($B1582,[1]Redo!$A:$A,[1]Redo!$AD:$AD)</f>
        <v>SGN,S8,BWX,R3-57P,</v>
      </c>
      <c r="E1582" s="35">
        <v>1326</v>
      </c>
      <c r="F1582" s="36">
        <f>_xlfn.XLOOKUP($B1582,'[1]DOT Signs Costs (2)'!$A:$A,'[1]DOT Signs Costs (2)'!$Y:$Y)</f>
        <v>0.24057500000000001</v>
      </c>
      <c r="G1582" s="37">
        <f t="shared" si="314"/>
        <v>14.4345</v>
      </c>
      <c r="H1582" s="36">
        <f>_xlfn.XLOOKUP($B1582,'[1]DOT Signs Costs (2)'!$A:$A,'[1]DOT Signs Costs (2)'!$W:$W)</f>
        <v>40.788000000000004</v>
      </c>
      <c r="I1582" s="36">
        <f t="shared" si="313"/>
        <v>11.160274250000001</v>
      </c>
      <c r="J1582" s="36">
        <f t="shared" si="315"/>
        <v>0.16118525000000003</v>
      </c>
      <c r="K1582" s="36">
        <f t="shared" si="316"/>
        <v>11.160274250000001</v>
      </c>
      <c r="L1582" s="36">
        <f t="shared" si="317"/>
        <v>52.109459500000007</v>
      </c>
      <c r="M1582" s="36">
        <f t="shared" si="318"/>
        <v>4.0749597329000009</v>
      </c>
      <c r="N1582" s="36">
        <f t="shared" si="319"/>
        <v>56.184419232900005</v>
      </c>
      <c r="O1582" s="36">
        <f t="shared" si="320"/>
        <v>10.238283902847687</v>
      </c>
      <c r="P1582" s="36">
        <f t="shared" si="321"/>
        <v>66.422703135747696</v>
      </c>
      <c r="Q1582" s="38" t="e">
        <v>#N/A</v>
      </c>
      <c r="R1582" s="39" t="str">
        <f t="shared" si="322"/>
        <v xml:space="preserve"> </v>
      </c>
      <c r="S1582" s="40"/>
      <c r="T1582" s="41" t="str">
        <f t="shared" si="323"/>
        <v/>
      </c>
      <c r="U1582" s="41" t="str">
        <f t="shared" si="324"/>
        <v/>
      </c>
      <c r="V1582" s="41" t="e">
        <f t="shared" si="312"/>
        <v>#N/A</v>
      </c>
      <c r="W1582" s="18" t="e">
        <f>_xlfn.XLOOKUP($B1582,'[1]Query2 w Prices'!$B:$B,'[1]Query2 w Prices'!$L:$L)</f>
        <v>#N/A</v>
      </c>
    </row>
    <row r="1583" spans="2:23" ht="16.5" customHeight="1" x14ac:dyDescent="0.25">
      <c r="B1583" s="32" t="s">
        <v>2634</v>
      </c>
      <c r="C1583" s="33" t="s">
        <v>7851</v>
      </c>
      <c r="D1583" s="34" t="str">
        <f>_xlfn.XLOOKUP($B1583,[1]Redo!$A:$A,[1]Redo!$AD:$AD)</f>
        <v>SGN,S8,BWX,R3-5a,</v>
      </c>
      <c r="E1583" s="35">
        <v>1326</v>
      </c>
      <c r="F1583" s="36">
        <f>_xlfn.XLOOKUP($B1583,'[1]DOT Signs Costs (2)'!$A:$A,'[1]DOT Signs Costs (2)'!$Y:$Y)</f>
        <v>0.39762499999999995</v>
      </c>
      <c r="G1583" s="37">
        <f t="shared" si="314"/>
        <v>23.857499999999998</v>
      </c>
      <c r="H1583" s="36">
        <f>_xlfn.XLOOKUP($B1583,'[1]DOT Signs Costs (2)'!$A:$A,'[1]DOT Signs Costs (2)'!$W:$W)</f>
        <v>67.98</v>
      </c>
      <c r="I1583" s="36">
        <f t="shared" si="313"/>
        <v>18.445823749999999</v>
      </c>
      <c r="J1583" s="36">
        <f t="shared" si="315"/>
        <v>0.26640874999999997</v>
      </c>
      <c r="K1583" s="36">
        <f t="shared" si="316"/>
        <v>18.445823749999999</v>
      </c>
      <c r="L1583" s="36">
        <f t="shared" si="317"/>
        <v>86.692232500000003</v>
      </c>
      <c r="M1583" s="36">
        <f t="shared" si="318"/>
        <v>6.7793325815000003</v>
      </c>
      <c r="N1583" s="36">
        <f t="shared" si="319"/>
        <v>93.471565081500003</v>
      </c>
      <c r="O1583" s="36">
        <f t="shared" si="320"/>
        <v>17.032985892065895</v>
      </c>
      <c r="P1583" s="36">
        <f t="shared" si="321"/>
        <v>110.5045509735659</v>
      </c>
      <c r="Q1583" s="38">
        <v>60.16</v>
      </c>
      <c r="R1583" s="39">
        <f t="shared" si="322"/>
        <v>-0.45558803261966074</v>
      </c>
      <c r="S1583" s="40"/>
      <c r="T1583" s="41" t="str">
        <f t="shared" si="323"/>
        <v/>
      </c>
      <c r="U1583" s="41" t="str">
        <f t="shared" si="324"/>
        <v/>
      </c>
      <c r="V1583" s="41">
        <f t="shared" si="312"/>
        <v>60.16</v>
      </c>
      <c r="W1583" s="18">
        <f>_xlfn.XLOOKUP($B1583,'[1]Query2 w Prices'!$B:$B,'[1]Query2 w Prices'!$L:$L)</f>
        <v>60.082599999999999</v>
      </c>
    </row>
    <row r="1584" spans="2:23" ht="16.5" customHeight="1" x14ac:dyDescent="0.25">
      <c r="B1584" s="42" t="s">
        <v>2637</v>
      </c>
      <c r="C1584" s="33" t="s">
        <v>7852</v>
      </c>
      <c r="D1584" s="34" t="str">
        <f>_xlfn.XLOOKUP($B1584,[1]Redo!$A:$A,[1]Redo!$AD:$AD)</f>
        <v>SGN,S8,BWX,R3-5bP,</v>
      </c>
      <c r="E1584" s="35">
        <v>1326</v>
      </c>
      <c r="F1584" s="36">
        <f>_xlfn.XLOOKUP($B1584,'[1]DOT Signs Costs (2)'!$A:$A,'[1]DOT Signs Costs (2)'!$Y:$Y)</f>
        <v>0.145875</v>
      </c>
      <c r="G1584" s="37">
        <f t="shared" si="314"/>
        <v>8.7524999999999995</v>
      </c>
      <c r="H1584" s="36">
        <f>_xlfn.XLOOKUP($B1584,'[1]DOT Signs Costs (2)'!$A:$A,'[1]DOT Signs Costs (2)'!$W:$W)</f>
        <v>22.66</v>
      </c>
      <c r="I1584" s="36">
        <f t="shared" si="313"/>
        <v>6.7671412499999999</v>
      </c>
      <c r="J1584" s="36">
        <f t="shared" si="315"/>
        <v>9.7736250000000011E-2</v>
      </c>
      <c r="K1584" s="36">
        <f t="shared" si="316"/>
        <v>6.7671412499999999</v>
      </c>
      <c r="L1584" s="36">
        <f t="shared" si="317"/>
        <v>29.524877500000002</v>
      </c>
      <c r="M1584" s="36">
        <f t="shared" si="318"/>
        <v>2.3088454205000004</v>
      </c>
      <c r="N1584" s="36">
        <f t="shared" si="319"/>
        <v>31.833722920500001</v>
      </c>
      <c r="O1584" s="36">
        <f t="shared" si="320"/>
        <v>5.8009444147429674</v>
      </c>
      <c r="P1584" s="36">
        <f t="shared" si="321"/>
        <v>37.634667335242966</v>
      </c>
      <c r="Q1584" s="38">
        <v>24.45</v>
      </c>
      <c r="R1584" s="39">
        <f t="shared" si="322"/>
        <v>-0.35033303782909198</v>
      </c>
      <c r="S1584" s="40"/>
      <c r="T1584" s="41" t="str">
        <f t="shared" si="323"/>
        <v/>
      </c>
      <c r="U1584" s="41" t="str">
        <f t="shared" si="324"/>
        <v/>
      </c>
      <c r="V1584" s="41">
        <f t="shared" si="312"/>
        <v>24.45</v>
      </c>
      <c r="W1584" s="18">
        <f>_xlfn.XLOOKUP($B1584,'[1]Query2 w Prices'!$B:$B,'[1]Query2 w Prices'!$L:$L)</f>
        <v>24.375699999999998</v>
      </c>
    </row>
    <row r="1585" spans="2:23" ht="16.5" customHeight="1" x14ac:dyDescent="0.25">
      <c r="B1585" s="32" t="s">
        <v>2638</v>
      </c>
      <c r="C1585" s="33" t="s">
        <v>7853</v>
      </c>
      <c r="D1585" s="34" t="str">
        <f>_xlfn.XLOOKUP($B1585,[1]Redo!$A:$A,[1]Redo!$AD:$AD)</f>
        <v>SGN,S8,BWX,R3-5cP,</v>
      </c>
      <c r="E1585" s="35">
        <v>1326</v>
      </c>
      <c r="F1585" s="36">
        <f>_xlfn.XLOOKUP($B1585,'[1]DOT Signs Costs (2)'!$A:$A,'[1]DOT Signs Costs (2)'!$Y:$Y)</f>
        <v>0.12470000000000001</v>
      </c>
      <c r="G1585" s="37">
        <f t="shared" si="314"/>
        <v>7.4820000000000002</v>
      </c>
      <c r="H1585" s="36">
        <f>_xlfn.XLOOKUP($B1585,'[1]DOT Signs Costs (2)'!$A:$A,'[1]DOT Signs Costs (2)'!$W:$W)</f>
        <v>18.128</v>
      </c>
      <c r="I1585" s="36">
        <f t="shared" si="313"/>
        <v>5.7848329999999999</v>
      </c>
      <c r="J1585" s="36">
        <f t="shared" si="315"/>
        <v>8.3549000000000012E-2</v>
      </c>
      <c r="K1585" s="36">
        <f t="shared" si="316"/>
        <v>5.7848329999999999</v>
      </c>
      <c r="L1585" s="36">
        <f t="shared" si="317"/>
        <v>23.996382000000001</v>
      </c>
      <c r="M1585" s="36">
        <f t="shared" si="318"/>
        <v>1.8765170724000002</v>
      </c>
      <c r="N1585" s="36">
        <f t="shared" si="319"/>
        <v>25.872899072399999</v>
      </c>
      <c r="O1585" s="36">
        <f t="shared" si="320"/>
        <v>4.7147250022269755</v>
      </c>
      <c r="P1585" s="36">
        <f t="shared" si="321"/>
        <v>30.587624074626973</v>
      </c>
      <c r="Q1585" s="38">
        <v>20.49</v>
      </c>
      <c r="R1585" s="39">
        <f t="shared" si="322"/>
        <v>-0.33012122974935965</v>
      </c>
      <c r="S1585" s="40"/>
      <c r="T1585" s="41" t="str">
        <f t="shared" si="323"/>
        <v/>
      </c>
      <c r="U1585" s="41" t="str">
        <f t="shared" si="324"/>
        <v/>
      </c>
      <c r="V1585" s="41">
        <f t="shared" si="312"/>
        <v>20.49</v>
      </c>
      <c r="W1585" s="18">
        <f>_xlfn.XLOOKUP($B1585,'[1]Query2 w Prices'!$B:$B,'[1]Query2 w Prices'!$L:$L)</f>
        <v>20.411899999999999</v>
      </c>
    </row>
    <row r="1586" spans="2:23" ht="16.5" customHeight="1" x14ac:dyDescent="0.25">
      <c r="B1586" s="42" t="s">
        <v>2639</v>
      </c>
      <c r="C1586" s="33" t="s">
        <v>7854</v>
      </c>
      <c r="D1586" s="34" t="str">
        <f>_xlfn.XLOOKUP($B1586,[1]Redo!$A:$A,[1]Redo!$AD:$AD)</f>
        <v>SGN,S8,BWX,R3-5dP,</v>
      </c>
      <c r="E1586" s="35">
        <v>1326</v>
      </c>
      <c r="F1586" s="36">
        <f>_xlfn.XLOOKUP($B1586,'[1]DOT Signs Costs (2)'!$A:$A,'[1]DOT Signs Costs (2)'!$Y:$Y)</f>
        <v>0.145875</v>
      </c>
      <c r="G1586" s="37">
        <f t="shared" si="314"/>
        <v>8.7524999999999995</v>
      </c>
      <c r="H1586" s="36">
        <f>_xlfn.XLOOKUP($B1586,'[1]DOT Signs Costs (2)'!$A:$A,'[1]DOT Signs Costs (2)'!$W:$W)</f>
        <v>22.66</v>
      </c>
      <c r="I1586" s="36">
        <f t="shared" si="313"/>
        <v>6.7671412499999999</v>
      </c>
      <c r="J1586" s="36">
        <f t="shared" si="315"/>
        <v>9.7736250000000011E-2</v>
      </c>
      <c r="K1586" s="36">
        <f t="shared" si="316"/>
        <v>6.7671412499999999</v>
      </c>
      <c r="L1586" s="36">
        <f t="shared" si="317"/>
        <v>29.524877500000002</v>
      </c>
      <c r="M1586" s="36">
        <f t="shared" si="318"/>
        <v>2.3088454205000004</v>
      </c>
      <c r="N1586" s="36">
        <f t="shared" si="319"/>
        <v>31.833722920500001</v>
      </c>
      <c r="O1586" s="36">
        <f t="shared" si="320"/>
        <v>5.8009444147429674</v>
      </c>
      <c r="P1586" s="36">
        <f t="shared" si="321"/>
        <v>37.634667335242966</v>
      </c>
      <c r="Q1586" s="38">
        <v>24.45</v>
      </c>
      <c r="R1586" s="39">
        <f t="shared" si="322"/>
        <v>-0.35033303782909198</v>
      </c>
      <c r="S1586" s="40"/>
      <c r="T1586" s="41" t="str">
        <f t="shared" si="323"/>
        <v/>
      </c>
      <c r="U1586" s="41" t="str">
        <f t="shared" si="324"/>
        <v/>
      </c>
      <c r="V1586" s="41">
        <f t="shared" si="312"/>
        <v>24.45</v>
      </c>
      <c r="W1586" s="18">
        <f>_xlfn.XLOOKUP($B1586,'[1]Query2 w Prices'!$B:$B,'[1]Query2 w Prices'!$L:$L)</f>
        <v>24.375699999999998</v>
      </c>
    </row>
    <row r="1587" spans="2:23" ht="16.5" customHeight="1" x14ac:dyDescent="0.25">
      <c r="B1587" s="32" t="s">
        <v>2640</v>
      </c>
      <c r="C1587" s="33" t="s">
        <v>7855</v>
      </c>
      <c r="D1587" s="34" t="str">
        <f>_xlfn.XLOOKUP($B1587,[1]Redo!$A:$A,[1]Redo!$AD:$AD)</f>
        <v>SGN,S8,BWX,R3-5fP,</v>
      </c>
      <c r="E1587" s="35">
        <v>1326</v>
      </c>
      <c r="F1587" s="36">
        <f>_xlfn.XLOOKUP($B1587,'[1]DOT Signs Costs (2)'!$A:$A,'[1]DOT Signs Costs (2)'!$Y:$Y)</f>
        <v>0.145875</v>
      </c>
      <c r="G1587" s="37">
        <f t="shared" si="314"/>
        <v>8.7524999999999995</v>
      </c>
      <c r="H1587" s="36">
        <f>_xlfn.XLOOKUP($B1587,'[1]DOT Signs Costs (2)'!$A:$A,'[1]DOT Signs Costs (2)'!$W:$W)</f>
        <v>22.66</v>
      </c>
      <c r="I1587" s="36">
        <f t="shared" si="313"/>
        <v>6.7671412499999999</v>
      </c>
      <c r="J1587" s="36">
        <f t="shared" si="315"/>
        <v>9.7736250000000011E-2</v>
      </c>
      <c r="K1587" s="36">
        <f t="shared" si="316"/>
        <v>6.7671412499999999</v>
      </c>
      <c r="L1587" s="36">
        <f t="shared" si="317"/>
        <v>29.524877500000002</v>
      </c>
      <c r="M1587" s="36">
        <f t="shared" si="318"/>
        <v>2.3088454205000004</v>
      </c>
      <c r="N1587" s="36">
        <f t="shared" si="319"/>
        <v>31.833722920500001</v>
      </c>
      <c r="O1587" s="36">
        <f t="shared" si="320"/>
        <v>5.8009444147429674</v>
      </c>
      <c r="P1587" s="36">
        <f t="shared" si="321"/>
        <v>37.634667335242966</v>
      </c>
      <c r="Q1587" s="38">
        <v>24.45</v>
      </c>
      <c r="R1587" s="39">
        <f t="shared" si="322"/>
        <v>-0.35033303782909198</v>
      </c>
      <c r="S1587" s="40"/>
      <c r="T1587" s="41" t="str">
        <f t="shared" si="323"/>
        <v/>
      </c>
      <c r="U1587" s="41" t="str">
        <f t="shared" si="324"/>
        <v/>
      </c>
      <c r="V1587" s="41">
        <f t="shared" si="312"/>
        <v>24.45</v>
      </c>
      <c r="W1587" s="18">
        <f>_xlfn.XLOOKUP($B1587,'[1]Query2 w Prices'!$B:$B,'[1]Query2 w Prices'!$L:$L)</f>
        <v>24.375699999999998</v>
      </c>
    </row>
    <row r="1588" spans="2:23" ht="16.5" customHeight="1" x14ac:dyDescent="0.25">
      <c r="B1588" s="42" t="s">
        <v>2641</v>
      </c>
      <c r="C1588" s="33" t="s">
        <v>7856</v>
      </c>
      <c r="D1588" s="34" t="str">
        <f>_xlfn.XLOOKUP($B1588,[1]Redo!$A:$A,[1]Redo!$AD:$AD)</f>
        <v>SGN,S8,BWX,R3-5gP,</v>
      </c>
      <c r="E1588" s="35">
        <v>1326</v>
      </c>
      <c r="F1588" s="36">
        <f>_xlfn.XLOOKUP($B1588,'[1]DOT Signs Costs (2)'!$A:$A,'[1]DOT Signs Costs (2)'!$Y:$Y)</f>
        <v>0.145875</v>
      </c>
      <c r="G1588" s="37">
        <f t="shared" si="314"/>
        <v>8.7524999999999995</v>
      </c>
      <c r="H1588" s="36">
        <f>_xlfn.XLOOKUP($B1588,'[1]DOT Signs Costs (2)'!$A:$A,'[1]DOT Signs Costs (2)'!$W:$W)</f>
        <v>22.66</v>
      </c>
      <c r="I1588" s="36">
        <f t="shared" si="313"/>
        <v>6.7671412499999999</v>
      </c>
      <c r="J1588" s="36">
        <f t="shared" si="315"/>
        <v>9.7736250000000011E-2</v>
      </c>
      <c r="K1588" s="36">
        <f t="shared" si="316"/>
        <v>6.7671412499999999</v>
      </c>
      <c r="L1588" s="36">
        <f t="shared" si="317"/>
        <v>29.524877500000002</v>
      </c>
      <c r="M1588" s="36">
        <f t="shared" si="318"/>
        <v>2.3088454205000004</v>
      </c>
      <c r="N1588" s="36">
        <f t="shared" si="319"/>
        <v>31.833722920500001</v>
      </c>
      <c r="O1588" s="36">
        <f t="shared" si="320"/>
        <v>5.8009444147429674</v>
      </c>
      <c r="P1588" s="36">
        <f t="shared" si="321"/>
        <v>37.634667335242966</v>
      </c>
      <c r="Q1588" s="38">
        <v>24.45</v>
      </c>
      <c r="R1588" s="39">
        <f t="shared" si="322"/>
        <v>-0.35033303782909198</v>
      </c>
      <c r="S1588" s="40"/>
      <c r="T1588" s="41" t="str">
        <f t="shared" si="323"/>
        <v/>
      </c>
      <c r="U1588" s="41" t="str">
        <f t="shared" si="324"/>
        <v/>
      </c>
      <c r="V1588" s="41">
        <f t="shared" si="312"/>
        <v>24.45</v>
      </c>
      <c r="W1588" s="18">
        <f>_xlfn.XLOOKUP($B1588,'[1]Query2 w Prices'!$B:$B,'[1]Query2 w Prices'!$L:$L)</f>
        <v>24.375699999999998</v>
      </c>
    </row>
    <row r="1589" spans="2:23" ht="16.5" customHeight="1" x14ac:dyDescent="0.25">
      <c r="B1589" s="32" t="s">
        <v>2642</v>
      </c>
      <c r="C1589" s="33" t="s">
        <v>7857</v>
      </c>
      <c r="D1589" s="34" t="str">
        <f>_xlfn.XLOOKUP($B1589,[1]Redo!$A:$A,[1]Redo!$AD:$AD)</f>
        <v>SGN,S8,BWX,R3-5hP,</v>
      </c>
      <c r="E1589" s="35">
        <v>1326</v>
      </c>
      <c r="F1589" s="36">
        <f>_xlfn.XLOOKUP($B1589,'[1]DOT Signs Costs (2)'!$A:$A,'[1]DOT Signs Costs (2)'!$Y:$Y)</f>
        <v>0.145875</v>
      </c>
      <c r="G1589" s="37">
        <f t="shared" si="314"/>
        <v>8.7524999999999995</v>
      </c>
      <c r="H1589" s="36">
        <f>_xlfn.XLOOKUP($B1589,'[1]DOT Signs Costs (2)'!$A:$A,'[1]DOT Signs Costs (2)'!$W:$W)</f>
        <v>22.66</v>
      </c>
      <c r="I1589" s="36">
        <f t="shared" si="313"/>
        <v>6.7671412499999999</v>
      </c>
      <c r="J1589" s="36">
        <f t="shared" si="315"/>
        <v>9.7736250000000011E-2</v>
      </c>
      <c r="K1589" s="36">
        <f t="shared" si="316"/>
        <v>6.7671412499999999</v>
      </c>
      <c r="L1589" s="36">
        <f t="shared" si="317"/>
        <v>29.524877500000002</v>
      </c>
      <c r="M1589" s="36">
        <f t="shared" si="318"/>
        <v>2.3088454205000004</v>
      </c>
      <c r="N1589" s="36">
        <f t="shared" si="319"/>
        <v>31.833722920500001</v>
      </c>
      <c r="O1589" s="36">
        <f t="shared" si="320"/>
        <v>5.8009444147429674</v>
      </c>
      <c r="P1589" s="36">
        <f t="shared" si="321"/>
        <v>37.634667335242966</v>
      </c>
      <c r="Q1589" s="38" t="e">
        <v>#N/A</v>
      </c>
      <c r="R1589" s="39" t="str">
        <f t="shared" si="322"/>
        <v xml:space="preserve"> </v>
      </c>
      <c r="S1589" s="40"/>
      <c r="T1589" s="41" t="str">
        <f t="shared" si="323"/>
        <v/>
      </c>
      <c r="U1589" s="41" t="str">
        <f t="shared" si="324"/>
        <v/>
      </c>
      <c r="V1589" s="41" t="e">
        <f t="shared" si="312"/>
        <v>#N/A</v>
      </c>
      <c r="W1589" s="18" t="e">
        <f>_xlfn.XLOOKUP($B1589,'[1]Query2 w Prices'!$B:$B,'[1]Query2 w Prices'!$L:$L)</f>
        <v>#N/A</v>
      </c>
    </row>
    <row r="1590" spans="2:23" ht="16.5" customHeight="1" x14ac:dyDescent="0.25">
      <c r="B1590" s="42" t="s">
        <v>2643</v>
      </c>
      <c r="C1590" s="33" t="s">
        <v>6382</v>
      </c>
      <c r="D1590" s="34" t="str">
        <f>_xlfn.XLOOKUP($B1590,[1]Redo!$A:$A,[1]Redo!$AD:$AD)</f>
        <v>SGN,S8,BWX,R3-6,</v>
      </c>
      <c r="E1590" s="35">
        <v>1326</v>
      </c>
      <c r="F1590" s="36">
        <f>_xlfn.XLOOKUP($B1590,'[1]DOT Signs Costs (2)'!$A:$A,'[1]DOT Signs Costs (2)'!$Y:$Y)</f>
        <v>0.39762499999999995</v>
      </c>
      <c r="G1590" s="37">
        <f t="shared" si="314"/>
        <v>23.857499999999998</v>
      </c>
      <c r="H1590" s="36">
        <f>_xlfn.XLOOKUP($B1590,'[1]DOT Signs Costs (2)'!$A:$A,'[1]DOT Signs Costs (2)'!$W:$W)</f>
        <v>67.98</v>
      </c>
      <c r="I1590" s="36">
        <f t="shared" si="313"/>
        <v>18.445823749999999</v>
      </c>
      <c r="J1590" s="36">
        <f t="shared" si="315"/>
        <v>0.26640874999999997</v>
      </c>
      <c r="K1590" s="36">
        <f t="shared" si="316"/>
        <v>18.445823749999999</v>
      </c>
      <c r="L1590" s="36">
        <f t="shared" si="317"/>
        <v>86.692232500000003</v>
      </c>
      <c r="M1590" s="36">
        <f t="shared" si="318"/>
        <v>6.7793325815000003</v>
      </c>
      <c r="N1590" s="36">
        <f t="shared" si="319"/>
        <v>93.471565081500003</v>
      </c>
      <c r="O1590" s="36">
        <f t="shared" si="320"/>
        <v>17.032985892065895</v>
      </c>
      <c r="P1590" s="36">
        <f t="shared" si="321"/>
        <v>110.5045509735659</v>
      </c>
      <c r="Q1590" s="38">
        <v>60.16</v>
      </c>
      <c r="R1590" s="39">
        <f t="shared" si="322"/>
        <v>-0.45558803261966074</v>
      </c>
      <c r="S1590" s="40"/>
      <c r="T1590" s="41" t="str">
        <f t="shared" si="323"/>
        <v/>
      </c>
      <c r="U1590" s="41" t="str">
        <f t="shared" si="324"/>
        <v/>
      </c>
      <c r="V1590" s="41">
        <f t="shared" si="312"/>
        <v>60.16</v>
      </c>
      <c r="W1590" s="18">
        <f>_xlfn.XLOOKUP($B1590,'[1]Query2 w Prices'!$B:$B,'[1]Query2 w Prices'!$L:$L)</f>
        <v>60.082599999999999</v>
      </c>
    </row>
    <row r="1591" spans="2:23" ht="16.5" customHeight="1" x14ac:dyDescent="0.25">
      <c r="B1591" s="32" t="s">
        <v>2649</v>
      </c>
      <c r="C1591" s="33" t="s">
        <v>7858</v>
      </c>
      <c r="D1591" s="34" t="str">
        <f>_xlfn.XLOOKUP($B1591,[1]Redo!$A:$A,[1]Redo!$AD:$AD)</f>
        <v>SGN,S8,BWX,R3-6a,</v>
      </c>
      <c r="E1591" s="35">
        <v>1326</v>
      </c>
      <c r="F1591" s="36">
        <f>_xlfn.XLOOKUP($B1591,'[1]DOT Signs Costs (2)'!$A:$A,'[1]DOT Signs Costs (2)'!$Y:$Y)</f>
        <v>0.39762499999999995</v>
      </c>
      <c r="G1591" s="37">
        <f t="shared" si="314"/>
        <v>23.857499999999998</v>
      </c>
      <c r="H1591" s="36">
        <f>_xlfn.XLOOKUP($B1591,'[1]DOT Signs Costs (2)'!$A:$A,'[1]DOT Signs Costs (2)'!$W:$W)</f>
        <v>67.98</v>
      </c>
      <c r="I1591" s="36">
        <f t="shared" si="313"/>
        <v>18.445823749999999</v>
      </c>
      <c r="J1591" s="36">
        <f t="shared" si="315"/>
        <v>0.26640874999999997</v>
      </c>
      <c r="K1591" s="36">
        <f t="shared" si="316"/>
        <v>18.445823749999999</v>
      </c>
      <c r="L1591" s="36">
        <f t="shared" si="317"/>
        <v>86.692232500000003</v>
      </c>
      <c r="M1591" s="36">
        <f t="shared" si="318"/>
        <v>6.7793325815000003</v>
      </c>
      <c r="N1591" s="36">
        <f t="shared" si="319"/>
        <v>93.471565081500003</v>
      </c>
      <c r="O1591" s="36">
        <f t="shared" si="320"/>
        <v>17.032985892065895</v>
      </c>
      <c r="P1591" s="36">
        <f t="shared" si="321"/>
        <v>110.5045509735659</v>
      </c>
      <c r="Q1591" s="38" t="e">
        <v>#N/A</v>
      </c>
      <c r="R1591" s="39" t="str">
        <f t="shared" si="322"/>
        <v xml:space="preserve"> </v>
      </c>
      <c r="S1591" s="40"/>
      <c r="T1591" s="41" t="str">
        <f t="shared" si="323"/>
        <v/>
      </c>
      <c r="U1591" s="41" t="str">
        <f t="shared" si="324"/>
        <v/>
      </c>
      <c r="V1591" s="41" t="e">
        <f t="shared" si="312"/>
        <v>#N/A</v>
      </c>
      <c r="W1591" s="18" t="e">
        <f>_xlfn.XLOOKUP($B1591,'[1]Query2 w Prices'!$B:$B,'[1]Query2 w Prices'!$L:$L)</f>
        <v>#N/A</v>
      </c>
    </row>
    <row r="1592" spans="2:23" ht="16.5" customHeight="1" x14ac:dyDescent="0.25">
      <c r="B1592" s="42" t="s">
        <v>2650</v>
      </c>
      <c r="C1592" s="33" t="s">
        <v>7859</v>
      </c>
      <c r="D1592" s="34" t="str">
        <f>_xlfn.XLOOKUP($B1592,[1]Redo!$A:$A,[1]Redo!$AD:$AD)</f>
        <v>SGN,S8,BWX,R3-6b,</v>
      </c>
      <c r="E1592" s="35">
        <v>1326</v>
      </c>
      <c r="F1592" s="36">
        <f>_xlfn.XLOOKUP($B1592,'[1]DOT Signs Costs (2)'!$A:$A,'[1]DOT Signs Costs (2)'!$Y:$Y)</f>
        <v>0.39762499999999995</v>
      </c>
      <c r="G1592" s="37">
        <f t="shared" si="314"/>
        <v>23.857499999999998</v>
      </c>
      <c r="H1592" s="36">
        <f>_xlfn.XLOOKUP($B1592,'[1]DOT Signs Costs (2)'!$A:$A,'[1]DOT Signs Costs (2)'!$W:$W)</f>
        <v>67.98</v>
      </c>
      <c r="I1592" s="36">
        <f t="shared" si="313"/>
        <v>18.445823749999999</v>
      </c>
      <c r="J1592" s="36">
        <f t="shared" si="315"/>
        <v>0.26640874999999997</v>
      </c>
      <c r="K1592" s="36">
        <f t="shared" si="316"/>
        <v>18.445823749999999</v>
      </c>
      <c r="L1592" s="36">
        <f t="shared" si="317"/>
        <v>86.692232500000003</v>
      </c>
      <c r="M1592" s="36">
        <f t="shared" si="318"/>
        <v>6.7793325815000003</v>
      </c>
      <c r="N1592" s="36">
        <f t="shared" si="319"/>
        <v>93.471565081500003</v>
      </c>
      <c r="O1592" s="36">
        <f t="shared" si="320"/>
        <v>17.032985892065895</v>
      </c>
      <c r="P1592" s="36">
        <f t="shared" si="321"/>
        <v>110.5045509735659</v>
      </c>
      <c r="Q1592" s="38" t="e">
        <v>#N/A</v>
      </c>
      <c r="R1592" s="39" t="str">
        <f t="shared" si="322"/>
        <v xml:space="preserve"> </v>
      </c>
      <c r="S1592" s="40"/>
      <c r="T1592" s="41" t="str">
        <f t="shared" si="323"/>
        <v/>
      </c>
      <c r="U1592" s="41" t="str">
        <f t="shared" si="324"/>
        <v/>
      </c>
      <c r="V1592" s="41" t="e">
        <f t="shared" si="312"/>
        <v>#N/A</v>
      </c>
      <c r="W1592" s="18" t="e">
        <f>_xlfn.XLOOKUP($B1592,'[1]Query2 w Prices'!$B:$B,'[1]Query2 w Prices'!$L:$L)</f>
        <v>#N/A</v>
      </c>
    </row>
    <row r="1593" spans="2:23" ht="16.5" customHeight="1" x14ac:dyDescent="0.25">
      <c r="B1593" s="32" t="s">
        <v>2651</v>
      </c>
      <c r="C1593" s="33" t="s">
        <v>6383</v>
      </c>
      <c r="D1593" s="34" t="str">
        <f>_xlfn.XLOOKUP($B1593,[1]Redo!$A:$A,[1]Redo!$AD:$AD)</f>
        <v>SGN,S8,BWX,R3-7,</v>
      </c>
      <c r="E1593" s="35">
        <v>1326</v>
      </c>
      <c r="F1593" s="36">
        <f>_xlfn.XLOOKUP($B1593,'[1]DOT Signs Costs (2)'!$A:$A,'[1]DOT Signs Costs (2)'!$Y:$Y)</f>
        <v>0.33468750000000008</v>
      </c>
      <c r="G1593" s="37">
        <f t="shared" si="314"/>
        <v>20.081250000000004</v>
      </c>
      <c r="H1593" s="36">
        <f>_xlfn.XLOOKUP($B1593,'[1]DOT Signs Costs (2)'!$A:$A,'[1]DOT Signs Costs (2)'!$W:$W)</f>
        <v>56.650000000000006</v>
      </c>
      <c r="I1593" s="36">
        <f t="shared" si="313"/>
        <v>15.526153125000004</v>
      </c>
      <c r="J1593" s="36">
        <f t="shared" si="315"/>
        <v>0.22424062500000008</v>
      </c>
      <c r="K1593" s="36">
        <f t="shared" si="316"/>
        <v>15.526153125000004</v>
      </c>
      <c r="L1593" s="36">
        <f t="shared" si="317"/>
        <v>72.400393750000006</v>
      </c>
      <c r="M1593" s="36">
        <f t="shared" si="318"/>
        <v>5.6617107912500009</v>
      </c>
      <c r="N1593" s="36">
        <f t="shared" si="319"/>
        <v>78.062104541250008</v>
      </c>
      <c r="O1593" s="36">
        <f t="shared" si="320"/>
        <v>14.224975522735164</v>
      </c>
      <c r="P1593" s="36">
        <f t="shared" si="321"/>
        <v>92.287080063985172</v>
      </c>
      <c r="Q1593" s="38">
        <v>53.36</v>
      </c>
      <c r="R1593" s="39">
        <f t="shared" si="322"/>
        <v>-0.42180422261703326</v>
      </c>
      <c r="S1593" s="40"/>
      <c r="T1593" s="41" t="str">
        <f t="shared" si="323"/>
        <v/>
      </c>
      <c r="U1593" s="41" t="str">
        <f t="shared" si="324"/>
        <v/>
      </c>
      <c r="V1593" s="41">
        <f t="shared" si="312"/>
        <v>53.36</v>
      </c>
      <c r="W1593" s="18">
        <f>_xlfn.XLOOKUP($B1593,'[1]Query2 w Prices'!$B:$B,'[1]Query2 w Prices'!$L:$L)</f>
        <v>53.286000000000001</v>
      </c>
    </row>
    <row r="1594" spans="2:23" ht="16.5" customHeight="1" x14ac:dyDescent="0.25">
      <c r="B1594" s="42" t="s">
        <v>2654</v>
      </c>
      <c r="C1594" s="33" t="s">
        <v>6384</v>
      </c>
      <c r="D1594" s="34" t="str">
        <f>_xlfn.XLOOKUP($B1594,[1]Redo!$A:$A,[1]Redo!$AD:$AD)</f>
        <v>SGN,S8,BWX,R3-7,</v>
      </c>
      <c r="E1594" s="35">
        <v>1326</v>
      </c>
      <c r="F1594" s="36">
        <f>_xlfn.XLOOKUP($B1594,'[1]DOT Signs Costs (2)'!$A:$A,'[1]DOT Signs Costs (2)'!$Y:$Y)</f>
        <v>0.46115</v>
      </c>
      <c r="G1594" s="37">
        <f t="shared" si="314"/>
        <v>27.669</v>
      </c>
      <c r="H1594" s="36">
        <f>_xlfn.XLOOKUP($B1594,'[1]DOT Signs Costs (2)'!$A:$A,'[1]DOT Signs Costs (2)'!$W:$W)</f>
        <v>81.576000000000008</v>
      </c>
      <c r="I1594" s="36">
        <f t="shared" si="313"/>
        <v>21.3927485</v>
      </c>
      <c r="J1594" s="36">
        <f t="shared" si="315"/>
        <v>0.30897050000000004</v>
      </c>
      <c r="K1594" s="36">
        <f t="shared" si="316"/>
        <v>21.3927485</v>
      </c>
      <c r="L1594" s="36">
        <f t="shared" si="317"/>
        <v>103.277719</v>
      </c>
      <c r="M1594" s="36">
        <f t="shared" si="318"/>
        <v>8.0763176258000016</v>
      </c>
      <c r="N1594" s="36">
        <f t="shared" si="319"/>
        <v>111.35403662580001</v>
      </c>
      <c r="O1594" s="36">
        <f t="shared" si="320"/>
        <v>20.291644129613871</v>
      </c>
      <c r="P1594" s="36">
        <f t="shared" si="321"/>
        <v>131.64568075541388</v>
      </c>
      <c r="Q1594" s="38">
        <v>72.63</v>
      </c>
      <c r="R1594" s="39">
        <f t="shared" si="322"/>
        <v>-0.44829181190577638</v>
      </c>
      <c r="S1594" s="40"/>
      <c r="T1594" s="41" t="str">
        <f t="shared" si="323"/>
        <v/>
      </c>
      <c r="U1594" s="41" t="str">
        <f t="shared" si="324"/>
        <v/>
      </c>
      <c r="V1594" s="41">
        <f t="shared" si="312"/>
        <v>72.63</v>
      </c>
      <c r="W1594" s="18">
        <f>_xlfn.XLOOKUP($B1594,'[1]Query2 w Prices'!$B:$B,'[1]Query2 w Prices'!$L:$L)</f>
        <v>72.555899999999994</v>
      </c>
    </row>
    <row r="1595" spans="2:23" ht="16.5" customHeight="1" x14ac:dyDescent="0.25">
      <c r="B1595" s="32" t="s">
        <v>2655</v>
      </c>
      <c r="C1595" s="33" t="s">
        <v>6385</v>
      </c>
      <c r="D1595" s="34" t="str">
        <f>_xlfn.XLOOKUP($B1595,[1]Redo!$A:$A,[1]Redo!$AD:$AD)</f>
        <v>SGN,S8,BWX,R3-7,</v>
      </c>
      <c r="E1595" s="35">
        <v>1326</v>
      </c>
      <c r="F1595" s="36">
        <f>_xlfn.XLOOKUP($B1595,'[1]DOT Signs Costs (2)'!$A:$A,'[1]DOT Signs Costs (2)'!$Y:$Y)</f>
        <v>0.77759999999999996</v>
      </c>
      <c r="G1595" s="37">
        <f t="shared" si="314"/>
        <v>46.655999999999999</v>
      </c>
      <c r="H1595" s="36">
        <f>_xlfn.XLOOKUP($B1595,'[1]DOT Signs Costs (2)'!$A:$A,'[1]DOT Signs Costs (2)'!$W:$W)</f>
        <v>145.024</v>
      </c>
      <c r="I1595" s="36">
        <f t="shared" si="313"/>
        <v>36.072863999999996</v>
      </c>
      <c r="J1595" s="36">
        <f t="shared" si="315"/>
        <v>0.52099200000000001</v>
      </c>
      <c r="K1595" s="36">
        <f t="shared" si="316"/>
        <v>36.072863999999996</v>
      </c>
      <c r="L1595" s="36">
        <f t="shared" si="317"/>
        <v>181.61785600000002</v>
      </c>
      <c r="M1595" s="36">
        <f t="shared" si="318"/>
        <v>14.202516339200002</v>
      </c>
      <c r="N1595" s="36">
        <f t="shared" si="319"/>
        <v>195.82037233920002</v>
      </c>
      <c r="O1595" s="36">
        <f t="shared" si="320"/>
        <v>35.683639580919262</v>
      </c>
      <c r="P1595" s="36">
        <f t="shared" si="321"/>
        <v>231.5040119201193</v>
      </c>
      <c r="Q1595" s="38" t="e">
        <v>#N/A</v>
      </c>
      <c r="R1595" s="39" t="str">
        <f t="shared" si="322"/>
        <v xml:space="preserve"> </v>
      </c>
      <c r="S1595" s="40"/>
      <c r="T1595" s="41" t="str">
        <f t="shared" si="323"/>
        <v/>
      </c>
      <c r="U1595" s="41" t="str">
        <f t="shared" si="324"/>
        <v/>
      </c>
      <c r="V1595" s="41" t="e">
        <f t="shared" si="312"/>
        <v>#N/A</v>
      </c>
      <c r="W1595" s="18" t="e">
        <f>_xlfn.XLOOKUP($B1595,'[1]Query2 w Prices'!$B:$B,'[1]Query2 w Prices'!$L:$L)</f>
        <v>#N/A</v>
      </c>
    </row>
    <row r="1596" spans="2:23" ht="16.5" customHeight="1" x14ac:dyDescent="0.25">
      <c r="B1596" s="42" t="s">
        <v>2660</v>
      </c>
      <c r="C1596" s="33" t="s">
        <v>7860</v>
      </c>
      <c r="D1596" s="34" t="str">
        <f>_xlfn.XLOOKUP($B1596,[1]Redo!$A:$A,[1]Redo!$AD:$AD)</f>
        <v>SGN,S8,BWX,R3-7aP,</v>
      </c>
      <c r="E1596" s="35">
        <v>1326</v>
      </c>
      <c r="F1596" s="36">
        <f>_xlfn.XLOOKUP($B1596,'[1]DOT Signs Costs (2)'!$A:$A,'[1]DOT Signs Costs (2)'!$Y:$Y)</f>
        <v>0.12470000000000001</v>
      </c>
      <c r="G1596" s="37">
        <f t="shared" si="314"/>
        <v>7.4820000000000002</v>
      </c>
      <c r="H1596" s="36">
        <f>_xlfn.XLOOKUP($B1596,'[1]DOT Signs Costs (2)'!$A:$A,'[1]DOT Signs Costs (2)'!$W:$W)</f>
        <v>18.128</v>
      </c>
      <c r="I1596" s="36">
        <f t="shared" si="313"/>
        <v>5.7848329999999999</v>
      </c>
      <c r="J1596" s="36">
        <f t="shared" si="315"/>
        <v>8.3549000000000012E-2</v>
      </c>
      <c r="K1596" s="36">
        <f t="shared" si="316"/>
        <v>5.7848329999999999</v>
      </c>
      <c r="L1596" s="36">
        <f t="shared" si="317"/>
        <v>23.996382000000001</v>
      </c>
      <c r="M1596" s="36">
        <f t="shared" si="318"/>
        <v>1.8765170724000002</v>
      </c>
      <c r="N1596" s="36">
        <f t="shared" si="319"/>
        <v>25.872899072399999</v>
      </c>
      <c r="O1596" s="36">
        <f t="shared" si="320"/>
        <v>4.7147250022269755</v>
      </c>
      <c r="P1596" s="36">
        <f t="shared" si="321"/>
        <v>30.587624074626973</v>
      </c>
      <c r="Q1596" s="38" t="e">
        <v>#N/A</v>
      </c>
      <c r="R1596" s="39" t="str">
        <f t="shared" si="322"/>
        <v xml:space="preserve"> </v>
      </c>
      <c r="S1596" s="40"/>
      <c r="T1596" s="41" t="str">
        <f t="shared" si="323"/>
        <v/>
      </c>
      <c r="U1596" s="41" t="str">
        <f t="shared" si="324"/>
        <v/>
      </c>
      <c r="V1596" s="41" t="e">
        <f t="shared" si="312"/>
        <v>#N/A</v>
      </c>
      <c r="W1596" s="18" t="e">
        <f>_xlfn.XLOOKUP($B1596,'[1]Query2 w Prices'!$B:$B,'[1]Query2 w Prices'!$L:$L)</f>
        <v>#N/A</v>
      </c>
    </row>
    <row r="1597" spans="2:23" ht="16.5" customHeight="1" x14ac:dyDescent="0.25">
      <c r="B1597" s="32" t="s">
        <v>2661</v>
      </c>
      <c r="C1597" s="33" t="s">
        <v>7861</v>
      </c>
      <c r="D1597" s="34" t="str">
        <f>_xlfn.XLOOKUP($B1597,[1]Redo!$A:$A,[1]Redo!$AD:$AD)</f>
        <v>SGN,S8,BWX,R3-7bP,</v>
      </c>
      <c r="E1597" s="35">
        <v>1326</v>
      </c>
      <c r="F1597" s="36">
        <f>_xlfn.XLOOKUP($B1597,'[1]DOT Signs Costs (2)'!$A:$A,'[1]DOT Signs Costs (2)'!$Y:$Y)</f>
        <v>0.12470000000000001</v>
      </c>
      <c r="G1597" s="37">
        <f t="shared" si="314"/>
        <v>7.4820000000000002</v>
      </c>
      <c r="H1597" s="36">
        <f>_xlfn.XLOOKUP($B1597,'[1]DOT Signs Costs (2)'!$A:$A,'[1]DOT Signs Costs (2)'!$W:$W)</f>
        <v>18.128</v>
      </c>
      <c r="I1597" s="36">
        <f t="shared" si="313"/>
        <v>5.7848329999999999</v>
      </c>
      <c r="J1597" s="36">
        <f t="shared" si="315"/>
        <v>8.3549000000000012E-2</v>
      </c>
      <c r="K1597" s="36">
        <f t="shared" si="316"/>
        <v>5.7848329999999999</v>
      </c>
      <c r="L1597" s="36">
        <f t="shared" si="317"/>
        <v>23.996382000000001</v>
      </c>
      <c r="M1597" s="36">
        <f t="shared" si="318"/>
        <v>1.8765170724000002</v>
      </c>
      <c r="N1597" s="36">
        <f t="shared" si="319"/>
        <v>25.872899072399999</v>
      </c>
      <c r="O1597" s="36">
        <f t="shared" si="320"/>
        <v>4.7147250022269755</v>
      </c>
      <c r="P1597" s="36">
        <f t="shared" si="321"/>
        <v>30.587624074626973</v>
      </c>
      <c r="Q1597" s="38" t="e">
        <v>#N/A</v>
      </c>
      <c r="R1597" s="39" t="str">
        <f t="shared" si="322"/>
        <v xml:space="preserve"> </v>
      </c>
      <c r="S1597" s="40"/>
      <c r="T1597" s="41" t="str">
        <f t="shared" si="323"/>
        <v/>
      </c>
      <c r="U1597" s="41" t="str">
        <f t="shared" si="324"/>
        <v/>
      </c>
      <c r="V1597" s="41" t="e">
        <f t="shared" si="312"/>
        <v>#N/A</v>
      </c>
      <c r="W1597" s="18" t="e">
        <f>_xlfn.XLOOKUP($B1597,'[1]Query2 w Prices'!$B:$B,'[1]Query2 w Prices'!$L:$L)</f>
        <v>#N/A</v>
      </c>
    </row>
    <row r="1598" spans="2:23" ht="16.5" customHeight="1" x14ac:dyDescent="0.25">
      <c r="B1598" s="42" t="s">
        <v>2662</v>
      </c>
      <c r="C1598" s="33" t="s">
        <v>6386</v>
      </c>
      <c r="D1598" s="34" t="str">
        <f>_xlfn.XLOOKUP($B1598,[1]Redo!$A:$A,[1]Redo!$AD:$AD)</f>
        <v>SGN,S8,BWX,R3-8,</v>
      </c>
      <c r="E1598" s="35">
        <v>1326</v>
      </c>
      <c r="F1598" s="36">
        <f>_xlfn.XLOOKUP($B1598,'[1]DOT Signs Costs (2)'!$A:$A,'[1]DOT Signs Costs (2)'!$Y:$Y)</f>
        <v>0.33468750000000008</v>
      </c>
      <c r="G1598" s="37">
        <f t="shared" si="314"/>
        <v>20.081250000000004</v>
      </c>
      <c r="H1598" s="36">
        <f>_xlfn.XLOOKUP($B1598,'[1]DOT Signs Costs (2)'!$A:$A,'[1]DOT Signs Costs (2)'!$W:$W)</f>
        <v>56.650000000000006</v>
      </c>
      <c r="I1598" s="36">
        <f t="shared" si="313"/>
        <v>15.526153125000004</v>
      </c>
      <c r="J1598" s="36">
        <f t="shared" si="315"/>
        <v>0.22424062500000008</v>
      </c>
      <c r="K1598" s="36">
        <f t="shared" si="316"/>
        <v>15.526153125000004</v>
      </c>
      <c r="L1598" s="36">
        <f t="shared" si="317"/>
        <v>72.400393750000006</v>
      </c>
      <c r="M1598" s="36">
        <f t="shared" si="318"/>
        <v>5.6617107912500009</v>
      </c>
      <c r="N1598" s="36">
        <f t="shared" si="319"/>
        <v>78.062104541250008</v>
      </c>
      <c r="O1598" s="36">
        <f t="shared" si="320"/>
        <v>14.224975522735164</v>
      </c>
      <c r="P1598" s="36">
        <f t="shared" si="321"/>
        <v>92.287080063985172</v>
      </c>
      <c r="Q1598" s="38">
        <v>77.17</v>
      </c>
      <c r="R1598" s="39">
        <f t="shared" si="322"/>
        <v>-0.16380494489048827</v>
      </c>
      <c r="S1598" s="40"/>
      <c r="T1598" s="41" t="str">
        <f t="shared" si="323"/>
        <v/>
      </c>
      <c r="U1598" s="41" t="str">
        <f t="shared" si="324"/>
        <v/>
      </c>
      <c r="V1598" s="41">
        <f t="shared" si="312"/>
        <v>77.17</v>
      </c>
      <c r="W1598" s="18">
        <f>_xlfn.XLOOKUP($B1598,'[1]Query2 w Prices'!$B:$B,'[1]Query2 w Prices'!$L:$L)</f>
        <v>77.090699999999998</v>
      </c>
    </row>
    <row r="1599" spans="2:23" ht="16.5" customHeight="1" x14ac:dyDescent="0.25">
      <c r="B1599" s="32" t="s">
        <v>2665</v>
      </c>
      <c r="C1599" s="33" t="s">
        <v>6387</v>
      </c>
      <c r="D1599" s="34" t="str">
        <f>_xlfn.XLOOKUP($B1599,[1]Redo!$A:$A,[1]Redo!$AD:$AD)</f>
        <v>SGN,S8,BWX,R3-8,</v>
      </c>
      <c r="E1599" s="35">
        <v>1326</v>
      </c>
      <c r="F1599" s="36">
        <f>_xlfn.XLOOKUP($B1599,'[1]DOT Signs Costs (2)'!$A:$A,'[1]DOT Signs Costs (2)'!$Y:$Y)</f>
        <v>0.46115</v>
      </c>
      <c r="G1599" s="37">
        <f t="shared" si="314"/>
        <v>27.669</v>
      </c>
      <c r="H1599" s="36">
        <f>_xlfn.XLOOKUP($B1599,'[1]DOT Signs Costs (2)'!$A:$A,'[1]DOT Signs Costs (2)'!$W:$W)</f>
        <v>81.576000000000008</v>
      </c>
      <c r="I1599" s="36">
        <f t="shared" si="313"/>
        <v>21.3927485</v>
      </c>
      <c r="J1599" s="36">
        <f t="shared" si="315"/>
        <v>0.30897050000000004</v>
      </c>
      <c r="K1599" s="36">
        <f t="shared" si="316"/>
        <v>21.3927485</v>
      </c>
      <c r="L1599" s="36">
        <f t="shared" si="317"/>
        <v>103.277719</v>
      </c>
      <c r="M1599" s="36">
        <f t="shared" si="318"/>
        <v>8.0763176258000016</v>
      </c>
      <c r="N1599" s="36">
        <f t="shared" si="319"/>
        <v>111.35403662580001</v>
      </c>
      <c r="O1599" s="36">
        <f t="shared" si="320"/>
        <v>20.291644129613871</v>
      </c>
      <c r="P1599" s="36">
        <f t="shared" si="321"/>
        <v>131.64568075541388</v>
      </c>
      <c r="Q1599" s="38" t="e">
        <v>#N/A</v>
      </c>
      <c r="R1599" s="39" t="str">
        <f t="shared" si="322"/>
        <v xml:space="preserve"> </v>
      </c>
      <c r="S1599" s="40"/>
      <c r="T1599" s="41" t="str">
        <f t="shared" si="323"/>
        <v/>
      </c>
      <c r="U1599" s="41" t="str">
        <f t="shared" si="324"/>
        <v/>
      </c>
      <c r="V1599" s="41" t="e">
        <f t="shared" si="312"/>
        <v>#N/A</v>
      </c>
      <c r="W1599" s="18" t="e">
        <f>_xlfn.XLOOKUP($B1599,'[1]Query2 w Prices'!$B:$B,'[1]Query2 w Prices'!$L:$L)</f>
        <v>#N/A</v>
      </c>
    </row>
    <row r="1600" spans="2:23" ht="16.5" customHeight="1" x14ac:dyDescent="0.25">
      <c r="B1600" s="42" t="s">
        <v>2670</v>
      </c>
      <c r="C1600" s="33" t="s">
        <v>7862</v>
      </c>
      <c r="D1600" s="34" t="str">
        <f>_xlfn.XLOOKUP($B1600,[1]Redo!$A:$A,[1]Redo!$AD:$AD)</f>
        <v>SGN,S8,BWX,R3-8a,</v>
      </c>
      <c r="E1600" s="35">
        <v>1326</v>
      </c>
      <c r="F1600" s="36">
        <f>_xlfn.XLOOKUP($B1600,'[1]DOT Signs Costs (2)'!$A:$A,'[1]DOT Signs Costs (2)'!$Y:$Y)</f>
        <v>0.49350000000000005</v>
      </c>
      <c r="G1600" s="37">
        <f t="shared" si="314"/>
        <v>29.610000000000003</v>
      </c>
      <c r="H1600" s="36">
        <f>_xlfn.XLOOKUP($B1600,'[1]DOT Signs Costs (2)'!$A:$A,'[1]DOT Signs Costs (2)'!$W:$W)</f>
        <v>90.64</v>
      </c>
      <c r="I1600" s="36">
        <f t="shared" si="313"/>
        <v>22.893465000000003</v>
      </c>
      <c r="J1600" s="36">
        <f t="shared" si="315"/>
        <v>0.33064500000000008</v>
      </c>
      <c r="K1600" s="36">
        <f t="shared" si="316"/>
        <v>22.893465000000003</v>
      </c>
      <c r="L1600" s="36">
        <f t="shared" si="317"/>
        <v>113.86411000000001</v>
      </c>
      <c r="M1600" s="36">
        <f t="shared" si="318"/>
        <v>8.9041734020000014</v>
      </c>
      <c r="N1600" s="36">
        <f t="shared" si="319"/>
        <v>122.76828340200001</v>
      </c>
      <c r="O1600" s="36">
        <f t="shared" si="320"/>
        <v>22.371621116605102</v>
      </c>
      <c r="P1600" s="36">
        <f t="shared" si="321"/>
        <v>145.13990451860511</v>
      </c>
      <c r="Q1600" s="38">
        <v>77.17</v>
      </c>
      <c r="R1600" s="39">
        <f t="shared" si="322"/>
        <v>-0.46830611294698915</v>
      </c>
      <c r="S1600" s="40"/>
      <c r="T1600" s="41" t="str">
        <f t="shared" si="323"/>
        <v/>
      </c>
      <c r="U1600" s="41" t="str">
        <f t="shared" si="324"/>
        <v/>
      </c>
      <c r="V1600" s="41">
        <f t="shared" si="312"/>
        <v>77.17</v>
      </c>
      <c r="W1600" s="18">
        <f>_xlfn.XLOOKUP($B1600,'[1]Query2 w Prices'!$B:$B,'[1]Query2 w Prices'!$L:$L)</f>
        <v>77.090699999999998</v>
      </c>
    </row>
    <row r="1601" spans="2:23" ht="16.5" customHeight="1" x14ac:dyDescent="0.25">
      <c r="B1601" s="32" t="s">
        <v>2673</v>
      </c>
      <c r="C1601" s="33" t="s">
        <v>7863</v>
      </c>
      <c r="D1601" s="34" t="str">
        <f>_xlfn.XLOOKUP($B1601,[1]Redo!$A:$A,[1]Redo!$AD:$AD)</f>
        <v>SGN,S8,BWX,R3-8a,</v>
      </c>
      <c r="E1601" s="35">
        <v>1326</v>
      </c>
      <c r="F1601" s="36">
        <f>_xlfn.XLOOKUP($B1601,'[1]DOT Signs Costs (2)'!$A:$A,'[1]DOT Signs Costs (2)'!$Y:$Y)</f>
        <v>0.71524999999999994</v>
      </c>
      <c r="G1601" s="37">
        <f t="shared" si="314"/>
        <v>42.914999999999999</v>
      </c>
      <c r="H1601" s="36">
        <f>_xlfn.XLOOKUP($B1601,'[1]DOT Signs Costs (2)'!$A:$A,'[1]DOT Signs Costs (2)'!$W:$W)</f>
        <v>135.96</v>
      </c>
      <c r="I1601" s="36">
        <f t="shared" si="313"/>
        <v>33.1804475</v>
      </c>
      <c r="J1601" s="36">
        <f t="shared" si="315"/>
        <v>0.47921749999999996</v>
      </c>
      <c r="K1601" s="36">
        <f t="shared" si="316"/>
        <v>33.1804475</v>
      </c>
      <c r="L1601" s="36">
        <f t="shared" si="317"/>
        <v>169.619665</v>
      </c>
      <c r="M1601" s="36">
        <f t="shared" si="318"/>
        <v>13.264257803000001</v>
      </c>
      <c r="N1601" s="36">
        <f t="shared" si="319"/>
        <v>182.88392280299999</v>
      </c>
      <c r="O1601" s="36">
        <f t="shared" si="320"/>
        <v>33.32627707980577</v>
      </c>
      <c r="P1601" s="36">
        <f t="shared" si="321"/>
        <v>216.21019988280577</v>
      </c>
      <c r="Q1601" s="38" t="e">
        <v>#N/A</v>
      </c>
      <c r="R1601" s="39" t="str">
        <f t="shared" si="322"/>
        <v xml:space="preserve"> </v>
      </c>
      <c r="S1601" s="40"/>
      <c r="T1601" s="41" t="str">
        <f t="shared" si="323"/>
        <v/>
      </c>
      <c r="U1601" s="41" t="str">
        <f t="shared" si="324"/>
        <v/>
      </c>
      <c r="V1601" s="41" t="e">
        <f t="shared" si="312"/>
        <v>#N/A</v>
      </c>
      <c r="W1601" s="18" t="e">
        <f>_xlfn.XLOOKUP($B1601,'[1]Query2 w Prices'!$B:$B,'[1]Query2 w Prices'!$L:$L)</f>
        <v>#N/A</v>
      </c>
    </row>
    <row r="1602" spans="2:23" ht="16.5" customHeight="1" x14ac:dyDescent="0.25">
      <c r="B1602" s="42" t="s">
        <v>2677</v>
      </c>
      <c r="C1602" s="33" t="s">
        <v>7864</v>
      </c>
      <c r="D1602" s="34" t="str">
        <f>_xlfn.XLOOKUP($B1602,[1]Redo!$A:$A,[1]Redo!$AD:$AD)</f>
        <v>SGN,S8,WBX,R3-8b,</v>
      </c>
      <c r="E1602" s="35">
        <v>1326</v>
      </c>
      <c r="F1602" s="36">
        <f>_xlfn.XLOOKUP($B1602,'[1]DOT Signs Costs (2)'!$A:$A,'[1]DOT Signs Costs (2)'!$Y:$Y)</f>
        <v>0.49350000000000005</v>
      </c>
      <c r="G1602" s="37">
        <f t="shared" si="314"/>
        <v>29.610000000000003</v>
      </c>
      <c r="H1602" s="36">
        <f>_xlfn.XLOOKUP($B1602,'[1]DOT Signs Costs (2)'!$A:$A,'[1]DOT Signs Costs (2)'!$W:$W)</f>
        <v>90.64</v>
      </c>
      <c r="I1602" s="36">
        <f t="shared" si="313"/>
        <v>22.893465000000003</v>
      </c>
      <c r="J1602" s="36">
        <f t="shared" si="315"/>
        <v>0.33064500000000008</v>
      </c>
      <c r="K1602" s="36">
        <f t="shared" si="316"/>
        <v>22.893465000000003</v>
      </c>
      <c r="L1602" s="36">
        <f t="shared" si="317"/>
        <v>113.86411000000001</v>
      </c>
      <c r="M1602" s="36">
        <f t="shared" si="318"/>
        <v>8.9041734020000014</v>
      </c>
      <c r="N1602" s="36">
        <f t="shared" si="319"/>
        <v>122.76828340200001</v>
      </c>
      <c r="O1602" s="36">
        <f t="shared" si="320"/>
        <v>22.371621116605102</v>
      </c>
      <c r="P1602" s="36">
        <f t="shared" si="321"/>
        <v>145.13990451860511</v>
      </c>
      <c r="Q1602" s="38">
        <v>77.17</v>
      </c>
      <c r="R1602" s="39">
        <f t="shared" si="322"/>
        <v>-0.46830611294698915</v>
      </c>
      <c r="S1602" s="40"/>
      <c r="T1602" s="41" t="str">
        <f t="shared" si="323"/>
        <v/>
      </c>
      <c r="U1602" s="41" t="str">
        <f t="shared" si="324"/>
        <v/>
      </c>
      <c r="V1602" s="41">
        <f t="shared" si="312"/>
        <v>77.17</v>
      </c>
      <c r="W1602" s="18">
        <f>_xlfn.XLOOKUP($B1602,'[1]Query2 w Prices'!$B:$B,'[1]Query2 w Prices'!$L:$L)</f>
        <v>77.090699999999998</v>
      </c>
    </row>
    <row r="1603" spans="2:23" ht="16.5" customHeight="1" x14ac:dyDescent="0.25">
      <c r="B1603" s="32" t="s">
        <v>2679</v>
      </c>
      <c r="C1603" s="33" t="s">
        <v>7865</v>
      </c>
      <c r="D1603" s="34" t="str">
        <f>_xlfn.XLOOKUP($B1603,[1]Redo!$A:$A,[1]Redo!$AD:$AD)</f>
        <v>SGN,S8,BWX,R3-8b,</v>
      </c>
      <c r="E1603" s="35">
        <v>1326</v>
      </c>
      <c r="F1603" s="36">
        <f>_xlfn.XLOOKUP($B1603,'[1]DOT Signs Costs (2)'!$A:$A,'[1]DOT Signs Costs (2)'!$Y:$Y)</f>
        <v>0.71524999999999994</v>
      </c>
      <c r="G1603" s="37">
        <f t="shared" si="314"/>
        <v>42.914999999999999</v>
      </c>
      <c r="H1603" s="36">
        <f>_xlfn.XLOOKUP($B1603,'[1]DOT Signs Costs (2)'!$A:$A,'[1]DOT Signs Costs (2)'!$W:$W)</f>
        <v>135.96</v>
      </c>
      <c r="I1603" s="36">
        <f t="shared" si="313"/>
        <v>33.1804475</v>
      </c>
      <c r="J1603" s="36">
        <f t="shared" si="315"/>
        <v>0.47921749999999996</v>
      </c>
      <c r="K1603" s="36">
        <f t="shared" si="316"/>
        <v>33.1804475</v>
      </c>
      <c r="L1603" s="36">
        <f t="shared" si="317"/>
        <v>169.619665</v>
      </c>
      <c r="M1603" s="36">
        <f t="shared" si="318"/>
        <v>13.264257803000001</v>
      </c>
      <c r="N1603" s="36">
        <f t="shared" si="319"/>
        <v>182.88392280299999</v>
      </c>
      <c r="O1603" s="36">
        <f t="shared" si="320"/>
        <v>33.32627707980577</v>
      </c>
      <c r="P1603" s="36">
        <f t="shared" si="321"/>
        <v>216.21019988280577</v>
      </c>
      <c r="Q1603" s="38" t="e">
        <v>#N/A</v>
      </c>
      <c r="R1603" s="39" t="str">
        <f t="shared" si="322"/>
        <v xml:space="preserve"> </v>
      </c>
      <c r="S1603" s="40"/>
      <c r="T1603" s="41" t="str">
        <f t="shared" si="323"/>
        <v/>
      </c>
      <c r="U1603" s="41" t="str">
        <f t="shared" si="324"/>
        <v/>
      </c>
      <c r="V1603" s="41" t="e">
        <f t="shared" si="312"/>
        <v>#N/A</v>
      </c>
      <c r="W1603" s="18" t="e">
        <f>_xlfn.XLOOKUP($B1603,'[1]Query2 w Prices'!$B:$B,'[1]Query2 w Prices'!$L:$L)</f>
        <v>#N/A</v>
      </c>
    </row>
    <row r="1604" spans="2:23" ht="16.5" customHeight="1" x14ac:dyDescent="0.25">
      <c r="B1604" s="42" t="s">
        <v>2680</v>
      </c>
      <c r="C1604" s="33" t="s">
        <v>7866</v>
      </c>
      <c r="D1604" s="34" t="str">
        <f>_xlfn.XLOOKUP($B1604,[1]Redo!$A:$A,[1]Redo!$AD:$AD)</f>
        <v>SGN,S8,WBX,R3-8xa,</v>
      </c>
      <c r="E1604" s="35">
        <v>1326</v>
      </c>
      <c r="F1604" s="36">
        <f>_xlfn.XLOOKUP($B1604,'[1]DOT Signs Costs (2)'!$A:$A,'[1]DOT Signs Costs (2)'!$Y:$Y)</f>
        <v>0.65172500000000022</v>
      </c>
      <c r="G1604" s="37">
        <f t="shared" si="314"/>
        <v>39.103500000000011</v>
      </c>
      <c r="H1604" s="36">
        <f>_xlfn.XLOOKUP($B1604,'[1]DOT Signs Costs (2)'!$A:$A,'[1]DOT Signs Costs (2)'!$W:$W)</f>
        <v>122.364</v>
      </c>
      <c r="I1604" s="36">
        <f t="shared" si="313"/>
        <v>30.233522750000009</v>
      </c>
      <c r="J1604" s="36">
        <f t="shared" si="315"/>
        <v>0.43665575000000018</v>
      </c>
      <c r="K1604" s="36">
        <f t="shared" si="316"/>
        <v>30.233522750000009</v>
      </c>
      <c r="L1604" s="36">
        <f t="shared" si="317"/>
        <v>153.03417850000002</v>
      </c>
      <c r="M1604" s="36">
        <f t="shared" si="318"/>
        <v>11.967272758700004</v>
      </c>
      <c r="N1604" s="36">
        <f t="shared" si="319"/>
        <v>165.00145125870003</v>
      </c>
      <c r="O1604" s="36">
        <f t="shared" si="320"/>
        <v>30.067618842257804</v>
      </c>
      <c r="P1604" s="36">
        <f t="shared" si="321"/>
        <v>195.06907010095784</v>
      </c>
      <c r="Q1604" s="38" t="e">
        <v>#N/A</v>
      </c>
      <c r="R1604" s="39" t="str">
        <f t="shared" si="322"/>
        <v xml:space="preserve"> </v>
      </c>
      <c r="S1604" s="40"/>
      <c r="T1604" s="41" t="str">
        <f t="shared" si="323"/>
        <v/>
      </c>
      <c r="U1604" s="41" t="str">
        <f t="shared" si="324"/>
        <v/>
      </c>
      <c r="V1604" s="41" t="e">
        <f t="shared" si="312"/>
        <v>#N/A</v>
      </c>
      <c r="W1604" s="18" t="e">
        <f>_xlfn.XLOOKUP($B1604,'[1]Query2 w Prices'!$B:$B,'[1]Query2 w Prices'!$L:$L)</f>
        <v>#N/A</v>
      </c>
    </row>
    <row r="1605" spans="2:23" ht="16.5" customHeight="1" x14ac:dyDescent="0.25">
      <c r="B1605" s="32" t="s">
        <v>2681</v>
      </c>
      <c r="C1605" s="33" t="s">
        <v>7867</v>
      </c>
      <c r="D1605" s="34" t="str">
        <f>_xlfn.XLOOKUP($B1605,[1]Redo!$A:$A,[1]Redo!$AD:$AD)</f>
        <v>SGN,S8,WBX,R3-8xb,</v>
      </c>
      <c r="E1605" s="35">
        <v>1326</v>
      </c>
      <c r="F1605" s="36">
        <f>_xlfn.XLOOKUP($B1605,'[1]DOT Signs Costs (2)'!$A:$A,'[1]DOT Signs Costs (2)'!$Y:$Y)</f>
        <v>0.65172500000000022</v>
      </c>
      <c r="G1605" s="37">
        <f t="shared" si="314"/>
        <v>39.103500000000011</v>
      </c>
      <c r="H1605" s="36">
        <f>_xlfn.XLOOKUP($B1605,'[1]DOT Signs Costs (2)'!$A:$A,'[1]DOT Signs Costs (2)'!$W:$W)</f>
        <v>122.364</v>
      </c>
      <c r="I1605" s="36">
        <f t="shared" si="313"/>
        <v>30.233522750000009</v>
      </c>
      <c r="J1605" s="36">
        <f t="shared" si="315"/>
        <v>0.43665575000000018</v>
      </c>
      <c r="K1605" s="36">
        <f t="shared" si="316"/>
        <v>30.233522750000009</v>
      </c>
      <c r="L1605" s="36">
        <f t="shared" si="317"/>
        <v>153.03417850000002</v>
      </c>
      <c r="M1605" s="36">
        <f t="shared" si="318"/>
        <v>11.967272758700004</v>
      </c>
      <c r="N1605" s="36">
        <f t="shared" si="319"/>
        <v>165.00145125870003</v>
      </c>
      <c r="O1605" s="36">
        <f t="shared" si="320"/>
        <v>30.067618842257804</v>
      </c>
      <c r="P1605" s="36">
        <f t="shared" si="321"/>
        <v>195.06907010095784</v>
      </c>
      <c r="Q1605" s="38" t="e">
        <v>#N/A</v>
      </c>
      <c r="R1605" s="39" t="str">
        <f t="shared" si="322"/>
        <v xml:space="preserve"> </v>
      </c>
      <c r="S1605" s="40"/>
      <c r="T1605" s="41" t="str">
        <f t="shared" si="323"/>
        <v/>
      </c>
      <c r="U1605" s="41" t="str">
        <f t="shared" si="324"/>
        <v/>
      </c>
      <c r="V1605" s="41" t="e">
        <f t="shared" si="312"/>
        <v>#N/A</v>
      </c>
      <c r="W1605" s="18" t="e">
        <f>_xlfn.XLOOKUP($B1605,'[1]Query2 w Prices'!$B:$B,'[1]Query2 w Prices'!$L:$L)</f>
        <v>#N/A</v>
      </c>
    </row>
    <row r="1606" spans="2:23" ht="16.5" customHeight="1" x14ac:dyDescent="0.25">
      <c r="B1606" s="42" t="s">
        <v>2682</v>
      </c>
      <c r="C1606" s="33" t="s">
        <v>7868</v>
      </c>
      <c r="D1606" s="34" t="str">
        <f>_xlfn.XLOOKUP($B1606,[1]Redo!$A:$A,[1]Redo!$AD:$AD)</f>
        <v>SGN,S8,WBX,R3-8xc,</v>
      </c>
      <c r="E1606" s="35">
        <v>1326</v>
      </c>
      <c r="F1606" s="36">
        <f>_xlfn.XLOOKUP($B1606,'[1]DOT Signs Costs (2)'!$A:$A,'[1]DOT Signs Costs (2)'!$Y:$Y)</f>
        <v>0.77877500000000011</v>
      </c>
      <c r="G1606" s="37">
        <f t="shared" si="314"/>
        <v>46.726500000000009</v>
      </c>
      <c r="H1606" s="36">
        <f>_xlfn.XLOOKUP($B1606,'[1]DOT Signs Costs (2)'!$A:$A,'[1]DOT Signs Costs (2)'!$W:$W)</f>
        <v>149.55600000000001</v>
      </c>
      <c r="I1606" s="36">
        <f t="shared" si="313"/>
        <v>36.127372250000008</v>
      </c>
      <c r="J1606" s="36">
        <f t="shared" si="315"/>
        <v>0.52177925000000014</v>
      </c>
      <c r="K1606" s="36">
        <f t="shared" si="316"/>
        <v>36.127372250000008</v>
      </c>
      <c r="L1606" s="36">
        <f t="shared" si="317"/>
        <v>186.20515150000003</v>
      </c>
      <c r="M1606" s="36">
        <f t="shared" si="318"/>
        <v>14.561242847300003</v>
      </c>
      <c r="N1606" s="36">
        <f t="shared" si="319"/>
        <v>200.76639434730004</v>
      </c>
      <c r="O1606" s="36">
        <f t="shared" si="320"/>
        <v>36.584935317353754</v>
      </c>
      <c r="P1606" s="36">
        <f t="shared" si="321"/>
        <v>237.3513296646538</v>
      </c>
      <c r="Q1606" s="38" t="e">
        <v>#N/A</v>
      </c>
      <c r="R1606" s="39" t="str">
        <f t="shared" si="322"/>
        <v xml:space="preserve"> </v>
      </c>
      <c r="S1606" s="40"/>
      <c r="T1606" s="41" t="str">
        <f t="shared" si="323"/>
        <v/>
      </c>
      <c r="U1606" s="41" t="str">
        <f t="shared" si="324"/>
        <v/>
      </c>
      <c r="V1606" s="41" t="e">
        <f t="shared" ref="V1606:V1669" si="325">ROUND($W1606+7.75%,2)</f>
        <v>#N/A</v>
      </c>
      <c r="W1606" s="18" t="e">
        <f>_xlfn.XLOOKUP($B1606,'[1]Query2 w Prices'!$B:$B,'[1]Query2 w Prices'!$L:$L)</f>
        <v>#N/A</v>
      </c>
    </row>
    <row r="1607" spans="2:23" ht="16.5" customHeight="1" x14ac:dyDescent="0.25">
      <c r="B1607" s="32" t="s">
        <v>2684</v>
      </c>
      <c r="C1607" s="33" t="s">
        <v>7869</v>
      </c>
      <c r="D1607" s="34" t="str">
        <f>_xlfn.XLOOKUP($B1607,[1]Redo!$A:$A,[1]Redo!$AD:$AD)</f>
        <v>SGN,S8,BWX,R3-8zd,</v>
      </c>
      <c r="E1607" s="35">
        <v>1326</v>
      </c>
      <c r="F1607" s="36">
        <f>_xlfn.XLOOKUP($B1607,'[1]DOT Signs Costs (2)'!$A:$A,'[1]DOT Signs Costs (2)'!$Y:$Y)</f>
        <v>0.46115</v>
      </c>
      <c r="G1607" s="37">
        <f t="shared" si="314"/>
        <v>27.669</v>
      </c>
      <c r="H1607" s="36">
        <f>_xlfn.XLOOKUP($B1607,'[1]DOT Signs Costs (2)'!$A:$A,'[1]DOT Signs Costs (2)'!$W:$W)</f>
        <v>81.576000000000008</v>
      </c>
      <c r="I1607" s="36">
        <f t="shared" ref="I1607:I1670" si="326">F1607*$K$4</f>
        <v>21.3927485</v>
      </c>
      <c r="J1607" s="36">
        <f t="shared" si="315"/>
        <v>0.30897050000000004</v>
      </c>
      <c r="K1607" s="36">
        <f t="shared" si="316"/>
        <v>21.3927485</v>
      </c>
      <c r="L1607" s="36">
        <f t="shared" si="317"/>
        <v>103.277719</v>
      </c>
      <c r="M1607" s="36">
        <f t="shared" si="318"/>
        <v>8.0763176258000016</v>
      </c>
      <c r="N1607" s="36">
        <f t="shared" si="319"/>
        <v>111.35403662580001</v>
      </c>
      <c r="O1607" s="36">
        <f t="shared" si="320"/>
        <v>20.291644129613871</v>
      </c>
      <c r="P1607" s="36">
        <f t="shared" si="321"/>
        <v>131.64568075541388</v>
      </c>
      <c r="Q1607" s="38" t="e">
        <v>#N/A</v>
      </c>
      <c r="R1607" s="39" t="str">
        <f t="shared" si="322"/>
        <v xml:space="preserve"> </v>
      </c>
      <c r="S1607" s="40"/>
      <c r="T1607" s="41" t="str">
        <f t="shared" si="323"/>
        <v/>
      </c>
      <c r="U1607" s="41" t="str">
        <f t="shared" si="324"/>
        <v/>
      </c>
      <c r="V1607" s="41" t="e">
        <f t="shared" si="325"/>
        <v>#N/A</v>
      </c>
      <c r="W1607" s="18" t="e">
        <f>_xlfn.XLOOKUP($B1607,'[1]Query2 w Prices'!$B:$B,'[1]Query2 w Prices'!$L:$L)</f>
        <v>#N/A</v>
      </c>
    </row>
    <row r="1608" spans="2:23" ht="16.5" customHeight="1" x14ac:dyDescent="0.25">
      <c r="B1608" s="42" t="s">
        <v>2685</v>
      </c>
      <c r="C1608" s="33" t="s">
        <v>7870</v>
      </c>
      <c r="D1608" s="34" t="str">
        <f>_xlfn.XLOOKUP($B1608,[1]Redo!$A:$A,[1]Redo!$AD:$AD)</f>
        <v>SGN,S8,BWX,R3-8ze,</v>
      </c>
      <c r="E1608" s="35">
        <v>1326</v>
      </c>
      <c r="F1608" s="36">
        <f>_xlfn.XLOOKUP($B1608,'[1]DOT Signs Costs (2)'!$A:$A,'[1]DOT Signs Costs (2)'!$Y:$Y)</f>
        <v>0.46115</v>
      </c>
      <c r="G1608" s="37">
        <f t="shared" si="314"/>
        <v>27.669</v>
      </c>
      <c r="H1608" s="36">
        <f>_xlfn.XLOOKUP($B1608,'[1]DOT Signs Costs (2)'!$A:$A,'[1]DOT Signs Costs (2)'!$W:$W)</f>
        <v>81.576000000000008</v>
      </c>
      <c r="I1608" s="36">
        <f t="shared" si="326"/>
        <v>21.3927485</v>
      </c>
      <c r="J1608" s="36">
        <f t="shared" si="315"/>
        <v>0.30897050000000004</v>
      </c>
      <c r="K1608" s="36">
        <f t="shared" si="316"/>
        <v>21.3927485</v>
      </c>
      <c r="L1608" s="36">
        <f t="shared" si="317"/>
        <v>103.277719</v>
      </c>
      <c r="M1608" s="36">
        <f t="shared" si="318"/>
        <v>8.0763176258000016</v>
      </c>
      <c r="N1608" s="36">
        <f t="shared" si="319"/>
        <v>111.35403662580001</v>
      </c>
      <c r="O1608" s="36">
        <f t="shared" si="320"/>
        <v>20.291644129613871</v>
      </c>
      <c r="P1608" s="36">
        <f t="shared" si="321"/>
        <v>131.64568075541388</v>
      </c>
      <c r="Q1608" s="38" t="e">
        <v>#N/A</v>
      </c>
      <c r="R1608" s="39" t="str">
        <f t="shared" si="322"/>
        <v xml:space="preserve"> </v>
      </c>
      <c r="S1608" s="40"/>
      <c r="T1608" s="41" t="str">
        <f t="shared" si="323"/>
        <v/>
      </c>
      <c r="U1608" s="41" t="str">
        <f t="shared" si="324"/>
        <v/>
      </c>
      <c r="V1608" s="41" t="e">
        <f t="shared" si="325"/>
        <v>#N/A</v>
      </c>
      <c r="W1608" s="18" t="e">
        <f>_xlfn.XLOOKUP($B1608,'[1]Query2 w Prices'!$B:$B,'[1]Query2 w Prices'!$L:$L)</f>
        <v>#N/A</v>
      </c>
    </row>
    <row r="1609" spans="2:23" ht="16.5" customHeight="1" x14ac:dyDescent="0.25">
      <c r="B1609" s="32" t="s">
        <v>2686</v>
      </c>
      <c r="C1609" s="33" t="s">
        <v>7871</v>
      </c>
      <c r="D1609" s="34" t="str">
        <f>_xlfn.XLOOKUP($B1609,[1]Redo!$A:$A,[1]Redo!$AD:$AD)</f>
        <v>SGN,S8,BWX,R3-8zf,</v>
      </c>
      <c r="E1609" s="35">
        <v>1326</v>
      </c>
      <c r="F1609" s="36">
        <f>_xlfn.XLOOKUP($B1609,'[1]DOT Signs Costs (2)'!$A:$A,'[1]DOT Signs Costs (2)'!$Y:$Y)</f>
        <v>0.46115</v>
      </c>
      <c r="G1609" s="37">
        <f t="shared" si="314"/>
        <v>27.669</v>
      </c>
      <c r="H1609" s="36">
        <f>_xlfn.XLOOKUP($B1609,'[1]DOT Signs Costs (2)'!$A:$A,'[1]DOT Signs Costs (2)'!$W:$W)</f>
        <v>81.576000000000008</v>
      </c>
      <c r="I1609" s="36">
        <f t="shared" si="326"/>
        <v>21.3927485</v>
      </c>
      <c r="J1609" s="36">
        <f t="shared" si="315"/>
        <v>0.30897050000000004</v>
      </c>
      <c r="K1609" s="36">
        <f t="shared" si="316"/>
        <v>21.3927485</v>
      </c>
      <c r="L1609" s="36">
        <f t="shared" si="317"/>
        <v>103.277719</v>
      </c>
      <c r="M1609" s="36">
        <f t="shared" si="318"/>
        <v>8.0763176258000016</v>
      </c>
      <c r="N1609" s="36">
        <f t="shared" si="319"/>
        <v>111.35403662580001</v>
      </c>
      <c r="O1609" s="36">
        <f t="shared" si="320"/>
        <v>20.291644129613871</v>
      </c>
      <c r="P1609" s="36">
        <f t="shared" si="321"/>
        <v>131.64568075541388</v>
      </c>
      <c r="Q1609" s="38" t="e">
        <v>#N/A</v>
      </c>
      <c r="R1609" s="39" t="str">
        <f t="shared" si="322"/>
        <v xml:space="preserve"> </v>
      </c>
      <c r="S1609" s="40"/>
      <c r="T1609" s="41" t="str">
        <f t="shared" si="323"/>
        <v/>
      </c>
      <c r="U1609" s="41" t="str">
        <f t="shared" si="324"/>
        <v/>
      </c>
      <c r="V1609" s="41" t="e">
        <f t="shared" si="325"/>
        <v>#N/A</v>
      </c>
      <c r="W1609" s="18" t="e">
        <f>_xlfn.XLOOKUP($B1609,'[1]Query2 w Prices'!$B:$B,'[1]Query2 w Prices'!$L:$L)</f>
        <v>#N/A</v>
      </c>
    </row>
    <row r="1610" spans="2:23" ht="16.5" customHeight="1" x14ac:dyDescent="0.25">
      <c r="B1610" s="42" t="s">
        <v>2687</v>
      </c>
      <c r="C1610" s="33" t="s">
        <v>7872</v>
      </c>
      <c r="D1610" s="34" t="str">
        <f>_xlfn.XLOOKUP($B1610,[1]Redo!$A:$A,[1]Redo!$AD:$AD)</f>
        <v>SGN,S8,BWX,R3-8zg,</v>
      </c>
      <c r="E1610" s="35">
        <v>1326</v>
      </c>
      <c r="F1610" s="36">
        <f>_xlfn.XLOOKUP($B1610,'[1]DOT Signs Costs (2)'!$A:$A,'[1]DOT Signs Costs (2)'!$Y:$Y)</f>
        <v>0.46115</v>
      </c>
      <c r="G1610" s="37">
        <f t="shared" ref="G1610:G1673" si="327">IFERROR(SUM(F1610*60), " ")</f>
        <v>27.669</v>
      </c>
      <c r="H1610" s="36">
        <f>_xlfn.XLOOKUP($B1610,'[1]DOT Signs Costs (2)'!$A:$A,'[1]DOT Signs Costs (2)'!$W:$W)</f>
        <v>81.576000000000008</v>
      </c>
      <c r="I1610" s="36">
        <f t="shared" si="326"/>
        <v>21.3927485</v>
      </c>
      <c r="J1610" s="36">
        <f t="shared" ref="J1610:J1673" si="328">IFERROR(SUM($J$4*F1610), " " )</f>
        <v>0.30897050000000004</v>
      </c>
      <c r="K1610" s="36">
        <f t="shared" ref="K1610:K1673" si="329">IFERROR(SUM($K$4*F1610), " ")</f>
        <v>21.3927485</v>
      </c>
      <c r="L1610" s="36">
        <f t="shared" ref="L1610:L1673" si="330">IFERROR(SUM(H1610+J1610+K1610), " ")</f>
        <v>103.277719</v>
      </c>
      <c r="M1610" s="36">
        <f t="shared" ref="M1610:M1673" si="331">IFERROR(SUM(L1610*$M$4), " ")</f>
        <v>8.0763176258000016</v>
      </c>
      <c r="N1610" s="36">
        <f t="shared" ref="N1610:N1673" si="332">IFERROR(SUM(L1610+M1610), " ")</f>
        <v>111.35403662580001</v>
      </c>
      <c r="O1610" s="36">
        <f t="shared" ref="O1610:O1673" si="333">IFERROR(SUM(N1610*$O$4), " ")</f>
        <v>20.291644129613871</v>
      </c>
      <c r="P1610" s="36">
        <f t="shared" ref="P1610:P1673" si="334">IFERROR(SUM(O1610+N1610),"")</f>
        <v>131.64568075541388</v>
      </c>
      <c r="Q1610" s="38" t="e">
        <v>#N/A</v>
      </c>
      <c r="R1610" s="39" t="str">
        <f t="shared" ref="R1610:R1673" si="335">IFERROR(SUM(Q1610-P1610)/(P1610)," ")</f>
        <v xml:space="preserve"> </v>
      </c>
      <c r="S1610" s="40"/>
      <c r="T1610" s="41" t="str">
        <f t="shared" ref="T1610:T1673" si="336">IF(S1610=0,"",Q1610*S1610)</f>
        <v/>
      </c>
      <c r="U1610" s="41" t="str">
        <f t="shared" ref="U1610:U1673" si="337">IFERROR(T1610-(P1610*S1610),"")</f>
        <v/>
      </c>
      <c r="V1610" s="41" t="e">
        <f t="shared" si="325"/>
        <v>#N/A</v>
      </c>
      <c r="W1610" s="18" t="e">
        <f>_xlfn.XLOOKUP($B1610,'[1]Query2 w Prices'!$B:$B,'[1]Query2 w Prices'!$L:$L)</f>
        <v>#N/A</v>
      </c>
    </row>
    <row r="1611" spans="2:23" ht="16.5" customHeight="1" x14ac:dyDescent="0.25">
      <c r="B1611" s="32" t="s">
        <v>2700</v>
      </c>
      <c r="C1611" s="33" t="s">
        <v>7873</v>
      </c>
      <c r="D1611" s="34" t="str">
        <f>_xlfn.XLOOKUP($B1611,[1]Redo!$A:$A,[1]Redo!$AD:$AD)</f>
        <v>SGN,S8,BWX,R3-9a,</v>
      </c>
      <c r="E1611" s="35">
        <v>1326</v>
      </c>
      <c r="F1611" s="36">
        <f>_xlfn.XLOOKUP($B1611,'[1]DOT Signs Costs (2)'!$A:$A,'[1]DOT Signs Costs (2)'!$Y:$Y)</f>
        <v>0.39762499999999995</v>
      </c>
      <c r="G1611" s="37">
        <f t="shared" si="327"/>
        <v>23.857499999999998</v>
      </c>
      <c r="H1611" s="36">
        <f>_xlfn.XLOOKUP($B1611,'[1]DOT Signs Costs (2)'!$A:$A,'[1]DOT Signs Costs (2)'!$W:$W)</f>
        <v>67.98</v>
      </c>
      <c r="I1611" s="36">
        <f t="shared" si="326"/>
        <v>18.445823749999999</v>
      </c>
      <c r="J1611" s="36">
        <f t="shared" si="328"/>
        <v>0.26640874999999997</v>
      </c>
      <c r="K1611" s="36">
        <f t="shared" si="329"/>
        <v>18.445823749999999</v>
      </c>
      <c r="L1611" s="36">
        <f t="shared" si="330"/>
        <v>86.692232500000003</v>
      </c>
      <c r="M1611" s="36">
        <f t="shared" si="331"/>
        <v>6.7793325815000003</v>
      </c>
      <c r="N1611" s="36">
        <f t="shared" si="332"/>
        <v>93.471565081500003</v>
      </c>
      <c r="O1611" s="36">
        <f t="shared" si="333"/>
        <v>17.032985892065895</v>
      </c>
      <c r="P1611" s="36">
        <f t="shared" si="334"/>
        <v>110.5045509735659</v>
      </c>
      <c r="Q1611" s="38">
        <v>61.3</v>
      </c>
      <c r="R1611" s="39">
        <f t="shared" si="335"/>
        <v>-0.44527171541863703</v>
      </c>
      <c r="S1611" s="40"/>
      <c r="T1611" s="41" t="str">
        <f t="shared" si="336"/>
        <v/>
      </c>
      <c r="U1611" s="41" t="str">
        <f t="shared" si="337"/>
        <v/>
      </c>
      <c r="V1611" s="41">
        <f t="shared" si="325"/>
        <v>61.3</v>
      </c>
      <c r="W1611" s="18">
        <f>_xlfn.XLOOKUP($B1611,'[1]Query2 w Prices'!$B:$B,'[1]Query2 w Prices'!$L:$L)</f>
        <v>61.224600000000002</v>
      </c>
    </row>
    <row r="1612" spans="2:23" ht="16.5" customHeight="1" x14ac:dyDescent="0.25">
      <c r="B1612" s="42" t="s">
        <v>2703</v>
      </c>
      <c r="C1612" s="33" t="s">
        <v>7874</v>
      </c>
      <c r="D1612" s="34" t="str">
        <f>_xlfn.XLOOKUP($B1612,[1]Redo!$A:$A,[1]Redo!$AD:$AD)</f>
        <v>SGN,S8,WBX,R3-9b,</v>
      </c>
      <c r="E1612" s="35">
        <v>1326</v>
      </c>
      <c r="F1612" s="36">
        <f>_xlfn.XLOOKUP($B1612,'[1]DOT Signs Costs (2)'!$A:$A,'[1]DOT Signs Costs (2)'!$Y:$Y)</f>
        <v>0.33410000000000006</v>
      </c>
      <c r="G1612" s="37">
        <f t="shared" si="327"/>
        <v>20.046000000000003</v>
      </c>
      <c r="H1612" s="36">
        <f>_xlfn.XLOOKUP($B1612,'[1]DOT Signs Costs (2)'!$A:$A,'[1]DOT Signs Costs (2)'!$W:$W)</f>
        <v>54.384</v>
      </c>
      <c r="I1612" s="36">
        <f t="shared" si="326"/>
        <v>15.498899000000003</v>
      </c>
      <c r="J1612" s="36">
        <f t="shared" si="328"/>
        <v>0.22384700000000005</v>
      </c>
      <c r="K1612" s="36">
        <f t="shared" si="329"/>
        <v>15.498899000000003</v>
      </c>
      <c r="L1612" s="36">
        <f t="shared" si="330"/>
        <v>70.106746000000001</v>
      </c>
      <c r="M1612" s="36">
        <f t="shared" si="331"/>
        <v>5.4823475372000008</v>
      </c>
      <c r="N1612" s="36">
        <f t="shared" si="332"/>
        <v>75.5890935372</v>
      </c>
      <c r="O1612" s="36">
        <f t="shared" si="333"/>
        <v>13.774327654517919</v>
      </c>
      <c r="P1612" s="36">
        <f t="shared" si="334"/>
        <v>89.363421191717919</v>
      </c>
      <c r="Q1612" s="38">
        <v>51.66</v>
      </c>
      <c r="R1612" s="39">
        <f t="shared" si="335"/>
        <v>-0.42191112077983228</v>
      </c>
      <c r="S1612" s="40"/>
      <c r="T1612" s="41" t="str">
        <f t="shared" si="336"/>
        <v/>
      </c>
      <c r="U1612" s="41" t="str">
        <f t="shared" si="337"/>
        <v/>
      </c>
      <c r="V1612" s="41">
        <f t="shared" si="325"/>
        <v>51.66</v>
      </c>
      <c r="W1612" s="18">
        <f>_xlfn.XLOOKUP($B1612,'[1]Query2 w Prices'!$B:$B,'[1]Query2 w Prices'!$L:$L)</f>
        <v>51.584099999999999</v>
      </c>
    </row>
    <row r="1613" spans="2:23" ht="16.5" customHeight="1" x14ac:dyDescent="0.25">
      <c r="B1613" s="32" t="s">
        <v>2704</v>
      </c>
      <c r="C1613" s="33" t="s">
        <v>7875</v>
      </c>
      <c r="D1613" s="34" t="str">
        <f>_xlfn.XLOOKUP($B1613,[1]Redo!$A:$A,[1]Redo!$AD:$AD)</f>
        <v>SGN,S8,WBX,R3-9b,</v>
      </c>
      <c r="E1613" s="35">
        <v>1326</v>
      </c>
      <c r="F1613" s="36">
        <f>_xlfn.XLOOKUP($B1613,'[1]DOT Signs Costs (2)'!$A:$A,'[1]DOT Signs Costs (2)'!$Y:$Y)</f>
        <v>0.60820000000000018</v>
      </c>
      <c r="G1613" s="37">
        <f t="shared" si="327"/>
        <v>36.492000000000012</v>
      </c>
      <c r="H1613" s="36">
        <f>_xlfn.XLOOKUP($B1613,'[1]DOT Signs Costs (2)'!$A:$A,'[1]DOT Signs Costs (2)'!$W:$W)</f>
        <v>108.768</v>
      </c>
      <c r="I1613" s="36">
        <f t="shared" si="326"/>
        <v>28.21439800000001</v>
      </c>
      <c r="J1613" s="36">
        <f t="shared" si="328"/>
        <v>0.40749400000000013</v>
      </c>
      <c r="K1613" s="36">
        <f t="shared" si="329"/>
        <v>28.21439800000001</v>
      </c>
      <c r="L1613" s="36">
        <f t="shared" si="330"/>
        <v>137.389892</v>
      </c>
      <c r="M1613" s="36">
        <f t="shared" si="331"/>
        <v>10.743889554400001</v>
      </c>
      <c r="N1613" s="36">
        <f t="shared" si="332"/>
        <v>148.1337815544</v>
      </c>
      <c r="O1613" s="36">
        <f t="shared" si="333"/>
        <v>26.993884280791328</v>
      </c>
      <c r="P1613" s="36">
        <f t="shared" si="334"/>
        <v>175.12766583519132</v>
      </c>
      <c r="Q1613" s="38">
        <v>90.77</v>
      </c>
      <c r="R1613" s="39">
        <f t="shared" si="335"/>
        <v>-0.48169240098579519</v>
      </c>
      <c r="S1613" s="40"/>
      <c r="T1613" s="41" t="str">
        <f t="shared" si="336"/>
        <v/>
      </c>
      <c r="U1613" s="41" t="str">
        <f t="shared" si="337"/>
        <v/>
      </c>
      <c r="V1613" s="41">
        <f t="shared" si="325"/>
        <v>90.77</v>
      </c>
      <c r="W1613" s="18">
        <f>_xlfn.XLOOKUP($B1613,'[1]Query2 w Prices'!$B:$B,'[1]Query2 w Prices'!$L:$L)</f>
        <v>90.694900000000004</v>
      </c>
    </row>
    <row r="1614" spans="2:23" ht="16.5" customHeight="1" x14ac:dyDescent="0.25">
      <c r="B1614" s="42" t="s">
        <v>2705</v>
      </c>
      <c r="C1614" s="33" t="s">
        <v>7876</v>
      </c>
      <c r="D1614" s="34" t="str">
        <f>_xlfn.XLOOKUP($B1614,[1]Redo!$A:$A,[1]Redo!$AD:$AD)</f>
        <v>SGN,S8,BWX,R3-9cP,</v>
      </c>
      <c r="E1614" s="35">
        <v>1326</v>
      </c>
      <c r="F1614" s="36">
        <f>_xlfn.XLOOKUP($B1614,'[1]DOT Signs Costs (2)'!$A:$A,'[1]DOT Signs Costs (2)'!$Y:$Y)</f>
        <v>0.12470000000000001</v>
      </c>
      <c r="G1614" s="37">
        <f t="shared" si="327"/>
        <v>7.4820000000000002</v>
      </c>
      <c r="H1614" s="36">
        <f>_xlfn.XLOOKUP($B1614,'[1]DOT Signs Costs (2)'!$A:$A,'[1]DOT Signs Costs (2)'!$W:$W)</f>
        <v>18.128</v>
      </c>
      <c r="I1614" s="36">
        <f t="shared" si="326"/>
        <v>5.7848329999999999</v>
      </c>
      <c r="J1614" s="36">
        <f t="shared" si="328"/>
        <v>8.3549000000000012E-2</v>
      </c>
      <c r="K1614" s="36">
        <f t="shared" si="329"/>
        <v>5.7848329999999999</v>
      </c>
      <c r="L1614" s="36">
        <f t="shared" si="330"/>
        <v>23.996382000000001</v>
      </c>
      <c r="M1614" s="36">
        <f t="shared" si="331"/>
        <v>1.8765170724000002</v>
      </c>
      <c r="N1614" s="36">
        <f t="shared" si="332"/>
        <v>25.872899072399999</v>
      </c>
      <c r="O1614" s="36">
        <f t="shared" si="333"/>
        <v>4.7147250022269755</v>
      </c>
      <c r="P1614" s="36">
        <f t="shared" si="334"/>
        <v>30.587624074626973</v>
      </c>
      <c r="Q1614" s="38" t="e">
        <v>#N/A</v>
      </c>
      <c r="R1614" s="39" t="str">
        <f t="shared" si="335"/>
        <v xml:space="preserve"> </v>
      </c>
      <c r="S1614" s="40"/>
      <c r="T1614" s="41" t="str">
        <f t="shared" si="336"/>
        <v/>
      </c>
      <c r="U1614" s="41" t="str">
        <f t="shared" si="337"/>
        <v/>
      </c>
      <c r="V1614" s="41" t="e">
        <f t="shared" si="325"/>
        <v>#N/A</v>
      </c>
      <c r="W1614" s="18" t="e">
        <f>_xlfn.XLOOKUP($B1614,'[1]Query2 w Prices'!$B:$B,'[1]Query2 w Prices'!$L:$L)</f>
        <v>#N/A</v>
      </c>
    </row>
    <row r="1615" spans="2:23" ht="16.5" customHeight="1" x14ac:dyDescent="0.25">
      <c r="B1615" s="32" t="s">
        <v>2706</v>
      </c>
      <c r="C1615" s="33" t="s">
        <v>7877</v>
      </c>
      <c r="D1615" s="34" t="str">
        <f>_xlfn.XLOOKUP($B1615,[1]Redo!$A:$A,[1]Redo!$AD:$AD)</f>
        <v>SGN,S8,BWX,R3-9cP,</v>
      </c>
      <c r="E1615" s="35">
        <v>1326</v>
      </c>
      <c r="F1615" s="36">
        <f>_xlfn.XLOOKUP($B1615,'[1]DOT Signs Costs (2)'!$A:$A,'[1]DOT Signs Costs (2)'!$Y:$Y)</f>
        <v>0.24057500000000001</v>
      </c>
      <c r="G1615" s="37">
        <f t="shared" si="327"/>
        <v>14.4345</v>
      </c>
      <c r="H1615" s="36">
        <f>_xlfn.XLOOKUP($B1615,'[1]DOT Signs Costs (2)'!$A:$A,'[1]DOT Signs Costs (2)'!$W:$W)</f>
        <v>40.788000000000004</v>
      </c>
      <c r="I1615" s="36">
        <f t="shared" si="326"/>
        <v>11.160274250000001</v>
      </c>
      <c r="J1615" s="36">
        <f t="shared" si="328"/>
        <v>0.16118525000000003</v>
      </c>
      <c r="K1615" s="36">
        <f t="shared" si="329"/>
        <v>11.160274250000001</v>
      </c>
      <c r="L1615" s="36">
        <f t="shared" si="330"/>
        <v>52.109459500000007</v>
      </c>
      <c r="M1615" s="36">
        <f t="shared" si="331"/>
        <v>4.0749597329000009</v>
      </c>
      <c r="N1615" s="36">
        <f t="shared" si="332"/>
        <v>56.184419232900005</v>
      </c>
      <c r="O1615" s="36">
        <f t="shared" si="333"/>
        <v>10.238283902847687</v>
      </c>
      <c r="P1615" s="36">
        <f t="shared" si="334"/>
        <v>66.422703135747696</v>
      </c>
      <c r="Q1615" s="38" t="e">
        <v>#N/A</v>
      </c>
      <c r="R1615" s="39" t="str">
        <f t="shared" si="335"/>
        <v xml:space="preserve"> </v>
      </c>
      <c r="S1615" s="40"/>
      <c r="T1615" s="41" t="str">
        <f t="shared" si="336"/>
        <v/>
      </c>
      <c r="U1615" s="41" t="str">
        <f t="shared" si="337"/>
        <v/>
      </c>
      <c r="V1615" s="41" t="e">
        <f t="shared" si="325"/>
        <v>#N/A</v>
      </c>
      <c r="W1615" s="18" t="e">
        <f>_xlfn.XLOOKUP($B1615,'[1]Query2 w Prices'!$B:$B,'[1]Query2 w Prices'!$L:$L)</f>
        <v>#N/A</v>
      </c>
    </row>
    <row r="1616" spans="2:23" ht="16.5" customHeight="1" x14ac:dyDescent="0.25">
      <c r="B1616" s="42" t="s">
        <v>2707</v>
      </c>
      <c r="C1616" s="33" t="s">
        <v>7878</v>
      </c>
      <c r="D1616" s="34" t="str">
        <f>_xlfn.XLOOKUP($B1616,[1]Redo!$A:$A,[1]Redo!$AD:$AD)</f>
        <v>SGN,S8,BWX,R3-9dP,</v>
      </c>
      <c r="E1616" s="35">
        <v>1326</v>
      </c>
      <c r="F1616" s="36">
        <f>_xlfn.XLOOKUP($B1616,'[1]DOT Signs Costs (2)'!$A:$A,'[1]DOT Signs Costs (2)'!$Y:$Y)</f>
        <v>0.12470000000000001</v>
      </c>
      <c r="G1616" s="37">
        <f t="shared" si="327"/>
        <v>7.4820000000000002</v>
      </c>
      <c r="H1616" s="36">
        <f>_xlfn.XLOOKUP($B1616,'[1]DOT Signs Costs (2)'!$A:$A,'[1]DOT Signs Costs (2)'!$W:$W)</f>
        <v>18.128</v>
      </c>
      <c r="I1616" s="36">
        <f t="shared" si="326"/>
        <v>5.7848329999999999</v>
      </c>
      <c r="J1616" s="36">
        <f t="shared" si="328"/>
        <v>8.3549000000000012E-2</v>
      </c>
      <c r="K1616" s="36">
        <f t="shared" si="329"/>
        <v>5.7848329999999999</v>
      </c>
      <c r="L1616" s="36">
        <f t="shared" si="330"/>
        <v>23.996382000000001</v>
      </c>
      <c r="M1616" s="36">
        <f t="shared" si="331"/>
        <v>1.8765170724000002</v>
      </c>
      <c r="N1616" s="36">
        <f t="shared" si="332"/>
        <v>25.872899072399999</v>
      </c>
      <c r="O1616" s="36">
        <f t="shared" si="333"/>
        <v>4.7147250022269755</v>
      </c>
      <c r="P1616" s="36">
        <f t="shared" si="334"/>
        <v>30.587624074626973</v>
      </c>
      <c r="Q1616" s="38" t="e">
        <v>#N/A</v>
      </c>
      <c r="R1616" s="39" t="str">
        <f t="shared" si="335"/>
        <v xml:space="preserve"> </v>
      </c>
      <c r="S1616" s="40"/>
      <c r="T1616" s="41" t="str">
        <f t="shared" si="336"/>
        <v/>
      </c>
      <c r="U1616" s="41" t="str">
        <f t="shared" si="337"/>
        <v/>
      </c>
      <c r="V1616" s="41" t="e">
        <f t="shared" si="325"/>
        <v>#N/A</v>
      </c>
      <c r="W1616" s="18" t="e">
        <f>_xlfn.XLOOKUP($B1616,'[1]Query2 w Prices'!$B:$B,'[1]Query2 w Prices'!$L:$L)</f>
        <v>#N/A</v>
      </c>
    </row>
    <row r="1617" spans="2:23" ht="16.5" customHeight="1" x14ac:dyDescent="0.25">
      <c r="B1617" s="32" t="s">
        <v>2708</v>
      </c>
      <c r="C1617" s="33" t="s">
        <v>7879</v>
      </c>
      <c r="D1617" s="34" t="str">
        <f>_xlfn.XLOOKUP($B1617,[1]Redo!$A:$A,[1]Redo!$AD:$AD)</f>
        <v>SGN,S8,BWX,R3-9dP,</v>
      </c>
      <c r="E1617" s="35">
        <v>1326</v>
      </c>
      <c r="F1617" s="36">
        <f>_xlfn.XLOOKUP($B1617,'[1]DOT Signs Costs (2)'!$A:$A,'[1]DOT Signs Costs (2)'!$Y:$Y)</f>
        <v>0.24057500000000001</v>
      </c>
      <c r="G1617" s="37">
        <f t="shared" si="327"/>
        <v>14.4345</v>
      </c>
      <c r="H1617" s="36">
        <f>_xlfn.XLOOKUP($B1617,'[1]DOT Signs Costs (2)'!$A:$A,'[1]DOT Signs Costs (2)'!$W:$W)</f>
        <v>40.788000000000004</v>
      </c>
      <c r="I1617" s="36">
        <f t="shared" si="326"/>
        <v>11.160274250000001</v>
      </c>
      <c r="J1617" s="36">
        <f t="shared" si="328"/>
        <v>0.16118525000000003</v>
      </c>
      <c r="K1617" s="36">
        <f t="shared" si="329"/>
        <v>11.160274250000001</v>
      </c>
      <c r="L1617" s="36">
        <f t="shared" si="330"/>
        <v>52.109459500000007</v>
      </c>
      <c r="M1617" s="36">
        <f t="shared" si="331"/>
        <v>4.0749597329000009</v>
      </c>
      <c r="N1617" s="36">
        <f t="shared" si="332"/>
        <v>56.184419232900005</v>
      </c>
      <c r="O1617" s="36">
        <f t="shared" si="333"/>
        <v>10.238283902847687</v>
      </c>
      <c r="P1617" s="36">
        <f t="shared" si="334"/>
        <v>66.422703135747696</v>
      </c>
      <c r="Q1617" s="38" t="e">
        <v>#N/A</v>
      </c>
      <c r="R1617" s="39" t="str">
        <f t="shared" si="335"/>
        <v xml:space="preserve"> </v>
      </c>
      <c r="S1617" s="40"/>
      <c r="T1617" s="41" t="str">
        <f t="shared" si="336"/>
        <v/>
      </c>
      <c r="U1617" s="41" t="str">
        <f t="shared" si="337"/>
        <v/>
      </c>
      <c r="V1617" s="41" t="e">
        <f t="shared" si="325"/>
        <v>#N/A</v>
      </c>
      <c r="W1617" s="18" t="e">
        <f>_xlfn.XLOOKUP($B1617,'[1]Query2 w Prices'!$B:$B,'[1]Query2 w Prices'!$L:$L)</f>
        <v>#N/A</v>
      </c>
    </row>
    <row r="1618" spans="2:23" ht="16.5" customHeight="1" x14ac:dyDescent="0.25">
      <c r="B1618" s="42" t="s">
        <v>2709</v>
      </c>
      <c r="C1618" s="33" t="s">
        <v>7880</v>
      </c>
      <c r="D1618" s="34" t="str">
        <f>_xlfn.XLOOKUP($B1618,[1]Redo!$A:$A,[1]Redo!$AD:$AD)</f>
        <v>SGN,S8,RBW,R3-9e,</v>
      </c>
      <c r="E1618" s="35">
        <v>1326</v>
      </c>
      <c r="F1618" s="36">
        <f>_xlfn.XLOOKUP($B1618,'[1]DOT Signs Costs (2)'!$A:$A,'[1]DOT Signs Costs (2)'!$Y:$Y)</f>
        <v>1.6246</v>
      </c>
      <c r="G1618" s="37">
        <f t="shared" si="327"/>
        <v>97.475999999999999</v>
      </c>
      <c r="H1618" s="36">
        <f>_xlfn.XLOOKUP($B1618,'[1]DOT Signs Costs (2)'!$A:$A,'[1]DOT Signs Costs (2)'!$W:$W)</f>
        <v>326.30400000000003</v>
      </c>
      <c r="I1618" s="36">
        <f t="shared" si="326"/>
        <v>75.365194000000002</v>
      </c>
      <c r="J1618" s="36">
        <f t="shared" si="328"/>
        <v>1.0884820000000002</v>
      </c>
      <c r="K1618" s="36">
        <f t="shared" si="329"/>
        <v>75.365194000000002</v>
      </c>
      <c r="L1618" s="36">
        <f t="shared" si="330"/>
        <v>402.75767600000006</v>
      </c>
      <c r="M1618" s="36">
        <f t="shared" si="331"/>
        <v>31.495650263200005</v>
      </c>
      <c r="N1618" s="36">
        <f t="shared" si="332"/>
        <v>434.25332626320005</v>
      </c>
      <c r="O1618" s="36">
        <f t="shared" si="333"/>
        <v>79.132416081558944</v>
      </c>
      <c r="P1618" s="36">
        <f t="shared" si="334"/>
        <v>513.38574234475902</v>
      </c>
      <c r="Q1618" s="38" t="e">
        <v>#N/A</v>
      </c>
      <c r="R1618" s="39" t="str">
        <f t="shared" si="335"/>
        <v xml:space="preserve"> </v>
      </c>
      <c r="S1618" s="40"/>
      <c r="T1618" s="41" t="str">
        <f t="shared" si="336"/>
        <v/>
      </c>
      <c r="U1618" s="41" t="str">
        <f t="shared" si="337"/>
        <v/>
      </c>
      <c r="V1618" s="41" t="e">
        <f t="shared" si="325"/>
        <v>#N/A</v>
      </c>
      <c r="W1618" s="18" t="e">
        <f>_xlfn.XLOOKUP($B1618,'[1]Query2 w Prices'!$B:$B,'[1]Query2 w Prices'!$L:$L)</f>
        <v>#N/A</v>
      </c>
    </row>
    <row r="1619" spans="2:23" ht="16.5" customHeight="1" x14ac:dyDescent="0.25">
      <c r="B1619" s="32" t="s">
        <v>2711</v>
      </c>
      <c r="C1619" s="33" t="s">
        <v>7881</v>
      </c>
      <c r="D1619" s="34" t="str">
        <f>_xlfn.XLOOKUP($B1619,[1]Redo!$A:$A,[1]Redo!$AD:$AD)</f>
        <v>SGN,S8,WBX,R3-9f,</v>
      </c>
      <c r="E1619" s="35">
        <v>1326</v>
      </c>
      <c r="F1619" s="36">
        <f>_xlfn.XLOOKUP($B1619,'[1]DOT Signs Costs (2)'!$A:$A,'[1]DOT Signs Costs (2)'!$Y:$Y)</f>
        <v>0.46056249999999993</v>
      </c>
      <c r="G1619" s="37">
        <f t="shared" si="327"/>
        <v>27.633749999999996</v>
      </c>
      <c r="H1619" s="36">
        <f>_xlfn.XLOOKUP($B1619,'[1]DOT Signs Costs (2)'!$A:$A,'[1]DOT Signs Costs (2)'!$W:$W)</f>
        <v>79.31</v>
      </c>
      <c r="I1619" s="36">
        <f t="shared" si="326"/>
        <v>21.365494374999997</v>
      </c>
      <c r="J1619" s="36">
        <f t="shared" si="328"/>
        <v>0.30857687499999997</v>
      </c>
      <c r="K1619" s="36">
        <f t="shared" si="329"/>
        <v>21.365494374999997</v>
      </c>
      <c r="L1619" s="36">
        <f t="shared" si="330"/>
        <v>100.98407125</v>
      </c>
      <c r="M1619" s="36">
        <f t="shared" si="331"/>
        <v>7.8969543717500006</v>
      </c>
      <c r="N1619" s="36">
        <f t="shared" si="332"/>
        <v>108.88102562175</v>
      </c>
      <c r="O1619" s="36">
        <f t="shared" si="333"/>
        <v>19.840996261396626</v>
      </c>
      <c r="P1619" s="36">
        <f t="shared" si="334"/>
        <v>128.72202188314662</v>
      </c>
      <c r="Q1619" s="38">
        <v>70.930000000000007</v>
      </c>
      <c r="R1619" s="39">
        <f t="shared" si="335"/>
        <v>-0.44896763613307755</v>
      </c>
      <c r="S1619" s="40"/>
      <c r="T1619" s="41" t="str">
        <f t="shared" si="336"/>
        <v/>
      </c>
      <c r="U1619" s="41" t="str">
        <f t="shared" si="337"/>
        <v/>
      </c>
      <c r="V1619" s="41">
        <f t="shared" si="325"/>
        <v>70.930000000000007</v>
      </c>
      <c r="W1619" s="18">
        <f>_xlfn.XLOOKUP($B1619,'[1]Query2 w Prices'!$B:$B,'[1]Query2 w Prices'!$L:$L)</f>
        <v>70.853999999999999</v>
      </c>
    </row>
    <row r="1620" spans="2:23" ht="16.5" customHeight="1" x14ac:dyDescent="0.25">
      <c r="B1620" s="42" t="s">
        <v>2714</v>
      </c>
      <c r="C1620" s="33" t="s">
        <v>7882</v>
      </c>
      <c r="D1620" s="34" t="str">
        <f>_xlfn.XLOOKUP($B1620,[1]Redo!$A:$A,[1]Redo!$AD:$AD)</f>
        <v>SGN,S8,WBX,R3-9f,</v>
      </c>
      <c r="E1620" s="35">
        <v>1326</v>
      </c>
      <c r="F1620" s="36">
        <f>_xlfn.XLOOKUP($B1620,'[1]DOT Signs Costs (2)'!$A:$A,'[1]DOT Signs Costs (2)'!$Y:$Y)</f>
        <v>0.68172500000000014</v>
      </c>
      <c r="G1620" s="37">
        <f t="shared" si="327"/>
        <v>40.903500000000008</v>
      </c>
      <c r="H1620" s="36">
        <f>_xlfn.XLOOKUP($B1620,'[1]DOT Signs Costs (2)'!$A:$A,'[1]DOT Signs Costs (2)'!$W:$W)</f>
        <v>122.364</v>
      </c>
      <c r="I1620" s="36">
        <f t="shared" si="326"/>
        <v>31.625222750000006</v>
      </c>
      <c r="J1620" s="36">
        <f t="shared" si="328"/>
        <v>0.45675575000000013</v>
      </c>
      <c r="K1620" s="36">
        <f t="shared" si="329"/>
        <v>31.625222750000006</v>
      </c>
      <c r="L1620" s="36">
        <f t="shared" si="330"/>
        <v>154.44597850000002</v>
      </c>
      <c r="M1620" s="36">
        <f t="shared" si="331"/>
        <v>12.077675518700003</v>
      </c>
      <c r="N1620" s="36">
        <f t="shared" si="332"/>
        <v>166.52365401870003</v>
      </c>
      <c r="O1620" s="36">
        <f t="shared" si="333"/>
        <v>30.345004356380059</v>
      </c>
      <c r="P1620" s="36">
        <f t="shared" si="334"/>
        <v>196.86865837508009</v>
      </c>
      <c r="Q1620" s="38">
        <v>102.11</v>
      </c>
      <c r="R1620" s="39">
        <f t="shared" si="335"/>
        <v>-0.48132932462283073</v>
      </c>
      <c r="S1620" s="40"/>
      <c r="T1620" s="41" t="str">
        <f t="shared" si="336"/>
        <v/>
      </c>
      <c r="U1620" s="41" t="str">
        <f t="shared" si="337"/>
        <v/>
      </c>
      <c r="V1620" s="41">
        <f t="shared" si="325"/>
        <v>102.11</v>
      </c>
      <c r="W1620" s="18">
        <f>_xlfn.XLOOKUP($B1620,'[1]Query2 w Prices'!$B:$B,'[1]Query2 w Prices'!$L:$L)</f>
        <v>102.0373</v>
      </c>
    </row>
    <row r="1621" spans="2:23" ht="16.5" customHeight="1" x14ac:dyDescent="0.25">
      <c r="B1621" s="32" t="s">
        <v>2715</v>
      </c>
      <c r="C1621" s="33" t="s">
        <v>7883</v>
      </c>
      <c r="D1621" s="34" t="str">
        <f>_xlfn.XLOOKUP($B1621,[1]Redo!$A:$A,[1]Redo!$AD:$AD)</f>
        <v>SGN,S8,WBX,R3-9g,</v>
      </c>
      <c r="E1621" s="35">
        <v>1326</v>
      </c>
      <c r="F1621" s="36">
        <f>_xlfn.XLOOKUP($B1621,'[1]DOT Signs Costs (2)'!$A:$A,'[1]DOT Signs Costs (2)'!$Y:$Y)</f>
        <v>1.2234500000000001</v>
      </c>
      <c r="G1621" s="37">
        <f t="shared" si="327"/>
        <v>73.407000000000011</v>
      </c>
      <c r="H1621" s="36">
        <f>_xlfn.XLOOKUP($B1621,'[1]DOT Signs Costs (2)'!$A:$A,'[1]DOT Signs Costs (2)'!$W:$W)</f>
        <v>244.72800000000001</v>
      </c>
      <c r="I1621" s="36">
        <f t="shared" si="326"/>
        <v>56.755845500000007</v>
      </c>
      <c r="J1621" s="36">
        <f t="shared" si="328"/>
        <v>0.81971150000000015</v>
      </c>
      <c r="K1621" s="36">
        <f t="shared" si="329"/>
        <v>56.755845500000007</v>
      </c>
      <c r="L1621" s="36">
        <f t="shared" si="330"/>
        <v>302.30355700000001</v>
      </c>
      <c r="M1621" s="36">
        <f t="shared" si="331"/>
        <v>23.640138157400003</v>
      </c>
      <c r="N1621" s="36">
        <f t="shared" si="332"/>
        <v>325.94369515740004</v>
      </c>
      <c r="O1621" s="36">
        <f t="shared" si="333"/>
        <v>59.395542980189589</v>
      </c>
      <c r="P1621" s="36">
        <f t="shared" si="334"/>
        <v>385.33923813758963</v>
      </c>
      <c r="Q1621" s="38">
        <v>595.26</v>
      </c>
      <c r="R1621" s="39">
        <f t="shared" si="335"/>
        <v>0.54476871568281826</v>
      </c>
      <c r="S1621" s="40"/>
      <c r="T1621" s="41" t="str">
        <f t="shared" si="336"/>
        <v/>
      </c>
      <c r="U1621" s="41" t="str">
        <f t="shared" si="337"/>
        <v/>
      </c>
      <c r="V1621" s="41">
        <f t="shared" si="325"/>
        <v>595.26</v>
      </c>
      <c r="W1621" s="18">
        <f>_xlfn.XLOOKUP($B1621,'[1]Query2 w Prices'!$B:$B,'[1]Query2 w Prices'!$L:$L)</f>
        <v>595.18240000000003</v>
      </c>
    </row>
    <row r="1622" spans="2:23" ht="16.5" customHeight="1" x14ac:dyDescent="0.25">
      <c r="B1622" s="42" t="s">
        <v>2718</v>
      </c>
      <c r="C1622" s="33" t="s">
        <v>7884</v>
      </c>
      <c r="D1622" s="34" t="str">
        <f>_xlfn.XLOOKUP($B1622,[1]Redo!$A:$A,[1]Redo!$AD:$AD)</f>
        <v>SGN,S8,WBX,R3-9h,</v>
      </c>
      <c r="E1622" s="35">
        <v>1326</v>
      </c>
      <c r="F1622" s="36">
        <f>_xlfn.XLOOKUP($B1622,'[1]DOT Signs Costs (2)'!$A:$A,'[1]DOT Signs Costs (2)'!$Y:$Y)</f>
        <v>1.2234500000000001</v>
      </c>
      <c r="G1622" s="37">
        <f t="shared" si="327"/>
        <v>73.407000000000011</v>
      </c>
      <c r="H1622" s="36">
        <f>_xlfn.XLOOKUP($B1622,'[1]DOT Signs Costs (2)'!$A:$A,'[1]DOT Signs Costs (2)'!$W:$W)</f>
        <v>244.72800000000001</v>
      </c>
      <c r="I1622" s="36">
        <f t="shared" si="326"/>
        <v>56.755845500000007</v>
      </c>
      <c r="J1622" s="36">
        <f t="shared" si="328"/>
        <v>0.81971150000000015</v>
      </c>
      <c r="K1622" s="36">
        <f t="shared" si="329"/>
        <v>56.755845500000007</v>
      </c>
      <c r="L1622" s="36">
        <f t="shared" si="330"/>
        <v>302.30355700000001</v>
      </c>
      <c r="M1622" s="36">
        <f t="shared" si="331"/>
        <v>23.640138157400003</v>
      </c>
      <c r="N1622" s="36">
        <f t="shared" si="332"/>
        <v>325.94369515740004</v>
      </c>
      <c r="O1622" s="36">
        <f t="shared" si="333"/>
        <v>59.395542980189589</v>
      </c>
      <c r="P1622" s="36">
        <f t="shared" si="334"/>
        <v>385.33923813758963</v>
      </c>
      <c r="Q1622" s="38">
        <v>595.26</v>
      </c>
      <c r="R1622" s="39">
        <f t="shared" si="335"/>
        <v>0.54476871568281826</v>
      </c>
      <c r="S1622" s="40"/>
      <c r="T1622" s="41" t="str">
        <f t="shared" si="336"/>
        <v/>
      </c>
      <c r="U1622" s="41" t="str">
        <f t="shared" si="337"/>
        <v/>
      </c>
      <c r="V1622" s="41">
        <f t="shared" si="325"/>
        <v>595.26</v>
      </c>
      <c r="W1622" s="18">
        <f>_xlfn.XLOOKUP($B1622,'[1]Query2 w Prices'!$B:$B,'[1]Query2 w Prices'!$L:$L)</f>
        <v>595.18240000000003</v>
      </c>
    </row>
    <row r="1623" spans="2:23" ht="16.5" customHeight="1" x14ac:dyDescent="0.25">
      <c r="B1623" s="32" t="s">
        <v>2720</v>
      </c>
      <c r="C1623" s="33" t="s">
        <v>7885</v>
      </c>
      <c r="D1623" s="34" t="str">
        <f>_xlfn.XLOOKUP($B1623,[1]Redo!$A:$A,[1]Redo!$AD:$AD)</f>
        <v>SGN,S8,WBX,R3-9i,</v>
      </c>
      <c r="E1623" s="35">
        <v>1326</v>
      </c>
      <c r="F1623" s="36">
        <f>_xlfn.XLOOKUP($B1623,'[1]DOT Signs Costs (2)'!$A:$A,'[1]DOT Signs Costs (2)'!$Y:$Y)</f>
        <v>1.6246</v>
      </c>
      <c r="G1623" s="37">
        <f t="shared" si="327"/>
        <v>97.475999999999999</v>
      </c>
      <c r="H1623" s="36">
        <f>_xlfn.XLOOKUP($B1623,'[1]DOT Signs Costs (2)'!$A:$A,'[1]DOT Signs Costs (2)'!$W:$W)</f>
        <v>326.30400000000003</v>
      </c>
      <c r="I1623" s="36">
        <f t="shared" si="326"/>
        <v>75.365194000000002</v>
      </c>
      <c r="J1623" s="36">
        <f t="shared" si="328"/>
        <v>1.0884820000000002</v>
      </c>
      <c r="K1623" s="36">
        <f t="shared" si="329"/>
        <v>75.365194000000002</v>
      </c>
      <c r="L1623" s="36">
        <f t="shared" si="330"/>
        <v>402.75767600000006</v>
      </c>
      <c r="M1623" s="36">
        <f t="shared" si="331"/>
        <v>31.495650263200005</v>
      </c>
      <c r="N1623" s="36">
        <f t="shared" si="332"/>
        <v>434.25332626320005</v>
      </c>
      <c r="O1623" s="36">
        <f t="shared" si="333"/>
        <v>79.132416081558944</v>
      </c>
      <c r="P1623" s="36">
        <f t="shared" si="334"/>
        <v>513.38574234475902</v>
      </c>
      <c r="Q1623" s="38">
        <v>793.66</v>
      </c>
      <c r="R1623" s="39">
        <f t="shared" si="335"/>
        <v>0.54593307631637655</v>
      </c>
      <c r="S1623" s="40"/>
      <c r="T1623" s="41" t="str">
        <f t="shared" si="336"/>
        <v/>
      </c>
      <c r="U1623" s="41" t="str">
        <f t="shared" si="337"/>
        <v/>
      </c>
      <c r="V1623" s="41">
        <f t="shared" si="325"/>
        <v>793.66</v>
      </c>
      <c r="W1623" s="18">
        <f>_xlfn.XLOOKUP($B1623,'[1]Query2 w Prices'!$B:$B,'[1]Query2 w Prices'!$L:$L)</f>
        <v>793.58029999999997</v>
      </c>
    </row>
    <row r="1624" spans="2:23" ht="16.5" customHeight="1" x14ac:dyDescent="0.25">
      <c r="B1624" s="42" t="s">
        <v>2774</v>
      </c>
      <c r="C1624" s="33" t="s">
        <v>6388</v>
      </c>
      <c r="D1624" s="34" t="str">
        <f>_xlfn.XLOOKUP($B1624,[1]Redo!$A:$A,[1]Redo!$AD:$AD)</f>
        <v>SGN,S8,BWX,R44B(CA),</v>
      </c>
      <c r="E1624" s="35">
        <v>1326</v>
      </c>
      <c r="F1624" s="36">
        <f>_xlfn.XLOOKUP($B1624,'[1]DOT Signs Costs (2)'!$A:$A,'[1]DOT Signs Costs (2)'!$Y:$Y)</f>
        <v>0.39762499999999995</v>
      </c>
      <c r="G1624" s="37">
        <f t="shared" si="327"/>
        <v>23.857499999999998</v>
      </c>
      <c r="H1624" s="36">
        <f>_xlfn.XLOOKUP($B1624,'[1]DOT Signs Costs (2)'!$A:$A,'[1]DOT Signs Costs (2)'!$W:$W)</f>
        <v>67.98</v>
      </c>
      <c r="I1624" s="36">
        <f t="shared" si="326"/>
        <v>18.445823749999999</v>
      </c>
      <c r="J1624" s="36">
        <f t="shared" si="328"/>
        <v>0.26640874999999997</v>
      </c>
      <c r="K1624" s="36">
        <f t="shared" si="329"/>
        <v>18.445823749999999</v>
      </c>
      <c r="L1624" s="36">
        <f t="shared" si="330"/>
        <v>86.692232500000003</v>
      </c>
      <c r="M1624" s="36">
        <f t="shared" si="331"/>
        <v>6.7793325815000003</v>
      </c>
      <c r="N1624" s="36">
        <f t="shared" si="332"/>
        <v>93.471565081500003</v>
      </c>
      <c r="O1624" s="36">
        <f t="shared" si="333"/>
        <v>17.032985892065895</v>
      </c>
      <c r="P1624" s="36">
        <f t="shared" si="334"/>
        <v>110.5045509735659</v>
      </c>
      <c r="Q1624" s="38">
        <v>60.16</v>
      </c>
      <c r="R1624" s="39">
        <f t="shared" si="335"/>
        <v>-0.45558803261966074</v>
      </c>
      <c r="S1624" s="40"/>
      <c r="T1624" s="41" t="str">
        <f t="shared" si="336"/>
        <v/>
      </c>
      <c r="U1624" s="41" t="str">
        <f t="shared" si="337"/>
        <v/>
      </c>
      <c r="V1624" s="41">
        <f t="shared" si="325"/>
        <v>60.16</v>
      </c>
      <c r="W1624" s="18">
        <f>_xlfn.XLOOKUP($B1624,'[1]Query2 w Prices'!$B:$B,'[1]Query2 w Prices'!$L:$L)</f>
        <v>60.0854</v>
      </c>
    </row>
    <row r="1625" spans="2:23" ht="16.5" customHeight="1" x14ac:dyDescent="0.25">
      <c r="B1625" s="32" t="s">
        <v>2773</v>
      </c>
      <c r="C1625" s="33" t="s">
        <v>6389</v>
      </c>
      <c r="D1625" s="34" t="str">
        <f>_xlfn.XLOOKUP($B1625,[1]Redo!$A:$A,[1]Redo!$AD:$AD)</f>
        <v>SGN,S8,BWX,R44-1(CA),</v>
      </c>
      <c r="E1625" s="35">
        <v>1326</v>
      </c>
      <c r="F1625" s="36">
        <f>_xlfn.XLOOKUP($B1625,'[1]DOT Signs Costs (2)'!$A:$A,'[1]DOT Signs Costs (2)'!$Y:$Y)</f>
        <v>0.1447</v>
      </c>
      <c r="G1625" s="37">
        <f t="shared" si="327"/>
        <v>8.6820000000000004</v>
      </c>
      <c r="H1625" s="36">
        <f>_xlfn.XLOOKUP($B1625,'[1]DOT Signs Costs (2)'!$A:$A,'[1]DOT Signs Costs (2)'!$W:$W)</f>
        <v>18.128</v>
      </c>
      <c r="I1625" s="36">
        <f t="shared" si="326"/>
        <v>6.7126330000000003</v>
      </c>
      <c r="J1625" s="36">
        <f t="shared" si="328"/>
        <v>9.6949000000000007E-2</v>
      </c>
      <c r="K1625" s="36">
        <f t="shared" si="329"/>
        <v>6.7126330000000003</v>
      </c>
      <c r="L1625" s="36">
        <f t="shared" si="330"/>
        <v>24.937581999999999</v>
      </c>
      <c r="M1625" s="36">
        <f t="shared" si="331"/>
        <v>1.9501189124</v>
      </c>
      <c r="N1625" s="36">
        <f t="shared" si="332"/>
        <v>26.8877009124</v>
      </c>
      <c r="O1625" s="36">
        <f t="shared" si="333"/>
        <v>4.8996486783084796</v>
      </c>
      <c r="P1625" s="36">
        <f t="shared" si="334"/>
        <v>31.78734959070848</v>
      </c>
      <c r="Q1625" s="38" t="e">
        <v>#N/A</v>
      </c>
      <c r="R1625" s="39" t="str">
        <f t="shared" si="335"/>
        <v xml:space="preserve"> </v>
      </c>
      <c r="S1625" s="40"/>
      <c r="T1625" s="41" t="str">
        <f t="shared" si="336"/>
        <v/>
      </c>
      <c r="U1625" s="41" t="str">
        <f t="shared" si="337"/>
        <v/>
      </c>
      <c r="V1625" s="41" t="e">
        <f t="shared" si="325"/>
        <v>#N/A</v>
      </c>
      <c r="W1625" s="18" t="e">
        <f>_xlfn.XLOOKUP($B1625,'[1]Query2 w Prices'!$B:$B,'[1]Query2 w Prices'!$L:$L)</f>
        <v>#N/A</v>
      </c>
    </row>
    <row r="1626" spans="2:23" ht="16.5" customHeight="1" x14ac:dyDescent="0.25">
      <c r="B1626" s="42" t="s">
        <v>2794</v>
      </c>
      <c r="C1626" s="33" t="s">
        <v>6390</v>
      </c>
      <c r="D1626" s="34" t="str">
        <f>_xlfn.XLOOKUP($B1626,[1]Redo!$A:$A,[1]Redo!$AD:$AD)</f>
        <v>SGN,S8,BWX,R47A(CA),</v>
      </c>
      <c r="E1626" s="35">
        <v>1326</v>
      </c>
      <c r="F1626" s="36">
        <f>_xlfn.XLOOKUP($B1626,'[1]DOT Signs Costs (2)'!$A:$A,'[1]DOT Signs Costs (2)'!$Y:$Y)</f>
        <v>0.63055000000000005</v>
      </c>
      <c r="G1626" s="37">
        <f t="shared" si="327"/>
        <v>37.833000000000006</v>
      </c>
      <c r="H1626" s="36">
        <f>_xlfn.XLOOKUP($B1626,'[1]DOT Signs Costs (2)'!$A:$A,'[1]DOT Signs Costs (2)'!$W:$W)</f>
        <v>117.83200000000001</v>
      </c>
      <c r="I1626" s="36">
        <f t="shared" si="326"/>
        <v>29.251214500000003</v>
      </c>
      <c r="J1626" s="36">
        <f t="shared" si="328"/>
        <v>0.42246850000000008</v>
      </c>
      <c r="K1626" s="36">
        <f t="shared" si="329"/>
        <v>29.251214500000003</v>
      </c>
      <c r="L1626" s="36">
        <f t="shared" si="330"/>
        <v>147.505683</v>
      </c>
      <c r="M1626" s="36">
        <f t="shared" si="331"/>
        <v>11.534944410600001</v>
      </c>
      <c r="N1626" s="36">
        <f t="shared" si="332"/>
        <v>159.0406274106</v>
      </c>
      <c r="O1626" s="36">
        <f t="shared" si="333"/>
        <v>28.981399429741806</v>
      </c>
      <c r="P1626" s="36">
        <f t="shared" si="334"/>
        <v>188.02202684034179</v>
      </c>
      <c r="Q1626" s="38">
        <v>113.45</v>
      </c>
      <c r="R1626" s="39">
        <f t="shared" si="335"/>
        <v>-0.39661324842362405</v>
      </c>
      <c r="S1626" s="40"/>
      <c r="T1626" s="41" t="str">
        <f t="shared" si="336"/>
        <v/>
      </c>
      <c r="U1626" s="41" t="str">
        <f t="shared" si="337"/>
        <v/>
      </c>
      <c r="V1626" s="41">
        <f t="shared" si="325"/>
        <v>113.45</v>
      </c>
      <c r="W1626" s="18">
        <f>_xlfn.XLOOKUP($B1626,'[1]Query2 w Prices'!$B:$B,'[1]Query2 w Prices'!$L:$L)</f>
        <v>113.3686</v>
      </c>
    </row>
    <row r="1627" spans="2:23" ht="16.5" customHeight="1" x14ac:dyDescent="0.25">
      <c r="B1627" s="32" t="s">
        <v>2785</v>
      </c>
      <c r="C1627" s="33" t="s">
        <v>6391</v>
      </c>
      <c r="D1627" s="34" t="str">
        <f>_xlfn.XLOOKUP($B1627,[1]Redo!$A:$A,[1]Redo!$AD:$AD)</f>
        <v>SGN,S8,BWX,R47(CA),</v>
      </c>
      <c r="E1627" s="35">
        <v>1326</v>
      </c>
      <c r="F1627" s="36">
        <f>_xlfn.XLOOKUP($B1627,'[1]DOT Signs Costs (2)'!$A:$A,'[1]DOT Signs Costs (2)'!$Y:$Y)</f>
        <v>0.63055000000000005</v>
      </c>
      <c r="G1627" s="37">
        <f t="shared" si="327"/>
        <v>37.833000000000006</v>
      </c>
      <c r="H1627" s="36">
        <f>_xlfn.XLOOKUP($B1627,'[1]DOT Signs Costs (2)'!$A:$A,'[1]DOT Signs Costs (2)'!$W:$W)</f>
        <v>117.83200000000001</v>
      </c>
      <c r="I1627" s="36">
        <f t="shared" si="326"/>
        <v>29.251214500000003</v>
      </c>
      <c r="J1627" s="36">
        <f t="shared" si="328"/>
        <v>0.42246850000000008</v>
      </c>
      <c r="K1627" s="36">
        <f t="shared" si="329"/>
        <v>29.251214500000003</v>
      </c>
      <c r="L1627" s="36">
        <f t="shared" si="330"/>
        <v>147.505683</v>
      </c>
      <c r="M1627" s="36">
        <f t="shared" si="331"/>
        <v>11.534944410600001</v>
      </c>
      <c r="N1627" s="36">
        <f t="shared" si="332"/>
        <v>159.0406274106</v>
      </c>
      <c r="O1627" s="36">
        <f t="shared" si="333"/>
        <v>28.981399429741806</v>
      </c>
      <c r="P1627" s="36">
        <f t="shared" si="334"/>
        <v>188.02202684034179</v>
      </c>
      <c r="Q1627" s="38">
        <v>111.74</v>
      </c>
      <c r="R1627" s="39">
        <f t="shared" si="335"/>
        <v>-0.40570792753508822</v>
      </c>
      <c r="S1627" s="40"/>
      <c r="T1627" s="41" t="str">
        <f t="shared" si="336"/>
        <v/>
      </c>
      <c r="U1627" s="41" t="str">
        <f t="shared" si="337"/>
        <v/>
      </c>
      <c r="V1627" s="41">
        <f t="shared" si="325"/>
        <v>111.74</v>
      </c>
      <c r="W1627" s="18">
        <f>_xlfn.XLOOKUP($B1627,'[1]Query2 w Prices'!$B:$B,'[1]Query2 w Prices'!$L:$L)</f>
        <v>111.66670000000001</v>
      </c>
    </row>
    <row r="1628" spans="2:23" ht="16.5" customHeight="1" x14ac:dyDescent="0.25">
      <c r="B1628" s="42" t="s">
        <v>2807</v>
      </c>
      <c r="C1628" s="33" t="s">
        <v>6392</v>
      </c>
      <c r="D1628" s="34" t="str">
        <f>_xlfn.XLOOKUP($B1628,[1]Redo!$A:$A,[1]Redo!$AD:$AD)</f>
        <v>SGN,S8,BWX,R48(CA),</v>
      </c>
      <c r="E1628" s="35">
        <v>1326</v>
      </c>
      <c r="F1628" s="36">
        <f>_xlfn.XLOOKUP($B1628,'[1]DOT Signs Costs (2)'!$A:$A,'[1]DOT Signs Costs (2)'!$Y:$Y)</f>
        <v>0.18705000000000002</v>
      </c>
      <c r="G1628" s="37">
        <f t="shared" si="327"/>
        <v>11.223000000000001</v>
      </c>
      <c r="H1628" s="36">
        <f>_xlfn.XLOOKUP($B1628,'[1]DOT Signs Costs (2)'!$A:$A,'[1]DOT Signs Costs (2)'!$W:$W)</f>
        <v>27.192</v>
      </c>
      <c r="I1628" s="36">
        <f t="shared" si="326"/>
        <v>8.6772495000000003</v>
      </c>
      <c r="J1628" s="36">
        <f t="shared" si="328"/>
        <v>0.12532350000000003</v>
      </c>
      <c r="K1628" s="36">
        <f t="shared" si="329"/>
        <v>8.6772495000000003</v>
      </c>
      <c r="L1628" s="36">
        <f t="shared" si="330"/>
        <v>35.994573000000003</v>
      </c>
      <c r="M1628" s="36">
        <f t="shared" si="331"/>
        <v>2.8147756086000002</v>
      </c>
      <c r="N1628" s="36">
        <f t="shared" si="332"/>
        <v>38.809348608600004</v>
      </c>
      <c r="O1628" s="36">
        <f t="shared" si="333"/>
        <v>7.0720875033404642</v>
      </c>
      <c r="P1628" s="36">
        <f t="shared" si="334"/>
        <v>45.881436111940467</v>
      </c>
      <c r="Q1628" s="38">
        <v>29.56</v>
      </c>
      <c r="R1628" s="39">
        <f t="shared" si="335"/>
        <v>-0.35573071584158361</v>
      </c>
      <c r="S1628" s="40"/>
      <c r="T1628" s="41" t="str">
        <f t="shared" si="336"/>
        <v/>
      </c>
      <c r="U1628" s="41" t="str">
        <f t="shared" si="337"/>
        <v/>
      </c>
      <c r="V1628" s="41">
        <f t="shared" si="325"/>
        <v>29.56</v>
      </c>
      <c r="W1628" s="18">
        <f>_xlfn.XLOOKUP($B1628,'[1]Query2 w Prices'!$B:$B,'[1]Query2 w Prices'!$L:$L)</f>
        <v>29.481400000000001</v>
      </c>
    </row>
    <row r="1629" spans="2:23" ht="16.5" customHeight="1" x14ac:dyDescent="0.25">
      <c r="B1629" s="32" t="s">
        <v>2810</v>
      </c>
      <c r="C1629" s="33" t="s">
        <v>6393</v>
      </c>
      <c r="D1629" s="34" t="str">
        <f>_xlfn.XLOOKUP($B1629,[1]Redo!$A:$A,[1]Redo!$AD:$AD)</f>
        <v>SGN,S8,BWX,R48(CA),</v>
      </c>
      <c r="E1629" s="35">
        <v>1326</v>
      </c>
      <c r="F1629" s="36">
        <f>_xlfn.XLOOKUP($B1629,'[1]DOT Signs Costs (2)'!$A:$A,'[1]DOT Signs Costs (2)'!$Y:$Y)</f>
        <v>0.28175</v>
      </c>
      <c r="G1629" s="37">
        <f t="shared" si="327"/>
        <v>16.905000000000001</v>
      </c>
      <c r="H1629" s="36">
        <f>_xlfn.XLOOKUP($B1629,'[1]DOT Signs Costs (2)'!$A:$A,'[1]DOT Signs Costs (2)'!$W:$W)</f>
        <v>45.32</v>
      </c>
      <c r="I1629" s="36">
        <f t="shared" si="326"/>
        <v>13.070382500000001</v>
      </c>
      <c r="J1629" s="36">
        <f t="shared" si="328"/>
        <v>0.18877250000000001</v>
      </c>
      <c r="K1629" s="36">
        <f t="shared" si="329"/>
        <v>13.070382500000001</v>
      </c>
      <c r="L1629" s="36">
        <f t="shared" si="330"/>
        <v>58.579155</v>
      </c>
      <c r="M1629" s="36">
        <f t="shared" si="331"/>
        <v>4.5808899210000007</v>
      </c>
      <c r="N1629" s="36">
        <f t="shared" si="332"/>
        <v>63.160044921000001</v>
      </c>
      <c r="O1629" s="36">
        <f t="shared" si="333"/>
        <v>11.509426991445183</v>
      </c>
      <c r="P1629" s="36">
        <f t="shared" si="334"/>
        <v>74.669471912445189</v>
      </c>
      <c r="Q1629" s="38">
        <v>43.16</v>
      </c>
      <c r="R1629" s="39">
        <f t="shared" si="335"/>
        <v>-0.42198600184814616</v>
      </c>
      <c r="S1629" s="40"/>
      <c r="T1629" s="41" t="str">
        <f t="shared" si="336"/>
        <v/>
      </c>
      <c r="U1629" s="41" t="str">
        <f t="shared" si="337"/>
        <v/>
      </c>
      <c r="V1629" s="41">
        <f t="shared" si="325"/>
        <v>43.16</v>
      </c>
      <c r="W1629" s="18">
        <f>_xlfn.XLOOKUP($B1629,'[1]Query2 w Prices'!$B:$B,'[1]Query2 w Prices'!$L:$L)</f>
        <v>43.085700000000003</v>
      </c>
    </row>
    <row r="1630" spans="2:23" ht="16.5" customHeight="1" x14ac:dyDescent="0.25">
      <c r="B1630" s="42" t="s">
        <v>2811</v>
      </c>
      <c r="C1630" s="33" t="s">
        <v>6394</v>
      </c>
      <c r="D1630" s="34" t="str">
        <f>_xlfn.XLOOKUP($B1630,[1]Redo!$A:$A,[1]Redo!$AD:$AD)</f>
        <v>SGN,S8,BWX,R48(CA),</v>
      </c>
      <c r="E1630" s="35">
        <v>1326</v>
      </c>
      <c r="F1630" s="36">
        <f>_xlfn.XLOOKUP($B1630,'[1]DOT Signs Costs (2)'!$A:$A,'[1]DOT Signs Costs (2)'!$Y:$Y)</f>
        <v>0.60820000000000018</v>
      </c>
      <c r="G1630" s="37">
        <f t="shared" si="327"/>
        <v>36.492000000000012</v>
      </c>
      <c r="H1630" s="36">
        <f>_xlfn.XLOOKUP($B1630,'[1]DOT Signs Costs (2)'!$A:$A,'[1]DOT Signs Costs (2)'!$W:$W)</f>
        <v>108.768</v>
      </c>
      <c r="I1630" s="36">
        <f t="shared" si="326"/>
        <v>28.21439800000001</v>
      </c>
      <c r="J1630" s="36">
        <f t="shared" si="328"/>
        <v>0.40749400000000013</v>
      </c>
      <c r="K1630" s="36">
        <f t="shared" si="329"/>
        <v>28.21439800000001</v>
      </c>
      <c r="L1630" s="36">
        <f t="shared" si="330"/>
        <v>137.389892</v>
      </c>
      <c r="M1630" s="36">
        <f t="shared" si="331"/>
        <v>10.743889554400001</v>
      </c>
      <c r="N1630" s="36">
        <f t="shared" si="332"/>
        <v>148.1337815544</v>
      </c>
      <c r="O1630" s="36">
        <f t="shared" si="333"/>
        <v>26.993884280791328</v>
      </c>
      <c r="P1630" s="36">
        <f t="shared" si="334"/>
        <v>175.12766583519132</v>
      </c>
      <c r="Q1630" s="38">
        <v>89.64</v>
      </c>
      <c r="R1630" s="39">
        <f t="shared" si="335"/>
        <v>-0.48814483666813574</v>
      </c>
      <c r="S1630" s="40"/>
      <c r="T1630" s="41" t="str">
        <f t="shared" si="336"/>
        <v/>
      </c>
      <c r="U1630" s="41" t="str">
        <f t="shared" si="337"/>
        <v/>
      </c>
      <c r="V1630" s="41">
        <f t="shared" si="325"/>
        <v>89.64</v>
      </c>
      <c r="W1630" s="18">
        <f>_xlfn.XLOOKUP($B1630,'[1]Query2 w Prices'!$B:$B,'[1]Query2 w Prices'!$L:$L)</f>
        <v>89.563999999999993</v>
      </c>
    </row>
    <row r="1631" spans="2:23" ht="16.5" customHeight="1" x14ac:dyDescent="0.25">
      <c r="B1631" s="32" t="s">
        <v>2812</v>
      </c>
      <c r="C1631" s="33" t="s">
        <v>6395</v>
      </c>
      <c r="D1631" s="34" t="str">
        <f>_xlfn.XLOOKUP($B1631,[1]Redo!$A:$A,[1]Redo!$AD:$AD)</f>
        <v>SGN,S8,BWX,R48(CA),</v>
      </c>
      <c r="E1631" s="35">
        <v>1326</v>
      </c>
      <c r="F1631" s="36">
        <f>_xlfn.XLOOKUP($B1631,'[1]DOT Signs Costs (2)'!$A:$A,'[1]DOT Signs Costs (2)'!$Y:$Y)</f>
        <v>0.96700000000000019</v>
      </c>
      <c r="G1631" s="37">
        <f t="shared" si="327"/>
        <v>58.02000000000001</v>
      </c>
      <c r="H1631" s="36">
        <f>_xlfn.XLOOKUP($B1631,'[1]DOT Signs Costs (2)'!$A:$A,'[1]DOT Signs Costs (2)'!$W:$W)</f>
        <v>181.28</v>
      </c>
      <c r="I1631" s="36">
        <f t="shared" si="326"/>
        <v>44.859130000000007</v>
      </c>
      <c r="J1631" s="36">
        <f t="shared" si="328"/>
        <v>0.64789000000000019</v>
      </c>
      <c r="K1631" s="36">
        <f t="shared" si="329"/>
        <v>44.859130000000007</v>
      </c>
      <c r="L1631" s="36">
        <f t="shared" si="330"/>
        <v>226.78701999999998</v>
      </c>
      <c r="M1631" s="36">
        <f t="shared" si="331"/>
        <v>17.734744964000001</v>
      </c>
      <c r="N1631" s="36">
        <f t="shared" si="332"/>
        <v>244.521764964</v>
      </c>
      <c r="O1631" s="36">
        <f t="shared" si="333"/>
        <v>44.5583185571287</v>
      </c>
      <c r="P1631" s="36">
        <f t="shared" si="334"/>
        <v>289.0800835211287</v>
      </c>
      <c r="Q1631" s="38">
        <v>167.86</v>
      </c>
      <c r="R1631" s="39">
        <f t="shared" si="335"/>
        <v>-0.4193304569606186</v>
      </c>
      <c r="S1631" s="40"/>
      <c r="T1631" s="41" t="str">
        <f t="shared" si="336"/>
        <v/>
      </c>
      <c r="U1631" s="41" t="str">
        <f t="shared" si="337"/>
        <v/>
      </c>
      <c r="V1631" s="41">
        <f t="shared" si="325"/>
        <v>167.86</v>
      </c>
      <c r="W1631" s="18">
        <f>_xlfn.XLOOKUP($B1631,'[1]Query2 w Prices'!$B:$B,'[1]Query2 w Prices'!$L:$L)</f>
        <v>167.78550000000001</v>
      </c>
    </row>
    <row r="1632" spans="2:23" ht="16.5" customHeight="1" x14ac:dyDescent="0.25">
      <c r="B1632" s="42" t="s">
        <v>2813</v>
      </c>
      <c r="C1632" s="33" t="s">
        <v>6396</v>
      </c>
      <c r="D1632" s="34" t="str">
        <f>_xlfn.XLOOKUP($B1632,[1]Redo!$A:$A,[1]Redo!$AD:$AD)</f>
        <v>SGN,S8,BWX,R48-1P(CA),</v>
      </c>
      <c r="E1632" s="35">
        <v>1326</v>
      </c>
      <c r="F1632" s="36">
        <f>_xlfn.XLOOKUP($B1632,'[1]DOT Signs Costs (2)'!$A:$A,'[1]DOT Signs Costs (2)'!$Y:$Y)</f>
        <v>0.12470000000000001</v>
      </c>
      <c r="G1632" s="37">
        <f t="shared" si="327"/>
        <v>7.4820000000000002</v>
      </c>
      <c r="H1632" s="36">
        <f>_xlfn.XLOOKUP($B1632,'[1]DOT Signs Costs (2)'!$A:$A,'[1]DOT Signs Costs (2)'!$W:$W)</f>
        <v>18.128</v>
      </c>
      <c r="I1632" s="36">
        <f t="shared" si="326"/>
        <v>5.7848329999999999</v>
      </c>
      <c r="J1632" s="36">
        <f t="shared" si="328"/>
        <v>8.3549000000000012E-2</v>
      </c>
      <c r="K1632" s="36">
        <f t="shared" si="329"/>
        <v>5.7848329999999999</v>
      </c>
      <c r="L1632" s="36">
        <f t="shared" si="330"/>
        <v>23.996382000000001</v>
      </c>
      <c r="M1632" s="36">
        <f t="shared" si="331"/>
        <v>1.8765170724000002</v>
      </c>
      <c r="N1632" s="36">
        <f t="shared" si="332"/>
        <v>25.872899072399999</v>
      </c>
      <c r="O1632" s="36">
        <f t="shared" si="333"/>
        <v>4.7147250022269755</v>
      </c>
      <c r="P1632" s="36">
        <f t="shared" si="334"/>
        <v>30.587624074626973</v>
      </c>
      <c r="Q1632" s="38">
        <v>19.63</v>
      </c>
      <c r="R1632" s="39">
        <f t="shared" si="335"/>
        <v>-0.3582371761825246</v>
      </c>
      <c r="S1632" s="40"/>
      <c r="T1632" s="41" t="str">
        <f t="shared" si="336"/>
        <v/>
      </c>
      <c r="U1632" s="41" t="str">
        <f t="shared" si="337"/>
        <v/>
      </c>
      <c r="V1632" s="41">
        <f t="shared" si="325"/>
        <v>19.63</v>
      </c>
      <c r="W1632" s="18">
        <f>_xlfn.XLOOKUP($B1632,'[1]Query2 w Prices'!$B:$B,'[1]Query2 w Prices'!$L:$L)</f>
        <v>19.555399999999999</v>
      </c>
    </row>
    <row r="1633" spans="2:23" ht="16.5" customHeight="1" x14ac:dyDescent="0.25">
      <c r="B1633" s="32" t="s">
        <v>2816</v>
      </c>
      <c r="C1633" s="33" t="s">
        <v>6397</v>
      </c>
      <c r="D1633" s="34" t="str">
        <f>_xlfn.XLOOKUP($B1633,[1]Redo!$A:$A,[1]Redo!$AD:$AD)</f>
        <v>SGN,S8,BWX,R48-1P(CA),</v>
      </c>
      <c r="E1633" s="35">
        <v>1326</v>
      </c>
      <c r="F1633" s="36">
        <f>_xlfn.XLOOKUP($B1633,'[1]DOT Signs Costs (2)'!$A:$A,'[1]DOT Signs Costs (2)'!$Y:$Y)</f>
        <v>0.24057500000000001</v>
      </c>
      <c r="G1633" s="37">
        <f t="shared" si="327"/>
        <v>14.4345</v>
      </c>
      <c r="H1633" s="36">
        <f>_xlfn.XLOOKUP($B1633,'[1]DOT Signs Costs (2)'!$A:$A,'[1]DOT Signs Costs (2)'!$W:$W)</f>
        <v>40.788000000000004</v>
      </c>
      <c r="I1633" s="36">
        <f t="shared" si="326"/>
        <v>11.160274250000001</v>
      </c>
      <c r="J1633" s="36">
        <f t="shared" si="328"/>
        <v>0.16118525000000003</v>
      </c>
      <c r="K1633" s="36">
        <f t="shared" si="329"/>
        <v>11.160274250000001</v>
      </c>
      <c r="L1633" s="36">
        <f t="shared" si="330"/>
        <v>52.109459500000007</v>
      </c>
      <c r="M1633" s="36">
        <f t="shared" si="331"/>
        <v>4.0749597329000009</v>
      </c>
      <c r="N1633" s="36">
        <f t="shared" si="332"/>
        <v>56.184419232900005</v>
      </c>
      <c r="O1633" s="36">
        <f t="shared" si="333"/>
        <v>10.238283902847687</v>
      </c>
      <c r="P1633" s="36">
        <f t="shared" si="334"/>
        <v>66.422703135747696</v>
      </c>
      <c r="Q1633" s="38">
        <v>38.630000000000003</v>
      </c>
      <c r="R1633" s="39">
        <f t="shared" si="335"/>
        <v>-0.4184217417190611</v>
      </c>
      <c r="S1633" s="40"/>
      <c r="T1633" s="41" t="str">
        <f t="shared" si="336"/>
        <v/>
      </c>
      <c r="U1633" s="41" t="str">
        <f t="shared" si="337"/>
        <v/>
      </c>
      <c r="V1633" s="41">
        <f t="shared" si="325"/>
        <v>38.630000000000003</v>
      </c>
      <c r="W1633" s="18">
        <f>_xlfn.XLOOKUP($B1633,'[1]Query2 w Prices'!$B:$B,'[1]Query2 w Prices'!$L:$L)</f>
        <v>38.550899999999999</v>
      </c>
    </row>
    <row r="1634" spans="2:23" ht="16.5" customHeight="1" x14ac:dyDescent="0.25">
      <c r="B1634" s="42" t="s">
        <v>2817</v>
      </c>
      <c r="C1634" s="33" t="s">
        <v>6398</v>
      </c>
      <c r="D1634" s="34" t="str">
        <f>_xlfn.XLOOKUP($B1634,[1]Redo!$A:$A,[1]Redo!$AD:$AD)</f>
        <v>SGN,S8,BWX,R48-1P(CA),</v>
      </c>
      <c r="E1634" s="35">
        <v>1326</v>
      </c>
      <c r="F1634" s="36">
        <f>_xlfn.XLOOKUP($B1634,'[1]DOT Signs Costs (2)'!$A:$A,'[1]DOT Signs Costs (2)'!$Y:$Y)</f>
        <v>0.39879999999999993</v>
      </c>
      <c r="G1634" s="37">
        <f t="shared" si="327"/>
        <v>23.927999999999997</v>
      </c>
      <c r="H1634" s="36">
        <f>_xlfn.XLOOKUP($B1634,'[1]DOT Signs Costs (2)'!$A:$A,'[1]DOT Signs Costs (2)'!$W:$W)</f>
        <v>72.512</v>
      </c>
      <c r="I1634" s="36">
        <f t="shared" si="326"/>
        <v>18.500331999999997</v>
      </c>
      <c r="J1634" s="36">
        <f t="shared" si="328"/>
        <v>0.26719599999999999</v>
      </c>
      <c r="K1634" s="36">
        <f t="shared" si="329"/>
        <v>18.500331999999997</v>
      </c>
      <c r="L1634" s="36">
        <f t="shared" si="330"/>
        <v>91.279527999999999</v>
      </c>
      <c r="M1634" s="36">
        <f t="shared" si="331"/>
        <v>7.1380590896000005</v>
      </c>
      <c r="N1634" s="36">
        <f t="shared" si="332"/>
        <v>98.417587089600005</v>
      </c>
      <c r="O1634" s="36">
        <f t="shared" si="333"/>
        <v>17.934281628500383</v>
      </c>
      <c r="P1634" s="36">
        <f t="shared" si="334"/>
        <v>116.35186871810039</v>
      </c>
      <c r="Q1634" s="38">
        <v>72.63</v>
      </c>
      <c r="R1634" s="39">
        <f t="shared" si="335"/>
        <v>-0.37577281052554989</v>
      </c>
      <c r="S1634" s="40"/>
      <c r="T1634" s="41" t="str">
        <f t="shared" si="336"/>
        <v/>
      </c>
      <c r="U1634" s="41" t="str">
        <f t="shared" si="337"/>
        <v/>
      </c>
      <c r="V1634" s="41">
        <f t="shared" si="325"/>
        <v>72.63</v>
      </c>
      <c r="W1634" s="18">
        <f>_xlfn.XLOOKUP($B1634,'[1]Query2 w Prices'!$B:$B,'[1]Query2 w Prices'!$L:$L)</f>
        <v>72.555899999999994</v>
      </c>
    </row>
    <row r="1635" spans="2:23" ht="16.5" customHeight="1" x14ac:dyDescent="0.25">
      <c r="B1635" s="32" t="s">
        <v>2818</v>
      </c>
      <c r="C1635" s="33" t="s">
        <v>6399</v>
      </c>
      <c r="D1635" s="34" t="str">
        <f>_xlfn.XLOOKUP($B1635,[1]Redo!$A:$A,[1]Redo!$AD:$AD)</f>
        <v>SGN,S8,BWX,R48-2(CA),</v>
      </c>
      <c r="E1635" s="35">
        <v>1326</v>
      </c>
      <c r="F1635" s="36">
        <f>_xlfn.XLOOKUP($B1635,'[1]DOT Signs Costs (2)'!$A:$A,'[1]DOT Signs Costs (2)'!$Y:$Y)</f>
        <v>0.18705000000000002</v>
      </c>
      <c r="G1635" s="37">
        <f t="shared" si="327"/>
        <v>11.223000000000001</v>
      </c>
      <c r="H1635" s="36">
        <f>_xlfn.XLOOKUP($B1635,'[1]DOT Signs Costs (2)'!$A:$A,'[1]DOT Signs Costs (2)'!$W:$W)</f>
        <v>27.192</v>
      </c>
      <c r="I1635" s="36">
        <f t="shared" si="326"/>
        <v>8.6772495000000003</v>
      </c>
      <c r="J1635" s="36">
        <f t="shared" si="328"/>
        <v>0.12532350000000003</v>
      </c>
      <c r="K1635" s="36">
        <f t="shared" si="329"/>
        <v>8.6772495000000003</v>
      </c>
      <c r="L1635" s="36">
        <f t="shared" si="330"/>
        <v>35.994573000000003</v>
      </c>
      <c r="M1635" s="36">
        <f t="shared" si="331"/>
        <v>2.8147756086000002</v>
      </c>
      <c r="N1635" s="36">
        <f t="shared" si="332"/>
        <v>38.809348608600004</v>
      </c>
      <c r="O1635" s="36">
        <f t="shared" si="333"/>
        <v>7.0720875033404642</v>
      </c>
      <c r="P1635" s="36">
        <f t="shared" si="334"/>
        <v>45.881436111940467</v>
      </c>
      <c r="Q1635" s="38" t="e">
        <v>#N/A</v>
      </c>
      <c r="R1635" s="39" t="str">
        <f t="shared" si="335"/>
        <v xml:space="preserve"> </v>
      </c>
      <c r="S1635" s="40"/>
      <c r="T1635" s="41" t="str">
        <f t="shared" si="336"/>
        <v/>
      </c>
      <c r="U1635" s="41" t="str">
        <f t="shared" si="337"/>
        <v/>
      </c>
      <c r="V1635" s="41" t="e">
        <f t="shared" si="325"/>
        <v>#N/A</v>
      </c>
      <c r="W1635" s="18" t="e">
        <f>_xlfn.XLOOKUP($B1635,'[1]Query2 w Prices'!$B:$B,'[1]Query2 w Prices'!$L:$L)</f>
        <v>#N/A</v>
      </c>
    </row>
    <row r="1636" spans="2:23" ht="16.5" customHeight="1" x14ac:dyDescent="0.25">
      <c r="B1636" s="42" t="s">
        <v>2821</v>
      </c>
      <c r="C1636" s="33" t="s">
        <v>6400</v>
      </c>
      <c r="D1636" s="34" t="str">
        <f>_xlfn.XLOOKUP($B1636,[1]Redo!$A:$A,[1]Redo!$AD:$AD)</f>
        <v>SGN,S8,BWX,R48-2(CA),</v>
      </c>
      <c r="E1636" s="35">
        <v>1326</v>
      </c>
      <c r="F1636" s="36">
        <f>_xlfn.XLOOKUP($B1636,'[1]DOT Signs Costs (2)'!$A:$A,'[1]DOT Signs Costs (2)'!$Y:$Y)</f>
        <v>0.96700000000000019</v>
      </c>
      <c r="G1636" s="37">
        <f t="shared" si="327"/>
        <v>58.02000000000001</v>
      </c>
      <c r="H1636" s="36">
        <f>_xlfn.XLOOKUP($B1636,'[1]DOT Signs Costs (2)'!$A:$A,'[1]DOT Signs Costs (2)'!$W:$W)</f>
        <v>181.28</v>
      </c>
      <c r="I1636" s="36">
        <f t="shared" si="326"/>
        <v>44.859130000000007</v>
      </c>
      <c r="J1636" s="36">
        <f t="shared" si="328"/>
        <v>0.64789000000000019</v>
      </c>
      <c r="K1636" s="36">
        <f t="shared" si="329"/>
        <v>44.859130000000007</v>
      </c>
      <c r="L1636" s="36">
        <f t="shared" si="330"/>
        <v>226.78701999999998</v>
      </c>
      <c r="M1636" s="36">
        <f t="shared" si="331"/>
        <v>17.734744964000001</v>
      </c>
      <c r="N1636" s="36">
        <f t="shared" si="332"/>
        <v>244.521764964</v>
      </c>
      <c r="O1636" s="36">
        <f t="shared" si="333"/>
        <v>44.5583185571287</v>
      </c>
      <c r="P1636" s="36">
        <f t="shared" si="334"/>
        <v>289.0800835211287</v>
      </c>
      <c r="Q1636" s="38" t="e">
        <v>#N/A</v>
      </c>
      <c r="R1636" s="39" t="str">
        <f t="shared" si="335"/>
        <v xml:space="preserve"> </v>
      </c>
      <c r="S1636" s="40"/>
      <c r="T1636" s="41" t="str">
        <f t="shared" si="336"/>
        <v/>
      </c>
      <c r="U1636" s="41" t="str">
        <f t="shared" si="337"/>
        <v/>
      </c>
      <c r="V1636" s="41" t="e">
        <f t="shared" si="325"/>
        <v>#N/A</v>
      </c>
      <c r="W1636" s="18" t="e">
        <f>_xlfn.XLOOKUP($B1636,'[1]Query2 w Prices'!$B:$B,'[1]Query2 w Prices'!$L:$L)</f>
        <v>#N/A</v>
      </c>
    </row>
    <row r="1637" spans="2:23" ht="16.5" customHeight="1" x14ac:dyDescent="0.25">
      <c r="B1637" s="32" t="s">
        <v>2822</v>
      </c>
      <c r="C1637" s="33" t="s">
        <v>6401</v>
      </c>
      <c r="D1637" s="34" t="str">
        <f>_xlfn.XLOOKUP($B1637,[1]Redo!$A:$A,[1]Redo!$AD:$AD)</f>
        <v>SGN,S8,BWX,R48-2(CA),</v>
      </c>
      <c r="E1637" s="35">
        <v>1326</v>
      </c>
      <c r="F1637" s="36">
        <f>_xlfn.XLOOKUP($B1637,'[1]DOT Signs Costs (2)'!$A:$A,'[1]DOT Signs Costs (2)'!$Y:$Y)</f>
        <v>0.28175</v>
      </c>
      <c r="G1637" s="37">
        <f t="shared" si="327"/>
        <v>16.905000000000001</v>
      </c>
      <c r="H1637" s="36">
        <f>_xlfn.XLOOKUP($B1637,'[1]DOT Signs Costs (2)'!$A:$A,'[1]DOT Signs Costs (2)'!$W:$W)</f>
        <v>45.32</v>
      </c>
      <c r="I1637" s="36">
        <f t="shared" si="326"/>
        <v>13.070382500000001</v>
      </c>
      <c r="J1637" s="36">
        <f t="shared" si="328"/>
        <v>0.18877250000000001</v>
      </c>
      <c r="K1637" s="36">
        <f t="shared" si="329"/>
        <v>13.070382500000001</v>
      </c>
      <c r="L1637" s="36">
        <f t="shared" si="330"/>
        <v>58.579155</v>
      </c>
      <c r="M1637" s="36">
        <f t="shared" si="331"/>
        <v>4.5808899210000007</v>
      </c>
      <c r="N1637" s="36">
        <f t="shared" si="332"/>
        <v>63.160044921000001</v>
      </c>
      <c r="O1637" s="36">
        <f t="shared" si="333"/>
        <v>11.509426991445183</v>
      </c>
      <c r="P1637" s="36">
        <f t="shared" si="334"/>
        <v>74.669471912445189</v>
      </c>
      <c r="Q1637" s="38">
        <v>44.29</v>
      </c>
      <c r="R1637" s="39">
        <f t="shared" si="335"/>
        <v>-0.40685264184092657</v>
      </c>
      <c r="S1637" s="40"/>
      <c r="T1637" s="41" t="str">
        <f t="shared" si="336"/>
        <v/>
      </c>
      <c r="U1637" s="41" t="str">
        <f t="shared" si="337"/>
        <v/>
      </c>
      <c r="V1637" s="41">
        <f t="shared" si="325"/>
        <v>44.29</v>
      </c>
      <c r="W1637" s="18">
        <f>_xlfn.XLOOKUP($B1637,'[1]Query2 w Prices'!$B:$B,'[1]Query2 w Prices'!$L:$L)</f>
        <v>44.2166</v>
      </c>
    </row>
    <row r="1638" spans="2:23" ht="16.5" customHeight="1" x14ac:dyDescent="0.25">
      <c r="B1638" s="42" t="s">
        <v>2823</v>
      </c>
      <c r="C1638" s="33" t="s">
        <v>6402</v>
      </c>
      <c r="D1638" s="34" t="str">
        <f>_xlfn.XLOOKUP($B1638,[1]Redo!$A:$A,[1]Redo!$AD:$AD)</f>
        <v>SGN,S8,BWX,R48-2(CA),</v>
      </c>
      <c r="E1638" s="35">
        <v>1326</v>
      </c>
      <c r="F1638" s="36">
        <f>_xlfn.XLOOKUP($B1638,'[1]DOT Signs Costs (2)'!$A:$A,'[1]DOT Signs Costs (2)'!$Y:$Y)</f>
        <v>0.60820000000000018</v>
      </c>
      <c r="G1638" s="37">
        <f t="shared" si="327"/>
        <v>36.492000000000012</v>
      </c>
      <c r="H1638" s="36">
        <f>_xlfn.XLOOKUP($B1638,'[1]DOT Signs Costs (2)'!$A:$A,'[1]DOT Signs Costs (2)'!$W:$W)</f>
        <v>108.768</v>
      </c>
      <c r="I1638" s="36">
        <f t="shared" si="326"/>
        <v>28.21439800000001</v>
      </c>
      <c r="J1638" s="36">
        <f t="shared" si="328"/>
        <v>0.40749400000000013</v>
      </c>
      <c r="K1638" s="36">
        <f t="shared" si="329"/>
        <v>28.21439800000001</v>
      </c>
      <c r="L1638" s="36">
        <f t="shared" si="330"/>
        <v>137.389892</v>
      </c>
      <c r="M1638" s="36">
        <f t="shared" si="331"/>
        <v>10.743889554400001</v>
      </c>
      <c r="N1638" s="36">
        <f t="shared" si="332"/>
        <v>148.1337815544</v>
      </c>
      <c r="O1638" s="36">
        <f t="shared" si="333"/>
        <v>26.993884280791328</v>
      </c>
      <c r="P1638" s="36">
        <f t="shared" si="334"/>
        <v>175.12766583519132</v>
      </c>
      <c r="Q1638" s="38">
        <v>89.64</v>
      </c>
      <c r="R1638" s="39">
        <f t="shared" si="335"/>
        <v>-0.48814483666813574</v>
      </c>
      <c r="S1638" s="40"/>
      <c r="T1638" s="41" t="str">
        <f t="shared" si="336"/>
        <v/>
      </c>
      <c r="U1638" s="41" t="str">
        <f t="shared" si="337"/>
        <v/>
      </c>
      <c r="V1638" s="41">
        <f t="shared" si="325"/>
        <v>89.64</v>
      </c>
      <c r="W1638" s="18">
        <f>_xlfn.XLOOKUP($B1638,'[1]Query2 w Prices'!$B:$B,'[1]Query2 w Prices'!$L:$L)</f>
        <v>89.563999999999993</v>
      </c>
    </row>
    <row r="1639" spans="2:23" ht="16.5" customHeight="1" x14ac:dyDescent="0.25">
      <c r="B1639" s="32" t="s">
        <v>2840</v>
      </c>
      <c r="C1639" s="33" t="s">
        <v>6403</v>
      </c>
      <c r="D1639" s="34" t="str">
        <f>_xlfn.XLOOKUP($B1639,[1]Redo!$A:$A,[1]Redo!$AD:$AD)</f>
        <v>SGN,S8,BWX,R49(CA),</v>
      </c>
      <c r="E1639" s="35">
        <v>1326</v>
      </c>
      <c r="F1639" s="36">
        <f>_xlfn.XLOOKUP($B1639,'[1]DOT Signs Costs (2)'!$A:$A,'[1]DOT Signs Costs (2)'!$Y:$Y)</f>
        <v>0.30410000000000004</v>
      </c>
      <c r="G1639" s="37">
        <f t="shared" si="327"/>
        <v>18.246000000000002</v>
      </c>
      <c r="H1639" s="36">
        <f>_xlfn.XLOOKUP($B1639,'[1]DOT Signs Costs (2)'!$A:$A,'[1]DOT Signs Costs (2)'!$W:$W)</f>
        <v>54.384</v>
      </c>
      <c r="I1639" s="36">
        <f t="shared" si="326"/>
        <v>14.107199000000001</v>
      </c>
      <c r="J1639" s="36">
        <f t="shared" si="328"/>
        <v>0.20374700000000004</v>
      </c>
      <c r="K1639" s="36">
        <f t="shared" si="329"/>
        <v>14.107199000000001</v>
      </c>
      <c r="L1639" s="36">
        <f t="shared" si="330"/>
        <v>68.694946000000002</v>
      </c>
      <c r="M1639" s="36">
        <f t="shared" si="331"/>
        <v>5.3719447772000004</v>
      </c>
      <c r="N1639" s="36">
        <f t="shared" si="332"/>
        <v>74.066890777200001</v>
      </c>
      <c r="O1639" s="36">
        <f t="shared" si="333"/>
        <v>13.496942140395664</v>
      </c>
      <c r="P1639" s="36">
        <f t="shared" si="334"/>
        <v>87.563832917595661</v>
      </c>
      <c r="Q1639" s="38" t="e">
        <v>#N/A</v>
      </c>
      <c r="R1639" s="39" t="str">
        <f t="shared" si="335"/>
        <v xml:space="preserve"> </v>
      </c>
      <c r="S1639" s="40"/>
      <c r="T1639" s="41" t="str">
        <f t="shared" si="336"/>
        <v/>
      </c>
      <c r="U1639" s="41" t="str">
        <f t="shared" si="337"/>
        <v/>
      </c>
      <c r="V1639" s="41" t="e">
        <f t="shared" si="325"/>
        <v>#N/A</v>
      </c>
      <c r="W1639" s="18" t="e">
        <f>_xlfn.XLOOKUP($B1639,'[1]Query2 w Prices'!$B:$B,'[1]Query2 w Prices'!$L:$L)</f>
        <v>#N/A</v>
      </c>
    </row>
    <row r="1640" spans="2:23" ht="16.5" customHeight="1" x14ac:dyDescent="0.25">
      <c r="B1640" s="42" t="s">
        <v>2844</v>
      </c>
      <c r="C1640" s="33" t="s">
        <v>6404</v>
      </c>
      <c r="D1640" s="34" t="str">
        <f>_xlfn.XLOOKUP($B1640,[1]Redo!$A:$A,[1]Redo!$AD:$AD)</f>
        <v>SGN,S8,BWX,R49(CA),</v>
      </c>
      <c r="E1640" s="35">
        <v>1326</v>
      </c>
      <c r="F1640" s="36">
        <f>_xlfn.XLOOKUP($B1640,'[1]DOT Signs Costs (2)'!$A:$A,'[1]DOT Signs Costs (2)'!$Y:$Y)</f>
        <v>0.27233750000000001</v>
      </c>
      <c r="G1640" s="37">
        <f t="shared" si="327"/>
        <v>16.340250000000001</v>
      </c>
      <c r="H1640" s="36">
        <f>_xlfn.XLOOKUP($B1640,'[1]DOT Signs Costs (2)'!$A:$A,'[1]DOT Signs Costs (2)'!$W:$W)</f>
        <v>47.585999999999999</v>
      </c>
      <c r="I1640" s="36">
        <f t="shared" si="326"/>
        <v>12.633736625000001</v>
      </c>
      <c r="J1640" s="36">
        <f t="shared" si="328"/>
        <v>0.18246612500000001</v>
      </c>
      <c r="K1640" s="36">
        <f t="shared" si="329"/>
        <v>12.633736625000001</v>
      </c>
      <c r="L1640" s="36">
        <f t="shared" si="330"/>
        <v>60.402202750000001</v>
      </c>
      <c r="M1640" s="36">
        <f t="shared" si="331"/>
        <v>4.7234522550500007</v>
      </c>
      <c r="N1640" s="36">
        <f t="shared" si="332"/>
        <v>65.125655005050007</v>
      </c>
      <c r="O1640" s="36">
        <f t="shared" si="333"/>
        <v>11.867613021621676</v>
      </c>
      <c r="P1640" s="36">
        <f t="shared" si="334"/>
        <v>76.993268026671686</v>
      </c>
      <c r="Q1640" s="38">
        <v>45.42</v>
      </c>
      <c r="R1640" s="39">
        <f t="shared" si="335"/>
        <v>-0.41007829432222831</v>
      </c>
      <c r="S1640" s="40"/>
      <c r="T1640" s="41" t="str">
        <f t="shared" si="336"/>
        <v/>
      </c>
      <c r="U1640" s="41" t="str">
        <f t="shared" si="337"/>
        <v/>
      </c>
      <c r="V1640" s="41">
        <f t="shared" si="325"/>
        <v>45.42</v>
      </c>
      <c r="W1640" s="18">
        <f>_xlfn.XLOOKUP($B1640,'[1]Query2 w Prices'!$B:$B,'[1]Query2 w Prices'!$L:$L)</f>
        <v>45.3474</v>
      </c>
    </row>
    <row r="1641" spans="2:23" ht="16.5" customHeight="1" x14ac:dyDescent="0.25">
      <c r="B1641" s="32" t="s">
        <v>2723</v>
      </c>
      <c r="C1641" s="33" t="s">
        <v>6405</v>
      </c>
      <c r="D1641" s="34" t="str">
        <f>_xlfn.XLOOKUP($B1641,[1]Redo!$A:$A,[1]Redo!$AD:$AD)</f>
        <v>SGN,S8,BWX,R4-1,</v>
      </c>
      <c r="E1641" s="35">
        <v>1326</v>
      </c>
      <c r="F1641" s="36">
        <f>_xlfn.XLOOKUP($B1641,'[1]DOT Signs Costs (2)'!$A:$A,'[1]DOT Signs Costs (2)'!$Y:$Y)</f>
        <v>0.28175</v>
      </c>
      <c r="G1641" s="37">
        <f t="shared" si="327"/>
        <v>16.905000000000001</v>
      </c>
      <c r="H1641" s="36">
        <f>_xlfn.XLOOKUP($B1641,'[1]DOT Signs Costs (2)'!$A:$A,'[1]DOT Signs Costs (2)'!$W:$W)</f>
        <v>45.32</v>
      </c>
      <c r="I1641" s="36">
        <f t="shared" si="326"/>
        <v>13.070382500000001</v>
      </c>
      <c r="J1641" s="36">
        <f t="shared" si="328"/>
        <v>0.18877250000000001</v>
      </c>
      <c r="K1641" s="36">
        <f t="shared" si="329"/>
        <v>13.070382500000001</v>
      </c>
      <c r="L1641" s="36">
        <f t="shared" si="330"/>
        <v>58.579155</v>
      </c>
      <c r="M1641" s="36">
        <f t="shared" si="331"/>
        <v>4.5808899210000007</v>
      </c>
      <c r="N1641" s="36">
        <f t="shared" si="332"/>
        <v>63.160044921000001</v>
      </c>
      <c r="O1641" s="36">
        <f t="shared" si="333"/>
        <v>11.509426991445183</v>
      </c>
      <c r="P1641" s="36">
        <f t="shared" si="334"/>
        <v>74.669471912445189</v>
      </c>
      <c r="Q1641" s="38">
        <v>42.88</v>
      </c>
      <c r="R1641" s="39">
        <f t="shared" si="335"/>
        <v>-0.42573586096497923</v>
      </c>
      <c r="S1641" s="40"/>
      <c r="T1641" s="41" t="str">
        <f t="shared" si="336"/>
        <v/>
      </c>
      <c r="U1641" s="41" t="str">
        <f t="shared" si="337"/>
        <v/>
      </c>
      <c r="V1641" s="41">
        <f t="shared" si="325"/>
        <v>42.88</v>
      </c>
      <c r="W1641" s="18">
        <f>_xlfn.XLOOKUP($B1641,'[1]Query2 w Prices'!$B:$B,'[1]Query2 w Prices'!$L:$L)</f>
        <v>42.800199999999997</v>
      </c>
    </row>
    <row r="1642" spans="2:23" ht="16.5" customHeight="1" x14ac:dyDescent="0.25">
      <c r="B1642" s="42" t="s">
        <v>2724</v>
      </c>
      <c r="C1642" s="33" t="s">
        <v>6406</v>
      </c>
      <c r="D1642" s="34" t="str">
        <f>_xlfn.XLOOKUP($B1642,[1]Redo!$A:$A,[1]Redo!$AD:$AD)</f>
        <v>SGN,S8,BWX,R4-1,</v>
      </c>
      <c r="E1642" s="35">
        <v>1326</v>
      </c>
      <c r="F1642" s="36">
        <f>_xlfn.XLOOKUP($B1642,'[1]DOT Signs Costs (2)'!$A:$A,'[1]DOT Signs Costs (2)'!$Y:$Y)</f>
        <v>0.60820000000000018</v>
      </c>
      <c r="G1642" s="37">
        <f t="shared" si="327"/>
        <v>36.492000000000012</v>
      </c>
      <c r="H1642" s="36">
        <f>_xlfn.XLOOKUP($B1642,'[1]DOT Signs Costs (2)'!$A:$A,'[1]DOT Signs Costs (2)'!$W:$W)</f>
        <v>108.768</v>
      </c>
      <c r="I1642" s="36">
        <f t="shared" si="326"/>
        <v>28.21439800000001</v>
      </c>
      <c r="J1642" s="36">
        <f t="shared" si="328"/>
        <v>0.40749400000000013</v>
      </c>
      <c r="K1642" s="36">
        <f t="shared" si="329"/>
        <v>28.21439800000001</v>
      </c>
      <c r="L1642" s="36">
        <f t="shared" si="330"/>
        <v>137.389892</v>
      </c>
      <c r="M1642" s="36">
        <f t="shared" si="331"/>
        <v>10.743889554400001</v>
      </c>
      <c r="N1642" s="36">
        <f t="shared" si="332"/>
        <v>148.1337815544</v>
      </c>
      <c r="O1642" s="36">
        <f t="shared" si="333"/>
        <v>26.993884280791328</v>
      </c>
      <c r="P1642" s="36">
        <f t="shared" si="334"/>
        <v>175.12766583519132</v>
      </c>
      <c r="Q1642" s="38">
        <v>89.64</v>
      </c>
      <c r="R1642" s="39">
        <f t="shared" si="335"/>
        <v>-0.48814483666813574</v>
      </c>
      <c r="S1642" s="40"/>
      <c r="T1642" s="41" t="str">
        <f t="shared" si="336"/>
        <v/>
      </c>
      <c r="U1642" s="41" t="str">
        <f t="shared" si="337"/>
        <v/>
      </c>
      <c r="V1642" s="41">
        <f t="shared" si="325"/>
        <v>89.64</v>
      </c>
      <c r="W1642" s="18">
        <f>_xlfn.XLOOKUP($B1642,'[1]Query2 w Prices'!$B:$B,'[1]Query2 w Prices'!$L:$L)</f>
        <v>89.563999999999993</v>
      </c>
    </row>
    <row r="1643" spans="2:23" ht="16.5" customHeight="1" x14ac:dyDescent="0.25">
      <c r="B1643" s="32" t="s">
        <v>2725</v>
      </c>
      <c r="C1643" s="33" t="s">
        <v>6407</v>
      </c>
      <c r="D1643" s="34" t="str">
        <f>_xlfn.XLOOKUP($B1643,[1]Redo!$A:$A,[1]Redo!$AD:$AD)</f>
        <v>SGN,S8,BWX,R4-1,</v>
      </c>
      <c r="E1643" s="35">
        <v>1326</v>
      </c>
      <c r="F1643" s="36">
        <f>_xlfn.XLOOKUP($B1643,'[1]DOT Signs Costs (2)'!$A:$A,'[1]DOT Signs Costs (2)'!$Y:$Y)</f>
        <v>0.11352500000000001</v>
      </c>
      <c r="G1643" s="37">
        <f t="shared" si="327"/>
        <v>6.8115000000000006</v>
      </c>
      <c r="H1643" s="36">
        <f>_xlfn.XLOOKUP($B1643,'[1]DOT Signs Costs (2)'!$A:$A,'[1]DOT Signs Costs (2)'!$W:$W)</f>
        <v>13.596</v>
      </c>
      <c r="I1643" s="36">
        <f t="shared" si="326"/>
        <v>5.2664247500000005</v>
      </c>
      <c r="J1643" s="36">
        <f t="shared" si="328"/>
        <v>7.6061750000000011E-2</v>
      </c>
      <c r="K1643" s="36">
        <f t="shared" si="329"/>
        <v>5.2664247500000005</v>
      </c>
      <c r="L1643" s="36">
        <f t="shared" si="330"/>
        <v>18.9384865</v>
      </c>
      <c r="M1643" s="36">
        <f t="shared" si="331"/>
        <v>1.4809896443000001</v>
      </c>
      <c r="N1643" s="36">
        <f t="shared" si="332"/>
        <v>20.419476144299999</v>
      </c>
      <c r="O1643" s="36">
        <f t="shared" si="333"/>
        <v>3.7209674277517353</v>
      </c>
      <c r="P1643" s="36">
        <f t="shared" si="334"/>
        <v>24.140443572051733</v>
      </c>
      <c r="Q1643" s="38" t="e">
        <v>#N/A</v>
      </c>
      <c r="R1643" s="39" t="str">
        <f t="shared" si="335"/>
        <v xml:space="preserve"> </v>
      </c>
      <c r="S1643" s="40"/>
      <c r="T1643" s="41" t="str">
        <f t="shared" si="336"/>
        <v/>
      </c>
      <c r="U1643" s="41" t="str">
        <f t="shared" si="337"/>
        <v/>
      </c>
      <c r="V1643" s="41" t="e">
        <f t="shared" si="325"/>
        <v>#N/A</v>
      </c>
      <c r="W1643" s="18" t="e">
        <f>_xlfn.XLOOKUP($B1643,'[1]Query2 w Prices'!$B:$B,'[1]Query2 w Prices'!$L:$L)</f>
        <v>#N/A</v>
      </c>
    </row>
    <row r="1644" spans="2:23" ht="16.5" customHeight="1" x14ac:dyDescent="0.25">
      <c r="B1644" s="42" t="s">
        <v>2726</v>
      </c>
      <c r="C1644" s="33" t="s">
        <v>6408</v>
      </c>
      <c r="D1644" s="34" t="str">
        <f>_xlfn.XLOOKUP($B1644,[1]Redo!$A:$A,[1]Redo!$AD:$AD)</f>
        <v>SGN,S8,BWX,R4-1,</v>
      </c>
      <c r="E1644" s="35">
        <v>1326</v>
      </c>
      <c r="F1644" s="36">
        <f>_xlfn.XLOOKUP($B1644,'[1]DOT Signs Costs (2)'!$A:$A,'[1]DOT Signs Costs (2)'!$Y:$Y)</f>
        <v>0.18705000000000002</v>
      </c>
      <c r="G1644" s="37">
        <f t="shared" si="327"/>
        <v>11.223000000000001</v>
      </c>
      <c r="H1644" s="36">
        <f>_xlfn.XLOOKUP($B1644,'[1]DOT Signs Costs (2)'!$A:$A,'[1]DOT Signs Costs (2)'!$W:$W)</f>
        <v>27.192</v>
      </c>
      <c r="I1644" s="36">
        <f t="shared" si="326"/>
        <v>8.6772495000000003</v>
      </c>
      <c r="J1644" s="36">
        <f t="shared" si="328"/>
        <v>0.12532350000000003</v>
      </c>
      <c r="K1644" s="36">
        <f t="shared" si="329"/>
        <v>8.6772495000000003</v>
      </c>
      <c r="L1644" s="36">
        <f t="shared" si="330"/>
        <v>35.994573000000003</v>
      </c>
      <c r="M1644" s="36">
        <f t="shared" si="331"/>
        <v>2.8147756086000002</v>
      </c>
      <c r="N1644" s="36">
        <f t="shared" si="332"/>
        <v>38.809348608600004</v>
      </c>
      <c r="O1644" s="36">
        <f t="shared" si="333"/>
        <v>7.0720875033404642</v>
      </c>
      <c r="P1644" s="36">
        <f t="shared" si="334"/>
        <v>45.881436111940467</v>
      </c>
      <c r="Q1644" s="38" t="e">
        <v>#N/A</v>
      </c>
      <c r="R1644" s="39" t="str">
        <f t="shared" si="335"/>
        <v xml:space="preserve"> </v>
      </c>
      <c r="S1644" s="40"/>
      <c r="T1644" s="41" t="str">
        <f t="shared" si="336"/>
        <v/>
      </c>
      <c r="U1644" s="41" t="str">
        <f t="shared" si="337"/>
        <v/>
      </c>
      <c r="V1644" s="41" t="e">
        <f t="shared" si="325"/>
        <v>#N/A</v>
      </c>
      <c r="W1644" s="18" t="e">
        <f>_xlfn.XLOOKUP($B1644,'[1]Query2 w Prices'!$B:$B,'[1]Query2 w Prices'!$L:$L)</f>
        <v>#N/A</v>
      </c>
    </row>
    <row r="1645" spans="2:23" ht="16.5" customHeight="1" x14ac:dyDescent="0.25">
      <c r="B1645" s="32" t="s">
        <v>2727</v>
      </c>
      <c r="C1645" s="33" t="s">
        <v>6409</v>
      </c>
      <c r="D1645" s="34" t="str">
        <f>_xlfn.XLOOKUP($B1645,[1]Redo!$A:$A,[1]Redo!$AD:$AD)</f>
        <v>SGN,S8,BWX,R4-1,</v>
      </c>
      <c r="E1645" s="35">
        <v>1326</v>
      </c>
      <c r="F1645" s="36">
        <f>_xlfn.XLOOKUP($B1645,'[1]DOT Signs Costs (2)'!$A:$A,'[1]DOT Signs Costs (2)'!$Y:$Y)</f>
        <v>0.96700000000000019</v>
      </c>
      <c r="G1645" s="37">
        <f t="shared" si="327"/>
        <v>58.02000000000001</v>
      </c>
      <c r="H1645" s="36">
        <f>_xlfn.XLOOKUP($B1645,'[1]DOT Signs Costs (2)'!$A:$A,'[1]DOT Signs Costs (2)'!$W:$W)</f>
        <v>181.28</v>
      </c>
      <c r="I1645" s="36">
        <f t="shared" si="326"/>
        <v>44.859130000000007</v>
      </c>
      <c r="J1645" s="36">
        <f t="shared" si="328"/>
        <v>0.64789000000000019</v>
      </c>
      <c r="K1645" s="36">
        <f t="shared" si="329"/>
        <v>44.859130000000007</v>
      </c>
      <c r="L1645" s="36">
        <f t="shared" si="330"/>
        <v>226.78701999999998</v>
      </c>
      <c r="M1645" s="36">
        <f t="shared" si="331"/>
        <v>17.734744964000001</v>
      </c>
      <c r="N1645" s="36">
        <f t="shared" si="332"/>
        <v>244.521764964</v>
      </c>
      <c r="O1645" s="36">
        <f t="shared" si="333"/>
        <v>44.5583185571287</v>
      </c>
      <c r="P1645" s="36">
        <f t="shared" si="334"/>
        <v>289.0800835211287</v>
      </c>
      <c r="Q1645" s="38">
        <v>147.46</v>
      </c>
      <c r="R1645" s="39">
        <f t="shared" si="335"/>
        <v>-0.48989913727756951</v>
      </c>
      <c r="S1645" s="40"/>
      <c r="T1645" s="41" t="str">
        <f t="shared" si="336"/>
        <v/>
      </c>
      <c r="U1645" s="41" t="str">
        <f t="shared" si="337"/>
        <v/>
      </c>
      <c r="V1645" s="41">
        <f t="shared" si="325"/>
        <v>147.46</v>
      </c>
      <c r="W1645" s="18">
        <f>_xlfn.XLOOKUP($B1645,'[1]Query2 w Prices'!$B:$B,'[1]Query2 w Prices'!$L:$L)</f>
        <v>147.3792</v>
      </c>
    </row>
    <row r="1646" spans="2:23" ht="16.5" customHeight="1" x14ac:dyDescent="0.25">
      <c r="B1646" s="42" t="s">
        <v>2728</v>
      </c>
      <c r="C1646" s="33" t="s">
        <v>6410</v>
      </c>
      <c r="D1646" s="34" t="str">
        <f>_xlfn.XLOOKUP($B1646,[1]Redo!$A:$A,[1]Redo!$AD:$AD)</f>
        <v>SGN,S8,BWX,R4-10,</v>
      </c>
      <c r="E1646" s="35">
        <v>1326</v>
      </c>
      <c r="F1646" s="36">
        <f>_xlfn.XLOOKUP($B1646,'[1]DOT Signs Costs (2)'!$A:$A,'[1]DOT Signs Costs (2)'!$Y:$Y)</f>
        <v>0.77759999999999996</v>
      </c>
      <c r="G1646" s="37">
        <f t="shared" si="327"/>
        <v>46.655999999999999</v>
      </c>
      <c r="H1646" s="36">
        <f>_xlfn.XLOOKUP($B1646,'[1]DOT Signs Costs (2)'!$A:$A,'[1]DOT Signs Costs (2)'!$W:$W)</f>
        <v>145.024</v>
      </c>
      <c r="I1646" s="36">
        <f t="shared" si="326"/>
        <v>36.072863999999996</v>
      </c>
      <c r="J1646" s="36">
        <f t="shared" si="328"/>
        <v>0.52099200000000001</v>
      </c>
      <c r="K1646" s="36">
        <f t="shared" si="329"/>
        <v>36.072863999999996</v>
      </c>
      <c r="L1646" s="36">
        <f t="shared" si="330"/>
        <v>181.61785600000002</v>
      </c>
      <c r="M1646" s="36">
        <f t="shared" si="331"/>
        <v>14.202516339200002</v>
      </c>
      <c r="N1646" s="36">
        <f t="shared" si="332"/>
        <v>195.82037233920002</v>
      </c>
      <c r="O1646" s="36">
        <f t="shared" si="333"/>
        <v>35.683639580919262</v>
      </c>
      <c r="P1646" s="36">
        <f t="shared" si="334"/>
        <v>231.5040119201193</v>
      </c>
      <c r="Q1646" s="38">
        <v>134.99</v>
      </c>
      <c r="R1646" s="39">
        <f t="shared" si="335"/>
        <v>-0.41689995399916246</v>
      </c>
      <c r="S1646" s="40"/>
      <c r="T1646" s="41" t="str">
        <f t="shared" si="336"/>
        <v/>
      </c>
      <c r="U1646" s="41" t="str">
        <f t="shared" si="337"/>
        <v/>
      </c>
      <c r="V1646" s="41">
        <f t="shared" si="325"/>
        <v>134.99</v>
      </c>
      <c r="W1646" s="18">
        <f>_xlfn.XLOOKUP($B1646,'[1]Query2 w Prices'!$B:$B,'[1]Query2 w Prices'!$L:$L)</f>
        <v>134.91139999999999</v>
      </c>
    </row>
    <row r="1647" spans="2:23" ht="16.5" customHeight="1" x14ac:dyDescent="0.25">
      <c r="B1647" s="32" t="s">
        <v>2731</v>
      </c>
      <c r="C1647" s="33" t="s">
        <v>6411</v>
      </c>
      <c r="D1647" s="34" t="str">
        <f>_xlfn.XLOOKUP($B1647,[1]Redo!$A:$A,[1]Redo!$AD:$AD)</f>
        <v>SGN,S8,BWX,R4-12,</v>
      </c>
      <c r="E1647" s="35">
        <v>1326</v>
      </c>
      <c r="F1647" s="36">
        <f>_xlfn.XLOOKUP($B1647,'[1]DOT Signs Costs (2)'!$A:$A,'[1]DOT Signs Costs (2)'!$Y:$Y)</f>
        <v>0.35644999999999999</v>
      </c>
      <c r="G1647" s="37">
        <f t="shared" si="327"/>
        <v>21.387</v>
      </c>
      <c r="H1647" s="36">
        <f>_xlfn.XLOOKUP($B1647,'[1]DOT Signs Costs (2)'!$A:$A,'[1]DOT Signs Costs (2)'!$W:$W)</f>
        <v>63.448000000000008</v>
      </c>
      <c r="I1647" s="36">
        <f t="shared" si="326"/>
        <v>16.535715499999998</v>
      </c>
      <c r="J1647" s="36">
        <f t="shared" si="328"/>
        <v>0.23882150000000002</v>
      </c>
      <c r="K1647" s="36">
        <f t="shared" si="329"/>
        <v>16.535715499999998</v>
      </c>
      <c r="L1647" s="36">
        <f t="shared" si="330"/>
        <v>80.222537000000003</v>
      </c>
      <c r="M1647" s="36">
        <f t="shared" si="331"/>
        <v>6.2734023934000005</v>
      </c>
      <c r="N1647" s="36">
        <f t="shared" si="332"/>
        <v>86.495939393400008</v>
      </c>
      <c r="O1647" s="36">
        <f t="shared" si="333"/>
        <v>15.761842803468399</v>
      </c>
      <c r="P1647" s="36">
        <f t="shared" si="334"/>
        <v>102.2577821968684</v>
      </c>
      <c r="Q1647" s="38">
        <v>56.77</v>
      </c>
      <c r="R1647" s="39">
        <f t="shared" si="335"/>
        <v>-0.4448344294157931</v>
      </c>
      <c r="S1647" s="40"/>
      <c r="T1647" s="41" t="str">
        <f t="shared" si="336"/>
        <v/>
      </c>
      <c r="U1647" s="41" t="str">
        <f t="shared" si="337"/>
        <v/>
      </c>
      <c r="V1647" s="41">
        <f t="shared" si="325"/>
        <v>56.77</v>
      </c>
      <c r="W1647" s="18">
        <f>_xlfn.XLOOKUP($B1647,'[1]Query2 w Prices'!$B:$B,'[1]Query2 w Prices'!$L:$L)</f>
        <v>56.689900000000002</v>
      </c>
    </row>
    <row r="1648" spans="2:23" ht="16.5" customHeight="1" x14ac:dyDescent="0.25">
      <c r="B1648" s="42" t="s">
        <v>2734</v>
      </c>
      <c r="C1648" s="33" t="s">
        <v>6412</v>
      </c>
      <c r="D1648" s="34" t="str">
        <f>_xlfn.XLOOKUP($B1648,[1]Redo!$A:$A,[1]Redo!$AD:$AD)</f>
        <v>SGN,S8,BWX,R4-12,</v>
      </c>
      <c r="E1648" s="35">
        <v>1326</v>
      </c>
      <c r="F1648" s="36">
        <f>_xlfn.XLOOKUP($B1648,'[1]DOT Signs Costs (2)'!$A:$A,'[1]DOT Signs Costs (2)'!$Y:$Y)</f>
        <v>0.97935000000000028</v>
      </c>
      <c r="G1648" s="37">
        <f t="shared" si="327"/>
        <v>58.761000000000017</v>
      </c>
      <c r="H1648" s="36">
        <f>_xlfn.XLOOKUP($B1648,'[1]DOT Signs Costs (2)'!$A:$A,'[1]DOT Signs Costs (2)'!$W:$W)</f>
        <v>190.34399999999999</v>
      </c>
      <c r="I1648" s="36">
        <f t="shared" si="326"/>
        <v>45.432046500000013</v>
      </c>
      <c r="J1648" s="36">
        <f t="shared" si="328"/>
        <v>0.65616450000000026</v>
      </c>
      <c r="K1648" s="36">
        <f t="shared" si="329"/>
        <v>45.432046500000013</v>
      </c>
      <c r="L1648" s="36">
        <f t="shared" si="330"/>
        <v>236.432211</v>
      </c>
      <c r="M1648" s="36">
        <f t="shared" si="331"/>
        <v>18.488998900200002</v>
      </c>
      <c r="N1648" s="36">
        <f t="shared" si="332"/>
        <v>254.92120990019998</v>
      </c>
      <c r="O1648" s="36">
        <f t="shared" si="333"/>
        <v>46.453371868038424</v>
      </c>
      <c r="P1648" s="36">
        <f t="shared" si="334"/>
        <v>301.37458176823839</v>
      </c>
      <c r="Q1648" s="38" t="e">
        <v>#N/A</v>
      </c>
      <c r="R1648" s="39" t="str">
        <f t="shared" si="335"/>
        <v xml:space="preserve"> </v>
      </c>
      <c r="S1648" s="40"/>
      <c r="T1648" s="41" t="str">
        <f t="shared" si="336"/>
        <v/>
      </c>
      <c r="U1648" s="41" t="str">
        <f t="shared" si="337"/>
        <v/>
      </c>
      <c r="V1648" s="41" t="e">
        <f t="shared" si="325"/>
        <v>#N/A</v>
      </c>
      <c r="W1648" s="18" t="e">
        <f>_xlfn.XLOOKUP($B1648,'[1]Query2 w Prices'!$B:$B,'[1]Query2 w Prices'!$L:$L)</f>
        <v>#N/A</v>
      </c>
    </row>
    <row r="1649" spans="2:23" ht="16.5" customHeight="1" x14ac:dyDescent="0.25">
      <c r="B1649" s="32" t="s">
        <v>2736</v>
      </c>
      <c r="C1649" s="33" t="s">
        <v>6413</v>
      </c>
      <c r="D1649" s="34" t="str">
        <f>_xlfn.XLOOKUP($B1649,[1]Redo!$A:$A,[1]Redo!$AD:$AD)</f>
        <v>SGN,S8,BWX,R4-13,</v>
      </c>
      <c r="E1649" s="35">
        <v>1326</v>
      </c>
      <c r="F1649" s="36">
        <f>_xlfn.XLOOKUP($B1649,'[1]DOT Signs Costs (2)'!$A:$A,'[1]DOT Signs Costs (2)'!$Y:$Y)</f>
        <v>0.35644999999999999</v>
      </c>
      <c r="G1649" s="37">
        <f t="shared" si="327"/>
        <v>21.387</v>
      </c>
      <c r="H1649" s="36">
        <f>_xlfn.XLOOKUP($B1649,'[1]DOT Signs Costs (2)'!$A:$A,'[1]DOT Signs Costs (2)'!$W:$W)</f>
        <v>63.448000000000008</v>
      </c>
      <c r="I1649" s="36">
        <f t="shared" si="326"/>
        <v>16.535715499999998</v>
      </c>
      <c r="J1649" s="36">
        <f t="shared" si="328"/>
        <v>0.23882150000000002</v>
      </c>
      <c r="K1649" s="36">
        <f t="shared" si="329"/>
        <v>16.535715499999998</v>
      </c>
      <c r="L1649" s="36">
        <f t="shared" si="330"/>
        <v>80.222537000000003</v>
      </c>
      <c r="M1649" s="36">
        <f t="shared" si="331"/>
        <v>6.2734023934000005</v>
      </c>
      <c r="N1649" s="36">
        <f t="shared" si="332"/>
        <v>86.495939393400008</v>
      </c>
      <c r="O1649" s="36">
        <f t="shared" si="333"/>
        <v>15.761842803468399</v>
      </c>
      <c r="P1649" s="36">
        <f t="shared" si="334"/>
        <v>102.2577821968684</v>
      </c>
      <c r="Q1649" s="38">
        <v>56.77</v>
      </c>
      <c r="R1649" s="39">
        <f t="shared" si="335"/>
        <v>-0.4448344294157931</v>
      </c>
      <c r="S1649" s="40"/>
      <c r="T1649" s="41" t="str">
        <f t="shared" si="336"/>
        <v/>
      </c>
      <c r="U1649" s="41" t="str">
        <f t="shared" si="337"/>
        <v/>
      </c>
      <c r="V1649" s="41">
        <f t="shared" si="325"/>
        <v>56.77</v>
      </c>
      <c r="W1649" s="18">
        <f>_xlfn.XLOOKUP($B1649,'[1]Query2 w Prices'!$B:$B,'[1]Query2 w Prices'!$L:$L)</f>
        <v>56.689900000000002</v>
      </c>
    </row>
    <row r="1650" spans="2:23" ht="16.5" customHeight="1" x14ac:dyDescent="0.25">
      <c r="B1650" s="42" t="s">
        <v>2739</v>
      </c>
      <c r="C1650" s="33" t="s">
        <v>6414</v>
      </c>
      <c r="D1650" s="34" t="str">
        <f>_xlfn.XLOOKUP($B1650,[1]Redo!$A:$A,[1]Redo!$AD:$AD)</f>
        <v>SGN,S8,BWX,R4-14,</v>
      </c>
      <c r="E1650" s="35">
        <v>1326</v>
      </c>
      <c r="F1650" s="36">
        <f>_xlfn.XLOOKUP($B1650,'[1]DOT Signs Costs (2)'!$A:$A,'[1]DOT Signs Costs (2)'!$Y:$Y)</f>
        <v>0.46056249999999993</v>
      </c>
      <c r="G1650" s="37">
        <f t="shared" si="327"/>
        <v>27.633749999999996</v>
      </c>
      <c r="H1650" s="36">
        <f>_xlfn.XLOOKUP($B1650,'[1]DOT Signs Costs (2)'!$A:$A,'[1]DOT Signs Costs (2)'!$W:$W)</f>
        <v>79.31</v>
      </c>
      <c r="I1650" s="36">
        <f t="shared" si="326"/>
        <v>21.365494374999997</v>
      </c>
      <c r="J1650" s="36">
        <f t="shared" si="328"/>
        <v>0.30857687499999997</v>
      </c>
      <c r="K1650" s="36">
        <f t="shared" si="329"/>
        <v>21.365494374999997</v>
      </c>
      <c r="L1650" s="36">
        <f t="shared" si="330"/>
        <v>100.98407125</v>
      </c>
      <c r="M1650" s="36">
        <f t="shared" si="331"/>
        <v>7.8969543717500006</v>
      </c>
      <c r="N1650" s="36">
        <f t="shared" si="332"/>
        <v>108.88102562175</v>
      </c>
      <c r="O1650" s="36">
        <f t="shared" si="333"/>
        <v>19.840996261396626</v>
      </c>
      <c r="P1650" s="36">
        <f t="shared" si="334"/>
        <v>128.72202188314662</v>
      </c>
      <c r="Q1650" s="38">
        <v>70.37</v>
      </c>
      <c r="R1650" s="39">
        <f t="shared" si="335"/>
        <v>-0.45331809607619722</v>
      </c>
      <c r="S1650" s="40"/>
      <c r="T1650" s="41" t="str">
        <f t="shared" si="336"/>
        <v/>
      </c>
      <c r="U1650" s="41" t="str">
        <f t="shared" si="337"/>
        <v/>
      </c>
      <c r="V1650" s="41">
        <f t="shared" si="325"/>
        <v>70.37</v>
      </c>
      <c r="W1650" s="18">
        <f>_xlfn.XLOOKUP($B1650,'[1]Query2 w Prices'!$B:$B,'[1]Query2 w Prices'!$L:$L)</f>
        <v>70.2941</v>
      </c>
    </row>
    <row r="1651" spans="2:23" ht="16.5" customHeight="1" x14ac:dyDescent="0.25">
      <c r="B1651" s="32" t="s">
        <v>2742</v>
      </c>
      <c r="C1651" s="33" t="s">
        <v>6415</v>
      </c>
      <c r="D1651" s="34" t="str">
        <f>_xlfn.XLOOKUP($B1651,[1]Redo!$A:$A,[1]Redo!$AD:$AD)</f>
        <v>SGN,S8,BWX,R4-16,</v>
      </c>
      <c r="E1651" s="35">
        <v>1326</v>
      </c>
      <c r="F1651" s="36">
        <f>_xlfn.XLOOKUP($B1651,'[1]DOT Signs Costs (2)'!$A:$A,'[1]DOT Signs Costs (2)'!$Y:$Y)</f>
        <v>0.28175</v>
      </c>
      <c r="G1651" s="37">
        <f t="shared" si="327"/>
        <v>16.905000000000001</v>
      </c>
      <c r="H1651" s="36">
        <f>_xlfn.XLOOKUP($B1651,'[1]DOT Signs Costs (2)'!$A:$A,'[1]DOT Signs Costs (2)'!$W:$W)</f>
        <v>45.32</v>
      </c>
      <c r="I1651" s="36">
        <f t="shared" si="326"/>
        <v>13.070382500000001</v>
      </c>
      <c r="J1651" s="36">
        <f t="shared" si="328"/>
        <v>0.18877250000000001</v>
      </c>
      <c r="K1651" s="36">
        <f t="shared" si="329"/>
        <v>13.070382500000001</v>
      </c>
      <c r="L1651" s="36">
        <f t="shared" si="330"/>
        <v>58.579155</v>
      </c>
      <c r="M1651" s="36">
        <f t="shared" si="331"/>
        <v>4.5808899210000007</v>
      </c>
      <c r="N1651" s="36">
        <f t="shared" si="332"/>
        <v>63.160044921000001</v>
      </c>
      <c r="O1651" s="36">
        <f t="shared" si="333"/>
        <v>11.509426991445183</v>
      </c>
      <c r="P1651" s="36">
        <f t="shared" si="334"/>
        <v>74.669471912445189</v>
      </c>
      <c r="Q1651" s="38">
        <v>43.16</v>
      </c>
      <c r="R1651" s="39">
        <f t="shared" si="335"/>
        <v>-0.42198600184814616</v>
      </c>
      <c r="S1651" s="40"/>
      <c r="T1651" s="41" t="str">
        <f t="shared" si="336"/>
        <v/>
      </c>
      <c r="U1651" s="41" t="str">
        <f t="shared" si="337"/>
        <v/>
      </c>
      <c r="V1651" s="41">
        <f t="shared" si="325"/>
        <v>43.16</v>
      </c>
      <c r="W1651" s="18">
        <f>_xlfn.XLOOKUP($B1651,'[1]Query2 w Prices'!$B:$B,'[1]Query2 w Prices'!$L:$L)</f>
        <v>43.085700000000003</v>
      </c>
    </row>
    <row r="1652" spans="2:23" ht="16.5" customHeight="1" x14ac:dyDescent="0.25">
      <c r="B1652" s="42" t="s">
        <v>2743</v>
      </c>
      <c r="C1652" s="33" t="s">
        <v>6416</v>
      </c>
      <c r="D1652" s="34" t="str">
        <f>_xlfn.XLOOKUP($B1652,[1]Redo!$A:$A,[1]Redo!$AD:$AD)</f>
        <v>SGN,S8,BWX,R4-16,</v>
      </c>
      <c r="E1652" s="35">
        <v>1326</v>
      </c>
      <c r="F1652" s="36">
        <f>_xlfn.XLOOKUP($B1652,'[1]DOT Signs Costs (2)'!$A:$A,'[1]DOT Signs Costs (2)'!$Y:$Y)</f>
        <v>0.60820000000000018</v>
      </c>
      <c r="G1652" s="37">
        <f t="shared" si="327"/>
        <v>36.492000000000012</v>
      </c>
      <c r="H1652" s="36">
        <f>_xlfn.XLOOKUP($B1652,'[1]DOT Signs Costs (2)'!$A:$A,'[1]DOT Signs Costs (2)'!$W:$W)</f>
        <v>108.768</v>
      </c>
      <c r="I1652" s="36">
        <f t="shared" si="326"/>
        <v>28.21439800000001</v>
      </c>
      <c r="J1652" s="36">
        <f t="shared" si="328"/>
        <v>0.40749400000000013</v>
      </c>
      <c r="K1652" s="36">
        <f t="shared" si="329"/>
        <v>28.21439800000001</v>
      </c>
      <c r="L1652" s="36">
        <f t="shared" si="330"/>
        <v>137.389892</v>
      </c>
      <c r="M1652" s="36">
        <f t="shared" si="331"/>
        <v>10.743889554400001</v>
      </c>
      <c r="N1652" s="36">
        <f t="shared" si="332"/>
        <v>148.1337815544</v>
      </c>
      <c r="O1652" s="36">
        <f t="shared" si="333"/>
        <v>26.993884280791328</v>
      </c>
      <c r="P1652" s="36">
        <f t="shared" si="334"/>
        <v>175.12766583519132</v>
      </c>
      <c r="Q1652" s="38">
        <v>89.64</v>
      </c>
      <c r="R1652" s="39">
        <f t="shared" si="335"/>
        <v>-0.48814483666813574</v>
      </c>
      <c r="S1652" s="40"/>
      <c r="T1652" s="41" t="str">
        <f t="shared" si="336"/>
        <v/>
      </c>
      <c r="U1652" s="41" t="str">
        <f t="shared" si="337"/>
        <v/>
      </c>
      <c r="V1652" s="41">
        <f t="shared" si="325"/>
        <v>89.64</v>
      </c>
      <c r="W1652" s="18">
        <f>_xlfn.XLOOKUP($B1652,'[1]Query2 w Prices'!$B:$B,'[1]Query2 w Prices'!$L:$L)</f>
        <v>89.563999999999993</v>
      </c>
    </row>
    <row r="1653" spans="2:23" ht="16.5" customHeight="1" x14ac:dyDescent="0.25">
      <c r="B1653" s="32" t="s">
        <v>2744</v>
      </c>
      <c r="C1653" s="33" t="s">
        <v>6417</v>
      </c>
      <c r="D1653" s="34" t="str">
        <f>_xlfn.XLOOKUP($B1653,[1]Redo!$A:$A,[1]Redo!$AD:$AD)</f>
        <v>SGN,S8,BWX,R4-16,</v>
      </c>
      <c r="E1653" s="35">
        <v>1326</v>
      </c>
      <c r="F1653" s="36">
        <f>_xlfn.XLOOKUP($B1653,'[1]DOT Signs Costs (2)'!$A:$A,'[1]DOT Signs Costs (2)'!$Y:$Y)</f>
        <v>0.96700000000000019</v>
      </c>
      <c r="G1653" s="37">
        <f t="shared" si="327"/>
        <v>58.02000000000001</v>
      </c>
      <c r="H1653" s="36">
        <f>_xlfn.XLOOKUP($B1653,'[1]DOT Signs Costs (2)'!$A:$A,'[1]DOT Signs Costs (2)'!$W:$W)</f>
        <v>181.28</v>
      </c>
      <c r="I1653" s="36">
        <f t="shared" si="326"/>
        <v>44.859130000000007</v>
      </c>
      <c r="J1653" s="36">
        <f t="shared" si="328"/>
        <v>0.64789000000000019</v>
      </c>
      <c r="K1653" s="36">
        <f t="shared" si="329"/>
        <v>44.859130000000007</v>
      </c>
      <c r="L1653" s="36">
        <f t="shared" si="330"/>
        <v>226.78701999999998</v>
      </c>
      <c r="M1653" s="36">
        <f t="shared" si="331"/>
        <v>17.734744964000001</v>
      </c>
      <c r="N1653" s="36">
        <f t="shared" si="332"/>
        <v>244.521764964</v>
      </c>
      <c r="O1653" s="36">
        <f t="shared" si="333"/>
        <v>44.5583185571287</v>
      </c>
      <c r="P1653" s="36">
        <f t="shared" si="334"/>
        <v>289.0800835211287</v>
      </c>
      <c r="Q1653" s="38">
        <v>167.86</v>
      </c>
      <c r="R1653" s="39">
        <f t="shared" si="335"/>
        <v>-0.4193304569606186</v>
      </c>
      <c r="S1653" s="40"/>
      <c r="T1653" s="41" t="str">
        <f t="shared" si="336"/>
        <v/>
      </c>
      <c r="U1653" s="41" t="str">
        <f t="shared" si="337"/>
        <v/>
      </c>
      <c r="V1653" s="41">
        <f t="shared" si="325"/>
        <v>167.86</v>
      </c>
      <c r="W1653" s="18">
        <f>_xlfn.XLOOKUP($B1653,'[1]Query2 w Prices'!$B:$B,'[1]Query2 w Prices'!$L:$L)</f>
        <v>167.78550000000001</v>
      </c>
    </row>
    <row r="1654" spans="2:23" ht="16.5" customHeight="1" x14ac:dyDescent="0.25">
      <c r="B1654" s="42" t="s">
        <v>2745</v>
      </c>
      <c r="C1654" s="33" t="s">
        <v>6418</v>
      </c>
      <c r="D1654" s="34" t="str">
        <f>_xlfn.XLOOKUP($B1654,[1]Redo!$A:$A,[1]Redo!$AD:$AD)</f>
        <v>SGN,S8,BWX,R4-16,</v>
      </c>
      <c r="E1654" s="35">
        <v>1326</v>
      </c>
      <c r="F1654" s="36">
        <f>_xlfn.XLOOKUP($B1654,'[1]DOT Signs Costs (2)'!$A:$A,'[1]DOT Signs Costs (2)'!$Y:$Y)</f>
        <v>0.11352500000000001</v>
      </c>
      <c r="G1654" s="37">
        <f t="shared" si="327"/>
        <v>6.8115000000000006</v>
      </c>
      <c r="H1654" s="36">
        <f>_xlfn.XLOOKUP($B1654,'[1]DOT Signs Costs (2)'!$A:$A,'[1]DOT Signs Costs (2)'!$W:$W)</f>
        <v>13.596</v>
      </c>
      <c r="I1654" s="36">
        <f t="shared" si="326"/>
        <v>5.2664247500000005</v>
      </c>
      <c r="J1654" s="36">
        <f t="shared" si="328"/>
        <v>7.6061750000000011E-2</v>
      </c>
      <c r="K1654" s="36">
        <f t="shared" si="329"/>
        <v>5.2664247500000005</v>
      </c>
      <c r="L1654" s="36">
        <f t="shared" si="330"/>
        <v>18.9384865</v>
      </c>
      <c r="M1654" s="36">
        <f t="shared" si="331"/>
        <v>1.4809896443000001</v>
      </c>
      <c r="N1654" s="36">
        <f t="shared" si="332"/>
        <v>20.419476144299999</v>
      </c>
      <c r="O1654" s="36">
        <f t="shared" si="333"/>
        <v>3.7209674277517353</v>
      </c>
      <c r="P1654" s="36">
        <f t="shared" si="334"/>
        <v>24.140443572051733</v>
      </c>
      <c r="Q1654" s="38">
        <v>14.82</v>
      </c>
      <c r="R1654" s="39">
        <f t="shared" si="335"/>
        <v>-0.38609247357999454</v>
      </c>
      <c r="S1654" s="40"/>
      <c r="T1654" s="41" t="str">
        <f t="shared" si="336"/>
        <v/>
      </c>
      <c r="U1654" s="41" t="str">
        <f t="shared" si="337"/>
        <v/>
      </c>
      <c r="V1654" s="41">
        <f t="shared" si="325"/>
        <v>14.82</v>
      </c>
      <c r="W1654" s="18">
        <f>_xlfn.XLOOKUP($B1654,'[1]Query2 w Prices'!$B:$B,'[1]Query2 w Prices'!$L:$L)</f>
        <v>14.7379</v>
      </c>
    </row>
    <row r="1655" spans="2:23" ht="16.5" customHeight="1" x14ac:dyDescent="0.25">
      <c r="B1655" s="32" t="s">
        <v>2746</v>
      </c>
      <c r="C1655" s="33" t="s">
        <v>6419</v>
      </c>
      <c r="D1655" s="34" t="str">
        <f>_xlfn.XLOOKUP($B1655,[1]Redo!$A:$A,[1]Redo!$AD:$AD)</f>
        <v>SGN,S8,BWX,R4-16,</v>
      </c>
      <c r="E1655" s="35">
        <v>1326</v>
      </c>
      <c r="F1655" s="36">
        <f>_xlfn.XLOOKUP($B1655,'[1]DOT Signs Costs (2)'!$A:$A,'[1]DOT Signs Costs (2)'!$Y:$Y)</f>
        <v>0.18705000000000002</v>
      </c>
      <c r="G1655" s="37">
        <f t="shared" si="327"/>
        <v>11.223000000000001</v>
      </c>
      <c r="H1655" s="36">
        <f>_xlfn.XLOOKUP($B1655,'[1]DOT Signs Costs (2)'!$A:$A,'[1]DOT Signs Costs (2)'!$W:$W)</f>
        <v>27.192</v>
      </c>
      <c r="I1655" s="36">
        <f t="shared" si="326"/>
        <v>8.6772495000000003</v>
      </c>
      <c r="J1655" s="36">
        <f t="shared" si="328"/>
        <v>0.12532350000000003</v>
      </c>
      <c r="K1655" s="36">
        <f t="shared" si="329"/>
        <v>8.6772495000000003</v>
      </c>
      <c r="L1655" s="36">
        <f t="shared" si="330"/>
        <v>35.994573000000003</v>
      </c>
      <c r="M1655" s="36">
        <f t="shared" si="331"/>
        <v>2.8147756086000002</v>
      </c>
      <c r="N1655" s="36">
        <f t="shared" si="332"/>
        <v>38.809348608600004</v>
      </c>
      <c r="O1655" s="36">
        <f t="shared" si="333"/>
        <v>7.0720875033404642</v>
      </c>
      <c r="P1655" s="36">
        <f t="shared" si="334"/>
        <v>45.881436111940467</v>
      </c>
      <c r="Q1655" s="38">
        <v>29.55</v>
      </c>
      <c r="R1655" s="39">
        <f t="shared" si="335"/>
        <v>-0.35594866891470889</v>
      </c>
      <c r="S1655" s="40"/>
      <c r="T1655" s="41" t="str">
        <f t="shared" si="336"/>
        <v/>
      </c>
      <c r="U1655" s="41" t="str">
        <f t="shared" si="337"/>
        <v/>
      </c>
      <c r="V1655" s="41">
        <f t="shared" si="325"/>
        <v>29.55</v>
      </c>
      <c r="W1655" s="18">
        <f>_xlfn.XLOOKUP($B1655,'[1]Query2 w Prices'!$B:$B,'[1]Query2 w Prices'!$L:$L)</f>
        <v>29.4758</v>
      </c>
    </row>
    <row r="1656" spans="2:23" ht="16.5" customHeight="1" x14ac:dyDescent="0.25">
      <c r="B1656" s="42" t="s">
        <v>2747</v>
      </c>
      <c r="C1656" s="33" t="s">
        <v>6420</v>
      </c>
      <c r="D1656" s="34" t="str">
        <f>_xlfn.XLOOKUP($B1656,[1]Redo!$A:$A,[1]Redo!$AD:$AD)</f>
        <v>SGN,S8,BWX,R4-17,</v>
      </c>
      <c r="E1656" s="35">
        <v>1326</v>
      </c>
      <c r="F1656" s="36">
        <f>_xlfn.XLOOKUP($B1656,'[1]DOT Signs Costs (2)'!$A:$A,'[1]DOT Signs Costs (2)'!$Y:$Y)</f>
        <v>0.28175</v>
      </c>
      <c r="G1656" s="37">
        <f t="shared" si="327"/>
        <v>16.905000000000001</v>
      </c>
      <c r="H1656" s="36">
        <f>_xlfn.XLOOKUP($B1656,'[1]DOT Signs Costs (2)'!$A:$A,'[1]DOT Signs Costs (2)'!$W:$W)</f>
        <v>45.32</v>
      </c>
      <c r="I1656" s="36">
        <f t="shared" si="326"/>
        <v>13.070382500000001</v>
      </c>
      <c r="J1656" s="36">
        <f t="shared" si="328"/>
        <v>0.18877250000000001</v>
      </c>
      <c r="K1656" s="36">
        <f t="shared" si="329"/>
        <v>13.070382500000001</v>
      </c>
      <c r="L1656" s="36">
        <f t="shared" si="330"/>
        <v>58.579155</v>
      </c>
      <c r="M1656" s="36">
        <f t="shared" si="331"/>
        <v>4.5808899210000007</v>
      </c>
      <c r="N1656" s="36">
        <f t="shared" si="332"/>
        <v>63.160044921000001</v>
      </c>
      <c r="O1656" s="36">
        <f t="shared" si="333"/>
        <v>11.509426991445183</v>
      </c>
      <c r="P1656" s="36">
        <f t="shared" si="334"/>
        <v>74.669471912445189</v>
      </c>
      <c r="Q1656" s="38">
        <v>43.16</v>
      </c>
      <c r="R1656" s="39">
        <f t="shared" si="335"/>
        <v>-0.42198600184814616</v>
      </c>
      <c r="S1656" s="40"/>
      <c r="T1656" s="41" t="str">
        <f t="shared" si="336"/>
        <v/>
      </c>
      <c r="U1656" s="41" t="str">
        <f t="shared" si="337"/>
        <v/>
      </c>
      <c r="V1656" s="41">
        <f t="shared" si="325"/>
        <v>43.16</v>
      </c>
      <c r="W1656" s="18">
        <f>_xlfn.XLOOKUP($B1656,'[1]Query2 w Prices'!$B:$B,'[1]Query2 w Prices'!$L:$L)</f>
        <v>43.085700000000003</v>
      </c>
    </row>
    <row r="1657" spans="2:23" ht="16.5" customHeight="1" x14ac:dyDescent="0.25">
      <c r="B1657" s="32" t="s">
        <v>2748</v>
      </c>
      <c r="C1657" s="33" t="s">
        <v>6421</v>
      </c>
      <c r="D1657" s="34" t="str">
        <f>_xlfn.XLOOKUP($B1657,[1]Redo!$A:$A,[1]Redo!$AD:$AD)</f>
        <v>SGN,S8,BWX,R4-17,</v>
      </c>
      <c r="E1657" s="35">
        <v>1326</v>
      </c>
      <c r="F1657" s="36">
        <f>_xlfn.XLOOKUP($B1657,'[1]DOT Signs Costs (2)'!$A:$A,'[1]DOT Signs Costs (2)'!$Y:$Y)</f>
        <v>0.60820000000000018</v>
      </c>
      <c r="G1657" s="37">
        <f t="shared" si="327"/>
        <v>36.492000000000012</v>
      </c>
      <c r="H1657" s="36">
        <f>_xlfn.XLOOKUP($B1657,'[1]DOT Signs Costs (2)'!$A:$A,'[1]DOT Signs Costs (2)'!$W:$W)</f>
        <v>108.768</v>
      </c>
      <c r="I1657" s="36">
        <f t="shared" si="326"/>
        <v>28.21439800000001</v>
      </c>
      <c r="J1657" s="36">
        <f t="shared" si="328"/>
        <v>0.40749400000000013</v>
      </c>
      <c r="K1657" s="36">
        <f t="shared" si="329"/>
        <v>28.21439800000001</v>
      </c>
      <c r="L1657" s="36">
        <f t="shared" si="330"/>
        <v>137.389892</v>
      </c>
      <c r="M1657" s="36">
        <f t="shared" si="331"/>
        <v>10.743889554400001</v>
      </c>
      <c r="N1657" s="36">
        <f t="shared" si="332"/>
        <v>148.1337815544</v>
      </c>
      <c r="O1657" s="36">
        <f t="shared" si="333"/>
        <v>26.993884280791328</v>
      </c>
      <c r="P1657" s="36">
        <f t="shared" si="334"/>
        <v>175.12766583519132</v>
      </c>
      <c r="Q1657" s="38">
        <v>90.77</v>
      </c>
      <c r="R1657" s="39">
        <f t="shared" si="335"/>
        <v>-0.48169240098579519</v>
      </c>
      <c r="S1657" s="40"/>
      <c r="T1657" s="41" t="str">
        <f t="shared" si="336"/>
        <v/>
      </c>
      <c r="U1657" s="41" t="str">
        <f t="shared" si="337"/>
        <v/>
      </c>
      <c r="V1657" s="41">
        <f t="shared" si="325"/>
        <v>90.77</v>
      </c>
      <c r="W1657" s="18">
        <f>_xlfn.XLOOKUP($B1657,'[1]Query2 w Prices'!$B:$B,'[1]Query2 w Prices'!$L:$L)</f>
        <v>90.694900000000004</v>
      </c>
    </row>
    <row r="1658" spans="2:23" ht="16.5" customHeight="1" x14ac:dyDescent="0.25">
      <c r="B1658" s="42" t="s">
        <v>2749</v>
      </c>
      <c r="C1658" s="33" t="s">
        <v>6422</v>
      </c>
      <c r="D1658" s="34" t="str">
        <f>_xlfn.XLOOKUP($B1658,[1]Redo!$A:$A,[1]Redo!$AD:$AD)</f>
        <v>SGN,S8,BWX,R4-17,</v>
      </c>
      <c r="E1658" s="35">
        <v>1326</v>
      </c>
      <c r="F1658" s="36">
        <f>_xlfn.XLOOKUP($B1658,'[1]DOT Signs Costs (2)'!$A:$A,'[1]DOT Signs Costs (2)'!$Y:$Y)</f>
        <v>0.96700000000000019</v>
      </c>
      <c r="G1658" s="37">
        <f t="shared" si="327"/>
        <v>58.02000000000001</v>
      </c>
      <c r="H1658" s="36">
        <f>_xlfn.XLOOKUP($B1658,'[1]DOT Signs Costs (2)'!$A:$A,'[1]DOT Signs Costs (2)'!$W:$W)</f>
        <v>181.28</v>
      </c>
      <c r="I1658" s="36">
        <f t="shared" si="326"/>
        <v>44.859130000000007</v>
      </c>
      <c r="J1658" s="36">
        <f t="shared" si="328"/>
        <v>0.64789000000000019</v>
      </c>
      <c r="K1658" s="36">
        <f t="shared" si="329"/>
        <v>44.859130000000007</v>
      </c>
      <c r="L1658" s="36">
        <f t="shared" si="330"/>
        <v>226.78701999999998</v>
      </c>
      <c r="M1658" s="36">
        <f t="shared" si="331"/>
        <v>17.734744964000001</v>
      </c>
      <c r="N1658" s="36">
        <f t="shared" si="332"/>
        <v>244.521764964</v>
      </c>
      <c r="O1658" s="36">
        <f t="shared" si="333"/>
        <v>44.5583185571287</v>
      </c>
      <c r="P1658" s="36">
        <f t="shared" si="334"/>
        <v>289.0800835211287</v>
      </c>
      <c r="Q1658" s="38">
        <v>167.86</v>
      </c>
      <c r="R1658" s="39">
        <f t="shared" si="335"/>
        <v>-0.4193304569606186</v>
      </c>
      <c r="S1658" s="40"/>
      <c r="T1658" s="41" t="str">
        <f t="shared" si="336"/>
        <v/>
      </c>
      <c r="U1658" s="41" t="str">
        <f t="shared" si="337"/>
        <v/>
      </c>
      <c r="V1658" s="41">
        <f t="shared" si="325"/>
        <v>167.86</v>
      </c>
      <c r="W1658" s="18">
        <f>_xlfn.XLOOKUP($B1658,'[1]Query2 w Prices'!$B:$B,'[1]Query2 w Prices'!$L:$L)</f>
        <v>167.78550000000001</v>
      </c>
    </row>
    <row r="1659" spans="2:23" ht="16.5" customHeight="1" x14ac:dyDescent="0.25">
      <c r="B1659" s="32" t="s">
        <v>2750</v>
      </c>
      <c r="C1659" s="33" t="s">
        <v>6423</v>
      </c>
      <c r="D1659" s="34" t="str">
        <f>_xlfn.XLOOKUP($B1659,[1]Redo!$A:$A,[1]Redo!$AD:$AD)</f>
        <v>SGN,S8,BWX,R4-17,</v>
      </c>
      <c r="E1659" s="35">
        <v>1326</v>
      </c>
      <c r="F1659" s="36">
        <f>_xlfn.XLOOKUP($B1659,'[1]DOT Signs Costs (2)'!$A:$A,'[1]DOT Signs Costs (2)'!$Y:$Y)</f>
        <v>0.18705000000000002</v>
      </c>
      <c r="G1659" s="37">
        <f t="shared" si="327"/>
        <v>11.223000000000001</v>
      </c>
      <c r="H1659" s="36">
        <f>_xlfn.XLOOKUP($B1659,'[1]DOT Signs Costs (2)'!$A:$A,'[1]DOT Signs Costs (2)'!$W:$W)</f>
        <v>27.192</v>
      </c>
      <c r="I1659" s="36">
        <f t="shared" si="326"/>
        <v>8.6772495000000003</v>
      </c>
      <c r="J1659" s="36">
        <f t="shared" si="328"/>
        <v>0.12532350000000003</v>
      </c>
      <c r="K1659" s="36">
        <f t="shared" si="329"/>
        <v>8.6772495000000003</v>
      </c>
      <c r="L1659" s="36">
        <f t="shared" si="330"/>
        <v>35.994573000000003</v>
      </c>
      <c r="M1659" s="36">
        <f t="shared" si="331"/>
        <v>2.8147756086000002</v>
      </c>
      <c r="N1659" s="36">
        <f t="shared" si="332"/>
        <v>38.809348608600004</v>
      </c>
      <c r="O1659" s="36">
        <f t="shared" si="333"/>
        <v>7.0720875033404642</v>
      </c>
      <c r="P1659" s="36">
        <f t="shared" si="334"/>
        <v>45.881436111940467</v>
      </c>
      <c r="Q1659" s="38" t="e">
        <v>#N/A</v>
      </c>
      <c r="R1659" s="39" t="str">
        <f t="shared" si="335"/>
        <v xml:space="preserve"> </v>
      </c>
      <c r="S1659" s="40"/>
      <c r="T1659" s="41" t="str">
        <f t="shared" si="336"/>
        <v/>
      </c>
      <c r="U1659" s="41" t="str">
        <f t="shared" si="337"/>
        <v/>
      </c>
      <c r="V1659" s="41" t="e">
        <f t="shared" si="325"/>
        <v>#N/A</v>
      </c>
      <c r="W1659" s="18" t="e">
        <f>_xlfn.XLOOKUP($B1659,'[1]Query2 w Prices'!$B:$B,'[1]Query2 w Prices'!$L:$L)</f>
        <v>#N/A</v>
      </c>
    </row>
    <row r="1660" spans="2:23" ht="16.5" customHeight="1" x14ac:dyDescent="0.25">
      <c r="B1660" s="42" t="s">
        <v>2751</v>
      </c>
      <c r="C1660" s="33" t="s">
        <v>6424</v>
      </c>
      <c r="D1660" s="34" t="str">
        <f>_xlfn.XLOOKUP($B1660,[1]Redo!$A:$A,[1]Redo!$AD:$AD)</f>
        <v>SGN,S8,BWX,R4-18,</v>
      </c>
      <c r="E1660" s="35">
        <v>1326</v>
      </c>
      <c r="F1660" s="36">
        <f>_xlfn.XLOOKUP($B1660,'[1]DOT Signs Costs (2)'!$A:$A,'[1]DOT Signs Costs (2)'!$Y:$Y)</f>
        <v>0.18705000000000002</v>
      </c>
      <c r="G1660" s="37">
        <f t="shared" si="327"/>
        <v>11.223000000000001</v>
      </c>
      <c r="H1660" s="36">
        <f>_xlfn.XLOOKUP($B1660,'[1]DOT Signs Costs (2)'!$A:$A,'[1]DOT Signs Costs (2)'!$W:$W)</f>
        <v>27.192</v>
      </c>
      <c r="I1660" s="36">
        <f t="shared" si="326"/>
        <v>8.6772495000000003</v>
      </c>
      <c r="J1660" s="36">
        <f t="shared" si="328"/>
        <v>0.12532350000000003</v>
      </c>
      <c r="K1660" s="36">
        <f t="shared" si="329"/>
        <v>8.6772495000000003</v>
      </c>
      <c r="L1660" s="36">
        <f t="shared" si="330"/>
        <v>35.994573000000003</v>
      </c>
      <c r="M1660" s="36">
        <f t="shared" si="331"/>
        <v>2.8147756086000002</v>
      </c>
      <c r="N1660" s="36">
        <f t="shared" si="332"/>
        <v>38.809348608600004</v>
      </c>
      <c r="O1660" s="36">
        <f t="shared" si="333"/>
        <v>7.0720875033404642</v>
      </c>
      <c r="P1660" s="36">
        <f t="shared" si="334"/>
        <v>45.881436111940467</v>
      </c>
      <c r="Q1660" s="38" t="e">
        <v>#N/A</v>
      </c>
      <c r="R1660" s="39" t="str">
        <f t="shared" si="335"/>
        <v xml:space="preserve"> </v>
      </c>
      <c r="S1660" s="40"/>
      <c r="T1660" s="41" t="str">
        <f t="shared" si="336"/>
        <v/>
      </c>
      <c r="U1660" s="41" t="str">
        <f t="shared" si="337"/>
        <v/>
      </c>
      <c r="V1660" s="41" t="e">
        <f t="shared" si="325"/>
        <v>#N/A</v>
      </c>
      <c r="W1660" s="18" t="e">
        <f>_xlfn.XLOOKUP($B1660,'[1]Query2 w Prices'!$B:$B,'[1]Query2 w Prices'!$L:$L)</f>
        <v>#N/A</v>
      </c>
    </row>
    <row r="1661" spans="2:23" ht="16.5" customHeight="1" x14ac:dyDescent="0.25">
      <c r="B1661" s="32" t="s">
        <v>2752</v>
      </c>
      <c r="C1661" s="33" t="s">
        <v>6425</v>
      </c>
      <c r="D1661" s="34" t="str">
        <f>_xlfn.XLOOKUP($B1661,[1]Redo!$A:$A,[1]Redo!$AD:$AD)</f>
        <v>SGN,S8,BWX,R4-18,</v>
      </c>
      <c r="E1661" s="35">
        <v>1326</v>
      </c>
      <c r="F1661" s="36">
        <f>_xlfn.XLOOKUP($B1661,'[1]DOT Signs Costs (2)'!$A:$A,'[1]DOT Signs Costs (2)'!$Y:$Y)</f>
        <v>0.28175</v>
      </c>
      <c r="G1661" s="37">
        <f t="shared" si="327"/>
        <v>16.905000000000001</v>
      </c>
      <c r="H1661" s="36">
        <f>_xlfn.XLOOKUP($B1661,'[1]DOT Signs Costs (2)'!$A:$A,'[1]DOT Signs Costs (2)'!$W:$W)</f>
        <v>45.32</v>
      </c>
      <c r="I1661" s="36">
        <f t="shared" si="326"/>
        <v>13.070382500000001</v>
      </c>
      <c r="J1661" s="36">
        <f t="shared" si="328"/>
        <v>0.18877250000000001</v>
      </c>
      <c r="K1661" s="36">
        <f t="shared" si="329"/>
        <v>13.070382500000001</v>
      </c>
      <c r="L1661" s="36">
        <f t="shared" si="330"/>
        <v>58.579155</v>
      </c>
      <c r="M1661" s="36">
        <f t="shared" si="331"/>
        <v>4.5808899210000007</v>
      </c>
      <c r="N1661" s="36">
        <f t="shared" si="332"/>
        <v>63.160044921000001</v>
      </c>
      <c r="O1661" s="36">
        <f t="shared" si="333"/>
        <v>11.509426991445183</v>
      </c>
      <c r="P1661" s="36">
        <f t="shared" si="334"/>
        <v>74.669471912445189</v>
      </c>
      <c r="Q1661" s="38">
        <v>43.16</v>
      </c>
      <c r="R1661" s="39">
        <f t="shared" si="335"/>
        <v>-0.42198600184814616</v>
      </c>
      <c r="S1661" s="40"/>
      <c r="T1661" s="41" t="str">
        <f t="shared" si="336"/>
        <v/>
      </c>
      <c r="U1661" s="41" t="str">
        <f t="shared" si="337"/>
        <v/>
      </c>
      <c r="V1661" s="41">
        <f t="shared" si="325"/>
        <v>43.16</v>
      </c>
      <c r="W1661" s="18">
        <f>_xlfn.XLOOKUP($B1661,'[1]Query2 w Prices'!$B:$B,'[1]Query2 w Prices'!$L:$L)</f>
        <v>43.085700000000003</v>
      </c>
    </row>
    <row r="1662" spans="2:23" ht="16.5" customHeight="1" x14ac:dyDescent="0.25">
      <c r="B1662" s="42" t="s">
        <v>2753</v>
      </c>
      <c r="C1662" s="33" t="s">
        <v>6426</v>
      </c>
      <c r="D1662" s="34" t="str">
        <f>_xlfn.XLOOKUP($B1662,[1]Redo!$A:$A,[1]Redo!$AD:$AD)</f>
        <v>SGN,S8,BWX,R4-18,</v>
      </c>
      <c r="E1662" s="35">
        <v>1326</v>
      </c>
      <c r="F1662" s="36">
        <f>_xlfn.XLOOKUP($B1662,'[1]DOT Signs Costs (2)'!$A:$A,'[1]DOT Signs Costs (2)'!$Y:$Y)</f>
        <v>0.60820000000000018</v>
      </c>
      <c r="G1662" s="37">
        <f t="shared" si="327"/>
        <v>36.492000000000012</v>
      </c>
      <c r="H1662" s="36">
        <f>_xlfn.XLOOKUP($B1662,'[1]DOT Signs Costs (2)'!$A:$A,'[1]DOT Signs Costs (2)'!$W:$W)</f>
        <v>108.768</v>
      </c>
      <c r="I1662" s="36">
        <f t="shared" si="326"/>
        <v>28.21439800000001</v>
      </c>
      <c r="J1662" s="36">
        <f t="shared" si="328"/>
        <v>0.40749400000000013</v>
      </c>
      <c r="K1662" s="36">
        <f t="shared" si="329"/>
        <v>28.21439800000001</v>
      </c>
      <c r="L1662" s="36">
        <f t="shared" si="330"/>
        <v>137.389892</v>
      </c>
      <c r="M1662" s="36">
        <f t="shared" si="331"/>
        <v>10.743889554400001</v>
      </c>
      <c r="N1662" s="36">
        <f t="shared" si="332"/>
        <v>148.1337815544</v>
      </c>
      <c r="O1662" s="36">
        <f t="shared" si="333"/>
        <v>26.993884280791328</v>
      </c>
      <c r="P1662" s="36">
        <f t="shared" si="334"/>
        <v>175.12766583519132</v>
      </c>
      <c r="Q1662" s="38">
        <v>90.77</v>
      </c>
      <c r="R1662" s="39">
        <f t="shared" si="335"/>
        <v>-0.48169240098579519</v>
      </c>
      <c r="S1662" s="40"/>
      <c r="T1662" s="41" t="str">
        <f t="shared" si="336"/>
        <v/>
      </c>
      <c r="U1662" s="41" t="str">
        <f t="shared" si="337"/>
        <v/>
      </c>
      <c r="V1662" s="41">
        <f t="shared" si="325"/>
        <v>90.77</v>
      </c>
      <c r="W1662" s="18">
        <f>_xlfn.XLOOKUP($B1662,'[1]Query2 w Prices'!$B:$B,'[1]Query2 w Prices'!$L:$L)</f>
        <v>90.694900000000004</v>
      </c>
    </row>
    <row r="1663" spans="2:23" ht="16.5" customHeight="1" x14ac:dyDescent="0.25">
      <c r="B1663" s="32" t="s">
        <v>2754</v>
      </c>
      <c r="C1663" s="33" t="s">
        <v>6427</v>
      </c>
      <c r="D1663" s="34" t="str">
        <f>_xlfn.XLOOKUP($B1663,[1]Redo!$A:$A,[1]Redo!$AD:$AD)</f>
        <v>SGN,S8,BWX,R4-18,</v>
      </c>
      <c r="E1663" s="35">
        <v>1326</v>
      </c>
      <c r="F1663" s="36">
        <f>_xlfn.XLOOKUP($B1663,'[1]DOT Signs Costs (2)'!$A:$A,'[1]DOT Signs Costs (2)'!$Y:$Y)</f>
        <v>0.96700000000000019</v>
      </c>
      <c r="G1663" s="37">
        <f t="shared" si="327"/>
        <v>58.02000000000001</v>
      </c>
      <c r="H1663" s="36">
        <f>_xlfn.XLOOKUP($B1663,'[1]DOT Signs Costs (2)'!$A:$A,'[1]DOT Signs Costs (2)'!$W:$W)</f>
        <v>181.28</v>
      </c>
      <c r="I1663" s="36">
        <f t="shared" si="326"/>
        <v>44.859130000000007</v>
      </c>
      <c r="J1663" s="36">
        <f t="shared" si="328"/>
        <v>0.64789000000000019</v>
      </c>
      <c r="K1663" s="36">
        <f t="shared" si="329"/>
        <v>44.859130000000007</v>
      </c>
      <c r="L1663" s="36">
        <f t="shared" si="330"/>
        <v>226.78701999999998</v>
      </c>
      <c r="M1663" s="36">
        <f t="shared" si="331"/>
        <v>17.734744964000001</v>
      </c>
      <c r="N1663" s="36">
        <f t="shared" si="332"/>
        <v>244.521764964</v>
      </c>
      <c r="O1663" s="36">
        <f t="shared" si="333"/>
        <v>44.5583185571287</v>
      </c>
      <c r="P1663" s="36">
        <f t="shared" si="334"/>
        <v>289.0800835211287</v>
      </c>
      <c r="Q1663" s="38">
        <v>167.86</v>
      </c>
      <c r="R1663" s="39">
        <f t="shared" si="335"/>
        <v>-0.4193304569606186</v>
      </c>
      <c r="S1663" s="40"/>
      <c r="T1663" s="41" t="str">
        <f t="shared" si="336"/>
        <v/>
      </c>
      <c r="U1663" s="41" t="str">
        <f t="shared" si="337"/>
        <v/>
      </c>
      <c r="V1663" s="41">
        <f t="shared" si="325"/>
        <v>167.86</v>
      </c>
      <c r="W1663" s="18">
        <f>_xlfn.XLOOKUP($B1663,'[1]Query2 w Prices'!$B:$B,'[1]Query2 w Prices'!$L:$L)</f>
        <v>167.78550000000001</v>
      </c>
    </row>
    <row r="1664" spans="2:23" ht="16.5" customHeight="1" x14ac:dyDescent="0.25">
      <c r="B1664" s="42" t="s">
        <v>2755</v>
      </c>
      <c r="C1664" s="33" t="s">
        <v>6428</v>
      </c>
      <c r="D1664" s="34" t="str">
        <f>_xlfn.XLOOKUP($B1664,[1]Redo!$A:$A,[1]Redo!$AD:$AD)</f>
        <v>SGN,S8,BWX,R4-19,</v>
      </c>
      <c r="E1664" s="35">
        <v>1326</v>
      </c>
      <c r="F1664" s="36">
        <f>_xlfn.XLOOKUP($B1664,'[1]DOT Signs Costs (2)'!$A:$A,'[1]DOT Signs Costs (2)'!$Y:$Y)</f>
        <v>0.33468750000000008</v>
      </c>
      <c r="G1664" s="37">
        <f t="shared" si="327"/>
        <v>20.081250000000004</v>
      </c>
      <c r="H1664" s="36">
        <f>_xlfn.XLOOKUP($B1664,'[1]DOT Signs Costs (2)'!$A:$A,'[1]DOT Signs Costs (2)'!$W:$W)</f>
        <v>56.650000000000006</v>
      </c>
      <c r="I1664" s="36">
        <f t="shared" si="326"/>
        <v>15.526153125000004</v>
      </c>
      <c r="J1664" s="36">
        <f t="shared" si="328"/>
        <v>0.22424062500000008</v>
      </c>
      <c r="K1664" s="36">
        <f t="shared" si="329"/>
        <v>15.526153125000004</v>
      </c>
      <c r="L1664" s="36">
        <f t="shared" si="330"/>
        <v>72.400393750000006</v>
      </c>
      <c r="M1664" s="36">
        <f t="shared" si="331"/>
        <v>5.6617107912500009</v>
      </c>
      <c r="N1664" s="36">
        <f t="shared" si="332"/>
        <v>78.062104541250008</v>
      </c>
      <c r="O1664" s="36">
        <f t="shared" si="333"/>
        <v>14.224975522735164</v>
      </c>
      <c r="P1664" s="36">
        <f t="shared" si="334"/>
        <v>92.287080063985172</v>
      </c>
      <c r="Q1664" s="38" t="e">
        <v>#N/A</v>
      </c>
      <c r="R1664" s="39" t="str">
        <f t="shared" si="335"/>
        <v xml:space="preserve"> </v>
      </c>
      <c r="S1664" s="40"/>
      <c r="T1664" s="41" t="str">
        <f t="shared" si="336"/>
        <v/>
      </c>
      <c r="U1664" s="41" t="str">
        <f t="shared" si="337"/>
        <v/>
      </c>
      <c r="V1664" s="41" t="e">
        <f t="shared" si="325"/>
        <v>#N/A</v>
      </c>
      <c r="W1664" s="18" t="e">
        <f>_xlfn.XLOOKUP($B1664,'[1]Query2 w Prices'!$B:$B,'[1]Query2 w Prices'!$L:$L)</f>
        <v>#N/A</v>
      </c>
    </row>
    <row r="1665" spans="2:23" ht="16.5" customHeight="1" x14ac:dyDescent="0.25">
      <c r="B1665" s="32" t="s">
        <v>2756</v>
      </c>
      <c r="C1665" s="33" t="s">
        <v>6429</v>
      </c>
      <c r="D1665" s="34" t="str">
        <f>_xlfn.XLOOKUP($B1665,[1]Redo!$A:$A,[1]Redo!$AD:$AD)</f>
        <v>SGN,S8,BWX,R4-2,</v>
      </c>
      <c r="E1665" s="35">
        <v>1326</v>
      </c>
      <c r="F1665" s="36">
        <f>_xlfn.XLOOKUP($B1665,'[1]DOT Signs Costs (2)'!$A:$A,'[1]DOT Signs Costs (2)'!$Y:$Y)</f>
        <v>0.28175</v>
      </c>
      <c r="G1665" s="37">
        <f t="shared" si="327"/>
        <v>16.905000000000001</v>
      </c>
      <c r="H1665" s="36">
        <f>_xlfn.XLOOKUP($B1665,'[1]DOT Signs Costs (2)'!$A:$A,'[1]DOT Signs Costs (2)'!$W:$W)</f>
        <v>45.32</v>
      </c>
      <c r="I1665" s="36">
        <f t="shared" si="326"/>
        <v>13.070382500000001</v>
      </c>
      <c r="J1665" s="36">
        <f t="shared" si="328"/>
        <v>0.18877250000000001</v>
      </c>
      <c r="K1665" s="36">
        <f t="shared" si="329"/>
        <v>13.070382500000001</v>
      </c>
      <c r="L1665" s="36">
        <f t="shared" si="330"/>
        <v>58.579155</v>
      </c>
      <c r="M1665" s="36">
        <f t="shared" si="331"/>
        <v>4.5808899210000007</v>
      </c>
      <c r="N1665" s="36">
        <f t="shared" si="332"/>
        <v>63.160044921000001</v>
      </c>
      <c r="O1665" s="36">
        <f t="shared" si="333"/>
        <v>11.509426991445183</v>
      </c>
      <c r="P1665" s="36">
        <f t="shared" si="334"/>
        <v>74.669471912445189</v>
      </c>
      <c r="Q1665" s="38">
        <v>42.88</v>
      </c>
      <c r="R1665" s="39">
        <f t="shared" si="335"/>
        <v>-0.42573586096497923</v>
      </c>
      <c r="S1665" s="40"/>
      <c r="T1665" s="41" t="str">
        <f t="shared" si="336"/>
        <v/>
      </c>
      <c r="U1665" s="41" t="str">
        <f t="shared" si="337"/>
        <v/>
      </c>
      <c r="V1665" s="41">
        <f t="shared" si="325"/>
        <v>42.88</v>
      </c>
      <c r="W1665" s="18">
        <f>_xlfn.XLOOKUP($B1665,'[1]Query2 w Prices'!$B:$B,'[1]Query2 w Prices'!$L:$L)</f>
        <v>42.800199999999997</v>
      </c>
    </row>
    <row r="1666" spans="2:23" ht="16.5" customHeight="1" x14ac:dyDescent="0.25">
      <c r="B1666" s="42" t="s">
        <v>2757</v>
      </c>
      <c r="C1666" s="33" t="s">
        <v>6430</v>
      </c>
      <c r="D1666" s="34" t="str">
        <f>_xlfn.XLOOKUP($B1666,[1]Redo!$A:$A,[1]Redo!$AD:$AD)</f>
        <v>SGN,S8,BWX,R4-2,</v>
      </c>
      <c r="E1666" s="35">
        <v>1326</v>
      </c>
      <c r="F1666" s="36">
        <f>_xlfn.XLOOKUP($B1666,'[1]DOT Signs Costs (2)'!$A:$A,'[1]DOT Signs Costs (2)'!$Y:$Y)</f>
        <v>0.60820000000000018</v>
      </c>
      <c r="G1666" s="37">
        <f t="shared" si="327"/>
        <v>36.492000000000012</v>
      </c>
      <c r="H1666" s="36">
        <f>_xlfn.XLOOKUP($B1666,'[1]DOT Signs Costs (2)'!$A:$A,'[1]DOT Signs Costs (2)'!$W:$W)</f>
        <v>108.768</v>
      </c>
      <c r="I1666" s="36">
        <f t="shared" si="326"/>
        <v>28.21439800000001</v>
      </c>
      <c r="J1666" s="36">
        <f t="shared" si="328"/>
        <v>0.40749400000000013</v>
      </c>
      <c r="K1666" s="36">
        <f t="shared" si="329"/>
        <v>28.21439800000001</v>
      </c>
      <c r="L1666" s="36">
        <f t="shared" si="330"/>
        <v>137.389892</v>
      </c>
      <c r="M1666" s="36">
        <f t="shared" si="331"/>
        <v>10.743889554400001</v>
      </c>
      <c r="N1666" s="36">
        <f t="shared" si="332"/>
        <v>148.1337815544</v>
      </c>
      <c r="O1666" s="36">
        <f t="shared" si="333"/>
        <v>26.993884280791328</v>
      </c>
      <c r="P1666" s="36">
        <f t="shared" si="334"/>
        <v>175.12766583519132</v>
      </c>
      <c r="Q1666" s="38">
        <v>89.64</v>
      </c>
      <c r="R1666" s="39">
        <f t="shared" si="335"/>
        <v>-0.48814483666813574</v>
      </c>
      <c r="S1666" s="40"/>
      <c r="T1666" s="41" t="str">
        <f t="shared" si="336"/>
        <v/>
      </c>
      <c r="U1666" s="41" t="str">
        <f t="shared" si="337"/>
        <v/>
      </c>
      <c r="V1666" s="41">
        <f t="shared" si="325"/>
        <v>89.64</v>
      </c>
      <c r="W1666" s="18">
        <f>_xlfn.XLOOKUP($B1666,'[1]Query2 w Prices'!$B:$B,'[1]Query2 w Prices'!$L:$L)</f>
        <v>89.563999999999993</v>
      </c>
    </row>
    <row r="1667" spans="2:23" ht="16.5" customHeight="1" x14ac:dyDescent="0.25">
      <c r="B1667" s="32" t="s">
        <v>2758</v>
      </c>
      <c r="C1667" s="33" t="s">
        <v>6431</v>
      </c>
      <c r="D1667" s="34" t="str">
        <f>_xlfn.XLOOKUP($B1667,[1]Redo!$A:$A,[1]Redo!$AD:$AD)</f>
        <v>SGN,S8,BWX,R4-2,</v>
      </c>
      <c r="E1667" s="35">
        <v>1326</v>
      </c>
      <c r="F1667" s="36">
        <f>_xlfn.XLOOKUP($B1667,'[1]DOT Signs Costs (2)'!$A:$A,'[1]DOT Signs Costs (2)'!$Y:$Y)</f>
        <v>0.96700000000000019</v>
      </c>
      <c r="G1667" s="37">
        <f t="shared" si="327"/>
        <v>58.02000000000001</v>
      </c>
      <c r="H1667" s="36">
        <f>_xlfn.XLOOKUP($B1667,'[1]DOT Signs Costs (2)'!$A:$A,'[1]DOT Signs Costs (2)'!$W:$W)</f>
        <v>181.28</v>
      </c>
      <c r="I1667" s="36">
        <f t="shared" si="326"/>
        <v>44.859130000000007</v>
      </c>
      <c r="J1667" s="36">
        <f t="shared" si="328"/>
        <v>0.64789000000000019</v>
      </c>
      <c r="K1667" s="36">
        <f t="shared" si="329"/>
        <v>44.859130000000007</v>
      </c>
      <c r="L1667" s="36">
        <f t="shared" si="330"/>
        <v>226.78701999999998</v>
      </c>
      <c r="M1667" s="36">
        <f t="shared" si="331"/>
        <v>17.734744964000001</v>
      </c>
      <c r="N1667" s="36">
        <f t="shared" si="332"/>
        <v>244.521764964</v>
      </c>
      <c r="O1667" s="36">
        <f t="shared" si="333"/>
        <v>44.5583185571287</v>
      </c>
      <c r="P1667" s="36">
        <f t="shared" si="334"/>
        <v>289.0800835211287</v>
      </c>
      <c r="Q1667" s="38">
        <v>167.86</v>
      </c>
      <c r="R1667" s="39">
        <f t="shared" si="335"/>
        <v>-0.4193304569606186</v>
      </c>
      <c r="S1667" s="40"/>
      <c r="T1667" s="41" t="str">
        <f t="shared" si="336"/>
        <v/>
      </c>
      <c r="U1667" s="41" t="str">
        <f t="shared" si="337"/>
        <v/>
      </c>
      <c r="V1667" s="41">
        <f t="shared" si="325"/>
        <v>167.86</v>
      </c>
      <c r="W1667" s="18">
        <f>_xlfn.XLOOKUP($B1667,'[1]Query2 w Prices'!$B:$B,'[1]Query2 w Prices'!$L:$L)</f>
        <v>167.78550000000001</v>
      </c>
    </row>
    <row r="1668" spans="2:23" ht="16.5" customHeight="1" x14ac:dyDescent="0.25">
      <c r="B1668" s="42" t="s">
        <v>2759</v>
      </c>
      <c r="C1668" s="33" t="s">
        <v>6432</v>
      </c>
      <c r="D1668" s="34" t="str">
        <f>_xlfn.XLOOKUP($B1668,[1]Redo!$A:$A,[1]Redo!$AD:$AD)</f>
        <v>SGN,S8,BWX,R4-2,</v>
      </c>
      <c r="E1668" s="35">
        <v>1326</v>
      </c>
      <c r="F1668" s="36">
        <f>_xlfn.XLOOKUP($B1668,'[1]DOT Signs Costs (2)'!$A:$A,'[1]DOT Signs Costs (2)'!$Y:$Y)</f>
        <v>0.11352500000000001</v>
      </c>
      <c r="G1668" s="37">
        <f t="shared" si="327"/>
        <v>6.8115000000000006</v>
      </c>
      <c r="H1668" s="36">
        <f>_xlfn.XLOOKUP($B1668,'[1]DOT Signs Costs (2)'!$A:$A,'[1]DOT Signs Costs (2)'!$W:$W)</f>
        <v>13.596</v>
      </c>
      <c r="I1668" s="36">
        <f t="shared" si="326"/>
        <v>5.2664247500000005</v>
      </c>
      <c r="J1668" s="36">
        <f t="shared" si="328"/>
        <v>7.6061750000000011E-2</v>
      </c>
      <c r="K1668" s="36">
        <f t="shared" si="329"/>
        <v>5.2664247500000005</v>
      </c>
      <c r="L1668" s="36">
        <f t="shared" si="330"/>
        <v>18.9384865</v>
      </c>
      <c r="M1668" s="36">
        <f t="shared" si="331"/>
        <v>1.4809896443000001</v>
      </c>
      <c r="N1668" s="36">
        <f t="shared" si="332"/>
        <v>20.419476144299999</v>
      </c>
      <c r="O1668" s="36">
        <f t="shared" si="333"/>
        <v>3.7209674277517353</v>
      </c>
      <c r="P1668" s="36">
        <f t="shared" si="334"/>
        <v>24.140443572051733</v>
      </c>
      <c r="Q1668" s="38" t="e">
        <v>#N/A</v>
      </c>
      <c r="R1668" s="39" t="str">
        <f t="shared" si="335"/>
        <v xml:space="preserve"> </v>
      </c>
      <c r="S1668" s="40"/>
      <c r="T1668" s="41" t="str">
        <f t="shared" si="336"/>
        <v/>
      </c>
      <c r="U1668" s="41" t="str">
        <f t="shared" si="337"/>
        <v/>
      </c>
      <c r="V1668" s="41" t="e">
        <f t="shared" si="325"/>
        <v>#N/A</v>
      </c>
      <c r="W1668" s="18" t="e">
        <f>_xlfn.XLOOKUP($B1668,'[1]Query2 w Prices'!$B:$B,'[1]Query2 w Prices'!$L:$L)</f>
        <v>#N/A</v>
      </c>
    </row>
    <row r="1669" spans="2:23" ht="16.5" customHeight="1" x14ac:dyDescent="0.25">
      <c r="B1669" s="32" t="s">
        <v>2760</v>
      </c>
      <c r="C1669" s="33" t="s">
        <v>6433</v>
      </c>
      <c r="D1669" s="34" t="str">
        <f>_xlfn.XLOOKUP($B1669,[1]Redo!$A:$A,[1]Redo!$AD:$AD)</f>
        <v>SGN,S8,BWX,R4-2,</v>
      </c>
      <c r="E1669" s="35">
        <v>1326</v>
      </c>
      <c r="F1669" s="36">
        <f>_xlfn.XLOOKUP($B1669,'[1]DOT Signs Costs (2)'!$A:$A,'[1]DOT Signs Costs (2)'!$Y:$Y)</f>
        <v>0.18705000000000002</v>
      </c>
      <c r="G1669" s="37">
        <f t="shared" si="327"/>
        <v>11.223000000000001</v>
      </c>
      <c r="H1669" s="36">
        <f>_xlfn.XLOOKUP($B1669,'[1]DOT Signs Costs (2)'!$A:$A,'[1]DOT Signs Costs (2)'!$W:$W)</f>
        <v>27.192</v>
      </c>
      <c r="I1669" s="36">
        <f t="shared" si="326"/>
        <v>8.6772495000000003</v>
      </c>
      <c r="J1669" s="36">
        <f t="shared" si="328"/>
        <v>0.12532350000000003</v>
      </c>
      <c r="K1669" s="36">
        <f t="shared" si="329"/>
        <v>8.6772495000000003</v>
      </c>
      <c r="L1669" s="36">
        <f t="shared" si="330"/>
        <v>35.994573000000003</v>
      </c>
      <c r="M1669" s="36">
        <f t="shared" si="331"/>
        <v>2.8147756086000002</v>
      </c>
      <c r="N1669" s="36">
        <f t="shared" si="332"/>
        <v>38.809348608600004</v>
      </c>
      <c r="O1669" s="36">
        <f t="shared" si="333"/>
        <v>7.0720875033404642</v>
      </c>
      <c r="P1669" s="36">
        <f t="shared" si="334"/>
        <v>45.881436111940467</v>
      </c>
      <c r="Q1669" s="38" t="e">
        <v>#N/A</v>
      </c>
      <c r="R1669" s="39" t="str">
        <f t="shared" si="335"/>
        <v xml:space="preserve"> </v>
      </c>
      <c r="S1669" s="40"/>
      <c r="T1669" s="41" t="str">
        <f t="shared" si="336"/>
        <v/>
      </c>
      <c r="U1669" s="41" t="str">
        <f t="shared" si="337"/>
        <v/>
      </c>
      <c r="V1669" s="41" t="e">
        <f t="shared" si="325"/>
        <v>#N/A</v>
      </c>
      <c r="W1669" s="18" t="e">
        <f>_xlfn.XLOOKUP($B1669,'[1]Query2 w Prices'!$B:$B,'[1]Query2 w Prices'!$L:$L)</f>
        <v>#N/A</v>
      </c>
    </row>
    <row r="1670" spans="2:23" ht="16.5" customHeight="1" x14ac:dyDescent="0.25">
      <c r="B1670" s="42" t="s">
        <v>2761</v>
      </c>
      <c r="C1670" s="33" t="s">
        <v>6434</v>
      </c>
      <c r="D1670" s="34" t="str">
        <f>_xlfn.XLOOKUP($B1670,[1]Redo!$A:$A,[1]Redo!$AD:$AD)</f>
        <v>SGN,S8,BWX,R4-20,</v>
      </c>
      <c r="E1670" s="35">
        <v>1326</v>
      </c>
      <c r="F1670" s="36">
        <f>_xlfn.XLOOKUP($B1670,'[1]DOT Signs Costs (2)'!$A:$A,'[1]DOT Signs Costs (2)'!$Y:$Y)</f>
        <v>0.28175</v>
      </c>
      <c r="G1670" s="37">
        <f t="shared" si="327"/>
        <v>16.905000000000001</v>
      </c>
      <c r="H1670" s="36">
        <f>_xlfn.XLOOKUP($B1670,'[1]DOT Signs Costs (2)'!$A:$A,'[1]DOT Signs Costs (2)'!$W:$W)</f>
        <v>45.32</v>
      </c>
      <c r="I1670" s="36">
        <f t="shared" si="326"/>
        <v>13.070382500000001</v>
      </c>
      <c r="J1670" s="36">
        <f t="shared" si="328"/>
        <v>0.18877250000000001</v>
      </c>
      <c r="K1670" s="36">
        <f t="shared" si="329"/>
        <v>13.070382500000001</v>
      </c>
      <c r="L1670" s="36">
        <f t="shared" si="330"/>
        <v>58.579155</v>
      </c>
      <c r="M1670" s="36">
        <f t="shared" si="331"/>
        <v>4.5808899210000007</v>
      </c>
      <c r="N1670" s="36">
        <f t="shared" si="332"/>
        <v>63.160044921000001</v>
      </c>
      <c r="O1670" s="36">
        <f t="shared" si="333"/>
        <v>11.509426991445183</v>
      </c>
      <c r="P1670" s="36">
        <f t="shared" si="334"/>
        <v>74.669471912445189</v>
      </c>
      <c r="Q1670" s="38" t="e">
        <v>#N/A</v>
      </c>
      <c r="R1670" s="39" t="str">
        <f t="shared" si="335"/>
        <v xml:space="preserve"> </v>
      </c>
      <c r="S1670" s="40"/>
      <c r="T1670" s="41" t="str">
        <f t="shared" si="336"/>
        <v/>
      </c>
      <c r="U1670" s="41" t="str">
        <f t="shared" si="337"/>
        <v/>
      </c>
      <c r="V1670" s="41" t="e">
        <f t="shared" ref="V1670:V1733" si="338">ROUND($W1670+7.75%,2)</f>
        <v>#N/A</v>
      </c>
      <c r="W1670" s="18" t="e">
        <f>_xlfn.XLOOKUP($B1670,'[1]Query2 w Prices'!$B:$B,'[1]Query2 w Prices'!$L:$L)</f>
        <v>#N/A</v>
      </c>
    </row>
    <row r="1671" spans="2:23" ht="16.5" customHeight="1" x14ac:dyDescent="0.25">
      <c r="B1671" s="32" t="s">
        <v>2762</v>
      </c>
      <c r="C1671" s="33" t="s">
        <v>6435</v>
      </c>
      <c r="D1671" s="34" t="str">
        <f>_xlfn.XLOOKUP($B1671,[1]Redo!$A:$A,[1]Redo!$AD:$AD)</f>
        <v>SGN,S8,BWX,R4-20,</v>
      </c>
      <c r="E1671" s="35">
        <v>1326</v>
      </c>
      <c r="F1671" s="36">
        <f>_xlfn.XLOOKUP($B1671,'[1]DOT Signs Costs (2)'!$A:$A,'[1]DOT Signs Costs (2)'!$Y:$Y)</f>
        <v>0.60820000000000018</v>
      </c>
      <c r="G1671" s="37">
        <f t="shared" si="327"/>
        <v>36.492000000000012</v>
      </c>
      <c r="H1671" s="36">
        <f>_xlfn.XLOOKUP($B1671,'[1]DOT Signs Costs (2)'!$A:$A,'[1]DOT Signs Costs (2)'!$W:$W)</f>
        <v>108.768</v>
      </c>
      <c r="I1671" s="36">
        <f t="shared" ref="I1671:I1734" si="339">F1671*$K$4</f>
        <v>28.21439800000001</v>
      </c>
      <c r="J1671" s="36">
        <f t="shared" si="328"/>
        <v>0.40749400000000013</v>
      </c>
      <c r="K1671" s="36">
        <f t="shared" si="329"/>
        <v>28.21439800000001</v>
      </c>
      <c r="L1671" s="36">
        <f t="shared" si="330"/>
        <v>137.389892</v>
      </c>
      <c r="M1671" s="36">
        <f t="shared" si="331"/>
        <v>10.743889554400001</v>
      </c>
      <c r="N1671" s="36">
        <f t="shared" si="332"/>
        <v>148.1337815544</v>
      </c>
      <c r="O1671" s="36">
        <f t="shared" si="333"/>
        <v>26.993884280791328</v>
      </c>
      <c r="P1671" s="36">
        <f t="shared" si="334"/>
        <v>175.12766583519132</v>
      </c>
      <c r="Q1671" s="38" t="e">
        <v>#N/A</v>
      </c>
      <c r="R1671" s="39" t="str">
        <f t="shared" si="335"/>
        <v xml:space="preserve"> </v>
      </c>
      <c r="S1671" s="40"/>
      <c r="T1671" s="41" t="str">
        <f t="shared" si="336"/>
        <v/>
      </c>
      <c r="U1671" s="41" t="str">
        <f t="shared" si="337"/>
        <v/>
      </c>
      <c r="V1671" s="41" t="e">
        <f t="shared" si="338"/>
        <v>#N/A</v>
      </c>
      <c r="W1671" s="18" t="e">
        <f>_xlfn.XLOOKUP($B1671,'[1]Query2 w Prices'!$B:$B,'[1]Query2 w Prices'!$L:$L)</f>
        <v>#N/A</v>
      </c>
    </row>
    <row r="1672" spans="2:23" ht="16.5" customHeight="1" x14ac:dyDescent="0.25">
      <c r="B1672" s="42" t="s">
        <v>2763</v>
      </c>
      <c r="C1672" s="33" t="s">
        <v>6436</v>
      </c>
      <c r="D1672" s="34" t="str">
        <f>_xlfn.XLOOKUP($B1672,[1]Redo!$A:$A,[1]Redo!$AD:$AD)</f>
        <v>SGN,S8,BWX,R4-20,</v>
      </c>
      <c r="E1672" s="35">
        <v>1326</v>
      </c>
      <c r="F1672" s="36">
        <f>_xlfn.XLOOKUP($B1672,'[1]DOT Signs Costs (2)'!$A:$A,'[1]DOT Signs Costs (2)'!$Y:$Y)</f>
        <v>0.96700000000000019</v>
      </c>
      <c r="G1672" s="37">
        <f t="shared" si="327"/>
        <v>58.02000000000001</v>
      </c>
      <c r="H1672" s="36">
        <f>_xlfn.XLOOKUP($B1672,'[1]DOT Signs Costs (2)'!$A:$A,'[1]DOT Signs Costs (2)'!$W:$W)</f>
        <v>181.28</v>
      </c>
      <c r="I1672" s="36">
        <f t="shared" si="339"/>
        <v>44.859130000000007</v>
      </c>
      <c r="J1672" s="36">
        <f t="shared" si="328"/>
        <v>0.64789000000000019</v>
      </c>
      <c r="K1672" s="36">
        <f t="shared" si="329"/>
        <v>44.859130000000007</v>
      </c>
      <c r="L1672" s="36">
        <f t="shared" si="330"/>
        <v>226.78701999999998</v>
      </c>
      <c r="M1672" s="36">
        <f t="shared" si="331"/>
        <v>17.734744964000001</v>
      </c>
      <c r="N1672" s="36">
        <f t="shared" si="332"/>
        <v>244.521764964</v>
      </c>
      <c r="O1672" s="36">
        <f t="shared" si="333"/>
        <v>44.5583185571287</v>
      </c>
      <c r="P1672" s="36">
        <f t="shared" si="334"/>
        <v>289.0800835211287</v>
      </c>
      <c r="Q1672" s="38" t="e">
        <v>#N/A</v>
      </c>
      <c r="R1672" s="39" t="str">
        <f t="shared" si="335"/>
        <v xml:space="preserve"> </v>
      </c>
      <c r="S1672" s="40"/>
      <c r="T1672" s="41" t="str">
        <f t="shared" si="336"/>
        <v/>
      </c>
      <c r="U1672" s="41" t="str">
        <f t="shared" si="337"/>
        <v/>
      </c>
      <c r="V1672" s="41" t="e">
        <f t="shared" si="338"/>
        <v>#N/A</v>
      </c>
      <c r="W1672" s="18" t="e">
        <f>_xlfn.XLOOKUP($B1672,'[1]Query2 w Prices'!$B:$B,'[1]Query2 w Prices'!$L:$L)</f>
        <v>#N/A</v>
      </c>
    </row>
    <row r="1673" spans="2:23" ht="16.5" customHeight="1" x14ac:dyDescent="0.25">
      <c r="B1673" s="32" t="s">
        <v>2764</v>
      </c>
      <c r="C1673" s="33" t="s">
        <v>6437</v>
      </c>
      <c r="D1673" s="34" t="str">
        <f>_xlfn.XLOOKUP($B1673,[1]Redo!$A:$A,[1]Redo!$AD:$AD)</f>
        <v>SGN,S8,BWX,R4-21,</v>
      </c>
      <c r="E1673" s="35">
        <v>1326</v>
      </c>
      <c r="F1673" s="36">
        <f>_xlfn.XLOOKUP($B1673,'[1]DOT Signs Costs (2)'!$A:$A,'[1]DOT Signs Costs (2)'!$Y:$Y)</f>
        <v>0.28175</v>
      </c>
      <c r="G1673" s="37">
        <f t="shared" si="327"/>
        <v>16.905000000000001</v>
      </c>
      <c r="H1673" s="36">
        <f>_xlfn.XLOOKUP($B1673,'[1]DOT Signs Costs (2)'!$A:$A,'[1]DOT Signs Costs (2)'!$W:$W)</f>
        <v>45.32</v>
      </c>
      <c r="I1673" s="36">
        <f t="shared" si="339"/>
        <v>13.070382500000001</v>
      </c>
      <c r="J1673" s="36">
        <f t="shared" si="328"/>
        <v>0.18877250000000001</v>
      </c>
      <c r="K1673" s="36">
        <f t="shared" si="329"/>
        <v>13.070382500000001</v>
      </c>
      <c r="L1673" s="36">
        <f t="shared" si="330"/>
        <v>58.579155</v>
      </c>
      <c r="M1673" s="36">
        <f t="shared" si="331"/>
        <v>4.5808899210000007</v>
      </c>
      <c r="N1673" s="36">
        <f t="shared" si="332"/>
        <v>63.160044921000001</v>
      </c>
      <c r="O1673" s="36">
        <f t="shared" si="333"/>
        <v>11.509426991445183</v>
      </c>
      <c r="P1673" s="36">
        <f t="shared" si="334"/>
        <v>74.669471912445189</v>
      </c>
      <c r="Q1673" s="38" t="e">
        <v>#N/A</v>
      </c>
      <c r="R1673" s="39" t="str">
        <f t="shared" si="335"/>
        <v xml:space="preserve"> </v>
      </c>
      <c r="S1673" s="40"/>
      <c r="T1673" s="41" t="str">
        <f t="shared" si="336"/>
        <v/>
      </c>
      <c r="U1673" s="41" t="str">
        <f t="shared" si="337"/>
        <v/>
      </c>
      <c r="V1673" s="41" t="e">
        <f t="shared" si="338"/>
        <v>#N/A</v>
      </c>
      <c r="W1673" s="18" t="e">
        <f>_xlfn.XLOOKUP($B1673,'[1]Query2 w Prices'!$B:$B,'[1]Query2 w Prices'!$L:$L)</f>
        <v>#N/A</v>
      </c>
    </row>
    <row r="1674" spans="2:23" ht="16.5" customHeight="1" x14ac:dyDescent="0.25">
      <c r="B1674" s="42" t="s">
        <v>2765</v>
      </c>
      <c r="C1674" s="33" t="s">
        <v>6438</v>
      </c>
      <c r="D1674" s="34" t="str">
        <f>_xlfn.XLOOKUP($B1674,[1]Redo!$A:$A,[1]Redo!$AD:$AD)</f>
        <v>SGN,S8,WBX,R4-3,</v>
      </c>
      <c r="E1674" s="35">
        <v>1326</v>
      </c>
      <c r="F1674" s="36">
        <f>_xlfn.XLOOKUP($B1674,'[1]DOT Signs Costs (2)'!$A:$A,'[1]DOT Signs Costs (2)'!$Y:$Y)</f>
        <v>0.28175</v>
      </c>
      <c r="G1674" s="37">
        <f t="shared" ref="G1674:G1737" si="340">IFERROR(SUM(F1674*60), " ")</f>
        <v>16.905000000000001</v>
      </c>
      <c r="H1674" s="36">
        <f>_xlfn.XLOOKUP($B1674,'[1]DOT Signs Costs (2)'!$A:$A,'[1]DOT Signs Costs (2)'!$W:$W)</f>
        <v>45.32</v>
      </c>
      <c r="I1674" s="36">
        <f t="shared" si="339"/>
        <v>13.070382500000001</v>
      </c>
      <c r="J1674" s="36">
        <f t="shared" ref="J1674:J1737" si="341">IFERROR(SUM($J$4*F1674), " " )</f>
        <v>0.18877250000000001</v>
      </c>
      <c r="K1674" s="36">
        <f t="shared" ref="K1674:K1737" si="342">IFERROR(SUM($K$4*F1674), " ")</f>
        <v>13.070382500000001</v>
      </c>
      <c r="L1674" s="36">
        <f t="shared" ref="L1674:L1737" si="343">IFERROR(SUM(H1674+J1674+K1674), " ")</f>
        <v>58.579155</v>
      </c>
      <c r="M1674" s="36">
        <f t="shared" ref="M1674:M1737" si="344">IFERROR(SUM(L1674*$M$4), " ")</f>
        <v>4.5808899210000007</v>
      </c>
      <c r="N1674" s="36">
        <f t="shared" ref="N1674:N1737" si="345">IFERROR(SUM(L1674+M1674), " ")</f>
        <v>63.160044921000001</v>
      </c>
      <c r="O1674" s="36">
        <f t="shared" ref="O1674:O1737" si="346">IFERROR(SUM(N1674*$O$4), " ")</f>
        <v>11.509426991445183</v>
      </c>
      <c r="P1674" s="36">
        <f t="shared" ref="P1674:P1737" si="347">IFERROR(SUM(O1674+N1674),"")</f>
        <v>74.669471912445189</v>
      </c>
      <c r="Q1674" s="38">
        <v>42.88</v>
      </c>
      <c r="R1674" s="39">
        <f t="shared" ref="R1674:R1737" si="348">IFERROR(SUM(Q1674-P1674)/(P1674)," ")</f>
        <v>-0.42573586096497923</v>
      </c>
      <c r="S1674" s="40"/>
      <c r="T1674" s="41" t="str">
        <f t="shared" ref="T1674:T1737" si="349">IF(S1674=0,"",Q1674*S1674)</f>
        <v/>
      </c>
      <c r="U1674" s="41" t="str">
        <f t="shared" ref="U1674:U1737" si="350">IFERROR(T1674-(P1674*S1674),"")</f>
        <v/>
      </c>
      <c r="V1674" s="41">
        <f t="shared" si="338"/>
        <v>42.88</v>
      </c>
      <c r="W1674" s="18">
        <f>_xlfn.XLOOKUP($B1674,'[1]Query2 w Prices'!$B:$B,'[1]Query2 w Prices'!$L:$L)</f>
        <v>42.800199999999997</v>
      </c>
    </row>
    <row r="1675" spans="2:23" ht="16.5" customHeight="1" x14ac:dyDescent="0.25">
      <c r="B1675" s="32" t="s">
        <v>2766</v>
      </c>
      <c r="C1675" s="33" t="s">
        <v>6439</v>
      </c>
      <c r="D1675" s="34" t="str">
        <f>_xlfn.XLOOKUP($B1675,[1]Redo!$A:$A,[1]Redo!$AD:$AD)</f>
        <v>SGN,S8,WBX,R4-3,</v>
      </c>
      <c r="E1675" s="35">
        <v>1326</v>
      </c>
      <c r="F1675" s="36">
        <f>_xlfn.XLOOKUP($B1675,'[1]DOT Signs Costs (2)'!$A:$A,'[1]DOT Signs Costs (2)'!$Y:$Y)</f>
        <v>0.60820000000000018</v>
      </c>
      <c r="G1675" s="37">
        <f t="shared" si="340"/>
        <v>36.492000000000012</v>
      </c>
      <c r="H1675" s="36">
        <f>_xlfn.XLOOKUP($B1675,'[1]DOT Signs Costs (2)'!$A:$A,'[1]DOT Signs Costs (2)'!$W:$W)</f>
        <v>108.768</v>
      </c>
      <c r="I1675" s="36">
        <f t="shared" si="339"/>
        <v>28.21439800000001</v>
      </c>
      <c r="J1675" s="36">
        <f t="shared" si="341"/>
        <v>0.40749400000000013</v>
      </c>
      <c r="K1675" s="36">
        <f t="shared" si="342"/>
        <v>28.21439800000001</v>
      </c>
      <c r="L1675" s="36">
        <f t="shared" si="343"/>
        <v>137.389892</v>
      </c>
      <c r="M1675" s="36">
        <f t="shared" si="344"/>
        <v>10.743889554400001</v>
      </c>
      <c r="N1675" s="36">
        <f t="shared" si="345"/>
        <v>148.1337815544</v>
      </c>
      <c r="O1675" s="36">
        <f t="shared" si="346"/>
        <v>26.993884280791328</v>
      </c>
      <c r="P1675" s="36">
        <f t="shared" si="347"/>
        <v>175.12766583519132</v>
      </c>
      <c r="Q1675" s="38">
        <v>89.64</v>
      </c>
      <c r="R1675" s="39">
        <f t="shared" si="348"/>
        <v>-0.48814483666813574</v>
      </c>
      <c r="S1675" s="40"/>
      <c r="T1675" s="41" t="str">
        <f t="shared" si="349"/>
        <v/>
      </c>
      <c r="U1675" s="41" t="str">
        <f t="shared" si="350"/>
        <v/>
      </c>
      <c r="V1675" s="41">
        <f t="shared" si="338"/>
        <v>89.64</v>
      </c>
      <c r="W1675" s="18">
        <f>_xlfn.XLOOKUP($B1675,'[1]Query2 w Prices'!$B:$B,'[1]Query2 w Prices'!$L:$L)</f>
        <v>89.563999999999993</v>
      </c>
    </row>
    <row r="1676" spans="2:23" ht="16.5" customHeight="1" x14ac:dyDescent="0.25">
      <c r="B1676" s="42" t="s">
        <v>2767</v>
      </c>
      <c r="C1676" s="33" t="s">
        <v>6440</v>
      </c>
      <c r="D1676" s="34" t="str">
        <f>_xlfn.XLOOKUP($B1676,[1]Redo!$A:$A,[1]Redo!$AD:$AD)</f>
        <v>SGN,S8,BWX,R4-3,</v>
      </c>
      <c r="E1676" s="35">
        <v>1326</v>
      </c>
      <c r="F1676" s="36">
        <f>_xlfn.XLOOKUP($B1676,'[1]DOT Signs Costs (2)'!$A:$A,'[1]DOT Signs Costs (2)'!$Y:$Y)</f>
        <v>0.96700000000000019</v>
      </c>
      <c r="G1676" s="37">
        <f t="shared" si="340"/>
        <v>58.02000000000001</v>
      </c>
      <c r="H1676" s="36">
        <f>_xlfn.XLOOKUP($B1676,'[1]DOT Signs Costs (2)'!$A:$A,'[1]DOT Signs Costs (2)'!$W:$W)</f>
        <v>181.28</v>
      </c>
      <c r="I1676" s="36">
        <f t="shared" si="339"/>
        <v>44.859130000000007</v>
      </c>
      <c r="J1676" s="36">
        <f t="shared" si="341"/>
        <v>0.64789000000000019</v>
      </c>
      <c r="K1676" s="36">
        <f t="shared" si="342"/>
        <v>44.859130000000007</v>
      </c>
      <c r="L1676" s="36">
        <f t="shared" si="343"/>
        <v>226.78701999999998</v>
      </c>
      <c r="M1676" s="36">
        <f t="shared" si="344"/>
        <v>17.734744964000001</v>
      </c>
      <c r="N1676" s="36">
        <f t="shared" si="345"/>
        <v>244.521764964</v>
      </c>
      <c r="O1676" s="36">
        <f t="shared" si="346"/>
        <v>44.5583185571287</v>
      </c>
      <c r="P1676" s="36">
        <f t="shared" si="347"/>
        <v>289.0800835211287</v>
      </c>
      <c r="Q1676" s="38">
        <v>167.86</v>
      </c>
      <c r="R1676" s="39">
        <f t="shared" si="348"/>
        <v>-0.4193304569606186</v>
      </c>
      <c r="S1676" s="40"/>
      <c r="T1676" s="41" t="str">
        <f t="shared" si="349"/>
        <v/>
      </c>
      <c r="U1676" s="41" t="str">
        <f t="shared" si="350"/>
        <v/>
      </c>
      <c r="V1676" s="41">
        <f t="shared" si="338"/>
        <v>167.86</v>
      </c>
      <c r="W1676" s="18">
        <f>_xlfn.XLOOKUP($B1676,'[1]Query2 w Prices'!$B:$B,'[1]Query2 w Prices'!$L:$L)</f>
        <v>167.78550000000001</v>
      </c>
    </row>
    <row r="1677" spans="2:23" ht="16.5" customHeight="1" x14ac:dyDescent="0.25">
      <c r="B1677" s="32" t="s">
        <v>2768</v>
      </c>
      <c r="C1677" s="33" t="s">
        <v>6441</v>
      </c>
      <c r="D1677" s="34" t="str">
        <f>_xlfn.XLOOKUP($B1677,[1]Redo!$A:$A,[1]Redo!$AD:$AD)</f>
        <v>SGN,S8,WBX,R4-3,</v>
      </c>
      <c r="E1677" s="35">
        <v>1326</v>
      </c>
      <c r="F1677" s="36">
        <f>_xlfn.XLOOKUP($B1677,'[1]DOT Signs Costs (2)'!$A:$A,'[1]DOT Signs Costs (2)'!$Y:$Y)</f>
        <v>0.11352500000000001</v>
      </c>
      <c r="G1677" s="37">
        <f t="shared" si="340"/>
        <v>6.8115000000000006</v>
      </c>
      <c r="H1677" s="36">
        <f>_xlfn.XLOOKUP($B1677,'[1]DOT Signs Costs (2)'!$A:$A,'[1]DOT Signs Costs (2)'!$W:$W)</f>
        <v>13.596</v>
      </c>
      <c r="I1677" s="36">
        <f t="shared" si="339"/>
        <v>5.2664247500000005</v>
      </c>
      <c r="J1677" s="36">
        <f t="shared" si="341"/>
        <v>7.6061750000000011E-2</v>
      </c>
      <c r="K1677" s="36">
        <f t="shared" si="342"/>
        <v>5.2664247500000005</v>
      </c>
      <c r="L1677" s="36">
        <f t="shared" si="343"/>
        <v>18.9384865</v>
      </c>
      <c r="M1677" s="36">
        <f t="shared" si="344"/>
        <v>1.4809896443000001</v>
      </c>
      <c r="N1677" s="36">
        <f t="shared" si="345"/>
        <v>20.419476144299999</v>
      </c>
      <c r="O1677" s="36">
        <f t="shared" si="346"/>
        <v>3.7209674277517353</v>
      </c>
      <c r="P1677" s="36">
        <f t="shared" si="347"/>
        <v>24.140443572051733</v>
      </c>
      <c r="Q1677" s="38" t="e">
        <v>#N/A</v>
      </c>
      <c r="R1677" s="39" t="str">
        <f t="shared" si="348"/>
        <v xml:space="preserve"> </v>
      </c>
      <c r="S1677" s="40"/>
      <c r="T1677" s="41" t="str">
        <f t="shared" si="349"/>
        <v/>
      </c>
      <c r="U1677" s="41" t="str">
        <f t="shared" si="350"/>
        <v/>
      </c>
      <c r="V1677" s="41" t="e">
        <f t="shared" si="338"/>
        <v>#N/A</v>
      </c>
      <c r="W1677" s="18" t="e">
        <f>_xlfn.XLOOKUP($B1677,'[1]Query2 w Prices'!$B:$B,'[1]Query2 w Prices'!$L:$L)</f>
        <v>#N/A</v>
      </c>
    </row>
    <row r="1678" spans="2:23" ht="16.5" customHeight="1" x14ac:dyDescent="0.25">
      <c r="B1678" s="42" t="s">
        <v>2769</v>
      </c>
      <c r="C1678" s="33" t="s">
        <v>6442</v>
      </c>
      <c r="D1678" s="34" t="str">
        <f>_xlfn.XLOOKUP($B1678,[1]Redo!$A:$A,[1]Redo!$AD:$AD)</f>
        <v>SGN,S8,WBX,R4-3,</v>
      </c>
      <c r="E1678" s="35">
        <v>1326</v>
      </c>
      <c r="F1678" s="36">
        <f>_xlfn.XLOOKUP($B1678,'[1]DOT Signs Costs (2)'!$A:$A,'[1]DOT Signs Costs (2)'!$Y:$Y)</f>
        <v>0.18705000000000002</v>
      </c>
      <c r="G1678" s="37">
        <f t="shared" si="340"/>
        <v>11.223000000000001</v>
      </c>
      <c r="H1678" s="36">
        <f>_xlfn.XLOOKUP($B1678,'[1]DOT Signs Costs (2)'!$A:$A,'[1]DOT Signs Costs (2)'!$W:$W)</f>
        <v>27.192</v>
      </c>
      <c r="I1678" s="36">
        <f t="shared" si="339"/>
        <v>8.6772495000000003</v>
      </c>
      <c r="J1678" s="36">
        <f t="shared" si="341"/>
        <v>0.12532350000000003</v>
      </c>
      <c r="K1678" s="36">
        <f t="shared" si="342"/>
        <v>8.6772495000000003</v>
      </c>
      <c r="L1678" s="36">
        <f t="shared" si="343"/>
        <v>35.994573000000003</v>
      </c>
      <c r="M1678" s="36">
        <f t="shared" si="344"/>
        <v>2.8147756086000002</v>
      </c>
      <c r="N1678" s="36">
        <f t="shared" si="345"/>
        <v>38.809348608600004</v>
      </c>
      <c r="O1678" s="36">
        <f t="shared" si="346"/>
        <v>7.0720875033404642</v>
      </c>
      <c r="P1678" s="36">
        <f t="shared" si="347"/>
        <v>45.881436111940467</v>
      </c>
      <c r="Q1678" s="38" t="e">
        <v>#N/A</v>
      </c>
      <c r="R1678" s="39" t="str">
        <f t="shared" si="348"/>
        <v xml:space="preserve"> </v>
      </c>
      <c r="S1678" s="40"/>
      <c r="T1678" s="41" t="str">
        <f t="shared" si="349"/>
        <v/>
      </c>
      <c r="U1678" s="41" t="str">
        <f t="shared" si="350"/>
        <v/>
      </c>
      <c r="V1678" s="41" t="e">
        <f t="shared" si="338"/>
        <v>#N/A</v>
      </c>
      <c r="W1678" s="18" t="e">
        <f>_xlfn.XLOOKUP($B1678,'[1]Query2 w Prices'!$B:$B,'[1]Query2 w Prices'!$L:$L)</f>
        <v>#N/A</v>
      </c>
    </row>
    <row r="1679" spans="2:23" ht="16.5" customHeight="1" x14ac:dyDescent="0.25">
      <c r="B1679" s="32" t="s">
        <v>2770</v>
      </c>
      <c r="C1679" s="33" t="s">
        <v>6443</v>
      </c>
      <c r="D1679" s="34" t="str">
        <f>_xlfn.XLOOKUP($B1679,[1]Redo!$A:$A,[1]Redo!$AD:$AD)</f>
        <v>SGN,S8,WBX,R4-4,</v>
      </c>
      <c r="E1679" s="35">
        <v>1326</v>
      </c>
      <c r="F1679" s="36">
        <f>_xlfn.XLOOKUP($B1679,'[1]DOT Signs Costs (2)'!$A:$A,'[1]DOT Signs Costs (2)'!$Y:$Y)</f>
        <v>0.38762499999999994</v>
      </c>
      <c r="G1679" s="37">
        <f t="shared" si="340"/>
        <v>23.257499999999997</v>
      </c>
      <c r="H1679" s="36">
        <f>_xlfn.XLOOKUP($B1679,'[1]DOT Signs Costs (2)'!$A:$A,'[1]DOT Signs Costs (2)'!$W:$W)</f>
        <v>67.98</v>
      </c>
      <c r="I1679" s="36">
        <f t="shared" si="339"/>
        <v>17.981923749999996</v>
      </c>
      <c r="J1679" s="36">
        <f t="shared" si="341"/>
        <v>0.25970874999999999</v>
      </c>
      <c r="K1679" s="36">
        <f t="shared" si="342"/>
        <v>17.981923749999996</v>
      </c>
      <c r="L1679" s="36">
        <f t="shared" si="343"/>
        <v>86.221632499999998</v>
      </c>
      <c r="M1679" s="36">
        <f t="shared" si="344"/>
        <v>6.7425316615000002</v>
      </c>
      <c r="N1679" s="36">
        <f t="shared" si="345"/>
        <v>92.964164161499994</v>
      </c>
      <c r="O1679" s="36">
        <f t="shared" si="346"/>
        <v>16.94052405402514</v>
      </c>
      <c r="P1679" s="36">
        <f t="shared" si="347"/>
        <v>109.90468821552514</v>
      </c>
      <c r="Q1679" s="38">
        <v>60.16</v>
      </c>
      <c r="R1679" s="39">
        <f t="shared" si="348"/>
        <v>-0.45261661739101505</v>
      </c>
      <c r="S1679" s="40"/>
      <c r="T1679" s="41" t="str">
        <f t="shared" si="349"/>
        <v/>
      </c>
      <c r="U1679" s="41" t="str">
        <f t="shared" si="350"/>
        <v/>
      </c>
      <c r="V1679" s="41">
        <f t="shared" si="338"/>
        <v>60.16</v>
      </c>
      <c r="W1679" s="18">
        <f>_xlfn.XLOOKUP($B1679,'[1]Query2 w Prices'!$B:$B,'[1]Query2 w Prices'!$L:$L)</f>
        <v>60.082599999999999</v>
      </c>
    </row>
    <row r="1680" spans="2:23" ht="16.5" customHeight="1" x14ac:dyDescent="0.25">
      <c r="B1680" s="42" t="s">
        <v>2777</v>
      </c>
      <c r="C1680" s="33" t="s">
        <v>6444</v>
      </c>
      <c r="D1680" s="34" t="str">
        <f>_xlfn.XLOOKUP($B1680,[1]Redo!$A:$A,[1]Redo!$AD:$AD)</f>
        <v>SGN,S8,WBX,R4-5,</v>
      </c>
      <c r="E1680" s="35">
        <v>1326</v>
      </c>
      <c r="F1680" s="36">
        <f>_xlfn.XLOOKUP($B1680,'[1]DOT Signs Costs (2)'!$A:$A,'[1]DOT Signs Costs (2)'!$Y:$Y)</f>
        <v>0.28175</v>
      </c>
      <c r="G1680" s="37">
        <f t="shared" si="340"/>
        <v>16.905000000000001</v>
      </c>
      <c r="H1680" s="36">
        <f>_xlfn.XLOOKUP($B1680,'[1]DOT Signs Costs (2)'!$A:$A,'[1]DOT Signs Costs (2)'!$W:$W)</f>
        <v>45.32</v>
      </c>
      <c r="I1680" s="36">
        <f t="shared" si="339"/>
        <v>13.070382500000001</v>
      </c>
      <c r="J1680" s="36">
        <f t="shared" si="341"/>
        <v>0.18877250000000001</v>
      </c>
      <c r="K1680" s="36">
        <f t="shared" si="342"/>
        <v>13.070382500000001</v>
      </c>
      <c r="L1680" s="36">
        <f t="shared" si="343"/>
        <v>58.579155</v>
      </c>
      <c r="M1680" s="36">
        <f t="shared" si="344"/>
        <v>4.5808899210000007</v>
      </c>
      <c r="N1680" s="36">
        <f t="shared" si="345"/>
        <v>63.160044921000001</v>
      </c>
      <c r="O1680" s="36">
        <f t="shared" si="346"/>
        <v>11.509426991445183</v>
      </c>
      <c r="P1680" s="36">
        <f t="shared" si="347"/>
        <v>74.669471912445189</v>
      </c>
      <c r="Q1680" s="38">
        <v>42.88</v>
      </c>
      <c r="R1680" s="39">
        <f t="shared" si="348"/>
        <v>-0.42573586096497923</v>
      </c>
      <c r="S1680" s="40"/>
      <c r="T1680" s="41" t="str">
        <f t="shared" si="349"/>
        <v/>
      </c>
      <c r="U1680" s="41" t="str">
        <f t="shared" si="350"/>
        <v/>
      </c>
      <c r="V1680" s="41">
        <f t="shared" si="338"/>
        <v>42.88</v>
      </c>
      <c r="W1680" s="18">
        <f>_xlfn.XLOOKUP($B1680,'[1]Query2 w Prices'!$B:$B,'[1]Query2 w Prices'!$L:$L)</f>
        <v>42.800199999999997</v>
      </c>
    </row>
    <row r="1681" spans="2:23" ht="16.5" customHeight="1" x14ac:dyDescent="0.25">
      <c r="B1681" s="32" t="s">
        <v>2778</v>
      </c>
      <c r="C1681" s="33" t="s">
        <v>6445</v>
      </c>
      <c r="D1681" s="34" t="str">
        <f>_xlfn.XLOOKUP($B1681,[1]Redo!$A:$A,[1]Redo!$AD:$AD)</f>
        <v>SGN,S8,WBX,R4-5,</v>
      </c>
      <c r="E1681" s="35">
        <v>1326</v>
      </c>
      <c r="F1681" s="36">
        <f>_xlfn.XLOOKUP($B1681,'[1]DOT Signs Costs (2)'!$A:$A,'[1]DOT Signs Costs (2)'!$Y:$Y)</f>
        <v>0.60820000000000018</v>
      </c>
      <c r="G1681" s="37">
        <f t="shared" si="340"/>
        <v>36.492000000000012</v>
      </c>
      <c r="H1681" s="36">
        <f>_xlfn.XLOOKUP($B1681,'[1]DOT Signs Costs (2)'!$A:$A,'[1]DOT Signs Costs (2)'!$W:$W)</f>
        <v>108.768</v>
      </c>
      <c r="I1681" s="36">
        <f t="shared" si="339"/>
        <v>28.21439800000001</v>
      </c>
      <c r="J1681" s="36">
        <f t="shared" si="341"/>
        <v>0.40749400000000013</v>
      </c>
      <c r="K1681" s="36">
        <f t="shared" si="342"/>
        <v>28.21439800000001</v>
      </c>
      <c r="L1681" s="36">
        <f t="shared" si="343"/>
        <v>137.389892</v>
      </c>
      <c r="M1681" s="36">
        <f t="shared" si="344"/>
        <v>10.743889554400001</v>
      </c>
      <c r="N1681" s="36">
        <f t="shared" si="345"/>
        <v>148.1337815544</v>
      </c>
      <c r="O1681" s="36">
        <f t="shared" si="346"/>
        <v>26.993884280791328</v>
      </c>
      <c r="P1681" s="36">
        <f t="shared" si="347"/>
        <v>175.12766583519132</v>
      </c>
      <c r="Q1681" s="38">
        <v>89.64</v>
      </c>
      <c r="R1681" s="39">
        <f t="shared" si="348"/>
        <v>-0.48814483666813574</v>
      </c>
      <c r="S1681" s="40"/>
      <c r="T1681" s="41" t="str">
        <f t="shared" si="349"/>
        <v/>
      </c>
      <c r="U1681" s="41" t="str">
        <f t="shared" si="350"/>
        <v/>
      </c>
      <c r="V1681" s="41">
        <f t="shared" si="338"/>
        <v>89.64</v>
      </c>
      <c r="W1681" s="18">
        <f>_xlfn.XLOOKUP($B1681,'[1]Query2 w Prices'!$B:$B,'[1]Query2 w Prices'!$L:$L)</f>
        <v>89.563999999999993</v>
      </c>
    </row>
    <row r="1682" spans="2:23" ht="16.5" customHeight="1" x14ac:dyDescent="0.25">
      <c r="B1682" s="42" t="s">
        <v>2779</v>
      </c>
      <c r="C1682" s="33" t="s">
        <v>6446</v>
      </c>
      <c r="D1682" s="34" t="str">
        <f>_xlfn.XLOOKUP($B1682,[1]Redo!$A:$A,[1]Redo!$AD:$AD)</f>
        <v>SGN,S8,BWX,R4-5,</v>
      </c>
      <c r="E1682" s="35">
        <v>1326</v>
      </c>
      <c r="F1682" s="36">
        <f>_xlfn.XLOOKUP($B1682,'[1]DOT Signs Costs (2)'!$A:$A,'[1]DOT Signs Costs (2)'!$Y:$Y)</f>
        <v>0.96700000000000019</v>
      </c>
      <c r="G1682" s="37">
        <f t="shared" si="340"/>
        <v>58.02000000000001</v>
      </c>
      <c r="H1682" s="36">
        <f>_xlfn.XLOOKUP($B1682,'[1]DOT Signs Costs (2)'!$A:$A,'[1]DOT Signs Costs (2)'!$W:$W)</f>
        <v>181.28</v>
      </c>
      <c r="I1682" s="36">
        <f t="shared" si="339"/>
        <v>44.859130000000007</v>
      </c>
      <c r="J1682" s="36">
        <f t="shared" si="341"/>
        <v>0.64789000000000019</v>
      </c>
      <c r="K1682" s="36">
        <f t="shared" si="342"/>
        <v>44.859130000000007</v>
      </c>
      <c r="L1682" s="36">
        <f t="shared" si="343"/>
        <v>226.78701999999998</v>
      </c>
      <c r="M1682" s="36">
        <f t="shared" si="344"/>
        <v>17.734744964000001</v>
      </c>
      <c r="N1682" s="36">
        <f t="shared" si="345"/>
        <v>244.521764964</v>
      </c>
      <c r="O1682" s="36">
        <f t="shared" si="346"/>
        <v>44.5583185571287</v>
      </c>
      <c r="P1682" s="36">
        <f t="shared" si="347"/>
        <v>289.0800835211287</v>
      </c>
      <c r="Q1682" s="38">
        <v>167.86</v>
      </c>
      <c r="R1682" s="39">
        <f t="shared" si="348"/>
        <v>-0.4193304569606186</v>
      </c>
      <c r="S1682" s="40"/>
      <c r="T1682" s="41" t="str">
        <f t="shared" si="349"/>
        <v/>
      </c>
      <c r="U1682" s="41" t="str">
        <f t="shared" si="350"/>
        <v/>
      </c>
      <c r="V1682" s="41">
        <f t="shared" si="338"/>
        <v>167.86</v>
      </c>
      <c r="W1682" s="18">
        <f>_xlfn.XLOOKUP($B1682,'[1]Query2 w Prices'!$B:$B,'[1]Query2 w Prices'!$L:$L)</f>
        <v>167.78550000000001</v>
      </c>
    </row>
    <row r="1683" spans="2:23" ht="16.5" customHeight="1" x14ac:dyDescent="0.25">
      <c r="B1683" s="32" t="s">
        <v>2780</v>
      </c>
      <c r="C1683" s="33" t="s">
        <v>6447</v>
      </c>
      <c r="D1683" s="34" t="str">
        <f>_xlfn.XLOOKUP($B1683,[1]Redo!$A:$A,[1]Redo!$AD:$AD)</f>
        <v>SGN,S8,WBX,R4-7,</v>
      </c>
      <c r="E1683" s="35">
        <v>1326</v>
      </c>
      <c r="F1683" s="36">
        <f>_xlfn.XLOOKUP($B1683,'[1]DOT Signs Costs (2)'!$A:$A,'[1]DOT Signs Costs (2)'!$Y:$Y)</f>
        <v>0.28175</v>
      </c>
      <c r="G1683" s="37">
        <f t="shared" si="340"/>
        <v>16.905000000000001</v>
      </c>
      <c r="H1683" s="36">
        <f>_xlfn.XLOOKUP($B1683,'[1]DOT Signs Costs (2)'!$A:$A,'[1]DOT Signs Costs (2)'!$W:$W)</f>
        <v>45.32</v>
      </c>
      <c r="I1683" s="36">
        <f t="shared" si="339"/>
        <v>13.070382500000001</v>
      </c>
      <c r="J1683" s="36">
        <f t="shared" si="341"/>
        <v>0.18877250000000001</v>
      </c>
      <c r="K1683" s="36">
        <f t="shared" si="342"/>
        <v>13.070382500000001</v>
      </c>
      <c r="L1683" s="36">
        <f t="shared" si="343"/>
        <v>58.579155</v>
      </c>
      <c r="M1683" s="36">
        <f t="shared" si="344"/>
        <v>4.5808899210000007</v>
      </c>
      <c r="N1683" s="36">
        <f t="shared" si="345"/>
        <v>63.160044921000001</v>
      </c>
      <c r="O1683" s="36">
        <f t="shared" si="346"/>
        <v>11.509426991445183</v>
      </c>
      <c r="P1683" s="36">
        <f t="shared" si="347"/>
        <v>74.669471912445189</v>
      </c>
      <c r="Q1683" s="38">
        <v>42.88</v>
      </c>
      <c r="R1683" s="39">
        <f t="shared" si="348"/>
        <v>-0.42573586096497923</v>
      </c>
      <c r="S1683" s="40"/>
      <c r="T1683" s="41" t="str">
        <f t="shared" si="349"/>
        <v/>
      </c>
      <c r="U1683" s="41" t="str">
        <f t="shared" si="350"/>
        <v/>
      </c>
      <c r="V1683" s="41">
        <f t="shared" si="338"/>
        <v>42.88</v>
      </c>
      <c r="W1683" s="18">
        <f>_xlfn.XLOOKUP($B1683,'[1]Query2 w Prices'!$B:$B,'[1]Query2 w Prices'!$L:$L)</f>
        <v>42.800199999999997</v>
      </c>
    </row>
    <row r="1684" spans="2:23" ht="16.5" customHeight="1" x14ac:dyDescent="0.25">
      <c r="B1684" s="42" t="s">
        <v>2781</v>
      </c>
      <c r="C1684" s="33" t="s">
        <v>6448</v>
      </c>
      <c r="D1684" s="34" t="str">
        <f>_xlfn.XLOOKUP($B1684,[1]Redo!$A:$A,[1]Redo!$AD:$AD)</f>
        <v>SGN,S8,WBX,R4-7,</v>
      </c>
      <c r="E1684" s="35">
        <v>1326</v>
      </c>
      <c r="F1684" s="36">
        <f>_xlfn.XLOOKUP($B1684,'[1]DOT Signs Costs (2)'!$A:$A,'[1]DOT Signs Costs (2)'!$Y:$Y)</f>
        <v>0.60820000000000018</v>
      </c>
      <c r="G1684" s="37">
        <f t="shared" si="340"/>
        <v>36.492000000000012</v>
      </c>
      <c r="H1684" s="36">
        <f>_xlfn.XLOOKUP($B1684,'[1]DOT Signs Costs (2)'!$A:$A,'[1]DOT Signs Costs (2)'!$W:$W)</f>
        <v>108.768</v>
      </c>
      <c r="I1684" s="36">
        <f t="shared" si="339"/>
        <v>28.21439800000001</v>
      </c>
      <c r="J1684" s="36">
        <f t="shared" si="341"/>
        <v>0.40749400000000013</v>
      </c>
      <c r="K1684" s="36">
        <f t="shared" si="342"/>
        <v>28.21439800000001</v>
      </c>
      <c r="L1684" s="36">
        <f t="shared" si="343"/>
        <v>137.389892</v>
      </c>
      <c r="M1684" s="36">
        <f t="shared" si="344"/>
        <v>10.743889554400001</v>
      </c>
      <c r="N1684" s="36">
        <f t="shared" si="345"/>
        <v>148.1337815544</v>
      </c>
      <c r="O1684" s="36">
        <f t="shared" si="346"/>
        <v>26.993884280791328</v>
      </c>
      <c r="P1684" s="36">
        <f t="shared" si="347"/>
        <v>175.12766583519132</v>
      </c>
      <c r="Q1684" s="38">
        <v>89.64</v>
      </c>
      <c r="R1684" s="39">
        <f t="shared" si="348"/>
        <v>-0.48814483666813574</v>
      </c>
      <c r="S1684" s="40"/>
      <c r="T1684" s="41" t="str">
        <f t="shared" si="349"/>
        <v/>
      </c>
      <c r="U1684" s="41" t="str">
        <f t="shared" si="350"/>
        <v/>
      </c>
      <c r="V1684" s="41">
        <f t="shared" si="338"/>
        <v>89.64</v>
      </c>
      <c r="W1684" s="18">
        <f>_xlfn.XLOOKUP($B1684,'[1]Query2 w Prices'!$B:$B,'[1]Query2 w Prices'!$L:$L)</f>
        <v>89.563999999999993</v>
      </c>
    </row>
    <row r="1685" spans="2:23" ht="16.5" customHeight="1" x14ac:dyDescent="0.25">
      <c r="B1685" s="32" t="s">
        <v>2782</v>
      </c>
      <c r="C1685" s="33" t="s">
        <v>6449</v>
      </c>
      <c r="D1685" s="34" t="str">
        <f>_xlfn.XLOOKUP($B1685,[1]Redo!$A:$A,[1]Redo!$AD:$AD)</f>
        <v>SGN,S8,BWX,R4-7,</v>
      </c>
      <c r="E1685" s="35">
        <v>1326</v>
      </c>
      <c r="F1685" s="36">
        <f>_xlfn.XLOOKUP($B1685,'[1]DOT Signs Costs (2)'!$A:$A,'[1]DOT Signs Costs (2)'!$Y:$Y)</f>
        <v>0.96700000000000019</v>
      </c>
      <c r="G1685" s="37">
        <f t="shared" si="340"/>
        <v>58.02000000000001</v>
      </c>
      <c r="H1685" s="36">
        <f>_xlfn.XLOOKUP($B1685,'[1]DOT Signs Costs (2)'!$A:$A,'[1]DOT Signs Costs (2)'!$W:$W)</f>
        <v>181.28</v>
      </c>
      <c r="I1685" s="36">
        <f t="shared" si="339"/>
        <v>44.859130000000007</v>
      </c>
      <c r="J1685" s="36">
        <f t="shared" si="341"/>
        <v>0.64789000000000019</v>
      </c>
      <c r="K1685" s="36">
        <f t="shared" si="342"/>
        <v>44.859130000000007</v>
      </c>
      <c r="L1685" s="36">
        <f t="shared" si="343"/>
        <v>226.78701999999998</v>
      </c>
      <c r="M1685" s="36">
        <f t="shared" si="344"/>
        <v>17.734744964000001</v>
      </c>
      <c r="N1685" s="36">
        <f t="shared" si="345"/>
        <v>244.521764964</v>
      </c>
      <c r="O1685" s="36">
        <f t="shared" si="346"/>
        <v>44.5583185571287</v>
      </c>
      <c r="P1685" s="36">
        <f t="shared" si="347"/>
        <v>289.0800835211287</v>
      </c>
      <c r="Q1685" s="38">
        <v>167.86</v>
      </c>
      <c r="R1685" s="39">
        <f t="shared" si="348"/>
        <v>-0.4193304569606186</v>
      </c>
      <c r="S1685" s="40"/>
      <c r="T1685" s="41" t="str">
        <f t="shared" si="349"/>
        <v/>
      </c>
      <c r="U1685" s="41" t="str">
        <f t="shared" si="350"/>
        <v/>
      </c>
      <c r="V1685" s="41">
        <f t="shared" si="338"/>
        <v>167.86</v>
      </c>
      <c r="W1685" s="18">
        <f>_xlfn.XLOOKUP($B1685,'[1]Query2 w Prices'!$B:$B,'[1]Query2 w Prices'!$L:$L)</f>
        <v>167.78550000000001</v>
      </c>
    </row>
    <row r="1686" spans="2:23" ht="16.5" customHeight="1" x14ac:dyDescent="0.25">
      <c r="B1686" s="42" t="s">
        <v>2783</v>
      </c>
      <c r="C1686" s="33" t="s">
        <v>6450</v>
      </c>
      <c r="D1686" s="34" t="str">
        <f>_xlfn.XLOOKUP($B1686,[1]Redo!$A:$A,[1]Redo!$AD:$AD)</f>
        <v>SGN,S8,WBX,R4-7,</v>
      </c>
      <c r="E1686" s="35">
        <v>1326</v>
      </c>
      <c r="F1686" s="36">
        <f>_xlfn.XLOOKUP($B1686,'[1]DOT Signs Costs (2)'!$A:$A,'[1]DOT Signs Costs (2)'!$Y:$Y)</f>
        <v>0.11352500000000001</v>
      </c>
      <c r="G1686" s="37">
        <f t="shared" si="340"/>
        <v>6.8115000000000006</v>
      </c>
      <c r="H1686" s="36">
        <f>_xlfn.XLOOKUP($B1686,'[1]DOT Signs Costs (2)'!$A:$A,'[1]DOT Signs Costs (2)'!$W:$W)</f>
        <v>13.596</v>
      </c>
      <c r="I1686" s="36">
        <f t="shared" si="339"/>
        <v>5.2664247500000005</v>
      </c>
      <c r="J1686" s="36">
        <f t="shared" si="341"/>
        <v>7.6061750000000011E-2</v>
      </c>
      <c r="K1686" s="36">
        <f t="shared" si="342"/>
        <v>5.2664247500000005</v>
      </c>
      <c r="L1686" s="36">
        <f t="shared" si="343"/>
        <v>18.9384865</v>
      </c>
      <c r="M1686" s="36">
        <f t="shared" si="344"/>
        <v>1.4809896443000001</v>
      </c>
      <c r="N1686" s="36">
        <f t="shared" si="345"/>
        <v>20.419476144299999</v>
      </c>
      <c r="O1686" s="36">
        <f t="shared" si="346"/>
        <v>3.7209674277517353</v>
      </c>
      <c r="P1686" s="36">
        <f t="shared" si="347"/>
        <v>24.140443572051733</v>
      </c>
      <c r="Q1686" s="38">
        <v>14.82</v>
      </c>
      <c r="R1686" s="39">
        <f t="shared" si="348"/>
        <v>-0.38609247357999454</v>
      </c>
      <c r="S1686" s="40"/>
      <c r="T1686" s="41" t="str">
        <f t="shared" si="349"/>
        <v/>
      </c>
      <c r="U1686" s="41" t="str">
        <f t="shared" si="350"/>
        <v/>
      </c>
      <c r="V1686" s="41">
        <f t="shared" si="338"/>
        <v>14.82</v>
      </c>
      <c r="W1686" s="18">
        <f>_xlfn.XLOOKUP($B1686,'[1]Query2 w Prices'!$B:$B,'[1]Query2 w Prices'!$L:$L)</f>
        <v>14.7379</v>
      </c>
    </row>
    <row r="1687" spans="2:23" ht="16.5" customHeight="1" x14ac:dyDescent="0.25">
      <c r="B1687" s="32" t="s">
        <v>2784</v>
      </c>
      <c r="C1687" s="33" t="s">
        <v>6451</v>
      </c>
      <c r="D1687" s="34" t="str">
        <f>_xlfn.XLOOKUP($B1687,[1]Redo!$A:$A,[1]Redo!$AD:$AD)</f>
        <v>SGN,S8,WBX,R4-7,</v>
      </c>
      <c r="E1687" s="35">
        <v>1326</v>
      </c>
      <c r="F1687" s="36">
        <f>_xlfn.XLOOKUP($B1687,'[1]DOT Signs Costs (2)'!$A:$A,'[1]DOT Signs Costs (2)'!$Y:$Y)</f>
        <v>0.18705000000000002</v>
      </c>
      <c r="G1687" s="37">
        <f t="shared" si="340"/>
        <v>11.223000000000001</v>
      </c>
      <c r="H1687" s="36">
        <f>_xlfn.XLOOKUP($B1687,'[1]DOT Signs Costs (2)'!$A:$A,'[1]DOT Signs Costs (2)'!$W:$W)</f>
        <v>27.192</v>
      </c>
      <c r="I1687" s="36">
        <f t="shared" si="339"/>
        <v>8.6772495000000003</v>
      </c>
      <c r="J1687" s="36">
        <f t="shared" si="341"/>
        <v>0.12532350000000003</v>
      </c>
      <c r="K1687" s="36">
        <f t="shared" si="342"/>
        <v>8.6772495000000003</v>
      </c>
      <c r="L1687" s="36">
        <f t="shared" si="343"/>
        <v>35.994573000000003</v>
      </c>
      <c r="M1687" s="36">
        <f t="shared" si="344"/>
        <v>2.8147756086000002</v>
      </c>
      <c r="N1687" s="36">
        <f t="shared" si="345"/>
        <v>38.809348608600004</v>
      </c>
      <c r="O1687" s="36">
        <f t="shared" si="346"/>
        <v>7.0720875033404642</v>
      </c>
      <c r="P1687" s="36">
        <f t="shared" si="347"/>
        <v>45.881436111940467</v>
      </c>
      <c r="Q1687" s="38">
        <v>29.55</v>
      </c>
      <c r="R1687" s="39">
        <f t="shared" si="348"/>
        <v>-0.35594866891470889</v>
      </c>
      <c r="S1687" s="40"/>
      <c r="T1687" s="41" t="str">
        <f t="shared" si="349"/>
        <v/>
      </c>
      <c r="U1687" s="41" t="str">
        <f t="shared" si="350"/>
        <v/>
      </c>
      <c r="V1687" s="41">
        <f t="shared" si="338"/>
        <v>29.55</v>
      </c>
      <c r="W1687" s="18">
        <f>_xlfn.XLOOKUP($B1687,'[1]Query2 w Prices'!$B:$B,'[1]Query2 w Prices'!$L:$L)</f>
        <v>29.4758</v>
      </c>
    </row>
    <row r="1688" spans="2:23" ht="16.5" customHeight="1" x14ac:dyDescent="0.25">
      <c r="B1688" s="42" t="s">
        <v>2789</v>
      </c>
      <c r="C1688" s="33" t="s">
        <v>7886</v>
      </c>
      <c r="D1688" s="34" t="str">
        <f>_xlfn.XLOOKUP($B1688,[1]Redo!$A:$A,[1]Redo!$AD:$AD)</f>
        <v>SGN,S8,WBX,R4-7a,</v>
      </c>
      <c r="E1688" s="35">
        <v>1326</v>
      </c>
      <c r="F1688" s="36">
        <f>_xlfn.XLOOKUP($B1688,'[1]DOT Signs Costs (2)'!$A:$A,'[1]DOT Signs Costs (2)'!$Y:$Y)</f>
        <v>0.28175</v>
      </c>
      <c r="G1688" s="37">
        <f t="shared" si="340"/>
        <v>16.905000000000001</v>
      </c>
      <c r="H1688" s="36">
        <f>_xlfn.XLOOKUP($B1688,'[1]DOT Signs Costs (2)'!$A:$A,'[1]DOT Signs Costs (2)'!$W:$W)</f>
        <v>45.32</v>
      </c>
      <c r="I1688" s="36">
        <f t="shared" si="339"/>
        <v>13.070382500000001</v>
      </c>
      <c r="J1688" s="36">
        <f t="shared" si="341"/>
        <v>0.18877250000000001</v>
      </c>
      <c r="K1688" s="36">
        <f t="shared" si="342"/>
        <v>13.070382500000001</v>
      </c>
      <c r="L1688" s="36">
        <f t="shared" si="343"/>
        <v>58.579155</v>
      </c>
      <c r="M1688" s="36">
        <f t="shared" si="344"/>
        <v>4.5808899210000007</v>
      </c>
      <c r="N1688" s="36">
        <f t="shared" si="345"/>
        <v>63.160044921000001</v>
      </c>
      <c r="O1688" s="36">
        <f t="shared" si="346"/>
        <v>11.509426991445183</v>
      </c>
      <c r="P1688" s="36">
        <f t="shared" si="347"/>
        <v>74.669471912445189</v>
      </c>
      <c r="Q1688" s="38">
        <v>42.88</v>
      </c>
      <c r="R1688" s="39">
        <f t="shared" si="348"/>
        <v>-0.42573586096497923</v>
      </c>
      <c r="S1688" s="40"/>
      <c r="T1688" s="41" t="str">
        <f t="shared" si="349"/>
        <v/>
      </c>
      <c r="U1688" s="41" t="str">
        <f t="shared" si="350"/>
        <v/>
      </c>
      <c r="V1688" s="41">
        <f t="shared" si="338"/>
        <v>42.88</v>
      </c>
      <c r="W1688" s="18">
        <f>_xlfn.XLOOKUP($B1688,'[1]Query2 w Prices'!$B:$B,'[1]Query2 w Prices'!$L:$L)</f>
        <v>42.800199999999997</v>
      </c>
    </row>
    <row r="1689" spans="2:23" ht="16.5" customHeight="1" x14ac:dyDescent="0.25">
      <c r="B1689" s="32" t="s">
        <v>2791</v>
      </c>
      <c r="C1689" s="33" t="s">
        <v>7887</v>
      </c>
      <c r="D1689" s="34" t="str">
        <f>_xlfn.XLOOKUP($B1689,[1]Redo!$A:$A,[1]Redo!$AD:$AD)</f>
        <v>SGN,S8,WBX,R4-7a,</v>
      </c>
      <c r="E1689" s="35">
        <v>1326</v>
      </c>
      <c r="F1689" s="36">
        <f>_xlfn.XLOOKUP($B1689,'[1]DOT Signs Costs (2)'!$A:$A,'[1]DOT Signs Costs (2)'!$Y:$Y)</f>
        <v>0.60820000000000018</v>
      </c>
      <c r="G1689" s="37">
        <f t="shared" si="340"/>
        <v>36.492000000000012</v>
      </c>
      <c r="H1689" s="36">
        <f>_xlfn.XLOOKUP($B1689,'[1]DOT Signs Costs (2)'!$A:$A,'[1]DOT Signs Costs (2)'!$W:$W)</f>
        <v>108.768</v>
      </c>
      <c r="I1689" s="36">
        <f t="shared" si="339"/>
        <v>28.21439800000001</v>
      </c>
      <c r="J1689" s="36">
        <f t="shared" si="341"/>
        <v>0.40749400000000013</v>
      </c>
      <c r="K1689" s="36">
        <f t="shared" si="342"/>
        <v>28.21439800000001</v>
      </c>
      <c r="L1689" s="36">
        <f t="shared" si="343"/>
        <v>137.389892</v>
      </c>
      <c r="M1689" s="36">
        <f t="shared" si="344"/>
        <v>10.743889554400001</v>
      </c>
      <c r="N1689" s="36">
        <f t="shared" si="345"/>
        <v>148.1337815544</v>
      </c>
      <c r="O1689" s="36">
        <f t="shared" si="346"/>
        <v>26.993884280791328</v>
      </c>
      <c r="P1689" s="36">
        <f t="shared" si="347"/>
        <v>175.12766583519132</v>
      </c>
      <c r="Q1689" s="38">
        <v>89.64</v>
      </c>
      <c r="R1689" s="39">
        <f t="shared" si="348"/>
        <v>-0.48814483666813574</v>
      </c>
      <c r="S1689" s="40"/>
      <c r="T1689" s="41" t="str">
        <f t="shared" si="349"/>
        <v/>
      </c>
      <c r="U1689" s="41" t="str">
        <f t="shared" si="350"/>
        <v/>
      </c>
      <c r="V1689" s="41">
        <f t="shared" si="338"/>
        <v>89.64</v>
      </c>
      <c r="W1689" s="18">
        <f>_xlfn.XLOOKUP($B1689,'[1]Query2 w Prices'!$B:$B,'[1]Query2 w Prices'!$L:$L)</f>
        <v>89.563999999999993</v>
      </c>
    </row>
    <row r="1690" spans="2:23" ht="16.5" customHeight="1" x14ac:dyDescent="0.25">
      <c r="B1690" s="42" t="s">
        <v>2792</v>
      </c>
      <c r="C1690" s="33" t="s">
        <v>7888</v>
      </c>
      <c r="D1690" s="34" t="str">
        <f>_xlfn.XLOOKUP($B1690,[1]Redo!$A:$A,[1]Redo!$AD:$AD)</f>
        <v>SGN,S8,BWX,R4-7a,</v>
      </c>
      <c r="E1690" s="35">
        <v>1326</v>
      </c>
      <c r="F1690" s="36">
        <f>_xlfn.XLOOKUP($B1690,'[1]DOT Signs Costs (2)'!$A:$A,'[1]DOT Signs Costs (2)'!$Y:$Y)</f>
        <v>0.96700000000000019</v>
      </c>
      <c r="G1690" s="37">
        <f t="shared" si="340"/>
        <v>58.02000000000001</v>
      </c>
      <c r="H1690" s="36">
        <f>_xlfn.XLOOKUP($B1690,'[1]DOT Signs Costs (2)'!$A:$A,'[1]DOT Signs Costs (2)'!$W:$W)</f>
        <v>181.28</v>
      </c>
      <c r="I1690" s="36">
        <f t="shared" si="339"/>
        <v>44.859130000000007</v>
      </c>
      <c r="J1690" s="36">
        <f t="shared" si="341"/>
        <v>0.64789000000000019</v>
      </c>
      <c r="K1690" s="36">
        <f t="shared" si="342"/>
        <v>44.859130000000007</v>
      </c>
      <c r="L1690" s="36">
        <f t="shared" si="343"/>
        <v>226.78701999999998</v>
      </c>
      <c r="M1690" s="36">
        <f t="shared" si="344"/>
        <v>17.734744964000001</v>
      </c>
      <c r="N1690" s="36">
        <f t="shared" si="345"/>
        <v>244.521764964</v>
      </c>
      <c r="O1690" s="36">
        <f t="shared" si="346"/>
        <v>44.5583185571287</v>
      </c>
      <c r="P1690" s="36">
        <f t="shared" si="347"/>
        <v>289.0800835211287</v>
      </c>
      <c r="Q1690" s="38">
        <v>167.86</v>
      </c>
      <c r="R1690" s="39">
        <f t="shared" si="348"/>
        <v>-0.4193304569606186</v>
      </c>
      <c r="S1690" s="40"/>
      <c r="T1690" s="41" t="str">
        <f t="shared" si="349"/>
        <v/>
      </c>
      <c r="U1690" s="41" t="str">
        <f t="shared" si="350"/>
        <v/>
      </c>
      <c r="V1690" s="41">
        <f t="shared" si="338"/>
        <v>167.86</v>
      </c>
      <c r="W1690" s="18">
        <f>_xlfn.XLOOKUP($B1690,'[1]Query2 w Prices'!$B:$B,'[1]Query2 w Prices'!$L:$L)</f>
        <v>167.78550000000001</v>
      </c>
    </row>
    <row r="1691" spans="2:23" ht="16.5" customHeight="1" x14ac:dyDescent="0.25">
      <c r="B1691" s="32" t="s">
        <v>2793</v>
      </c>
      <c r="C1691" s="33" t="s">
        <v>7889</v>
      </c>
      <c r="D1691" s="34" t="str">
        <f>_xlfn.XLOOKUP($B1691,[1]Redo!$A:$A,[1]Redo!$AD:$AD)</f>
        <v>SGN,S8,WBX,R4-7a,</v>
      </c>
      <c r="E1691" s="35">
        <v>1326</v>
      </c>
      <c r="F1691" s="36">
        <f>_xlfn.XLOOKUP($B1691,'[1]DOT Signs Costs (2)'!$A:$A,'[1]DOT Signs Costs (2)'!$Y:$Y)</f>
        <v>0.18705000000000002</v>
      </c>
      <c r="G1691" s="37">
        <f t="shared" si="340"/>
        <v>11.223000000000001</v>
      </c>
      <c r="H1691" s="36">
        <f>_xlfn.XLOOKUP($B1691,'[1]DOT Signs Costs (2)'!$A:$A,'[1]DOT Signs Costs (2)'!$W:$W)</f>
        <v>27.192</v>
      </c>
      <c r="I1691" s="36">
        <f t="shared" si="339"/>
        <v>8.6772495000000003</v>
      </c>
      <c r="J1691" s="36">
        <f t="shared" si="341"/>
        <v>0.12532350000000003</v>
      </c>
      <c r="K1691" s="36">
        <f t="shared" si="342"/>
        <v>8.6772495000000003</v>
      </c>
      <c r="L1691" s="36">
        <f t="shared" si="343"/>
        <v>35.994573000000003</v>
      </c>
      <c r="M1691" s="36">
        <f t="shared" si="344"/>
        <v>2.8147756086000002</v>
      </c>
      <c r="N1691" s="36">
        <f t="shared" si="345"/>
        <v>38.809348608600004</v>
      </c>
      <c r="O1691" s="36">
        <f t="shared" si="346"/>
        <v>7.0720875033404642</v>
      </c>
      <c r="P1691" s="36">
        <f t="shared" si="347"/>
        <v>45.881436111940467</v>
      </c>
      <c r="Q1691" s="38" t="e">
        <v>#N/A</v>
      </c>
      <c r="R1691" s="39" t="str">
        <f t="shared" si="348"/>
        <v xml:space="preserve"> </v>
      </c>
      <c r="S1691" s="40"/>
      <c r="T1691" s="41" t="str">
        <f t="shared" si="349"/>
        <v/>
      </c>
      <c r="U1691" s="41" t="str">
        <f t="shared" si="350"/>
        <v/>
      </c>
      <c r="V1691" s="41" t="e">
        <f t="shared" si="338"/>
        <v>#N/A</v>
      </c>
      <c r="W1691" s="18" t="e">
        <f>_xlfn.XLOOKUP($B1691,'[1]Query2 w Prices'!$B:$B,'[1]Query2 w Prices'!$L:$L)</f>
        <v>#N/A</v>
      </c>
    </row>
    <row r="1692" spans="2:23" ht="16.5" customHeight="1" x14ac:dyDescent="0.25">
      <c r="B1692" s="42" t="s">
        <v>2797</v>
      </c>
      <c r="C1692" s="33" t="s">
        <v>7890</v>
      </c>
      <c r="D1692" s="34" t="str">
        <f>_xlfn.XLOOKUP($B1692,[1]Redo!$A:$A,[1]Redo!$AD:$AD)</f>
        <v>SGN,S8,WBX,R4-7b,</v>
      </c>
      <c r="E1692" s="35">
        <v>1326</v>
      </c>
      <c r="F1692" s="36">
        <f>_xlfn.XLOOKUP($B1692,'[1]DOT Signs Costs (2)'!$A:$A,'[1]DOT Signs Costs (2)'!$Y:$Y)</f>
        <v>0.28175</v>
      </c>
      <c r="G1692" s="37">
        <f t="shared" si="340"/>
        <v>16.905000000000001</v>
      </c>
      <c r="H1692" s="36">
        <f>_xlfn.XLOOKUP($B1692,'[1]DOT Signs Costs (2)'!$A:$A,'[1]DOT Signs Costs (2)'!$W:$W)</f>
        <v>45.32</v>
      </c>
      <c r="I1692" s="36">
        <f t="shared" si="339"/>
        <v>13.070382500000001</v>
      </c>
      <c r="J1692" s="36">
        <f t="shared" si="341"/>
        <v>0.18877250000000001</v>
      </c>
      <c r="K1692" s="36">
        <f t="shared" si="342"/>
        <v>13.070382500000001</v>
      </c>
      <c r="L1692" s="36">
        <f t="shared" si="343"/>
        <v>58.579155</v>
      </c>
      <c r="M1692" s="36">
        <f t="shared" si="344"/>
        <v>4.5808899210000007</v>
      </c>
      <c r="N1692" s="36">
        <f t="shared" si="345"/>
        <v>63.160044921000001</v>
      </c>
      <c r="O1692" s="36">
        <f t="shared" si="346"/>
        <v>11.509426991445183</v>
      </c>
      <c r="P1692" s="36">
        <f t="shared" si="347"/>
        <v>74.669471912445189</v>
      </c>
      <c r="Q1692" s="38">
        <v>42.88</v>
      </c>
      <c r="R1692" s="39">
        <f t="shared" si="348"/>
        <v>-0.42573586096497923</v>
      </c>
      <c r="S1692" s="40"/>
      <c r="T1692" s="41" t="str">
        <f t="shared" si="349"/>
        <v/>
      </c>
      <c r="U1692" s="41" t="str">
        <f t="shared" si="350"/>
        <v/>
      </c>
      <c r="V1692" s="41">
        <f t="shared" si="338"/>
        <v>42.88</v>
      </c>
      <c r="W1692" s="18">
        <f>_xlfn.XLOOKUP($B1692,'[1]Query2 w Prices'!$B:$B,'[1]Query2 w Prices'!$L:$L)</f>
        <v>42.800199999999997</v>
      </c>
    </row>
    <row r="1693" spans="2:23" ht="16.5" customHeight="1" x14ac:dyDescent="0.25">
      <c r="B1693" s="32" t="s">
        <v>2799</v>
      </c>
      <c r="C1693" s="33" t="s">
        <v>7891</v>
      </c>
      <c r="D1693" s="34" t="str">
        <f>_xlfn.XLOOKUP($B1693,[1]Redo!$A:$A,[1]Redo!$AD:$AD)</f>
        <v>SGN,S8,WBX,R4-7b,</v>
      </c>
      <c r="E1693" s="35">
        <v>1326</v>
      </c>
      <c r="F1693" s="36">
        <f>_xlfn.XLOOKUP($B1693,'[1]DOT Signs Costs (2)'!$A:$A,'[1]DOT Signs Costs (2)'!$Y:$Y)</f>
        <v>0.60820000000000018</v>
      </c>
      <c r="G1693" s="37">
        <f t="shared" si="340"/>
        <v>36.492000000000012</v>
      </c>
      <c r="H1693" s="36">
        <f>_xlfn.XLOOKUP($B1693,'[1]DOT Signs Costs (2)'!$A:$A,'[1]DOT Signs Costs (2)'!$W:$W)</f>
        <v>108.768</v>
      </c>
      <c r="I1693" s="36">
        <f t="shared" si="339"/>
        <v>28.21439800000001</v>
      </c>
      <c r="J1693" s="36">
        <f t="shared" si="341"/>
        <v>0.40749400000000013</v>
      </c>
      <c r="K1693" s="36">
        <f t="shared" si="342"/>
        <v>28.21439800000001</v>
      </c>
      <c r="L1693" s="36">
        <f t="shared" si="343"/>
        <v>137.389892</v>
      </c>
      <c r="M1693" s="36">
        <f t="shared" si="344"/>
        <v>10.743889554400001</v>
      </c>
      <c r="N1693" s="36">
        <f t="shared" si="345"/>
        <v>148.1337815544</v>
      </c>
      <c r="O1693" s="36">
        <f t="shared" si="346"/>
        <v>26.993884280791328</v>
      </c>
      <c r="P1693" s="36">
        <f t="shared" si="347"/>
        <v>175.12766583519132</v>
      </c>
      <c r="Q1693" s="38">
        <v>89.64</v>
      </c>
      <c r="R1693" s="39">
        <f t="shared" si="348"/>
        <v>-0.48814483666813574</v>
      </c>
      <c r="S1693" s="40"/>
      <c r="T1693" s="41" t="str">
        <f t="shared" si="349"/>
        <v/>
      </c>
      <c r="U1693" s="41" t="str">
        <f t="shared" si="350"/>
        <v/>
      </c>
      <c r="V1693" s="41">
        <f t="shared" si="338"/>
        <v>89.64</v>
      </c>
      <c r="W1693" s="18">
        <f>_xlfn.XLOOKUP($B1693,'[1]Query2 w Prices'!$B:$B,'[1]Query2 w Prices'!$L:$L)</f>
        <v>89.563999999999993</v>
      </c>
    </row>
    <row r="1694" spans="2:23" ht="16.5" customHeight="1" x14ac:dyDescent="0.25">
      <c r="B1694" s="42" t="s">
        <v>2800</v>
      </c>
      <c r="C1694" s="33" t="s">
        <v>7892</v>
      </c>
      <c r="D1694" s="34" t="str">
        <f>_xlfn.XLOOKUP($B1694,[1]Redo!$A:$A,[1]Redo!$AD:$AD)</f>
        <v>SGN,S8,BWX,R4-7b,</v>
      </c>
      <c r="E1694" s="35">
        <v>1326</v>
      </c>
      <c r="F1694" s="36">
        <f>_xlfn.XLOOKUP($B1694,'[1]DOT Signs Costs (2)'!$A:$A,'[1]DOT Signs Costs (2)'!$Y:$Y)</f>
        <v>0.96700000000000019</v>
      </c>
      <c r="G1694" s="37">
        <f t="shared" si="340"/>
        <v>58.02000000000001</v>
      </c>
      <c r="H1694" s="36">
        <f>_xlfn.XLOOKUP($B1694,'[1]DOT Signs Costs (2)'!$A:$A,'[1]DOT Signs Costs (2)'!$W:$W)</f>
        <v>181.28</v>
      </c>
      <c r="I1694" s="36">
        <f t="shared" si="339"/>
        <v>44.859130000000007</v>
      </c>
      <c r="J1694" s="36">
        <f t="shared" si="341"/>
        <v>0.64789000000000019</v>
      </c>
      <c r="K1694" s="36">
        <f t="shared" si="342"/>
        <v>44.859130000000007</v>
      </c>
      <c r="L1694" s="36">
        <f t="shared" si="343"/>
        <v>226.78701999999998</v>
      </c>
      <c r="M1694" s="36">
        <f t="shared" si="344"/>
        <v>17.734744964000001</v>
      </c>
      <c r="N1694" s="36">
        <f t="shared" si="345"/>
        <v>244.521764964</v>
      </c>
      <c r="O1694" s="36">
        <f t="shared" si="346"/>
        <v>44.5583185571287</v>
      </c>
      <c r="P1694" s="36">
        <f t="shared" si="347"/>
        <v>289.0800835211287</v>
      </c>
      <c r="Q1694" s="38">
        <v>167.86</v>
      </c>
      <c r="R1694" s="39">
        <f t="shared" si="348"/>
        <v>-0.4193304569606186</v>
      </c>
      <c r="S1694" s="40"/>
      <c r="T1694" s="41" t="str">
        <f t="shared" si="349"/>
        <v/>
      </c>
      <c r="U1694" s="41" t="str">
        <f t="shared" si="350"/>
        <v/>
      </c>
      <c r="V1694" s="41">
        <f t="shared" si="338"/>
        <v>167.86</v>
      </c>
      <c r="W1694" s="18">
        <f>_xlfn.XLOOKUP($B1694,'[1]Query2 w Prices'!$B:$B,'[1]Query2 w Prices'!$L:$L)</f>
        <v>167.78550000000001</v>
      </c>
    </row>
    <row r="1695" spans="2:23" ht="16.5" customHeight="1" x14ac:dyDescent="0.25">
      <c r="B1695" s="32" t="s">
        <v>2801</v>
      </c>
      <c r="C1695" s="33" t="s">
        <v>7893</v>
      </c>
      <c r="D1695" s="34" t="str">
        <f>_xlfn.XLOOKUP($B1695,[1]Redo!$A:$A,[1]Redo!$AD:$AD)</f>
        <v>SGN,S8,WBX,R4-7b,</v>
      </c>
      <c r="E1695" s="35">
        <v>1326</v>
      </c>
      <c r="F1695" s="36">
        <f>_xlfn.XLOOKUP($B1695,'[1]DOT Signs Costs (2)'!$A:$A,'[1]DOT Signs Costs (2)'!$Y:$Y)</f>
        <v>0.18705000000000002</v>
      </c>
      <c r="G1695" s="37">
        <f t="shared" si="340"/>
        <v>11.223000000000001</v>
      </c>
      <c r="H1695" s="36">
        <f>_xlfn.XLOOKUP($B1695,'[1]DOT Signs Costs (2)'!$A:$A,'[1]DOT Signs Costs (2)'!$W:$W)</f>
        <v>27.192</v>
      </c>
      <c r="I1695" s="36">
        <f t="shared" si="339"/>
        <v>8.6772495000000003</v>
      </c>
      <c r="J1695" s="36">
        <f t="shared" si="341"/>
        <v>0.12532350000000003</v>
      </c>
      <c r="K1695" s="36">
        <f t="shared" si="342"/>
        <v>8.6772495000000003</v>
      </c>
      <c r="L1695" s="36">
        <f t="shared" si="343"/>
        <v>35.994573000000003</v>
      </c>
      <c r="M1695" s="36">
        <f t="shared" si="344"/>
        <v>2.8147756086000002</v>
      </c>
      <c r="N1695" s="36">
        <f t="shared" si="345"/>
        <v>38.809348608600004</v>
      </c>
      <c r="O1695" s="36">
        <f t="shared" si="346"/>
        <v>7.0720875033404642</v>
      </c>
      <c r="P1695" s="36">
        <f t="shared" si="347"/>
        <v>45.881436111940467</v>
      </c>
      <c r="Q1695" s="38" t="e">
        <v>#N/A</v>
      </c>
      <c r="R1695" s="39" t="str">
        <f t="shared" si="348"/>
        <v xml:space="preserve"> </v>
      </c>
      <c r="S1695" s="40"/>
      <c r="T1695" s="41" t="str">
        <f t="shared" si="349"/>
        <v/>
      </c>
      <c r="U1695" s="41" t="str">
        <f t="shared" si="350"/>
        <v/>
      </c>
      <c r="V1695" s="41" t="e">
        <f t="shared" si="338"/>
        <v>#N/A</v>
      </c>
      <c r="W1695" s="18" t="e">
        <f>_xlfn.XLOOKUP($B1695,'[1]Query2 w Prices'!$B:$B,'[1]Query2 w Prices'!$L:$L)</f>
        <v>#N/A</v>
      </c>
    </row>
    <row r="1696" spans="2:23" ht="16.5" customHeight="1" x14ac:dyDescent="0.25">
      <c r="B1696" s="42" t="s">
        <v>2802</v>
      </c>
      <c r="C1696" s="33" t="s">
        <v>7894</v>
      </c>
      <c r="D1696" s="34" t="str">
        <f>_xlfn.XLOOKUP($B1696,[1]Redo!$A:$A,[1]Redo!$AD:$AD)</f>
        <v>SGN,S8,WBX,R4-7c,</v>
      </c>
      <c r="E1696" s="35">
        <v>1326</v>
      </c>
      <c r="F1696" s="36">
        <f>_xlfn.XLOOKUP($B1696,'[1]DOT Signs Costs (2)'!$A:$A,'[1]DOT Signs Costs (2)'!$Y:$Y)</f>
        <v>0.22881249999999997</v>
      </c>
      <c r="G1696" s="37">
        <f t="shared" si="340"/>
        <v>13.728749999999998</v>
      </c>
      <c r="H1696" s="36">
        <f>_xlfn.XLOOKUP($B1696,'[1]DOT Signs Costs (2)'!$A:$A,'[1]DOT Signs Costs (2)'!$W:$W)</f>
        <v>33.99</v>
      </c>
      <c r="I1696" s="36">
        <f t="shared" si="339"/>
        <v>10.614611875</v>
      </c>
      <c r="J1696" s="36">
        <f t="shared" si="341"/>
        <v>0.15330437499999999</v>
      </c>
      <c r="K1696" s="36">
        <f t="shared" si="342"/>
        <v>10.614611875</v>
      </c>
      <c r="L1696" s="36">
        <f t="shared" si="343"/>
        <v>44.757916250000001</v>
      </c>
      <c r="M1696" s="36">
        <f t="shared" si="344"/>
        <v>3.5000690507500005</v>
      </c>
      <c r="N1696" s="36">
        <f t="shared" si="345"/>
        <v>48.257985300750001</v>
      </c>
      <c r="O1696" s="36">
        <f t="shared" si="346"/>
        <v>8.7938784601552022</v>
      </c>
      <c r="P1696" s="36">
        <f t="shared" si="347"/>
        <v>57.051863760905206</v>
      </c>
      <c r="Q1696" s="38">
        <v>35.22</v>
      </c>
      <c r="R1696" s="39">
        <f t="shared" si="348"/>
        <v>-0.38266696864451066</v>
      </c>
      <c r="S1696" s="40"/>
      <c r="T1696" s="41" t="str">
        <f t="shared" si="349"/>
        <v/>
      </c>
      <c r="U1696" s="41" t="str">
        <f t="shared" si="350"/>
        <v/>
      </c>
      <c r="V1696" s="41">
        <f t="shared" si="338"/>
        <v>35.22</v>
      </c>
      <c r="W1696" s="18">
        <f>_xlfn.XLOOKUP($B1696,'[1]Query2 w Prices'!$B:$B,'[1]Query2 w Prices'!$L:$L)</f>
        <v>35.147100000000002</v>
      </c>
    </row>
    <row r="1697" spans="2:23" ht="16.5" customHeight="1" x14ac:dyDescent="0.25">
      <c r="B1697" s="32" t="s">
        <v>2803</v>
      </c>
      <c r="C1697" s="33" t="s">
        <v>6452</v>
      </c>
      <c r="D1697" s="34" t="str">
        <f>_xlfn.XLOOKUP($B1697,[1]Redo!$A:$A,[1]Redo!$AD:$AD)</f>
        <v>SGN,S8,WBX,R4-8,</v>
      </c>
      <c r="E1697" s="35">
        <v>1326</v>
      </c>
      <c r="F1697" s="36">
        <f>_xlfn.XLOOKUP($B1697,'[1]DOT Signs Costs (2)'!$A:$A,'[1]DOT Signs Costs (2)'!$Y:$Y)</f>
        <v>0.28175</v>
      </c>
      <c r="G1697" s="37">
        <f t="shared" si="340"/>
        <v>16.905000000000001</v>
      </c>
      <c r="H1697" s="36">
        <f>_xlfn.XLOOKUP($B1697,'[1]DOT Signs Costs (2)'!$A:$A,'[1]DOT Signs Costs (2)'!$W:$W)</f>
        <v>45.32</v>
      </c>
      <c r="I1697" s="36">
        <f t="shared" si="339"/>
        <v>13.070382500000001</v>
      </c>
      <c r="J1697" s="36">
        <f t="shared" si="341"/>
        <v>0.18877250000000001</v>
      </c>
      <c r="K1697" s="36">
        <f t="shared" si="342"/>
        <v>13.070382500000001</v>
      </c>
      <c r="L1697" s="36">
        <f t="shared" si="343"/>
        <v>58.579155</v>
      </c>
      <c r="M1697" s="36">
        <f t="shared" si="344"/>
        <v>4.5808899210000007</v>
      </c>
      <c r="N1697" s="36">
        <f t="shared" si="345"/>
        <v>63.160044921000001</v>
      </c>
      <c r="O1697" s="36">
        <f t="shared" si="346"/>
        <v>11.509426991445183</v>
      </c>
      <c r="P1697" s="36">
        <f t="shared" si="347"/>
        <v>74.669471912445189</v>
      </c>
      <c r="Q1697" s="38">
        <v>42.88</v>
      </c>
      <c r="R1697" s="39">
        <f t="shared" si="348"/>
        <v>-0.42573586096497923</v>
      </c>
      <c r="S1697" s="40"/>
      <c r="T1697" s="41" t="str">
        <f t="shared" si="349"/>
        <v/>
      </c>
      <c r="U1697" s="41" t="str">
        <f t="shared" si="350"/>
        <v/>
      </c>
      <c r="V1697" s="41">
        <f t="shared" si="338"/>
        <v>42.88</v>
      </c>
      <c r="W1697" s="18">
        <f>_xlfn.XLOOKUP($B1697,'[1]Query2 w Prices'!$B:$B,'[1]Query2 w Prices'!$L:$L)</f>
        <v>42.800199999999997</v>
      </c>
    </row>
    <row r="1698" spans="2:23" ht="16.5" customHeight="1" x14ac:dyDescent="0.25">
      <c r="B1698" s="42" t="s">
        <v>2804</v>
      </c>
      <c r="C1698" s="33" t="s">
        <v>6453</v>
      </c>
      <c r="D1698" s="34" t="str">
        <f>_xlfn.XLOOKUP($B1698,[1]Redo!$A:$A,[1]Redo!$AD:$AD)</f>
        <v>SGN,S8,WBX,R4-8,</v>
      </c>
      <c r="E1698" s="35">
        <v>1326</v>
      </c>
      <c r="F1698" s="36">
        <f>_xlfn.XLOOKUP($B1698,'[1]DOT Signs Costs (2)'!$A:$A,'[1]DOT Signs Costs (2)'!$Y:$Y)</f>
        <v>0.60820000000000018</v>
      </c>
      <c r="G1698" s="37">
        <f t="shared" si="340"/>
        <v>36.492000000000012</v>
      </c>
      <c r="H1698" s="36">
        <f>_xlfn.XLOOKUP($B1698,'[1]DOT Signs Costs (2)'!$A:$A,'[1]DOT Signs Costs (2)'!$W:$W)</f>
        <v>108.768</v>
      </c>
      <c r="I1698" s="36">
        <f t="shared" si="339"/>
        <v>28.21439800000001</v>
      </c>
      <c r="J1698" s="36">
        <f t="shared" si="341"/>
        <v>0.40749400000000013</v>
      </c>
      <c r="K1698" s="36">
        <f t="shared" si="342"/>
        <v>28.21439800000001</v>
      </c>
      <c r="L1698" s="36">
        <f t="shared" si="343"/>
        <v>137.389892</v>
      </c>
      <c r="M1698" s="36">
        <f t="shared" si="344"/>
        <v>10.743889554400001</v>
      </c>
      <c r="N1698" s="36">
        <f t="shared" si="345"/>
        <v>148.1337815544</v>
      </c>
      <c r="O1698" s="36">
        <f t="shared" si="346"/>
        <v>26.993884280791328</v>
      </c>
      <c r="P1698" s="36">
        <f t="shared" si="347"/>
        <v>175.12766583519132</v>
      </c>
      <c r="Q1698" s="38">
        <v>89.64</v>
      </c>
      <c r="R1698" s="39">
        <f t="shared" si="348"/>
        <v>-0.48814483666813574</v>
      </c>
      <c r="S1698" s="40"/>
      <c r="T1698" s="41" t="str">
        <f t="shared" si="349"/>
        <v/>
      </c>
      <c r="U1698" s="41" t="str">
        <f t="shared" si="350"/>
        <v/>
      </c>
      <c r="V1698" s="41">
        <f t="shared" si="338"/>
        <v>89.64</v>
      </c>
      <c r="W1698" s="18">
        <f>_xlfn.XLOOKUP($B1698,'[1]Query2 w Prices'!$B:$B,'[1]Query2 w Prices'!$L:$L)</f>
        <v>89.563999999999993</v>
      </c>
    </row>
    <row r="1699" spans="2:23" ht="16.5" customHeight="1" x14ac:dyDescent="0.25">
      <c r="B1699" s="32" t="s">
        <v>2805</v>
      </c>
      <c r="C1699" s="33" t="s">
        <v>6454</v>
      </c>
      <c r="D1699" s="34" t="str">
        <f>_xlfn.XLOOKUP($B1699,[1]Redo!$A:$A,[1]Redo!$AD:$AD)</f>
        <v>SGN,S8,BWX,R4-8,</v>
      </c>
      <c r="E1699" s="35">
        <v>1326</v>
      </c>
      <c r="F1699" s="36">
        <f>_xlfn.XLOOKUP($B1699,'[1]DOT Signs Costs (2)'!$A:$A,'[1]DOT Signs Costs (2)'!$Y:$Y)</f>
        <v>0.96700000000000019</v>
      </c>
      <c r="G1699" s="37">
        <f t="shared" si="340"/>
        <v>58.02000000000001</v>
      </c>
      <c r="H1699" s="36">
        <f>_xlfn.XLOOKUP($B1699,'[1]DOT Signs Costs (2)'!$A:$A,'[1]DOT Signs Costs (2)'!$W:$W)</f>
        <v>181.28</v>
      </c>
      <c r="I1699" s="36">
        <f t="shared" si="339"/>
        <v>44.859130000000007</v>
      </c>
      <c r="J1699" s="36">
        <f t="shared" si="341"/>
        <v>0.64789000000000019</v>
      </c>
      <c r="K1699" s="36">
        <f t="shared" si="342"/>
        <v>44.859130000000007</v>
      </c>
      <c r="L1699" s="36">
        <f t="shared" si="343"/>
        <v>226.78701999999998</v>
      </c>
      <c r="M1699" s="36">
        <f t="shared" si="344"/>
        <v>17.734744964000001</v>
      </c>
      <c r="N1699" s="36">
        <f t="shared" si="345"/>
        <v>244.521764964</v>
      </c>
      <c r="O1699" s="36">
        <f t="shared" si="346"/>
        <v>44.5583185571287</v>
      </c>
      <c r="P1699" s="36">
        <f t="shared" si="347"/>
        <v>289.0800835211287</v>
      </c>
      <c r="Q1699" s="38">
        <v>167.86</v>
      </c>
      <c r="R1699" s="39">
        <f t="shared" si="348"/>
        <v>-0.4193304569606186</v>
      </c>
      <c r="S1699" s="40"/>
      <c r="T1699" s="41" t="str">
        <f t="shared" si="349"/>
        <v/>
      </c>
      <c r="U1699" s="41" t="str">
        <f t="shared" si="350"/>
        <v/>
      </c>
      <c r="V1699" s="41">
        <f t="shared" si="338"/>
        <v>167.86</v>
      </c>
      <c r="W1699" s="18">
        <f>_xlfn.XLOOKUP($B1699,'[1]Query2 w Prices'!$B:$B,'[1]Query2 w Prices'!$L:$L)</f>
        <v>167.78550000000001</v>
      </c>
    </row>
    <row r="1700" spans="2:23" ht="16.5" customHeight="1" x14ac:dyDescent="0.25">
      <c r="B1700" s="42" t="s">
        <v>2806</v>
      </c>
      <c r="C1700" s="33" t="s">
        <v>6455</v>
      </c>
      <c r="D1700" s="34" t="str">
        <f>_xlfn.XLOOKUP($B1700,[1]Redo!$A:$A,[1]Redo!$AD:$AD)</f>
        <v>SGN,S8,WBX,R4-8,</v>
      </c>
      <c r="E1700" s="35">
        <v>1326</v>
      </c>
      <c r="F1700" s="36">
        <f>_xlfn.XLOOKUP($B1700,'[1]DOT Signs Costs (2)'!$A:$A,'[1]DOT Signs Costs (2)'!$Y:$Y)</f>
        <v>0.18705000000000002</v>
      </c>
      <c r="G1700" s="37">
        <f t="shared" si="340"/>
        <v>11.223000000000001</v>
      </c>
      <c r="H1700" s="36">
        <f>_xlfn.XLOOKUP($B1700,'[1]DOT Signs Costs (2)'!$A:$A,'[1]DOT Signs Costs (2)'!$W:$W)</f>
        <v>27.192</v>
      </c>
      <c r="I1700" s="36">
        <f t="shared" si="339"/>
        <v>8.6772495000000003</v>
      </c>
      <c r="J1700" s="36">
        <f t="shared" si="341"/>
        <v>0.12532350000000003</v>
      </c>
      <c r="K1700" s="36">
        <f t="shared" si="342"/>
        <v>8.6772495000000003</v>
      </c>
      <c r="L1700" s="36">
        <f t="shared" si="343"/>
        <v>35.994573000000003</v>
      </c>
      <c r="M1700" s="36">
        <f t="shared" si="344"/>
        <v>2.8147756086000002</v>
      </c>
      <c r="N1700" s="36">
        <f t="shared" si="345"/>
        <v>38.809348608600004</v>
      </c>
      <c r="O1700" s="36">
        <f t="shared" si="346"/>
        <v>7.0720875033404642</v>
      </c>
      <c r="P1700" s="36">
        <f t="shared" si="347"/>
        <v>45.881436111940467</v>
      </c>
      <c r="Q1700" s="38" t="e">
        <v>#N/A</v>
      </c>
      <c r="R1700" s="39" t="str">
        <f t="shared" si="348"/>
        <v xml:space="preserve"> </v>
      </c>
      <c r="S1700" s="40"/>
      <c r="T1700" s="41" t="str">
        <f t="shared" si="349"/>
        <v/>
      </c>
      <c r="U1700" s="41" t="str">
        <f t="shared" si="350"/>
        <v/>
      </c>
      <c r="V1700" s="41" t="e">
        <f t="shared" si="338"/>
        <v>#N/A</v>
      </c>
      <c r="W1700" s="18" t="e">
        <f>_xlfn.XLOOKUP($B1700,'[1]Query2 w Prices'!$B:$B,'[1]Query2 w Prices'!$L:$L)</f>
        <v>#N/A</v>
      </c>
    </row>
    <row r="1701" spans="2:23" ht="16.5" customHeight="1" x14ac:dyDescent="0.25">
      <c r="B1701" s="32" t="s">
        <v>2824</v>
      </c>
      <c r="C1701" s="33" t="s">
        <v>7895</v>
      </c>
      <c r="D1701" s="34" t="str">
        <f>_xlfn.XLOOKUP($B1701,[1]Redo!$A:$A,[1]Redo!$AD:$AD)</f>
        <v>SGN,S8,WBX,R4-8a,</v>
      </c>
      <c r="E1701" s="35">
        <v>1326</v>
      </c>
      <c r="F1701" s="36">
        <f>_xlfn.XLOOKUP($B1701,'[1]DOT Signs Costs (2)'!$A:$A,'[1]DOT Signs Costs (2)'!$Y:$Y)</f>
        <v>0.28175</v>
      </c>
      <c r="G1701" s="37">
        <f t="shared" si="340"/>
        <v>16.905000000000001</v>
      </c>
      <c r="H1701" s="36">
        <f>_xlfn.XLOOKUP($B1701,'[1]DOT Signs Costs (2)'!$A:$A,'[1]DOT Signs Costs (2)'!$W:$W)</f>
        <v>45.32</v>
      </c>
      <c r="I1701" s="36">
        <f t="shared" si="339"/>
        <v>13.070382500000001</v>
      </c>
      <c r="J1701" s="36">
        <f t="shared" si="341"/>
        <v>0.18877250000000001</v>
      </c>
      <c r="K1701" s="36">
        <f t="shared" si="342"/>
        <v>13.070382500000001</v>
      </c>
      <c r="L1701" s="36">
        <f t="shared" si="343"/>
        <v>58.579155</v>
      </c>
      <c r="M1701" s="36">
        <f t="shared" si="344"/>
        <v>4.5808899210000007</v>
      </c>
      <c r="N1701" s="36">
        <f t="shared" si="345"/>
        <v>63.160044921000001</v>
      </c>
      <c r="O1701" s="36">
        <f t="shared" si="346"/>
        <v>11.509426991445183</v>
      </c>
      <c r="P1701" s="36">
        <f t="shared" si="347"/>
        <v>74.669471912445189</v>
      </c>
      <c r="Q1701" s="38">
        <v>42.88</v>
      </c>
      <c r="R1701" s="39">
        <f t="shared" si="348"/>
        <v>-0.42573586096497923</v>
      </c>
      <c r="S1701" s="40"/>
      <c r="T1701" s="41" t="str">
        <f t="shared" si="349"/>
        <v/>
      </c>
      <c r="U1701" s="41" t="str">
        <f t="shared" si="350"/>
        <v/>
      </c>
      <c r="V1701" s="41">
        <f t="shared" si="338"/>
        <v>42.88</v>
      </c>
      <c r="W1701" s="18">
        <f>_xlfn.XLOOKUP($B1701,'[1]Query2 w Prices'!$B:$B,'[1]Query2 w Prices'!$L:$L)</f>
        <v>42.800199999999997</v>
      </c>
    </row>
    <row r="1702" spans="2:23" ht="16.5" customHeight="1" x14ac:dyDescent="0.25">
      <c r="B1702" s="42" t="s">
        <v>2826</v>
      </c>
      <c r="C1702" s="33" t="s">
        <v>7896</v>
      </c>
      <c r="D1702" s="34" t="str">
        <f>_xlfn.XLOOKUP($B1702,[1]Redo!$A:$A,[1]Redo!$AD:$AD)</f>
        <v>SGN,S8,WBX,R4-8a,</v>
      </c>
      <c r="E1702" s="35">
        <v>1326</v>
      </c>
      <c r="F1702" s="36">
        <f>_xlfn.XLOOKUP($B1702,'[1]DOT Signs Costs (2)'!$A:$A,'[1]DOT Signs Costs (2)'!$Y:$Y)</f>
        <v>0.60820000000000018</v>
      </c>
      <c r="G1702" s="37">
        <f t="shared" si="340"/>
        <v>36.492000000000012</v>
      </c>
      <c r="H1702" s="36">
        <f>_xlfn.XLOOKUP($B1702,'[1]DOT Signs Costs (2)'!$A:$A,'[1]DOT Signs Costs (2)'!$W:$W)</f>
        <v>108.768</v>
      </c>
      <c r="I1702" s="36">
        <f t="shared" si="339"/>
        <v>28.21439800000001</v>
      </c>
      <c r="J1702" s="36">
        <f t="shared" si="341"/>
        <v>0.40749400000000013</v>
      </c>
      <c r="K1702" s="36">
        <f t="shared" si="342"/>
        <v>28.21439800000001</v>
      </c>
      <c r="L1702" s="36">
        <f t="shared" si="343"/>
        <v>137.389892</v>
      </c>
      <c r="M1702" s="36">
        <f t="shared" si="344"/>
        <v>10.743889554400001</v>
      </c>
      <c r="N1702" s="36">
        <f t="shared" si="345"/>
        <v>148.1337815544</v>
      </c>
      <c r="O1702" s="36">
        <f t="shared" si="346"/>
        <v>26.993884280791328</v>
      </c>
      <c r="P1702" s="36">
        <f t="shared" si="347"/>
        <v>175.12766583519132</v>
      </c>
      <c r="Q1702" s="38">
        <v>89.64</v>
      </c>
      <c r="R1702" s="39">
        <f t="shared" si="348"/>
        <v>-0.48814483666813574</v>
      </c>
      <c r="S1702" s="40"/>
      <c r="T1702" s="41" t="str">
        <f t="shared" si="349"/>
        <v/>
      </c>
      <c r="U1702" s="41" t="str">
        <f t="shared" si="350"/>
        <v/>
      </c>
      <c r="V1702" s="41">
        <f t="shared" si="338"/>
        <v>89.64</v>
      </c>
      <c r="W1702" s="18">
        <f>_xlfn.XLOOKUP($B1702,'[1]Query2 w Prices'!$B:$B,'[1]Query2 w Prices'!$L:$L)</f>
        <v>89.563999999999993</v>
      </c>
    </row>
    <row r="1703" spans="2:23" ht="16.5" customHeight="1" x14ac:dyDescent="0.25">
      <c r="B1703" s="32" t="s">
        <v>2827</v>
      </c>
      <c r="C1703" s="33" t="s">
        <v>7897</v>
      </c>
      <c r="D1703" s="34" t="str">
        <f>_xlfn.XLOOKUP($B1703,[1]Redo!$A:$A,[1]Redo!$AD:$AD)</f>
        <v>SGN,S8,BWX,R4-8a,</v>
      </c>
      <c r="E1703" s="35">
        <v>1326</v>
      </c>
      <c r="F1703" s="36">
        <f>_xlfn.XLOOKUP($B1703,'[1]DOT Signs Costs (2)'!$A:$A,'[1]DOT Signs Costs (2)'!$Y:$Y)</f>
        <v>0.96700000000000019</v>
      </c>
      <c r="G1703" s="37">
        <f t="shared" si="340"/>
        <v>58.02000000000001</v>
      </c>
      <c r="H1703" s="36">
        <f>_xlfn.XLOOKUP($B1703,'[1]DOT Signs Costs (2)'!$A:$A,'[1]DOT Signs Costs (2)'!$W:$W)</f>
        <v>181.28</v>
      </c>
      <c r="I1703" s="36">
        <f t="shared" si="339"/>
        <v>44.859130000000007</v>
      </c>
      <c r="J1703" s="36">
        <f t="shared" si="341"/>
        <v>0.64789000000000019</v>
      </c>
      <c r="K1703" s="36">
        <f t="shared" si="342"/>
        <v>44.859130000000007</v>
      </c>
      <c r="L1703" s="36">
        <f t="shared" si="343"/>
        <v>226.78701999999998</v>
      </c>
      <c r="M1703" s="36">
        <f t="shared" si="344"/>
        <v>17.734744964000001</v>
      </c>
      <c r="N1703" s="36">
        <f t="shared" si="345"/>
        <v>244.521764964</v>
      </c>
      <c r="O1703" s="36">
        <f t="shared" si="346"/>
        <v>44.5583185571287</v>
      </c>
      <c r="P1703" s="36">
        <f t="shared" si="347"/>
        <v>289.0800835211287</v>
      </c>
      <c r="Q1703" s="38">
        <v>167.86</v>
      </c>
      <c r="R1703" s="39">
        <f t="shared" si="348"/>
        <v>-0.4193304569606186</v>
      </c>
      <c r="S1703" s="40"/>
      <c r="T1703" s="41" t="str">
        <f t="shared" si="349"/>
        <v/>
      </c>
      <c r="U1703" s="41" t="str">
        <f t="shared" si="350"/>
        <v/>
      </c>
      <c r="V1703" s="41">
        <f t="shared" si="338"/>
        <v>167.86</v>
      </c>
      <c r="W1703" s="18">
        <f>_xlfn.XLOOKUP($B1703,'[1]Query2 w Prices'!$B:$B,'[1]Query2 w Prices'!$L:$L)</f>
        <v>167.78550000000001</v>
      </c>
    </row>
    <row r="1704" spans="2:23" ht="16.5" customHeight="1" x14ac:dyDescent="0.25">
      <c r="B1704" s="42" t="s">
        <v>2828</v>
      </c>
      <c r="C1704" s="33" t="s">
        <v>7898</v>
      </c>
      <c r="D1704" s="34" t="str">
        <f>_xlfn.XLOOKUP($B1704,[1]Redo!$A:$A,[1]Redo!$AD:$AD)</f>
        <v>SGN,S8,WBX,R4-8a,</v>
      </c>
      <c r="E1704" s="35">
        <v>1326</v>
      </c>
      <c r="F1704" s="36">
        <f>_xlfn.XLOOKUP($B1704,'[1]DOT Signs Costs (2)'!$A:$A,'[1]DOT Signs Costs (2)'!$Y:$Y)</f>
        <v>0.18705000000000002</v>
      </c>
      <c r="G1704" s="37">
        <f t="shared" si="340"/>
        <v>11.223000000000001</v>
      </c>
      <c r="H1704" s="36">
        <f>_xlfn.XLOOKUP($B1704,'[1]DOT Signs Costs (2)'!$A:$A,'[1]DOT Signs Costs (2)'!$W:$W)</f>
        <v>27.192</v>
      </c>
      <c r="I1704" s="36">
        <f t="shared" si="339"/>
        <v>8.6772495000000003</v>
      </c>
      <c r="J1704" s="36">
        <f t="shared" si="341"/>
        <v>0.12532350000000003</v>
      </c>
      <c r="K1704" s="36">
        <f t="shared" si="342"/>
        <v>8.6772495000000003</v>
      </c>
      <c r="L1704" s="36">
        <f t="shared" si="343"/>
        <v>35.994573000000003</v>
      </c>
      <c r="M1704" s="36">
        <f t="shared" si="344"/>
        <v>2.8147756086000002</v>
      </c>
      <c r="N1704" s="36">
        <f t="shared" si="345"/>
        <v>38.809348608600004</v>
      </c>
      <c r="O1704" s="36">
        <f t="shared" si="346"/>
        <v>7.0720875033404642</v>
      </c>
      <c r="P1704" s="36">
        <f t="shared" si="347"/>
        <v>45.881436111940467</v>
      </c>
      <c r="Q1704" s="38" t="e">
        <v>#N/A</v>
      </c>
      <c r="R1704" s="39" t="str">
        <f t="shared" si="348"/>
        <v xml:space="preserve"> </v>
      </c>
      <c r="S1704" s="40"/>
      <c r="T1704" s="41" t="str">
        <f t="shared" si="349"/>
        <v/>
      </c>
      <c r="U1704" s="41" t="str">
        <f t="shared" si="350"/>
        <v/>
      </c>
      <c r="V1704" s="41" t="e">
        <f t="shared" si="338"/>
        <v>#N/A</v>
      </c>
      <c r="W1704" s="18" t="e">
        <f>_xlfn.XLOOKUP($B1704,'[1]Query2 w Prices'!$B:$B,'[1]Query2 w Prices'!$L:$L)</f>
        <v>#N/A</v>
      </c>
    </row>
    <row r="1705" spans="2:23" ht="16.5" customHeight="1" x14ac:dyDescent="0.25">
      <c r="B1705" s="32" t="s">
        <v>2829</v>
      </c>
      <c r="C1705" s="33" t="s">
        <v>7899</v>
      </c>
      <c r="D1705" s="34" t="str">
        <f>_xlfn.XLOOKUP($B1705,[1]Redo!$A:$A,[1]Redo!$AD:$AD)</f>
        <v>SGN,S8,WBX,R4-8b,</v>
      </c>
      <c r="E1705" s="35">
        <v>1326</v>
      </c>
      <c r="F1705" s="36">
        <f>_xlfn.XLOOKUP($B1705,'[1]DOT Signs Costs (2)'!$A:$A,'[1]DOT Signs Costs (2)'!$Y:$Y)</f>
        <v>0.28175</v>
      </c>
      <c r="G1705" s="37">
        <f t="shared" si="340"/>
        <v>16.905000000000001</v>
      </c>
      <c r="H1705" s="36">
        <f>_xlfn.XLOOKUP($B1705,'[1]DOT Signs Costs (2)'!$A:$A,'[1]DOT Signs Costs (2)'!$W:$W)</f>
        <v>45.32</v>
      </c>
      <c r="I1705" s="36">
        <f t="shared" si="339"/>
        <v>13.070382500000001</v>
      </c>
      <c r="J1705" s="36">
        <f t="shared" si="341"/>
        <v>0.18877250000000001</v>
      </c>
      <c r="K1705" s="36">
        <f t="shared" si="342"/>
        <v>13.070382500000001</v>
      </c>
      <c r="L1705" s="36">
        <f t="shared" si="343"/>
        <v>58.579155</v>
      </c>
      <c r="M1705" s="36">
        <f t="shared" si="344"/>
        <v>4.5808899210000007</v>
      </c>
      <c r="N1705" s="36">
        <f t="shared" si="345"/>
        <v>63.160044921000001</v>
      </c>
      <c r="O1705" s="36">
        <f t="shared" si="346"/>
        <v>11.509426991445183</v>
      </c>
      <c r="P1705" s="36">
        <f t="shared" si="347"/>
        <v>74.669471912445189</v>
      </c>
      <c r="Q1705" s="38">
        <v>42.88</v>
      </c>
      <c r="R1705" s="39">
        <f t="shared" si="348"/>
        <v>-0.42573586096497923</v>
      </c>
      <c r="S1705" s="40"/>
      <c r="T1705" s="41" t="str">
        <f t="shared" si="349"/>
        <v/>
      </c>
      <c r="U1705" s="41" t="str">
        <f t="shared" si="350"/>
        <v/>
      </c>
      <c r="V1705" s="41">
        <f t="shared" si="338"/>
        <v>42.88</v>
      </c>
      <c r="W1705" s="18">
        <f>_xlfn.XLOOKUP($B1705,'[1]Query2 w Prices'!$B:$B,'[1]Query2 w Prices'!$L:$L)</f>
        <v>42.800199999999997</v>
      </c>
    </row>
    <row r="1706" spans="2:23" ht="16.5" customHeight="1" x14ac:dyDescent="0.25">
      <c r="B1706" s="42" t="s">
        <v>2831</v>
      </c>
      <c r="C1706" s="33" t="s">
        <v>7900</v>
      </c>
      <c r="D1706" s="34" t="str">
        <f>_xlfn.XLOOKUP($B1706,[1]Redo!$A:$A,[1]Redo!$AD:$AD)</f>
        <v>SGN,S8,WBX,R4-8b,</v>
      </c>
      <c r="E1706" s="35">
        <v>1326</v>
      </c>
      <c r="F1706" s="36">
        <f>_xlfn.XLOOKUP($B1706,'[1]DOT Signs Costs (2)'!$A:$A,'[1]DOT Signs Costs (2)'!$Y:$Y)</f>
        <v>0.60820000000000018</v>
      </c>
      <c r="G1706" s="37">
        <f t="shared" si="340"/>
        <v>36.492000000000012</v>
      </c>
      <c r="H1706" s="36">
        <f>_xlfn.XLOOKUP($B1706,'[1]DOT Signs Costs (2)'!$A:$A,'[1]DOT Signs Costs (2)'!$W:$W)</f>
        <v>108.768</v>
      </c>
      <c r="I1706" s="36">
        <f t="shared" si="339"/>
        <v>28.21439800000001</v>
      </c>
      <c r="J1706" s="36">
        <f t="shared" si="341"/>
        <v>0.40749400000000013</v>
      </c>
      <c r="K1706" s="36">
        <f t="shared" si="342"/>
        <v>28.21439800000001</v>
      </c>
      <c r="L1706" s="36">
        <f t="shared" si="343"/>
        <v>137.389892</v>
      </c>
      <c r="M1706" s="36">
        <f t="shared" si="344"/>
        <v>10.743889554400001</v>
      </c>
      <c r="N1706" s="36">
        <f t="shared" si="345"/>
        <v>148.1337815544</v>
      </c>
      <c r="O1706" s="36">
        <f t="shared" si="346"/>
        <v>26.993884280791328</v>
      </c>
      <c r="P1706" s="36">
        <f t="shared" si="347"/>
        <v>175.12766583519132</v>
      </c>
      <c r="Q1706" s="38">
        <v>89.64</v>
      </c>
      <c r="R1706" s="39">
        <f t="shared" si="348"/>
        <v>-0.48814483666813574</v>
      </c>
      <c r="S1706" s="40"/>
      <c r="T1706" s="41" t="str">
        <f t="shared" si="349"/>
        <v/>
      </c>
      <c r="U1706" s="41" t="str">
        <f t="shared" si="350"/>
        <v/>
      </c>
      <c r="V1706" s="41">
        <f t="shared" si="338"/>
        <v>89.64</v>
      </c>
      <c r="W1706" s="18">
        <f>_xlfn.XLOOKUP($B1706,'[1]Query2 w Prices'!$B:$B,'[1]Query2 w Prices'!$L:$L)</f>
        <v>89.563999999999993</v>
      </c>
    </row>
    <row r="1707" spans="2:23" ht="16.5" customHeight="1" x14ac:dyDescent="0.25">
      <c r="B1707" s="32" t="s">
        <v>2832</v>
      </c>
      <c r="C1707" s="33" t="s">
        <v>7901</v>
      </c>
      <c r="D1707" s="34" t="str">
        <f>_xlfn.XLOOKUP($B1707,[1]Redo!$A:$A,[1]Redo!$AD:$AD)</f>
        <v>SGN,S8,BWX,R4-8b,</v>
      </c>
      <c r="E1707" s="35">
        <v>1326</v>
      </c>
      <c r="F1707" s="36">
        <f>_xlfn.XLOOKUP($B1707,'[1]DOT Signs Costs (2)'!$A:$A,'[1]DOT Signs Costs (2)'!$Y:$Y)</f>
        <v>0.96700000000000019</v>
      </c>
      <c r="G1707" s="37">
        <f t="shared" si="340"/>
        <v>58.02000000000001</v>
      </c>
      <c r="H1707" s="36">
        <f>_xlfn.XLOOKUP($B1707,'[1]DOT Signs Costs (2)'!$A:$A,'[1]DOT Signs Costs (2)'!$W:$W)</f>
        <v>181.28</v>
      </c>
      <c r="I1707" s="36">
        <f t="shared" si="339"/>
        <v>44.859130000000007</v>
      </c>
      <c r="J1707" s="36">
        <f t="shared" si="341"/>
        <v>0.64789000000000019</v>
      </c>
      <c r="K1707" s="36">
        <f t="shared" si="342"/>
        <v>44.859130000000007</v>
      </c>
      <c r="L1707" s="36">
        <f t="shared" si="343"/>
        <v>226.78701999999998</v>
      </c>
      <c r="M1707" s="36">
        <f t="shared" si="344"/>
        <v>17.734744964000001</v>
      </c>
      <c r="N1707" s="36">
        <f t="shared" si="345"/>
        <v>244.521764964</v>
      </c>
      <c r="O1707" s="36">
        <f t="shared" si="346"/>
        <v>44.5583185571287</v>
      </c>
      <c r="P1707" s="36">
        <f t="shared" si="347"/>
        <v>289.0800835211287</v>
      </c>
      <c r="Q1707" s="38">
        <v>167.86</v>
      </c>
      <c r="R1707" s="39">
        <f t="shared" si="348"/>
        <v>-0.4193304569606186</v>
      </c>
      <c r="S1707" s="40"/>
      <c r="T1707" s="41" t="str">
        <f t="shared" si="349"/>
        <v/>
      </c>
      <c r="U1707" s="41" t="str">
        <f t="shared" si="350"/>
        <v/>
      </c>
      <c r="V1707" s="41">
        <f t="shared" si="338"/>
        <v>167.86</v>
      </c>
      <c r="W1707" s="18">
        <f>_xlfn.XLOOKUP($B1707,'[1]Query2 w Prices'!$B:$B,'[1]Query2 w Prices'!$L:$L)</f>
        <v>167.78550000000001</v>
      </c>
    </row>
    <row r="1708" spans="2:23" ht="16.5" customHeight="1" x14ac:dyDescent="0.25">
      <c r="B1708" s="42" t="s">
        <v>2833</v>
      </c>
      <c r="C1708" s="33" t="s">
        <v>7902</v>
      </c>
      <c r="D1708" s="34" t="str">
        <f>_xlfn.XLOOKUP($B1708,[1]Redo!$A:$A,[1]Redo!$AD:$AD)</f>
        <v>SGN,S8,BWX,R4-8b,</v>
      </c>
      <c r="E1708" s="35">
        <v>1326</v>
      </c>
      <c r="F1708" s="36">
        <f>_xlfn.XLOOKUP($B1708,'[1]DOT Signs Costs (2)'!$A:$A,'[1]DOT Signs Costs (2)'!$Y:$Y)</f>
        <v>0.18705000000000002</v>
      </c>
      <c r="G1708" s="37">
        <f t="shared" si="340"/>
        <v>11.223000000000001</v>
      </c>
      <c r="H1708" s="36">
        <f>_xlfn.XLOOKUP($B1708,'[1]DOT Signs Costs (2)'!$A:$A,'[1]DOT Signs Costs (2)'!$W:$W)</f>
        <v>27.192</v>
      </c>
      <c r="I1708" s="36">
        <f t="shared" si="339"/>
        <v>8.6772495000000003</v>
      </c>
      <c r="J1708" s="36">
        <f t="shared" si="341"/>
        <v>0.12532350000000003</v>
      </c>
      <c r="K1708" s="36">
        <f t="shared" si="342"/>
        <v>8.6772495000000003</v>
      </c>
      <c r="L1708" s="36">
        <f t="shared" si="343"/>
        <v>35.994573000000003</v>
      </c>
      <c r="M1708" s="36">
        <f t="shared" si="344"/>
        <v>2.8147756086000002</v>
      </c>
      <c r="N1708" s="36">
        <f t="shared" si="345"/>
        <v>38.809348608600004</v>
      </c>
      <c r="O1708" s="36">
        <f t="shared" si="346"/>
        <v>7.0720875033404642</v>
      </c>
      <c r="P1708" s="36">
        <f t="shared" si="347"/>
        <v>45.881436111940467</v>
      </c>
      <c r="Q1708" s="38" t="e">
        <v>#N/A</v>
      </c>
      <c r="R1708" s="39" t="str">
        <f t="shared" si="348"/>
        <v xml:space="preserve"> </v>
      </c>
      <c r="S1708" s="40"/>
      <c r="T1708" s="41" t="str">
        <f t="shared" si="349"/>
        <v/>
      </c>
      <c r="U1708" s="41" t="str">
        <f t="shared" si="350"/>
        <v/>
      </c>
      <c r="V1708" s="41" t="e">
        <f t="shared" si="338"/>
        <v>#N/A</v>
      </c>
      <c r="W1708" s="18" t="e">
        <f>_xlfn.XLOOKUP($B1708,'[1]Query2 w Prices'!$B:$B,'[1]Query2 w Prices'!$L:$L)</f>
        <v>#N/A</v>
      </c>
    </row>
    <row r="1709" spans="2:23" ht="16.5" customHeight="1" x14ac:dyDescent="0.25">
      <c r="B1709" s="32" t="s">
        <v>2834</v>
      </c>
      <c r="C1709" s="33" t="s">
        <v>7903</v>
      </c>
      <c r="D1709" s="34" t="str">
        <f>_xlfn.XLOOKUP($B1709,[1]Redo!$A:$A,[1]Redo!$AD:$AD)</f>
        <v>SGN,S8,WBX,R4-8c,</v>
      </c>
      <c r="E1709" s="35">
        <v>1326</v>
      </c>
      <c r="F1709" s="36">
        <f>_xlfn.XLOOKUP($B1709,'[1]DOT Signs Costs (2)'!$A:$A,'[1]DOT Signs Costs (2)'!$Y:$Y)</f>
        <v>0.22881249999999997</v>
      </c>
      <c r="G1709" s="37">
        <f t="shared" si="340"/>
        <v>13.728749999999998</v>
      </c>
      <c r="H1709" s="36">
        <f>_xlfn.XLOOKUP($B1709,'[1]DOT Signs Costs (2)'!$A:$A,'[1]DOT Signs Costs (2)'!$W:$W)</f>
        <v>33.99</v>
      </c>
      <c r="I1709" s="36">
        <f t="shared" si="339"/>
        <v>10.614611875</v>
      </c>
      <c r="J1709" s="36">
        <f t="shared" si="341"/>
        <v>0.15330437499999999</v>
      </c>
      <c r="K1709" s="36">
        <f t="shared" si="342"/>
        <v>10.614611875</v>
      </c>
      <c r="L1709" s="36">
        <f t="shared" si="343"/>
        <v>44.757916250000001</v>
      </c>
      <c r="M1709" s="36">
        <f t="shared" si="344"/>
        <v>3.5000690507500005</v>
      </c>
      <c r="N1709" s="36">
        <f t="shared" si="345"/>
        <v>48.257985300750001</v>
      </c>
      <c r="O1709" s="36">
        <f t="shared" si="346"/>
        <v>8.7938784601552022</v>
      </c>
      <c r="P1709" s="36">
        <f t="shared" si="347"/>
        <v>57.051863760905206</v>
      </c>
      <c r="Q1709" s="38">
        <v>35.22</v>
      </c>
      <c r="R1709" s="39">
        <f t="shared" si="348"/>
        <v>-0.38266696864451066</v>
      </c>
      <c r="S1709" s="40"/>
      <c r="T1709" s="41" t="str">
        <f t="shared" si="349"/>
        <v/>
      </c>
      <c r="U1709" s="41" t="str">
        <f t="shared" si="350"/>
        <v/>
      </c>
      <c r="V1709" s="41">
        <f t="shared" si="338"/>
        <v>35.22</v>
      </c>
      <c r="W1709" s="18">
        <f>_xlfn.XLOOKUP($B1709,'[1]Query2 w Prices'!$B:$B,'[1]Query2 w Prices'!$L:$L)</f>
        <v>35.147100000000002</v>
      </c>
    </row>
    <row r="1710" spans="2:23" ht="16.5" customHeight="1" x14ac:dyDescent="0.25">
      <c r="B1710" s="42" t="s">
        <v>2836</v>
      </c>
      <c r="C1710" s="33" t="s">
        <v>6456</v>
      </c>
      <c r="D1710" s="34" t="str">
        <f>_xlfn.XLOOKUP($B1710,[1]Redo!$A:$A,[1]Redo!$AD:$AD)</f>
        <v>SGN,S8,WBX,R4-9,</v>
      </c>
      <c r="E1710" s="35">
        <v>1326</v>
      </c>
      <c r="F1710" s="36">
        <f>_xlfn.XLOOKUP($B1710,'[1]DOT Signs Costs (2)'!$A:$A,'[1]DOT Signs Costs (2)'!$Y:$Y)</f>
        <v>0.28175</v>
      </c>
      <c r="G1710" s="37">
        <f t="shared" si="340"/>
        <v>16.905000000000001</v>
      </c>
      <c r="H1710" s="36">
        <f>_xlfn.XLOOKUP($B1710,'[1]DOT Signs Costs (2)'!$A:$A,'[1]DOT Signs Costs (2)'!$W:$W)</f>
        <v>45.32</v>
      </c>
      <c r="I1710" s="36">
        <f t="shared" si="339"/>
        <v>13.070382500000001</v>
      </c>
      <c r="J1710" s="36">
        <f t="shared" si="341"/>
        <v>0.18877250000000001</v>
      </c>
      <c r="K1710" s="36">
        <f t="shared" si="342"/>
        <v>13.070382500000001</v>
      </c>
      <c r="L1710" s="36">
        <f t="shared" si="343"/>
        <v>58.579155</v>
      </c>
      <c r="M1710" s="36">
        <f t="shared" si="344"/>
        <v>4.5808899210000007</v>
      </c>
      <c r="N1710" s="36">
        <f t="shared" si="345"/>
        <v>63.160044921000001</v>
      </c>
      <c r="O1710" s="36">
        <f t="shared" si="346"/>
        <v>11.509426991445183</v>
      </c>
      <c r="P1710" s="36">
        <f t="shared" si="347"/>
        <v>74.669471912445189</v>
      </c>
      <c r="Q1710" s="38">
        <v>42.88</v>
      </c>
      <c r="R1710" s="39">
        <f t="shared" si="348"/>
        <v>-0.42573586096497923</v>
      </c>
      <c r="S1710" s="40"/>
      <c r="T1710" s="41" t="str">
        <f t="shared" si="349"/>
        <v/>
      </c>
      <c r="U1710" s="41" t="str">
        <f t="shared" si="350"/>
        <v/>
      </c>
      <c r="V1710" s="41">
        <f t="shared" si="338"/>
        <v>42.88</v>
      </c>
      <c r="W1710" s="18">
        <f>_xlfn.XLOOKUP($B1710,'[1]Query2 w Prices'!$B:$B,'[1]Query2 w Prices'!$L:$L)</f>
        <v>42.800199999999997</v>
      </c>
    </row>
    <row r="1711" spans="2:23" ht="16.5" customHeight="1" x14ac:dyDescent="0.25">
      <c r="B1711" s="32" t="s">
        <v>2837</v>
      </c>
      <c r="C1711" s="33" t="s">
        <v>6457</v>
      </c>
      <c r="D1711" s="34" t="str">
        <f>_xlfn.XLOOKUP($B1711,[1]Redo!$A:$A,[1]Redo!$AD:$AD)</f>
        <v>SGN,S8,BWX,R4-9,</v>
      </c>
      <c r="E1711" s="35">
        <v>1326</v>
      </c>
      <c r="F1711" s="36">
        <f>_xlfn.XLOOKUP($B1711,'[1]DOT Signs Costs (2)'!$A:$A,'[1]DOT Signs Costs (2)'!$Y:$Y)</f>
        <v>0.60820000000000018</v>
      </c>
      <c r="G1711" s="37">
        <f t="shared" si="340"/>
        <v>36.492000000000012</v>
      </c>
      <c r="H1711" s="36">
        <f>_xlfn.XLOOKUP($B1711,'[1]DOT Signs Costs (2)'!$A:$A,'[1]DOT Signs Costs (2)'!$W:$W)</f>
        <v>108.768</v>
      </c>
      <c r="I1711" s="36">
        <f t="shared" si="339"/>
        <v>28.21439800000001</v>
      </c>
      <c r="J1711" s="36">
        <f t="shared" si="341"/>
        <v>0.40749400000000013</v>
      </c>
      <c r="K1711" s="36">
        <f t="shared" si="342"/>
        <v>28.21439800000001</v>
      </c>
      <c r="L1711" s="36">
        <f t="shared" si="343"/>
        <v>137.389892</v>
      </c>
      <c r="M1711" s="36">
        <f t="shared" si="344"/>
        <v>10.743889554400001</v>
      </c>
      <c r="N1711" s="36">
        <f t="shared" si="345"/>
        <v>148.1337815544</v>
      </c>
      <c r="O1711" s="36">
        <f t="shared" si="346"/>
        <v>26.993884280791328</v>
      </c>
      <c r="P1711" s="36">
        <f t="shared" si="347"/>
        <v>175.12766583519132</v>
      </c>
      <c r="Q1711" s="38">
        <v>90.77</v>
      </c>
      <c r="R1711" s="39">
        <f t="shared" si="348"/>
        <v>-0.48169240098579519</v>
      </c>
      <c r="S1711" s="40"/>
      <c r="T1711" s="41" t="str">
        <f t="shared" si="349"/>
        <v/>
      </c>
      <c r="U1711" s="41" t="str">
        <f t="shared" si="350"/>
        <v/>
      </c>
      <c r="V1711" s="41">
        <f t="shared" si="338"/>
        <v>90.77</v>
      </c>
      <c r="W1711" s="18">
        <f>_xlfn.XLOOKUP($B1711,'[1]Query2 w Prices'!$B:$B,'[1]Query2 w Prices'!$L:$L)</f>
        <v>90.694900000000004</v>
      </c>
    </row>
    <row r="1712" spans="2:23" ht="16.5" customHeight="1" x14ac:dyDescent="0.25">
      <c r="B1712" s="42" t="s">
        <v>2838</v>
      </c>
      <c r="C1712" s="33" t="s">
        <v>6458</v>
      </c>
      <c r="D1712" s="34" t="str">
        <f>_xlfn.XLOOKUP($B1712,[1]Redo!$A:$A,[1]Redo!$AD:$AD)</f>
        <v>SGN,S8,BWX,R4-9,</v>
      </c>
      <c r="E1712" s="35">
        <v>1326</v>
      </c>
      <c r="F1712" s="36">
        <f>_xlfn.XLOOKUP($B1712,'[1]DOT Signs Costs (2)'!$A:$A,'[1]DOT Signs Costs (2)'!$Y:$Y)</f>
        <v>0.77759999999999996</v>
      </c>
      <c r="G1712" s="37">
        <f t="shared" si="340"/>
        <v>46.655999999999999</v>
      </c>
      <c r="H1712" s="36">
        <f>_xlfn.XLOOKUP($B1712,'[1]DOT Signs Costs (2)'!$A:$A,'[1]DOT Signs Costs (2)'!$W:$W)</f>
        <v>145.024</v>
      </c>
      <c r="I1712" s="36">
        <f t="shared" si="339"/>
        <v>36.072863999999996</v>
      </c>
      <c r="J1712" s="36">
        <f t="shared" si="341"/>
        <v>0.52099200000000001</v>
      </c>
      <c r="K1712" s="36">
        <f t="shared" si="342"/>
        <v>36.072863999999996</v>
      </c>
      <c r="L1712" s="36">
        <f t="shared" si="343"/>
        <v>181.61785600000002</v>
      </c>
      <c r="M1712" s="36">
        <f t="shared" si="344"/>
        <v>14.202516339200002</v>
      </c>
      <c r="N1712" s="36">
        <f t="shared" si="345"/>
        <v>195.82037233920002</v>
      </c>
      <c r="O1712" s="36">
        <f t="shared" si="346"/>
        <v>35.683639580919262</v>
      </c>
      <c r="P1712" s="36">
        <f t="shared" si="347"/>
        <v>231.5040119201193</v>
      </c>
      <c r="Q1712" s="38">
        <v>167.86</v>
      </c>
      <c r="R1712" s="39">
        <f t="shared" si="348"/>
        <v>-0.27491537357063045</v>
      </c>
      <c r="S1712" s="40"/>
      <c r="T1712" s="41" t="str">
        <f t="shared" si="349"/>
        <v/>
      </c>
      <c r="U1712" s="41" t="str">
        <f t="shared" si="350"/>
        <v/>
      </c>
      <c r="V1712" s="41">
        <f t="shared" si="338"/>
        <v>167.86</v>
      </c>
      <c r="W1712" s="18">
        <f>_xlfn.XLOOKUP($B1712,'[1]Query2 w Prices'!$B:$B,'[1]Query2 w Prices'!$L:$L)</f>
        <v>167.78550000000001</v>
      </c>
    </row>
    <row r="1713" spans="2:23" ht="16.5" customHeight="1" x14ac:dyDescent="0.25">
      <c r="B1713" s="32" t="s">
        <v>2839</v>
      </c>
      <c r="C1713" s="33" t="s">
        <v>6459</v>
      </c>
      <c r="D1713" s="34" t="str">
        <f>_xlfn.XLOOKUP($B1713,[1]Redo!$A:$A,[1]Redo!$AD:$AD)</f>
        <v>SGN,S8,BWX,R4-9,</v>
      </c>
      <c r="E1713" s="35">
        <v>1326</v>
      </c>
      <c r="F1713" s="36">
        <f>_xlfn.XLOOKUP($B1713,'[1]DOT Signs Costs (2)'!$A:$A,'[1]DOT Signs Costs (2)'!$Y:$Y)</f>
        <v>0.18705000000000002</v>
      </c>
      <c r="G1713" s="37">
        <f t="shared" si="340"/>
        <v>11.223000000000001</v>
      </c>
      <c r="H1713" s="36">
        <f>_xlfn.XLOOKUP($B1713,'[1]DOT Signs Costs (2)'!$A:$A,'[1]DOT Signs Costs (2)'!$W:$W)</f>
        <v>27.192</v>
      </c>
      <c r="I1713" s="36">
        <f t="shared" si="339"/>
        <v>8.6772495000000003</v>
      </c>
      <c r="J1713" s="36">
        <f t="shared" si="341"/>
        <v>0.12532350000000003</v>
      </c>
      <c r="K1713" s="36">
        <f t="shared" si="342"/>
        <v>8.6772495000000003</v>
      </c>
      <c r="L1713" s="36">
        <f t="shared" si="343"/>
        <v>35.994573000000003</v>
      </c>
      <c r="M1713" s="36">
        <f t="shared" si="344"/>
        <v>2.8147756086000002</v>
      </c>
      <c r="N1713" s="36">
        <f t="shared" si="345"/>
        <v>38.809348608600004</v>
      </c>
      <c r="O1713" s="36">
        <f t="shared" si="346"/>
        <v>7.0720875033404642</v>
      </c>
      <c r="P1713" s="36">
        <f t="shared" si="347"/>
        <v>45.881436111940467</v>
      </c>
      <c r="Q1713" s="38" t="e">
        <v>#N/A</v>
      </c>
      <c r="R1713" s="39" t="str">
        <f t="shared" si="348"/>
        <v xml:space="preserve"> </v>
      </c>
      <c r="S1713" s="40"/>
      <c r="T1713" s="41" t="str">
        <f t="shared" si="349"/>
        <v/>
      </c>
      <c r="U1713" s="41" t="str">
        <f t="shared" si="350"/>
        <v/>
      </c>
      <c r="V1713" s="41" t="e">
        <f t="shared" si="338"/>
        <v>#N/A</v>
      </c>
      <c r="W1713" s="18" t="e">
        <f>_xlfn.XLOOKUP($B1713,'[1]Query2 w Prices'!$B:$B,'[1]Query2 w Prices'!$L:$L)</f>
        <v>#N/A</v>
      </c>
    </row>
    <row r="1714" spans="2:23" ht="16.5" customHeight="1" x14ac:dyDescent="0.25">
      <c r="B1714" s="42" t="s">
        <v>2845</v>
      </c>
      <c r="C1714" s="33" t="s">
        <v>7904</v>
      </c>
      <c r="D1714" s="34" t="str">
        <f>_xlfn.XLOOKUP($B1714,[1]Redo!$A:$A,[1]Redo!$AD:$AD)</f>
        <v>SGN,S8,BWX,R4-9a,</v>
      </c>
      <c r="E1714" s="35">
        <v>1326</v>
      </c>
      <c r="F1714" s="36">
        <f>_xlfn.XLOOKUP($B1714,'[1]DOT Signs Costs (2)'!$A:$A,'[1]DOT Signs Costs (2)'!$Y:$Y)</f>
        <v>0.60820000000000018</v>
      </c>
      <c r="G1714" s="37">
        <f t="shared" si="340"/>
        <v>36.492000000000012</v>
      </c>
      <c r="H1714" s="36">
        <f>_xlfn.XLOOKUP($B1714,'[1]DOT Signs Costs (2)'!$A:$A,'[1]DOT Signs Costs (2)'!$W:$W)</f>
        <v>108.768</v>
      </c>
      <c r="I1714" s="36">
        <f t="shared" si="339"/>
        <v>28.21439800000001</v>
      </c>
      <c r="J1714" s="36">
        <f t="shared" si="341"/>
        <v>0.40749400000000013</v>
      </c>
      <c r="K1714" s="36">
        <f t="shared" si="342"/>
        <v>28.21439800000001</v>
      </c>
      <c r="L1714" s="36">
        <f t="shared" si="343"/>
        <v>137.389892</v>
      </c>
      <c r="M1714" s="36">
        <f t="shared" si="344"/>
        <v>10.743889554400001</v>
      </c>
      <c r="N1714" s="36">
        <f t="shared" si="345"/>
        <v>148.1337815544</v>
      </c>
      <c r="O1714" s="36">
        <f t="shared" si="346"/>
        <v>26.993884280791328</v>
      </c>
      <c r="P1714" s="36">
        <f t="shared" si="347"/>
        <v>175.12766583519132</v>
      </c>
      <c r="Q1714" s="38" t="e">
        <v>#N/A</v>
      </c>
      <c r="R1714" s="39" t="str">
        <f t="shared" si="348"/>
        <v xml:space="preserve"> </v>
      </c>
      <c r="S1714" s="40"/>
      <c r="T1714" s="41" t="str">
        <f t="shared" si="349"/>
        <v/>
      </c>
      <c r="U1714" s="41" t="str">
        <f t="shared" si="350"/>
        <v/>
      </c>
      <c r="V1714" s="41" t="e">
        <f t="shared" si="338"/>
        <v>#N/A</v>
      </c>
      <c r="W1714" s="18" t="e">
        <f>_xlfn.XLOOKUP($B1714,'[1]Query2 w Prices'!$B:$B,'[1]Query2 w Prices'!$L:$L)</f>
        <v>#N/A</v>
      </c>
    </row>
    <row r="1715" spans="2:23" ht="16.5" customHeight="1" x14ac:dyDescent="0.25">
      <c r="B1715" s="32" t="s">
        <v>2880</v>
      </c>
      <c r="C1715" s="33" t="s">
        <v>6460</v>
      </c>
      <c r="D1715" s="34" t="str">
        <f>_xlfn.XLOOKUP($B1715,[1]Redo!$A:$A,[1]Redo!$AD:$AD)</f>
        <v>SGN,S8,BWX,R53D(CA),</v>
      </c>
      <c r="E1715" s="35">
        <v>1326</v>
      </c>
      <c r="F1715" s="36">
        <f>_xlfn.XLOOKUP($B1715,'[1]DOT Signs Costs (2)'!$A:$A,'[1]DOT Signs Costs (2)'!$Y:$Y)</f>
        <v>1.5375500000000002</v>
      </c>
      <c r="G1715" s="37">
        <f t="shared" si="340"/>
        <v>92.253000000000014</v>
      </c>
      <c r="H1715" s="36">
        <f>_xlfn.XLOOKUP($B1715,'[1]DOT Signs Costs (2)'!$A:$A,'[1]DOT Signs Costs (2)'!$W:$W)</f>
        <v>299.11200000000002</v>
      </c>
      <c r="I1715" s="36">
        <f t="shared" si="339"/>
        <v>71.32694450000001</v>
      </c>
      <c r="J1715" s="36">
        <f t="shared" si="341"/>
        <v>1.0301585000000002</v>
      </c>
      <c r="K1715" s="36">
        <f t="shared" si="342"/>
        <v>71.32694450000001</v>
      </c>
      <c r="L1715" s="36">
        <f t="shared" si="343"/>
        <v>371.46910300000008</v>
      </c>
      <c r="M1715" s="36">
        <f t="shared" si="344"/>
        <v>29.048883854600007</v>
      </c>
      <c r="N1715" s="36">
        <f t="shared" si="345"/>
        <v>400.51798685460005</v>
      </c>
      <c r="O1715" s="36">
        <f t="shared" si="346"/>
        <v>72.984946958625997</v>
      </c>
      <c r="P1715" s="36">
        <f t="shared" si="347"/>
        <v>473.50293381322604</v>
      </c>
      <c r="Q1715" s="38">
        <v>748.31</v>
      </c>
      <c r="R1715" s="39">
        <f t="shared" si="348"/>
        <v>0.58037035583642649</v>
      </c>
      <c r="S1715" s="40"/>
      <c r="T1715" s="41" t="str">
        <f t="shared" si="349"/>
        <v/>
      </c>
      <c r="U1715" s="41" t="str">
        <f t="shared" si="350"/>
        <v/>
      </c>
      <c r="V1715" s="41">
        <f t="shared" si="338"/>
        <v>748.31</v>
      </c>
      <c r="W1715" s="18">
        <f>_xlfn.XLOOKUP($B1715,'[1]Query2 w Prices'!$B:$B,'[1]Query2 w Prices'!$L:$L)</f>
        <v>748.2328</v>
      </c>
    </row>
    <row r="1716" spans="2:23" ht="16.5" customHeight="1" x14ac:dyDescent="0.25">
      <c r="B1716" s="42" t="s">
        <v>2883</v>
      </c>
      <c r="C1716" s="33" t="s">
        <v>6461</v>
      </c>
      <c r="D1716" s="34" t="str">
        <f>_xlfn.XLOOKUP($B1716,[1]Redo!$A:$A,[1]Redo!$AD:$AD)</f>
        <v>SGN,S8,BWX,R53E(CA),</v>
      </c>
      <c r="E1716" s="35">
        <v>1326</v>
      </c>
      <c r="F1716" s="36">
        <f>_xlfn.XLOOKUP($B1716,'[1]DOT Signs Costs (2)'!$A:$A,'[1]DOT Signs Costs (2)'!$Y:$Y)</f>
        <v>0.28175</v>
      </c>
      <c r="G1716" s="37">
        <f t="shared" si="340"/>
        <v>16.905000000000001</v>
      </c>
      <c r="H1716" s="36">
        <f>_xlfn.XLOOKUP($B1716,'[1]DOT Signs Costs (2)'!$A:$A,'[1]DOT Signs Costs (2)'!$W:$W)</f>
        <v>45.32</v>
      </c>
      <c r="I1716" s="36">
        <f t="shared" si="339"/>
        <v>13.070382500000001</v>
      </c>
      <c r="J1716" s="36">
        <f t="shared" si="341"/>
        <v>0.18877250000000001</v>
      </c>
      <c r="K1716" s="36">
        <f t="shared" si="342"/>
        <v>13.070382500000001</v>
      </c>
      <c r="L1716" s="36">
        <f t="shared" si="343"/>
        <v>58.579155</v>
      </c>
      <c r="M1716" s="36">
        <f t="shared" si="344"/>
        <v>4.5808899210000007</v>
      </c>
      <c r="N1716" s="36">
        <f t="shared" si="345"/>
        <v>63.160044921000001</v>
      </c>
      <c r="O1716" s="36">
        <f t="shared" si="346"/>
        <v>11.509426991445183</v>
      </c>
      <c r="P1716" s="36">
        <f t="shared" si="347"/>
        <v>74.669471912445189</v>
      </c>
      <c r="Q1716" s="38" t="e">
        <v>#N/A</v>
      </c>
      <c r="R1716" s="39" t="str">
        <f t="shared" si="348"/>
        <v xml:space="preserve"> </v>
      </c>
      <c r="S1716" s="40"/>
      <c r="T1716" s="41" t="str">
        <f t="shared" si="349"/>
        <v/>
      </c>
      <c r="U1716" s="41" t="str">
        <f t="shared" si="350"/>
        <v/>
      </c>
      <c r="V1716" s="41" t="e">
        <f t="shared" si="338"/>
        <v>#N/A</v>
      </c>
      <c r="W1716" s="18" t="e">
        <f>_xlfn.XLOOKUP($B1716,'[1]Query2 w Prices'!$B:$B,'[1]Query2 w Prices'!$L:$L)</f>
        <v>#N/A</v>
      </c>
    </row>
    <row r="1717" spans="2:23" ht="16.5" customHeight="1" x14ac:dyDescent="0.25">
      <c r="B1717" s="32" t="s">
        <v>2886</v>
      </c>
      <c r="C1717" s="33" t="s">
        <v>6462</v>
      </c>
      <c r="D1717" s="34" t="str">
        <f>_xlfn.XLOOKUP($B1717,[1]Redo!$A:$A,[1]Redo!$AD:$AD)</f>
        <v>SGN,S8,BWX,R53E(CA),</v>
      </c>
      <c r="E1717" s="35">
        <v>1326</v>
      </c>
      <c r="F1717" s="36">
        <f>_xlfn.XLOOKUP($B1717,'[1]DOT Signs Costs (2)'!$A:$A,'[1]DOT Signs Costs (2)'!$Y:$Y)</f>
        <v>0.60820000000000018</v>
      </c>
      <c r="G1717" s="37">
        <f t="shared" si="340"/>
        <v>36.492000000000012</v>
      </c>
      <c r="H1717" s="36">
        <f>_xlfn.XLOOKUP($B1717,'[1]DOT Signs Costs (2)'!$A:$A,'[1]DOT Signs Costs (2)'!$W:$W)</f>
        <v>108.768</v>
      </c>
      <c r="I1717" s="36">
        <f t="shared" si="339"/>
        <v>28.21439800000001</v>
      </c>
      <c r="J1717" s="36">
        <f t="shared" si="341"/>
        <v>0.40749400000000013</v>
      </c>
      <c r="K1717" s="36">
        <f t="shared" si="342"/>
        <v>28.21439800000001</v>
      </c>
      <c r="L1717" s="36">
        <f t="shared" si="343"/>
        <v>137.389892</v>
      </c>
      <c r="M1717" s="36">
        <f t="shared" si="344"/>
        <v>10.743889554400001</v>
      </c>
      <c r="N1717" s="36">
        <f t="shared" si="345"/>
        <v>148.1337815544</v>
      </c>
      <c r="O1717" s="36">
        <f t="shared" si="346"/>
        <v>26.993884280791328</v>
      </c>
      <c r="P1717" s="36">
        <f t="shared" si="347"/>
        <v>175.12766583519132</v>
      </c>
      <c r="Q1717" s="38">
        <v>90.77</v>
      </c>
      <c r="R1717" s="39">
        <f t="shared" si="348"/>
        <v>-0.48169240098579519</v>
      </c>
      <c r="S1717" s="40"/>
      <c r="T1717" s="41" t="str">
        <f t="shared" si="349"/>
        <v/>
      </c>
      <c r="U1717" s="41" t="str">
        <f t="shared" si="350"/>
        <v/>
      </c>
      <c r="V1717" s="41">
        <f t="shared" si="338"/>
        <v>90.77</v>
      </c>
      <c r="W1717" s="18">
        <f>_xlfn.XLOOKUP($B1717,'[1]Query2 w Prices'!$B:$B,'[1]Query2 w Prices'!$L:$L)</f>
        <v>90.694900000000004</v>
      </c>
    </row>
    <row r="1718" spans="2:23" ht="16.5" customHeight="1" x14ac:dyDescent="0.25">
      <c r="B1718" s="42" t="s">
        <v>2887</v>
      </c>
      <c r="C1718" s="33" t="s">
        <v>6463</v>
      </c>
      <c r="D1718" s="34" t="str">
        <f>_xlfn.XLOOKUP($B1718,[1]Redo!$A:$A,[1]Redo!$AD:$AD)</f>
        <v>SGN,S8,BWX,R53E(CA),</v>
      </c>
      <c r="E1718" s="35">
        <v>1326</v>
      </c>
      <c r="F1718" s="36">
        <f>_xlfn.XLOOKUP($B1718,'[1]DOT Signs Costs (2)'!$A:$A,'[1]DOT Signs Costs (2)'!$Y:$Y)</f>
        <v>0.96700000000000019</v>
      </c>
      <c r="G1718" s="37">
        <f t="shared" si="340"/>
        <v>58.02000000000001</v>
      </c>
      <c r="H1718" s="36">
        <f>_xlfn.XLOOKUP($B1718,'[1]DOT Signs Costs (2)'!$A:$A,'[1]DOT Signs Costs (2)'!$W:$W)</f>
        <v>181.28</v>
      </c>
      <c r="I1718" s="36">
        <f t="shared" si="339"/>
        <v>44.859130000000007</v>
      </c>
      <c r="J1718" s="36">
        <f t="shared" si="341"/>
        <v>0.64789000000000019</v>
      </c>
      <c r="K1718" s="36">
        <f t="shared" si="342"/>
        <v>44.859130000000007</v>
      </c>
      <c r="L1718" s="36">
        <f t="shared" si="343"/>
        <v>226.78701999999998</v>
      </c>
      <c r="M1718" s="36">
        <f t="shared" si="344"/>
        <v>17.734744964000001</v>
      </c>
      <c r="N1718" s="36">
        <f t="shared" si="345"/>
        <v>244.521764964</v>
      </c>
      <c r="O1718" s="36">
        <f t="shared" si="346"/>
        <v>44.5583185571287</v>
      </c>
      <c r="P1718" s="36">
        <f t="shared" si="347"/>
        <v>289.0800835211287</v>
      </c>
      <c r="Q1718" s="38">
        <v>167.86</v>
      </c>
      <c r="R1718" s="39">
        <f t="shared" si="348"/>
        <v>-0.4193304569606186</v>
      </c>
      <c r="S1718" s="40"/>
      <c r="T1718" s="41" t="str">
        <f t="shared" si="349"/>
        <v/>
      </c>
      <c r="U1718" s="41" t="str">
        <f t="shared" si="350"/>
        <v/>
      </c>
      <c r="V1718" s="41">
        <f t="shared" si="338"/>
        <v>167.86</v>
      </c>
      <c r="W1718" s="18">
        <f>_xlfn.XLOOKUP($B1718,'[1]Query2 w Prices'!$B:$B,'[1]Query2 w Prices'!$L:$L)</f>
        <v>167.78550000000001</v>
      </c>
    </row>
    <row r="1719" spans="2:23" ht="16.5" customHeight="1" x14ac:dyDescent="0.25">
      <c r="B1719" s="32" t="s">
        <v>2893</v>
      </c>
      <c r="C1719" s="33" t="s">
        <v>6464</v>
      </c>
      <c r="D1719" s="34" t="str">
        <f>_xlfn.XLOOKUP($B1719,[1]Redo!$A:$A,[1]Redo!$AD:$AD)</f>
        <v>SGN,S8,BWX,R55(CA),</v>
      </c>
      <c r="E1719" s="35">
        <v>1326</v>
      </c>
      <c r="F1719" s="36">
        <f>_xlfn.XLOOKUP($B1719,'[1]DOT Signs Costs (2)'!$A:$A,'[1]DOT Signs Costs (2)'!$Y:$Y)</f>
        <v>0.87229999999999996</v>
      </c>
      <c r="G1719" s="37">
        <f t="shared" si="340"/>
        <v>52.338000000000001</v>
      </c>
      <c r="H1719" s="36">
        <f>_xlfn.XLOOKUP($B1719,'[1]DOT Signs Costs (2)'!$A:$A,'[1]DOT Signs Costs (2)'!$W:$W)</f>
        <v>163.15200000000002</v>
      </c>
      <c r="I1719" s="36">
        <f t="shared" si="339"/>
        <v>40.465997000000002</v>
      </c>
      <c r="J1719" s="36">
        <f t="shared" si="341"/>
        <v>0.58444099999999999</v>
      </c>
      <c r="K1719" s="36">
        <f t="shared" si="342"/>
        <v>40.465997000000002</v>
      </c>
      <c r="L1719" s="36">
        <f t="shared" si="343"/>
        <v>204.20243800000003</v>
      </c>
      <c r="M1719" s="36">
        <f t="shared" si="344"/>
        <v>15.968630651600003</v>
      </c>
      <c r="N1719" s="36">
        <f t="shared" si="345"/>
        <v>220.17106865160002</v>
      </c>
      <c r="O1719" s="36">
        <f t="shared" si="346"/>
        <v>40.120979069023981</v>
      </c>
      <c r="P1719" s="36">
        <f t="shared" si="347"/>
        <v>260.292047720624</v>
      </c>
      <c r="Q1719" s="38">
        <v>150.86000000000001</v>
      </c>
      <c r="R1719" s="39">
        <f t="shared" si="348"/>
        <v>-0.4204202497883428</v>
      </c>
      <c r="S1719" s="40"/>
      <c r="T1719" s="41" t="str">
        <f t="shared" si="349"/>
        <v/>
      </c>
      <c r="U1719" s="41" t="str">
        <f t="shared" si="350"/>
        <v/>
      </c>
      <c r="V1719" s="41">
        <f t="shared" si="338"/>
        <v>150.86000000000001</v>
      </c>
      <c r="W1719" s="18">
        <f>_xlfn.XLOOKUP($B1719,'[1]Query2 w Prices'!$B:$B,'[1]Query2 w Prices'!$L:$L)</f>
        <v>150.7775</v>
      </c>
    </row>
    <row r="1720" spans="2:23" ht="16.5" customHeight="1" x14ac:dyDescent="0.25">
      <c r="B1720" s="42" t="s">
        <v>2906</v>
      </c>
      <c r="C1720" s="33" t="s">
        <v>6465</v>
      </c>
      <c r="D1720" s="34" t="str">
        <f>_xlfn.XLOOKUP($B1720,[1]Redo!$A:$A,[1]Redo!$AD:$AD)</f>
        <v>SGN,S8,BWX,R57(CA),</v>
      </c>
      <c r="E1720" s="35">
        <v>1326</v>
      </c>
      <c r="F1720" s="36">
        <f>_xlfn.XLOOKUP($B1720,'[1]DOT Signs Costs (2)'!$A:$A,'[1]DOT Signs Costs (2)'!$Y:$Y)</f>
        <v>0.43036666666666668</v>
      </c>
      <c r="G1720" s="37">
        <f t="shared" si="340"/>
        <v>25.821999999999999</v>
      </c>
      <c r="H1720" s="36">
        <f>_xlfn.XLOOKUP($B1720,'[1]DOT Signs Costs (2)'!$A:$A,'[1]DOT Signs Costs (2)'!$W:$W)</f>
        <v>78.554666666666662</v>
      </c>
      <c r="I1720" s="36">
        <f t="shared" si="339"/>
        <v>19.964709666666668</v>
      </c>
      <c r="J1720" s="36">
        <f t="shared" si="341"/>
        <v>0.28834566666666667</v>
      </c>
      <c r="K1720" s="36">
        <f t="shared" si="342"/>
        <v>19.964709666666668</v>
      </c>
      <c r="L1720" s="36">
        <f t="shared" si="343"/>
        <v>98.807721999999998</v>
      </c>
      <c r="M1720" s="36">
        <f t="shared" si="344"/>
        <v>7.7267638604000002</v>
      </c>
      <c r="N1720" s="36">
        <f t="shared" si="345"/>
        <v>106.5344858604</v>
      </c>
      <c r="O1720" s="36">
        <f t="shared" si="346"/>
        <v>19.413394791201956</v>
      </c>
      <c r="P1720" s="36">
        <f t="shared" si="347"/>
        <v>125.94788065160195</v>
      </c>
      <c r="Q1720" s="38">
        <v>111.18</v>
      </c>
      <c r="R1720" s="39">
        <f t="shared" si="348"/>
        <v>-0.11725390356073537</v>
      </c>
      <c r="S1720" s="40"/>
      <c r="T1720" s="41" t="str">
        <f t="shared" si="349"/>
        <v/>
      </c>
      <c r="U1720" s="41" t="str">
        <f t="shared" si="350"/>
        <v/>
      </c>
      <c r="V1720" s="41">
        <f t="shared" si="338"/>
        <v>111.18</v>
      </c>
      <c r="W1720" s="18">
        <f>_xlfn.XLOOKUP($B1720,'[1]Query2 w Prices'!$B:$B,'[1]Query2 w Prices'!$L:$L)</f>
        <v>111.10680000000001</v>
      </c>
    </row>
    <row r="1721" spans="2:23" ht="16.5" customHeight="1" x14ac:dyDescent="0.25">
      <c r="B1721" s="32" t="s">
        <v>2912</v>
      </c>
      <c r="C1721" s="33" t="s">
        <v>6466</v>
      </c>
      <c r="D1721" s="34" t="str">
        <f>_xlfn.XLOOKUP($B1721,[1]Redo!$A:$A,[1]Redo!$AD:$AD)</f>
        <v>SGN,S8,BWX,R58(CA),</v>
      </c>
      <c r="E1721" s="35">
        <v>1326</v>
      </c>
      <c r="F1721" s="36">
        <f>_xlfn.XLOOKUP($B1721,'[1]DOT Signs Costs (2)'!$A:$A,'[1]DOT Signs Costs (2)'!$Y:$Y)</f>
        <v>0.43036666666666668</v>
      </c>
      <c r="G1721" s="37">
        <f t="shared" si="340"/>
        <v>25.821999999999999</v>
      </c>
      <c r="H1721" s="36">
        <f>_xlfn.XLOOKUP($B1721,'[1]DOT Signs Costs (2)'!$A:$A,'[1]DOT Signs Costs (2)'!$W:$W)</f>
        <v>78.554666666666662</v>
      </c>
      <c r="I1721" s="36">
        <f t="shared" si="339"/>
        <v>19.964709666666668</v>
      </c>
      <c r="J1721" s="36">
        <f t="shared" si="341"/>
        <v>0.28834566666666667</v>
      </c>
      <c r="K1721" s="36">
        <f t="shared" si="342"/>
        <v>19.964709666666668</v>
      </c>
      <c r="L1721" s="36">
        <f t="shared" si="343"/>
        <v>98.807721999999998</v>
      </c>
      <c r="M1721" s="36">
        <f t="shared" si="344"/>
        <v>7.7267638604000002</v>
      </c>
      <c r="N1721" s="36">
        <f t="shared" si="345"/>
        <v>106.5344858604</v>
      </c>
      <c r="O1721" s="36">
        <f t="shared" si="346"/>
        <v>19.413394791201956</v>
      </c>
      <c r="P1721" s="36">
        <f t="shared" si="347"/>
        <v>125.94788065160195</v>
      </c>
      <c r="Q1721" s="38">
        <v>111.18</v>
      </c>
      <c r="R1721" s="39">
        <f t="shared" si="348"/>
        <v>-0.11725390356073537</v>
      </c>
      <c r="S1721" s="40"/>
      <c r="T1721" s="41" t="str">
        <f t="shared" si="349"/>
        <v/>
      </c>
      <c r="U1721" s="41" t="str">
        <f t="shared" si="350"/>
        <v/>
      </c>
      <c r="V1721" s="41">
        <f t="shared" si="338"/>
        <v>111.18</v>
      </c>
      <c r="W1721" s="18">
        <f>_xlfn.XLOOKUP($B1721,'[1]Query2 w Prices'!$B:$B,'[1]Query2 w Prices'!$L:$L)</f>
        <v>111.10680000000001</v>
      </c>
    </row>
    <row r="1722" spans="2:23" ht="16.5" customHeight="1" x14ac:dyDescent="0.25">
      <c r="B1722" s="42" t="s">
        <v>2846</v>
      </c>
      <c r="C1722" s="33" t="s">
        <v>6467</v>
      </c>
      <c r="D1722" s="34" t="str">
        <f>_xlfn.XLOOKUP($B1722,[1]Redo!$A:$A,[1]Redo!$AD:$AD)</f>
        <v>SGN,S8,RWX,R5-1,</v>
      </c>
      <c r="E1722" s="35">
        <v>1326</v>
      </c>
      <c r="F1722" s="36">
        <f>_xlfn.XLOOKUP($B1722,'[1]DOT Signs Costs (2)'!$A:$A,'[1]DOT Signs Costs (2)'!$Y:$Y)</f>
        <v>0.33468750000000008</v>
      </c>
      <c r="G1722" s="37">
        <f t="shared" si="340"/>
        <v>20.081250000000004</v>
      </c>
      <c r="H1722" s="36">
        <f>_xlfn.XLOOKUP($B1722,'[1]DOT Signs Costs (2)'!$A:$A,'[1]DOT Signs Costs (2)'!$W:$W)</f>
        <v>56.650000000000006</v>
      </c>
      <c r="I1722" s="36">
        <f t="shared" si="339"/>
        <v>15.526153125000004</v>
      </c>
      <c r="J1722" s="36">
        <f t="shared" si="341"/>
        <v>0.22424062500000008</v>
      </c>
      <c r="K1722" s="36">
        <f t="shared" si="342"/>
        <v>15.526153125000004</v>
      </c>
      <c r="L1722" s="36">
        <f t="shared" si="343"/>
        <v>72.400393750000006</v>
      </c>
      <c r="M1722" s="36">
        <f t="shared" si="344"/>
        <v>5.6617107912500009</v>
      </c>
      <c r="N1722" s="36">
        <f t="shared" si="345"/>
        <v>78.062104541250008</v>
      </c>
      <c r="O1722" s="36">
        <f t="shared" si="346"/>
        <v>14.224975522735164</v>
      </c>
      <c r="P1722" s="36">
        <f t="shared" si="347"/>
        <v>92.287080063985172</v>
      </c>
      <c r="Q1722" s="38" t="e">
        <v>#N/A</v>
      </c>
      <c r="R1722" s="39" t="str">
        <f t="shared" si="348"/>
        <v xml:space="preserve"> </v>
      </c>
      <c r="S1722" s="40"/>
      <c r="T1722" s="41" t="str">
        <f t="shared" si="349"/>
        <v/>
      </c>
      <c r="U1722" s="41" t="str">
        <f t="shared" si="350"/>
        <v/>
      </c>
      <c r="V1722" s="41" t="e">
        <f t="shared" si="338"/>
        <v>#N/A</v>
      </c>
      <c r="W1722" s="18" t="e">
        <f>_xlfn.XLOOKUP($B1722,'[1]Query2 w Prices'!$B:$B,'[1]Query2 w Prices'!$L:$L)</f>
        <v>#N/A</v>
      </c>
    </row>
    <row r="1723" spans="2:23" ht="16.5" customHeight="1" x14ac:dyDescent="0.25">
      <c r="B1723" s="32" t="s">
        <v>2849</v>
      </c>
      <c r="C1723" s="33" t="s">
        <v>6468</v>
      </c>
      <c r="D1723" s="34" t="str">
        <f>_xlfn.XLOOKUP($B1723,[1]Redo!$A:$A,[1]Redo!$AD:$AD)</f>
        <v>SGN,S8,RWX,R5-1,</v>
      </c>
      <c r="E1723" s="35">
        <v>1326</v>
      </c>
      <c r="F1723" s="36">
        <f>_xlfn.XLOOKUP($B1723,'[1]DOT Signs Costs (2)'!$A:$A,'[1]DOT Signs Costs (2)'!$Y:$Y)</f>
        <v>0.46115</v>
      </c>
      <c r="G1723" s="37">
        <f t="shared" si="340"/>
        <v>27.669</v>
      </c>
      <c r="H1723" s="36">
        <f>_xlfn.XLOOKUP($B1723,'[1]DOT Signs Costs (2)'!$A:$A,'[1]DOT Signs Costs (2)'!$W:$W)</f>
        <v>81.576000000000008</v>
      </c>
      <c r="I1723" s="36">
        <f t="shared" si="339"/>
        <v>21.3927485</v>
      </c>
      <c r="J1723" s="36">
        <f t="shared" si="341"/>
        <v>0.30897050000000004</v>
      </c>
      <c r="K1723" s="36">
        <f t="shared" si="342"/>
        <v>21.3927485</v>
      </c>
      <c r="L1723" s="36">
        <f t="shared" si="343"/>
        <v>103.277719</v>
      </c>
      <c r="M1723" s="36">
        <f t="shared" si="344"/>
        <v>8.0763176258000016</v>
      </c>
      <c r="N1723" s="36">
        <f t="shared" si="345"/>
        <v>111.35403662580001</v>
      </c>
      <c r="O1723" s="36">
        <f t="shared" si="346"/>
        <v>20.291644129613871</v>
      </c>
      <c r="P1723" s="36">
        <f t="shared" si="347"/>
        <v>131.64568075541388</v>
      </c>
      <c r="Q1723" s="38">
        <v>88.51</v>
      </c>
      <c r="R1723" s="39">
        <f t="shared" si="348"/>
        <v>-0.32766499066198901</v>
      </c>
      <c r="S1723" s="40"/>
      <c r="T1723" s="41" t="str">
        <f t="shared" si="349"/>
        <v/>
      </c>
      <c r="U1723" s="41" t="str">
        <f t="shared" si="350"/>
        <v/>
      </c>
      <c r="V1723" s="41">
        <f t="shared" si="338"/>
        <v>88.51</v>
      </c>
      <c r="W1723" s="18">
        <f>_xlfn.XLOOKUP($B1723,'[1]Query2 w Prices'!$B:$B,'[1]Query2 w Prices'!$L:$L)</f>
        <v>88.433099999999996</v>
      </c>
    </row>
    <row r="1724" spans="2:23" ht="16.5" customHeight="1" x14ac:dyDescent="0.25">
      <c r="B1724" s="42" t="s">
        <v>2850</v>
      </c>
      <c r="C1724" s="33" t="s">
        <v>6469</v>
      </c>
      <c r="D1724" s="34" t="str">
        <f>_xlfn.XLOOKUP($B1724,[1]Redo!$A:$A,[1]Redo!$AD:$AD)</f>
        <v>SGN,S8,RWX,R5-1,</v>
      </c>
      <c r="E1724" s="35">
        <v>1326</v>
      </c>
      <c r="F1724" s="36">
        <f>_xlfn.XLOOKUP($B1724,'[1]DOT Signs Costs (2)'!$A:$A,'[1]DOT Signs Costs (2)'!$Y:$Y)</f>
        <v>0.77759999999999996</v>
      </c>
      <c r="G1724" s="37">
        <f t="shared" si="340"/>
        <v>46.655999999999999</v>
      </c>
      <c r="H1724" s="36">
        <f>_xlfn.XLOOKUP($B1724,'[1]DOT Signs Costs (2)'!$A:$A,'[1]DOT Signs Costs (2)'!$W:$W)</f>
        <v>145.024</v>
      </c>
      <c r="I1724" s="36">
        <f t="shared" si="339"/>
        <v>36.072863999999996</v>
      </c>
      <c r="J1724" s="36">
        <f t="shared" si="341"/>
        <v>0.52099200000000001</v>
      </c>
      <c r="K1724" s="36">
        <f t="shared" si="342"/>
        <v>36.072863999999996</v>
      </c>
      <c r="L1724" s="36">
        <f t="shared" si="343"/>
        <v>181.61785600000002</v>
      </c>
      <c r="M1724" s="36">
        <f t="shared" si="344"/>
        <v>14.202516339200002</v>
      </c>
      <c r="N1724" s="36">
        <f t="shared" si="345"/>
        <v>195.82037233920002</v>
      </c>
      <c r="O1724" s="36">
        <f t="shared" si="346"/>
        <v>35.683639580919262</v>
      </c>
      <c r="P1724" s="36">
        <f t="shared" si="347"/>
        <v>231.5040119201193</v>
      </c>
      <c r="Q1724" s="38">
        <v>166.73</v>
      </c>
      <c r="R1724" s="39">
        <f t="shared" si="348"/>
        <v>-0.27979649848344595</v>
      </c>
      <c r="S1724" s="40"/>
      <c r="T1724" s="41" t="str">
        <f t="shared" si="349"/>
        <v/>
      </c>
      <c r="U1724" s="41" t="str">
        <f t="shared" si="350"/>
        <v/>
      </c>
      <c r="V1724" s="41">
        <f t="shared" si="338"/>
        <v>166.73</v>
      </c>
      <c r="W1724" s="18">
        <f>_xlfn.XLOOKUP($B1724,'[1]Query2 w Prices'!$B:$B,'[1]Query2 w Prices'!$L:$L)</f>
        <v>166.65469999999999</v>
      </c>
    </row>
    <row r="1725" spans="2:23" ht="16.5" customHeight="1" x14ac:dyDescent="0.25">
      <c r="B1725" s="32" t="s">
        <v>2851</v>
      </c>
      <c r="C1725" s="33" t="s">
        <v>6470</v>
      </c>
      <c r="D1725" s="34" t="str">
        <f>_xlfn.XLOOKUP($B1725,[1]Redo!$A:$A,[1]Redo!$AD:$AD)</f>
        <v>SGN,S8,BWX,R5-10,</v>
      </c>
      <c r="E1725" s="35">
        <v>1326</v>
      </c>
      <c r="F1725" s="36">
        <f>_xlfn.XLOOKUP($B1725,'[1]DOT Signs Costs (2)'!$A:$A,'[1]DOT Signs Costs (2)'!$Y:$Y)</f>
        <v>0.39762499999999995</v>
      </c>
      <c r="G1725" s="37">
        <f t="shared" si="340"/>
        <v>23.857499999999998</v>
      </c>
      <c r="H1725" s="36">
        <f>_xlfn.XLOOKUP($B1725,'[1]DOT Signs Costs (2)'!$A:$A,'[1]DOT Signs Costs (2)'!$W:$W)</f>
        <v>67.98</v>
      </c>
      <c r="I1725" s="36">
        <f t="shared" si="339"/>
        <v>18.445823749999999</v>
      </c>
      <c r="J1725" s="36">
        <f t="shared" si="341"/>
        <v>0.26640874999999997</v>
      </c>
      <c r="K1725" s="36">
        <f t="shared" si="342"/>
        <v>18.445823749999999</v>
      </c>
      <c r="L1725" s="36">
        <f t="shared" si="343"/>
        <v>86.692232500000003</v>
      </c>
      <c r="M1725" s="36">
        <f t="shared" si="344"/>
        <v>6.7793325815000003</v>
      </c>
      <c r="N1725" s="36">
        <f t="shared" si="345"/>
        <v>93.471565081500003</v>
      </c>
      <c r="O1725" s="36">
        <f t="shared" si="346"/>
        <v>17.032985892065895</v>
      </c>
      <c r="P1725" s="36">
        <f t="shared" si="347"/>
        <v>110.5045509735659</v>
      </c>
      <c r="Q1725" s="38">
        <v>60.16</v>
      </c>
      <c r="R1725" s="39">
        <f t="shared" si="348"/>
        <v>-0.45558803261966074</v>
      </c>
      <c r="S1725" s="40"/>
      <c r="T1725" s="41" t="str">
        <f t="shared" si="349"/>
        <v/>
      </c>
      <c r="U1725" s="41" t="str">
        <f t="shared" si="350"/>
        <v/>
      </c>
      <c r="V1725" s="41">
        <f t="shared" si="338"/>
        <v>60.16</v>
      </c>
      <c r="W1725" s="18">
        <f>_xlfn.XLOOKUP($B1725,'[1]Query2 w Prices'!$B:$B,'[1]Query2 w Prices'!$L:$L)</f>
        <v>60.082599999999999</v>
      </c>
    </row>
    <row r="1726" spans="2:23" ht="16.5" customHeight="1" x14ac:dyDescent="0.25">
      <c r="B1726" s="42" t="s">
        <v>2854</v>
      </c>
      <c r="C1726" s="33" t="s">
        <v>6471</v>
      </c>
      <c r="D1726" s="34" t="str">
        <f>_xlfn.XLOOKUP($B1726,[1]Redo!$A:$A,[1]Redo!$AD:$AD)</f>
        <v>SGN,S8,BWX,R5-10b,</v>
      </c>
      <c r="E1726" s="35">
        <v>1326</v>
      </c>
      <c r="F1726" s="36">
        <f>_xlfn.XLOOKUP($B1726,'[1]DOT Signs Costs (2)'!$A:$A,'[1]DOT Signs Costs (2)'!$Y:$Y)</f>
        <v>0.20881249999999998</v>
      </c>
      <c r="G1726" s="37">
        <f t="shared" si="340"/>
        <v>12.528749999999999</v>
      </c>
      <c r="H1726" s="36">
        <f>_xlfn.XLOOKUP($B1726,'[1]DOT Signs Costs (2)'!$A:$A,'[1]DOT Signs Costs (2)'!$W:$W)</f>
        <v>33.99</v>
      </c>
      <c r="I1726" s="36">
        <f t="shared" si="339"/>
        <v>9.6868118750000001</v>
      </c>
      <c r="J1726" s="36">
        <f t="shared" si="341"/>
        <v>0.139904375</v>
      </c>
      <c r="K1726" s="36">
        <f t="shared" si="342"/>
        <v>9.6868118750000001</v>
      </c>
      <c r="L1726" s="36">
        <f t="shared" si="343"/>
        <v>43.816716249999999</v>
      </c>
      <c r="M1726" s="36">
        <f t="shared" si="344"/>
        <v>3.4264672107500003</v>
      </c>
      <c r="N1726" s="36">
        <f t="shared" si="345"/>
        <v>47.243183460749997</v>
      </c>
      <c r="O1726" s="36">
        <f t="shared" si="346"/>
        <v>8.6089547840736991</v>
      </c>
      <c r="P1726" s="36">
        <f t="shared" si="347"/>
        <v>55.852138244823692</v>
      </c>
      <c r="Q1726" s="38">
        <v>35.22</v>
      </c>
      <c r="R1726" s="39">
        <f t="shared" si="348"/>
        <v>-0.36940641653474843</v>
      </c>
      <c r="S1726" s="40"/>
      <c r="T1726" s="41" t="str">
        <f t="shared" si="349"/>
        <v/>
      </c>
      <c r="U1726" s="41" t="str">
        <f t="shared" si="350"/>
        <v/>
      </c>
      <c r="V1726" s="41">
        <f t="shared" si="338"/>
        <v>35.22</v>
      </c>
      <c r="W1726" s="18">
        <f>_xlfn.XLOOKUP($B1726,'[1]Query2 w Prices'!$B:$B,'[1]Query2 w Prices'!$L:$L)</f>
        <v>35.147100000000002</v>
      </c>
    </row>
    <row r="1727" spans="2:23" ht="16.5" customHeight="1" x14ac:dyDescent="0.25">
      <c r="B1727" s="32" t="s">
        <v>2855</v>
      </c>
      <c r="C1727" s="33" t="s">
        <v>6472</v>
      </c>
      <c r="D1727" s="34" t="str">
        <f>_xlfn.XLOOKUP($B1727,[1]Redo!$A:$A,[1]Redo!$AD:$AD)</f>
        <v>SGN,S8,BWX,R5-10c,</v>
      </c>
      <c r="E1727" s="35">
        <v>1326</v>
      </c>
      <c r="F1727" s="36">
        <f>_xlfn.XLOOKUP($B1727,'[1]DOT Signs Costs (2)'!$A:$A,'[1]DOT Signs Costs (2)'!$Y:$Y)</f>
        <v>0.12470000000000001</v>
      </c>
      <c r="G1727" s="37">
        <f t="shared" si="340"/>
        <v>7.4820000000000002</v>
      </c>
      <c r="H1727" s="36">
        <f>_xlfn.XLOOKUP($B1727,'[1]DOT Signs Costs (2)'!$A:$A,'[1]DOT Signs Costs (2)'!$W:$W)</f>
        <v>18.128</v>
      </c>
      <c r="I1727" s="36">
        <f t="shared" si="339"/>
        <v>5.7848329999999999</v>
      </c>
      <c r="J1727" s="36">
        <f t="shared" si="341"/>
        <v>8.3549000000000012E-2</v>
      </c>
      <c r="K1727" s="36">
        <f t="shared" si="342"/>
        <v>5.7848329999999999</v>
      </c>
      <c r="L1727" s="36">
        <f t="shared" si="343"/>
        <v>23.996382000000001</v>
      </c>
      <c r="M1727" s="36">
        <f t="shared" si="344"/>
        <v>1.8765170724000002</v>
      </c>
      <c r="N1727" s="36">
        <f t="shared" si="345"/>
        <v>25.872899072399999</v>
      </c>
      <c r="O1727" s="36">
        <f t="shared" si="346"/>
        <v>4.7147250022269755</v>
      </c>
      <c r="P1727" s="36">
        <f t="shared" si="347"/>
        <v>30.587624074626973</v>
      </c>
      <c r="Q1727" s="38">
        <v>19.350000000000001</v>
      </c>
      <c r="R1727" s="39">
        <f t="shared" si="348"/>
        <v>-0.36739120525378755</v>
      </c>
      <c r="S1727" s="40"/>
      <c r="T1727" s="41" t="str">
        <f t="shared" si="349"/>
        <v/>
      </c>
      <c r="U1727" s="41" t="str">
        <f t="shared" si="350"/>
        <v/>
      </c>
      <c r="V1727" s="41">
        <f t="shared" si="338"/>
        <v>19.350000000000001</v>
      </c>
      <c r="W1727" s="18">
        <f>_xlfn.XLOOKUP($B1727,'[1]Query2 w Prices'!$B:$B,'[1]Query2 w Prices'!$L:$L)</f>
        <v>19.2699</v>
      </c>
    </row>
    <row r="1728" spans="2:23" ht="16.5" customHeight="1" x14ac:dyDescent="0.25">
      <c r="B1728" s="42" t="s">
        <v>2856</v>
      </c>
      <c r="C1728" s="33" t="s">
        <v>6473</v>
      </c>
      <c r="D1728" s="34" t="str">
        <f>_xlfn.XLOOKUP($B1728,[1]Redo!$A:$A,[1]Redo!$AD:$AD)</f>
        <v>SGN,S8,BWX,R5-10dP,</v>
      </c>
      <c r="E1728" s="35">
        <v>1326</v>
      </c>
      <c r="F1728" s="36">
        <f>_xlfn.XLOOKUP($B1728,'[1]DOT Signs Costs (2)'!$A:$A,'[1]DOT Signs Costs (2)'!$Y:$Y)</f>
        <v>7.2350000000000012E-2</v>
      </c>
      <c r="G1728" s="37">
        <f t="shared" si="340"/>
        <v>4.3410000000000011</v>
      </c>
      <c r="H1728" s="36">
        <f>_xlfn.XLOOKUP($B1728,'[1]DOT Signs Costs (2)'!$A:$A,'[1]DOT Signs Costs (2)'!$W:$W)</f>
        <v>9.0640000000000001</v>
      </c>
      <c r="I1728" s="36">
        <f t="shared" si="339"/>
        <v>3.3563165000000006</v>
      </c>
      <c r="J1728" s="36">
        <f t="shared" si="341"/>
        <v>4.8474500000000011E-2</v>
      </c>
      <c r="K1728" s="36">
        <f t="shared" si="342"/>
        <v>3.3563165000000006</v>
      </c>
      <c r="L1728" s="36">
        <f t="shared" si="343"/>
        <v>12.468791</v>
      </c>
      <c r="M1728" s="36">
        <f t="shared" si="344"/>
        <v>0.97505945620000001</v>
      </c>
      <c r="N1728" s="36">
        <f t="shared" si="345"/>
        <v>13.4438504562</v>
      </c>
      <c r="O1728" s="36">
        <f t="shared" si="346"/>
        <v>2.4498243391542398</v>
      </c>
      <c r="P1728" s="36">
        <f t="shared" si="347"/>
        <v>15.89367479535424</v>
      </c>
      <c r="Q1728" s="38" t="e">
        <v>#N/A</v>
      </c>
      <c r="R1728" s="39" t="str">
        <f t="shared" si="348"/>
        <v xml:space="preserve"> </v>
      </c>
      <c r="S1728" s="40"/>
      <c r="T1728" s="41" t="str">
        <f t="shared" si="349"/>
        <v/>
      </c>
      <c r="U1728" s="41" t="str">
        <f t="shared" si="350"/>
        <v/>
      </c>
      <c r="V1728" s="41" t="e">
        <f t="shared" si="338"/>
        <v>#N/A</v>
      </c>
      <c r="W1728" s="18" t="e">
        <f>_xlfn.XLOOKUP($B1728,'[1]Query2 w Prices'!$B:$B,'[1]Query2 w Prices'!$L:$L)</f>
        <v>#N/A</v>
      </c>
    </row>
    <row r="1729" spans="2:23" ht="16.5" customHeight="1" x14ac:dyDescent="0.25">
      <c r="B1729" s="32" t="s">
        <v>2857</v>
      </c>
      <c r="C1729" s="33" t="s">
        <v>6474</v>
      </c>
      <c r="D1729" s="34" t="str">
        <f>_xlfn.XLOOKUP($B1729,[1]Redo!$A:$A,[1]Redo!$AD:$AD)</f>
        <v>SGN,S8,BWX,R5-11,</v>
      </c>
      <c r="E1729" s="35">
        <v>1326</v>
      </c>
      <c r="F1729" s="36">
        <f>_xlfn.XLOOKUP($B1729,'[1]DOT Signs Costs (2)'!$A:$A,'[1]DOT Signs Costs (2)'!$Y:$Y)</f>
        <v>0.27174999999999999</v>
      </c>
      <c r="G1729" s="37">
        <f t="shared" si="340"/>
        <v>16.305</v>
      </c>
      <c r="H1729" s="36">
        <f>_xlfn.XLOOKUP($B1729,'[1]DOT Signs Costs (2)'!$A:$A,'[1]DOT Signs Costs (2)'!$W:$W)</f>
        <v>45.32</v>
      </c>
      <c r="I1729" s="36">
        <f t="shared" si="339"/>
        <v>12.6064825</v>
      </c>
      <c r="J1729" s="36">
        <f t="shared" si="341"/>
        <v>0.1820725</v>
      </c>
      <c r="K1729" s="36">
        <f t="shared" si="342"/>
        <v>12.6064825</v>
      </c>
      <c r="L1729" s="36">
        <f t="shared" si="343"/>
        <v>58.108554999999996</v>
      </c>
      <c r="M1729" s="36">
        <f t="shared" si="344"/>
        <v>4.5440890009999997</v>
      </c>
      <c r="N1729" s="36">
        <f t="shared" si="345"/>
        <v>62.652644000999999</v>
      </c>
      <c r="O1729" s="36">
        <f t="shared" si="346"/>
        <v>11.41696515340443</v>
      </c>
      <c r="P1729" s="36">
        <f t="shared" si="347"/>
        <v>74.069609154404432</v>
      </c>
      <c r="Q1729" s="38">
        <v>43.16</v>
      </c>
      <c r="R1729" s="39">
        <f t="shared" si="348"/>
        <v>-0.41730487722664655</v>
      </c>
      <c r="S1729" s="40"/>
      <c r="T1729" s="41" t="str">
        <f t="shared" si="349"/>
        <v/>
      </c>
      <c r="U1729" s="41" t="str">
        <f t="shared" si="350"/>
        <v/>
      </c>
      <c r="V1729" s="41">
        <f t="shared" si="338"/>
        <v>43.16</v>
      </c>
      <c r="W1729" s="18">
        <f>_xlfn.XLOOKUP($B1729,'[1]Query2 w Prices'!$B:$B,'[1]Query2 w Prices'!$L:$L)</f>
        <v>43.085700000000003</v>
      </c>
    </row>
    <row r="1730" spans="2:23" ht="16.5" customHeight="1" x14ac:dyDescent="0.25">
      <c r="B1730" s="42" t="s">
        <v>2858</v>
      </c>
      <c r="C1730" s="33" t="s">
        <v>6475</v>
      </c>
      <c r="D1730" s="34" t="str">
        <f>_xlfn.XLOOKUP($B1730,[1]Redo!$A:$A,[1]Redo!$AD:$AD)</f>
        <v>SGN,S8,BWX,R5-12,</v>
      </c>
      <c r="E1730" s="35">
        <v>1326</v>
      </c>
      <c r="F1730" s="36">
        <f>_xlfn.XLOOKUP($B1730,'[1]DOT Signs Costs (2)'!$A:$A,'[1]DOT Signs Costs (2)'!$Y:$Y)</f>
        <v>0.28175</v>
      </c>
      <c r="G1730" s="37">
        <f t="shared" si="340"/>
        <v>16.905000000000001</v>
      </c>
      <c r="H1730" s="36">
        <f>_xlfn.XLOOKUP($B1730,'[1]DOT Signs Costs (2)'!$A:$A,'[1]DOT Signs Costs (2)'!$W:$W)</f>
        <v>45.32</v>
      </c>
      <c r="I1730" s="36">
        <f t="shared" si="339"/>
        <v>13.070382500000001</v>
      </c>
      <c r="J1730" s="36">
        <f t="shared" si="341"/>
        <v>0.18877250000000001</v>
      </c>
      <c r="K1730" s="36">
        <f t="shared" si="342"/>
        <v>13.070382500000001</v>
      </c>
      <c r="L1730" s="36">
        <f t="shared" si="343"/>
        <v>58.579155</v>
      </c>
      <c r="M1730" s="36">
        <f t="shared" si="344"/>
        <v>4.5808899210000007</v>
      </c>
      <c r="N1730" s="36">
        <f t="shared" si="345"/>
        <v>63.160044921000001</v>
      </c>
      <c r="O1730" s="36">
        <f t="shared" si="346"/>
        <v>11.509426991445183</v>
      </c>
      <c r="P1730" s="36">
        <f t="shared" si="347"/>
        <v>74.669471912445189</v>
      </c>
      <c r="Q1730" s="38" t="e">
        <v>#N/A</v>
      </c>
      <c r="R1730" s="39" t="str">
        <f t="shared" si="348"/>
        <v xml:space="preserve"> </v>
      </c>
      <c r="S1730" s="40"/>
      <c r="T1730" s="41" t="str">
        <f t="shared" si="349"/>
        <v/>
      </c>
      <c r="U1730" s="41" t="str">
        <f t="shared" si="350"/>
        <v/>
      </c>
      <c r="V1730" s="41" t="e">
        <f t="shared" si="338"/>
        <v>#N/A</v>
      </c>
      <c r="W1730" s="18" t="e">
        <f>_xlfn.XLOOKUP($B1730,'[1]Query2 w Prices'!$B:$B,'[1]Query2 w Prices'!$L:$L)</f>
        <v>#N/A</v>
      </c>
    </row>
    <row r="1731" spans="2:23" ht="16.5" customHeight="1" x14ac:dyDescent="0.25">
      <c r="B1731" s="32" t="s">
        <v>2859</v>
      </c>
      <c r="C1731" s="33" t="s">
        <v>6476</v>
      </c>
      <c r="D1731" s="34" t="str">
        <f>_xlfn.XLOOKUP($B1731,[1]Redo!$A:$A,[1]Redo!$AD:$AD)</f>
        <v>SGN,S8,BWX,R5-12,</v>
      </c>
      <c r="E1731" s="35">
        <v>1326</v>
      </c>
      <c r="F1731" s="36">
        <f>_xlfn.XLOOKUP($B1731,'[1]DOT Signs Costs (2)'!$A:$A,'[1]DOT Signs Costs (2)'!$Y:$Y)</f>
        <v>0.39762499999999995</v>
      </c>
      <c r="G1731" s="37">
        <f t="shared" si="340"/>
        <v>23.857499999999998</v>
      </c>
      <c r="H1731" s="36">
        <f>_xlfn.XLOOKUP($B1731,'[1]DOT Signs Costs (2)'!$A:$A,'[1]DOT Signs Costs (2)'!$W:$W)</f>
        <v>67.98</v>
      </c>
      <c r="I1731" s="36">
        <f t="shared" si="339"/>
        <v>18.445823749999999</v>
      </c>
      <c r="J1731" s="36">
        <f t="shared" si="341"/>
        <v>0.26640874999999997</v>
      </c>
      <c r="K1731" s="36">
        <f t="shared" si="342"/>
        <v>18.445823749999999</v>
      </c>
      <c r="L1731" s="36">
        <f t="shared" si="343"/>
        <v>86.692232500000003</v>
      </c>
      <c r="M1731" s="36">
        <f t="shared" si="344"/>
        <v>6.7793325815000003</v>
      </c>
      <c r="N1731" s="36">
        <f t="shared" si="345"/>
        <v>93.471565081500003</v>
      </c>
      <c r="O1731" s="36">
        <f t="shared" si="346"/>
        <v>17.032985892065895</v>
      </c>
      <c r="P1731" s="36">
        <f t="shared" si="347"/>
        <v>110.5045509735659</v>
      </c>
      <c r="Q1731" s="38" t="e">
        <v>#N/A</v>
      </c>
      <c r="R1731" s="39" t="str">
        <f t="shared" si="348"/>
        <v xml:space="preserve"> </v>
      </c>
      <c r="S1731" s="40"/>
      <c r="T1731" s="41" t="str">
        <f t="shared" si="349"/>
        <v/>
      </c>
      <c r="U1731" s="41" t="str">
        <f t="shared" si="350"/>
        <v/>
      </c>
      <c r="V1731" s="41" t="e">
        <f t="shared" si="338"/>
        <v>#N/A</v>
      </c>
      <c r="W1731" s="18" t="e">
        <f>_xlfn.XLOOKUP($B1731,'[1]Query2 w Prices'!$B:$B,'[1]Query2 w Prices'!$L:$L)</f>
        <v>#N/A</v>
      </c>
    </row>
    <row r="1732" spans="2:23" ht="16.5" customHeight="1" x14ac:dyDescent="0.25">
      <c r="B1732" s="42" t="s">
        <v>2860</v>
      </c>
      <c r="C1732" s="33" t="s">
        <v>7905</v>
      </c>
      <c r="D1732" s="34" t="str">
        <f>_xlfn.XLOOKUP($B1732,[1]Redo!$A:$A,[1]Redo!$AD:$AD)</f>
        <v>SGN,S11,WRX,R5-1a,</v>
      </c>
      <c r="E1732" s="35">
        <v>1326</v>
      </c>
      <c r="F1732" s="36">
        <f>_xlfn.XLOOKUP($B1732,'[1]DOT Signs Costs (2)'!$A:$A,'[1]DOT Signs Costs (2)'!$Y:$Y)</f>
        <v>0.20881249999999998</v>
      </c>
      <c r="G1732" s="37">
        <f t="shared" si="340"/>
        <v>12.528749999999999</v>
      </c>
      <c r="H1732" s="36">
        <f>_xlfn.XLOOKUP($B1732,'[1]DOT Signs Costs (2)'!$A:$A,'[1]DOT Signs Costs (2)'!$W:$W)</f>
        <v>33.99</v>
      </c>
      <c r="I1732" s="36">
        <f t="shared" si="339"/>
        <v>9.6868118750000001</v>
      </c>
      <c r="J1732" s="36">
        <f t="shared" si="341"/>
        <v>0.139904375</v>
      </c>
      <c r="K1732" s="36">
        <f t="shared" si="342"/>
        <v>9.6868118750000001</v>
      </c>
      <c r="L1732" s="36">
        <f t="shared" si="343"/>
        <v>43.816716249999999</v>
      </c>
      <c r="M1732" s="36">
        <f t="shared" si="344"/>
        <v>3.4264672107500003</v>
      </c>
      <c r="N1732" s="36">
        <f t="shared" si="345"/>
        <v>47.243183460749997</v>
      </c>
      <c r="O1732" s="36">
        <f t="shared" si="346"/>
        <v>8.6089547840736991</v>
      </c>
      <c r="P1732" s="36">
        <f t="shared" si="347"/>
        <v>55.852138244823692</v>
      </c>
      <c r="Q1732" s="38" t="e">
        <v>#N/A</v>
      </c>
      <c r="R1732" s="39" t="str">
        <f t="shared" si="348"/>
        <v xml:space="preserve"> </v>
      </c>
      <c r="S1732" s="40"/>
      <c r="T1732" s="41" t="str">
        <f t="shared" si="349"/>
        <v/>
      </c>
      <c r="U1732" s="41" t="str">
        <f t="shared" si="350"/>
        <v/>
      </c>
      <c r="V1732" s="41" t="e">
        <f t="shared" si="338"/>
        <v>#N/A</v>
      </c>
      <c r="W1732" s="18" t="e">
        <f>_xlfn.XLOOKUP($B1732,'[1]Query2 w Prices'!$B:$B,'[1]Query2 w Prices'!$L:$L)</f>
        <v>#N/A</v>
      </c>
    </row>
    <row r="1733" spans="2:23" ht="16.5" customHeight="1" x14ac:dyDescent="0.25">
      <c r="B1733" s="32" t="s">
        <v>2863</v>
      </c>
      <c r="C1733" s="33" t="s">
        <v>7906</v>
      </c>
      <c r="D1733" s="34" t="str">
        <f>_xlfn.XLOOKUP($B1733,[1]Redo!$A:$A,[1]Redo!$AD:$AD)</f>
        <v>SGN,S11,WRX,R5-1a,</v>
      </c>
      <c r="E1733" s="35">
        <v>1326</v>
      </c>
      <c r="F1733" s="36">
        <f>_xlfn.XLOOKUP($B1733,'[1]DOT Signs Costs (2)'!$A:$A,'[1]DOT Signs Costs (2)'!$Y:$Y)</f>
        <v>0.31410000000000005</v>
      </c>
      <c r="G1733" s="37">
        <f t="shared" si="340"/>
        <v>18.846000000000004</v>
      </c>
      <c r="H1733" s="36">
        <f>_xlfn.XLOOKUP($B1733,'[1]DOT Signs Costs (2)'!$A:$A,'[1]DOT Signs Costs (2)'!$W:$W)</f>
        <v>54.384</v>
      </c>
      <c r="I1733" s="36">
        <f t="shared" si="339"/>
        <v>14.571099000000002</v>
      </c>
      <c r="J1733" s="36">
        <f t="shared" si="341"/>
        <v>0.21044700000000005</v>
      </c>
      <c r="K1733" s="36">
        <f t="shared" si="342"/>
        <v>14.571099000000002</v>
      </c>
      <c r="L1733" s="36">
        <f t="shared" si="343"/>
        <v>69.165546000000006</v>
      </c>
      <c r="M1733" s="36">
        <f t="shared" si="344"/>
        <v>5.4087456972000005</v>
      </c>
      <c r="N1733" s="36">
        <f t="shared" si="345"/>
        <v>74.57429169720001</v>
      </c>
      <c r="O1733" s="36">
        <f t="shared" si="346"/>
        <v>13.589403978436417</v>
      </c>
      <c r="P1733" s="36">
        <f t="shared" si="347"/>
        <v>88.163695675636433</v>
      </c>
      <c r="Q1733" s="38" t="e">
        <v>#N/A</v>
      </c>
      <c r="R1733" s="39" t="str">
        <f t="shared" si="348"/>
        <v xml:space="preserve"> </v>
      </c>
      <c r="S1733" s="40"/>
      <c r="T1733" s="41" t="str">
        <f t="shared" si="349"/>
        <v/>
      </c>
      <c r="U1733" s="41" t="str">
        <f t="shared" si="350"/>
        <v/>
      </c>
      <c r="V1733" s="41" t="e">
        <f t="shared" si="338"/>
        <v>#N/A</v>
      </c>
      <c r="W1733" s="18" t="e">
        <f>_xlfn.XLOOKUP($B1733,'[1]Query2 w Prices'!$B:$B,'[1]Query2 w Prices'!$L:$L)</f>
        <v>#N/A</v>
      </c>
    </row>
    <row r="1734" spans="2:23" ht="16.5" customHeight="1" x14ac:dyDescent="0.25">
      <c r="B1734" s="42" t="s">
        <v>2864</v>
      </c>
      <c r="C1734" s="33" t="s">
        <v>7907</v>
      </c>
      <c r="D1734" s="34" t="str">
        <f>_xlfn.XLOOKUP($B1734,[1]Redo!$A:$A,[1]Redo!$AD:$AD)</f>
        <v>SGN,S11,WRX,R5-1a,</v>
      </c>
      <c r="E1734" s="35">
        <v>1326</v>
      </c>
      <c r="F1734" s="36">
        <f>_xlfn.XLOOKUP($B1734,'[1]DOT Signs Costs (2)'!$A:$A,'[1]DOT Signs Costs (2)'!$Y:$Y)</f>
        <v>0.44056249999999991</v>
      </c>
      <c r="G1734" s="37">
        <f t="shared" si="340"/>
        <v>26.433749999999996</v>
      </c>
      <c r="H1734" s="36">
        <f>_xlfn.XLOOKUP($B1734,'[1]DOT Signs Costs (2)'!$A:$A,'[1]DOT Signs Costs (2)'!$W:$W)</f>
        <v>79.31</v>
      </c>
      <c r="I1734" s="36">
        <f t="shared" si="339"/>
        <v>20.437694374999996</v>
      </c>
      <c r="J1734" s="36">
        <f t="shared" si="341"/>
        <v>0.29517687499999995</v>
      </c>
      <c r="K1734" s="36">
        <f t="shared" si="342"/>
        <v>20.437694374999996</v>
      </c>
      <c r="L1734" s="36">
        <f t="shared" si="343"/>
        <v>100.04287124999999</v>
      </c>
      <c r="M1734" s="36">
        <f t="shared" si="344"/>
        <v>7.8233525317499995</v>
      </c>
      <c r="N1734" s="36">
        <f t="shared" si="345"/>
        <v>107.86622378174999</v>
      </c>
      <c r="O1734" s="36">
        <f t="shared" si="346"/>
        <v>19.656072585315123</v>
      </c>
      <c r="P1734" s="36">
        <f t="shared" si="347"/>
        <v>127.52229636706511</v>
      </c>
      <c r="Q1734" s="38">
        <v>90.77</v>
      </c>
      <c r="R1734" s="39">
        <f t="shared" si="348"/>
        <v>-0.28820290579833885</v>
      </c>
      <c r="S1734" s="40"/>
      <c r="T1734" s="41" t="str">
        <f t="shared" si="349"/>
        <v/>
      </c>
      <c r="U1734" s="41" t="str">
        <f t="shared" si="350"/>
        <v/>
      </c>
      <c r="V1734" s="41">
        <f t="shared" ref="V1734:V1797" si="351">ROUND($W1734+7.75%,2)</f>
        <v>90.77</v>
      </c>
      <c r="W1734" s="18">
        <f>_xlfn.XLOOKUP($B1734,'[1]Query2 w Prices'!$B:$B,'[1]Query2 w Prices'!$L:$L)</f>
        <v>90.694900000000004</v>
      </c>
    </row>
    <row r="1735" spans="2:23" ht="16.5" customHeight="1" x14ac:dyDescent="0.25">
      <c r="B1735" s="32" t="s">
        <v>2865</v>
      </c>
      <c r="C1735" s="33" t="s">
        <v>7908</v>
      </c>
      <c r="D1735" s="34" t="str">
        <f>_xlfn.XLOOKUP($B1735,[1]Redo!$A:$A,[1]Redo!$AD:$AD)</f>
        <v>SGN,S11,WRX,R5-1b,</v>
      </c>
      <c r="E1735" s="35">
        <v>1326</v>
      </c>
      <c r="F1735" s="36">
        <f>_xlfn.XLOOKUP($B1735,'[1]DOT Signs Costs (2)'!$A:$A,'[1]DOT Signs Costs (2)'!$Y:$Y)</f>
        <v>0.11352500000000001</v>
      </c>
      <c r="G1735" s="37">
        <f t="shared" si="340"/>
        <v>6.8115000000000006</v>
      </c>
      <c r="H1735" s="36">
        <f>_xlfn.XLOOKUP($B1735,'[1]DOT Signs Costs (2)'!$A:$A,'[1]DOT Signs Costs (2)'!$W:$W)</f>
        <v>13.596</v>
      </c>
      <c r="I1735" s="36">
        <f t="shared" ref="I1735:I1798" si="352">F1735*$K$4</f>
        <v>5.2664247500000005</v>
      </c>
      <c r="J1735" s="36">
        <f t="shared" si="341"/>
        <v>7.6061750000000011E-2</v>
      </c>
      <c r="K1735" s="36">
        <f t="shared" si="342"/>
        <v>5.2664247500000005</v>
      </c>
      <c r="L1735" s="36">
        <f t="shared" si="343"/>
        <v>18.9384865</v>
      </c>
      <c r="M1735" s="36">
        <f t="shared" si="344"/>
        <v>1.4809896443000001</v>
      </c>
      <c r="N1735" s="36">
        <f t="shared" si="345"/>
        <v>20.419476144299999</v>
      </c>
      <c r="O1735" s="36">
        <f t="shared" si="346"/>
        <v>3.7209674277517353</v>
      </c>
      <c r="P1735" s="36">
        <f t="shared" si="347"/>
        <v>24.140443572051733</v>
      </c>
      <c r="Q1735" s="38">
        <v>15.95</v>
      </c>
      <c r="R1735" s="39">
        <f t="shared" si="348"/>
        <v>-0.33928306029695776</v>
      </c>
      <c r="S1735" s="40"/>
      <c r="T1735" s="41" t="str">
        <f t="shared" si="349"/>
        <v/>
      </c>
      <c r="U1735" s="41" t="str">
        <f t="shared" si="350"/>
        <v/>
      </c>
      <c r="V1735" s="41">
        <f t="shared" si="351"/>
        <v>15.95</v>
      </c>
      <c r="W1735" s="18">
        <f>_xlfn.XLOOKUP($B1735,'[1]Query2 w Prices'!$B:$B,'[1]Query2 w Prices'!$L:$L)</f>
        <v>15.871600000000001</v>
      </c>
    </row>
    <row r="1736" spans="2:23" ht="16.5" customHeight="1" x14ac:dyDescent="0.25">
      <c r="B1736" s="42" t="s">
        <v>2868</v>
      </c>
      <c r="C1736" s="33" t="s">
        <v>6477</v>
      </c>
      <c r="D1736" s="34" t="str">
        <f>_xlfn.XLOOKUP($B1736,[1]Redo!$A:$A,[1]Redo!$AD:$AD)</f>
        <v>SGN,S8,RBW,R5-2,</v>
      </c>
      <c r="E1736" s="35">
        <v>1326</v>
      </c>
      <c r="F1736" s="36">
        <f>_xlfn.XLOOKUP($B1736,'[1]DOT Signs Costs (2)'!$A:$A,'[1]DOT Signs Costs (2)'!$Y:$Y)</f>
        <v>0.22939999999999999</v>
      </c>
      <c r="G1736" s="37">
        <f t="shared" si="340"/>
        <v>13.763999999999999</v>
      </c>
      <c r="H1736" s="36">
        <f>_xlfn.XLOOKUP($B1736,'[1]DOT Signs Costs (2)'!$A:$A,'[1]DOT Signs Costs (2)'!$W:$W)</f>
        <v>36.256</v>
      </c>
      <c r="I1736" s="36">
        <f t="shared" si="352"/>
        <v>10.641866</v>
      </c>
      <c r="J1736" s="36">
        <f t="shared" si="341"/>
        <v>0.153698</v>
      </c>
      <c r="K1736" s="36">
        <f t="shared" si="342"/>
        <v>10.641866</v>
      </c>
      <c r="L1736" s="36">
        <f t="shared" si="343"/>
        <v>47.051563999999999</v>
      </c>
      <c r="M1736" s="36">
        <f t="shared" si="344"/>
        <v>3.6794323048000002</v>
      </c>
      <c r="N1736" s="36">
        <f t="shared" si="345"/>
        <v>50.730996304800001</v>
      </c>
      <c r="O1736" s="36">
        <f t="shared" si="346"/>
        <v>9.2445263283724479</v>
      </c>
      <c r="P1736" s="36">
        <f t="shared" si="347"/>
        <v>59.975522633172446</v>
      </c>
      <c r="Q1736" s="38">
        <v>35.22</v>
      </c>
      <c r="R1736" s="39">
        <f t="shared" si="348"/>
        <v>-0.4127604320279849</v>
      </c>
      <c r="S1736" s="40"/>
      <c r="T1736" s="41" t="str">
        <f t="shared" si="349"/>
        <v/>
      </c>
      <c r="U1736" s="41" t="str">
        <f t="shared" si="350"/>
        <v/>
      </c>
      <c r="V1736" s="41">
        <f t="shared" si="351"/>
        <v>35.22</v>
      </c>
      <c r="W1736" s="18">
        <f>_xlfn.XLOOKUP($B1736,'[1]Query2 w Prices'!$B:$B,'[1]Query2 w Prices'!$L:$L)</f>
        <v>35.147100000000002</v>
      </c>
    </row>
    <row r="1737" spans="2:23" ht="16.5" customHeight="1" x14ac:dyDescent="0.25">
      <c r="B1737" s="32" t="s">
        <v>2871</v>
      </c>
      <c r="C1737" s="33" t="s">
        <v>6478</v>
      </c>
      <c r="D1737" s="34" t="str">
        <f>_xlfn.XLOOKUP($B1737,[1]Redo!$A:$A,[1]Redo!$AD:$AD)</f>
        <v>SGN,S8,RBW,R5-2,</v>
      </c>
      <c r="E1737" s="35">
        <v>1326</v>
      </c>
      <c r="F1737" s="36">
        <f>_xlfn.XLOOKUP($B1737,'[1]DOT Signs Costs (2)'!$A:$A,'[1]DOT Signs Costs (2)'!$Y:$Y)</f>
        <v>0.33468750000000008</v>
      </c>
      <c r="G1737" s="37">
        <f t="shared" si="340"/>
        <v>20.081250000000004</v>
      </c>
      <c r="H1737" s="36">
        <f>_xlfn.XLOOKUP($B1737,'[1]DOT Signs Costs (2)'!$A:$A,'[1]DOT Signs Costs (2)'!$W:$W)</f>
        <v>56.650000000000006</v>
      </c>
      <c r="I1737" s="36">
        <f t="shared" si="352"/>
        <v>15.526153125000004</v>
      </c>
      <c r="J1737" s="36">
        <f t="shared" si="341"/>
        <v>0.22424062500000008</v>
      </c>
      <c r="K1737" s="36">
        <f t="shared" si="342"/>
        <v>15.526153125000004</v>
      </c>
      <c r="L1737" s="36">
        <f t="shared" si="343"/>
        <v>72.400393750000006</v>
      </c>
      <c r="M1737" s="36">
        <f t="shared" si="344"/>
        <v>5.6617107912500009</v>
      </c>
      <c r="N1737" s="36">
        <f t="shared" si="345"/>
        <v>78.062104541250008</v>
      </c>
      <c r="O1737" s="36">
        <f t="shared" si="346"/>
        <v>14.224975522735164</v>
      </c>
      <c r="P1737" s="36">
        <f t="shared" si="347"/>
        <v>92.287080063985172</v>
      </c>
      <c r="Q1737" s="38">
        <v>54.49</v>
      </c>
      <c r="R1737" s="39">
        <f t="shared" si="348"/>
        <v>-0.40955982178414807</v>
      </c>
      <c r="S1737" s="40"/>
      <c r="T1737" s="41" t="str">
        <f t="shared" si="349"/>
        <v/>
      </c>
      <c r="U1737" s="41" t="str">
        <f t="shared" si="350"/>
        <v/>
      </c>
      <c r="V1737" s="41">
        <f t="shared" si="351"/>
        <v>54.49</v>
      </c>
      <c r="W1737" s="18">
        <f>_xlfn.XLOOKUP($B1737,'[1]Query2 w Prices'!$B:$B,'[1]Query2 w Prices'!$L:$L)</f>
        <v>54.416899999999998</v>
      </c>
    </row>
    <row r="1738" spans="2:23" ht="16.5" customHeight="1" x14ac:dyDescent="0.25">
      <c r="B1738" s="42" t="s">
        <v>2872</v>
      </c>
      <c r="C1738" s="33" t="s">
        <v>6479</v>
      </c>
      <c r="D1738" s="34" t="str">
        <f>_xlfn.XLOOKUP($B1738,[1]Redo!$A:$A,[1]Redo!$AD:$AD)</f>
        <v>SGN,S8,RBW,R5-2,</v>
      </c>
      <c r="E1738" s="35">
        <v>1326</v>
      </c>
      <c r="F1738" s="36">
        <f>_xlfn.XLOOKUP($B1738,'[1]DOT Signs Costs (2)'!$A:$A,'[1]DOT Signs Costs (2)'!$Y:$Y)</f>
        <v>0.46115</v>
      </c>
      <c r="G1738" s="37">
        <f t="shared" ref="G1738:G1801" si="353">IFERROR(SUM(F1738*60), " ")</f>
        <v>27.669</v>
      </c>
      <c r="H1738" s="36">
        <f>_xlfn.XLOOKUP($B1738,'[1]DOT Signs Costs (2)'!$A:$A,'[1]DOT Signs Costs (2)'!$W:$W)</f>
        <v>81.576000000000008</v>
      </c>
      <c r="I1738" s="36">
        <f t="shared" si="352"/>
        <v>21.3927485</v>
      </c>
      <c r="J1738" s="36">
        <f t="shared" ref="J1738:J1801" si="354">IFERROR(SUM($J$4*F1738), " " )</f>
        <v>0.30897050000000004</v>
      </c>
      <c r="K1738" s="36">
        <f t="shared" ref="K1738:K1801" si="355">IFERROR(SUM($K$4*F1738), " ")</f>
        <v>21.3927485</v>
      </c>
      <c r="L1738" s="36">
        <f t="shared" ref="L1738:L1801" si="356">IFERROR(SUM(H1738+J1738+K1738), " ")</f>
        <v>103.277719</v>
      </c>
      <c r="M1738" s="36">
        <f t="shared" ref="M1738:M1801" si="357">IFERROR(SUM(L1738*$M$4), " ")</f>
        <v>8.0763176258000016</v>
      </c>
      <c r="N1738" s="36">
        <f t="shared" ref="N1738:N1801" si="358">IFERROR(SUM(L1738+M1738), " ")</f>
        <v>111.35403662580001</v>
      </c>
      <c r="O1738" s="36">
        <f t="shared" ref="O1738:O1801" si="359">IFERROR(SUM(N1738*$O$4), " ")</f>
        <v>20.291644129613871</v>
      </c>
      <c r="P1738" s="36">
        <f t="shared" ref="P1738:P1801" si="360">IFERROR(SUM(O1738+N1738),"")</f>
        <v>131.64568075541388</v>
      </c>
      <c r="Q1738" s="38">
        <v>72.63</v>
      </c>
      <c r="R1738" s="39">
        <f t="shared" ref="R1738:R1801" si="361">IFERROR(SUM(Q1738-P1738)/(P1738)," ")</f>
        <v>-0.44829181190577638</v>
      </c>
      <c r="S1738" s="40"/>
      <c r="T1738" s="41" t="str">
        <f t="shared" ref="T1738:T1801" si="362">IF(S1738=0,"",Q1738*S1738)</f>
        <v/>
      </c>
      <c r="U1738" s="41" t="str">
        <f t="shared" ref="U1738:U1801" si="363">IFERROR(T1738-(P1738*S1738),"")</f>
        <v/>
      </c>
      <c r="V1738" s="41">
        <f t="shared" si="351"/>
        <v>72.63</v>
      </c>
      <c r="W1738" s="18">
        <f>_xlfn.XLOOKUP($B1738,'[1]Query2 w Prices'!$B:$B,'[1]Query2 w Prices'!$L:$L)</f>
        <v>72.555899999999994</v>
      </c>
    </row>
    <row r="1739" spans="2:23" ht="16.5" customHeight="1" x14ac:dyDescent="0.25">
      <c r="B1739" s="32" t="s">
        <v>2873</v>
      </c>
      <c r="C1739" s="33" t="s">
        <v>7909</v>
      </c>
      <c r="D1739" s="34" t="str">
        <f>_xlfn.XLOOKUP($B1739,[1]Redo!$A:$A,[1]Redo!$AD:$AD)</f>
        <v>SGN,S8,BWX,R5-2aP,</v>
      </c>
      <c r="E1739" s="35">
        <v>1326</v>
      </c>
      <c r="F1739" s="36">
        <f>_xlfn.XLOOKUP($B1739,'[1]DOT Signs Costs (2)'!$A:$A,'[1]DOT Signs Costs (2)'!$Y:$Y)</f>
        <v>0.12470000000000001</v>
      </c>
      <c r="G1739" s="37">
        <f t="shared" si="353"/>
        <v>7.4820000000000002</v>
      </c>
      <c r="H1739" s="36">
        <f>_xlfn.XLOOKUP($B1739,'[1]DOT Signs Costs (2)'!$A:$A,'[1]DOT Signs Costs (2)'!$W:$W)</f>
        <v>18.128</v>
      </c>
      <c r="I1739" s="36">
        <f t="shared" si="352"/>
        <v>5.7848329999999999</v>
      </c>
      <c r="J1739" s="36">
        <f t="shared" si="354"/>
        <v>8.3549000000000012E-2</v>
      </c>
      <c r="K1739" s="36">
        <f t="shared" si="355"/>
        <v>5.7848329999999999</v>
      </c>
      <c r="L1739" s="36">
        <f t="shared" si="356"/>
        <v>23.996382000000001</v>
      </c>
      <c r="M1739" s="36">
        <f t="shared" si="357"/>
        <v>1.8765170724000002</v>
      </c>
      <c r="N1739" s="36">
        <f t="shared" si="358"/>
        <v>25.872899072399999</v>
      </c>
      <c r="O1739" s="36">
        <f t="shared" si="359"/>
        <v>4.7147250022269755</v>
      </c>
      <c r="P1739" s="36">
        <f t="shared" si="360"/>
        <v>30.587624074626973</v>
      </c>
      <c r="Q1739" s="38" t="e">
        <v>#N/A</v>
      </c>
      <c r="R1739" s="39" t="str">
        <f t="shared" si="361"/>
        <v xml:space="preserve"> </v>
      </c>
      <c r="S1739" s="40"/>
      <c r="T1739" s="41" t="str">
        <f t="shared" si="362"/>
        <v/>
      </c>
      <c r="U1739" s="41" t="str">
        <f t="shared" si="363"/>
        <v/>
      </c>
      <c r="V1739" s="41" t="e">
        <f t="shared" si="351"/>
        <v>#N/A</v>
      </c>
      <c r="W1739" s="18" t="e">
        <f>_xlfn.XLOOKUP($B1739,'[1]Query2 w Prices'!$B:$B,'[1]Query2 w Prices'!$L:$L)</f>
        <v>#N/A</v>
      </c>
    </row>
    <row r="1740" spans="2:23" ht="16.5" customHeight="1" x14ac:dyDescent="0.25">
      <c r="B1740" s="42" t="s">
        <v>2874</v>
      </c>
      <c r="C1740" s="33" t="s">
        <v>7910</v>
      </c>
      <c r="D1740" s="34" t="str">
        <f>_xlfn.XLOOKUP($B1740,[1]Redo!$A:$A,[1]Redo!$AD:$AD)</f>
        <v>SGN,S8,BWX,R5-2aP,</v>
      </c>
      <c r="E1740" s="35">
        <v>1326</v>
      </c>
      <c r="F1740" s="36">
        <f>_xlfn.XLOOKUP($B1740,'[1]DOT Signs Costs (2)'!$A:$A,'[1]DOT Signs Costs (2)'!$Y:$Y)</f>
        <v>0.17734375000000002</v>
      </c>
      <c r="G1740" s="37">
        <f t="shared" si="353"/>
        <v>10.640625000000002</v>
      </c>
      <c r="H1740" s="36">
        <f>_xlfn.XLOOKUP($B1740,'[1]DOT Signs Costs (2)'!$A:$A,'[1]DOT Signs Costs (2)'!$W:$W)</f>
        <v>28.325000000000003</v>
      </c>
      <c r="I1740" s="36">
        <f t="shared" si="352"/>
        <v>8.2269765625000009</v>
      </c>
      <c r="J1740" s="36">
        <f t="shared" si="354"/>
        <v>0.11882031250000002</v>
      </c>
      <c r="K1740" s="36">
        <f t="shared" si="355"/>
        <v>8.2269765625000009</v>
      </c>
      <c r="L1740" s="36">
        <f t="shared" si="356"/>
        <v>36.670796875000001</v>
      </c>
      <c r="M1740" s="36">
        <f t="shared" si="357"/>
        <v>2.8676563156250001</v>
      </c>
      <c r="N1740" s="36">
        <f t="shared" si="358"/>
        <v>39.538453190624999</v>
      </c>
      <c r="O1740" s="36">
        <f t="shared" si="359"/>
        <v>7.2049495994083328</v>
      </c>
      <c r="P1740" s="36">
        <f t="shared" si="360"/>
        <v>46.743402790033329</v>
      </c>
      <c r="Q1740" s="38" t="e">
        <v>#N/A</v>
      </c>
      <c r="R1740" s="39" t="str">
        <f t="shared" si="361"/>
        <v xml:space="preserve"> </v>
      </c>
      <c r="S1740" s="40"/>
      <c r="T1740" s="41" t="str">
        <f t="shared" si="362"/>
        <v/>
      </c>
      <c r="U1740" s="41" t="str">
        <f t="shared" si="363"/>
        <v/>
      </c>
      <c r="V1740" s="41" t="e">
        <f t="shared" si="351"/>
        <v>#N/A</v>
      </c>
      <c r="W1740" s="18" t="e">
        <f>_xlfn.XLOOKUP($B1740,'[1]Query2 w Prices'!$B:$B,'[1]Query2 w Prices'!$L:$L)</f>
        <v>#N/A</v>
      </c>
    </row>
    <row r="1741" spans="2:23" ht="16.5" customHeight="1" x14ac:dyDescent="0.25">
      <c r="B1741" s="32" t="s">
        <v>2875</v>
      </c>
      <c r="C1741" s="33" t="s">
        <v>7911</v>
      </c>
      <c r="D1741" s="34" t="str">
        <f>_xlfn.XLOOKUP($B1741,[1]Redo!$A:$A,[1]Redo!$AD:$AD)</f>
        <v>SGN,S8,BWX,R5-2aP,</v>
      </c>
      <c r="E1741" s="35">
        <v>1326</v>
      </c>
      <c r="F1741" s="36">
        <f>_xlfn.XLOOKUP($B1741,'[1]DOT Signs Costs (2)'!$A:$A,'[1]DOT Signs Costs (2)'!$Y:$Y)</f>
        <v>0.24057500000000001</v>
      </c>
      <c r="G1741" s="37">
        <f t="shared" si="353"/>
        <v>14.4345</v>
      </c>
      <c r="H1741" s="36">
        <f>_xlfn.XLOOKUP($B1741,'[1]DOT Signs Costs (2)'!$A:$A,'[1]DOT Signs Costs (2)'!$W:$W)</f>
        <v>40.788000000000004</v>
      </c>
      <c r="I1741" s="36">
        <f t="shared" si="352"/>
        <v>11.160274250000001</v>
      </c>
      <c r="J1741" s="36">
        <f t="shared" si="354"/>
        <v>0.16118525000000003</v>
      </c>
      <c r="K1741" s="36">
        <f t="shared" si="355"/>
        <v>11.160274250000001</v>
      </c>
      <c r="L1741" s="36">
        <f t="shared" si="356"/>
        <v>52.109459500000007</v>
      </c>
      <c r="M1741" s="36">
        <f t="shared" si="357"/>
        <v>4.0749597329000009</v>
      </c>
      <c r="N1741" s="36">
        <f t="shared" si="358"/>
        <v>56.184419232900005</v>
      </c>
      <c r="O1741" s="36">
        <f t="shared" si="359"/>
        <v>10.238283902847687</v>
      </c>
      <c r="P1741" s="36">
        <f t="shared" si="360"/>
        <v>66.422703135747696</v>
      </c>
      <c r="Q1741" s="38" t="e">
        <v>#N/A</v>
      </c>
      <c r="R1741" s="39" t="str">
        <f t="shared" si="361"/>
        <v xml:space="preserve"> </v>
      </c>
      <c r="S1741" s="40"/>
      <c r="T1741" s="41" t="str">
        <f t="shared" si="362"/>
        <v/>
      </c>
      <c r="U1741" s="41" t="str">
        <f t="shared" si="363"/>
        <v/>
      </c>
      <c r="V1741" s="41" t="e">
        <f t="shared" si="351"/>
        <v>#N/A</v>
      </c>
      <c r="W1741" s="18" t="e">
        <f>_xlfn.XLOOKUP($B1741,'[1]Query2 w Prices'!$B:$B,'[1]Query2 w Prices'!$L:$L)</f>
        <v>#N/A</v>
      </c>
    </row>
    <row r="1742" spans="2:23" ht="16.5" customHeight="1" x14ac:dyDescent="0.25">
      <c r="B1742" s="42" t="s">
        <v>2876</v>
      </c>
      <c r="C1742" s="33" t="s">
        <v>7912</v>
      </c>
      <c r="D1742" s="34" t="str">
        <f>_xlfn.XLOOKUP($B1742,[1]Redo!$A:$A,[1]Redo!$AD:$AD)</f>
        <v>SGN,S8,BWX,R5-2b,</v>
      </c>
      <c r="E1742" s="35">
        <v>1326</v>
      </c>
      <c r="F1742" s="36">
        <f>_xlfn.XLOOKUP($B1742,'[1]DOT Signs Costs (2)'!$A:$A,'[1]DOT Signs Costs (2)'!$Y:$Y)</f>
        <v>0.28175</v>
      </c>
      <c r="G1742" s="37">
        <f t="shared" si="353"/>
        <v>16.905000000000001</v>
      </c>
      <c r="H1742" s="36">
        <f>_xlfn.XLOOKUP($B1742,'[1]DOT Signs Costs (2)'!$A:$A,'[1]DOT Signs Costs (2)'!$W:$W)</f>
        <v>45.32</v>
      </c>
      <c r="I1742" s="36">
        <f t="shared" si="352"/>
        <v>13.070382500000001</v>
      </c>
      <c r="J1742" s="36">
        <f t="shared" si="354"/>
        <v>0.18877250000000001</v>
      </c>
      <c r="K1742" s="36">
        <f t="shared" si="355"/>
        <v>13.070382500000001</v>
      </c>
      <c r="L1742" s="36">
        <f t="shared" si="356"/>
        <v>58.579155</v>
      </c>
      <c r="M1742" s="36">
        <f t="shared" si="357"/>
        <v>4.5808899210000007</v>
      </c>
      <c r="N1742" s="36">
        <f t="shared" si="358"/>
        <v>63.160044921000001</v>
      </c>
      <c r="O1742" s="36">
        <f t="shared" si="359"/>
        <v>11.509426991445183</v>
      </c>
      <c r="P1742" s="36">
        <f t="shared" si="360"/>
        <v>74.669471912445189</v>
      </c>
      <c r="Q1742" s="38" t="e">
        <v>#N/A</v>
      </c>
      <c r="R1742" s="39" t="str">
        <f t="shared" si="361"/>
        <v xml:space="preserve"> </v>
      </c>
      <c r="S1742" s="40"/>
      <c r="T1742" s="41" t="str">
        <f t="shared" si="362"/>
        <v/>
      </c>
      <c r="U1742" s="41" t="str">
        <f t="shared" si="363"/>
        <v/>
      </c>
      <c r="V1742" s="41" t="e">
        <f t="shared" si="351"/>
        <v>#N/A</v>
      </c>
      <c r="W1742" s="18" t="e">
        <f>_xlfn.XLOOKUP($B1742,'[1]Query2 w Prices'!$B:$B,'[1]Query2 w Prices'!$L:$L)</f>
        <v>#N/A</v>
      </c>
    </row>
    <row r="1743" spans="2:23" ht="16.5" customHeight="1" x14ac:dyDescent="0.25">
      <c r="B1743" s="32" t="s">
        <v>2877</v>
      </c>
      <c r="C1743" s="33" t="s">
        <v>7913</v>
      </c>
      <c r="D1743" s="34" t="str">
        <f>_xlfn.XLOOKUP($B1743,[1]Redo!$A:$A,[1]Redo!$AD:$AD)</f>
        <v>SGN,S8,BWX,R5-2b,</v>
      </c>
      <c r="E1743" s="35">
        <v>1326</v>
      </c>
      <c r="F1743" s="36">
        <f>_xlfn.XLOOKUP($B1743,'[1]DOT Signs Costs (2)'!$A:$A,'[1]DOT Signs Costs (2)'!$Y:$Y)</f>
        <v>0.39762499999999995</v>
      </c>
      <c r="G1743" s="37">
        <f t="shared" si="353"/>
        <v>23.857499999999998</v>
      </c>
      <c r="H1743" s="36">
        <f>_xlfn.XLOOKUP($B1743,'[1]DOT Signs Costs (2)'!$A:$A,'[1]DOT Signs Costs (2)'!$W:$W)</f>
        <v>67.98</v>
      </c>
      <c r="I1743" s="36">
        <f t="shared" si="352"/>
        <v>18.445823749999999</v>
      </c>
      <c r="J1743" s="36">
        <f t="shared" si="354"/>
        <v>0.26640874999999997</v>
      </c>
      <c r="K1743" s="36">
        <f t="shared" si="355"/>
        <v>18.445823749999999</v>
      </c>
      <c r="L1743" s="36">
        <f t="shared" si="356"/>
        <v>86.692232500000003</v>
      </c>
      <c r="M1743" s="36">
        <f t="shared" si="357"/>
        <v>6.7793325815000003</v>
      </c>
      <c r="N1743" s="36">
        <f t="shared" si="358"/>
        <v>93.471565081500003</v>
      </c>
      <c r="O1743" s="36">
        <f t="shared" si="359"/>
        <v>17.032985892065895</v>
      </c>
      <c r="P1743" s="36">
        <f t="shared" si="360"/>
        <v>110.5045509735659</v>
      </c>
      <c r="Q1743" s="38" t="e">
        <v>#N/A</v>
      </c>
      <c r="R1743" s="39" t="str">
        <f t="shared" si="361"/>
        <v xml:space="preserve"> </v>
      </c>
      <c r="S1743" s="40"/>
      <c r="T1743" s="41" t="str">
        <f t="shared" si="362"/>
        <v/>
      </c>
      <c r="U1743" s="41" t="str">
        <f t="shared" si="363"/>
        <v/>
      </c>
      <c r="V1743" s="41" t="e">
        <f t="shared" si="351"/>
        <v>#N/A</v>
      </c>
      <c r="W1743" s="18" t="e">
        <f>_xlfn.XLOOKUP($B1743,'[1]Query2 w Prices'!$B:$B,'[1]Query2 w Prices'!$L:$L)</f>
        <v>#N/A</v>
      </c>
    </row>
    <row r="1744" spans="2:23" ht="16.5" customHeight="1" x14ac:dyDescent="0.25">
      <c r="B1744" s="42" t="s">
        <v>2878</v>
      </c>
      <c r="C1744" s="33" t="s">
        <v>7914</v>
      </c>
      <c r="D1744" s="34" t="str">
        <f>_xlfn.XLOOKUP($B1744,[1]Redo!$A:$A,[1]Redo!$AD:$AD)</f>
        <v>SGN,S8,BWX,R5-2b,</v>
      </c>
      <c r="E1744" s="35">
        <v>1326</v>
      </c>
      <c r="F1744" s="36">
        <f>_xlfn.XLOOKUP($B1744,'[1]DOT Signs Costs (2)'!$A:$A,'[1]DOT Signs Costs (2)'!$Y:$Y)</f>
        <v>0.60820000000000018</v>
      </c>
      <c r="G1744" s="37">
        <f t="shared" si="353"/>
        <v>36.492000000000012</v>
      </c>
      <c r="H1744" s="36">
        <f>_xlfn.XLOOKUP($B1744,'[1]DOT Signs Costs (2)'!$A:$A,'[1]DOT Signs Costs (2)'!$W:$W)</f>
        <v>108.768</v>
      </c>
      <c r="I1744" s="36">
        <f t="shared" si="352"/>
        <v>28.21439800000001</v>
      </c>
      <c r="J1744" s="36">
        <f t="shared" si="354"/>
        <v>0.40749400000000013</v>
      </c>
      <c r="K1744" s="36">
        <f t="shared" si="355"/>
        <v>28.21439800000001</v>
      </c>
      <c r="L1744" s="36">
        <f t="shared" si="356"/>
        <v>137.389892</v>
      </c>
      <c r="M1744" s="36">
        <f t="shared" si="357"/>
        <v>10.743889554400001</v>
      </c>
      <c r="N1744" s="36">
        <f t="shared" si="358"/>
        <v>148.1337815544</v>
      </c>
      <c r="O1744" s="36">
        <f t="shared" si="359"/>
        <v>26.993884280791328</v>
      </c>
      <c r="P1744" s="36">
        <f t="shared" si="360"/>
        <v>175.12766583519132</v>
      </c>
      <c r="Q1744" s="38" t="e">
        <v>#N/A</v>
      </c>
      <c r="R1744" s="39" t="str">
        <f t="shared" si="361"/>
        <v xml:space="preserve"> </v>
      </c>
      <c r="S1744" s="40"/>
      <c r="T1744" s="41" t="str">
        <f t="shared" si="362"/>
        <v/>
      </c>
      <c r="U1744" s="41" t="str">
        <f t="shared" si="363"/>
        <v/>
      </c>
      <c r="V1744" s="41" t="e">
        <f t="shared" si="351"/>
        <v>#N/A</v>
      </c>
      <c r="W1744" s="18" t="e">
        <f>_xlfn.XLOOKUP($B1744,'[1]Query2 w Prices'!$B:$B,'[1]Query2 w Prices'!$L:$L)</f>
        <v>#N/A</v>
      </c>
    </row>
    <row r="1745" spans="2:23" ht="16.5" customHeight="1" x14ac:dyDescent="0.25">
      <c r="B1745" s="32" t="s">
        <v>2879</v>
      </c>
      <c r="C1745" s="33" t="s">
        <v>6480</v>
      </c>
      <c r="D1745" s="34" t="str">
        <f>_xlfn.XLOOKUP($B1745,[1]Redo!$A:$A,[1]Redo!$AD:$AD)</f>
        <v>SGN,S8,BWX,R5-3,</v>
      </c>
      <c r="E1745" s="35">
        <v>1326</v>
      </c>
      <c r="F1745" s="36">
        <f>_xlfn.XLOOKUP($B1745,'[1]DOT Signs Costs (2)'!$A:$A,'[1]DOT Signs Costs (2)'!$Y:$Y)</f>
        <v>0.22939999999999999</v>
      </c>
      <c r="G1745" s="37">
        <f t="shared" si="353"/>
        <v>13.763999999999999</v>
      </c>
      <c r="H1745" s="36">
        <f>_xlfn.XLOOKUP($B1745,'[1]DOT Signs Costs (2)'!$A:$A,'[1]DOT Signs Costs (2)'!$W:$W)</f>
        <v>36.256</v>
      </c>
      <c r="I1745" s="36">
        <f t="shared" si="352"/>
        <v>10.641866</v>
      </c>
      <c r="J1745" s="36">
        <f t="shared" si="354"/>
        <v>0.153698</v>
      </c>
      <c r="K1745" s="36">
        <f t="shared" si="355"/>
        <v>10.641866</v>
      </c>
      <c r="L1745" s="36">
        <f t="shared" si="356"/>
        <v>47.051563999999999</v>
      </c>
      <c r="M1745" s="36">
        <f t="shared" si="357"/>
        <v>3.6794323048000002</v>
      </c>
      <c r="N1745" s="36">
        <f t="shared" si="358"/>
        <v>50.730996304800001</v>
      </c>
      <c r="O1745" s="36">
        <f t="shared" si="359"/>
        <v>9.2445263283724479</v>
      </c>
      <c r="P1745" s="36">
        <f t="shared" si="360"/>
        <v>59.975522633172446</v>
      </c>
      <c r="Q1745" s="38">
        <v>36.36</v>
      </c>
      <c r="R1745" s="39">
        <f t="shared" si="361"/>
        <v>-0.39375267769839667</v>
      </c>
      <c r="S1745" s="40"/>
      <c r="T1745" s="41" t="str">
        <f t="shared" si="362"/>
        <v/>
      </c>
      <c r="U1745" s="41" t="str">
        <f t="shared" si="363"/>
        <v/>
      </c>
      <c r="V1745" s="41">
        <f t="shared" si="351"/>
        <v>36.36</v>
      </c>
      <c r="W1745" s="18">
        <f>_xlfn.XLOOKUP($B1745,'[1]Query2 w Prices'!$B:$B,'[1]Query2 w Prices'!$L:$L)</f>
        <v>36.277999999999999</v>
      </c>
    </row>
    <row r="1746" spans="2:23" ht="16.5" customHeight="1" x14ac:dyDescent="0.25">
      <c r="B1746" s="42" t="s">
        <v>2888</v>
      </c>
      <c r="C1746" s="33" t="s">
        <v>6481</v>
      </c>
      <c r="D1746" s="34" t="str">
        <f>_xlfn.XLOOKUP($B1746,[1]Redo!$A:$A,[1]Redo!$AD:$AD)</f>
        <v>SGN,S8,BWX,R5-4,</v>
      </c>
      <c r="E1746" s="35">
        <v>1326</v>
      </c>
      <c r="F1746" s="36">
        <f>_xlfn.XLOOKUP($B1746,'[1]DOT Signs Costs (2)'!$A:$A,'[1]DOT Signs Costs (2)'!$Y:$Y)</f>
        <v>0.28175</v>
      </c>
      <c r="G1746" s="37">
        <f t="shared" si="353"/>
        <v>16.905000000000001</v>
      </c>
      <c r="H1746" s="36">
        <f>_xlfn.XLOOKUP($B1746,'[1]DOT Signs Costs (2)'!$A:$A,'[1]DOT Signs Costs (2)'!$W:$W)</f>
        <v>45.32</v>
      </c>
      <c r="I1746" s="36">
        <f t="shared" si="352"/>
        <v>13.070382500000001</v>
      </c>
      <c r="J1746" s="36">
        <f t="shared" si="354"/>
        <v>0.18877250000000001</v>
      </c>
      <c r="K1746" s="36">
        <f t="shared" si="355"/>
        <v>13.070382500000001</v>
      </c>
      <c r="L1746" s="36">
        <f t="shared" si="356"/>
        <v>58.579155</v>
      </c>
      <c r="M1746" s="36">
        <f t="shared" si="357"/>
        <v>4.5808899210000007</v>
      </c>
      <c r="N1746" s="36">
        <f t="shared" si="358"/>
        <v>63.160044921000001</v>
      </c>
      <c r="O1746" s="36">
        <f t="shared" si="359"/>
        <v>11.509426991445183</v>
      </c>
      <c r="P1746" s="36">
        <f t="shared" si="360"/>
        <v>74.669471912445189</v>
      </c>
      <c r="Q1746" s="38">
        <v>43.16</v>
      </c>
      <c r="R1746" s="39">
        <f t="shared" si="361"/>
        <v>-0.42198600184814616</v>
      </c>
      <c r="S1746" s="40"/>
      <c r="T1746" s="41" t="str">
        <f t="shared" si="362"/>
        <v/>
      </c>
      <c r="U1746" s="41" t="str">
        <f t="shared" si="363"/>
        <v/>
      </c>
      <c r="V1746" s="41">
        <f t="shared" si="351"/>
        <v>43.16</v>
      </c>
      <c r="W1746" s="18">
        <f>_xlfn.XLOOKUP($B1746,'[1]Query2 w Prices'!$B:$B,'[1]Query2 w Prices'!$L:$L)</f>
        <v>43.085700000000003</v>
      </c>
    </row>
    <row r="1747" spans="2:23" ht="16.5" customHeight="1" x14ac:dyDescent="0.25">
      <c r="B1747" s="32" t="s">
        <v>2889</v>
      </c>
      <c r="C1747" s="33" t="s">
        <v>6482</v>
      </c>
      <c r="D1747" s="34" t="str">
        <f>_xlfn.XLOOKUP($B1747,[1]Redo!$A:$A,[1]Redo!$AD:$AD)</f>
        <v>SGN,S8,BWX,R5-4,</v>
      </c>
      <c r="E1747" s="35">
        <v>1326</v>
      </c>
      <c r="F1747" s="36">
        <f>_xlfn.XLOOKUP($B1747,'[1]DOT Signs Costs (2)'!$A:$A,'[1]DOT Signs Costs (2)'!$Y:$Y)</f>
        <v>0.60820000000000018</v>
      </c>
      <c r="G1747" s="37">
        <f t="shared" si="353"/>
        <v>36.492000000000012</v>
      </c>
      <c r="H1747" s="36">
        <f>_xlfn.XLOOKUP($B1747,'[1]DOT Signs Costs (2)'!$A:$A,'[1]DOT Signs Costs (2)'!$W:$W)</f>
        <v>108.768</v>
      </c>
      <c r="I1747" s="36">
        <f t="shared" si="352"/>
        <v>28.21439800000001</v>
      </c>
      <c r="J1747" s="36">
        <f t="shared" si="354"/>
        <v>0.40749400000000013</v>
      </c>
      <c r="K1747" s="36">
        <f t="shared" si="355"/>
        <v>28.21439800000001</v>
      </c>
      <c r="L1747" s="36">
        <f t="shared" si="356"/>
        <v>137.389892</v>
      </c>
      <c r="M1747" s="36">
        <f t="shared" si="357"/>
        <v>10.743889554400001</v>
      </c>
      <c r="N1747" s="36">
        <f t="shared" si="358"/>
        <v>148.1337815544</v>
      </c>
      <c r="O1747" s="36">
        <f t="shared" si="359"/>
        <v>26.993884280791328</v>
      </c>
      <c r="P1747" s="36">
        <f t="shared" si="360"/>
        <v>175.12766583519132</v>
      </c>
      <c r="Q1747" s="38">
        <v>90.77</v>
      </c>
      <c r="R1747" s="39">
        <f t="shared" si="361"/>
        <v>-0.48169240098579519</v>
      </c>
      <c r="S1747" s="40"/>
      <c r="T1747" s="41" t="str">
        <f t="shared" si="362"/>
        <v/>
      </c>
      <c r="U1747" s="41" t="str">
        <f t="shared" si="363"/>
        <v/>
      </c>
      <c r="V1747" s="41">
        <f t="shared" si="351"/>
        <v>90.77</v>
      </c>
      <c r="W1747" s="18">
        <f>_xlfn.XLOOKUP($B1747,'[1]Query2 w Prices'!$B:$B,'[1]Query2 w Prices'!$L:$L)</f>
        <v>90.694900000000004</v>
      </c>
    </row>
    <row r="1748" spans="2:23" ht="16.5" customHeight="1" x14ac:dyDescent="0.25">
      <c r="B1748" s="42" t="s">
        <v>2890</v>
      </c>
      <c r="C1748" s="33" t="s">
        <v>6483</v>
      </c>
      <c r="D1748" s="34" t="str">
        <f>_xlfn.XLOOKUP($B1748,[1]Redo!$A:$A,[1]Redo!$AD:$AD)</f>
        <v>SGN,S8,BWX,R5-5,</v>
      </c>
      <c r="E1748" s="35">
        <v>1326</v>
      </c>
      <c r="F1748" s="36">
        <f>_xlfn.XLOOKUP($B1748,'[1]DOT Signs Costs (2)'!$A:$A,'[1]DOT Signs Costs (2)'!$Y:$Y)</f>
        <v>0.28175</v>
      </c>
      <c r="G1748" s="37">
        <f t="shared" si="353"/>
        <v>16.905000000000001</v>
      </c>
      <c r="H1748" s="36">
        <f>_xlfn.XLOOKUP($B1748,'[1]DOT Signs Costs (2)'!$A:$A,'[1]DOT Signs Costs (2)'!$W:$W)</f>
        <v>45.32</v>
      </c>
      <c r="I1748" s="36">
        <f t="shared" si="352"/>
        <v>13.070382500000001</v>
      </c>
      <c r="J1748" s="36">
        <f t="shared" si="354"/>
        <v>0.18877250000000001</v>
      </c>
      <c r="K1748" s="36">
        <f t="shared" si="355"/>
        <v>13.070382500000001</v>
      </c>
      <c r="L1748" s="36">
        <f t="shared" si="356"/>
        <v>58.579155</v>
      </c>
      <c r="M1748" s="36">
        <f t="shared" si="357"/>
        <v>4.5808899210000007</v>
      </c>
      <c r="N1748" s="36">
        <f t="shared" si="358"/>
        <v>63.160044921000001</v>
      </c>
      <c r="O1748" s="36">
        <f t="shared" si="359"/>
        <v>11.509426991445183</v>
      </c>
      <c r="P1748" s="36">
        <f t="shared" si="360"/>
        <v>74.669471912445189</v>
      </c>
      <c r="Q1748" s="38">
        <v>43.16</v>
      </c>
      <c r="R1748" s="39">
        <f t="shared" si="361"/>
        <v>-0.42198600184814616</v>
      </c>
      <c r="S1748" s="40"/>
      <c r="T1748" s="41" t="str">
        <f t="shared" si="362"/>
        <v/>
      </c>
      <c r="U1748" s="41" t="str">
        <f t="shared" si="363"/>
        <v/>
      </c>
      <c r="V1748" s="41">
        <f t="shared" si="351"/>
        <v>43.16</v>
      </c>
      <c r="W1748" s="18">
        <f>_xlfn.XLOOKUP($B1748,'[1]Query2 w Prices'!$B:$B,'[1]Query2 w Prices'!$L:$L)</f>
        <v>43.085700000000003</v>
      </c>
    </row>
    <row r="1749" spans="2:23" ht="16.5" customHeight="1" x14ac:dyDescent="0.25">
      <c r="B1749" s="32" t="s">
        <v>2891</v>
      </c>
      <c r="C1749" s="33" t="s">
        <v>6484</v>
      </c>
      <c r="D1749" s="34" t="str">
        <f>_xlfn.XLOOKUP($B1749,[1]Redo!$A:$A,[1]Redo!$AD:$AD)</f>
        <v>SGN,S8,BWX,R5-5,</v>
      </c>
      <c r="E1749" s="35">
        <v>1326</v>
      </c>
      <c r="F1749" s="36">
        <f>_xlfn.XLOOKUP($B1749,'[1]DOT Signs Costs (2)'!$A:$A,'[1]DOT Signs Costs (2)'!$Y:$Y)</f>
        <v>0.60820000000000018</v>
      </c>
      <c r="G1749" s="37">
        <f t="shared" si="353"/>
        <v>36.492000000000012</v>
      </c>
      <c r="H1749" s="36">
        <f>_xlfn.XLOOKUP($B1749,'[1]DOT Signs Costs (2)'!$A:$A,'[1]DOT Signs Costs (2)'!$W:$W)</f>
        <v>108.768</v>
      </c>
      <c r="I1749" s="36">
        <f t="shared" si="352"/>
        <v>28.21439800000001</v>
      </c>
      <c r="J1749" s="36">
        <f t="shared" si="354"/>
        <v>0.40749400000000013</v>
      </c>
      <c r="K1749" s="36">
        <f t="shared" si="355"/>
        <v>28.21439800000001</v>
      </c>
      <c r="L1749" s="36">
        <f t="shared" si="356"/>
        <v>137.389892</v>
      </c>
      <c r="M1749" s="36">
        <f t="shared" si="357"/>
        <v>10.743889554400001</v>
      </c>
      <c r="N1749" s="36">
        <f t="shared" si="358"/>
        <v>148.1337815544</v>
      </c>
      <c r="O1749" s="36">
        <f t="shared" si="359"/>
        <v>26.993884280791328</v>
      </c>
      <c r="P1749" s="36">
        <f t="shared" si="360"/>
        <v>175.12766583519132</v>
      </c>
      <c r="Q1749" s="38">
        <v>90.77</v>
      </c>
      <c r="R1749" s="39">
        <f t="shared" si="361"/>
        <v>-0.48169240098579519</v>
      </c>
      <c r="S1749" s="40"/>
      <c r="T1749" s="41" t="str">
        <f t="shared" si="362"/>
        <v/>
      </c>
      <c r="U1749" s="41" t="str">
        <f t="shared" si="363"/>
        <v/>
      </c>
      <c r="V1749" s="41">
        <f t="shared" si="351"/>
        <v>90.77</v>
      </c>
      <c r="W1749" s="18">
        <f>_xlfn.XLOOKUP($B1749,'[1]Query2 w Prices'!$B:$B,'[1]Query2 w Prices'!$L:$L)</f>
        <v>90.694900000000004</v>
      </c>
    </row>
    <row r="1750" spans="2:23" ht="16.5" customHeight="1" x14ac:dyDescent="0.25">
      <c r="B1750" s="42" t="s">
        <v>2892</v>
      </c>
      <c r="C1750" s="33" t="s">
        <v>6485</v>
      </c>
      <c r="D1750" s="34" t="str">
        <f>_xlfn.XLOOKUP($B1750,[1]Redo!$A:$A,[1]Redo!$AD:$AD)</f>
        <v>SGN,S8,BWX,R5-5,</v>
      </c>
      <c r="E1750" s="35">
        <v>1326</v>
      </c>
      <c r="F1750" s="36">
        <f>_xlfn.XLOOKUP($B1750,'[1]DOT Signs Costs (2)'!$A:$A,'[1]DOT Signs Costs (2)'!$Y:$Y)</f>
        <v>0.96700000000000019</v>
      </c>
      <c r="G1750" s="37">
        <f t="shared" si="353"/>
        <v>58.02000000000001</v>
      </c>
      <c r="H1750" s="36">
        <f>_xlfn.XLOOKUP($B1750,'[1]DOT Signs Costs (2)'!$A:$A,'[1]DOT Signs Costs (2)'!$W:$W)</f>
        <v>181.28</v>
      </c>
      <c r="I1750" s="36">
        <f t="shared" si="352"/>
        <v>44.859130000000007</v>
      </c>
      <c r="J1750" s="36">
        <f t="shared" si="354"/>
        <v>0.64789000000000019</v>
      </c>
      <c r="K1750" s="36">
        <f t="shared" si="355"/>
        <v>44.859130000000007</v>
      </c>
      <c r="L1750" s="36">
        <f t="shared" si="356"/>
        <v>226.78701999999998</v>
      </c>
      <c r="M1750" s="36">
        <f t="shared" si="357"/>
        <v>17.734744964000001</v>
      </c>
      <c r="N1750" s="36">
        <f t="shared" si="358"/>
        <v>244.521764964</v>
      </c>
      <c r="O1750" s="36">
        <f t="shared" si="359"/>
        <v>44.5583185571287</v>
      </c>
      <c r="P1750" s="36">
        <f t="shared" si="360"/>
        <v>289.0800835211287</v>
      </c>
      <c r="Q1750" s="38">
        <v>167.86</v>
      </c>
      <c r="R1750" s="39">
        <f t="shared" si="361"/>
        <v>-0.4193304569606186</v>
      </c>
      <c r="S1750" s="40"/>
      <c r="T1750" s="41" t="str">
        <f t="shared" si="362"/>
        <v/>
      </c>
      <c r="U1750" s="41" t="str">
        <f t="shared" si="363"/>
        <v/>
      </c>
      <c r="V1750" s="41">
        <f t="shared" si="351"/>
        <v>167.86</v>
      </c>
      <c r="W1750" s="18">
        <f>_xlfn.XLOOKUP($B1750,'[1]Query2 w Prices'!$B:$B,'[1]Query2 w Prices'!$L:$L)</f>
        <v>167.78550000000001</v>
      </c>
    </row>
    <row r="1751" spans="2:23" ht="16.5" customHeight="1" x14ac:dyDescent="0.25">
      <c r="B1751" s="32" t="s">
        <v>2896</v>
      </c>
      <c r="C1751" s="33" t="s">
        <v>6486</v>
      </c>
      <c r="D1751" s="34" t="str">
        <f>_xlfn.XLOOKUP($B1751,[1]Redo!$A:$A,[1]Redo!$AD:$AD)</f>
        <v>SGN,S8,NWX,R5-6,</v>
      </c>
      <c r="E1751" s="35">
        <v>1326</v>
      </c>
      <c r="F1751" s="36">
        <f>_xlfn.XLOOKUP($B1751,'[1]DOT Signs Costs (2)'!$A:$A,'[1]DOT Signs Costs (2)'!$Y:$Y)</f>
        <v>0.77759999999999996</v>
      </c>
      <c r="G1751" s="37">
        <f t="shared" si="353"/>
        <v>46.655999999999999</v>
      </c>
      <c r="H1751" s="36">
        <f>_xlfn.XLOOKUP($B1751,'[1]DOT Signs Costs (2)'!$A:$A,'[1]DOT Signs Costs (2)'!$W:$W)</f>
        <v>145.024</v>
      </c>
      <c r="I1751" s="36">
        <f t="shared" si="352"/>
        <v>36.072863999999996</v>
      </c>
      <c r="J1751" s="36">
        <f t="shared" si="354"/>
        <v>0.52099200000000001</v>
      </c>
      <c r="K1751" s="36">
        <f t="shared" si="355"/>
        <v>36.072863999999996</v>
      </c>
      <c r="L1751" s="36">
        <f t="shared" si="356"/>
        <v>181.61785600000002</v>
      </c>
      <c r="M1751" s="36">
        <f t="shared" si="357"/>
        <v>14.202516339200002</v>
      </c>
      <c r="N1751" s="36">
        <f t="shared" si="358"/>
        <v>195.82037233920002</v>
      </c>
      <c r="O1751" s="36">
        <f t="shared" si="359"/>
        <v>35.683639580919262</v>
      </c>
      <c r="P1751" s="36">
        <f t="shared" si="360"/>
        <v>231.5040119201193</v>
      </c>
      <c r="Q1751" s="38" t="e">
        <v>#N/A</v>
      </c>
      <c r="R1751" s="39" t="str">
        <f t="shared" si="361"/>
        <v xml:space="preserve"> </v>
      </c>
      <c r="S1751" s="40"/>
      <c r="T1751" s="41" t="str">
        <f t="shared" si="362"/>
        <v/>
      </c>
      <c r="U1751" s="41" t="str">
        <f t="shared" si="363"/>
        <v/>
      </c>
      <c r="V1751" s="41" t="e">
        <f t="shared" si="351"/>
        <v>#N/A</v>
      </c>
      <c r="W1751" s="18" t="e">
        <f>_xlfn.XLOOKUP($B1751,'[1]Query2 w Prices'!$B:$B,'[1]Query2 w Prices'!$L:$L)</f>
        <v>#N/A</v>
      </c>
    </row>
    <row r="1752" spans="2:23" ht="16.5" customHeight="1" x14ac:dyDescent="0.25">
      <c r="B1752" s="42" t="s">
        <v>2899</v>
      </c>
      <c r="C1752" s="33" t="s">
        <v>6487</v>
      </c>
      <c r="D1752" s="34" t="str">
        <f>_xlfn.XLOOKUP($B1752,[1]Redo!$A:$A,[1]Redo!$AD:$AD)</f>
        <v>SGN,S8,NWX,R5-6,</v>
      </c>
      <c r="E1752" s="35">
        <v>1326</v>
      </c>
      <c r="F1752" s="36">
        <f>_xlfn.XLOOKUP($B1752,'[1]DOT Signs Costs (2)'!$A:$A,'[1]DOT Signs Costs (2)'!$Y:$Y)</f>
        <v>0.22939999999999999</v>
      </c>
      <c r="G1752" s="37">
        <f t="shared" si="353"/>
        <v>13.763999999999999</v>
      </c>
      <c r="H1752" s="36">
        <f>_xlfn.XLOOKUP($B1752,'[1]DOT Signs Costs (2)'!$A:$A,'[1]DOT Signs Costs (2)'!$W:$W)</f>
        <v>36.256</v>
      </c>
      <c r="I1752" s="36">
        <f t="shared" si="352"/>
        <v>10.641866</v>
      </c>
      <c r="J1752" s="36">
        <f t="shared" si="354"/>
        <v>0.153698</v>
      </c>
      <c r="K1752" s="36">
        <f t="shared" si="355"/>
        <v>10.641866</v>
      </c>
      <c r="L1752" s="36">
        <f t="shared" si="356"/>
        <v>47.051563999999999</v>
      </c>
      <c r="M1752" s="36">
        <f t="shared" si="357"/>
        <v>3.6794323048000002</v>
      </c>
      <c r="N1752" s="36">
        <f t="shared" si="358"/>
        <v>50.730996304800001</v>
      </c>
      <c r="O1752" s="36">
        <f t="shared" si="359"/>
        <v>9.2445263283724479</v>
      </c>
      <c r="P1752" s="36">
        <f t="shared" si="360"/>
        <v>59.975522633172446</v>
      </c>
      <c r="Q1752" s="38">
        <v>34.090000000000003</v>
      </c>
      <c r="R1752" s="39">
        <f t="shared" si="361"/>
        <v>-0.43160145167047143</v>
      </c>
      <c r="S1752" s="40"/>
      <c r="T1752" s="41" t="str">
        <f t="shared" si="362"/>
        <v/>
      </c>
      <c r="U1752" s="41" t="str">
        <f t="shared" si="363"/>
        <v/>
      </c>
      <c r="V1752" s="41">
        <f t="shared" si="351"/>
        <v>34.090000000000003</v>
      </c>
      <c r="W1752" s="18">
        <f>_xlfn.XLOOKUP($B1752,'[1]Query2 w Prices'!$B:$B,'[1]Query2 w Prices'!$L:$L)</f>
        <v>34.016199999999998</v>
      </c>
    </row>
    <row r="1753" spans="2:23" ht="16.5" customHeight="1" x14ac:dyDescent="0.25">
      <c r="B1753" s="32" t="s">
        <v>2900</v>
      </c>
      <c r="C1753" s="33" t="s">
        <v>6488</v>
      </c>
      <c r="D1753" s="34" t="str">
        <f>_xlfn.XLOOKUP($B1753,[1]Redo!$A:$A,[1]Redo!$AD:$AD)</f>
        <v>SGN,S8,NWX,R5-6,</v>
      </c>
      <c r="E1753" s="35">
        <v>1326</v>
      </c>
      <c r="F1753" s="36">
        <f>_xlfn.XLOOKUP($B1753,'[1]DOT Signs Costs (2)'!$A:$A,'[1]DOT Signs Costs (2)'!$Y:$Y)</f>
        <v>0.33468750000000008</v>
      </c>
      <c r="G1753" s="37">
        <f t="shared" si="353"/>
        <v>20.081250000000004</v>
      </c>
      <c r="H1753" s="36">
        <f>_xlfn.XLOOKUP($B1753,'[1]DOT Signs Costs (2)'!$A:$A,'[1]DOT Signs Costs (2)'!$W:$W)</f>
        <v>56.650000000000006</v>
      </c>
      <c r="I1753" s="36">
        <f t="shared" si="352"/>
        <v>15.526153125000004</v>
      </c>
      <c r="J1753" s="36">
        <f t="shared" si="354"/>
        <v>0.22424062500000008</v>
      </c>
      <c r="K1753" s="36">
        <f t="shared" si="355"/>
        <v>15.526153125000004</v>
      </c>
      <c r="L1753" s="36">
        <f t="shared" si="356"/>
        <v>72.400393750000006</v>
      </c>
      <c r="M1753" s="36">
        <f t="shared" si="357"/>
        <v>5.6617107912500009</v>
      </c>
      <c r="N1753" s="36">
        <f t="shared" si="358"/>
        <v>78.062104541250008</v>
      </c>
      <c r="O1753" s="36">
        <f t="shared" si="359"/>
        <v>14.224975522735164</v>
      </c>
      <c r="P1753" s="36">
        <f t="shared" si="360"/>
        <v>92.287080063985172</v>
      </c>
      <c r="Q1753" s="38">
        <v>53.36</v>
      </c>
      <c r="R1753" s="39">
        <f t="shared" si="361"/>
        <v>-0.42180422261703326</v>
      </c>
      <c r="S1753" s="40"/>
      <c r="T1753" s="41" t="str">
        <f t="shared" si="362"/>
        <v/>
      </c>
      <c r="U1753" s="41" t="str">
        <f t="shared" si="363"/>
        <v/>
      </c>
      <c r="V1753" s="41">
        <f t="shared" si="351"/>
        <v>53.36</v>
      </c>
      <c r="W1753" s="18">
        <f>_xlfn.XLOOKUP($B1753,'[1]Query2 w Prices'!$B:$B,'[1]Query2 w Prices'!$L:$L)</f>
        <v>53.286000000000001</v>
      </c>
    </row>
    <row r="1754" spans="2:23" ht="16.5" customHeight="1" x14ac:dyDescent="0.25">
      <c r="B1754" s="42" t="s">
        <v>2901</v>
      </c>
      <c r="C1754" s="33" t="s">
        <v>6489</v>
      </c>
      <c r="D1754" s="34" t="str">
        <f>_xlfn.XLOOKUP($B1754,[1]Redo!$A:$A,[1]Redo!$AD:$AD)</f>
        <v>SGN,S8,NWX,R5-6,</v>
      </c>
      <c r="E1754" s="35">
        <v>1326</v>
      </c>
      <c r="F1754" s="36">
        <f>_xlfn.XLOOKUP($B1754,'[1]DOT Signs Costs (2)'!$A:$A,'[1]DOT Signs Costs (2)'!$Y:$Y)</f>
        <v>0.46115</v>
      </c>
      <c r="G1754" s="37">
        <f t="shared" si="353"/>
        <v>27.669</v>
      </c>
      <c r="H1754" s="36">
        <f>_xlfn.XLOOKUP($B1754,'[1]DOT Signs Costs (2)'!$A:$A,'[1]DOT Signs Costs (2)'!$W:$W)</f>
        <v>81.576000000000008</v>
      </c>
      <c r="I1754" s="36">
        <f t="shared" si="352"/>
        <v>21.3927485</v>
      </c>
      <c r="J1754" s="36">
        <f t="shared" si="354"/>
        <v>0.30897050000000004</v>
      </c>
      <c r="K1754" s="36">
        <f t="shared" si="355"/>
        <v>21.3927485</v>
      </c>
      <c r="L1754" s="36">
        <f t="shared" si="356"/>
        <v>103.277719</v>
      </c>
      <c r="M1754" s="36">
        <f t="shared" si="357"/>
        <v>8.0763176258000016</v>
      </c>
      <c r="N1754" s="36">
        <f t="shared" si="358"/>
        <v>111.35403662580001</v>
      </c>
      <c r="O1754" s="36">
        <f t="shared" si="359"/>
        <v>20.291644129613871</v>
      </c>
      <c r="P1754" s="36">
        <f t="shared" si="360"/>
        <v>131.64568075541388</v>
      </c>
      <c r="Q1754" s="38">
        <v>72.63</v>
      </c>
      <c r="R1754" s="39">
        <f t="shared" si="361"/>
        <v>-0.44829181190577638</v>
      </c>
      <c r="S1754" s="40"/>
      <c r="T1754" s="41" t="str">
        <f t="shared" si="362"/>
        <v/>
      </c>
      <c r="U1754" s="41" t="str">
        <f t="shared" si="363"/>
        <v/>
      </c>
      <c r="V1754" s="41">
        <f t="shared" si="351"/>
        <v>72.63</v>
      </c>
      <c r="W1754" s="18">
        <f>_xlfn.XLOOKUP($B1754,'[1]Query2 w Prices'!$B:$B,'[1]Query2 w Prices'!$L:$L)</f>
        <v>72.555899999999994</v>
      </c>
    </row>
    <row r="1755" spans="2:23" ht="16.5" customHeight="1" x14ac:dyDescent="0.25">
      <c r="B1755" s="32" t="s">
        <v>2902</v>
      </c>
      <c r="C1755" s="33" t="s">
        <v>6490</v>
      </c>
      <c r="D1755" s="34" t="str">
        <f>_xlfn.XLOOKUP($B1755,[1]Redo!$A:$A,[1]Redo!$AD:$AD)</f>
        <v>SGN,S8,NWX,R5-6,</v>
      </c>
      <c r="E1755" s="35">
        <v>1326</v>
      </c>
      <c r="F1755" s="36">
        <f>_xlfn.XLOOKUP($B1755,'[1]DOT Signs Costs (2)'!$A:$A,'[1]DOT Signs Costs (2)'!$Y:$Y)</f>
        <v>0.14528749999999999</v>
      </c>
      <c r="G1755" s="37">
        <f t="shared" si="353"/>
        <v>8.7172499999999999</v>
      </c>
      <c r="H1755" s="36">
        <f>_xlfn.XLOOKUP($B1755,'[1]DOT Signs Costs (2)'!$A:$A,'[1]DOT Signs Costs (2)'!$W:$W)</f>
        <v>20.394000000000002</v>
      </c>
      <c r="I1755" s="36">
        <f t="shared" si="352"/>
        <v>6.7398871249999992</v>
      </c>
      <c r="J1755" s="36">
        <f t="shared" si="354"/>
        <v>9.7342625000000002E-2</v>
      </c>
      <c r="K1755" s="36">
        <f t="shared" si="355"/>
        <v>6.7398871249999992</v>
      </c>
      <c r="L1755" s="36">
        <f t="shared" si="356"/>
        <v>27.231229750000001</v>
      </c>
      <c r="M1755" s="36">
        <f t="shared" si="357"/>
        <v>2.1294821664500003</v>
      </c>
      <c r="N1755" s="36">
        <f t="shared" si="358"/>
        <v>29.360711916450001</v>
      </c>
      <c r="O1755" s="36">
        <f t="shared" si="359"/>
        <v>5.3502965465257235</v>
      </c>
      <c r="P1755" s="36">
        <f t="shared" si="360"/>
        <v>34.711008462975727</v>
      </c>
      <c r="Q1755" s="38">
        <v>22.75</v>
      </c>
      <c r="R1755" s="39">
        <f t="shared" si="361"/>
        <v>-0.34458833069439221</v>
      </c>
      <c r="S1755" s="40"/>
      <c r="T1755" s="41" t="str">
        <f t="shared" si="362"/>
        <v/>
      </c>
      <c r="U1755" s="41" t="str">
        <f t="shared" si="363"/>
        <v/>
      </c>
      <c r="V1755" s="41">
        <f t="shared" si="351"/>
        <v>22.75</v>
      </c>
      <c r="W1755" s="18">
        <f>_xlfn.XLOOKUP($B1755,'[1]Query2 w Prices'!$B:$B,'[1]Query2 w Prices'!$L:$L)</f>
        <v>22.6737</v>
      </c>
    </row>
    <row r="1756" spans="2:23" ht="16.5" customHeight="1" x14ac:dyDescent="0.25">
      <c r="B1756" s="42" t="s">
        <v>2903</v>
      </c>
      <c r="C1756" s="33" t="s">
        <v>6491</v>
      </c>
      <c r="D1756" s="34" t="str">
        <f>_xlfn.XLOOKUP($B1756,[1]Redo!$A:$A,[1]Redo!$AD:$AD)</f>
        <v>SGN,S8,BWX,R5-7,</v>
      </c>
      <c r="E1756" s="35">
        <v>1326</v>
      </c>
      <c r="F1756" s="36">
        <f>_xlfn.XLOOKUP($B1756,'[1]DOT Signs Costs (2)'!$A:$A,'[1]DOT Signs Costs (2)'!$Y:$Y)</f>
        <v>0.27174999999999999</v>
      </c>
      <c r="G1756" s="37">
        <f t="shared" si="353"/>
        <v>16.305</v>
      </c>
      <c r="H1756" s="36">
        <f>_xlfn.XLOOKUP($B1756,'[1]DOT Signs Costs (2)'!$A:$A,'[1]DOT Signs Costs (2)'!$W:$W)</f>
        <v>45.32</v>
      </c>
      <c r="I1756" s="36">
        <f t="shared" si="352"/>
        <v>12.6064825</v>
      </c>
      <c r="J1756" s="36">
        <f t="shared" si="354"/>
        <v>0.1820725</v>
      </c>
      <c r="K1756" s="36">
        <f t="shared" si="355"/>
        <v>12.6064825</v>
      </c>
      <c r="L1756" s="36">
        <f t="shared" si="356"/>
        <v>58.108554999999996</v>
      </c>
      <c r="M1756" s="36">
        <f t="shared" si="357"/>
        <v>4.5440890009999997</v>
      </c>
      <c r="N1756" s="36">
        <f t="shared" si="358"/>
        <v>62.652644000999999</v>
      </c>
      <c r="O1756" s="36">
        <f t="shared" si="359"/>
        <v>11.41696515340443</v>
      </c>
      <c r="P1756" s="36">
        <f t="shared" si="360"/>
        <v>74.069609154404432</v>
      </c>
      <c r="Q1756" s="38">
        <v>44.29</v>
      </c>
      <c r="R1756" s="39">
        <f t="shared" si="361"/>
        <v>-0.40204895765449894</v>
      </c>
      <c r="S1756" s="40"/>
      <c r="T1756" s="41" t="str">
        <f t="shared" si="362"/>
        <v/>
      </c>
      <c r="U1756" s="41" t="str">
        <f t="shared" si="363"/>
        <v/>
      </c>
      <c r="V1756" s="41">
        <f t="shared" si="351"/>
        <v>44.29</v>
      </c>
      <c r="W1756" s="18">
        <f>_xlfn.XLOOKUP($B1756,'[1]Query2 w Prices'!$B:$B,'[1]Query2 w Prices'!$L:$L)</f>
        <v>44.2166</v>
      </c>
    </row>
    <row r="1757" spans="2:23" ht="16.5" customHeight="1" x14ac:dyDescent="0.25">
      <c r="B1757" s="32" t="s">
        <v>2904</v>
      </c>
      <c r="C1757" s="33" t="s">
        <v>6492</v>
      </c>
      <c r="D1757" s="34" t="str">
        <f>_xlfn.XLOOKUP($B1757,[1]Redo!$A:$A,[1]Redo!$AD:$AD)</f>
        <v>SGN,S8,BWX,R5-7,</v>
      </c>
      <c r="E1757" s="35">
        <v>1326</v>
      </c>
      <c r="F1757" s="36">
        <f>_xlfn.XLOOKUP($B1757,'[1]DOT Signs Costs (2)'!$A:$A,'[1]DOT Signs Costs (2)'!$Y:$Y)</f>
        <v>0.35644999999999999</v>
      </c>
      <c r="G1757" s="37">
        <f t="shared" si="353"/>
        <v>21.387</v>
      </c>
      <c r="H1757" s="36">
        <f>_xlfn.XLOOKUP($B1757,'[1]DOT Signs Costs (2)'!$A:$A,'[1]DOT Signs Costs (2)'!$W:$W)</f>
        <v>63.448000000000008</v>
      </c>
      <c r="I1757" s="36">
        <f t="shared" si="352"/>
        <v>16.535715499999998</v>
      </c>
      <c r="J1757" s="36">
        <f t="shared" si="354"/>
        <v>0.23882150000000002</v>
      </c>
      <c r="K1757" s="36">
        <f t="shared" si="355"/>
        <v>16.535715499999998</v>
      </c>
      <c r="L1757" s="36">
        <f t="shared" si="356"/>
        <v>80.222537000000003</v>
      </c>
      <c r="M1757" s="36">
        <f t="shared" si="357"/>
        <v>6.2734023934000005</v>
      </c>
      <c r="N1757" s="36">
        <f t="shared" si="358"/>
        <v>86.495939393400008</v>
      </c>
      <c r="O1757" s="36">
        <f t="shared" si="359"/>
        <v>15.761842803468399</v>
      </c>
      <c r="P1757" s="36">
        <f t="shared" si="360"/>
        <v>102.2577821968684</v>
      </c>
      <c r="Q1757" s="38">
        <v>56.77</v>
      </c>
      <c r="R1757" s="39">
        <f t="shared" si="361"/>
        <v>-0.4448344294157931</v>
      </c>
      <c r="S1757" s="40"/>
      <c r="T1757" s="41" t="str">
        <f t="shared" si="362"/>
        <v/>
      </c>
      <c r="U1757" s="41" t="str">
        <f t="shared" si="363"/>
        <v/>
      </c>
      <c r="V1757" s="41">
        <f t="shared" si="351"/>
        <v>56.77</v>
      </c>
      <c r="W1757" s="18">
        <f>_xlfn.XLOOKUP($B1757,'[1]Query2 w Prices'!$B:$B,'[1]Query2 w Prices'!$L:$L)</f>
        <v>56.689900000000002</v>
      </c>
    </row>
    <row r="1758" spans="2:23" ht="16.5" customHeight="1" x14ac:dyDescent="0.25">
      <c r="B1758" s="42" t="s">
        <v>2905</v>
      </c>
      <c r="C1758" s="33" t="s">
        <v>6493</v>
      </c>
      <c r="D1758" s="34" t="str">
        <f>_xlfn.XLOOKUP($B1758,[1]Redo!$A:$A,[1]Redo!$AD:$AD)</f>
        <v>SGN,S8,BWX,R5-7,</v>
      </c>
      <c r="E1758" s="35">
        <v>1326</v>
      </c>
      <c r="F1758" s="36">
        <f>_xlfn.XLOOKUP($B1758,'[1]DOT Signs Costs (2)'!$A:$A,'[1]DOT Signs Costs (2)'!$Y:$Y)</f>
        <v>0.49350000000000005</v>
      </c>
      <c r="G1758" s="37">
        <f t="shared" si="353"/>
        <v>29.610000000000003</v>
      </c>
      <c r="H1758" s="36">
        <f>_xlfn.XLOOKUP($B1758,'[1]DOT Signs Costs (2)'!$A:$A,'[1]DOT Signs Costs (2)'!$W:$W)</f>
        <v>90.64</v>
      </c>
      <c r="I1758" s="36">
        <f t="shared" si="352"/>
        <v>22.893465000000003</v>
      </c>
      <c r="J1758" s="36">
        <f t="shared" si="354"/>
        <v>0.33064500000000008</v>
      </c>
      <c r="K1758" s="36">
        <f t="shared" si="355"/>
        <v>22.893465000000003</v>
      </c>
      <c r="L1758" s="36">
        <f t="shared" si="356"/>
        <v>113.86411000000001</v>
      </c>
      <c r="M1758" s="36">
        <f t="shared" si="357"/>
        <v>8.9041734020000014</v>
      </c>
      <c r="N1758" s="36">
        <f t="shared" si="358"/>
        <v>122.76828340200001</v>
      </c>
      <c r="O1758" s="36">
        <f t="shared" si="359"/>
        <v>22.371621116605102</v>
      </c>
      <c r="P1758" s="36">
        <f t="shared" si="360"/>
        <v>145.13990451860511</v>
      </c>
      <c r="Q1758" s="38">
        <v>83.98</v>
      </c>
      <c r="R1758" s="39">
        <f t="shared" si="361"/>
        <v>-0.42138586711530579</v>
      </c>
      <c r="S1758" s="40"/>
      <c r="T1758" s="41" t="str">
        <f t="shared" si="362"/>
        <v/>
      </c>
      <c r="U1758" s="41" t="str">
        <f t="shared" si="363"/>
        <v/>
      </c>
      <c r="V1758" s="41">
        <f t="shared" si="351"/>
        <v>83.98</v>
      </c>
      <c r="W1758" s="18">
        <f>_xlfn.XLOOKUP($B1758,'[1]Query2 w Prices'!$B:$B,'[1]Query2 w Prices'!$L:$L)</f>
        <v>83.898399999999995</v>
      </c>
    </row>
    <row r="1759" spans="2:23" ht="16.5" customHeight="1" x14ac:dyDescent="0.25">
      <c r="B1759" s="32" t="s">
        <v>2909</v>
      </c>
      <c r="C1759" s="33" t="s">
        <v>6494</v>
      </c>
      <c r="D1759" s="34" t="str">
        <f>_xlfn.XLOOKUP($B1759,[1]Redo!$A:$A,[1]Redo!$AD:$AD)</f>
        <v>SGN,S8,BWX,R5-8,</v>
      </c>
      <c r="E1759" s="35">
        <v>1326</v>
      </c>
      <c r="F1759" s="36">
        <f>_xlfn.XLOOKUP($B1759,'[1]DOT Signs Costs (2)'!$A:$A,'[1]DOT Signs Costs (2)'!$Y:$Y)</f>
        <v>0.27174999999999999</v>
      </c>
      <c r="G1759" s="37">
        <f t="shared" si="353"/>
        <v>16.305</v>
      </c>
      <c r="H1759" s="36">
        <f>_xlfn.XLOOKUP($B1759,'[1]DOT Signs Costs (2)'!$A:$A,'[1]DOT Signs Costs (2)'!$W:$W)</f>
        <v>45.32</v>
      </c>
      <c r="I1759" s="36">
        <f t="shared" si="352"/>
        <v>12.6064825</v>
      </c>
      <c r="J1759" s="36">
        <f t="shared" si="354"/>
        <v>0.1820725</v>
      </c>
      <c r="K1759" s="36">
        <f t="shared" si="355"/>
        <v>12.6064825</v>
      </c>
      <c r="L1759" s="36">
        <f t="shared" si="356"/>
        <v>58.108554999999996</v>
      </c>
      <c r="M1759" s="36">
        <f t="shared" si="357"/>
        <v>4.5440890009999997</v>
      </c>
      <c r="N1759" s="36">
        <f t="shared" si="358"/>
        <v>62.652644000999999</v>
      </c>
      <c r="O1759" s="36">
        <f t="shared" si="359"/>
        <v>11.41696515340443</v>
      </c>
      <c r="P1759" s="36">
        <f t="shared" si="360"/>
        <v>74.069609154404432</v>
      </c>
      <c r="Q1759" s="38">
        <v>44.29</v>
      </c>
      <c r="R1759" s="39">
        <f t="shared" si="361"/>
        <v>-0.40204895765449894</v>
      </c>
      <c r="S1759" s="40"/>
      <c r="T1759" s="41" t="str">
        <f t="shared" si="362"/>
        <v/>
      </c>
      <c r="U1759" s="41" t="str">
        <f t="shared" si="363"/>
        <v/>
      </c>
      <c r="V1759" s="41">
        <f t="shared" si="351"/>
        <v>44.29</v>
      </c>
      <c r="W1759" s="18">
        <f>_xlfn.XLOOKUP($B1759,'[1]Query2 w Prices'!$B:$B,'[1]Query2 w Prices'!$L:$L)</f>
        <v>44.2166</v>
      </c>
    </row>
    <row r="1760" spans="2:23" ht="16.5" customHeight="1" x14ac:dyDescent="0.25">
      <c r="B1760" s="42" t="s">
        <v>2910</v>
      </c>
      <c r="C1760" s="33" t="s">
        <v>6495</v>
      </c>
      <c r="D1760" s="34" t="str">
        <f>_xlfn.XLOOKUP($B1760,[1]Redo!$A:$A,[1]Redo!$AD:$AD)</f>
        <v>SGN,S8,BWX,R5-8,</v>
      </c>
      <c r="E1760" s="35">
        <v>1326</v>
      </c>
      <c r="F1760" s="36">
        <f>_xlfn.XLOOKUP($B1760,'[1]DOT Signs Costs (2)'!$A:$A,'[1]DOT Signs Costs (2)'!$Y:$Y)</f>
        <v>0.35644999999999999</v>
      </c>
      <c r="G1760" s="37">
        <f t="shared" si="353"/>
        <v>21.387</v>
      </c>
      <c r="H1760" s="36">
        <f>_xlfn.XLOOKUP($B1760,'[1]DOT Signs Costs (2)'!$A:$A,'[1]DOT Signs Costs (2)'!$W:$W)</f>
        <v>63.448000000000008</v>
      </c>
      <c r="I1760" s="36">
        <f t="shared" si="352"/>
        <v>16.535715499999998</v>
      </c>
      <c r="J1760" s="36">
        <f t="shared" si="354"/>
        <v>0.23882150000000002</v>
      </c>
      <c r="K1760" s="36">
        <f t="shared" si="355"/>
        <v>16.535715499999998</v>
      </c>
      <c r="L1760" s="36">
        <f t="shared" si="356"/>
        <v>80.222537000000003</v>
      </c>
      <c r="M1760" s="36">
        <f t="shared" si="357"/>
        <v>6.2734023934000005</v>
      </c>
      <c r="N1760" s="36">
        <f t="shared" si="358"/>
        <v>86.495939393400008</v>
      </c>
      <c r="O1760" s="36">
        <f t="shared" si="359"/>
        <v>15.761842803468399</v>
      </c>
      <c r="P1760" s="36">
        <f t="shared" si="360"/>
        <v>102.2577821968684</v>
      </c>
      <c r="Q1760" s="38">
        <v>59.03</v>
      </c>
      <c r="R1760" s="39">
        <f t="shared" si="361"/>
        <v>-0.42273342202596914</v>
      </c>
      <c r="S1760" s="40"/>
      <c r="T1760" s="41" t="str">
        <f t="shared" si="362"/>
        <v/>
      </c>
      <c r="U1760" s="41" t="str">
        <f t="shared" si="363"/>
        <v/>
      </c>
      <c r="V1760" s="41">
        <f t="shared" si="351"/>
        <v>59.03</v>
      </c>
      <c r="W1760" s="18">
        <f>_xlfn.XLOOKUP($B1760,'[1]Query2 w Prices'!$B:$B,'[1]Query2 w Prices'!$L:$L)</f>
        <v>58.951700000000002</v>
      </c>
    </row>
    <row r="1761" spans="2:23" ht="16.5" customHeight="1" x14ac:dyDescent="0.25">
      <c r="B1761" s="32" t="s">
        <v>2911</v>
      </c>
      <c r="C1761" s="33" t="s">
        <v>6496</v>
      </c>
      <c r="D1761" s="34" t="str">
        <f>_xlfn.XLOOKUP($B1761,[1]Redo!$A:$A,[1]Redo!$AD:$AD)</f>
        <v>SGN,S8,BWX,R5-8,</v>
      </c>
      <c r="E1761" s="35">
        <v>1326</v>
      </c>
      <c r="F1761" s="36">
        <f>_xlfn.XLOOKUP($B1761,'[1]DOT Signs Costs (2)'!$A:$A,'[1]DOT Signs Costs (2)'!$Y:$Y)</f>
        <v>0.49350000000000005</v>
      </c>
      <c r="G1761" s="37">
        <f t="shared" si="353"/>
        <v>29.610000000000003</v>
      </c>
      <c r="H1761" s="36">
        <f>_xlfn.XLOOKUP($B1761,'[1]DOT Signs Costs (2)'!$A:$A,'[1]DOT Signs Costs (2)'!$W:$W)</f>
        <v>90.64</v>
      </c>
      <c r="I1761" s="36">
        <f t="shared" si="352"/>
        <v>22.893465000000003</v>
      </c>
      <c r="J1761" s="36">
        <f t="shared" si="354"/>
        <v>0.33064500000000008</v>
      </c>
      <c r="K1761" s="36">
        <f t="shared" si="355"/>
        <v>22.893465000000003</v>
      </c>
      <c r="L1761" s="36">
        <f t="shared" si="356"/>
        <v>113.86411000000001</v>
      </c>
      <c r="M1761" s="36">
        <f t="shared" si="357"/>
        <v>8.9041734020000014</v>
      </c>
      <c r="N1761" s="36">
        <f t="shared" si="358"/>
        <v>122.76828340200001</v>
      </c>
      <c r="O1761" s="36">
        <f t="shared" si="359"/>
        <v>22.371621116605102</v>
      </c>
      <c r="P1761" s="36">
        <f t="shared" si="360"/>
        <v>145.13990451860511</v>
      </c>
      <c r="Q1761" s="38">
        <v>83.98</v>
      </c>
      <c r="R1761" s="39">
        <f t="shared" si="361"/>
        <v>-0.42138586711530579</v>
      </c>
      <c r="S1761" s="40"/>
      <c r="T1761" s="41" t="str">
        <f t="shared" si="362"/>
        <v/>
      </c>
      <c r="U1761" s="41" t="str">
        <f t="shared" si="363"/>
        <v/>
      </c>
      <c r="V1761" s="41">
        <f t="shared" si="351"/>
        <v>83.98</v>
      </c>
      <c r="W1761" s="18">
        <f>_xlfn.XLOOKUP($B1761,'[1]Query2 w Prices'!$B:$B,'[1]Query2 w Prices'!$L:$L)</f>
        <v>83.898399999999995</v>
      </c>
    </row>
    <row r="1762" spans="2:23" ht="16.5" customHeight="1" x14ac:dyDescent="0.25">
      <c r="B1762" s="42" t="s">
        <v>2915</v>
      </c>
      <c r="C1762" s="33" t="s">
        <v>6497</v>
      </c>
      <c r="D1762" s="34" t="str">
        <f>_xlfn.XLOOKUP($B1762,[1]Redo!$A:$A,[1]Redo!$AD:$AD)</f>
        <v>SGN,S8,BWX,R60B(CA),</v>
      </c>
      <c r="E1762" s="35">
        <v>1326</v>
      </c>
      <c r="F1762" s="36">
        <f>_xlfn.XLOOKUP($B1762,'[1]DOT Signs Costs (2)'!$A:$A,'[1]DOT Signs Costs (2)'!$Y:$Y)</f>
        <v>0.86230000000000007</v>
      </c>
      <c r="G1762" s="37">
        <f t="shared" si="353"/>
        <v>51.738000000000007</v>
      </c>
      <c r="H1762" s="36">
        <f>_xlfn.XLOOKUP($B1762,'[1]DOT Signs Costs (2)'!$A:$A,'[1]DOT Signs Costs (2)'!$W:$W)</f>
        <v>163.15200000000002</v>
      </c>
      <c r="I1762" s="36">
        <f t="shared" si="352"/>
        <v>40.002097000000006</v>
      </c>
      <c r="J1762" s="36">
        <f t="shared" si="354"/>
        <v>0.57774100000000006</v>
      </c>
      <c r="K1762" s="36">
        <f t="shared" si="355"/>
        <v>40.002097000000006</v>
      </c>
      <c r="L1762" s="36">
        <f t="shared" si="356"/>
        <v>203.73183800000004</v>
      </c>
      <c r="M1762" s="36">
        <f t="shared" si="357"/>
        <v>15.931829731600004</v>
      </c>
      <c r="N1762" s="36">
        <f t="shared" si="358"/>
        <v>219.66366773160004</v>
      </c>
      <c r="O1762" s="36">
        <f t="shared" si="359"/>
        <v>40.028517230983233</v>
      </c>
      <c r="P1762" s="36">
        <f t="shared" si="360"/>
        <v>259.69218496258327</v>
      </c>
      <c r="Q1762" s="38">
        <v>150.86000000000001</v>
      </c>
      <c r="R1762" s="39">
        <f t="shared" si="361"/>
        <v>-0.41908147901433351</v>
      </c>
      <c r="S1762" s="40"/>
      <c r="T1762" s="41" t="str">
        <f t="shared" si="362"/>
        <v/>
      </c>
      <c r="U1762" s="41" t="str">
        <f t="shared" si="363"/>
        <v/>
      </c>
      <c r="V1762" s="41">
        <f t="shared" si="351"/>
        <v>150.86000000000001</v>
      </c>
      <c r="W1762" s="18">
        <f>_xlfn.XLOOKUP($B1762,'[1]Query2 w Prices'!$B:$B,'[1]Query2 w Prices'!$L:$L)</f>
        <v>150.7775</v>
      </c>
    </row>
    <row r="1763" spans="2:23" ht="16.5" customHeight="1" x14ac:dyDescent="0.25">
      <c r="B1763" s="32" t="s">
        <v>2923</v>
      </c>
      <c r="C1763" s="33" t="s">
        <v>7659</v>
      </c>
      <c r="D1763" s="34" t="str">
        <f>_xlfn.XLOOKUP($B1763,[1]Redo!$A:$A,[1]Redo!$AD:$AD)</f>
        <v>SGN,S8,BWX,R61(CA) Series**,</v>
      </c>
      <c r="E1763" s="35">
        <v>1326</v>
      </c>
      <c r="F1763" s="36">
        <f>_xlfn.XLOOKUP($B1763,'[1]DOT Signs Costs (2)'!$A:$A,'[1]DOT Signs Costs (2)'!$Y:$Y)</f>
        <v>0.27174999999999999</v>
      </c>
      <c r="G1763" s="37">
        <f t="shared" si="353"/>
        <v>16.305</v>
      </c>
      <c r="H1763" s="36">
        <f>_xlfn.XLOOKUP($B1763,'[1]DOT Signs Costs (2)'!$A:$A,'[1]DOT Signs Costs (2)'!$W:$W)</f>
        <v>45.32</v>
      </c>
      <c r="I1763" s="36">
        <f t="shared" si="352"/>
        <v>12.6064825</v>
      </c>
      <c r="J1763" s="36">
        <f t="shared" si="354"/>
        <v>0.1820725</v>
      </c>
      <c r="K1763" s="36">
        <f t="shared" si="355"/>
        <v>12.6064825</v>
      </c>
      <c r="L1763" s="36">
        <f t="shared" si="356"/>
        <v>58.108554999999996</v>
      </c>
      <c r="M1763" s="36">
        <f t="shared" si="357"/>
        <v>4.5440890009999997</v>
      </c>
      <c r="N1763" s="36">
        <f t="shared" si="358"/>
        <v>62.652644000999999</v>
      </c>
      <c r="O1763" s="36">
        <f t="shared" si="359"/>
        <v>11.41696515340443</v>
      </c>
      <c r="P1763" s="36">
        <f t="shared" si="360"/>
        <v>74.069609154404432</v>
      </c>
      <c r="Q1763" s="38" t="e">
        <v>#N/A</v>
      </c>
      <c r="R1763" s="39" t="str">
        <f t="shared" si="361"/>
        <v xml:space="preserve"> </v>
      </c>
      <c r="S1763" s="40"/>
      <c r="T1763" s="41" t="str">
        <f t="shared" si="362"/>
        <v/>
      </c>
      <c r="U1763" s="41" t="str">
        <f t="shared" si="363"/>
        <v/>
      </c>
      <c r="V1763" s="41" t="e">
        <f t="shared" si="351"/>
        <v>#N/A</v>
      </c>
      <c r="W1763" s="18" t="e">
        <f>_xlfn.XLOOKUP($B1763,'[1]Query2 w Prices'!$B:$B,'[1]Query2 w Prices'!$L:$L)</f>
        <v>#N/A</v>
      </c>
    </row>
    <row r="1764" spans="2:23" ht="16.5" customHeight="1" x14ac:dyDescent="0.25">
      <c r="B1764" s="42" t="s">
        <v>2926</v>
      </c>
      <c r="C1764" s="33" t="s">
        <v>7660</v>
      </c>
      <c r="D1764" s="34" t="str">
        <f>_xlfn.XLOOKUP($B1764,[1]Redo!$A:$A,[1]Redo!$AD:$AD)</f>
        <v>SGN,S8,BWX,R61(CA) Series**,</v>
      </c>
      <c r="E1764" s="35">
        <v>1326</v>
      </c>
      <c r="F1764" s="36">
        <f>_xlfn.XLOOKUP($B1764,'[1]DOT Signs Costs (2)'!$A:$A,'[1]DOT Signs Costs (2)'!$Y:$Y)</f>
        <v>0.33468750000000008</v>
      </c>
      <c r="G1764" s="37">
        <f t="shared" si="353"/>
        <v>20.081250000000004</v>
      </c>
      <c r="H1764" s="36">
        <f>_xlfn.XLOOKUP($B1764,'[1]DOT Signs Costs (2)'!$A:$A,'[1]DOT Signs Costs (2)'!$W:$W)</f>
        <v>56.650000000000006</v>
      </c>
      <c r="I1764" s="36">
        <f t="shared" si="352"/>
        <v>15.526153125000004</v>
      </c>
      <c r="J1764" s="36">
        <f t="shared" si="354"/>
        <v>0.22424062500000008</v>
      </c>
      <c r="K1764" s="36">
        <f t="shared" si="355"/>
        <v>15.526153125000004</v>
      </c>
      <c r="L1764" s="36">
        <f t="shared" si="356"/>
        <v>72.400393750000006</v>
      </c>
      <c r="M1764" s="36">
        <f t="shared" si="357"/>
        <v>5.6617107912500009</v>
      </c>
      <c r="N1764" s="36">
        <f t="shared" si="358"/>
        <v>78.062104541250008</v>
      </c>
      <c r="O1764" s="36">
        <f t="shared" si="359"/>
        <v>14.224975522735164</v>
      </c>
      <c r="P1764" s="36">
        <f t="shared" si="360"/>
        <v>92.287080063985172</v>
      </c>
      <c r="Q1764" s="38">
        <v>53.65</v>
      </c>
      <c r="R1764" s="39">
        <f t="shared" si="361"/>
        <v>-0.41866185426169106</v>
      </c>
      <c r="S1764" s="40"/>
      <c r="T1764" s="41" t="str">
        <f t="shared" si="362"/>
        <v/>
      </c>
      <c r="U1764" s="41" t="str">
        <f t="shared" si="363"/>
        <v/>
      </c>
      <c r="V1764" s="41">
        <f t="shared" si="351"/>
        <v>53.65</v>
      </c>
      <c r="W1764" s="18">
        <f>_xlfn.XLOOKUP($B1764,'[1]Query2 w Prices'!$B:$B,'[1]Query2 w Prices'!$L:$L)</f>
        <v>53.571599999999997</v>
      </c>
    </row>
    <row r="1765" spans="2:23" ht="16.5" customHeight="1" x14ac:dyDescent="0.25">
      <c r="B1765" s="32" t="s">
        <v>2927</v>
      </c>
      <c r="C1765" s="33" t="s">
        <v>7661</v>
      </c>
      <c r="D1765" s="34" t="str">
        <f>_xlfn.XLOOKUP($B1765,[1]Redo!$A:$A,[1]Redo!$AD:$AD)</f>
        <v>SGN,S8,BWX,R61(CA) Series**,</v>
      </c>
      <c r="E1765" s="35">
        <v>1326</v>
      </c>
      <c r="F1765" s="36">
        <f>_xlfn.XLOOKUP($B1765,'[1]DOT Signs Costs (2)'!$A:$A,'[1]DOT Signs Costs (2)'!$Y:$Y)</f>
        <v>0.38762499999999994</v>
      </c>
      <c r="G1765" s="37">
        <f t="shared" si="353"/>
        <v>23.257499999999997</v>
      </c>
      <c r="H1765" s="36">
        <f>_xlfn.XLOOKUP($B1765,'[1]DOT Signs Costs (2)'!$A:$A,'[1]DOT Signs Costs (2)'!$W:$W)</f>
        <v>67.98</v>
      </c>
      <c r="I1765" s="36">
        <f t="shared" si="352"/>
        <v>17.981923749999996</v>
      </c>
      <c r="J1765" s="36">
        <f t="shared" si="354"/>
        <v>0.25970874999999999</v>
      </c>
      <c r="K1765" s="36">
        <f t="shared" si="355"/>
        <v>17.981923749999996</v>
      </c>
      <c r="L1765" s="36">
        <f t="shared" si="356"/>
        <v>86.221632499999998</v>
      </c>
      <c r="M1765" s="36">
        <f t="shared" si="357"/>
        <v>6.7425316615000002</v>
      </c>
      <c r="N1765" s="36">
        <f t="shared" si="358"/>
        <v>92.964164161499994</v>
      </c>
      <c r="O1765" s="36">
        <f t="shared" si="359"/>
        <v>16.94052405402514</v>
      </c>
      <c r="P1765" s="36">
        <f t="shared" si="360"/>
        <v>109.90468821552514</v>
      </c>
      <c r="Q1765" s="38">
        <v>60.16</v>
      </c>
      <c r="R1765" s="39">
        <f t="shared" si="361"/>
        <v>-0.45261661739101505</v>
      </c>
      <c r="S1765" s="40"/>
      <c r="T1765" s="41" t="str">
        <f t="shared" si="362"/>
        <v/>
      </c>
      <c r="U1765" s="41" t="str">
        <f t="shared" si="363"/>
        <v/>
      </c>
      <c r="V1765" s="41">
        <f t="shared" si="351"/>
        <v>60.16</v>
      </c>
      <c r="W1765" s="18">
        <f>_xlfn.XLOOKUP($B1765,'[1]Query2 w Prices'!$B:$B,'[1]Query2 w Prices'!$L:$L)</f>
        <v>60.082599999999999</v>
      </c>
    </row>
    <row r="1766" spans="2:23" ht="16.5" customHeight="1" x14ac:dyDescent="0.25">
      <c r="B1766" s="42" t="s">
        <v>2928</v>
      </c>
      <c r="C1766" s="33" t="s">
        <v>7662</v>
      </c>
      <c r="D1766" s="34" t="str">
        <f>_xlfn.XLOOKUP($B1766,[1]Redo!$A:$A,[1]Redo!$AD:$AD)</f>
        <v>SGN,S8,BWX,R61(CA) Series**,</v>
      </c>
      <c r="E1766" s="35">
        <v>1326</v>
      </c>
      <c r="F1766" s="36">
        <f>_xlfn.XLOOKUP($B1766,'[1]DOT Signs Costs (2)'!$A:$A,'[1]DOT Signs Costs (2)'!$Y:$Y)</f>
        <v>0.69054687500000023</v>
      </c>
      <c r="G1766" s="37">
        <f t="shared" si="353"/>
        <v>41.432812500000011</v>
      </c>
      <c r="H1766" s="36">
        <f>_xlfn.XLOOKUP($B1766,'[1]DOT Signs Costs (2)'!$A:$A,'[1]DOT Signs Costs (2)'!$W:$W)</f>
        <v>127.46250000000001</v>
      </c>
      <c r="I1766" s="36">
        <f t="shared" si="352"/>
        <v>32.034469531250011</v>
      </c>
      <c r="J1766" s="36">
        <f t="shared" si="354"/>
        <v>0.46266640625000016</v>
      </c>
      <c r="K1766" s="36">
        <f t="shared" si="355"/>
        <v>32.034469531250011</v>
      </c>
      <c r="L1766" s="36">
        <f t="shared" si="356"/>
        <v>159.95963593750002</v>
      </c>
      <c r="M1766" s="36">
        <f t="shared" si="357"/>
        <v>12.508843530312502</v>
      </c>
      <c r="N1766" s="36">
        <f t="shared" si="358"/>
        <v>172.46847946781253</v>
      </c>
      <c r="O1766" s="36">
        <f t="shared" si="359"/>
        <v>31.428308438399423</v>
      </c>
      <c r="P1766" s="36">
        <f t="shared" si="360"/>
        <v>203.89678790621196</v>
      </c>
      <c r="Q1766" s="38">
        <v>120.25</v>
      </c>
      <c r="R1766" s="39">
        <f t="shared" si="361"/>
        <v>-0.41024083196782696</v>
      </c>
      <c r="S1766" s="40"/>
      <c r="T1766" s="41" t="str">
        <f t="shared" si="362"/>
        <v/>
      </c>
      <c r="U1766" s="41" t="str">
        <f t="shared" si="363"/>
        <v/>
      </c>
      <c r="V1766" s="41">
        <f t="shared" si="351"/>
        <v>120.25</v>
      </c>
      <c r="W1766" s="18">
        <f>_xlfn.XLOOKUP($B1766,'[1]Query2 w Prices'!$B:$B,'[1]Query2 w Prices'!$L:$L)</f>
        <v>120.1763</v>
      </c>
    </row>
    <row r="1767" spans="2:23" ht="16.5" customHeight="1" x14ac:dyDescent="0.25">
      <c r="B1767" s="32" t="s">
        <v>2930</v>
      </c>
      <c r="C1767" s="33" t="s">
        <v>7663</v>
      </c>
      <c r="D1767" s="34" t="str">
        <f>_xlfn.XLOOKUP($B1767,[1]Redo!$A:$A,[1]Redo!$AD:$AD)</f>
        <v>SGN,S8,BWX,R61(CA) Series**,</v>
      </c>
      <c r="E1767" s="35">
        <v>1326</v>
      </c>
      <c r="F1767" s="36">
        <f>_xlfn.XLOOKUP($B1767,'[1]DOT Signs Costs (2)'!$A:$A,'[1]DOT Signs Costs (2)'!$Y:$Y)</f>
        <v>0.49350000000000005</v>
      </c>
      <c r="G1767" s="37">
        <f t="shared" si="353"/>
        <v>29.610000000000003</v>
      </c>
      <c r="H1767" s="36">
        <f>_xlfn.XLOOKUP($B1767,'[1]DOT Signs Costs (2)'!$A:$A,'[1]DOT Signs Costs (2)'!$W:$W)</f>
        <v>90.64</v>
      </c>
      <c r="I1767" s="36">
        <f t="shared" si="352"/>
        <v>22.893465000000003</v>
      </c>
      <c r="J1767" s="36">
        <f t="shared" si="354"/>
        <v>0.33064500000000008</v>
      </c>
      <c r="K1767" s="36">
        <f t="shared" si="355"/>
        <v>22.893465000000003</v>
      </c>
      <c r="L1767" s="36">
        <f t="shared" si="356"/>
        <v>113.86411000000001</v>
      </c>
      <c r="M1767" s="36">
        <f t="shared" si="357"/>
        <v>8.9041734020000014</v>
      </c>
      <c r="N1767" s="36">
        <f t="shared" si="358"/>
        <v>122.76828340200001</v>
      </c>
      <c r="O1767" s="36">
        <f t="shared" si="359"/>
        <v>22.371621116605102</v>
      </c>
      <c r="P1767" s="36">
        <f t="shared" si="360"/>
        <v>145.13990451860511</v>
      </c>
      <c r="Q1767" s="38">
        <v>91.34</v>
      </c>
      <c r="R1767" s="39">
        <f t="shared" si="361"/>
        <v>-0.37067617411659959</v>
      </c>
      <c r="S1767" s="40"/>
      <c r="T1767" s="41" t="str">
        <f t="shared" si="362"/>
        <v/>
      </c>
      <c r="U1767" s="41" t="str">
        <f t="shared" si="363"/>
        <v/>
      </c>
      <c r="V1767" s="41">
        <f t="shared" si="351"/>
        <v>91.34</v>
      </c>
      <c r="W1767" s="18">
        <f>_xlfn.XLOOKUP($B1767,'[1]Query2 w Prices'!$B:$B,'[1]Query2 w Prices'!$L:$L)</f>
        <v>91.265900000000002</v>
      </c>
    </row>
    <row r="1768" spans="2:23" ht="16.5" customHeight="1" x14ac:dyDescent="0.25">
      <c r="B1768" s="42" t="s">
        <v>2931</v>
      </c>
      <c r="C1768" s="33" t="s">
        <v>7664</v>
      </c>
      <c r="D1768" s="34" t="str">
        <f>_xlfn.XLOOKUP($B1768,[1]Redo!$A:$A,[1]Redo!$AD:$AD)</f>
        <v>SGN,S8,BWX,R61(CA) Series**,</v>
      </c>
      <c r="E1768" s="35">
        <v>1326</v>
      </c>
      <c r="F1768" s="36">
        <f>_xlfn.XLOOKUP($B1768,'[1]DOT Signs Costs (2)'!$A:$A,'[1]DOT Signs Costs (2)'!$Y:$Y)</f>
        <v>0.58820000000000017</v>
      </c>
      <c r="G1768" s="37">
        <f t="shared" si="353"/>
        <v>35.292000000000009</v>
      </c>
      <c r="H1768" s="36">
        <f>_xlfn.XLOOKUP($B1768,'[1]DOT Signs Costs (2)'!$A:$A,'[1]DOT Signs Costs (2)'!$W:$W)</f>
        <v>108.768</v>
      </c>
      <c r="I1768" s="36">
        <f t="shared" si="352"/>
        <v>27.286598000000009</v>
      </c>
      <c r="J1768" s="36">
        <f t="shared" si="354"/>
        <v>0.39409400000000011</v>
      </c>
      <c r="K1768" s="36">
        <f t="shared" si="355"/>
        <v>27.286598000000009</v>
      </c>
      <c r="L1768" s="36">
        <f t="shared" si="356"/>
        <v>136.44869199999999</v>
      </c>
      <c r="M1768" s="36">
        <f t="shared" si="357"/>
        <v>10.670287714400001</v>
      </c>
      <c r="N1768" s="36">
        <f t="shared" si="358"/>
        <v>147.11897971439998</v>
      </c>
      <c r="O1768" s="36">
        <f t="shared" si="359"/>
        <v>26.808960604709817</v>
      </c>
      <c r="P1768" s="36">
        <f t="shared" si="360"/>
        <v>173.92794031910981</v>
      </c>
      <c r="Q1768" s="38">
        <v>100.97</v>
      </c>
      <c r="R1768" s="39">
        <f t="shared" si="361"/>
        <v>-0.41947222617166691</v>
      </c>
      <c r="S1768" s="40"/>
      <c r="T1768" s="41" t="str">
        <f t="shared" si="362"/>
        <v/>
      </c>
      <c r="U1768" s="41" t="str">
        <f t="shared" si="363"/>
        <v/>
      </c>
      <c r="V1768" s="41">
        <f t="shared" si="351"/>
        <v>100.97</v>
      </c>
      <c r="W1768" s="18">
        <f>_xlfn.XLOOKUP($B1768,'[1]Query2 w Prices'!$B:$B,'[1]Query2 w Prices'!$L:$L)</f>
        <v>100.89530000000001</v>
      </c>
    </row>
    <row r="1769" spans="2:23" ht="16.5" customHeight="1" x14ac:dyDescent="0.25">
      <c r="B1769" s="32" t="s">
        <v>2932</v>
      </c>
      <c r="C1769" s="33" t="s">
        <v>7665</v>
      </c>
      <c r="D1769" s="34" t="str">
        <f>_xlfn.XLOOKUP($B1769,[1]Redo!$A:$A,[1]Redo!$AD:$AD)</f>
        <v>SGN,S8,BWX,R61(CA) Series**,</v>
      </c>
      <c r="E1769" s="35">
        <v>1326</v>
      </c>
      <c r="F1769" s="36">
        <f>_xlfn.XLOOKUP($B1769,'[1]DOT Signs Costs (2)'!$A:$A,'[1]DOT Signs Costs (2)'!$Y:$Y)</f>
        <v>0.54643750000000013</v>
      </c>
      <c r="G1769" s="37">
        <f t="shared" si="353"/>
        <v>32.78625000000001</v>
      </c>
      <c r="H1769" s="36">
        <f>_xlfn.XLOOKUP($B1769,'[1]DOT Signs Costs (2)'!$A:$A,'[1]DOT Signs Costs (2)'!$W:$W)</f>
        <v>101.97</v>
      </c>
      <c r="I1769" s="36">
        <f t="shared" si="352"/>
        <v>25.349235625000006</v>
      </c>
      <c r="J1769" s="36">
        <f t="shared" si="354"/>
        <v>0.36611312500000009</v>
      </c>
      <c r="K1769" s="36">
        <f t="shared" si="355"/>
        <v>25.349235625000006</v>
      </c>
      <c r="L1769" s="36">
        <f t="shared" si="356"/>
        <v>127.68534875</v>
      </c>
      <c r="M1769" s="36">
        <f t="shared" si="357"/>
        <v>9.9849942722500007</v>
      </c>
      <c r="N1769" s="36">
        <f t="shared" si="358"/>
        <v>137.67034302224999</v>
      </c>
      <c r="O1769" s="36">
        <f t="shared" si="359"/>
        <v>25.087169647895081</v>
      </c>
      <c r="P1769" s="36">
        <f t="shared" si="360"/>
        <v>162.75751267014508</v>
      </c>
      <c r="Q1769" s="38">
        <v>96.44</v>
      </c>
      <c r="R1769" s="39">
        <f t="shared" si="361"/>
        <v>-0.40746206784659117</v>
      </c>
      <c r="S1769" s="40"/>
      <c r="T1769" s="41" t="str">
        <f t="shared" si="362"/>
        <v/>
      </c>
      <c r="U1769" s="41" t="str">
        <f t="shared" si="363"/>
        <v/>
      </c>
      <c r="V1769" s="41">
        <f t="shared" si="351"/>
        <v>96.44</v>
      </c>
      <c r="W1769" s="18">
        <f>_xlfn.XLOOKUP($B1769,'[1]Query2 w Prices'!$B:$B,'[1]Query2 w Prices'!$L:$L)</f>
        <v>96.360500000000002</v>
      </c>
    </row>
    <row r="1770" spans="2:23" ht="16.5" customHeight="1" x14ac:dyDescent="0.25">
      <c r="B1770" s="42" t="s">
        <v>2934</v>
      </c>
      <c r="C1770" s="33" t="s">
        <v>7666</v>
      </c>
      <c r="D1770" s="34" t="str">
        <f>_xlfn.XLOOKUP($B1770,[1]Redo!$A:$A,[1]Redo!$AD:$AD)</f>
        <v>SGN,S8,BWX,R61(CA) Series**,</v>
      </c>
      <c r="E1770" s="35">
        <v>1326</v>
      </c>
      <c r="F1770" s="36">
        <f>_xlfn.XLOOKUP($B1770,'[1]DOT Signs Costs (2)'!$A:$A,'[1]DOT Signs Costs (2)'!$Y:$Y)</f>
        <v>0.80965625000000019</v>
      </c>
      <c r="G1770" s="37">
        <f t="shared" si="353"/>
        <v>48.579375000000013</v>
      </c>
      <c r="H1770" s="36">
        <f>_xlfn.XLOOKUP($B1770,'[1]DOT Signs Costs (2)'!$A:$A,'[1]DOT Signs Costs (2)'!$W:$W)</f>
        <v>152.95500000000001</v>
      </c>
      <c r="I1770" s="36">
        <f t="shared" si="352"/>
        <v>37.559953437500006</v>
      </c>
      <c r="J1770" s="36">
        <f t="shared" si="354"/>
        <v>0.54246968750000013</v>
      </c>
      <c r="K1770" s="36">
        <f t="shared" si="355"/>
        <v>37.559953437500006</v>
      </c>
      <c r="L1770" s="36">
        <f t="shared" si="356"/>
        <v>191.05742312500001</v>
      </c>
      <c r="M1770" s="36">
        <f t="shared" si="357"/>
        <v>14.940690488375003</v>
      </c>
      <c r="N1770" s="36">
        <f t="shared" si="358"/>
        <v>205.99811361337501</v>
      </c>
      <c r="O1770" s="36">
        <f t="shared" si="359"/>
        <v>37.538292633801873</v>
      </c>
      <c r="P1770" s="36">
        <f t="shared" si="360"/>
        <v>243.5364062471769</v>
      </c>
      <c r="Q1770" s="38">
        <v>150.86000000000001</v>
      </c>
      <c r="R1770" s="39">
        <f t="shared" si="361"/>
        <v>-0.3805443616225293</v>
      </c>
      <c r="S1770" s="40"/>
      <c r="T1770" s="41" t="str">
        <f t="shared" si="362"/>
        <v/>
      </c>
      <c r="U1770" s="41" t="str">
        <f t="shared" si="363"/>
        <v/>
      </c>
      <c r="V1770" s="41">
        <f t="shared" si="351"/>
        <v>150.86000000000001</v>
      </c>
      <c r="W1770" s="18">
        <f>_xlfn.XLOOKUP($B1770,'[1]Query2 w Prices'!$B:$B,'[1]Query2 w Prices'!$L:$L)</f>
        <v>150.7775</v>
      </c>
    </row>
    <row r="1771" spans="2:23" ht="16.5" customHeight="1" x14ac:dyDescent="0.25">
      <c r="B1771" s="32" t="s">
        <v>2936</v>
      </c>
      <c r="C1771" s="33" t="s">
        <v>7667</v>
      </c>
      <c r="D1771" s="34" t="str">
        <f>_xlfn.XLOOKUP($B1771,[1]Redo!$A:$A,[1]Redo!$AD:$AD)</f>
        <v>SGN,S8,BWX,R61(CA) Series**,</v>
      </c>
      <c r="E1771" s="35">
        <v>1326</v>
      </c>
      <c r="F1771" s="36">
        <f>_xlfn.XLOOKUP($B1771,'[1]DOT Signs Costs (2)'!$A:$A,'[1]DOT Signs Costs (2)'!$Y:$Y)</f>
        <v>1.0478750000000003</v>
      </c>
      <c r="G1771" s="37">
        <f t="shared" si="353"/>
        <v>62.872500000000016</v>
      </c>
      <c r="H1771" s="36">
        <f>_xlfn.XLOOKUP($B1771,'[1]DOT Signs Costs (2)'!$A:$A,'[1]DOT Signs Costs (2)'!$W:$W)</f>
        <v>203.94</v>
      </c>
      <c r="I1771" s="36">
        <f t="shared" si="352"/>
        <v>48.610921250000018</v>
      </c>
      <c r="J1771" s="36">
        <f t="shared" si="354"/>
        <v>0.70207625000000029</v>
      </c>
      <c r="K1771" s="36">
        <f t="shared" si="355"/>
        <v>48.610921250000018</v>
      </c>
      <c r="L1771" s="36">
        <f t="shared" si="356"/>
        <v>253.25299750000002</v>
      </c>
      <c r="M1771" s="36">
        <f t="shared" si="357"/>
        <v>19.804384404500002</v>
      </c>
      <c r="N1771" s="36">
        <f t="shared" si="358"/>
        <v>273.05738190450001</v>
      </c>
      <c r="O1771" s="36">
        <f t="shared" si="359"/>
        <v>49.758261024606782</v>
      </c>
      <c r="P1771" s="36">
        <f t="shared" si="360"/>
        <v>322.81564292910679</v>
      </c>
      <c r="Q1771" s="38">
        <v>544.25</v>
      </c>
      <c r="R1771" s="39">
        <f t="shared" si="361"/>
        <v>0.68594679942298264</v>
      </c>
      <c r="S1771" s="40"/>
      <c r="T1771" s="41" t="str">
        <f t="shared" si="362"/>
        <v/>
      </c>
      <c r="U1771" s="41" t="str">
        <f t="shared" si="363"/>
        <v/>
      </c>
      <c r="V1771" s="41">
        <f t="shared" si="351"/>
        <v>544.25</v>
      </c>
      <c r="W1771" s="18">
        <f>_xlfn.XLOOKUP($B1771,'[1]Query2 w Prices'!$B:$B,'[1]Query2 w Prices'!$L:$L)</f>
        <v>544.16930000000002</v>
      </c>
    </row>
    <row r="1772" spans="2:23" ht="16.5" customHeight="1" x14ac:dyDescent="0.25">
      <c r="B1772" s="42" t="s">
        <v>2938</v>
      </c>
      <c r="C1772" s="33" t="s">
        <v>7668</v>
      </c>
      <c r="D1772" s="34" t="str">
        <f>_xlfn.XLOOKUP($B1772,[1]Redo!$A:$A,[1]Redo!$AD:$AD)</f>
        <v>SGN,S8,BWX,R61(CA) Series**,</v>
      </c>
      <c r="E1772" s="35">
        <v>1326</v>
      </c>
      <c r="F1772" s="36">
        <f>_xlfn.XLOOKUP($B1772,'[1]DOT Signs Costs (2)'!$A:$A,'[1]DOT Signs Costs (2)'!$Y:$Y)</f>
        <v>1.1272812500000002</v>
      </c>
      <c r="G1772" s="37">
        <f t="shared" si="353"/>
        <v>67.636875000000018</v>
      </c>
      <c r="H1772" s="36">
        <f>_xlfn.XLOOKUP($B1772,'[1]DOT Signs Costs (2)'!$A:$A,'[1]DOT Signs Costs (2)'!$W:$W)</f>
        <v>220.93500000000003</v>
      </c>
      <c r="I1772" s="36">
        <f t="shared" si="352"/>
        <v>52.29457718750001</v>
      </c>
      <c r="J1772" s="36">
        <f t="shared" si="354"/>
        <v>0.75527843750000023</v>
      </c>
      <c r="K1772" s="36">
        <f t="shared" si="355"/>
        <v>52.29457718750001</v>
      </c>
      <c r="L1772" s="36">
        <f t="shared" si="356"/>
        <v>273.98485562500002</v>
      </c>
      <c r="M1772" s="36">
        <f t="shared" si="357"/>
        <v>21.425615709875004</v>
      </c>
      <c r="N1772" s="36">
        <f t="shared" si="358"/>
        <v>295.41047133487501</v>
      </c>
      <c r="O1772" s="36">
        <f t="shared" si="359"/>
        <v>53.831583821541749</v>
      </c>
      <c r="P1772" s="36">
        <f t="shared" si="360"/>
        <v>349.24205515641677</v>
      </c>
      <c r="Q1772" s="38">
        <v>589.59</v>
      </c>
      <c r="R1772" s="39">
        <f t="shared" si="361"/>
        <v>0.6881987472440495</v>
      </c>
      <c r="S1772" s="40"/>
      <c r="T1772" s="41" t="str">
        <f t="shared" si="362"/>
        <v/>
      </c>
      <c r="U1772" s="41" t="str">
        <f t="shared" si="363"/>
        <v/>
      </c>
      <c r="V1772" s="41">
        <f t="shared" si="351"/>
        <v>589.59</v>
      </c>
      <c r="W1772" s="18">
        <f>_xlfn.XLOOKUP($B1772,'[1]Query2 w Prices'!$B:$B,'[1]Query2 w Prices'!$L:$L)</f>
        <v>589.51679999999999</v>
      </c>
    </row>
    <row r="1773" spans="2:23" ht="16.5" customHeight="1" x14ac:dyDescent="0.25">
      <c r="B1773" s="32" t="s">
        <v>2918</v>
      </c>
      <c r="C1773" s="33" t="s">
        <v>6498</v>
      </c>
      <c r="D1773" s="34" t="str">
        <f>_xlfn.XLOOKUP($B1773,[1]Redo!$A:$A,[1]Redo!$AD:$AD)</f>
        <v>SGN,S8,WBX,R6-1,</v>
      </c>
      <c r="E1773" s="35">
        <v>1326</v>
      </c>
      <c r="F1773" s="36">
        <f>_xlfn.XLOOKUP($B1773,'[1]DOT Signs Costs (2)'!$A:$A,'[1]DOT Signs Costs (2)'!$Y:$Y)</f>
        <v>0.30410000000000004</v>
      </c>
      <c r="G1773" s="37">
        <f t="shared" si="353"/>
        <v>18.246000000000002</v>
      </c>
      <c r="H1773" s="36">
        <f>_xlfn.XLOOKUP($B1773,'[1]DOT Signs Costs (2)'!$A:$A,'[1]DOT Signs Costs (2)'!$W:$W)</f>
        <v>54.384</v>
      </c>
      <c r="I1773" s="36">
        <f t="shared" si="352"/>
        <v>14.107199000000001</v>
      </c>
      <c r="J1773" s="36">
        <f t="shared" si="354"/>
        <v>0.20374700000000004</v>
      </c>
      <c r="K1773" s="36">
        <f t="shared" si="355"/>
        <v>14.107199000000001</v>
      </c>
      <c r="L1773" s="36">
        <f t="shared" si="356"/>
        <v>68.694946000000002</v>
      </c>
      <c r="M1773" s="36">
        <f t="shared" si="357"/>
        <v>5.3719447772000004</v>
      </c>
      <c r="N1773" s="36">
        <f t="shared" si="358"/>
        <v>74.066890777200001</v>
      </c>
      <c r="O1773" s="36">
        <f t="shared" si="359"/>
        <v>13.496942140395664</v>
      </c>
      <c r="P1773" s="36">
        <f t="shared" si="360"/>
        <v>87.563832917595661</v>
      </c>
      <c r="Q1773" s="38" t="e">
        <v>#N/A</v>
      </c>
      <c r="R1773" s="39" t="str">
        <f t="shared" si="361"/>
        <v xml:space="preserve"> </v>
      </c>
      <c r="S1773" s="40"/>
      <c r="T1773" s="41" t="str">
        <f t="shared" si="362"/>
        <v/>
      </c>
      <c r="U1773" s="41" t="str">
        <f t="shared" si="363"/>
        <v/>
      </c>
      <c r="V1773" s="41" t="e">
        <f t="shared" si="351"/>
        <v>#N/A</v>
      </c>
      <c r="W1773" s="18" t="e">
        <f>_xlfn.XLOOKUP($B1773,'[1]Query2 w Prices'!$B:$B,'[1]Query2 w Prices'!$L:$L)</f>
        <v>#N/A</v>
      </c>
    </row>
    <row r="1774" spans="2:23" ht="16.5" customHeight="1" x14ac:dyDescent="0.25">
      <c r="B1774" s="42" t="s">
        <v>2921</v>
      </c>
      <c r="C1774" s="33" t="s">
        <v>6499</v>
      </c>
      <c r="D1774" s="34" t="str">
        <f>_xlfn.XLOOKUP($B1774,[1]Redo!$A:$A,[1]Redo!$AD:$AD)</f>
        <v>SGN,S8,WBX,R6-1,</v>
      </c>
      <c r="E1774" s="35">
        <v>1326</v>
      </c>
      <c r="F1774" s="36">
        <f>_xlfn.XLOOKUP($B1774,'[1]DOT Signs Costs (2)'!$A:$A,'[1]DOT Signs Costs (2)'!$Y:$Y)</f>
        <v>0.56820000000000015</v>
      </c>
      <c r="G1774" s="37">
        <f t="shared" si="353"/>
        <v>34.092000000000006</v>
      </c>
      <c r="H1774" s="36">
        <f>_xlfn.XLOOKUP($B1774,'[1]DOT Signs Costs (2)'!$A:$A,'[1]DOT Signs Costs (2)'!$W:$W)</f>
        <v>108.768</v>
      </c>
      <c r="I1774" s="36">
        <f t="shared" si="352"/>
        <v>26.358798000000007</v>
      </c>
      <c r="J1774" s="36">
        <f t="shared" si="354"/>
        <v>0.38069400000000014</v>
      </c>
      <c r="K1774" s="36">
        <f t="shared" si="355"/>
        <v>26.358798000000007</v>
      </c>
      <c r="L1774" s="36">
        <f t="shared" si="356"/>
        <v>135.50749200000001</v>
      </c>
      <c r="M1774" s="36">
        <f t="shared" si="357"/>
        <v>10.596685874400002</v>
      </c>
      <c r="N1774" s="36">
        <f t="shared" si="358"/>
        <v>146.10417787440002</v>
      </c>
      <c r="O1774" s="36">
        <f t="shared" si="359"/>
        <v>26.624036928628321</v>
      </c>
      <c r="P1774" s="36">
        <f t="shared" si="360"/>
        <v>172.72821480302835</v>
      </c>
      <c r="Q1774" s="38" t="e">
        <v>#N/A</v>
      </c>
      <c r="R1774" s="39" t="str">
        <f t="shared" si="361"/>
        <v xml:space="preserve"> </v>
      </c>
      <c r="S1774" s="40"/>
      <c r="T1774" s="41" t="str">
        <f t="shared" si="362"/>
        <v/>
      </c>
      <c r="U1774" s="41" t="str">
        <f t="shared" si="363"/>
        <v/>
      </c>
      <c r="V1774" s="41" t="e">
        <f t="shared" si="351"/>
        <v>#N/A</v>
      </c>
      <c r="W1774" s="18" t="e">
        <f>_xlfn.XLOOKUP($B1774,'[1]Query2 w Prices'!$B:$B,'[1]Query2 w Prices'!$L:$L)</f>
        <v>#N/A</v>
      </c>
    </row>
    <row r="1775" spans="2:23" ht="16.5" customHeight="1" x14ac:dyDescent="0.25">
      <c r="B1775" s="32" t="s">
        <v>2922</v>
      </c>
      <c r="C1775" s="33" t="s">
        <v>6500</v>
      </c>
      <c r="D1775" s="34" t="str">
        <f>_xlfn.XLOOKUP($B1775,[1]Redo!$A:$A,[1]Redo!$AD:$AD)</f>
        <v>SGN,S8,WBX,R6-1,</v>
      </c>
      <c r="E1775" s="35">
        <v>1326</v>
      </c>
      <c r="F1775" s="36">
        <f>_xlfn.XLOOKUP($B1775,'[1]DOT Signs Costs (2)'!$A:$A,'[1]DOT Signs Costs (2)'!$Y:$Y)</f>
        <v>0.16705000000000003</v>
      </c>
      <c r="G1775" s="37">
        <f t="shared" si="353"/>
        <v>10.023000000000001</v>
      </c>
      <c r="H1775" s="36">
        <f>_xlfn.XLOOKUP($B1775,'[1]DOT Signs Costs (2)'!$A:$A,'[1]DOT Signs Costs (2)'!$W:$W)</f>
        <v>27.192</v>
      </c>
      <c r="I1775" s="36">
        <f t="shared" si="352"/>
        <v>7.7494495000000017</v>
      </c>
      <c r="J1775" s="36">
        <f t="shared" si="354"/>
        <v>0.11192350000000002</v>
      </c>
      <c r="K1775" s="36">
        <f t="shared" si="355"/>
        <v>7.7494495000000017</v>
      </c>
      <c r="L1775" s="36">
        <f t="shared" si="356"/>
        <v>35.053373000000001</v>
      </c>
      <c r="M1775" s="36">
        <f t="shared" si="357"/>
        <v>2.7411737686000004</v>
      </c>
      <c r="N1775" s="36">
        <f t="shared" si="358"/>
        <v>37.7945467686</v>
      </c>
      <c r="O1775" s="36">
        <f t="shared" si="359"/>
        <v>6.8871638272589593</v>
      </c>
      <c r="P1775" s="36">
        <f t="shared" si="360"/>
        <v>44.681710595858959</v>
      </c>
      <c r="Q1775" s="38">
        <v>28.99</v>
      </c>
      <c r="R1775" s="39">
        <f t="shared" si="361"/>
        <v>-0.35118867175405877</v>
      </c>
      <c r="S1775" s="40"/>
      <c r="T1775" s="41" t="str">
        <f t="shared" si="362"/>
        <v/>
      </c>
      <c r="U1775" s="41" t="str">
        <f t="shared" si="363"/>
        <v/>
      </c>
      <c r="V1775" s="41">
        <f t="shared" si="351"/>
        <v>28.99</v>
      </c>
      <c r="W1775" s="18">
        <f>_xlfn.XLOOKUP($B1775,'[1]Query2 w Prices'!$B:$B,'[1]Query2 w Prices'!$L:$L)</f>
        <v>28.910399999999999</v>
      </c>
    </row>
    <row r="1776" spans="2:23" ht="16.5" customHeight="1" x14ac:dyDescent="0.25">
      <c r="B1776" s="42" t="s">
        <v>2940</v>
      </c>
      <c r="C1776" s="33" t="s">
        <v>6501</v>
      </c>
      <c r="D1776" s="34" t="str">
        <f>_xlfn.XLOOKUP($B1776,[1]Redo!$A:$A,[1]Redo!$AD:$AD)</f>
        <v>SGN,S8,BWX,R6-2,</v>
      </c>
      <c r="E1776" s="35">
        <v>1326</v>
      </c>
      <c r="F1776" s="36">
        <f>_xlfn.XLOOKUP($B1776,'[1]DOT Signs Costs (2)'!$A:$A,'[1]DOT Signs Costs (2)'!$Y:$Y)</f>
        <v>0.39762499999999995</v>
      </c>
      <c r="G1776" s="37">
        <f t="shared" si="353"/>
        <v>23.857499999999998</v>
      </c>
      <c r="H1776" s="36">
        <f>_xlfn.XLOOKUP($B1776,'[1]DOT Signs Costs (2)'!$A:$A,'[1]DOT Signs Costs (2)'!$W:$W)</f>
        <v>67.98</v>
      </c>
      <c r="I1776" s="36">
        <f t="shared" si="352"/>
        <v>18.445823749999999</v>
      </c>
      <c r="J1776" s="36">
        <f t="shared" si="354"/>
        <v>0.26640874999999997</v>
      </c>
      <c r="K1776" s="36">
        <f t="shared" si="355"/>
        <v>18.445823749999999</v>
      </c>
      <c r="L1776" s="36">
        <f t="shared" si="356"/>
        <v>86.692232500000003</v>
      </c>
      <c r="M1776" s="36">
        <f t="shared" si="357"/>
        <v>6.7793325815000003</v>
      </c>
      <c r="N1776" s="36">
        <f t="shared" si="358"/>
        <v>93.471565081500003</v>
      </c>
      <c r="O1776" s="36">
        <f t="shared" si="359"/>
        <v>17.032985892065895</v>
      </c>
      <c r="P1776" s="36">
        <f t="shared" si="360"/>
        <v>110.5045509735659</v>
      </c>
      <c r="Q1776" s="38" t="e">
        <v>#N/A</v>
      </c>
      <c r="R1776" s="39" t="str">
        <f t="shared" si="361"/>
        <v xml:space="preserve"> </v>
      </c>
      <c r="S1776" s="40"/>
      <c r="T1776" s="41" t="str">
        <f t="shared" si="362"/>
        <v/>
      </c>
      <c r="U1776" s="41" t="str">
        <f t="shared" si="363"/>
        <v/>
      </c>
      <c r="V1776" s="41" t="e">
        <f t="shared" si="351"/>
        <v>#N/A</v>
      </c>
      <c r="W1776" s="18" t="e">
        <f>_xlfn.XLOOKUP($B1776,'[1]Query2 w Prices'!$B:$B,'[1]Query2 w Prices'!$L:$L)</f>
        <v>#N/A</v>
      </c>
    </row>
    <row r="1777" spans="2:23" ht="16.5" customHeight="1" x14ac:dyDescent="0.25">
      <c r="B1777" s="32" t="s">
        <v>2942</v>
      </c>
      <c r="C1777" s="33" t="s">
        <v>6502</v>
      </c>
      <c r="D1777" s="34" t="str">
        <f>_xlfn.XLOOKUP($B1777,[1]Redo!$A:$A,[1]Redo!$AD:$AD)</f>
        <v>SGN,S8,BWX,R6-2,</v>
      </c>
      <c r="E1777" s="35">
        <v>1326</v>
      </c>
      <c r="F1777" s="36">
        <f>_xlfn.XLOOKUP($B1777,'[1]DOT Signs Costs (2)'!$A:$A,'[1]DOT Signs Costs (2)'!$Y:$Y)</f>
        <v>0.18705000000000002</v>
      </c>
      <c r="G1777" s="37">
        <f t="shared" si="353"/>
        <v>11.223000000000001</v>
      </c>
      <c r="H1777" s="36">
        <f>_xlfn.XLOOKUP($B1777,'[1]DOT Signs Costs (2)'!$A:$A,'[1]DOT Signs Costs (2)'!$W:$W)</f>
        <v>27.192</v>
      </c>
      <c r="I1777" s="36">
        <f t="shared" si="352"/>
        <v>8.6772495000000003</v>
      </c>
      <c r="J1777" s="36">
        <f t="shared" si="354"/>
        <v>0.12532350000000003</v>
      </c>
      <c r="K1777" s="36">
        <f t="shared" si="355"/>
        <v>8.6772495000000003</v>
      </c>
      <c r="L1777" s="36">
        <f t="shared" si="356"/>
        <v>35.994573000000003</v>
      </c>
      <c r="M1777" s="36">
        <f t="shared" si="357"/>
        <v>2.8147756086000002</v>
      </c>
      <c r="N1777" s="36">
        <f t="shared" si="358"/>
        <v>38.809348608600004</v>
      </c>
      <c r="O1777" s="36">
        <f t="shared" si="359"/>
        <v>7.0720875033404642</v>
      </c>
      <c r="P1777" s="36">
        <f t="shared" si="360"/>
        <v>45.881436111940467</v>
      </c>
      <c r="Q1777" s="38">
        <v>36.36</v>
      </c>
      <c r="R1777" s="39">
        <f t="shared" si="361"/>
        <v>-0.20752262611637282</v>
      </c>
      <c r="S1777" s="40"/>
      <c r="T1777" s="41" t="str">
        <f t="shared" si="362"/>
        <v/>
      </c>
      <c r="U1777" s="41" t="str">
        <f t="shared" si="363"/>
        <v/>
      </c>
      <c r="V1777" s="41">
        <f t="shared" si="351"/>
        <v>36.36</v>
      </c>
      <c r="W1777" s="18">
        <f>_xlfn.XLOOKUP($B1777,'[1]Query2 w Prices'!$B:$B,'[1]Query2 w Prices'!$L:$L)</f>
        <v>36.277999999999999</v>
      </c>
    </row>
    <row r="1778" spans="2:23" ht="16.5" customHeight="1" x14ac:dyDescent="0.25">
      <c r="B1778" s="42" t="s">
        <v>2943</v>
      </c>
      <c r="C1778" s="33" t="s">
        <v>6503</v>
      </c>
      <c r="D1778" s="34" t="str">
        <f>_xlfn.XLOOKUP($B1778,[1]Redo!$A:$A,[1]Redo!$AD:$AD)</f>
        <v>SGN,S8,BWX,R6-2,</v>
      </c>
      <c r="E1778" s="35">
        <v>1326</v>
      </c>
      <c r="F1778" s="36">
        <f>_xlfn.XLOOKUP($B1778,'[1]DOT Signs Costs (2)'!$A:$A,'[1]DOT Signs Costs (2)'!$Y:$Y)</f>
        <v>0.28175</v>
      </c>
      <c r="G1778" s="37">
        <f t="shared" si="353"/>
        <v>16.905000000000001</v>
      </c>
      <c r="H1778" s="36">
        <f>_xlfn.XLOOKUP($B1778,'[1]DOT Signs Costs (2)'!$A:$A,'[1]DOT Signs Costs (2)'!$W:$W)</f>
        <v>45.32</v>
      </c>
      <c r="I1778" s="36">
        <f t="shared" si="352"/>
        <v>13.070382500000001</v>
      </c>
      <c r="J1778" s="36">
        <f t="shared" si="354"/>
        <v>0.18877250000000001</v>
      </c>
      <c r="K1778" s="36">
        <f t="shared" si="355"/>
        <v>13.070382500000001</v>
      </c>
      <c r="L1778" s="36">
        <f t="shared" si="356"/>
        <v>58.579155</v>
      </c>
      <c r="M1778" s="36">
        <f t="shared" si="357"/>
        <v>4.5808899210000007</v>
      </c>
      <c r="N1778" s="36">
        <f t="shared" si="358"/>
        <v>63.160044921000001</v>
      </c>
      <c r="O1778" s="36">
        <f t="shared" si="359"/>
        <v>11.509426991445183</v>
      </c>
      <c r="P1778" s="36">
        <f t="shared" si="360"/>
        <v>74.669471912445189</v>
      </c>
      <c r="Q1778" s="38">
        <v>54.49</v>
      </c>
      <c r="R1778" s="39">
        <f t="shared" si="361"/>
        <v>-0.27025063115629011</v>
      </c>
      <c r="S1778" s="40"/>
      <c r="T1778" s="41" t="str">
        <f t="shared" si="362"/>
        <v/>
      </c>
      <c r="U1778" s="41" t="str">
        <f t="shared" si="363"/>
        <v/>
      </c>
      <c r="V1778" s="41">
        <f t="shared" si="351"/>
        <v>54.49</v>
      </c>
      <c r="W1778" s="18">
        <f>_xlfn.XLOOKUP($B1778,'[1]Query2 w Prices'!$B:$B,'[1]Query2 w Prices'!$L:$L)</f>
        <v>54.416899999999998</v>
      </c>
    </row>
    <row r="1779" spans="2:23" ht="16.5" customHeight="1" x14ac:dyDescent="0.25">
      <c r="B1779" s="32" t="s">
        <v>2944</v>
      </c>
      <c r="C1779" s="33" t="s">
        <v>6504</v>
      </c>
      <c r="D1779" s="34" t="str">
        <f>_xlfn.XLOOKUP($B1779,[1]Redo!$A:$A,[1]Redo!$AD:$AD)</f>
        <v>SGN,S8,BWX,R6-2,</v>
      </c>
      <c r="E1779" s="35">
        <v>1326</v>
      </c>
      <c r="F1779" s="36">
        <f>_xlfn.XLOOKUP($B1779,'[1]DOT Signs Costs (2)'!$A:$A,'[1]DOT Signs Costs (2)'!$Y:$Y)</f>
        <v>0.60820000000000018</v>
      </c>
      <c r="G1779" s="37">
        <f t="shared" si="353"/>
        <v>36.492000000000012</v>
      </c>
      <c r="H1779" s="36">
        <f>_xlfn.XLOOKUP($B1779,'[1]DOT Signs Costs (2)'!$A:$A,'[1]DOT Signs Costs (2)'!$W:$W)</f>
        <v>108.768</v>
      </c>
      <c r="I1779" s="36">
        <f t="shared" si="352"/>
        <v>28.21439800000001</v>
      </c>
      <c r="J1779" s="36">
        <f t="shared" si="354"/>
        <v>0.40749400000000013</v>
      </c>
      <c r="K1779" s="36">
        <f t="shared" si="355"/>
        <v>28.21439800000001</v>
      </c>
      <c r="L1779" s="36">
        <f t="shared" si="356"/>
        <v>137.389892</v>
      </c>
      <c r="M1779" s="36">
        <f t="shared" si="357"/>
        <v>10.743889554400001</v>
      </c>
      <c r="N1779" s="36">
        <f t="shared" si="358"/>
        <v>148.1337815544</v>
      </c>
      <c r="O1779" s="36">
        <f t="shared" si="359"/>
        <v>26.993884280791328</v>
      </c>
      <c r="P1779" s="36">
        <f t="shared" si="360"/>
        <v>175.12766583519132</v>
      </c>
      <c r="Q1779" s="38">
        <v>89.64</v>
      </c>
      <c r="R1779" s="39">
        <f t="shared" si="361"/>
        <v>-0.48814483666813574</v>
      </c>
      <c r="S1779" s="40"/>
      <c r="T1779" s="41" t="str">
        <f t="shared" si="362"/>
        <v/>
      </c>
      <c r="U1779" s="41" t="str">
        <f t="shared" si="363"/>
        <v/>
      </c>
      <c r="V1779" s="41">
        <f t="shared" si="351"/>
        <v>89.64</v>
      </c>
      <c r="W1779" s="18">
        <f>_xlfn.XLOOKUP($B1779,'[1]Query2 w Prices'!$B:$B,'[1]Query2 w Prices'!$L:$L)</f>
        <v>89.563999999999993</v>
      </c>
    </row>
    <row r="1780" spans="2:23" ht="16.5" customHeight="1" x14ac:dyDescent="0.25">
      <c r="B1780" s="42" t="s">
        <v>2945</v>
      </c>
      <c r="C1780" s="33" t="s">
        <v>6505</v>
      </c>
      <c r="D1780" s="34" t="str">
        <f>_xlfn.XLOOKUP($B1780,[1]Redo!$A:$A,[1]Redo!$AD:$AD)</f>
        <v>SGN,S8,BWX,R6-2,</v>
      </c>
      <c r="E1780" s="35">
        <v>1326</v>
      </c>
      <c r="F1780" s="36">
        <f>_xlfn.XLOOKUP($B1780,'[1]DOT Signs Costs (2)'!$A:$A,'[1]DOT Signs Costs (2)'!$Y:$Y)</f>
        <v>0.96700000000000019</v>
      </c>
      <c r="G1780" s="37">
        <f t="shared" si="353"/>
        <v>58.02000000000001</v>
      </c>
      <c r="H1780" s="36">
        <f>_xlfn.XLOOKUP($B1780,'[1]DOT Signs Costs (2)'!$A:$A,'[1]DOT Signs Costs (2)'!$W:$W)</f>
        <v>181.28</v>
      </c>
      <c r="I1780" s="36">
        <f t="shared" si="352"/>
        <v>44.859130000000007</v>
      </c>
      <c r="J1780" s="36">
        <f t="shared" si="354"/>
        <v>0.64789000000000019</v>
      </c>
      <c r="K1780" s="36">
        <f t="shared" si="355"/>
        <v>44.859130000000007</v>
      </c>
      <c r="L1780" s="36">
        <f t="shared" si="356"/>
        <v>226.78701999999998</v>
      </c>
      <c r="M1780" s="36">
        <f t="shared" si="357"/>
        <v>17.734744964000001</v>
      </c>
      <c r="N1780" s="36">
        <f t="shared" si="358"/>
        <v>244.521764964</v>
      </c>
      <c r="O1780" s="36">
        <f t="shared" si="359"/>
        <v>44.5583185571287</v>
      </c>
      <c r="P1780" s="36">
        <f t="shared" si="360"/>
        <v>289.0800835211287</v>
      </c>
      <c r="Q1780" s="38">
        <v>208.68</v>
      </c>
      <c r="R1780" s="39">
        <f t="shared" si="361"/>
        <v>-0.27812391134601389</v>
      </c>
      <c r="S1780" s="40"/>
      <c r="T1780" s="41" t="str">
        <f t="shared" si="362"/>
        <v/>
      </c>
      <c r="U1780" s="41" t="str">
        <f t="shared" si="363"/>
        <v/>
      </c>
      <c r="V1780" s="41">
        <f t="shared" si="351"/>
        <v>208.68</v>
      </c>
      <c r="W1780" s="18">
        <f>_xlfn.XLOOKUP($B1780,'[1]Query2 w Prices'!$B:$B,'[1]Query2 w Prices'!$L:$L)</f>
        <v>208.59819999999999</v>
      </c>
    </row>
    <row r="1781" spans="2:23" ht="16.5" customHeight="1" x14ac:dyDescent="0.25">
      <c r="B1781" s="32" t="s">
        <v>2946</v>
      </c>
      <c r="C1781" s="33" t="s">
        <v>6506</v>
      </c>
      <c r="D1781" s="34" t="str">
        <f>_xlfn.XLOOKUP($B1781,[1]Redo!$A:$A,[1]Redo!$AD:$AD)</f>
        <v>SGN,S8,BWX,R6-3,</v>
      </c>
      <c r="E1781" s="35">
        <v>1326</v>
      </c>
      <c r="F1781" s="36">
        <f>_xlfn.XLOOKUP($B1781,'[1]DOT Signs Costs (2)'!$A:$A,'[1]DOT Signs Costs (2)'!$Y:$Y)</f>
        <v>0.27174999999999999</v>
      </c>
      <c r="G1781" s="37">
        <f t="shared" si="353"/>
        <v>16.305</v>
      </c>
      <c r="H1781" s="36">
        <f>_xlfn.XLOOKUP($B1781,'[1]DOT Signs Costs (2)'!$A:$A,'[1]DOT Signs Costs (2)'!$W:$W)</f>
        <v>45.32</v>
      </c>
      <c r="I1781" s="36">
        <f t="shared" si="352"/>
        <v>12.6064825</v>
      </c>
      <c r="J1781" s="36">
        <f t="shared" si="354"/>
        <v>0.1820725</v>
      </c>
      <c r="K1781" s="36">
        <f t="shared" si="355"/>
        <v>12.6064825</v>
      </c>
      <c r="L1781" s="36">
        <f t="shared" si="356"/>
        <v>58.108554999999996</v>
      </c>
      <c r="M1781" s="36">
        <f t="shared" si="357"/>
        <v>4.5440890009999997</v>
      </c>
      <c r="N1781" s="36">
        <f t="shared" si="358"/>
        <v>62.652644000999999</v>
      </c>
      <c r="O1781" s="36">
        <f t="shared" si="359"/>
        <v>11.41696515340443</v>
      </c>
      <c r="P1781" s="36">
        <f t="shared" si="360"/>
        <v>74.069609154404432</v>
      </c>
      <c r="Q1781" s="38">
        <v>43.16</v>
      </c>
      <c r="R1781" s="39">
        <f t="shared" si="361"/>
        <v>-0.41730487722664655</v>
      </c>
      <c r="S1781" s="40"/>
      <c r="T1781" s="41" t="str">
        <f t="shared" si="362"/>
        <v/>
      </c>
      <c r="U1781" s="41" t="str">
        <f t="shared" si="363"/>
        <v/>
      </c>
      <c r="V1781" s="41">
        <f t="shared" si="351"/>
        <v>43.16</v>
      </c>
      <c r="W1781" s="18">
        <f>_xlfn.XLOOKUP($B1781,'[1]Query2 w Prices'!$B:$B,'[1]Query2 w Prices'!$L:$L)</f>
        <v>43.085700000000003</v>
      </c>
    </row>
    <row r="1782" spans="2:23" ht="16.5" customHeight="1" x14ac:dyDescent="0.25">
      <c r="B1782" s="42" t="s">
        <v>2948</v>
      </c>
      <c r="C1782" s="33" t="s">
        <v>6507</v>
      </c>
      <c r="D1782" s="34" t="str">
        <f>_xlfn.XLOOKUP($B1782,[1]Redo!$A:$A,[1]Redo!$AD:$AD)</f>
        <v>SGN,S8,BWX,R6-3,</v>
      </c>
      <c r="E1782" s="35">
        <v>1326</v>
      </c>
      <c r="F1782" s="36">
        <f>_xlfn.XLOOKUP($B1782,'[1]DOT Signs Costs (2)'!$A:$A,'[1]DOT Signs Costs (2)'!$Y:$Y)</f>
        <v>0.38762499999999994</v>
      </c>
      <c r="G1782" s="37">
        <f t="shared" si="353"/>
        <v>23.257499999999997</v>
      </c>
      <c r="H1782" s="36">
        <f>_xlfn.XLOOKUP($B1782,'[1]DOT Signs Costs (2)'!$A:$A,'[1]DOT Signs Costs (2)'!$W:$W)</f>
        <v>67.98</v>
      </c>
      <c r="I1782" s="36">
        <f t="shared" si="352"/>
        <v>17.981923749999996</v>
      </c>
      <c r="J1782" s="36">
        <f t="shared" si="354"/>
        <v>0.25970874999999999</v>
      </c>
      <c r="K1782" s="36">
        <f t="shared" si="355"/>
        <v>17.981923749999996</v>
      </c>
      <c r="L1782" s="36">
        <f t="shared" si="356"/>
        <v>86.221632499999998</v>
      </c>
      <c r="M1782" s="36">
        <f t="shared" si="357"/>
        <v>6.7425316615000002</v>
      </c>
      <c r="N1782" s="36">
        <f t="shared" si="358"/>
        <v>92.964164161499994</v>
      </c>
      <c r="O1782" s="36">
        <f t="shared" si="359"/>
        <v>16.94052405402514</v>
      </c>
      <c r="P1782" s="36">
        <f t="shared" si="360"/>
        <v>109.90468821552514</v>
      </c>
      <c r="Q1782" s="38">
        <v>60.16</v>
      </c>
      <c r="R1782" s="39">
        <f t="shared" si="361"/>
        <v>-0.45261661739101505</v>
      </c>
      <c r="S1782" s="40"/>
      <c r="T1782" s="41" t="str">
        <f t="shared" si="362"/>
        <v/>
      </c>
      <c r="U1782" s="41" t="str">
        <f t="shared" si="363"/>
        <v/>
      </c>
      <c r="V1782" s="41">
        <f t="shared" si="351"/>
        <v>60.16</v>
      </c>
      <c r="W1782" s="18">
        <f>_xlfn.XLOOKUP($B1782,'[1]Query2 w Prices'!$B:$B,'[1]Query2 w Prices'!$L:$L)</f>
        <v>60.082599999999999</v>
      </c>
    </row>
    <row r="1783" spans="2:23" ht="16.5" customHeight="1" x14ac:dyDescent="0.25">
      <c r="B1783" s="32" t="s">
        <v>2949</v>
      </c>
      <c r="C1783" s="33" t="s">
        <v>7915</v>
      </c>
      <c r="D1783" s="34" t="str">
        <f>_xlfn.XLOOKUP($B1783,[1]Redo!$A:$A,[1]Redo!$AD:$AD)</f>
        <v>SGN,S8,BWX,R6-3a,</v>
      </c>
      <c r="E1783" s="35">
        <v>1326</v>
      </c>
      <c r="F1783" s="36">
        <f>_xlfn.XLOOKUP($B1783,'[1]DOT Signs Costs (2)'!$A:$A,'[1]DOT Signs Costs (2)'!$Y:$Y)</f>
        <v>0.27174999999999999</v>
      </c>
      <c r="G1783" s="37">
        <f t="shared" si="353"/>
        <v>16.305</v>
      </c>
      <c r="H1783" s="36">
        <f>_xlfn.XLOOKUP($B1783,'[1]DOT Signs Costs (2)'!$A:$A,'[1]DOT Signs Costs (2)'!$W:$W)</f>
        <v>45.32</v>
      </c>
      <c r="I1783" s="36">
        <f t="shared" si="352"/>
        <v>12.6064825</v>
      </c>
      <c r="J1783" s="36">
        <f t="shared" si="354"/>
        <v>0.1820725</v>
      </c>
      <c r="K1783" s="36">
        <f t="shared" si="355"/>
        <v>12.6064825</v>
      </c>
      <c r="L1783" s="36">
        <f t="shared" si="356"/>
        <v>58.108554999999996</v>
      </c>
      <c r="M1783" s="36">
        <f t="shared" si="357"/>
        <v>4.5440890009999997</v>
      </c>
      <c r="N1783" s="36">
        <f t="shared" si="358"/>
        <v>62.652644000999999</v>
      </c>
      <c r="O1783" s="36">
        <f t="shared" si="359"/>
        <v>11.41696515340443</v>
      </c>
      <c r="P1783" s="36">
        <f t="shared" si="360"/>
        <v>74.069609154404432</v>
      </c>
      <c r="Q1783" s="38" t="e">
        <v>#N/A</v>
      </c>
      <c r="R1783" s="39" t="str">
        <f t="shared" si="361"/>
        <v xml:space="preserve"> </v>
      </c>
      <c r="S1783" s="40"/>
      <c r="T1783" s="41" t="str">
        <f t="shared" si="362"/>
        <v/>
      </c>
      <c r="U1783" s="41" t="str">
        <f t="shared" si="363"/>
        <v/>
      </c>
      <c r="V1783" s="41" t="e">
        <f t="shared" si="351"/>
        <v>#N/A</v>
      </c>
      <c r="W1783" s="18" t="e">
        <f>_xlfn.XLOOKUP($B1783,'[1]Query2 w Prices'!$B:$B,'[1]Query2 w Prices'!$L:$L)</f>
        <v>#N/A</v>
      </c>
    </row>
    <row r="1784" spans="2:23" ht="16.5" customHeight="1" x14ac:dyDescent="0.25">
      <c r="B1784" s="42" t="s">
        <v>2951</v>
      </c>
      <c r="C1784" s="33" t="s">
        <v>7916</v>
      </c>
      <c r="D1784" s="34" t="str">
        <f>_xlfn.XLOOKUP($B1784,[1]Redo!$A:$A,[1]Redo!$AD:$AD)</f>
        <v>SGN,S8,BWX,R6-3a,</v>
      </c>
      <c r="E1784" s="35">
        <v>1326</v>
      </c>
      <c r="F1784" s="36">
        <f>_xlfn.XLOOKUP($B1784,'[1]DOT Signs Costs (2)'!$A:$A,'[1]DOT Signs Costs (2)'!$Y:$Y)</f>
        <v>0.38762499999999994</v>
      </c>
      <c r="G1784" s="37">
        <f t="shared" si="353"/>
        <v>23.257499999999997</v>
      </c>
      <c r="H1784" s="36">
        <f>_xlfn.XLOOKUP($B1784,'[1]DOT Signs Costs (2)'!$A:$A,'[1]DOT Signs Costs (2)'!$W:$W)</f>
        <v>67.98</v>
      </c>
      <c r="I1784" s="36">
        <f t="shared" si="352"/>
        <v>17.981923749999996</v>
      </c>
      <c r="J1784" s="36">
        <f t="shared" si="354"/>
        <v>0.25970874999999999</v>
      </c>
      <c r="K1784" s="36">
        <f t="shared" si="355"/>
        <v>17.981923749999996</v>
      </c>
      <c r="L1784" s="36">
        <f t="shared" si="356"/>
        <v>86.221632499999998</v>
      </c>
      <c r="M1784" s="36">
        <f t="shared" si="357"/>
        <v>6.7425316615000002</v>
      </c>
      <c r="N1784" s="36">
        <f t="shared" si="358"/>
        <v>92.964164161499994</v>
      </c>
      <c r="O1784" s="36">
        <f t="shared" si="359"/>
        <v>16.94052405402514</v>
      </c>
      <c r="P1784" s="36">
        <f t="shared" si="360"/>
        <v>109.90468821552514</v>
      </c>
      <c r="Q1784" s="38">
        <v>60.16</v>
      </c>
      <c r="R1784" s="39">
        <f t="shared" si="361"/>
        <v>-0.45261661739101505</v>
      </c>
      <c r="S1784" s="40"/>
      <c r="T1784" s="41" t="str">
        <f t="shared" si="362"/>
        <v/>
      </c>
      <c r="U1784" s="41" t="str">
        <f t="shared" si="363"/>
        <v/>
      </c>
      <c r="V1784" s="41">
        <f t="shared" si="351"/>
        <v>60.16</v>
      </c>
      <c r="W1784" s="18">
        <f>_xlfn.XLOOKUP($B1784,'[1]Query2 w Prices'!$B:$B,'[1]Query2 w Prices'!$L:$L)</f>
        <v>60.082599999999999</v>
      </c>
    </row>
    <row r="1785" spans="2:23" ht="16.5" customHeight="1" x14ac:dyDescent="0.25">
      <c r="B1785" s="32" t="s">
        <v>2952</v>
      </c>
      <c r="C1785" s="33" t="s">
        <v>6508</v>
      </c>
      <c r="D1785" s="34" t="str">
        <f>_xlfn.XLOOKUP($B1785,[1]Redo!$A:$A,[1]Redo!$AD:$AD)</f>
        <v>SGN,S8,BWX,R6-3B(CA),</v>
      </c>
      <c r="E1785" s="35">
        <v>1326</v>
      </c>
      <c r="F1785" s="36">
        <f>_xlfn.XLOOKUP($B1785,'[1]DOT Signs Costs (2)'!$A:$A,'[1]DOT Signs Costs (2)'!$Y:$Y)</f>
        <v>0.96700000000000019</v>
      </c>
      <c r="G1785" s="37">
        <f t="shared" si="353"/>
        <v>58.02000000000001</v>
      </c>
      <c r="H1785" s="36">
        <f>_xlfn.XLOOKUP($B1785,'[1]DOT Signs Costs (2)'!$A:$A,'[1]DOT Signs Costs (2)'!$W:$W)</f>
        <v>181.28</v>
      </c>
      <c r="I1785" s="36">
        <f t="shared" si="352"/>
        <v>44.859130000000007</v>
      </c>
      <c r="J1785" s="36">
        <f t="shared" si="354"/>
        <v>0.64789000000000019</v>
      </c>
      <c r="K1785" s="36">
        <f t="shared" si="355"/>
        <v>44.859130000000007</v>
      </c>
      <c r="L1785" s="36">
        <f t="shared" si="356"/>
        <v>226.78701999999998</v>
      </c>
      <c r="M1785" s="36">
        <f t="shared" si="357"/>
        <v>17.734744964000001</v>
      </c>
      <c r="N1785" s="36">
        <f t="shared" si="358"/>
        <v>244.521764964</v>
      </c>
      <c r="O1785" s="36">
        <f t="shared" si="359"/>
        <v>44.5583185571287</v>
      </c>
      <c r="P1785" s="36">
        <f t="shared" si="360"/>
        <v>289.0800835211287</v>
      </c>
      <c r="Q1785" s="38" t="e">
        <v>#N/A</v>
      </c>
      <c r="R1785" s="39" t="str">
        <f t="shared" si="361"/>
        <v xml:space="preserve"> </v>
      </c>
      <c r="S1785" s="40"/>
      <c r="T1785" s="41" t="str">
        <f t="shared" si="362"/>
        <v/>
      </c>
      <c r="U1785" s="41" t="str">
        <f t="shared" si="363"/>
        <v/>
      </c>
      <c r="V1785" s="41" t="e">
        <f t="shared" si="351"/>
        <v>#N/A</v>
      </c>
      <c r="W1785" s="18" t="e">
        <f>_xlfn.XLOOKUP($B1785,'[1]Query2 w Prices'!$B:$B,'[1]Query2 w Prices'!$L:$L)</f>
        <v>#N/A</v>
      </c>
    </row>
    <row r="1786" spans="2:23" ht="16.5" customHeight="1" x14ac:dyDescent="0.25">
      <c r="B1786" s="42" t="s">
        <v>2953</v>
      </c>
      <c r="C1786" s="33" t="s">
        <v>6509</v>
      </c>
      <c r="D1786" s="34" t="str">
        <f>_xlfn.XLOOKUP($B1786,[1]Redo!$A:$A,[1]Redo!$AD:$AD)</f>
        <v>SGN,S8,BWX,R6-4A(CA),</v>
      </c>
      <c r="E1786" s="35">
        <v>1326</v>
      </c>
      <c r="F1786" s="36">
        <f>_xlfn.XLOOKUP($B1786,'[1]DOT Signs Costs (2)'!$A:$A,'[1]DOT Signs Costs (2)'!$Y:$Y)</f>
        <v>1.1781625</v>
      </c>
      <c r="G1786" s="37">
        <f t="shared" si="353"/>
        <v>70.689750000000004</v>
      </c>
      <c r="H1786" s="36">
        <f>_xlfn.XLOOKUP($B1786,'[1]DOT Signs Costs (2)'!$A:$A,'[1]DOT Signs Costs (2)'!$W:$W)</f>
        <v>224.334</v>
      </c>
      <c r="I1786" s="36">
        <f t="shared" si="352"/>
        <v>54.654958375</v>
      </c>
      <c r="J1786" s="36">
        <f t="shared" si="354"/>
        <v>0.78936887500000008</v>
      </c>
      <c r="K1786" s="36">
        <f t="shared" si="355"/>
        <v>54.654958375</v>
      </c>
      <c r="L1786" s="36">
        <f t="shared" si="356"/>
        <v>279.77832725000002</v>
      </c>
      <c r="M1786" s="36">
        <f t="shared" si="357"/>
        <v>21.878665190950002</v>
      </c>
      <c r="N1786" s="36">
        <f t="shared" si="358"/>
        <v>301.65699244095003</v>
      </c>
      <c r="O1786" s="36">
        <f t="shared" si="359"/>
        <v>54.969864814071379</v>
      </c>
      <c r="P1786" s="36">
        <f t="shared" si="360"/>
        <v>356.62685725502143</v>
      </c>
      <c r="Q1786" s="38" t="e">
        <v>#N/A</v>
      </c>
      <c r="R1786" s="39" t="str">
        <f t="shared" si="361"/>
        <v xml:space="preserve"> </v>
      </c>
      <c r="S1786" s="40"/>
      <c r="T1786" s="41" t="str">
        <f t="shared" si="362"/>
        <v/>
      </c>
      <c r="U1786" s="41" t="str">
        <f t="shared" si="363"/>
        <v/>
      </c>
      <c r="V1786" s="41" t="e">
        <f t="shared" si="351"/>
        <v>#N/A</v>
      </c>
      <c r="W1786" s="18" t="e">
        <f>_xlfn.XLOOKUP($B1786,'[1]Query2 w Prices'!$B:$B,'[1]Query2 w Prices'!$L:$L)</f>
        <v>#N/A</v>
      </c>
    </row>
    <row r="1787" spans="2:23" ht="16.5" customHeight="1" x14ac:dyDescent="0.25">
      <c r="B1787" s="32" t="s">
        <v>2954</v>
      </c>
      <c r="C1787" s="33" t="s">
        <v>6510</v>
      </c>
      <c r="D1787" s="34" t="str">
        <f>_xlfn.XLOOKUP($B1787,[1]Redo!$A:$A,[1]Redo!$AD:$AD)</f>
        <v>SGN,S8,BWX,R6-4B(CA),</v>
      </c>
      <c r="E1787" s="35">
        <v>1326</v>
      </c>
      <c r="F1787" s="36">
        <f>_xlfn.XLOOKUP($B1787,'[1]DOT Signs Costs (2)'!$A:$A,'[1]DOT Signs Costs (2)'!$Y:$Y)</f>
        <v>0.96700000000000019</v>
      </c>
      <c r="G1787" s="37">
        <f t="shared" si="353"/>
        <v>58.02000000000001</v>
      </c>
      <c r="H1787" s="36">
        <f>_xlfn.XLOOKUP($B1787,'[1]DOT Signs Costs (2)'!$A:$A,'[1]DOT Signs Costs (2)'!$W:$W)</f>
        <v>181.28</v>
      </c>
      <c r="I1787" s="36">
        <f t="shared" si="352"/>
        <v>44.859130000000007</v>
      </c>
      <c r="J1787" s="36">
        <f t="shared" si="354"/>
        <v>0.64789000000000019</v>
      </c>
      <c r="K1787" s="36">
        <f t="shared" si="355"/>
        <v>44.859130000000007</v>
      </c>
      <c r="L1787" s="36">
        <f t="shared" si="356"/>
        <v>226.78701999999998</v>
      </c>
      <c r="M1787" s="36">
        <f t="shared" si="357"/>
        <v>17.734744964000001</v>
      </c>
      <c r="N1787" s="36">
        <f t="shared" si="358"/>
        <v>244.521764964</v>
      </c>
      <c r="O1787" s="36">
        <f t="shared" si="359"/>
        <v>44.5583185571287</v>
      </c>
      <c r="P1787" s="36">
        <f t="shared" si="360"/>
        <v>289.0800835211287</v>
      </c>
      <c r="Q1787" s="38" t="e">
        <v>#N/A</v>
      </c>
      <c r="R1787" s="39" t="str">
        <f t="shared" si="361"/>
        <v xml:space="preserve"> </v>
      </c>
      <c r="S1787" s="40"/>
      <c r="T1787" s="41" t="str">
        <f t="shared" si="362"/>
        <v/>
      </c>
      <c r="U1787" s="41" t="str">
        <f t="shared" si="363"/>
        <v/>
      </c>
      <c r="V1787" s="41" t="e">
        <f t="shared" si="351"/>
        <v>#N/A</v>
      </c>
      <c r="W1787" s="18" t="e">
        <f>_xlfn.XLOOKUP($B1787,'[1]Query2 w Prices'!$B:$B,'[1]Query2 w Prices'!$L:$L)</f>
        <v>#N/A</v>
      </c>
    </row>
    <row r="1788" spans="2:23" ht="16.5" customHeight="1" x14ac:dyDescent="0.25">
      <c r="B1788" s="42" t="s">
        <v>2955</v>
      </c>
      <c r="C1788" s="33" t="s">
        <v>6511</v>
      </c>
      <c r="D1788" s="34" t="str">
        <f>_xlfn.XLOOKUP($B1788,[1]Redo!$A:$A,[1]Redo!$AD:$AD)</f>
        <v>SGN,S8,BWX,R6-5P,</v>
      </c>
      <c r="E1788" s="35">
        <v>1326</v>
      </c>
      <c r="F1788" s="36">
        <f>_xlfn.XLOOKUP($B1788,'[1]DOT Signs Costs (2)'!$A:$A,'[1]DOT Signs Costs (2)'!$Y:$Y)</f>
        <v>0.33468750000000008</v>
      </c>
      <c r="G1788" s="37">
        <f t="shared" si="353"/>
        <v>20.081250000000004</v>
      </c>
      <c r="H1788" s="36">
        <f>_xlfn.XLOOKUP($B1788,'[1]DOT Signs Costs (2)'!$A:$A,'[1]DOT Signs Costs (2)'!$W:$W)</f>
        <v>56.650000000000006</v>
      </c>
      <c r="I1788" s="36">
        <f t="shared" si="352"/>
        <v>15.526153125000004</v>
      </c>
      <c r="J1788" s="36">
        <f t="shared" si="354"/>
        <v>0.22424062500000008</v>
      </c>
      <c r="K1788" s="36">
        <f t="shared" si="355"/>
        <v>15.526153125000004</v>
      </c>
      <c r="L1788" s="36">
        <f t="shared" si="356"/>
        <v>72.400393750000006</v>
      </c>
      <c r="M1788" s="36">
        <f t="shared" si="357"/>
        <v>5.6617107912500009</v>
      </c>
      <c r="N1788" s="36">
        <f t="shared" si="358"/>
        <v>78.062104541250008</v>
      </c>
      <c r="O1788" s="36">
        <f t="shared" si="359"/>
        <v>14.224975522735164</v>
      </c>
      <c r="P1788" s="36">
        <f t="shared" si="360"/>
        <v>92.287080063985172</v>
      </c>
      <c r="Q1788" s="38">
        <v>53.92</v>
      </c>
      <c r="R1788" s="39">
        <f t="shared" si="361"/>
        <v>-0.41573620096533792</v>
      </c>
      <c r="S1788" s="40"/>
      <c r="T1788" s="41" t="str">
        <f t="shared" si="362"/>
        <v/>
      </c>
      <c r="U1788" s="41" t="str">
        <f t="shared" si="363"/>
        <v/>
      </c>
      <c r="V1788" s="41">
        <f t="shared" si="351"/>
        <v>53.92</v>
      </c>
      <c r="W1788" s="18">
        <f>_xlfn.XLOOKUP($B1788,'[1]Query2 w Prices'!$B:$B,'[1]Query2 w Prices'!$L:$L)</f>
        <v>53.8459</v>
      </c>
    </row>
    <row r="1789" spans="2:23" ht="16.5" customHeight="1" x14ac:dyDescent="0.25">
      <c r="B1789" s="32" t="s">
        <v>2958</v>
      </c>
      <c r="C1789" s="33" t="s">
        <v>6512</v>
      </c>
      <c r="D1789" s="34" t="str">
        <f>_xlfn.XLOOKUP($B1789,[1]Redo!$A:$A,[1]Redo!$AD:$AD)</f>
        <v>SGN,S8,BWX,R6-6,</v>
      </c>
      <c r="E1789" s="35">
        <v>1326</v>
      </c>
      <c r="F1789" s="36">
        <f>_xlfn.XLOOKUP($B1789,'[1]DOT Signs Costs (2)'!$A:$A,'[1]DOT Signs Costs (2)'!$Y:$Y)</f>
        <v>0.28175</v>
      </c>
      <c r="G1789" s="37">
        <f t="shared" si="353"/>
        <v>16.905000000000001</v>
      </c>
      <c r="H1789" s="36">
        <f>_xlfn.XLOOKUP($B1789,'[1]DOT Signs Costs (2)'!$A:$A,'[1]DOT Signs Costs (2)'!$W:$W)</f>
        <v>45.32</v>
      </c>
      <c r="I1789" s="36">
        <f t="shared" si="352"/>
        <v>13.070382500000001</v>
      </c>
      <c r="J1789" s="36">
        <f t="shared" si="354"/>
        <v>0.18877250000000001</v>
      </c>
      <c r="K1789" s="36">
        <f t="shared" si="355"/>
        <v>13.070382500000001</v>
      </c>
      <c r="L1789" s="36">
        <f t="shared" si="356"/>
        <v>58.579155</v>
      </c>
      <c r="M1789" s="36">
        <f t="shared" si="357"/>
        <v>4.5808899210000007</v>
      </c>
      <c r="N1789" s="36">
        <f t="shared" si="358"/>
        <v>63.160044921000001</v>
      </c>
      <c r="O1789" s="36">
        <f t="shared" si="359"/>
        <v>11.509426991445183</v>
      </c>
      <c r="P1789" s="36">
        <f t="shared" si="360"/>
        <v>74.669471912445189</v>
      </c>
      <c r="Q1789" s="38">
        <v>43.16</v>
      </c>
      <c r="R1789" s="39">
        <f t="shared" si="361"/>
        <v>-0.42198600184814616</v>
      </c>
      <c r="S1789" s="40"/>
      <c r="T1789" s="41" t="str">
        <f t="shared" si="362"/>
        <v/>
      </c>
      <c r="U1789" s="41" t="str">
        <f t="shared" si="363"/>
        <v/>
      </c>
      <c r="V1789" s="41">
        <f t="shared" si="351"/>
        <v>43.16</v>
      </c>
      <c r="W1789" s="18">
        <f>_xlfn.XLOOKUP($B1789,'[1]Query2 w Prices'!$B:$B,'[1]Query2 w Prices'!$L:$L)</f>
        <v>43.085700000000003</v>
      </c>
    </row>
    <row r="1790" spans="2:23" ht="16.5" customHeight="1" x14ac:dyDescent="0.25">
      <c r="B1790" s="42" t="s">
        <v>2959</v>
      </c>
      <c r="C1790" s="33" t="s">
        <v>6513</v>
      </c>
      <c r="D1790" s="34" t="str">
        <f>_xlfn.XLOOKUP($B1790,[1]Redo!$A:$A,[1]Redo!$AD:$AD)</f>
        <v>SGN,S8,BWX,R6-6,</v>
      </c>
      <c r="E1790" s="35">
        <v>1326</v>
      </c>
      <c r="F1790" s="36">
        <f>_xlfn.XLOOKUP($B1790,'[1]DOT Signs Costs (2)'!$A:$A,'[1]DOT Signs Costs (2)'!$Y:$Y)</f>
        <v>0.39762499999999995</v>
      </c>
      <c r="G1790" s="37">
        <f t="shared" si="353"/>
        <v>23.857499999999998</v>
      </c>
      <c r="H1790" s="36">
        <f>_xlfn.XLOOKUP($B1790,'[1]DOT Signs Costs (2)'!$A:$A,'[1]DOT Signs Costs (2)'!$W:$W)</f>
        <v>67.98</v>
      </c>
      <c r="I1790" s="36">
        <f t="shared" si="352"/>
        <v>18.445823749999999</v>
      </c>
      <c r="J1790" s="36">
        <f t="shared" si="354"/>
        <v>0.26640874999999997</v>
      </c>
      <c r="K1790" s="36">
        <f t="shared" si="355"/>
        <v>18.445823749999999</v>
      </c>
      <c r="L1790" s="36">
        <f t="shared" si="356"/>
        <v>86.692232500000003</v>
      </c>
      <c r="M1790" s="36">
        <f t="shared" si="357"/>
        <v>6.7793325815000003</v>
      </c>
      <c r="N1790" s="36">
        <f t="shared" si="358"/>
        <v>93.471565081500003</v>
      </c>
      <c r="O1790" s="36">
        <f t="shared" si="359"/>
        <v>17.032985892065895</v>
      </c>
      <c r="P1790" s="36">
        <f t="shared" si="360"/>
        <v>110.5045509735659</v>
      </c>
      <c r="Q1790" s="38">
        <v>60.16</v>
      </c>
      <c r="R1790" s="39">
        <f t="shared" si="361"/>
        <v>-0.45558803261966074</v>
      </c>
      <c r="S1790" s="40"/>
      <c r="T1790" s="41" t="str">
        <f t="shared" si="362"/>
        <v/>
      </c>
      <c r="U1790" s="41" t="str">
        <f t="shared" si="363"/>
        <v/>
      </c>
      <c r="V1790" s="41">
        <f t="shared" si="351"/>
        <v>60.16</v>
      </c>
      <c r="W1790" s="18">
        <f>_xlfn.XLOOKUP($B1790,'[1]Query2 w Prices'!$B:$B,'[1]Query2 w Prices'!$L:$L)</f>
        <v>60.082599999999999</v>
      </c>
    </row>
    <row r="1791" spans="2:23" ht="16.5" customHeight="1" x14ac:dyDescent="0.25">
      <c r="B1791" s="32" t="s">
        <v>2960</v>
      </c>
      <c r="C1791" s="33" t="s">
        <v>6514</v>
      </c>
      <c r="D1791" s="34" t="str">
        <f>_xlfn.XLOOKUP($B1791,[1]Redo!$A:$A,[1]Redo!$AD:$AD)</f>
        <v>SGN,S8,BWX,R6-7,</v>
      </c>
      <c r="E1791" s="35">
        <v>1326</v>
      </c>
      <c r="F1791" s="36">
        <f>_xlfn.XLOOKUP($B1791,'[1]DOT Signs Costs (2)'!$A:$A,'[1]DOT Signs Costs (2)'!$Y:$Y)</f>
        <v>0.28175</v>
      </c>
      <c r="G1791" s="37">
        <f t="shared" si="353"/>
        <v>16.905000000000001</v>
      </c>
      <c r="H1791" s="36">
        <f>_xlfn.XLOOKUP($B1791,'[1]DOT Signs Costs (2)'!$A:$A,'[1]DOT Signs Costs (2)'!$W:$W)</f>
        <v>45.32</v>
      </c>
      <c r="I1791" s="36">
        <f t="shared" si="352"/>
        <v>13.070382500000001</v>
      </c>
      <c r="J1791" s="36">
        <f t="shared" si="354"/>
        <v>0.18877250000000001</v>
      </c>
      <c r="K1791" s="36">
        <f t="shared" si="355"/>
        <v>13.070382500000001</v>
      </c>
      <c r="L1791" s="36">
        <f t="shared" si="356"/>
        <v>58.579155</v>
      </c>
      <c r="M1791" s="36">
        <f t="shared" si="357"/>
        <v>4.5808899210000007</v>
      </c>
      <c r="N1791" s="36">
        <f t="shared" si="358"/>
        <v>63.160044921000001</v>
      </c>
      <c r="O1791" s="36">
        <f t="shared" si="359"/>
        <v>11.509426991445183</v>
      </c>
      <c r="P1791" s="36">
        <f t="shared" si="360"/>
        <v>74.669471912445189</v>
      </c>
      <c r="Q1791" s="38">
        <v>43.16</v>
      </c>
      <c r="R1791" s="39">
        <f t="shared" si="361"/>
        <v>-0.42198600184814616</v>
      </c>
      <c r="S1791" s="40"/>
      <c r="T1791" s="41" t="str">
        <f t="shared" si="362"/>
        <v/>
      </c>
      <c r="U1791" s="41" t="str">
        <f t="shared" si="363"/>
        <v/>
      </c>
      <c r="V1791" s="41">
        <f t="shared" si="351"/>
        <v>43.16</v>
      </c>
      <c r="W1791" s="18">
        <f>_xlfn.XLOOKUP($B1791,'[1]Query2 w Prices'!$B:$B,'[1]Query2 w Prices'!$L:$L)</f>
        <v>43.085700000000003</v>
      </c>
    </row>
    <row r="1792" spans="2:23" ht="16.5" customHeight="1" x14ac:dyDescent="0.25">
      <c r="B1792" s="42" t="s">
        <v>2961</v>
      </c>
      <c r="C1792" s="33" t="s">
        <v>6515</v>
      </c>
      <c r="D1792" s="34" t="str">
        <f>_xlfn.XLOOKUP($B1792,[1]Redo!$A:$A,[1]Redo!$AD:$AD)</f>
        <v>SGN,S8,BWX,R6-7,</v>
      </c>
      <c r="E1792" s="35">
        <v>1326</v>
      </c>
      <c r="F1792" s="36">
        <f>_xlfn.XLOOKUP($B1792,'[1]DOT Signs Costs (2)'!$A:$A,'[1]DOT Signs Costs (2)'!$Y:$Y)</f>
        <v>0.39762499999999995</v>
      </c>
      <c r="G1792" s="37">
        <f t="shared" si="353"/>
        <v>23.857499999999998</v>
      </c>
      <c r="H1792" s="36">
        <f>_xlfn.XLOOKUP($B1792,'[1]DOT Signs Costs (2)'!$A:$A,'[1]DOT Signs Costs (2)'!$W:$W)</f>
        <v>67.98</v>
      </c>
      <c r="I1792" s="36">
        <f t="shared" si="352"/>
        <v>18.445823749999999</v>
      </c>
      <c r="J1792" s="36">
        <f t="shared" si="354"/>
        <v>0.26640874999999997</v>
      </c>
      <c r="K1792" s="36">
        <f t="shared" si="355"/>
        <v>18.445823749999999</v>
      </c>
      <c r="L1792" s="36">
        <f t="shared" si="356"/>
        <v>86.692232500000003</v>
      </c>
      <c r="M1792" s="36">
        <f t="shared" si="357"/>
        <v>6.7793325815000003</v>
      </c>
      <c r="N1792" s="36">
        <f t="shared" si="358"/>
        <v>93.471565081500003</v>
      </c>
      <c r="O1792" s="36">
        <f t="shared" si="359"/>
        <v>17.032985892065895</v>
      </c>
      <c r="P1792" s="36">
        <f t="shared" si="360"/>
        <v>110.5045509735659</v>
      </c>
      <c r="Q1792" s="38">
        <v>60.16</v>
      </c>
      <c r="R1792" s="39">
        <f t="shared" si="361"/>
        <v>-0.45558803261966074</v>
      </c>
      <c r="S1792" s="40"/>
      <c r="T1792" s="41" t="str">
        <f t="shared" si="362"/>
        <v/>
      </c>
      <c r="U1792" s="41" t="str">
        <f t="shared" si="363"/>
        <v/>
      </c>
      <c r="V1792" s="41">
        <f t="shared" si="351"/>
        <v>60.16</v>
      </c>
      <c r="W1792" s="18">
        <f>_xlfn.XLOOKUP($B1792,'[1]Query2 w Prices'!$B:$B,'[1]Query2 w Prices'!$L:$L)</f>
        <v>60.082599999999999</v>
      </c>
    </row>
    <row r="1793" spans="2:23" ht="16.5" customHeight="1" x14ac:dyDescent="0.25">
      <c r="B1793" s="32" t="s">
        <v>2966</v>
      </c>
      <c r="C1793" s="33" t="s">
        <v>6516</v>
      </c>
      <c r="D1793" s="34" t="str">
        <f>_xlfn.XLOOKUP($B1793,[1]Redo!$A:$A,[1]Redo!$AD:$AD)</f>
        <v>SGN,S8,BWX,R70A(CA),</v>
      </c>
      <c r="E1793" s="35">
        <v>1326</v>
      </c>
      <c r="F1793" s="36">
        <f>_xlfn.XLOOKUP($B1793,'[1]DOT Signs Costs (2)'!$A:$A,'[1]DOT Signs Costs (2)'!$Y:$Y)</f>
        <v>0.70524999999999993</v>
      </c>
      <c r="G1793" s="37">
        <f t="shared" si="353"/>
        <v>42.314999999999998</v>
      </c>
      <c r="H1793" s="36">
        <f>_xlfn.XLOOKUP($B1793,'[1]DOT Signs Costs (2)'!$A:$A,'[1]DOT Signs Costs (2)'!$W:$W)</f>
        <v>135.96</v>
      </c>
      <c r="I1793" s="36">
        <f t="shared" si="352"/>
        <v>32.716547499999997</v>
      </c>
      <c r="J1793" s="36">
        <f t="shared" si="354"/>
        <v>0.47251749999999998</v>
      </c>
      <c r="K1793" s="36">
        <f t="shared" si="355"/>
        <v>32.716547499999997</v>
      </c>
      <c r="L1793" s="36">
        <f t="shared" si="356"/>
        <v>169.14906500000001</v>
      </c>
      <c r="M1793" s="36">
        <f t="shared" si="357"/>
        <v>13.227456883000002</v>
      </c>
      <c r="N1793" s="36">
        <f t="shared" si="358"/>
        <v>182.37652188300001</v>
      </c>
      <c r="O1793" s="36">
        <f t="shared" si="359"/>
        <v>33.233815241765022</v>
      </c>
      <c r="P1793" s="36">
        <f t="shared" si="360"/>
        <v>215.61033712476504</v>
      </c>
      <c r="Q1793" s="38" t="e">
        <v>#N/A</v>
      </c>
      <c r="R1793" s="39" t="str">
        <f t="shared" si="361"/>
        <v xml:space="preserve"> </v>
      </c>
      <c r="S1793" s="40"/>
      <c r="T1793" s="41" t="str">
        <f t="shared" si="362"/>
        <v/>
      </c>
      <c r="U1793" s="41" t="str">
        <f t="shared" si="363"/>
        <v/>
      </c>
      <c r="V1793" s="41" t="e">
        <f t="shared" si="351"/>
        <v>#N/A</v>
      </c>
      <c r="W1793" s="18" t="e">
        <f>_xlfn.XLOOKUP($B1793,'[1]Query2 w Prices'!$B:$B,'[1]Query2 w Prices'!$L:$L)</f>
        <v>#N/A</v>
      </c>
    </row>
    <row r="1794" spans="2:23" ht="16.5" customHeight="1" x14ac:dyDescent="0.25">
      <c r="B1794" s="42" t="s">
        <v>2967</v>
      </c>
      <c r="C1794" s="33" t="s">
        <v>6517</v>
      </c>
      <c r="D1794" s="34" t="str">
        <f>_xlfn.XLOOKUP($B1794,[1]Redo!$A:$A,[1]Redo!$AD:$AD)</f>
        <v>SGN,S8,BWX,R70B(CA),</v>
      </c>
      <c r="E1794" s="35">
        <v>1326</v>
      </c>
      <c r="F1794" s="36">
        <f>_xlfn.XLOOKUP($B1794,'[1]DOT Signs Costs (2)'!$A:$A,'[1]DOT Signs Costs (2)'!$Y:$Y)</f>
        <v>0.70524999999999993</v>
      </c>
      <c r="G1794" s="37">
        <f t="shared" si="353"/>
        <v>42.314999999999998</v>
      </c>
      <c r="H1794" s="36">
        <f>_xlfn.XLOOKUP($B1794,'[1]DOT Signs Costs (2)'!$A:$A,'[1]DOT Signs Costs (2)'!$W:$W)</f>
        <v>135.96</v>
      </c>
      <c r="I1794" s="36">
        <f t="shared" si="352"/>
        <v>32.716547499999997</v>
      </c>
      <c r="J1794" s="36">
        <f t="shared" si="354"/>
        <v>0.47251749999999998</v>
      </c>
      <c r="K1794" s="36">
        <f t="shared" si="355"/>
        <v>32.716547499999997</v>
      </c>
      <c r="L1794" s="36">
        <f t="shared" si="356"/>
        <v>169.14906500000001</v>
      </c>
      <c r="M1794" s="36">
        <f t="shared" si="357"/>
        <v>13.227456883000002</v>
      </c>
      <c r="N1794" s="36">
        <f t="shared" si="358"/>
        <v>182.37652188300001</v>
      </c>
      <c r="O1794" s="36">
        <f t="shared" si="359"/>
        <v>33.233815241765022</v>
      </c>
      <c r="P1794" s="36">
        <f t="shared" si="360"/>
        <v>215.61033712476504</v>
      </c>
      <c r="Q1794" s="38" t="e">
        <v>#N/A</v>
      </c>
      <c r="R1794" s="39" t="str">
        <f t="shared" si="361"/>
        <v xml:space="preserve"> </v>
      </c>
      <c r="S1794" s="40"/>
      <c r="T1794" s="41" t="str">
        <f t="shared" si="362"/>
        <v/>
      </c>
      <c r="U1794" s="41" t="str">
        <f t="shared" si="363"/>
        <v/>
      </c>
      <c r="V1794" s="41" t="e">
        <f t="shared" si="351"/>
        <v>#N/A</v>
      </c>
      <c r="W1794" s="18" t="e">
        <f>_xlfn.XLOOKUP($B1794,'[1]Query2 w Prices'!$B:$B,'[1]Query2 w Prices'!$L:$L)</f>
        <v>#N/A</v>
      </c>
    </row>
    <row r="1795" spans="2:23" ht="16.5" customHeight="1" x14ac:dyDescent="0.25">
      <c r="B1795" s="32" t="s">
        <v>2962</v>
      </c>
      <c r="C1795" s="33" t="s">
        <v>6518</v>
      </c>
      <c r="D1795" s="34" t="str">
        <f>_xlfn.XLOOKUP($B1795,[1]Redo!$A:$A,[1]Redo!$AD:$AD)</f>
        <v>SGN,S8,BWX,R70(CA),</v>
      </c>
      <c r="E1795" s="35">
        <v>1326</v>
      </c>
      <c r="F1795" s="36">
        <f>_xlfn.XLOOKUP($B1795,'[1]DOT Signs Costs (2)'!$A:$A,'[1]DOT Signs Costs (2)'!$Y:$Y)</f>
        <v>2.1130000000000004</v>
      </c>
      <c r="G1795" s="37">
        <f t="shared" si="353"/>
        <v>126.78000000000003</v>
      </c>
      <c r="H1795" s="36">
        <f>_xlfn.XLOOKUP($B1795,'[1]DOT Signs Costs (2)'!$A:$A,'[1]DOT Signs Costs (2)'!$W:$W)</f>
        <v>422.98666666666668</v>
      </c>
      <c r="I1795" s="36">
        <f t="shared" si="352"/>
        <v>98.022070000000028</v>
      </c>
      <c r="J1795" s="36">
        <f t="shared" si="354"/>
        <v>1.4157100000000005</v>
      </c>
      <c r="K1795" s="36">
        <f t="shared" si="355"/>
        <v>98.022070000000028</v>
      </c>
      <c r="L1795" s="36">
        <f t="shared" si="356"/>
        <v>522.42444666666665</v>
      </c>
      <c r="M1795" s="36">
        <f t="shared" si="357"/>
        <v>40.853591729333338</v>
      </c>
      <c r="N1795" s="36">
        <f t="shared" si="358"/>
        <v>563.27803839599994</v>
      </c>
      <c r="O1795" s="36">
        <f t="shared" si="359"/>
        <v>102.64412362138285</v>
      </c>
      <c r="P1795" s="36">
        <f t="shared" si="360"/>
        <v>665.92216201738279</v>
      </c>
      <c r="Q1795" s="38">
        <v>1088.42</v>
      </c>
      <c r="R1795" s="39">
        <f t="shared" si="361"/>
        <v>0.63445528934294382</v>
      </c>
      <c r="S1795" s="40"/>
      <c r="T1795" s="41" t="str">
        <f t="shared" si="362"/>
        <v/>
      </c>
      <c r="U1795" s="41" t="str">
        <f t="shared" si="363"/>
        <v/>
      </c>
      <c r="V1795" s="41">
        <f t="shared" si="351"/>
        <v>1088.42</v>
      </c>
      <c r="W1795" s="18">
        <f>_xlfn.XLOOKUP($B1795,'[1]Query2 w Prices'!$B:$B,'[1]Query2 w Prices'!$L:$L)</f>
        <v>1088.3387</v>
      </c>
    </row>
    <row r="1796" spans="2:23" ht="16.5" customHeight="1" x14ac:dyDescent="0.25">
      <c r="B1796" s="42" t="s">
        <v>2994</v>
      </c>
      <c r="C1796" s="33" t="s">
        <v>6519</v>
      </c>
      <c r="D1796" s="34" t="str">
        <f>_xlfn.XLOOKUP($B1796,[1]Redo!$A:$A,[1]Redo!$AD:$AD)</f>
        <v>SGN,S8,BWX,R73-1(CA),</v>
      </c>
      <c r="E1796" s="35">
        <v>1326</v>
      </c>
      <c r="F1796" s="36">
        <f>_xlfn.XLOOKUP($B1796,'[1]DOT Signs Costs (2)'!$A:$A,'[1]DOT Signs Costs (2)'!$Y:$Y)</f>
        <v>0.19450000000000003</v>
      </c>
      <c r="G1796" s="37">
        <f t="shared" si="353"/>
        <v>11.670000000000002</v>
      </c>
      <c r="H1796" s="36">
        <f>_xlfn.XLOOKUP($B1796,'[1]DOT Signs Costs (2)'!$A:$A,'[1]DOT Signs Costs (2)'!$W:$W)</f>
        <v>30.213333333333338</v>
      </c>
      <c r="I1796" s="36">
        <f t="shared" si="352"/>
        <v>9.0228550000000016</v>
      </c>
      <c r="J1796" s="36">
        <f t="shared" si="354"/>
        <v>0.13031500000000004</v>
      </c>
      <c r="K1796" s="36">
        <f t="shared" si="355"/>
        <v>9.0228550000000016</v>
      </c>
      <c r="L1796" s="36">
        <f t="shared" si="356"/>
        <v>39.366503333333341</v>
      </c>
      <c r="M1796" s="36">
        <f t="shared" si="357"/>
        <v>3.0784605606666675</v>
      </c>
      <c r="N1796" s="36">
        <f t="shared" si="358"/>
        <v>42.444963894000011</v>
      </c>
      <c r="O1796" s="36">
        <f t="shared" si="359"/>
        <v>7.734592552990625</v>
      </c>
      <c r="P1796" s="36">
        <f t="shared" si="360"/>
        <v>50.179556446990638</v>
      </c>
      <c r="Q1796" s="38" t="e">
        <v>#N/A</v>
      </c>
      <c r="R1796" s="39" t="str">
        <f t="shared" si="361"/>
        <v xml:space="preserve"> </v>
      </c>
      <c r="S1796" s="40"/>
      <c r="T1796" s="41" t="str">
        <f t="shared" si="362"/>
        <v/>
      </c>
      <c r="U1796" s="41" t="str">
        <f t="shared" si="363"/>
        <v/>
      </c>
      <c r="V1796" s="41" t="e">
        <f t="shared" si="351"/>
        <v>#N/A</v>
      </c>
      <c r="W1796" s="18" t="e">
        <f>_xlfn.XLOOKUP($B1796,'[1]Query2 w Prices'!$B:$B,'[1]Query2 w Prices'!$L:$L)</f>
        <v>#N/A</v>
      </c>
    </row>
    <row r="1797" spans="2:23" ht="16.5" customHeight="1" x14ac:dyDescent="0.25">
      <c r="B1797" s="32" t="s">
        <v>2997</v>
      </c>
      <c r="C1797" s="33" t="s">
        <v>6520</v>
      </c>
      <c r="D1797" s="34" t="str">
        <f>_xlfn.XLOOKUP($B1797,[1]Redo!$A:$A,[1]Redo!$AD:$AD)</f>
        <v>SGN,S8,BWX,R73-1(CA),</v>
      </c>
      <c r="E1797" s="35">
        <v>1326</v>
      </c>
      <c r="F1797" s="36">
        <f>_xlfn.XLOOKUP($B1797,'[1]DOT Signs Costs (2)'!$A:$A,'[1]DOT Signs Costs (2)'!$Y:$Y)</f>
        <v>0.38762499999999994</v>
      </c>
      <c r="G1797" s="37">
        <f t="shared" si="353"/>
        <v>23.257499999999997</v>
      </c>
      <c r="H1797" s="36">
        <f>_xlfn.XLOOKUP($B1797,'[1]DOT Signs Costs (2)'!$A:$A,'[1]DOT Signs Costs (2)'!$W:$W)</f>
        <v>67.98</v>
      </c>
      <c r="I1797" s="36">
        <f t="shared" si="352"/>
        <v>17.981923749999996</v>
      </c>
      <c r="J1797" s="36">
        <f t="shared" si="354"/>
        <v>0.25970874999999999</v>
      </c>
      <c r="K1797" s="36">
        <f t="shared" si="355"/>
        <v>17.981923749999996</v>
      </c>
      <c r="L1797" s="36">
        <f t="shared" si="356"/>
        <v>86.221632499999998</v>
      </c>
      <c r="M1797" s="36">
        <f t="shared" si="357"/>
        <v>6.7425316615000002</v>
      </c>
      <c r="N1797" s="36">
        <f t="shared" si="358"/>
        <v>92.964164161499994</v>
      </c>
      <c r="O1797" s="36">
        <f t="shared" si="359"/>
        <v>16.94052405402514</v>
      </c>
      <c r="P1797" s="36">
        <f t="shared" si="360"/>
        <v>109.90468821552514</v>
      </c>
      <c r="Q1797" s="38">
        <v>61.3</v>
      </c>
      <c r="R1797" s="39">
        <f t="shared" si="361"/>
        <v>-0.44224399345194854</v>
      </c>
      <c r="S1797" s="40"/>
      <c r="T1797" s="41" t="str">
        <f t="shared" si="362"/>
        <v/>
      </c>
      <c r="U1797" s="41" t="str">
        <f t="shared" si="363"/>
        <v/>
      </c>
      <c r="V1797" s="41">
        <f t="shared" si="351"/>
        <v>61.3</v>
      </c>
      <c r="W1797" s="18">
        <f>_xlfn.XLOOKUP($B1797,'[1]Query2 w Prices'!$B:$B,'[1]Query2 w Prices'!$L:$L)</f>
        <v>61.224600000000002</v>
      </c>
    </row>
    <row r="1798" spans="2:23" ht="16.5" customHeight="1" x14ac:dyDescent="0.25">
      <c r="B1798" s="42" t="s">
        <v>2998</v>
      </c>
      <c r="C1798" s="33" t="s">
        <v>6521</v>
      </c>
      <c r="D1798" s="34" t="str">
        <f>_xlfn.XLOOKUP($B1798,[1]Redo!$A:$A,[1]Redo!$AD:$AD)</f>
        <v>SGN,S8,BWX,R73-1(CA),</v>
      </c>
      <c r="E1798" s="35">
        <v>1326</v>
      </c>
      <c r="F1798" s="36">
        <f>_xlfn.XLOOKUP($B1798,'[1]DOT Signs Costs (2)'!$A:$A,'[1]DOT Signs Costs (2)'!$Y:$Y)</f>
        <v>0.55643750000000014</v>
      </c>
      <c r="G1798" s="37">
        <f t="shared" si="353"/>
        <v>33.386250000000011</v>
      </c>
      <c r="H1798" s="36">
        <f>_xlfn.XLOOKUP($B1798,'[1]DOT Signs Costs (2)'!$A:$A,'[1]DOT Signs Costs (2)'!$W:$W)</f>
        <v>101.97</v>
      </c>
      <c r="I1798" s="36">
        <f t="shared" si="352"/>
        <v>25.813135625000008</v>
      </c>
      <c r="J1798" s="36">
        <f t="shared" si="354"/>
        <v>0.37281312500000013</v>
      </c>
      <c r="K1798" s="36">
        <f t="shared" si="355"/>
        <v>25.813135625000008</v>
      </c>
      <c r="L1798" s="36">
        <f t="shared" si="356"/>
        <v>128.15594874999999</v>
      </c>
      <c r="M1798" s="36">
        <f t="shared" si="357"/>
        <v>10.02179519225</v>
      </c>
      <c r="N1798" s="36">
        <f t="shared" si="358"/>
        <v>138.17774394225</v>
      </c>
      <c r="O1798" s="36">
        <f t="shared" si="359"/>
        <v>25.179631485935836</v>
      </c>
      <c r="P1798" s="36">
        <f t="shared" si="360"/>
        <v>163.35737542818583</v>
      </c>
      <c r="Q1798" s="38">
        <v>89.64</v>
      </c>
      <c r="R1798" s="39">
        <f t="shared" si="361"/>
        <v>-0.45126444542195165</v>
      </c>
      <c r="S1798" s="40"/>
      <c r="T1798" s="41" t="str">
        <f t="shared" si="362"/>
        <v/>
      </c>
      <c r="U1798" s="41" t="str">
        <f t="shared" si="363"/>
        <v/>
      </c>
      <c r="V1798" s="41">
        <f t="shared" ref="V1798:V1861" si="364">ROUND($W1798+7.75%,2)</f>
        <v>89.64</v>
      </c>
      <c r="W1798" s="18">
        <f>_xlfn.XLOOKUP($B1798,'[1]Query2 w Prices'!$B:$B,'[1]Query2 w Prices'!$L:$L)</f>
        <v>89.563999999999993</v>
      </c>
    </row>
    <row r="1799" spans="2:23" ht="16.5" customHeight="1" x14ac:dyDescent="0.25">
      <c r="B1799" s="32" t="s">
        <v>2999</v>
      </c>
      <c r="C1799" s="33" t="s">
        <v>6522</v>
      </c>
      <c r="D1799" s="34" t="str">
        <f>_xlfn.XLOOKUP($B1799,[1]Redo!$A:$A,[1]Redo!$AD:$AD)</f>
        <v>SGN,S8,BWX,R73-2(CA),</v>
      </c>
      <c r="E1799" s="35">
        <v>1326</v>
      </c>
      <c r="F1799" s="36">
        <f>_xlfn.XLOOKUP($B1799,'[1]DOT Signs Costs (2)'!$A:$A,'[1]DOT Signs Costs (2)'!$Y:$Y)</f>
        <v>0.22939999999999999</v>
      </c>
      <c r="G1799" s="37">
        <f t="shared" si="353"/>
        <v>13.763999999999999</v>
      </c>
      <c r="H1799" s="36">
        <f>_xlfn.XLOOKUP($B1799,'[1]DOT Signs Costs (2)'!$A:$A,'[1]DOT Signs Costs (2)'!$W:$W)</f>
        <v>36.256</v>
      </c>
      <c r="I1799" s="36">
        <f t="shared" ref="I1799:I1862" si="365">F1799*$K$4</f>
        <v>10.641866</v>
      </c>
      <c r="J1799" s="36">
        <f t="shared" si="354"/>
        <v>0.153698</v>
      </c>
      <c r="K1799" s="36">
        <f t="shared" si="355"/>
        <v>10.641866</v>
      </c>
      <c r="L1799" s="36">
        <f t="shared" si="356"/>
        <v>47.051563999999999</v>
      </c>
      <c r="M1799" s="36">
        <f t="shared" si="357"/>
        <v>3.6794323048000002</v>
      </c>
      <c r="N1799" s="36">
        <f t="shared" si="358"/>
        <v>50.730996304800001</v>
      </c>
      <c r="O1799" s="36">
        <f t="shared" si="359"/>
        <v>9.2445263283724479</v>
      </c>
      <c r="P1799" s="36">
        <f t="shared" si="360"/>
        <v>59.975522633172446</v>
      </c>
      <c r="Q1799" s="38" t="e">
        <v>#N/A</v>
      </c>
      <c r="R1799" s="39" t="str">
        <f t="shared" si="361"/>
        <v xml:space="preserve"> </v>
      </c>
      <c r="S1799" s="40"/>
      <c r="T1799" s="41" t="str">
        <f t="shared" si="362"/>
        <v/>
      </c>
      <c r="U1799" s="41" t="str">
        <f t="shared" si="363"/>
        <v/>
      </c>
      <c r="V1799" s="41" t="e">
        <f t="shared" si="364"/>
        <v>#N/A</v>
      </c>
      <c r="W1799" s="18" t="e">
        <f>_xlfn.XLOOKUP($B1799,'[1]Query2 w Prices'!$B:$B,'[1]Query2 w Prices'!$L:$L)</f>
        <v>#N/A</v>
      </c>
    </row>
    <row r="1800" spans="2:23" ht="16.5" customHeight="1" x14ac:dyDescent="0.25">
      <c r="B1800" s="42" t="s">
        <v>3002</v>
      </c>
      <c r="C1800" s="33" t="s">
        <v>6523</v>
      </c>
      <c r="D1800" s="34" t="str">
        <f>_xlfn.XLOOKUP($B1800,[1]Redo!$A:$A,[1]Redo!$AD:$AD)</f>
        <v>SGN,S8,BWX,R73-2(CA),</v>
      </c>
      <c r="E1800" s="35">
        <v>1326</v>
      </c>
      <c r="F1800" s="36">
        <f>_xlfn.XLOOKUP($B1800,'[1]DOT Signs Costs (2)'!$A:$A,'[1]DOT Signs Costs (2)'!$Y:$Y)</f>
        <v>0.46115</v>
      </c>
      <c r="G1800" s="37">
        <f t="shared" si="353"/>
        <v>27.669</v>
      </c>
      <c r="H1800" s="36">
        <f>_xlfn.XLOOKUP($B1800,'[1]DOT Signs Costs (2)'!$A:$A,'[1]DOT Signs Costs (2)'!$W:$W)</f>
        <v>81.576000000000008</v>
      </c>
      <c r="I1800" s="36">
        <f t="shared" si="365"/>
        <v>21.3927485</v>
      </c>
      <c r="J1800" s="36">
        <f t="shared" si="354"/>
        <v>0.30897050000000004</v>
      </c>
      <c r="K1800" s="36">
        <f t="shared" si="355"/>
        <v>21.3927485</v>
      </c>
      <c r="L1800" s="36">
        <f t="shared" si="356"/>
        <v>103.277719</v>
      </c>
      <c r="M1800" s="36">
        <f t="shared" si="357"/>
        <v>8.0763176258000016</v>
      </c>
      <c r="N1800" s="36">
        <f t="shared" si="358"/>
        <v>111.35403662580001</v>
      </c>
      <c r="O1800" s="36">
        <f t="shared" si="359"/>
        <v>20.291644129613871</v>
      </c>
      <c r="P1800" s="36">
        <f t="shared" si="360"/>
        <v>131.64568075541388</v>
      </c>
      <c r="Q1800" s="38">
        <v>73.760000000000005</v>
      </c>
      <c r="R1800" s="39">
        <f t="shared" si="361"/>
        <v>-0.43970816530593498</v>
      </c>
      <c r="S1800" s="40"/>
      <c r="T1800" s="41" t="str">
        <f t="shared" si="362"/>
        <v/>
      </c>
      <c r="U1800" s="41" t="str">
        <f t="shared" si="363"/>
        <v/>
      </c>
      <c r="V1800" s="41">
        <f t="shared" si="364"/>
        <v>73.760000000000005</v>
      </c>
      <c r="W1800" s="18">
        <f>_xlfn.XLOOKUP($B1800,'[1]Query2 w Prices'!$B:$B,'[1]Query2 w Prices'!$L:$L)</f>
        <v>73.686800000000005</v>
      </c>
    </row>
    <row r="1801" spans="2:23" ht="16.5" customHeight="1" x14ac:dyDescent="0.25">
      <c r="B1801" s="32" t="s">
        <v>3003</v>
      </c>
      <c r="C1801" s="33" t="s">
        <v>6524</v>
      </c>
      <c r="D1801" s="34" t="str">
        <f>_xlfn.XLOOKUP($B1801,[1]Redo!$A:$A,[1]Redo!$AD:$AD)</f>
        <v>SGN,S8,BWX,R73-2(CA),</v>
      </c>
      <c r="E1801" s="35">
        <v>1326</v>
      </c>
      <c r="F1801" s="36">
        <f>_xlfn.XLOOKUP($B1801,'[1]DOT Signs Costs (2)'!$A:$A,'[1]DOT Signs Costs (2)'!$Y:$Y)</f>
        <v>0.69054687500000023</v>
      </c>
      <c r="G1801" s="37">
        <f t="shared" si="353"/>
        <v>41.432812500000011</v>
      </c>
      <c r="H1801" s="36">
        <f>_xlfn.XLOOKUP($B1801,'[1]DOT Signs Costs (2)'!$A:$A,'[1]DOT Signs Costs (2)'!$W:$W)</f>
        <v>127.46250000000001</v>
      </c>
      <c r="I1801" s="36">
        <f t="shared" si="365"/>
        <v>32.034469531250011</v>
      </c>
      <c r="J1801" s="36">
        <f t="shared" si="354"/>
        <v>0.46266640625000016</v>
      </c>
      <c r="K1801" s="36">
        <f t="shared" si="355"/>
        <v>32.034469531250011</v>
      </c>
      <c r="L1801" s="36">
        <f t="shared" si="356"/>
        <v>159.95963593750002</v>
      </c>
      <c r="M1801" s="36">
        <f t="shared" si="357"/>
        <v>12.508843530312502</v>
      </c>
      <c r="N1801" s="36">
        <f t="shared" si="358"/>
        <v>172.46847946781253</v>
      </c>
      <c r="O1801" s="36">
        <f t="shared" si="359"/>
        <v>31.428308438399423</v>
      </c>
      <c r="P1801" s="36">
        <f t="shared" si="360"/>
        <v>203.89678790621196</v>
      </c>
      <c r="Q1801" s="38">
        <v>120.25</v>
      </c>
      <c r="R1801" s="39">
        <f t="shared" si="361"/>
        <v>-0.41024083196782696</v>
      </c>
      <c r="S1801" s="40"/>
      <c r="T1801" s="41" t="str">
        <f t="shared" si="362"/>
        <v/>
      </c>
      <c r="U1801" s="41" t="str">
        <f t="shared" si="363"/>
        <v/>
      </c>
      <c r="V1801" s="41">
        <f t="shared" si="364"/>
        <v>120.25</v>
      </c>
      <c r="W1801" s="18">
        <f>_xlfn.XLOOKUP($B1801,'[1]Query2 w Prices'!$B:$B,'[1]Query2 w Prices'!$L:$L)</f>
        <v>120.1763</v>
      </c>
    </row>
    <row r="1802" spans="2:23" ht="16.5" customHeight="1" x14ac:dyDescent="0.25">
      <c r="B1802" s="42" t="s">
        <v>3004</v>
      </c>
      <c r="C1802" s="33" t="s">
        <v>6525</v>
      </c>
      <c r="D1802" s="34" t="str">
        <f>_xlfn.XLOOKUP($B1802,[1]Redo!$A:$A,[1]Redo!$AD:$AD)</f>
        <v>SGN,S8,BWX,R73-3(CA),</v>
      </c>
      <c r="E1802" s="35">
        <v>1326</v>
      </c>
      <c r="F1802" s="36">
        <f>_xlfn.XLOOKUP($B1802,'[1]DOT Signs Costs (2)'!$A:$A,'[1]DOT Signs Costs (2)'!$Y:$Y)</f>
        <v>0.22939999999999999</v>
      </c>
      <c r="G1802" s="37">
        <f t="shared" ref="G1802:G1865" si="366">IFERROR(SUM(F1802*60), " ")</f>
        <v>13.763999999999999</v>
      </c>
      <c r="H1802" s="36">
        <f>_xlfn.XLOOKUP($B1802,'[1]DOT Signs Costs (2)'!$A:$A,'[1]DOT Signs Costs (2)'!$W:$W)</f>
        <v>36.256</v>
      </c>
      <c r="I1802" s="36">
        <f t="shared" si="365"/>
        <v>10.641866</v>
      </c>
      <c r="J1802" s="36">
        <f t="shared" ref="J1802:J1865" si="367">IFERROR(SUM($J$4*F1802), " " )</f>
        <v>0.153698</v>
      </c>
      <c r="K1802" s="36">
        <f t="shared" ref="K1802:K1865" si="368">IFERROR(SUM($K$4*F1802), " ")</f>
        <v>10.641866</v>
      </c>
      <c r="L1802" s="36">
        <f t="shared" ref="L1802:L1865" si="369">IFERROR(SUM(H1802+J1802+K1802), " ")</f>
        <v>47.051563999999999</v>
      </c>
      <c r="M1802" s="36">
        <f t="shared" ref="M1802:M1865" si="370">IFERROR(SUM(L1802*$M$4), " ")</f>
        <v>3.6794323048000002</v>
      </c>
      <c r="N1802" s="36">
        <f t="shared" ref="N1802:N1865" si="371">IFERROR(SUM(L1802+M1802), " ")</f>
        <v>50.730996304800001</v>
      </c>
      <c r="O1802" s="36">
        <f t="shared" ref="O1802:O1865" si="372">IFERROR(SUM(N1802*$O$4), " ")</f>
        <v>9.2445263283724479</v>
      </c>
      <c r="P1802" s="36">
        <f t="shared" ref="P1802:P1865" si="373">IFERROR(SUM(O1802+N1802),"")</f>
        <v>59.975522633172446</v>
      </c>
      <c r="Q1802" s="38" t="e">
        <v>#N/A</v>
      </c>
      <c r="R1802" s="39" t="str">
        <f t="shared" ref="R1802:R1865" si="374">IFERROR(SUM(Q1802-P1802)/(P1802)," ")</f>
        <v xml:space="preserve"> </v>
      </c>
      <c r="S1802" s="40"/>
      <c r="T1802" s="41" t="str">
        <f t="shared" ref="T1802:T1865" si="375">IF(S1802=0,"",Q1802*S1802)</f>
        <v/>
      </c>
      <c r="U1802" s="41" t="str">
        <f t="shared" ref="U1802:U1865" si="376">IFERROR(T1802-(P1802*S1802),"")</f>
        <v/>
      </c>
      <c r="V1802" s="41" t="e">
        <f t="shared" si="364"/>
        <v>#N/A</v>
      </c>
      <c r="W1802" s="18" t="e">
        <f>_xlfn.XLOOKUP($B1802,'[1]Query2 w Prices'!$B:$B,'[1]Query2 w Prices'!$L:$L)</f>
        <v>#N/A</v>
      </c>
    </row>
    <row r="1803" spans="2:23" ht="16.5" customHeight="1" x14ac:dyDescent="0.25">
      <c r="B1803" s="32" t="s">
        <v>3007</v>
      </c>
      <c r="C1803" s="33" t="s">
        <v>6526</v>
      </c>
      <c r="D1803" s="34" t="str">
        <f>_xlfn.XLOOKUP($B1803,[1]Redo!$A:$A,[1]Redo!$AD:$AD)</f>
        <v>SGN,S8,BWX,R73-3(CA),</v>
      </c>
      <c r="E1803" s="35">
        <v>1326</v>
      </c>
      <c r="F1803" s="36">
        <f>_xlfn.XLOOKUP($B1803,'[1]DOT Signs Costs (2)'!$A:$A,'[1]DOT Signs Costs (2)'!$Y:$Y)</f>
        <v>0.46115</v>
      </c>
      <c r="G1803" s="37">
        <f t="shared" si="366"/>
        <v>27.669</v>
      </c>
      <c r="H1803" s="36">
        <f>_xlfn.XLOOKUP($B1803,'[1]DOT Signs Costs (2)'!$A:$A,'[1]DOT Signs Costs (2)'!$W:$W)</f>
        <v>81.576000000000008</v>
      </c>
      <c r="I1803" s="36">
        <f t="shared" si="365"/>
        <v>21.3927485</v>
      </c>
      <c r="J1803" s="36">
        <f t="shared" si="367"/>
        <v>0.30897050000000004</v>
      </c>
      <c r="K1803" s="36">
        <f t="shared" si="368"/>
        <v>21.3927485</v>
      </c>
      <c r="L1803" s="36">
        <f t="shared" si="369"/>
        <v>103.277719</v>
      </c>
      <c r="M1803" s="36">
        <f t="shared" si="370"/>
        <v>8.0763176258000016</v>
      </c>
      <c r="N1803" s="36">
        <f t="shared" si="371"/>
        <v>111.35403662580001</v>
      </c>
      <c r="O1803" s="36">
        <f t="shared" si="372"/>
        <v>20.291644129613871</v>
      </c>
      <c r="P1803" s="36">
        <f t="shared" si="373"/>
        <v>131.64568075541388</v>
      </c>
      <c r="Q1803" s="38">
        <v>72.63</v>
      </c>
      <c r="R1803" s="39">
        <f t="shared" si="374"/>
        <v>-0.44829181190577638</v>
      </c>
      <c r="S1803" s="40"/>
      <c r="T1803" s="41" t="str">
        <f t="shared" si="375"/>
        <v/>
      </c>
      <c r="U1803" s="41" t="str">
        <f t="shared" si="376"/>
        <v/>
      </c>
      <c r="V1803" s="41">
        <f t="shared" si="364"/>
        <v>72.63</v>
      </c>
      <c r="W1803" s="18">
        <f>_xlfn.XLOOKUP($B1803,'[1]Query2 w Prices'!$B:$B,'[1]Query2 w Prices'!$L:$L)</f>
        <v>72.555899999999994</v>
      </c>
    </row>
    <row r="1804" spans="2:23" ht="16.5" customHeight="1" x14ac:dyDescent="0.25">
      <c r="B1804" s="42" t="s">
        <v>3008</v>
      </c>
      <c r="C1804" s="33" t="s">
        <v>6527</v>
      </c>
      <c r="D1804" s="34" t="str">
        <f>_xlfn.XLOOKUP($B1804,[1]Redo!$A:$A,[1]Redo!$AD:$AD)</f>
        <v>SGN,S8,BWX,R73-3(CA),</v>
      </c>
      <c r="E1804" s="35">
        <v>1326</v>
      </c>
      <c r="F1804" s="36">
        <f>_xlfn.XLOOKUP($B1804,'[1]DOT Signs Costs (2)'!$A:$A,'[1]DOT Signs Costs (2)'!$Y:$Y)</f>
        <v>0.69054687500000023</v>
      </c>
      <c r="G1804" s="37">
        <f t="shared" si="366"/>
        <v>41.432812500000011</v>
      </c>
      <c r="H1804" s="36">
        <f>_xlfn.XLOOKUP($B1804,'[1]DOT Signs Costs (2)'!$A:$A,'[1]DOT Signs Costs (2)'!$W:$W)</f>
        <v>127.46250000000001</v>
      </c>
      <c r="I1804" s="36">
        <f t="shared" si="365"/>
        <v>32.034469531250011</v>
      </c>
      <c r="J1804" s="36">
        <f t="shared" si="367"/>
        <v>0.46266640625000016</v>
      </c>
      <c r="K1804" s="36">
        <f t="shared" si="368"/>
        <v>32.034469531250011</v>
      </c>
      <c r="L1804" s="36">
        <f t="shared" si="369"/>
        <v>159.95963593750002</v>
      </c>
      <c r="M1804" s="36">
        <f t="shared" si="370"/>
        <v>12.508843530312502</v>
      </c>
      <c r="N1804" s="36">
        <f t="shared" si="371"/>
        <v>172.46847946781253</v>
      </c>
      <c r="O1804" s="36">
        <f t="shared" si="372"/>
        <v>31.428308438399423</v>
      </c>
      <c r="P1804" s="36">
        <f t="shared" si="373"/>
        <v>203.89678790621196</v>
      </c>
      <c r="Q1804" s="38">
        <v>120.25</v>
      </c>
      <c r="R1804" s="39">
        <f t="shared" si="374"/>
        <v>-0.41024083196782696</v>
      </c>
      <c r="S1804" s="40"/>
      <c r="T1804" s="41" t="str">
        <f t="shared" si="375"/>
        <v/>
      </c>
      <c r="U1804" s="41" t="str">
        <f t="shared" si="376"/>
        <v/>
      </c>
      <c r="V1804" s="41">
        <f t="shared" si="364"/>
        <v>120.25</v>
      </c>
      <c r="W1804" s="18">
        <f>_xlfn.XLOOKUP($B1804,'[1]Query2 w Prices'!$B:$B,'[1]Query2 w Prices'!$L:$L)</f>
        <v>120.1763</v>
      </c>
    </row>
    <row r="1805" spans="2:23" ht="16.5" customHeight="1" x14ac:dyDescent="0.25">
      <c r="B1805" s="32" t="s">
        <v>3009</v>
      </c>
      <c r="C1805" s="33" t="s">
        <v>6528</v>
      </c>
      <c r="D1805" s="34" t="str">
        <f>_xlfn.XLOOKUP($B1805,[1]Redo!$A:$A,[1]Redo!$AD:$AD)</f>
        <v>SGN,S8,BWX,R73-4(CA),</v>
      </c>
      <c r="E1805" s="35">
        <v>1326</v>
      </c>
      <c r="F1805" s="36">
        <f>_xlfn.XLOOKUP($B1805,'[1]DOT Signs Costs (2)'!$A:$A,'[1]DOT Signs Costs (2)'!$Y:$Y)</f>
        <v>0.57143750000000015</v>
      </c>
      <c r="G1805" s="37">
        <f t="shared" si="366"/>
        <v>34.28625000000001</v>
      </c>
      <c r="H1805" s="36">
        <f>_xlfn.XLOOKUP($B1805,'[1]DOT Signs Costs (2)'!$A:$A,'[1]DOT Signs Costs (2)'!$W:$W)</f>
        <v>101.97</v>
      </c>
      <c r="I1805" s="36">
        <f t="shared" si="365"/>
        <v>26.508985625000008</v>
      </c>
      <c r="J1805" s="36">
        <f t="shared" si="367"/>
        <v>0.38286312500000014</v>
      </c>
      <c r="K1805" s="36">
        <f t="shared" si="368"/>
        <v>26.508985625000008</v>
      </c>
      <c r="L1805" s="36">
        <f t="shared" si="369"/>
        <v>128.86184875000001</v>
      </c>
      <c r="M1805" s="36">
        <f t="shared" si="370"/>
        <v>10.076996572250001</v>
      </c>
      <c r="N1805" s="36">
        <f t="shared" si="371"/>
        <v>138.93884532225002</v>
      </c>
      <c r="O1805" s="36">
        <f t="shared" si="372"/>
        <v>25.318324242996965</v>
      </c>
      <c r="P1805" s="36">
        <f t="shared" si="373"/>
        <v>164.25716956524698</v>
      </c>
      <c r="Q1805" s="38">
        <v>89.64</v>
      </c>
      <c r="R1805" s="39">
        <f t="shared" si="374"/>
        <v>-0.45427039661490826</v>
      </c>
      <c r="S1805" s="40"/>
      <c r="T1805" s="41" t="str">
        <f t="shared" si="375"/>
        <v/>
      </c>
      <c r="U1805" s="41" t="str">
        <f t="shared" si="376"/>
        <v/>
      </c>
      <c r="V1805" s="41">
        <f t="shared" si="364"/>
        <v>89.64</v>
      </c>
      <c r="W1805" s="18">
        <f>_xlfn.XLOOKUP($B1805,'[1]Query2 w Prices'!$B:$B,'[1]Query2 w Prices'!$L:$L)</f>
        <v>89.563999999999993</v>
      </c>
    </row>
    <row r="1806" spans="2:23" ht="16.5" customHeight="1" x14ac:dyDescent="0.25">
      <c r="B1806" s="42" t="s">
        <v>3012</v>
      </c>
      <c r="C1806" s="33" t="s">
        <v>6529</v>
      </c>
      <c r="D1806" s="34" t="str">
        <f>_xlfn.XLOOKUP($B1806,[1]Redo!$A:$A,[1]Redo!$AD:$AD)</f>
        <v>SGN,S8,BWX,R73-5(CA),</v>
      </c>
      <c r="E1806" s="35">
        <v>1326</v>
      </c>
      <c r="F1806" s="36">
        <f>_xlfn.XLOOKUP($B1806,'[1]DOT Signs Costs (2)'!$A:$A,'[1]DOT Signs Costs (2)'!$Y:$Y)</f>
        <v>0.22939999999999999</v>
      </c>
      <c r="G1806" s="37">
        <f t="shared" si="366"/>
        <v>13.763999999999999</v>
      </c>
      <c r="H1806" s="36">
        <f>_xlfn.XLOOKUP($B1806,'[1]DOT Signs Costs (2)'!$A:$A,'[1]DOT Signs Costs (2)'!$W:$W)</f>
        <v>36.256</v>
      </c>
      <c r="I1806" s="36">
        <f t="shared" si="365"/>
        <v>10.641866</v>
      </c>
      <c r="J1806" s="36">
        <f t="shared" si="367"/>
        <v>0.153698</v>
      </c>
      <c r="K1806" s="36">
        <f t="shared" si="368"/>
        <v>10.641866</v>
      </c>
      <c r="L1806" s="36">
        <f t="shared" si="369"/>
        <v>47.051563999999999</v>
      </c>
      <c r="M1806" s="36">
        <f t="shared" si="370"/>
        <v>3.6794323048000002</v>
      </c>
      <c r="N1806" s="36">
        <f t="shared" si="371"/>
        <v>50.730996304800001</v>
      </c>
      <c r="O1806" s="36">
        <f t="shared" si="372"/>
        <v>9.2445263283724479</v>
      </c>
      <c r="P1806" s="36">
        <f t="shared" si="373"/>
        <v>59.975522633172446</v>
      </c>
      <c r="Q1806" s="38" t="e">
        <v>#N/A</v>
      </c>
      <c r="R1806" s="39" t="str">
        <f t="shared" si="374"/>
        <v xml:space="preserve"> </v>
      </c>
      <c r="S1806" s="40"/>
      <c r="T1806" s="41" t="str">
        <f t="shared" si="375"/>
        <v/>
      </c>
      <c r="U1806" s="41" t="str">
        <f t="shared" si="376"/>
        <v/>
      </c>
      <c r="V1806" s="41" t="e">
        <f t="shared" si="364"/>
        <v>#N/A</v>
      </c>
      <c r="W1806" s="18" t="e">
        <f>_xlfn.XLOOKUP($B1806,'[1]Query2 w Prices'!$B:$B,'[1]Query2 w Prices'!$L:$L)</f>
        <v>#N/A</v>
      </c>
    </row>
    <row r="1807" spans="2:23" ht="16.5" customHeight="1" x14ac:dyDescent="0.25">
      <c r="B1807" s="32" t="s">
        <v>3014</v>
      </c>
      <c r="C1807" s="33" t="s">
        <v>6530</v>
      </c>
      <c r="D1807" s="34" t="str">
        <f>_xlfn.XLOOKUP($B1807,[1]Redo!$A:$A,[1]Redo!$AD:$AD)</f>
        <v>SGN,S8,BWX,R73-5(CA),</v>
      </c>
      <c r="E1807" s="35">
        <v>1326</v>
      </c>
      <c r="F1807" s="36">
        <f>_xlfn.XLOOKUP($B1807,'[1]DOT Signs Costs (2)'!$A:$A,'[1]DOT Signs Costs (2)'!$Y:$Y)</f>
        <v>0.46115</v>
      </c>
      <c r="G1807" s="37">
        <f t="shared" si="366"/>
        <v>27.669</v>
      </c>
      <c r="H1807" s="36">
        <f>_xlfn.XLOOKUP($B1807,'[1]DOT Signs Costs (2)'!$A:$A,'[1]DOT Signs Costs (2)'!$W:$W)</f>
        <v>81.576000000000008</v>
      </c>
      <c r="I1807" s="36">
        <f t="shared" si="365"/>
        <v>21.3927485</v>
      </c>
      <c r="J1807" s="36">
        <f t="shared" si="367"/>
        <v>0.30897050000000004</v>
      </c>
      <c r="K1807" s="36">
        <f t="shared" si="368"/>
        <v>21.3927485</v>
      </c>
      <c r="L1807" s="36">
        <f t="shared" si="369"/>
        <v>103.277719</v>
      </c>
      <c r="M1807" s="36">
        <f t="shared" si="370"/>
        <v>8.0763176258000016</v>
      </c>
      <c r="N1807" s="36">
        <f t="shared" si="371"/>
        <v>111.35403662580001</v>
      </c>
      <c r="O1807" s="36">
        <f t="shared" si="372"/>
        <v>20.291644129613871</v>
      </c>
      <c r="P1807" s="36">
        <f t="shared" si="373"/>
        <v>131.64568075541388</v>
      </c>
      <c r="Q1807" s="38">
        <v>72.63</v>
      </c>
      <c r="R1807" s="39">
        <f t="shared" si="374"/>
        <v>-0.44829181190577638</v>
      </c>
      <c r="S1807" s="40"/>
      <c r="T1807" s="41" t="str">
        <f t="shared" si="375"/>
        <v/>
      </c>
      <c r="U1807" s="41" t="str">
        <f t="shared" si="376"/>
        <v/>
      </c>
      <c r="V1807" s="41">
        <f t="shared" si="364"/>
        <v>72.63</v>
      </c>
      <c r="W1807" s="18">
        <f>_xlfn.XLOOKUP($B1807,'[1]Query2 w Prices'!$B:$B,'[1]Query2 w Prices'!$L:$L)</f>
        <v>72.555899999999994</v>
      </c>
    </row>
    <row r="1808" spans="2:23" ht="16.5" customHeight="1" x14ac:dyDescent="0.25">
      <c r="B1808" s="42" t="s">
        <v>3015</v>
      </c>
      <c r="C1808" s="33" t="s">
        <v>6531</v>
      </c>
      <c r="D1808" s="34" t="str">
        <f>_xlfn.XLOOKUP($B1808,[1]Redo!$A:$A,[1]Redo!$AD:$AD)</f>
        <v>SGN,S8,BWX,R73-6(CA),</v>
      </c>
      <c r="E1808" s="35">
        <v>1326</v>
      </c>
      <c r="F1808" s="36">
        <f>_xlfn.XLOOKUP($B1808,'[1]DOT Signs Costs (2)'!$A:$A,'[1]DOT Signs Costs (2)'!$Y:$Y)</f>
        <v>0.22939999999999999</v>
      </c>
      <c r="G1808" s="37">
        <f t="shared" si="366"/>
        <v>13.763999999999999</v>
      </c>
      <c r="H1808" s="36">
        <f>_xlfn.XLOOKUP($B1808,'[1]DOT Signs Costs (2)'!$A:$A,'[1]DOT Signs Costs (2)'!$W:$W)</f>
        <v>36.256</v>
      </c>
      <c r="I1808" s="36">
        <f t="shared" si="365"/>
        <v>10.641866</v>
      </c>
      <c r="J1808" s="36">
        <f t="shared" si="367"/>
        <v>0.153698</v>
      </c>
      <c r="K1808" s="36">
        <f t="shared" si="368"/>
        <v>10.641866</v>
      </c>
      <c r="L1808" s="36">
        <f t="shared" si="369"/>
        <v>47.051563999999999</v>
      </c>
      <c r="M1808" s="36">
        <f t="shared" si="370"/>
        <v>3.6794323048000002</v>
      </c>
      <c r="N1808" s="36">
        <f t="shared" si="371"/>
        <v>50.730996304800001</v>
      </c>
      <c r="O1808" s="36">
        <f t="shared" si="372"/>
        <v>9.2445263283724479</v>
      </c>
      <c r="P1808" s="36">
        <f t="shared" si="373"/>
        <v>59.975522633172446</v>
      </c>
      <c r="Q1808" s="38" t="e">
        <v>#N/A</v>
      </c>
      <c r="R1808" s="39" t="str">
        <f t="shared" si="374"/>
        <v xml:space="preserve"> </v>
      </c>
      <c r="S1808" s="40"/>
      <c r="T1808" s="41" t="str">
        <f t="shared" si="375"/>
        <v/>
      </c>
      <c r="U1808" s="41" t="str">
        <f t="shared" si="376"/>
        <v/>
      </c>
      <c r="V1808" s="41" t="e">
        <f t="shared" si="364"/>
        <v>#N/A</v>
      </c>
      <c r="W1808" s="18" t="e">
        <f>_xlfn.XLOOKUP($B1808,'[1]Query2 w Prices'!$B:$B,'[1]Query2 w Prices'!$L:$L)</f>
        <v>#N/A</v>
      </c>
    </row>
    <row r="1809" spans="2:23" ht="16.5" customHeight="1" x14ac:dyDescent="0.25">
      <c r="B1809" s="32" t="s">
        <v>3017</v>
      </c>
      <c r="C1809" s="33" t="s">
        <v>6532</v>
      </c>
      <c r="D1809" s="34" t="str">
        <f>_xlfn.XLOOKUP($B1809,[1]Redo!$A:$A,[1]Redo!$AD:$AD)</f>
        <v>SGN,S8,BWX,R73-6(CA),</v>
      </c>
      <c r="E1809" s="35">
        <v>1326</v>
      </c>
      <c r="F1809" s="36">
        <f>_xlfn.XLOOKUP($B1809,'[1]DOT Signs Costs (2)'!$A:$A,'[1]DOT Signs Costs (2)'!$Y:$Y)</f>
        <v>0.46115</v>
      </c>
      <c r="G1809" s="37">
        <f t="shared" si="366"/>
        <v>27.669</v>
      </c>
      <c r="H1809" s="36">
        <f>_xlfn.XLOOKUP($B1809,'[1]DOT Signs Costs (2)'!$A:$A,'[1]DOT Signs Costs (2)'!$W:$W)</f>
        <v>81.576000000000008</v>
      </c>
      <c r="I1809" s="36">
        <f t="shared" si="365"/>
        <v>21.3927485</v>
      </c>
      <c r="J1809" s="36">
        <f t="shared" si="367"/>
        <v>0.30897050000000004</v>
      </c>
      <c r="K1809" s="36">
        <f t="shared" si="368"/>
        <v>21.3927485</v>
      </c>
      <c r="L1809" s="36">
        <f t="shared" si="369"/>
        <v>103.277719</v>
      </c>
      <c r="M1809" s="36">
        <f t="shared" si="370"/>
        <v>8.0763176258000016</v>
      </c>
      <c r="N1809" s="36">
        <f t="shared" si="371"/>
        <v>111.35403662580001</v>
      </c>
      <c r="O1809" s="36">
        <f t="shared" si="372"/>
        <v>20.291644129613871</v>
      </c>
      <c r="P1809" s="36">
        <f t="shared" si="373"/>
        <v>131.64568075541388</v>
      </c>
      <c r="Q1809" s="38">
        <v>72.63</v>
      </c>
      <c r="R1809" s="39">
        <f t="shared" si="374"/>
        <v>-0.44829181190577638</v>
      </c>
      <c r="S1809" s="40"/>
      <c r="T1809" s="41" t="str">
        <f t="shared" si="375"/>
        <v/>
      </c>
      <c r="U1809" s="41" t="str">
        <f t="shared" si="376"/>
        <v/>
      </c>
      <c r="V1809" s="41">
        <f t="shared" si="364"/>
        <v>72.63</v>
      </c>
      <c r="W1809" s="18">
        <f>_xlfn.XLOOKUP($B1809,'[1]Query2 w Prices'!$B:$B,'[1]Query2 w Prices'!$L:$L)</f>
        <v>72.555899999999994</v>
      </c>
    </row>
    <row r="1810" spans="2:23" ht="16.5" customHeight="1" x14ac:dyDescent="0.25">
      <c r="B1810" s="42" t="s">
        <v>3018</v>
      </c>
      <c r="C1810" s="33" t="s">
        <v>6533</v>
      </c>
      <c r="D1810" s="34" t="str">
        <f>_xlfn.XLOOKUP($B1810,[1]Redo!$A:$A,[1]Redo!$AD:$AD)</f>
        <v>SGN,S8,BWX,R73-8(CA),</v>
      </c>
      <c r="E1810" s="35">
        <v>1326</v>
      </c>
      <c r="F1810" s="36">
        <f>_xlfn.XLOOKUP($B1810,'[1]DOT Signs Costs (2)'!$A:$A,'[1]DOT Signs Costs (2)'!$Y:$Y)</f>
        <v>0.28175</v>
      </c>
      <c r="G1810" s="37">
        <f t="shared" si="366"/>
        <v>16.905000000000001</v>
      </c>
      <c r="H1810" s="36">
        <f>_xlfn.XLOOKUP($B1810,'[1]DOT Signs Costs (2)'!$A:$A,'[1]DOT Signs Costs (2)'!$W:$W)</f>
        <v>45.32</v>
      </c>
      <c r="I1810" s="36">
        <f t="shared" si="365"/>
        <v>13.070382500000001</v>
      </c>
      <c r="J1810" s="36">
        <f t="shared" si="367"/>
        <v>0.18877250000000001</v>
      </c>
      <c r="K1810" s="36">
        <f t="shared" si="368"/>
        <v>13.070382500000001</v>
      </c>
      <c r="L1810" s="36">
        <f t="shared" si="369"/>
        <v>58.579155</v>
      </c>
      <c r="M1810" s="36">
        <f t="shared" si="370"/>
        <v>4.5808899210000007</v>
      </c>
      <c r="N1810" s="36">
        <f t="shared" si="371"/>
        <v>63.160044921000001</v>
      </c>
      <c r="O1810" s="36">
        <f t="shared" si="372"/>
        <v>11.509426991445183</v>
      </c>
      <c r="P1810" s="36">
        <f t="shared" si="373"/>
        <v>74.669471912445189</v>
      </c>
      <c r="Q1810" s="38" t="e">
        <v>#N/A</v>
      </c>
      <c r="R1810" s="39" t="str">
        <f t="shared" si="374"/>
        <v xml:space="preserve"> </v>
      </c>
      <c r="S1810" s="40"/>
      <c r="T1810" s="41" t="str">
        <f t="shared" si="375"/>
        <v/>
      </c>
      <c r="U1810" s="41" t="str">
        <f t="shared" si="376"/>
        <v/>
      </c>
      <c r="V1810" s="41" t="e">
        <f t="shared" si="364"/>
        <v>#N/A</v>
      </c>
      <c r="W1810" s="18" t="e">
        <f>_xlfn.XLOOKUP($B1810,'[1]Query2 w Prices'!$B:$B,'[1]Query2 w Prices'!$L:$L)</f>
        <v>#N/A</v>
      </c>
    </row>
    <row r="1811" spans="2:23" ht="16.5" customHeight="1" x14ac:dyDescent="0.25">
      <c r="B1811" s="32" t="s">
        <v>3020</v>
      </c>
      <c r="C1811" s="33" t="s">
        <v>6534</v>
      </c>
      <c r="D1811" s="34" t="str">
        <f>_xlfn.XLOOKUP($B1811,[1]Redo!$A:$A,[1]Redo!$AD:$AD)</f>
        <v>SGN,S8,BWX,R73-8(CA),</v>
      </c>
      <c r="E1811" s="35">
        <v>1326</v>
      </c>
      <c r="F1811" s="36">
        <f>_xlfn.XLOOKUP($B1811,'[1]DOT Signs Costs (2)'!$A:$A,'[1]DOT Signs Costs (2)'!$Y:$Y)</f>
        <v>0.57143750000000015</v>
      </c>
      <c r="G1811" s="37">
        <f t="shared" si="366"/>
        <v>34.28625000000001</v>
      </c>
      <c r="H1811" s="36">
        <f>_xlfn.XLOOKUP($B1811,'[1]DOT Signs Costs (2)'!$A:$A,'[1]DOT Signs Costs (2)'!$W:$W)</f>
        <v>101.97</v>
      </c>
      <c r="I1811" s="36">
        <f t="shared" si="365"/>
        <v>26.508985625000008</v>
      </c>
      <c r="J1811" s="36">
        <f t="shared" si="367"/>
        <v>0.38286312500000014</v>
      </c>
      <c r="K1811" s="36">
        <f t="shared" si="368"/>
        <v>26.508985625000008</v>
      </c>
      <c r="L1811" s="36">
        <f t="shared" si="369"/>
        <v>128.86184875000001</v>
      </c>
      <c r="M1811" s="36">
        <f t="shared" si="370"/>
        <v>10.076996572250001</v>
      </c>
      <c r="N1811" s="36">
        <f t="shared" si="371"/>
        <v>138.93884532225002</v>
      </c>
      <c r="O1811" s="36">
        <f t="shared" si="372"/>
        <v>25.318324242996965</v>
      </c>
      <c r="P1811" s="36">
        <f t="shared" si="373"/>
        <v>164.25716956524698</v>
      </c>
      <c r="Q1811" s="38">
        <v>90.77</v>
      </c>
      <c r="R1811" s="39">
        <f t="shared" si="374"/>
        <v>-0.44739094043658217</v>
      </c>
      <c r="S1811" s="40"/>
      <c r="T1811" s="41" t="str">
        <f t="shared" si="375"/>
        <v/>
      </c>
      <c r="U1811" s="41" t="str">
        <f t="shared" si="376"/>
        <v/>
      </c>
      <c r="V1811" s="41">
        <f t="shared" si="364"/>
        <v>90.77</v>
      </c>
      <c r="W1811" s="18">
        <f>_xlfn.XLOOKUP($B1811,'[1]Query2 w Prices'!$B:$B,'[1]Query2 w Prices'!$L:$L)</f>
        <v>90.694900000000004</v>
      </c>
    </row>
    <row r="1812" spans="2:23" ht="16.5" customHeight="1" x14ac:dyDescent="0.25">
      <c r="B1812" s="42" t="s">
        <v>3021</v>
      </c>
      <c r="C1812" s="33" t="s">
        <v>6535</v>
      </c>
      <c r="D1812" s="34" t="str">
        <f>_xlfn.XLOOKUP($B1812,[1]Redo!$A:$A,[1]Redo!$AD:$AD)</f>
        <v>SGN,S8,WBX,R74(CA),</v>
      </c>
      <c r="E1812" s="35">
        <v>1326</v>
      </c>
      <c r="F1812" s="36">
        <f>_xlfn.XLOOKUP($B1812,'[1]DOT Signs Costs (2)'!$A:$A,'[1]DOT Signs Costs (2)'!$Y:$Y)</f>
        <v>0.46115</v>
      </c>
      <c r="G1812" s="37">
        <f t="shared" si="366"/>
        <v>27.669</v>
      </c>
      <c r="H1812" s="36">
        <f>_xlfn.XLOOKUP($B1812,'[1]DOT Signs Costs (2)'!$A:$A,'[1]DOT Signs Costs (2)'!$W:$W)</f>
        <v>81.576000000000008</v>
      </c>
      <c r="I1812" s="36">
        <f t="shared" si="365"/>
        <v>21.3927485</v>
      </c>
      <c r="J1812" s="36">
        <f t="shared" si="367"/>
        <v>0.30897050000000004</v>
      </c>
      <c r="K1812" s="36">
        <f t="shared" si="368"/>
        <v>21.3927485</v>
      </c>
      <c r="L1812" s="36">
        <f t="shared" si="369"/>
        <v>103.277719</v>
      </c>
      <c r="M1812" s="36">
        <f t="shared" si="370"/>
        <v>8.0763176258000016</v>
      </c>
      <c r="N1812" s="36">
        <f t="shared" si="371"/>
        <v>111.35403662580001</v>
      </c>
      <c r="O1812" s="36">
        <f t="shared" si="372"/>
        <v>20.291644129613871</v>
      </c>
      <c r="P1812" s="36">
        <f t="shared" si="373"/>
        <v>131.64568075541388</v>
      </c>
      <c r="Q1812" s="38">
        <v>72.63</v>
      </c>
      <c r="R1812" s="39">
        <f t="shared" si="374"/>
        <v>-0.44829181190577638</v>
      </c>
      <c r="S1812" s="40"/>
      <c r="T1812" s="41" t="str">
        <f t="shared" si="375"/>
        <v/>
      </c>
      <c r="U1812" s="41" t="str">
        <f t="shared" si="376"/>
        <v/>
      </c>
      <c r="V1812" s="41">
        <f t="shared" si="364"/>
        <v>72.63</v>
      </c>
      <c r="W1812" s="18">
        <f>_xlfn.XLOOKUP($B1812,'[1]Query2 w Prices'!$B:$B,'[1]Query2 w Prices'!$L:$L)</f>
        <v>72.555899999999994</v>
      </c>
    </row>
    <row r="1813" spans="2:23" ht="16.5" customHeight="1" x14ac:dyDescent="0.25">
      <c r="B1813" s="32" t="s">
        <v>3025</v>
      </c>
      <c r="C1813" s="33" t="s">
        <v>6536</v>
      </c>
      <c r="D1813" s="34" t="str">
        <f>_xlfn.XLOOKUP($B1813,[1]Redo!$A:$A,[1]Redo!$AD:$AD)</f>
        <v>SGN,S8,WBX,R75(CA),</v>
      </c>
      <c r="E1813" s="35">
        <v>1326</v>
      </c>
      <c r="F1813" s="36">
        <f>_xlfn.XLOOKUP($B1813,'[1]DOT Signs Costs (2)'!$A:$A,'[1]DOT Signs Costs (2)'!$Y:$Y)</f>
        <v>0.68290000000000017</v>
      </c>
      <c r="G1813" s="37">
        <f t="shared" si="366"/>
        <v>40.974000000000011</v>
      </c>
      <c r="H1813" s="36">
        <f>_xlfn.XLOOKUP($B1813,'[1]DOT Signs Costs (2)'!$A:$A,'[1]DOT Signs Costs (2)'!$W:$W)</f>
        <v>126.89600000000002</v>
      </c>
      <c r="I1813" s="36">
        <f t="shared" si="365"/>
        <v>31.679731000000007</v>
      </c>
      <c r="J1813" s="36">
        <f t="shared" si="367"/>
        <v>0.45754300000000014</v>
      </c>
      <c r="K1813" s="36">
        <f t="shared" si="368"/>
        <v>31.679731000000007</v>
      </c>
      <c r="L1813" s="36">
        <f t="shared" si="369"/>
        <v>159.03327400000003</v>
      </c>
      <c r="M1813" s="36">
        <f t="shared" si="370"/>
        <v>12.436402026800003</v>
      </c>
      <c r="N1813" s="36">
        <f t="shared" si="371"/>
        <v>171.46967602680004</v>
      </c>
      <c r="O1813" s="36">
        <f t="shared" si="372"/>
        <v>31.24630009281455</v>
      </c>
      <c r="P1813" s="36">
        <f t="shared" si="373"/>
        <v>202.7159761196146</v>
      </c>
      <c r="Q1813" s="38">
        <v>117.41</v>
      </c>
      <c r="R1813" s="39">
        <f t="shared" si="374"/>
        <v>-0.42081525961860528</v>
      </c>
      <c r="S1813" s="40"/>
      <c r="T1813" s="41" t="str">
        <f t="shared" si="375"/>
        <v/>
      </c>
      <c r="U1813" s="41" t="str">
        <f t="shared" si="376"/>
        <v/>
      </c>
      <c r="V1813" s="41">
        <f t="shared" si="364"/>
        <v>117.41</v>
      </c>
      <c r="W1813" s="18">
        <f>_xlfn.XLOOKUP($B1813,'[1]Query2 w Prices'!$B:$B,'[1]Query2 w Prices'!$L:$L)</f>
        <v>117.3323</v>
      </c>
    </row>
    <row r="1814" spans="2:23" ht="16.5" customHeight="1" x14ac:dyDescent="0.25">
      <c r="B1814" s="42" t="s">
        <v>3028</v>
      </c>
      <c r="C1814" s="33" t="s">
        <v>6537</v>
      </c>
      <c r="D1814" s="34" t="str">
        <f>_xlfn.XLOOKUP($B1814,[1]Redo!$A:$A,[1]Redo!$AD:$AD)</f>
        <v>SGN,S8,WBX,R76(CA),</v>
      </c>
      <c r="E1814" s="35">
        <v>1326</v>
      </c>
      <c r="F1814" s="36">
        <f>_xlfn.XLOOKUP($B1814,'[1]DOT Signs Costs (2)'!$A:$A,'[1]DOT Signs Costs (2)'!$Y:$Y)</f>
        <v>0.39879999999999993</v>
      </c>
      <c r="G1814" s="37">
        <f t="shared" si="366"/>
        <v>23.927999999999997</v>
      </c>
      <c r="H1814" s="36">
        <f>_xlfn.XLOOKUP($B1814,'[1]DOT Signs Costs (2)'!$A:$A,'[1]DOT Signs Costs (2)'!$W:$W)</f>
        <v>72.512</v>
      </c>
      <c r="I1814" s="36">
        <f t="shared" si="365"/>
        <v>18.500331999999997</v>
      </c>
      <c r="J1814" s="36">
        <f t="shared" si="367"/>
        <v>0.26719599999999999</v>
      </c>
      <c r="K1814" s="36">
        <f t="shared" si="368"/>
        <v>18.500331999999997</v>
      </c>
      <c r="L1814" s="36">
        <f t="shared" si="369"/>
        <v>91.279527999999999</v>
      </c>
      <c r="M1814" s="36">
        <f t="shared" si="370"/>
        <v>7.1380590896000005</v>
      </c>
      <c r="N1814" s="36">
        <f t="shared" si="371"/>
        <v>98.417587089600005</v>
      </c>
      <c r="O1814" s="36">
        <f t="shared" si="372"/>
        <v>17.934281628500383</v>
      </c>
      <c r="P1814" s="36">
        <f t="shared" si="373"/>
        <v>116.35186871810039</v>
      </c>
      <c r="Q1814" s="38">
        <v>73.760000000000005</v>
      </c>
      <c r="R1814" s="39">
        <f t="shared" si="374"/>
        <v>-0.36606089087656002</v>
      </c>
      <c r="S1814" s="40"/>
      <c r="T1814" s="41" t="str">
        <f t="shared" si="375"/>
        <v/>
      </c>
      <c r="U1814" s="41" t="str">
        <f t="shared" si="376"/>
        <v/>
      </c>
      <c r="V1814" s="41">
        <f t="shared" si="364"/>
        <v>73.760000000000005</v>
      </c>
      <c r="W1814" s="18">
        <f>_xlfn.XLOOKUP($B1814,'[1]Query2 w Prices'!$B:$B,'[1]Query2 w Prices'!$L:$L)</f>
        <v>73.686800000000005</v>
      </c>
    </row>
    <row r="1815" spans="2:23" ht="16.5" customHeight="1" x14ac:dyDescent="0.25">
      <c r="B1815" s="32" t="s">
        <v>3031</v>
      </c>
      <c r="C1815" s="33" t="s">
        <v>6538</v>
      </c>
      <c r="D1815" s="34" t="str">
        <f>_xlfn.XLOOKUP($B1815,[1]Redo!$A:$A,[1]Redo!$AD:$AD)</f>
        <v>SGN,S8,WBX,R76-1(CA),</v>
      </c>
      <c r="E1815" s="35">
        <v>1326</v>
      </c>
      <c r="F1815" s="36">
        <f>_xlfn.XLOOKUP($B1815,'[1]DOT Signs Costs (2)'!$A:$A,'[1]DOT Signs Costs (2)'!$Y:$Y)</f>
        <v>0.39879999999999993</v>
      </c>
      <c r="G1815" s="37">
        <f t="shared" si="366"/>
        <v>23.927999999999997</v>
      </c>
      <c r="H1815" s="36">
        <f>_xlfn.XLOOKUP($B1815,'[1]DOT Signs Costs (2)'!$A:$A,'[1]DOT Signs Costs (2)'!$W:$W)</f>
        <v>72.512</v>
      </c>
      <c r="I1815" s="36">
        <f t="shared" si="365"/>
        <v>18.500331999999997</v>
      </c>
      <c r="J1815" s="36">
        <f t="shared" si="367"/>
        <v>0.26719599999999999</v>
      </c>
      <c r="K1815" s="36">
        <f t="shared" si="368"/>
        <v>18.500331999999997</v>
      </c>
      <c r="L1815" s="36">
        <f t="shared" si="369"/>
        <v>91.279527999999999</v>
      </c>
      <c r="M1815" s="36">
        <f t="shared" si="370"/>
        <v>7.1380590896000005</v>
      </c>
      <c r="N1815" s="36">
        <f t="shared" si="371"/>
        <v>98.417587089600005</v>
      </c>
      <c r="O1815" s="36">
        <f t="shared" si="372"/>
        <v>17.934281628500383</v>
      </c>
      <c r="P1815" s="36">
        <f t="shared" si="373"/>
        <v>116.35186871810039</v>
      </c>
      <c r="Q1815" s="38">
        <v>73.760000000000005</v>
      </c>
      <c r="R1815" s="39">
        <f t="shared" si="374"/>
        <v>-0.36606089087656002</v>
      </c>
      <c r="S1815" s="40"/>
      <c r="T1815" s="41" t="str">
        <f t="shared" si="375"/>
        <v/>
      </c>
      <c r="U1815" s="41" t="str">
        <f t="shared" si="376"/>
        <v/>
      </c>
      <c r="V1815" s="41">
        <f t="shared" si="364"/>
        <v>73.760000000000005</v>
      </c>
      <c r="W1815" s="18">
        <f>_xlfn.XLOOKUP($B1815,'[1]Query2 w Prices'!$B:$B,'[1]Query2 w Prices'!$L:$L)</f>
        <v>73.686800000000005</v>
      </c>
    </row>
    <row r="1816" spans="2:23" ht="16.5" customHeight="1" x14ac:dyDescent="0.25">
      <c r="B1816" s="42" t="s">
        <v>3034</v>
      </c>
      <c r="C1816" s="33" t="s">
        <v>6539</v>
      </c>
      <c r="D1816" s="34" t="str">
        <f>_xlfn.XLOOKUP($B1816,[1]Redo!$A:$A,[1]Redo!$AD:$AD)</f>
        <v>SGN,S8,WBX,R77(CA),</v>
      </c>
      <c r="E1816" s="35">
        <v>1326</v>
      </c>
      <c r="F1816" s="36">
        <f>_xlfn.XLOOKUP($B1816,'[1]DOT Signs Costs (2)'!$A:$A,'[1]DOT Signs Costs (2)'!$Y:$Y)</f>
        <v>0.20939999999999998</v>
      </c>
      <c r="G1816" s="37">
        <f t="shared" si="366"/>
        <v>12.563999999999998</v>
      </c>
      <c r="H1816" s="36">
        <f>_xlfn.XLOOKUP($B1816,'[1]DOT Signs Costs (2)'!$A:$A,'[1]DOT Signs Costs (2)'!$W:$W)</f>
        <v>36.256</v>
      </c>
      <c r="I1816" s="36">
        <f t="shared" si="365"/>
        <v>9.714065999999999</v>
      </c>
      <c r="J1816" s="36">
        <f t="shared" si="367"/>
        <v>0.14029799999999998</v>
      </c>
      <c r="K1816" s="36">
        <f t="shared" si="368"/>
        <v>9.714065999999999</v>
      </c>
      <c r="L1816" s="36">
        <f t="shared" si="369"/>
        <v>46.110364000000004</v>
      </c>
      <c r="M1816" s="36">
        <f t="shared" si="370"/>
        <v>3.6058304648000008</v>
      </c>
      <c r="N1816" s="36">
        <f t="shared" si="371"/>
        <v>49.716194464800004</v>
      </c>
      <c r="O1816" s="36">
        <f t="shared" si="372"/>
        <v>9.0596026522909447</v>
      </c>
      <c r="P1816" s="36">
        <f t="shared" si="373"/>
        <v>58.775797117090946</v>
      </c>
      <c r="Q1816" s="38" t="e">
        <v>#N/A</v>
      </c>
      <c r="R1816" s="39" t="str">
        <f t="shared" si="374"/>
        <v xml:space="preserve"> </v>
      </c>
      <c r="S1816" s="40"/>
      <c r="T1816" s="41" t="str">
        <f t="shared" si="375"/>
        <v/>
      </c>
      <c r="U1816" s="41" t="str">
        <f t="shared" si="376"/>
        <v/>
      </c>
      <c r="V1816" s="41" t="e">
        <f t="shared" si="364"/>
        <v>#N/A</v>
      </c>
      <c r="W1816" s="18" t="e">
        <f>_xlfn.XLOOKUP($B1816,'[1]Query2 w Prices'!$B:$B,'[1]Query2 w Prices'!$L:$L)</f>
        <v>#N/A</v>
      </c>
    </row>
    <row r="1817" spans="2:23" ht="16.5" customHeight="1" x14ac:dyDescent="0.25">
      <c r="B1817" s="32" t="s">
        <v>3037</v>
      </c>
      <c r="C1817" s="33" t="s">
        <v>6540</v>
      </c>
      <c r="D1817" s="34" t="str">
        <f>_xlfn.XLOOKUP($B1817,[1]Redo!$A:$A,[1]Redo!$AD:$AD)</f>
        <v>SGN,S8,WBX,R77(CA),</v>
      </c>
      <c r="E1817" s="35">
        <v>1326</v>
      </c>
      <c r="F1817" s="36">
        <f>_xlfn.XLOOKUP($B1817,'[1]DOT Signs Costs (2)'!$A:$A,'[1]DOT Signs Costs (2)'!$Y:$Y)</f>
        <v>0.49350000000000005</v>
      </c>
      <c r="G1817" s="37">
        <f t="shared" si="366"/>
        <v>29.610000000000003</v>
      </c>
      <c r="H1817" s="36">
        <f>_xlfn.XLOOKUP($B1817,'[1]DOT Signs Costs (2)'!$A:$A,'[1]DOT Signs Costs (2)'!$W:$W)</f>
        <v>90.64</v>
      </c>
      <c r="I1817" s="36">
        <f t="shared" si="365"/>
        <v>22.893465000000003</v>
      </c>
      <c r="J1817" s="36">
        <f t="shared" si="367"/>
        <v>0.33064500000000008</v>
      </c>
      <c r="K1817" s="36">
        <f t="shared" si="368"/>
        <v>22.893465000000003</v>
      </c>
      <c r="L1817" s="36">
        <f t="shared" si="369"/>
        <v>113.86411000000001</v>
      </c>
      <c r="M1817" s="36">
        <f t="shared" si="370"/>
        <v>8.9041734020000014</v>
      </c>
      <c r="N1817" s="36">
        <f t="shared" si="371"/>
        <v>122.76828340200001</v>
      </c>
      <c r="O1817" s="36">
        <f t="shared" si="372"/>
        <v>22.371621116605102</v>
      </c>
      <c r="P1817" s="36">
        <f t="shared" si="373"/>
        <v>145.13990451860511</v>
      </c>
      <c r="Q1817" s="38">
        <v>90.77</v>
      </c>
      <c r="R1817" s="39">
        <f t="shared" si="374"/>
        <v>-0.37460341936242336</v>
      </c>
      <c r="S1817" s="40"/>
      <c r="T1817" s="41" t="str">
        <f t="shared" si="375"/>
        <v/>
      </c>
      <c r="U1817" s="41" t="str">
        <f t="shared" si="376"/>
        <v/>
      </c>
      <c r="V1817" s="41">
        <f t="shared" si="364"/>
        <v>90.77</v>
      </c>
      <c r="W1817" s="18">
        <f>_xlfn.XLOOKUP($B1817,'[1]Query2 w Prices'!$B:$B,'[1]Query2 w Prices'!$L:$L)</f>
        <v>90.694900000000004</v>
      </c>
    </row>
    <row r="1818" spans="2:23" ht="16.5" customHeight="1" x14ac:dyDescent="0.25">
      <c r="B1818" s="42" t="s">
        <v>3038</v>
      </c>
      <c r="C1818" s="33" t="s">
        <v>6541</v>
      </c>
      <c r="D1818" s="34" t="str">
        <f>_xlfn.XLOOKUP($B1818,[1]Redo!$A:$A,[1]Redo!$AD:$AD)</f>
        <v>SGN,S8,WBX,R78(CA),</v>
      </c>
      <c r="E1818" s="35">
        <v>1326</v>
      </c>
      <c r="F1818" s="36">
        <f>_xlfn.XLOOKUP($B1818,'[1]DOT Signs Costs (2)'!$A:$A,'[1]DOT Signs Costs (2)'!$Y:$Y)</f>
        <v>0.55663333333333354</v>
      </c>
      <c r="G1818" s="37">
        <f t="shared" si="366"/>
        <v>33.39800000000001</v>
      </c>
      <c r="H1818" s="36">
        <f>_xlfn.XLOOKUP($B1818,'[1]DOT Signs Costs (2)'!$A:$A,'[1]DOT Signs Costs (2)'!$W:$W)</f>
        <v>102.72533333333335</v>
      </c>
      <c r="I1818" s="36">
        <f t="shared" si="365"/>
        <v>25.822220333333345</v>
      </c>
      <c r="J1818" s="36">
        <f t="shared" si="367"/>
        <v>0.37294433333333349</v>
      </c>
      <c r="K1818" s="36">
        <f t="shared" si="368"/>
        <v>25.822220333333345</v>
      </c>
      <c r="L1818" s="36">
        <f t="shared" si="369"/>
        <v>128.92049800000004</v>
      </c>
      <c r="M1818" s="36">
        <f t="shared" si="370"/>
        <v>10.081582943600004</v>
      </c>
      <c r="N1818" s="36">
        <f t="shared" si="371"/>
        <v>139.00208094360005</v>
      </c>
      <c r="O1818" s="36">
        <f t="shared" si="372"/>
        <v>25.329847442008258</v>
      </c>
      <c r="P1818" s="36">
        <f t="shared" si="373"/>
        <v>164.33192838560831</v>
      </c>
      <c r="Q1818" s="38">
        <v>100.97</v>
      </c>
      <c r="R1818" s="39">
        <f t="shared" si="374"/>
        <v>-0.3855728403364696</v>
      </c>
      <c r="S1818" s="40"/>
      <c r="T1818" s="41" t="str">
        <f t="shared" si="375"/>
        <v/>
      </c>
      <c r="U1818" s="41" t="str">
        <f t="shared" si="376"/>
        <v/>
      </c>
      <c r="V1818" s="41">
        <f t="shared" si="364"/>
        <v>100.97</v>
      </c>
      <c r="W1818" s="18">
        <f>_xlfn.XLOOKUP($B1818,'[1]Query2 w Prices'!$B:$B,'[1]Query2 w Prices'!$L:$L)</f>
        <v>100.89530000000001</v>
      </c>
    </row>
    <row r="1819" spans="2:23" ht="16.5" customHeight="1" x14ac:dyDescent="0.25">
      <c r="B1819" s="32" t="s">
        <v>3045</v>
      </c>
      <c r="C1819" s="33" t="s">
        <v>6542</v>
      </c>
      <c r="D1819" s="34" t="str">
        <f>_xlfn.XLOOKUP($B1819,[1]Redo!$A:$A,[1]Redo!$AD:$AD)</f>
        <v>SGN,S8,WBX,R79(CA),</v>
      </c>
      <c r="E1819" s="35">
        <v>1326</v>
      </c>
      <c r="F1819" s="36">
        <f>_xlfn.XLOOKUP($B1819,'[1]DOT Signs Costs (2)'!$A:$A,'[1]DOT Signs Costs (2)'!$Y:$Y)</f>
        <v>0.49350000000000005</v>
      </c>
      <c r="G1819" s="37">
        <f t="shared" si="366"/>
        <v>29.610000000000003</v>
      </c>
      <c r="H1819" s="36">
        <f>_xlfn.XLOOKUP($B1819,'[1]DOT Signs Costs (2)'!$A:$A,'[1]DOT Signs Costs (2)'!$W:$W)</f>
        <v>90.64</v>
      </c>
      <c r="I1819" s="36">
        <f t="shared" si="365"/>
        <v>22.893465000000003</v>
      </c>
      <c r="J1819" s="36">
        <f t="shared" si="367"/>
        <v>0.33064500000000008</v>
      </c>
      <c r="K1819" s="36">
        <f t="shared" si="368"/>
        <v>22.893465000000003</v>
      </c>
      <c r="L1819" s="36">
        <f t="shared" si="369"/>
        <v>113.86411000000001</v>
      </c>
      <c r="M1819" s="36">
        <f t="shared" si="370"/>
        <v>8.9041734020000014</v>
      </c>
      <c r="N1819" s="36">
        <f t="shared" si="371"/>
        <v>122.76828340200001</v>
      </c>
      <c r="O1819" s="36">
        <f t="shared" si="372"/>
        <v>22.371621116605102</v>
      </c>
      <c r="P1819" s="36">
        <f t="shared" si="373"/>
        <v>145.13990451860511</v>
      </c>
      <c r="Q1819" s="38">
        <v>90.77</v>
      </c>
      <c r="R1819" s="39">
        <f t="shared" si="374"/>
        <v>-0.37460341936242336</v>
      </c>
      <c r="S1819" s="40"/>
      <c r="T1819" s="41" t="str">
        <f t="shared" si="375"/>
        <v/>
      </c>
      <c r="U1819" s="41" t="str">
        <f t="shared" si="376"/>
        <v/>
      </c>
      <c r="V1819" s="41">
        <f t="shared" si="364"/>
        <v>90.77</v>
      </c>
      <c r="W1819" s="18">
        <f>_xlfn.XLOOKUP($B1819,'[1]Query2 w Prices'!$B:$B,'[1]Query2 w Prices'!$L:$L)</f>
        <v>90.694900000000004</v>
      </c>
    </row>
    <row r="1820" spans="2:23" ht="16.5" customHeight="1" x14ac:dyDescent="0.25">
      <c r="B1820" s="42" t="s">
        <v>2968</v>
      </c>
      <c r="C1820" s="33" t="s">
        <v>6543</v>
      </c>
      <c r="D1820" s="34" t="str">
        <f>_xlfn.XLOOKUP($B1820,[1]Redo!$A:$A,[1]Redo!$AD:$AD)</f>
        <v>SGN,S8,GWX,R7-10,</v>
      </c>
      <c r="E1820" s="35">
        <v>1326</v>
      </c>
      <c r="F1820" s="36">
        <f>_xlfn.XLOOKUP($B1820,'[1]DOT Signs Costs (2)'!$A:$A,'[1]DOT Signs Costs (2)'!$Y:$Y)</f>
        <v>0.11352500000000001</v>
      </c>
      <c r="G1820" s="37">
        <f t="shared" si="366"/>
        <v>6.8115000000000006</v>
      </c>
      <c r="H1820" s="36">
        <f>_xlfn.XLOOKUP($B1820,'[1]DOT Signs Costs (2)'!$A:$A,'[1]DOT Signs Costs (2)'!$W:$W)</f>
        <v>13.596</v>
      </c>
      <c r="I1820" s="36">
        <f t="shared" si="365"/>
        <v>5.2664247500000005</v>
      </c>
      <c r="J1820" s="36">
        <f t="shared" si="367"/>
        <v>7.6061750000000011E-2</v>
      </c>
      <c r="K1820" s="36">
        <f t="shared" si="368"/>
        <v>5.2664247500000005</v>
      </c>
      <c r="L1820" s="36">
        <f t="shared" si="369"/>
        <v>18.9384865</v>
      </c>
      <c r="M1820" s="36">
        <f t="shared" si="370"/>
        <v>1.4809896443000001</v>
      </c>
      <c r="N1820" s="36">
        <f t="shared" si="371"/>
        <v>20.419476144299999</v>
      </c>
      <c r="O1820" s="36">
        <f t="shared" si="372"/>
        <v>3.7209674277517353</v>
      </c>
      <c r="P1820" s="36">
        <f t="shared" si="373"/>
        <v>24.140443572051733</v>
      </c>
      <c r="Q1820" s="38" t="e">
        <v>#N/A</v>
      </c>
      <c r="R1820" s="39" t="str">
        <f t="shared" si="374"/>
        <v xml:space="preserve"> </v>
      </c>
      <c r="S1820" s="40"/>
      <c r="T1820" s="41" t="str">
        <f t="shared" si="375"/>
        <v/>
      </c>
      <c r="U1820" s="41" t="str">
        <f t="shared" si="376"/>
        <v/>
      </c>
      <c r="V1820" s="41" t="e">
        <f t="shared" si="364"/>
        <v>#N/A</v>
      </c>
      <c r="W1820" s="18" t="e">
        <f>_xlfn.XLOOKUP($B1820,'[1]Query2 w Prices'!$B:$B,'[1]Query2 w Prices'!$L:$L)</f>
        <v>#N/A</v>
      </c>
    </row>
    <row r="1821" spans="2:23" ht="16.5" customHeight="1" x14ac:dyDescent="0.25">
      <c r="B1821" s="32" t="s">
        <v>2969</v>
      </c>
      <c r="C1821" s="33" t="s">
        <v>6544</v>
      </c>
      <c r="D1821" s="34" t="str">
        <f>_xlfn.XLOOKUP($B1821,[1]Redo!$A:$A,[1]Redo!$AD:$AD)</f>
        <v>SGN,S8,BRW,R7-107a,</v>
      </c>
      <c r="E1821" s="35">
        <v>1326</v>
      </c>
      <c r="F1821" s="36">
        <f>_xlfn.XLOOKUP($B1821,'[1]DOT Signs Costs (2)'!$A:$A,'[1]DOT Signs Costs (2)'!$Y:$Y)</f>
        <v>0.1447</v>
      </c>
      <c r="G1821" s="37">
        <f t="shared" si="366"/>
        <v>8.6820000000000004</v>
      </c>
      <c r="H1821" s="36">
        <f>_xlfn.XLOOKUP($B1821,'[1]DOT Signs Costs (2)'!$A:$A,'[1]DOT Signs Costs (2)'!$W:$W)</f>
        <v>18.128</v>
      </c>
      <c r="I1821" s="36">
        <f t="shared" si="365"/>
        <v>6.7126330000000003</v>
      </c>
      <c r="J1821" s="36">
        <f t="shared" si="367"/>
        <v>9.6949000000000007E-2</v>
      </c>
      <c r="K1821" s="36">
        <f t="shared" si="368"/>
        <v>6.7126330000000003</v>
      </c>
      <c r="L1821" s="36">
        <f t="shared" si="369"/>
        <v>24.937581999999999</v>
      </c>
      <c r="M1821" s="36">
        <f t="shared" si="370"/>
        <v>1.9501189124</v>
      </c>
      <c r="N1821" s="36">
        <f t="shared" si="371"/>
        <v>26.8877009124</v>
      </c>
      <c r="O1821" s="36">
        <f t="shared" si="372"/>
        <v>4.8996486783084796</v>
      </c>
      <c r="P1821" s="36">
        <f t="shared" si="373"/>
        <v>31.78734959070848</v>
      </c>
      <c r="Q1821" s="38" t="e">
        <v>#N/A</v>
      </c>
      <c r="R1821" s="39" t="str">
        <f t="shared" si="374"/>
        <v xml:space="preserve"> </v>
      </c>
      <c r="S1821" s="40"/>
      <c r="T1821" s="41" t="str">
        <f t="shared" si="375"/>
        <v/>
      </c>
      <c r="U1821" s="41" t="str">
        <f t="shared" si="376"/>
        <v/>
      </c>
      <c r="V1821" s="41" t="e">
        <f t="shared" si="364"/>
        <v>#N/A</v>
      </c>
      <c r="W1821" s="18" t="e">
        <f>_xlfn.XLOOKUP($B1821,'[1]Query2 w Prices'!$B:$B,'[1]Query2 w Prices'!$L:$L)</f>
        <v>#N/A</v>
      </c>
    </row>
    <row r="1822" spans="2:23" ht="16.5" customHeight="1" x14ac:dyDescent="0.25">
      <c r="B1822" s="42" t="s">
        <v>2970</v>
      </c>
      <c r="C1822" s="33" t="s">
        <v>6545</v>
      </c>
      <c r="D1822" s="34" t="str">
        <f>_xlfn.XLOOKUP($B1822,[1]Redo!$A:$A,[1]Redo!$AD:$AD)</f>
        <v>SGN,S8,BRW,R7-107b,</v>
      </c>
      <c r="E1822" s="35">
        <v>1326</v>
      </c>
      <c r="F1822" s="36">
        <f>_xlfn.XLOOKUP($B1822,'[1]DOT Signs Costs (2)'!$A:$A,'[1]DOT Signs Costs (2)'!$Y:$Y)</f>
        <v>0.175875</v>
      </c>
      <c r="G1822" s="37">
        <f t="shared" si="366"/>
        <v>10.5525</v>
      </c>
      <c r="H1822" s="36">
        <f>_xlfn.XLOOKUP($B1822,'[1]DOT Signs Costs (2)'!$A:$A,'[1]DOT Signs Costs (2)'!$W:$W)</f>
        <v>22.66</v>
      </c>
      <c r="I1822" s="36">
        <f t="shared" si="365"/>
        <v>8.15884125</v>
      </c>
      <c r="J1822" s="36">
        <f t="shared" si="367"/>
        <v>0.11783625</v>
      </c>
      <c r="K1822" s="36">
        <f t="shared" si="368"/>
        <v>8.15884125</v>
      </c>
      <c r="L1822" s="36">
        <f t="shared" si="369"/>
        <v>30.936677500000002</v>
      </c>
      <c r="M1822" s="36">
        <f t="shared" si="370"/>
        <v>2.4192481805000003</v>
      </c>
      <c r="N1822" s="36">
        <f t="shared" si="371"/>
        <v>33.3559256805</v>
      </c>
      <c r="O1822" s="36">
        <f t="shared" si="372"/>
        <v>6.0783299288652231</v>
      </c>
      <c r="P1822" s="36">
        <f t="shared" si="373"/>
        <v>39.434255609365223</v>
      </c>
      <c r="Q1822" s="38" t="e">
        <v>#N/A</v>
      </c>
      <c r="R1822" s="39" t="str">
        <f t="shared" si="374"/>
        <v xml:space="preserve"> </v>
      </c>
      <c r="S1822" s="40"/>
      <c r="T1822" s="41" t="str">
        <f t="shared" si="375"/>
        <v/>
      </c>
      <c r="U1822" s="41" t="str">
        <f t="shared" si="376"/>
        <v/>
      </c>
      <c r="V1822" s="41" t="e">
        <f t="shared" si="364"/>
        <v>#N/A</v>
      </c>
      <c r="W1822" s="18" t="e">
        <f>_xlfn.XLOOKUP($B1822,'[1]Query2 w Prices'!$B:$B,'[1]Query2 w Prices'!$L:$L)</f>
        <v>#N/A</v>
      </c>
    </row>
    <row r="1823" spans="2:23" ht="16.5" customHeight="1" x14ac:dyDescent="0.25">
      <c r="B1823" s="32" t="s">
        <v>2971</v>
      </c>
      <c r="C1823" s="33" t="s">
        <v>6546</v>
      </c>
      <c r="D1823" s="34" t="str">
        <f>_xlfn.XLOOKUP($B1823,[1]Redo!$A:$A,[1]Redo!$AD:$AD)</f>
        <v>SGN,S8,GWX,R7-108,</v>
      </c>
      <c r="E1823" s="35">
        <v>1326</v>
      </c>
      <c r="F1823" s="36">
        <f>_xlfn.XLOOKUP($B1823,'[1]DOT Signs Costs (2)'!$A:$A,'[1]DOT Signs Costs (2)'!$Y:$Y)</f>
        <v>0.11352500000000001</v>
      </c>
      <c r="G1823" s="37">
        <f t="shared" si="366"/>
        <v>6.8115000000000006</v>
      </c>
      <c r="H1823" s="36">
        <f>_xlfn.XLOOKUP($B1823,'[1]DOT Signs Costs (2)'!$A:$A,'[1]DOT Signs Costs (2)'!$W:$W)</f>
        <v>13.596</v>
      </c>
      <c r="I1823" s="36">
        <f t="shared" si="365"/>
        <v>5.2664247500000005</v>
      </c>
      <c r="J1823" s="36">
        <f t="shared" si="367"/>
        <v>7.6061750000000011E-2</v>
      </c>
      <c r="K1823" s="36">
        <f t="shared" si="368"/>
        <v>5.2664247500000005</v>
      </c>
      <c r="L1823" s="36">
        <f t="shared" si="369"/>
        <v>18.9384865</v>
      </c>
      <c r="M1823" s="36">
        <f t="shared" si="370"/>
        <v>1.4809896443000001</v>
      </c>
      <c r="N1823" s="36">
        <f t="shared" si="371"/>
        <v>20.419476144299999</v>
      </c>
      <c r="O1823" s="36">
        <f t="shared" si="372"/>
        <v>3.7209674277517353</v>
      </c>
      <c r="P1823" s="36">
        <f t="shared" si="373"/>
        <v>24.140443572051733</v>
      </c>
      <c r="Q1823" s="38" t="e">
        <v>#N/A</v>
      </c>
      <c r="R1823" s="39" t="str">
        <f t="shared" si="374"/>
        <v xml:space="preserve"> </v>
      </c>
      <c r="S1823" s="40"/>
      <c r="T1823" s="41" t="str">
        <f t="shared" si="375"/>
        <v/>
      </c>
      <c r="U1823" s="41" t="str">
        <f t="shared" si="376"/>
        <v/>
      </c>
      <c r="V1823" s="41" t="e">
        <f t="shared" si="364"/>
        <v>#N/A</v>
      </c>
      <c r="W1823" s="18" t="e">
        <f>_xlfn.XLOOKUP($B1823,'[1]Query2 w Prices'!$B:$B,'[1]Query2 w Prices'!$L:$L)</f>
        <v>#N/A</v>
      </c>
    </row>
    <row r="1824" spans="2:23" ht="16.5" customHeight="1" x14ac:dyDescent="0.25">
      <c r="B1824" s="42" t="s">
        <v>2972</v>
      </c>
      <c r="C1824" s="33" t="s">
        <v>6547</v>
      </c>
      <c r="D1824" s="34" t="str">
        <f>_xlfn.XLOOKUP($B1824,[1]Redo!$A:$A,[1]Redo!$AD:$AD)</f>
        <v>SGN,S8,RWX,R7-111,</v>
      </c>
      <c r="E1824" s="35">
        <v>1326</v>
      </c>
      <c r="F1824" s="36">
        <f>_xlfn.XLOOKUP($B1824,'[1]DOT Signs Costs (2)'!$A:$A,'[1]DOT Signs Costs (2)'!$Y:$Y)</f>
        <v>0.11352500000000001</v>
      </c>
      <c r="G1824" s="37">
        <f t="shared" si="366"/>
        <v>6.8115000000000006</v>
      </c>
      <c r="H1824" s="36">
        <f>_xlfn.XLOOKUP($B1824,'[1]DOT Signs Costs (2)'!$A:$A,'[1]DOT Signs Costs (2)'!$W:$W)</f>
        <v>13.596</v>
      </c>
      <c r="I1824" s="36">
        <f t="shared" si="365"/>
        <v>5.2664247500000005</v>
      </c>
      <c r="J1824" s="36">
        <f t="shared" si="367"/>
        <v>7.6061750000000011E-2</v>
      </c>
      <c r="K1824" s="36">
        <f t="shared" si="368"/>
        <v>5.2664247500000005</v>
      </c>
      <c r="L1824" s="36">
        <f t="shared" si="369"/>
        <v>18.9384865</v>
      </c>
      <c r="M1824" s="36">
        <f t="shared" si="370"/>
        <v>1.4809896443000001</v>
      </c>
      <c r="N1824" s="36">
        <f t="shared" si="371"/>
        <v>20.419476144299999</v>
      </c>
      <c r="O1824" s="36">
        <f t="shared" si="372"/>
        <v>3.7209674277517353</v>
      </c>
      <c r="P1824" s="36">
        <f t="shared" si="373"/>
        <v>24.140443572051733</v>
      </c>
      <c r="Q1824" s="38" t="e">
        <v>#N/A</v>
      </c>
      <c r="R1824" s="39" t="str">
        <f t="shared" si="374"/>
        <v xml:space="preserve"> </v>
      </c>
      <c r="S1824" s="40"/>
      <c r="T1824" s="41" t="str">
        <f t="shared" si="375"/>
        <v/>
      </c>
      <c r="U1824" s="41" t="str">
        <f t="shared" si="376"/>
        <v/>
      </c>
      <c r="V1824" s="41" t="e">
        <f t="shared" si="364"/>
        <v>#N/A</v>
      </c>
      <c r="W1824" s="18" t="e">
        <f>_xlfn.XLOOKUP($B1824,'[1]Query2 w Prices'!$B:$B,'[1]Query2 w Prices'!$L:$L)</f>
        <v>#N/A</v>
      </c>
    </row>
    <row r="1825" spans="2:23" ht="16.5" customHeight="1" x14ac:dyDescent="0.25">
      <c r="B1825" s="32" t="s">
        <v>2973</v>
      </c>
      <c r="C1825" s="33" t="s">
        <v>6548</v>
      </c>
      <c r="D1825" s="34" t="str">
        <f>_xlfn.XLOOKUP($B1825,[1]Redo!$A:$A,[1]Redo!$AD:$AD)</f>
        <v>SGN,S8,RWX,R7-111a,</v>
      </c>
      <c r="E1825" s="35">
        <v>1326</v>
      </c>
      <c r="F1825" s="36">
        <f>_xlfn.XLOOKUP($B1825,'[1]DOT Signs Costs (2)'!$A:$A,'[1]DOT Signs Costs (2)'!$Y:$Y)</f>
        <v>0.11352500000000001</v>
      </c>
      <c r="G1825" s="37">
        <f t="shared" si="366"/>
        <v>6.8115000000000006</v>
      </c>
      <c r="H1825" s="36">
        <f>_xlfn.XLOOKUP($B1825,'[1]DOT Signs Costs (2)'!$A:$A,'[1]DOT Signs Costs (2)'!$W:$W)</f>
        <v>13.596</v>
      </c>
      <c r="I1825" s="36">
        <f t="shared" si="365"/>
        <v>5.2664247500000005</v>
      </c>
      <c r="J1825" s="36">
        <f t="shared" si="367"/>
        <v>7.6061750000000011E-2</v>
      </c>
      <c r="K1825" s="36">
        <f t="shared" si="368"/>
        <v>5.2664247500000005</v>
      </c>
      <c r="L1825" s="36">
        <f t="shared" si="369"/>
        <v>18.9384865</v>
      </c>
      <c r="M1825" s="36">
        <f t="shared" si="370"/>
        <v>1.4809896443000001</v>
      </c>
      <c r="N1825" s="36">
        <f t="shared" si="371"/>
        <v>20.419476144299999</v>
      </c>
      <c r="O1825" s="36">
        <f t="shared" si="372"/>
        <v>3.7209674277517353</v>
      </c>
      <c r="P1825" s="36">
        <f t="shared" si="373"/>
        <v>24.140443572051733</v>
      </c>
      <c r="Q1825" s="38" t="e">
        <v>#N/A</v>
      </c>
      <c r="R1825" s="39" t="str">
        <f t="shared" si="374"/>
        <v xml:space="preserve"> </v>
      </c>
      <c r="S1825" s="40"/>
      <c r="T1825" s="41" t="str">
        <f t="shared" si="375"/>
        <v/>
      </c>
      <c r="U1825" s="41" t="str">
        <f t="shared" si="376"/>
        <v/>
      </c>
      <c r="V1825" s="41" t="e">
        <f t="shared" si="364"/>
        <v>#N/A</v>
      </c>
      <c r="W1825" s="18" t="e">
        <f>_xlfn.XLOOKUP($B1825,'[1]Query2 w Prices'!$B:$B,'[1]Query2 w Prices'!$L:$L)</f>
        <v>#N/A</v>
      </c>
    </row>
    <row r="1826" spans="2:23" ht="16.5" customHeight="1" x14ac:dyDescent="0.25">
      <c r="B1826" s="42" t="s">
        <v>2974</v>
      </c>
      <c r="C1826" s="33" t="s">
        <v>6549</v>
      </c>
      <c r="D1826" s="34" t="str">
        <f>_xlfn.XLOOKUP($B1826,[1]Redo!$A:$A,[1]Redo!$AD:$AD)</f>
        <v>SGN,S8,GWX,R7-112,</v>
      </c>
      <c r="E1826" s="35">
        <v>1326</v>
      </c>
      <c r="F1826" s="36">
        <f>_xlfn.XLOOKUP($B1826,'[1]DOT Signs Costs (2)'!$A:$A,'[1]DOT Signs Costs (2)'!$Y:$Y)</f>
        <v>0.11352500000000001</v>
      </c>
      <c r="G1826" s="37">
        <f t="shared" si="366"/>
        <v>6.8115000000000006</v>
      </c>
      <c r="H1826" s="36">
        <f>_xlfn.XLOOKUP($B1826,'[1]DOT Signs Costs (2)'!$A:$A,'[1]DOT Signs Costs (2)'!$W:$W)</f>
        <v>13.596</v>
      </c>
      <c r="I1826" s="36">
        <f t="shared" si="365"/>
        <v>5.2664247500000005</v>
      </c>
      <c r="J1826" s="36">
        <f t="shared" si="367"/>
        <v>7.6061750000000011E-2</v>
      </c>
      <c r="K1826" s="36">
        <f t="shared" si="368"/>
        <v>5.2664247500000005</v>
      </c>
      <c r="L1826" s="36">
        <f t="shared" si="369"/>
        <v>18.9384865</v>
      </c>
      <c r="M1826" s="36">
        <f t="shared" si="370"/>
        <v>1.4809896443000001</v>
      </c>
      <c r="N1826" s="36">
        <f t="shared" si="371"/>
        <v>20.419476144299999</v>
      </c>
      <c r="O1826" s="36">
        <f t="shared" si="372"/>
        <v>3.7209674277517353</v>
      </c>
      <c r="P1826" s="36">
        <f t="shared" si="373"/>
        <v>24.140443572051733</v>
      </c>
      <c r="Q1826" s="38" t="e">
        <v>#N/A</v>
      </c>
      <c r="R1826" s="39" t="str">
        <f t="shared" si="374"/>
        <v xml:space="preserve"> </v>
      </c>
      <c r="S1826" s="40"/>
      <c r="T1826" s="41" t="str">
        <f t="shared" si="375"/>
        <v/>
      </c>
      <c r="U1826" s="41" t="str">
        <f t="shared" si="376"/>
        <v/>
      </c>
      <c r="V1826" s="41" t="e">
        <f t="shared" si="364"/>
        <v>#N/A</v>
      </c>
      <c r="W1826" s="18" t="e">
        <f>_xlfn.XLOOKUP($B1826,'[1]Query2 w Prices'!$B:$B,'[1]Query2 w Prices'!$L:$L)</f>
        <v>#N/A</v>
      </c>
    </row>
    <row r="1827" spans="2:23" ht="16.5" customHeight="1" x14ac:dyDescent="0.25">
      <c r="B1827" s="32" t="s">
        <v>2975</v>
      </c>
      <c r="C1827" s="33" t="s">
        <v>6550</v>
      </c>
      <c r="D1827" s="34" t="str">
        <f>_xlfn.XLOOKUP($B1827,[1]Redo!$A:$A,[1]Redo!$AD:$AD)</f>
        <v>SGN,S8,GWX,R7-112a,</v>
      </c>
      <c r="E1827" s="35">
        <v>1326</v>
      </c>
      <c r="F1827" s="36">
        <f>_xlfn.XLOOKUP($B1827,'[1]DOT Signs Costs (2)'!$A:$A,'[1]DOT Signs Costs (2)'!$Y:$Y)</f>
        <v>0.11352500000000001</v>
      </c>
      <c r="G1827" s="37">
        <f t="shared" si="366"/>
        <v>6.8115000000000006</v>
      </c>
      <c r="H1827" s="36">
        <f>_xlfn.XLOOKUP($B1827,'[1]DOT Signs Costs (2)'!$A:$A,'[1]DOT Signs Costs (2)'!$W:$W)</f>
        <v>13.596</v>
      </c>
      <c r="I1827" s="36">
        <f t="shared" si="365"/>
        <v>5.2664247500000005</v>
      </c>
      <c r="J1827" s="36">
        <f t="shared" si="367"/>
        <v>7.6061750000000011E-2</v>
      </c>
      <c r="K1827" s="36">
        <f t="shared" si="368"/>
        <v>5.2664247500000005</v>
      </c>
      <c r="L1827" s="36">
        <f t="shared" si="369"/>
        <v>18.9384865</v>
      </c>
      <c r="M1827" s="36">
        <f t="shared" si="370"/>
        <v>1.4809896443000001</v>
      </c>
      <c r="N1827" s="36">
        <f t="shared" si="371"/>
        <v>20.419476144299999</v>
      </c>
      <c r="O1827" s="36">
        <f t="shared" si="372"/>
        <v>3.7209674277517353</v>
      </c>
      <c r="P1827" s="36">
        <f t="shared" si="373"/>
        <v>24.140443572051733</v>
      </c>
      <c r="Q1827" s="38" t="e">
        <v>#N/A</v>
      </c>
      <c r="R1827" s="39" t="str">
        <f t="shared" si="374"/>
        <v xml:space="preserve"> </v>
      </c>
      <c r="S1827" s="40"/>
      <c r="T1827" s="41" t="str">
        <f t="shared" si="375"/>
        <v/>
      </c>
      <c r="U1827" s="41" t="str">
        <f t="shared" si="376"/>
        <v/>
      </c>
      <c r="V1827" s="41" t="e">
        <f t="shared" si="364"/>
        <v>#N/A</v>
      </c>
      <c r="W1827" s="18" t="e">
        <f>_xlfn.XLOOKUP($B1827,'[1]Query2 w Prices'!$B:$B,'[1]Query2 w Prices'!$L:$L)</f>
        <v>#N/A</v>
      </c>
    </row>
    <row r="1828" spans="2:23" ht="16.5" customHeight="1" x14ac:dyDescent="0.25">
      <c r="B1828" s="42" t="s">
        <v>2976</v>
      </c>
      <c r="C1828" s="33" t="s">
        <v>6551</v>
      </c>
      <c r="D1828" s="34" t="str">
        <f>_xlfn.XLOOKUP($B1828,[1]Redo!$A:$A,[1]Redo!$AD:$AD)</f>
        <v>SGN,S8,GWX,R7-112b,</v>
      </c>
      <c r="E1828" s="35">
        <v>1326</v>
      </c>
      <c r="F1828" s="36">
        <f>_xlfn.XLOOKUP($B1828,'[1]DOT Signs Costs (2)'!$A:$A,'[1]DOT Signs Costs (2)'!$Y:$Y)</f>
        <v>0.12911250000000002</v>
      </c>
      <c r="G1828" s="37">
        <f t="shared" si="366"/>
        <v>7.7467500000000014</v>
      </c>
      <c r="H1828" s="36">
        <f>_xlfn.XLOOKUP($B1828,'[1]DOT Signs Costs (2)'!$A:$A,'[1]DOT Signs Costs (2)'!$W:$W)</f>
        <v>15.862000000000002</v>
      </c>
      <c r="I1828" s="36">
        <f t="shared" si="365"/>
        <v>5.9895288750000013</v>
      </c>
      <c r="J1828" s="36">
        <f t="shared" si="367"/>
        <v>8.6505375000000023E-2</v>
      </c>
      <c r="K1828" s="36">
        <f t="shared" si="368"/>
        <v>5.9895288750000013</v>
      </c>
      <c r="L1828" s="36">
        <f t="shared" si="369"/>
        <v>21.938034250000001</v>
      </c>
      <c r="M1828" s="36">
        <f t="shared" si="370"/>
        <v>1.7155542783500002</v>
      </c>
      <c r="N1828" s="36">
        <f t="shared" si="371"/>
        <v>23.653588528350003</v>
      </c>
      <c r="O1828" s="36">
        <f t="shared" si="372"/>
        <v>4.3103080530301074</v>
      </c>
      <c r="P1828" s="36">
        <f t="shared" si="373"/>
        <v>27.963896581380112</v>
      </c>
      <c r="Q1828" s="38" t="e">
        <v>#N/A</v>
      </c>
      <c r="R1828" s="39" t="str">
        <f t="shared" si="374"/>
        <v xml:space="preserve"> </v>
      </c>
      <c r="S1828" s="40"/>
      <c r="T1828" s="41" t="str">
        <f t="shared" si="375"/>
        <v/>
      </c>
      <c r="U1828" s="41" t="str">
        <f t="shared" si="376"/>
        <v/>
      </c>
      <c r="V1828" s="41" t="e">
        <f t="shared" si="364"/>
        <v>#N/A</v>
      </c>
      <c r="W1828" s="18" t="e">
        <f>_xlfn.XLOOKUP($B1828,'[1]Query2 w Prices'!$B:$B,'[1]Query2 w Prices'!$L:$L)</f>
        <v>#N/A</v>
      </c>
    </row>
    <row r="1829" spans="2:23" ht="16.5" customHeight="1" x14ac:dyDescent="0.25">
      <c r="B1829" s="32" t="s">
        <v>2977</v>
      </c>
      <c r="C1829" s="33" t="s">
        <v>6552</v>
      </c>
      <c r="D1829" s="34" t="str">
        <f>_xlfn.XLOOKUP($B1829,[1]Redo!$A:$A,[1]Redo!$AD:$AD)</f>
        <v>SGN,S8,RWX,R7-113,</v>
      </c>
      <c r="E1829" s="35">
        <v>1326</v>
      </c>
      <c r="F1829" s="36">
        <f>_xlfn.XLOOKUP($B1829,'[1]DOT Signs Costs (2)'!$A:$A,'[1]DOT Signs Costs (2)'!$Y:$Y)</f>
        <v>0.11352500000000001</v>
      </c>
      <c r="G1829" s="37">
        <f t="shared" si="366"/>
        <v>6.8115000000000006</v>
      </c>
      <c r="H1829" s="36">
        <f>_xlfn.XLOOKUP($B1829,'[1]DOT Signs Costs (2)'!$A:$A,'[1]DOT Signs Costs (2)'!$W:$W)</f>
        <v>13.596</v>
      </c>
      <c r="I1829" s="36">
        <f t="shared" si="365"/>
        <v>5.2664247500000005</v>
      </c>
      <c r="J1829" s="36">
        <f t="shared" si="367"/>
        <v>7.6061750000000011E-2</v>
      </c>
      <c r="K1829" s="36">
        <f t="shared" si="368"/>
        <v>5.2664247500000005</v>
      </c>
      <c r="L1829" s="36">
        <f t="shared" si="369"/>
        <v>18.9384865</v>
      </c>
      <c r="M1829" s="36">
        <f t="shared" si="370"/>
        <v>1.4809896443000001</v>
      </c>
      <c r="N1829" s="36">
        <f t="shared" si="371"/>
        <v>20.419476144299999</v>
      </c>
      <c r="O1829" s="36">
        <f t="shared" si="372"/>
        <v>3.7209674277517353</v>
      </c>
      <c r="P1829" s="36">
        <f t="shared" si="373"/>
        <v>24.140443572051733</v>
      </c>
      <c r="Q1829" s="38" t="e">
        <v>#N/A</v>
      </c>
      <c r="R1829" s="39" t="str">
        <f t="shared" si="374"/>
        <v xml:space="preserve"> </v>
      </c>
      <c r="S1829" s="40"/>
      <c r="T1829" s="41" t="str">
        <f t="shared" si="375"/>
        <v/>
      </c>
      <c r="U1829" s="41" t="str">
        <f t="shared" si="376"/>
        <v/>
      </c>
      <c r="V1829" s="41" t="e">
        <f t="shared" si="364"/>
        <v>#N/A</v>
      </c>
      <c r="W1829" s="18" t="e">
        <f>_xlfn.XLOOKUP($B1829,'[1]Query2 w Prices'!$B:$B,'[1]Query2 w Prices'!$L:$L)</f>
        <v>#N/A</v>
      </c>
    </row>
    <row r="1830" spans="2:23" ht="16.5" customHeight="1" x14ac:dyDescent="0.25">
      <c r="B1830" s="42" t="s">
        <v>2978</v>
      </c>
      <c r="C1830" s="33" t="s">
        <v>6553</v>
      </c>
      <c r="D1830" s="34" t="str">
        <f>_xlfn.XLOOKUP($B1830,[1]Redo!$A:$A,[1]Redo!$AD:$AD)</f>
        <v>SGN,S8,BWX,R7-113aP,</v>
      </c>
      <c r="E1830" s="35">
        <v>1326</v>
      </c>
      <c r="F1830" s="36">
        <f>_xlfn.XLOOKUP($B1830,'[1]DOT Signs Costs (2)'!$A:$A,'[1]DOT Signs Costs (2)'!$Y:$Y)</f>
        <v>5.1175000000000012E-2</v>
      </c>
      <c r="G1830" s="37">
        <f t="shared" si="366"/>
        <v>3.0705000000000009</v>
      </c>
      <c r="H1830" s="36">
        <f>_xlfn.XLOOKUP($B1830,'[1]DOT Signs Costs (2)'!$A:$A,'[1]DOT Signs Costs (2)'!$W:$W)</f>
        <v>4.532</v>
      </c>
      <c r="I1830" s="36">
        <f t="shared" si="365"/>
        <v>2.3740082500000006</v>
      </c>
      <c r="J1830" s="36">
        <f t="shared" si="367"/>
        <v>3.4287250000000012E-2</v>
      </c>
      <c r="K1830" s="36">
        <f t="shared" si="368"/>
        <v>2.3740082500000006</v>
      </c>
      <c r="L1830" s="36">
        <f t="shared" si="369"/>
        <v>6.9402955000000013</v>
      </c>
      <c r="M1830" s="36">
        <f t="shared" si="370"/>
        <v>0.54273110810000014</v>
      </c>
      <c r="N1830" s="36">
        <f t="shared" si="371"/>
        <v>7.4830266081000012</v>
      </c>
      <c r="O1830" s="36">
        <f t="shared" si="372"/>
        <v>1.3636049266382479</v>
      </c>
      <c r="P1830" s="36">
        <f t="shared" si="373"/>
        <v>8.8466315347382487</v>
      </c>
      <c r="Q1830" s="38" t="e">
        <v>#N/A</v>
      </c>
      <c r="R1830" s="39" t="str">
        <f t="shared" si="374"/>
        <v xml:space="preserve"> </v>
      </c>
      <c r="S1830" s="40"/>
      <c r="T1830" s="41" t="str">
        <f t="shared" si="375"/>
        <v/>
      </c>
      <c r="U1830" s="41" t="str">
        <f t="shared" si="376"/>
        <v/>
      </c>
      <c r="V1830" s="41" t="e">
        <f t="shared" si="364"/>
        <v>#N/A</v>
      </c>
      <c r="W1830" s="18" t="e">
        <f>_xlfn.XLOOKUP($B1830,'[1]Query2 w Prices'!$B:$B,'[1]Query2 w Prices'!$L:$L)</f>
        <v>#N/A</v>
      </c>
    </row>
    <row r="1831" spans="2:23" ht="16.5" customHeight="1" x14ac:dyDescent="0.25">
      <c r="B1831" s="32" t="s">
        <v>2979</v>
      </c>
      <c r="C1831" s="33" t="s">
        <v>6554</v>
      </c>
      <c r="D1831" s="34" t="str">
        <f>_xlfn.XLOOKUP($B1831,[1]Redo!$A:$A,[1]Redo!$AD:$AD)</f>
        <v>SGN,S8,BWX,R7-113bP,</v>
      </c>
      <c r="E1831" s="35">
        <v>1326</v>
      </c>
      <c r="F1831" s="36">
        <f>_xlfn.XLOOKUP($B1831,'[1]DOT Signs Costs (2)'!$A:$A,'[1]DOT Signs Costs (2)'!$Y:$Y)</f>
        <v>5.1175000000000012E-2</v>
      </c>
      <c r="G1831" s="37">
        <f t="shared" si="366"/>
        <v>3.0705000000000009</v>
      </c>
      <c r="H1831" s="36">
        <f>_xlfn.XLOOKUP($B1831,'[1]DOT Signs Costs (2)'!$A:$A,'[1]DOT Signs Costs (2)'!$W:$W)</f>
        <v>4.532</v>
      </c>
      <c r="I1831" s="36">
        <f t="shared" si="365"/>
        <v>2.3740082500000006</v>
      </c>
      <c r="J1831" s="36">
        <f t="shared" si="367"/>
        <v>3.4287250000000012E-2</v>
      </c>
      <c r="K1831" s="36">
        <f t="shared" si="368"/>
        <v>2.3740082500000006</v>
      </c>
      <c r="L1831" s="36">
        <f t="shared" si="369"/>
        <v>6.9402955000000013</v>
      </c>
      <c r="M1831" s="36">
        <f t="shared" si="370"/>
        <v>0.54273110810000014</v>
      </c>
      <c r="N1831" s="36">
        <f t="shared" si="371"/>
        <v>7.4830266081000012</v>
      </c>
      <c r="O1831" s="36">
        <f t="shared" si="372"/>
        <v>1.3636049266382479</v>
      </c>
      <c r="P1831" s="36">
        <f t="shared" si="373"/>
        <v>8.8466315347382487</v>
      </c>
      <c r="Q1831" s="38" t="e">
        <v>#N/A</v>
      </c>
      <c r="R1831" s="39" t="str">
        <f t="shared" si="374"/>
        <v xml:space="preserve"> </v>
      </c>
      <c r="S1831" s="40"/>
      <c r="T1831" s="41" t="str">
        <f t="shared" si="375"/>
        <v/>
      </c>
      <c r="U1831" s="41" t="str">
        <f t="shared" si="376"/>
        <v/>
      </c>
      <c r="V1831" s="41" t="e">
        <f t="shared" si="364"/>
        <v>#N/A</v>
      </c>
      <c r="W1831" s="18" t="e">
        <f>_xlfn.XLOOKUP($B1831,'[1]Query2 w Prices'!$B:$B,'[1]Query2 w Prices'!$L:$L)</f>
        <v>#N/A</v>
      </c>
    </row>
    <row r="1832" spans="2:23" ht="16.5" customHeight="1" x14ac:dyDescent="0.25">
      <c r="B1832" s="42" t="s">
        <v>2980</v>
      </c>
      <c r="C1832" s="33" t="s">
        <v>6555</v>
      </c>
      <c r="D1832" s="34" t="str">
        <f>_xlfn.XLOOKUP($B1832,[1]Redo!$A:$A,[1]Redo!$AD:$AD)</f>
        <v>SGN,S8,GWX,R7-114,</v>
      </c>
      <c r="E1832" s="35">
        <v>1326</v>
      </c>
      <c r="F1832" s="36">
        <f>_xlfn.XLOOKUP($B1832,'[1]DOT Signs Costs (2)'!$A:$A,'[1]DOT Signs Costs (2)'!$Y:$Y)</f>
        <v>0.11352500000000001</v>
      </c>
      <c r="G1832" s="37">
        <f t="shared" si="366"/>
        <v>6.8115000000000006</v>
      </c>
      <c r="H1832" s="36">
        <f>_xlfn.XLOOKUP($B1832,'[1]DOT Signs Costs (2)'!$A:$A,'[1]DOT Signs Costs (2)'!$W:$W)</f>
        <v>13.596</v>
      </c>
      <c r="I1832" s="36">
        <f t="shared" si="365"/>
        <v>5.2664247500000005</v>
      </c>
      <c r="J1832" s="36">
        <f t="shared" si="367"/>
        <v>7.6061750000000011E-2</v>
      </c>
      <c r="K1832" s="36">
        <f t="shared" si="368"/>
        <v>5.2664247500000005</v>
      </c>
      <c r="L1832" s="36">
        <f t="shared" si="369"/>
        <v>18.9384865</v>
      </c>
      <c r="M1832" s="36">
        <f t="shared" si="370"/>
        <v>1.4809896443000001</v>
      </c>
      <c r="N1832" s="36">
        <f t="shared" si="371"/>
        <v>20.419476144299999</v>
      </c>
      <c r="O1832" s="36">
        <f t="shared" si="372"/>
        <v>3.7209674277517353</v>
      </c>
      <c r="P1832" s="36">
        <f t="shared" si="373"/>
        <v>24.140443572051733</v>
      </c>
      <c r="Q1832" s="38" t="e">
        <v>#N/A</v>
      </c>
      <c r="R1832" s="39" t="str">
        <f t="shared" si="374"/>
        <v xml:space="preserve"> </v>
      </c>
      <c r="S1832" s="40"/>
      <c r="T1832" s="41" t="str">
        <f t="shared" si="375"/>
        <v/>
      </c>
      <c r="U1832" s="41" t="str">
        <f t="shared" si="376"/>
        <v/>
      </c>
      <c r="V1832" s="41" t="e">
        <f t="shared" si="364"/>
        <v>#N/A</v>
      </c>
      <c r="W1832" s="18" t="e">
        <f>_xlfn.XLOOKUP($B1832,'[1]Query2 w Prices'!$B:$B,'[1]Query2 w Prices'!$L:$L)</f>
        <v>#N/A</v>
      </c>
    </row>
    <row r="1833" spans="2:23" ht="16.5" customHeight="1" x14ac:dyDescent="0.25">
      <c r="B1833" s="32" t="s">
        <v>2981</v>
      </c>
      <c r="C1833" s="33" t="s">
        <v>6556</v>
      </c>
      <c r="D1833" s="34" t="str">
        <f>_xlfn.XLOOKUP($B1833,[1]Redo!$A:$A,[1]Redo!$AD:$AD)</f>
        <v>SGN,S8,GWX,R7-114a,</v>
      </c>
      <c r="E1833" s="35">
        <v>1326</v>
      </c>
      <c r="F1833" s="36">
        <f>_xlfn.XLOOKUP($B1833,'[1]DOT Signs Costs (2)'!$A:$A,'[1]DOT Signs Costs (2)'!$Y:$Y)</f>
        <v>0.11352500000000001</v>
      </c>
      <c r="G1833" s="37">
        <f t="shared" si="366"/>
        <v>6.8115000000000006</v>
      </c>
      <c r="H1833" s="36">
        <f>_xlfn.XLOOKUP($B1833,'[1]DOT Signs Costs (2)'!$A:$A,'[1]DOT Signs Costs (2)'!$W:$W)</f>
        <v>13.596</v>
      </c>
      <c r="I1833" s="36">
        <f t="shared" si="365"/>
        <v>5.2664247500000005</v>
      </c>
      <c r="J1833" s="36">
        <f t="shared" si="367"/>
        <v>7.6061750000000011E-2</v>
      </c>
      <c r="K1833" s="36">
        <f t="shared" si="368"/>
        <v>5.2664247500000005</v>
      </c>
      <c r="L1833" s="36">
        <f t="shared" si="369"/>
        <v>18.9384865</v>
      </c>
      <c r="M1833" s="36">
        <f t="shared" si="370"/>
        <v>1.4809896443000001</v>
      </c>
      <c r="N1833" s="36">
        <f t="shared" si="371"/>
        <v>20.419476144299999</v>
      </c>
      <c r="O1833" s="36">
        <f t="shared" si="372"/>
        <v>3.7209674277517353</v>
      </c>
      <c r="P1833" s="36">
        <f t="shared" si="373"/>
        <v>24.140443572051733</v>
      </c>
      <c r="Q1833" s="38" t="e">
        <v>#N/A</v>
      </c>
      <c r="R1833" s="39" t="str">
        <f t="shared" si="374"/>
        <v xml:space="preserve"> </v>
      </c>
      <c r="S1833" s="40"/>
      <c r="T1833" s="41" t="str">
        <f t="shared" si="375"/>
        <v/>
      </c>
      <c r="U1833" s="41" t="str">
        <f t="shared" si="376"/>
        <v/>
      </c>
      <c r="V1833" s="41" t="e">
        <f t="shared" si="364"/>
        <v>#N/A</v>
      </c>
      <c r="W1833" s="18" t="e">
        <f>_xlfn.XLOOKUP($B1833,'[1]Query2 w Prices'!$B:$B,'[1]Query2 w Prices'!$L:$L)</f>
        <v>#N/A</v>
      </c>
    </row>
    <row r="1834" spans="2:23" ht="16.5" customHeight="1" x14ac:dyDescent="0.25">
      <c r="B1834" s="42" t="s">
        <v>2982</v>
      </c>
      <c r="C1834" s="33" t="s">
        <v>6557</v>
      </c>
      <c r="D1834" s="34" t="str">
        <f>_xlfn.XLOOKUP($B1834,[1]Redo!$A:$A,[1]Redo!$AD:$AD)</f>
        <v>SGN,S8,GWX,R7-114b,</v>
      </c>
      <c r="E1834" s="35">
        <v>1326</v>
      </c>
      <c r="F1834" s="36">
        <f>_xlfn.XLOOKUP($B1834,'[1]DOT Signs Costs (2)'!$A:$A,'[1]DOT Signs Costs (2)'!$Y:$Y)</f>
        <v>0.12911250000000002</v>
      </c>
      <c r="G1834" s="37">
        <f t="shared" si="366"/>
        <v>7.7467500000000014</v>
      </c>
      <c r="H1834" s="36">
        <f>_xlfn.XLOOKUP($B1834,'[1]DOT Signs Costs (2)'!$A:$A,'[1]DOT Signs Costs (2)'!$W:$W)</f>
        <v>15.862000000000002</v>
      </c>
      <c r="I1834" s="36">
        <f t="shared" si="365"/>
        <v>5.9895288750000013</v>
      </c>
      <c r="J1834" s="36">
        <f t="shared" si="367"/>
        <v>8.6505375000000023E-2</v>
      </c>
      <c r="K1834" s="36">
        <f t="shared" si="368"/>
        <v>5.9895288750000013</v>
      </c>
      <c r="L1834" s="36">
        <f t="shared" si="369"/>
        <v>21.938034250000001</v>
      </c>
      <c r="M1834" s="36">
        <f t="shared" si="370"/>
        <v>1.7155542783500002</v>
      </c>
      <c r="N1834" s="36">
        <f t="shared" si="371"/>
        <v>23.653588528350003</v>
      </c>
      <c r="O1834" s="36">
        <f t="shared" si="372"/>
        <v>4.3103080530301074</v>
      </c>
      <c r="P1834" s="36">
        <f t="shared" si="373"/>
        <v>27.963896581380112</v>
      </c>
      <c r="Q1834" s="38" t="e">
        <v>#N/A</v>
      </c>
      <c r="R1834" s="39" t="str">
        <f t="shared" si="374"/>
        <v xml:space="preserve"> </v>
      </c>
      <c r="S1834" s="40"/>
      <c r="T1834" s="41" t="str">
        <f t="shared" si="375"/>
        <v/>
      </c>
      <c r="U1834" s="41" t="str">
        <f t="shared" si="376"/>
        <v/>
      </c>
      <c r="V1834" s="41" t="e">
        <f t="shared" si="364"/>
        <v>#N/A</v>
      </c>
      <c r="W1834" s="18" t="e">
        <f>_xlfn.XLOOKUP($B1834,'[1]Query2 w Prices'!$B:$B,'[1]Query2 w Prices'!$L:$L)</f>
        <v>#N/A</v>
      </c>
    </row>
    <row r="1835" spans="2:23" ht="16.5" customHeight="1" x14ac:dyDescent="0.25">
      <c r="B1835" s="32" t="s">
        <v>2983</v>
      </c>
      <c r="C1835" s="33" t="s">
        <v>6558</v>
      </c>
      <c r="D1835" s="34" t="str">
        <f>_xlfn.XLOOKUP($B1835,[1]Redo!$A:$A,[1]Redo!$AD:$AD)</f>
        <v>SGN,S8,RWX,R7-2,</v>
      </c>
      <c r="E1835" s="35">
        <v>1326</v>
      </c>
      <c r="F1835" s="36">
        <f>_xlfn.XLOOKUP($B1835,'[1]DOT Signs Costs (2)'!$A:$A,'[1]DOT Signs Costs (2)'!$Y:$Y)</f>
        <v>0.11352500000000001</v>
      </c>
      <c r="G1835" s="37">
        <f t="shared" si="366"/>
        <v>6.8115000000000006</v>
      </c>
      <c r="H1835" s="36">
        <f>_xlfn.XLOOKUP($B1835,'[1]DOT Signs Costs (2)'!$A:$A,'[1]DOT Signs Costs (2)'!$W:$W)</f>
        <v>13.596</v>
      </c>
      <c r="I1835" s="36">
        <f t="shared" si="365"/>
        <v>5.2664247500000005</v>
      </c>
      <c r="J1835" s="36">
        <f t="shared" si="367"/>
        <v>7.6061750000000011E-2</v>
      </c>
      <c r="K1835" s="36">
        <f t="shared" si="368"/>
        <v>5.2664247500000005</v>
      </c>
      <c r="L1835" s="36">
        <f t="shared" si="369"/>
        <v>18.9384865</v>
      </c>
      <c r="M1835" s="36">
        <f t="shared" si="370"/>
        <v>1.4809896443000001</v>
      </c>
      <c r="N1835" s="36">
        <f t="shared" si="371"/>
        <v>20.419476144299999</v>
      </c>
      <c r="O1835" s="36">
        <f t="shared" si="372"/>
        <v>3.7209674277517353</v>
      </c>
      <c r="P1835" s="36">
        <f t="shared" si="373"/>
        <v>24.140443572051733</v>
      </c>
      <c r="Q1835" s="38" t="e">
        <v>#N/A</v>
      </c>
      <c r="R1835" s="39" t="str">
        <f t="shared" si="374"/>
        <v xml:space="preserve"> </v>
      </c>
      <c r="S1835" s="40"/>
      <c r="T1835" s="41" t="str">
        <f t="shared" si="375"/>
        <v/>
      </c>
      <c r="U1835" s="41" t="str">
        <f t="shared" si="376"/>
        <v/>
      </c>
      <c r="V1835" s="41" t="e">
        <f t="shared" si="364"/>
        <v>#N/A</v>
      </c>
      <c r="W1835" s="18" t="e">
        <f>_xlfn.XLOOKUP($B1835,'[1]Query2 w Prices'!$B:$B,'[1]Query2 w Prices'!$L:$L)</f>
        <v>#N/A</v>
      </c>
    </row>
    <row r="1836" spans="2:23" ht="16.5" customHeight="1" x14ac:dyDescent="0.25">
      <c r="B1836" s="42" t="s">
        <v>2984</v>
      </c>
      <c r="C1836" s="33" t="s">
        <v>6559</v>
      </c>
      <c r="D1836" s="34" t="str">
        <f>_xlfn.XLOOKUP($B1836,[1]Redo!$A:$A,[1]Redo!$AD:$AD)</f>
        <v>SGN,S8,GWX,R7-20,</v>
      </c>
      <c r="E1836" s="35">
        <v>1326</v>
      </c>
      <c r="F1836" s="36">
        <f>_xlfn.XLOOKUP($B1836,'[1]DOT Signs Costs (2)'!$A:$A,'[1]DOT Signs Costs (2)'!$Y:$Y)</f>
        <v>0.17705000000000001</v>
      </c>
      <c r="G1836" s="37">
        <f t="shared" si="366"/>
        <v>10.623000000000001</v>
      </c>
      <c r="H1836" s="36">
        <f>_xlfn.XLOOKUP($B1836,'[1]DOT Signs Costs (2)'!$A:$A,'[1]DOT Signs Costs (2)'!$W:$W)</f>
        <v>27.192</v>
      </c>
      <c r="I1836" s="36">
        <f t="shared" si="365"/>
        <v>8.2133495000000014</v>
      </c>
      <c r="J1836" s="36">
        <f t="shared" si="367"/>
        <v>0.11862350000000002</v>
      </c>
      <c r="K1836" s="36">
        <f t="shared" si="368"/>
        <v>8.2133495000000014</v>
      </c>
      <c r="L1836" s="36">
        <f t="shared" si="369"/>
        <v>35.523973000000005</v>
      </c>
      <c r="M1836" s="36">
        <f t="shared" si="370"/>
        <v>2.7779746886000005</v>
      </c>
      <c r="N1836" s="36">
        <f t="shared" si="371"/>
        <v>38.301947688600009</v>
      </c>
      <c r="O1836" s="36">
        <f t="shared" si="372"/>
        <v>6.9796256652997126</v>
      </c>
      <c r="P1836" s="36">
        <f t="shared" si="373"/>
        <v>45.281573353899724</v>
      </c>
      <c r="Q1836" s="38">
        <v>29.56</v>
      </c>
      <c r="R1836" s="39">
        <f t="shared" si="374"/>
        <v>-0.34719582800330762</v>
      </c>
      <c r="S1836" s="40"/>
      <c r="T1836" s="41" t="str">
        <f t="shared" si="375"/>
        <v/>
      </c>
      <c r="U1836" s="41" t="str">
        <f t="shared" si="376"/>
        <v/>
      </c>
      <c r="V1836" s="41">
        <f t="shared" si="364"/>
        <v>29.56</v>
      </c>
      <c r="W1836" s="18">
        <f>_xlfn.XLOOKUP($B1836,'[1]Query2 w Prices'!$B:$B,'[1]Query2 w Prices'!$L:$L)</f>
        <v>29.481400000000001</v>
      </c>
    </row>
    <row r="1837" spans="2:23" ht="16.5" customHeight="1" x14ac:dyDescent="0.25">
      <c r="B1837" s="32" t="s">
        <v>2987</v>
      </c>
      <c r="C1837" s="33" t="s">
        <v>6560</v>
      </c>
      <c r="D1837" s="34" t="str">
        <f>_xlfn.XLOOKUP($B1837,[1]Redo!$A:$A,[1]Redo!$AD:$AD)</f>
        <v>SGN,S8,RWX,R7-203,</v>
      </c>
      <c r="E1837" s="35">
        <v>1326</v>
      </c>
      <c r="F1837" s="36">
        <f>_xlfn.XLOOKUP($B1837,'[1]DOT Signs Costs (2)'!$A:$A,'[1]DOT Signs Costs (2)'!$Y:$Y)</f>
        <v>0.28175</v>
      </c>
      <c r="G1837" s="37">
        <f t="shared" si="366"/>
        <v>16.905000000000001</v>
      </c>
      <c r="H1837" s="36">
        <f>_xlfn.XLOOKUP($B1837,'[1]DOT Signs Costs (2)'!$A:$A,'[1]DOT Signs Costs (2)'!$W:$W)</f>
        <v>45.32</v>
      </c>
      <c r="I1837" s="36">
        <f t="shared" si="365"/>
        <v>13.070382500000001</v>
      </c>
      <c r="J1837" s="36">
        <f t="shared" si="367"/>
        <v>0.18877250000000001</v>
      </c>
      <c r="K1837" s="36">
        <f t="shared" si="368"/>
        <v>13.070382500000001</v>
      </c>
      <c r="L1837" s="36">
        <f t="shared" si="369"/>
        <v>58.579155</v>
      </c>
      <c r="M1837" s="36">
        <f t="shared" si="370"/>
        <v>4.5808899210000007</v>
      </c>
      <c r="N1837" s="36">
        <f t="shared" si="371"/>
        <v>63.160044921000001</v>
      </c>
      <c r="O1837" s="36">
        <f t="shared" si="372"/>
        <v>11.509426991445183</v>
      </c>
      <c r="P1837" s="36">
        <f t="shared" si="373"/>
        <v>74.669471912445189</v>
      </c>
      <c r="Q1837" s="38" t="e">
        <v>#N/A</v>
      </c>
      <c r="R1837" s="39" t="str">
        <f t="shared" si="374"/>
        <v xml:space="preserve"> </v>
      </c>
      <c r="S1837" s="40"/>
      <c r="T1837" s="41" t="str">
        <f t="shared" si="375"/>
        <v/>
      </c>
      <c r="U1837" s="41" t="str">
        <f t="shared" si="376"/>
        <v/>
      </c>
      <c r="V1837" s="41" t="e">
        <f t="shared" si="364"/>
        <v>#N/A</v>
      </c>
      <c r="W1837" s="18" t="e">
        <f>_xlfn.XLOOKUP($B1837,'[1]Query2 w Prices'!$B:$B,'[1]Query2 w Prices'!$L:$L)</f>
        <v>#N/A</v>
      </c>
    </row>
    <row r="1838" spans="2:23" ht="16.5" customHeight="1" x14ac:dyDescent="0.25">
      <c r="B1838" s="42" t="s">
        <v>2990</v>
      </c>
      <c r="C1838" s="33" t="s">
        <v>6561</v>
      </c>
      <c r="D1838" s="34" t="str">
        <f>_xlfn.XLOOKUP($B1838,[1]Redo!$A:$A,[1]Redo!$AD:$AD)</f>
        <v>SGN,S8,RWX,R7-203,</v>
      </c>
      <c r="E1838" s="35">
        <v>1326</v>
      </c>
      <c r="F1838" s="36">
        <f>_xlfn.XLOOKUP($B1838,'[1]DOT Signs Costs (2)'!$A:$A,'[1]DOT Signs Costs (2)'!$Y:$Y)</f>
        <v>0.18705000000000002</v>
      </c>
      <c r="G1838" s="37">
        <f t="shared" si="366"/>
        <v>11.223000000000001</v>
      </c>
      <c r="H1838" s="36">
        <f>_xlfn.XLOOKUP($B1838,'[1]DOT Signs Costs (2)'!$A:$A,'[1]DOT Signs Costs (2)'!$W:$W)</f>
        <v>27.192</v>
      </c>
      <c r="I1838" s="36">
        <f t="shared" si="365"/>
        <v>8.6772495000000003</v>
      </c>
      <c r="J1838" s="36">
        <f t="shared" si="367"/>
        <v>0.12532350000000003</v>
      </c>
      <c r="K1838" s="36">
        <f t="shared" si="368"/>
        <v>8.6772495000000003</v>
      </c>
      <c r="L1838" s="36">
        <f t="shared" si="369"/>
        <v>35.994573000000003</v>
      </c>
      <c r="M1838" s="36">
        <f t="shared" si="370"/>
        <v>2.8147756086000002</v>
      </c>
      <c r="N1838" s="36">
        <f t="shared" si="371"/>
        <v>38.809348608600004</v>
      </c>
      <c r="O1838" s="36">
        <f t="shared" si="372"/>
        <v>7.0720875033404642</v>
      </c>
      <c r="P1838" s="36">
        <f t="shared" si="373"/>
        <v>45.881436111940467</v>
      </c>
      <c r="Q1838" s="38">
        <v>29.56</v>
      </c>
      <c r="R1838" s="39">
        <f t="shared" si="374"/>
        <v>-0.35573071584158361</v>
      </c>
      <c r="S1838" s="40"/>
      <c r="T1838" s="41" t="str">
        <f t="shared" si="375"/>
        <v/>
      </c>
      <c r="U1838" s="41" t="str">
        <f t="shared" si="376"/>
        <v/>
      </c>
      <c r="V1838" s="41">
        <f t="shared" si="364"/>
        <v>29.56</v>
      </c>
      <c r="W1838" s="18">
        <f>_xlfn.XLOOKUP($B1838,'[1]Query2 w Prices'!$B:$B,'[1]Query2 w Prices'!$L:$L)</f>
        <v>29.481400000000001</v>
      </c>
    </row>
    <row r="1839" spans="2:23" ht="16.5" customHeight="1" x14ac:dyDescent="0.25">
      <c r="B1839" s="32" t="s">
        <v>2991</v>
      </c>
      <c r="C1839" s="33" t="s">
        <v>6562</v>
      </c>
      <c r="D1839" s="34" t="str">
        <f>_xlfn.XLOOKUP($B1839,[1]Redo!$A:$A,[1]Redo!$AD:$AD)</f>
        <v>SGN,S8,GWX,R7-21,</v>
      </c>
      <c r="E1839" s="35">
        <v>1326</v>
      </c>
      <c r="F1839" s="36">
        <f>_xlfn.XLOOKUP($B1839,'[1]DOT Signs Costs (2)'!$A:$A,'[1]DOT Signs Costs (2)'!$Y:$Y)</f>
        <v>0.11352500000000001</v>
      </c>
      <c r="G1839" s="37">
        <f t="shared" si="366"/>
        <v>6.8115000000000006</v>
      </c>
      <c r="H1839" s="36">
        <f>_xlfn.XLOOKUP($B1839,'[1]DOT Signs Costs (2)'!$A:$A,'[1]DOT Signs Costs (2)'!$W:$W)</f>
        <v>13.596</v>
      </c>
      <c r="I1839" s="36">
        <f t="shared" si="365"/>
        <v>5.2664247500000005</v>
      </c>
      <c r="J1839" s="36">
        <f t="shared" si="367"/>
        <v>7.6061750000000011E-2</v>
      </c>
      <c r="K1839" s="36">
        <f t="shared" si="368"/>
        <v>5.2664247500000005</v>
      </c>
      <c r="L1839" s="36">
        <f t="shared" si="369"/>
        <v>18.9384865</v>
      </c>
      <c r="M1839" s="36">
        <f t="shared" si="370"/>
        <v>1.4809896443000001</v>
      </c>
      <c r="N1839" s="36">
        <f t="shared" si="371"/>
        <v>20.419476144299999</v>
      </c>
      <c r="O1839" s="36">
        <f t="shared" si="372"/>
        <v>3.7209674277517353</v>
      </c>
      <c r="P1839" s="36">
        <f t="shared" si="373"/>
        <v>24.140443572051733</v>
      </c>
      <c r="Q1839" s="38" t="e">
        <v>#N/A</v>
      </c>
      <c r="R1839" s="39" t="str">
        <f t="shared" si="374"/>
        <v xml:space="preserve"> </v>
      </c>
      <c r="S1839" s="40"/>
      <c r="T1839" s="41" t="str">
        <f t="shared" si="375"/>
        <v/>
      </c>
      <c r="U1839" s="41" t="str">
        <f t="shared" si="376"/>
        <v/>
      </c>
      <c r="V1839" s="41" t="e">
        <f t="shared" si="364"/>
        <v>#N/A</v>
      </c>
      <c r="W1839" s="18" t="e">
        <f>_xlfn.XLOOKUP($B1839,'[1]Query2 w Prices'!$B:$B,'[1]Query2 w Prices'!$L:$L)</f>
        <v>#N/A</v>
      </c>
    </row>
    <row r="1840" spans="2:23" ht="16.5" customHeight="1" x14ac:dyDescent="0.25">
      <c r="B1840" s="42" t="s">
        <v>2992</v>
      </c>
      <c r="C1840" s="33" t="s">
        <v>6563</v>
      </c>
      <c r="D1840" s="34" t="str">
        <f>_xlfn.XLOOKUP($B1840,[1]Redo!$A:$A,[1]Redo!$AD:$AD)</f>
        <v>SGN,S8,GWX,R7-21aP,</v>
      </c>
      <c r="E1840" s="35">
        <v>1326</v>
      </c>
      <c r="F1840" s="36">
        <f>_xlfn.XLOOKUP($B1840,'[1]DOT Signs Costs (2)'!$A:$A,'[1]DOT Signs Costs (2)'!$Y:$Y)</f>
        <v>5.1175000000000012E-2</v>
      </c>
      <c r="G1840" s="37">
        <f t="shared" si="366"/>
        <v>3.0705000000000009</v>
      </c>
      <c r="H1840" s="36">
        <f>_xlfn.XLOOKUP($B1840,'[1]DOT Signs Costs (2)'!$A:$A,'[1]DOT Signs Costs (2)'!$W:$W)</f>
        <v>4.532</v>
      </c>
      <c r="I1840" s="36">
        <f t="shared" si="365"/>
        <v>2.3740082500000006</v>
      </c>
      <c r="J1840" s="36">
        <f t="shared" si="367"/>
        <v>3.4287250000000012E-2</v>
      </c>
      <c r="K1840" s="36">
        <f t="shared" si="368"/>
        <v>2.3740082500000006</v>
      </c>
      <c r="L1840" s="36">
        <f t="shared" si="369"/>
        <v>6.9402955000000013</v>
      </c>
      <c r="M1840" s="36">
        <f t="shared" si="370"/>
        <v>0.54273110810000014</v>
      </c>
      <c r="N1840" s="36">
        <f t="shared" si="371"/>
        <v>7.4830266081000012</v>
      </c>
      <c r="O1840" s="36">
        <f t="shared" si="372"/>
        <v>1.3636049266382479</v>
      </c>
      <c r="P1840" s="36">
        <f t="shared" si="373"/>
        <v>8.8466315347382487</v>
      </c>
      <c r="Q1840" s="38" t="e">
        <v>#N/A</v>
      </c>
      <c r="R1840" s="39" t="str">
        <f t="shared" si="374"/>
        <v xml:space="preserve"> </v>
      </c>
      <c r="S1840" s="40"/>
      <c r="T1840" s="41" t="str">
        <f t="shared" si="375"/>
        <v/>
      </c>
      <c r="U1840" s="41" t="str">
        <f t="shared" si="376"/>
        <v/>
      </c>
      <c r="V1840" s="41" t="e">
        <f t="shared" si="364"/>
        <v>#N/A</v>
      </c>
      <c r="W1840" s="18" t="e">
        <f>_xlfn.XLOOKUP($B1840,'[1]Query2 w Prices'!$B:$B,'[1]Query2 w Prices'!$L:$L)</f>
        <v>#N/A</v>
      </c>
    </row>
    <row r="1841" spans="2:23" ht="16.5" customHeight="1" x14ac:dyDescent="0.25">
      <c r="B1841" s="32" t="s">
        <v>2993</v>
      </c>
      <c r="C1841" s="33" t="s">
        <v>6564</v>
      </c>
      <c r="D1841" s="34" t="str">
        <f>_xlfn.XLOOKUP($B1841,[1]Redo!$A:$A,[1]Redo!$AD:$AD)</f>
        <v>SGN,S8,GWX,R7-22,</v>
      </c>
      <c r="E1841" s="35">
        <v>1326</v>
      </c>
      <c r="F1841" s="36">
        <f>_xlfn.XLOOKUP($B1841,'[1]DOT Signs Costs (2)'!$A:$A,'[1]DOT Signs Costs (2)'!$Y:$Y)</f>
        <v>0.11352500000000001</v>
      </c>
      <c r="G1841" s="37">
        <f t="shared" si="366"/>
        <v>6.8115000000000006</v>
      </c>
      <c r="H1841" s="36">
        <f>_xlfn.XLOOKUP($B1841,'[1]DOT Signs Costs (2)'!$A:$A,'[1]DOT Signs Costs (2)'!$W:$W)</f>
        <v>13.596</v>
      </c>
      <c r="I1841" s="36">
        <f t="shared" si="365"/>
        <v>5.2664247500000005</v>
      </c>
      <c r="J1841" s="36">
        <f t="shared" si="367"/>
        <v>7.6061750000000011E-2</v>
      </c>
      <c r="K1841" s="36">
        <f t="shared" si="368"/>
        <v>5.2664247500000005</v>
      </c>
      <c r="L1841" s="36">
        <f t="shared" si="369"/>
        <v>18.9384865</v>
      </c>
      <c r="M1841" s="36">
        <f t="shared" si="370"/>
        <v>1.4809896443000001</v>
      </c>
      <c r="N1841" s="36">
        <f t="shared" si="371"/>
        <v>20.419476144299999</v>
      </c>
      <c r="O1841" s="36">
        <f t="shared" si="372"/>
        <v>3.7209674277517353</v>
      </c>
      <c r="P1841" s="36">
        <f t="shared" si="373"/>
        <v>24.140443572051733</v>
      </c>
      <c r="Q1841" s="38" t="e">
        <v>#N/A</v>
      </c>
      <c r="R1841" s="39" t="str">
        <f t="shared" si="374"/>
        <v xml:space="preserve"> </v>
      </c>
      <c r="S1841" s="40"/>
      <c r="T1841" s="41" t="str">
        <f t="shared" si="375"/>
        <v/>
      </c>
      <c r="U1841" s="41" t="str">
        <f t="shared" si="376"/>
        <v/>
      </c>
      <c r="V1841" s="41" t="e">
        <f t="shared" si="364"/>
        <v>#N/A</v>
      </c>
      <c r="W1841" s="18" t="e">
        <f>_xlfn.XLOOKUP($B1841,'[1]Query2 w Prices'!$B:$B,'[1]Query2 w Prices'!$L:$L)</f>
        <v>#N/A</v>
      </c>
    </row>
    <row r="1842" spans="2:23" ht="16.5" customHeight="1" x14ac:dyDescent="0.25">
      <c r="B1842" s="42" t="s">
        <v>3024</v>
      </c>
      <c r="C1842" s="33" t="s">
        <v>6565</v>
      </c>
      <c r="D1842" s="34" t="str">
        <f>_xlfn.XLOOKUP($B1842,[1]Redo!$A:$A,[1]Redo!$AD:$AD)</f>
        <v>SGN,S8,GWX,R7-5,</v>
      </c>
      <c r="E1842" s="35">
        <v>1326</v>
      </c>
      <c r="F1842" s="36">
        <f>_xlfn.XLOOKUP($B1842,'[1]DOT Signs Costs (2)'!$A:$A,'[1]DOT Signs Costs (2)'!$Y:$Y)</f>
        <v>0.11352500000000001</v>
      </c>
      <c r="G1842" s="37">
        <f t="shared" si="366"/>
        <v>6.8115000000000006</v>
      </c>
      <c r="H1842" s="36">
        <f>_xlfn.XLOOKUP($B1842,'[1]DOT Signs Costs (2)'!$A:$A,'[1]DOT Signs Costs (2)'!$W:$W)</f>
        <v>13.596</v>
      </c>
      <c r="I1842" s="36">
        <f t="shared" si="365"/>
        <v>5.2664247500000005</v>
      </c>
      <c r="J1842" s="36">
        <f t="shared" si="367"/>
        <v>7.6061750000000011E-2</v>
      </c>
      <c r="K1842" s="36">
        <f t="shared" si="368"/>
        <v>5.2664247500000005</v>
      </c>
      <c r="L1842" s="36">
        <f t="shared" si="369"/>
        <v>18.9384865</v>
      </c>
      <c r="M1842" s="36">
        <f t="shared" si="370"/>
        <v>1.4809896443000001</v>
      </c>
      <c r="N1842" s="36">
        <f t="shared" si="371"/>
        <v>20.419476144299999</v>
      </c>
      <c r="O1842" s="36">
        <f t="shared" si="372"/>
        <v>3.7209674277517353</v>
      </c>
      <c r="P1842" s="36">
        <f t="shared" si="373"/>
        <v>24.140443572051733</v>
      </c>
      <c r="Q1842" s="38" t="e">
        <v>#N/A</v>
      </c>
      <c r="R1842" s="39" t="str">
        <f t="shared" si="374"/>
        <v xml:space="preserve"> </v>
      </c>
      <c r="S1842" s="40"/>
      <c r="T1842" s="41" t="str">
        <f t="shared" si="375"/>
        <v/>
      </c>
      <c r="U1842" s="41" t="str">
        <f t="shared" si="376"/>
        <v/>
      </c>
      <c r="V1842" s="41" t="e">
        <f t="shared" si="364"/>
        <v>#N/A</v>
      </c>
      <c r="W1842" s="18" t="e">
        <f>_xlfn.XLOOKUP($B1842,'[1]Query2 w Prices'!$B:$B,'[1]Query2 w Prices'!$L:$L)</f>
        <v>#N/A</v>
      </c>
    </row>
    <row r="1843" spans="2:23" ht="16.5" customHeight="1" x14ac:dyDescent="0.25">
      <c r="B1843" s="32" t="s">
        <v>3042</v>
      </c>
      <c r="C1843" s="33" t="s">
        <v>6566</v>
      </c>
      <c r="D1843" s="34" t="str">
        <f>_xlfn.XLOOKUP($B1843,[1]Redo!$A:$A,[1]Redo!$AD:$AD)</f>
        <v>SGN,S8,RWX,R7-9,</v>
      </c>
      <c r="E1843" s="35">
        <v>1326</v>
      </c>
      <c r="F1843" s="36">
        <f>_xlfn.XLOOKUP($B1843,'[1]DOT Signs Costs (2)'!$A:$A,'[1]DOT Signs Costs (2)'!$Y:$Y)</f>
        <v>0.11352500000000001</v>
      </c>
      <c r="G1843" s="37">
        <f t="shared" si="366"/>
        <v>6.8115000000000006</v>
      </c>
      <c r="H1843" s="36">
        <f>_xlfn.XLOOKUP($B1843,'[1]DOT Signs Costs (2)'!$A:$A,'[1]DOT Signs Costs (2)'!$W:$W)</f>
        <v>13.596</v>
      </c>
      <c r="I1843" s="36">
        <f t="shared" si="365"/>
        <v>5.2664247500000005</v>
      </c>
      <c r="J1843" s="36">
        <f t="shared" si="367"/>
        <v>7.6061750000000011E-2</v>
      </c>
      <c r="K1843" s="36">
        <f t="shared" si="368"/>
        <v>5.2664247500000005</v>
      </c>
      <c r="L1843" s="36">
        <f t="shared" si="369"/>
        <v>18.9384865</v>
      </c>
      <c r="M1843" s="36">
        <f t="shared" si="370"/>
        <v>1.4809896443000001</v>
      </c>
      <c r="N1843" s="36">
        <f t="shared" si="371"/>
        <v>20.419476144299999</v>
      </c>
      <c r="O1843" s="36">
        <f t="shared" si="372"/>
        <v>3.7209674277517353</v>
      </c>
      <c r="P1843" s="36">
        <f t="shared" si="373"/>
        <v>24.140443572051733</v>
      </c>
      <c r="Q1843" s="38">
        <v>14.82</v>
      </c>
      <c r="R1843" s="39">
        <f t="shared" si="374"/>
        <v>-0.38609247357999454</v>
      </c>
      <c r="S1843" s="40"/>
      <c r="T1843" s="41" t="str">
        <f t="shared" si="375"/>
        <v/>
      </c>
      <c r="U1843" s="41" t="str">
        <f t="shared" si="376"/>
        <v/>
      </c>
      <c r="V1843" s="41">
        <f t="shared" si="364"/>
        <v>14.82</v>
      </c>
      <c r="W1843" s="18">
        <f>_xlfn.XLOOKUP($B1843,'[1]Query2 w Prices'!$B:$B,'[1]Query2 w Prices'!$L:$L)</f>
        <v>14.7379</v>
      </c>
    </row>
    <row r="1844" spans="2:23" ht="16.5" customHeight="1" x14ac:dyDescent="0.25">
      <c r="B1844" s="42" t="s">
        <v>3048</v>
      </c>
      <c r="C1844" s="33" t="s">
        <v>7917</v>
      </c>
      <c r="D1844" s="34" t="str">
        <f>_xlfn.XLOOKUP($B1844,[1]Redo!$A:$A,[1]Redo!$AD:$AD)</f>
        <v>SGN,S8,RBW,R7-9a,</v>
      </c>
      <c r="E1844" s="35">
        <v>1326</v>
      </c>
      <c r="F1844" s="36">
        <f>_xlfn.XLOOKUP($B1844,'[1]DOT Signs Costs (2)'!$A:$A,'[1]DOT Signs Costs (2)'!$Y:$Y)</f>
        <v>0.11352500000000001</v>
      </c>
      <c r="G1844" s="37">
        <f t="shared" si="366"/>
        <v>6.8115000000000006</v>
      </c>
      <c r="H1844" s="36">
        <f>_xlfn.XLOOKUP($B1844,'[1]DOT Signs Costs (2)'!$A:$A,'[1]DOT Signs Costs (2)'!$W:$W)</f>
        <v>13.596</v>
      </c>
      <c r="I1844" s="36">
        <f t="shared" si="365"/>
        <v>5.2664247500000005</v>
      </c>
      <c r="J1844" s="36">
        <f t="shared" si="367"/>
        <v>7.6061750000000011E-2</v>
      </c>
      <c r="K1844" s="36">
        <f t="shared" si="368"/>
        <v>5.2664247500000005</v>
      </c>
      <c r="L1844" s="36">
        <f t="shared" si="369"/>
        <v>18.9384865</v>
      </c>
      <c r="M1844" s="36">
        <f t="shared" si="370"/>
        <v>1.4809896443000001</v>
      </c>
      <c r="N1844" s="36">
        <f t="shared" si="371"/>
        <v>20.419476144299999</v>
      </c>
      <c r="O1844" s="36">
        <f t="shared" si="372"/>
        <v>3.7209674277517353</v>
      </c>
      <c r="P1844" s="36">
        <f t="shared" si="373"/>
        <v>24.140443572051733</v>
      </c>
      <c r="Q1844" s="38">
        <v>14.82</v>
      </c>
      <c r="R1844" s="39">
        <f t="shared" si="374"/>
        <v>-0.38609247357999454</v>
      </c>
      <c r="S1844" s="40"/>
      <c r="T1844" s="41" t="str">
        <f t="shared" si="375"/>
        <v/>
      </c>
      <c r="U1844" s="41" t="str">
        <f t="shared" si="376"/>
        <v/>
      </c>
      <c r="V1844" s="41">
        <f t="shared" si="364"/>
        <v>14.82</v>
      </c>
      <c r="W1844" s="18">
        <f>_xlfn.XLOOKUP($B1844,'[1]Query2 w Prices'!$B:$B,'[1]Query2 w Prices'!$L:$L)</f>
        <v>14.7379</v>
      </c>
    </row>
    <row r="1845" spans="2:23" ht="16.5" customHeight="1" x14ac:dyDescent="0.25">
      <c r="B1845" s="32" t="s">
        <v>3050</v>
      </c>
      <c r="C1845" s="33" t="s">
        <v>6567</v>
      </c>
      <c r="D1845" s="34" t="str">
        <f>_xlfn.XLOOKUP($B1845,[1]Redo!$A:$A,[1]Redo!$AD:$AD)</f>
        <v>SGN,S8,WBX,R80-1(CA),</v>
      </c>
      <c r="E1845" s="35">
        <v>1326</v>
      </c>
      <c r="F1845" s="36">
        <f>_xlfn.XLOOKUP($B1845,'[1]DOT Signs Costs (2)'!$A:$A,'[1]DOT Signs Costs (2)'!$Y:$Y)</f>
        <v>0.49350000000000005</v>
      </c>
      <c r="G1845" s="37">
        <f t="shared" si="366"/>
        <v>29.610000000000003</v>
      </c>
      <c r="H1845" s="36">
        <f>_xlfn.XLOOKUP($B1845,'[1]DOT Signs Costs (2)'!$A:$A,'[1]DOT Signs Costs (2)'!$W:$W)</f>
        <v>90.64</v>
      </c>
      <c r="I1845" s="36">
        <f t="shared" si="365"/>
        <v>22.893465000000003</v>
      </c>
      <c r="J1845" s="36">
        <f t="shared" si="367"/>
        <v>0.33064500000000008</v>
      </c>
      <c r="K1845" s="36">
        <f t="shared" si="368"/>
        <v>22.893465000000003</v>
      </c>
      <c r="L1845" s="36">
        <f t="shared" si="369"/>
        <v>113.86411000000001</v>
      </c>
      <c r="M1845" s="36">
        <f t="shared" si="370"/>
        <v>8.9041734020000014</v>
      </c>
      <c r="N1845" s="36">
        <f t="shared" si="371"/>
        <v>122.76828340200001</v>
      </c>
      <c r="O1845" s="36">
        <f t="shared" si="372"/>
        <v>22.371621116605102</v>
      </c>
      <c r="P1845" s="36">
        <f t="shared" si="373"/>
        <v>145.13990451860511</v>
      </c>
      <c r="Q1845" s="38">
        <v>90.77</v>
      </c>
      <c r="R1845" s="39">
        <f t="shared" si="374"/>
        <v>-0.37460341936242336</v>
      </c>
      <c r="S1845" s="40"/>
      <c r="T1845" s="41" t="str">
        <f t="shared" si="375"/>
        <v/>
      </c>
      <c r="U1845" s="41" t="str">
        <f t="shared" si="376"/>
        <v/>
      </c>
      <c r="V1845" s="41">
        <f t="shared" si="364"/>
        <v>90.77</v>
      </c>
      <c r="W1845" s="18">
        <f>_xlfn.XLOOKUP($B1845,'[1]Query2 w Prices'!$B:$B,'[1]Query2 w Prices'!$L:$L)</f>
        <v>90.694900000000004</v>
      </c>
    </row>
    <row r="1846" spans="2:23" ht="16.5" customHeight="1" x14ac:dyDescent="0.25">
      <c r="B1846" s="42" t="s">
        <v>3060</v>
      </c>
      <c r="C1846" s="33" t="s">
        <v>7918</v>
      </c>
      <c r="D1846" s="34" t="str">
        <f>_xlfn.XLOOKUP($B1846,[1]Redo!$A:$A,[1]Redo!$AD:$AD)</f>
        <v>SGN,S8,BWX,R82aP(CA),</v>
      </c>
      <c r="E1846" s="35">
        <v>1326</v>
      </c>
      <c r="F1846" s="36">
        <f>_xlfn.XLOOKUP($B1846,'[1]DOT Signs Costs (2)'!$A:$A,'[1]DOT Signs Costs (2)'!$Y:$Y)</f>
        <v>0.145875</v>
      </c>
      <c r="G1846" s="37">
        <f t="shared" si="366"/>
        <v>8.7524999999999995</v>
      </c>
      <c r="H1846" s="36">
        <f>_xlfn.XLOOKUP($B1846,'[1]DOT Signs Costs (2)'!$A:$A,'[1]DOT Signs Costs (2)'!$W:$W)</f>
        <v>22.66</v>
      </c>
      <c r="I1846" s="36">
        <f t="shared" si="365"/>
        <v>6.7671412499999999</v>
      </c>
      <c r="J1846" s="36">
        <f t="shared" si="367"/>
        <v>9.7736250000000011E-2</v>
      </c>
      <c r="K1846" s="36">
        <f t="shared" si="368"/>
        <v>6.7671412499999999</v>
      </c>
      <c r="L1846" s="36">
        <f t="shared" si="369"/>
        <v>29.524877500000002</v>
      </c>
      <c r="M1846" s="36">
        <f t="shared" si="370"/>
        <v>2.3088454205000004</v>
      </c>
      <c r="N1846" s="36">
        <f t="shared" si="371"/>
        <v>31.833722920500001</v>
      </c>
      <c r="O1846" s="36">
        <f t="shared" si="372"/>
        <v>5.8009444147429674</v>
      </c>
      <c r="P1846" s="36">
        <f t="shared" si="373"/>
        <v>37.634667335242966</v>
      </c>
      <c r="Q1846" s="38">
        <v>24.45</v>
      </c>
      <c r="R1846" s="39">
        <f t="shared" si="374"/>
        <v>-0.35033303782909198</v>
      </c>
      <c r="S1846" s="40"/>
      <c r="T1846" s="41" t="str">
        <f t="shared" si="375"/>
        <v/>
      </c>
      <c r="U1846" s="41" t="str">
        <f t="shared" si="376"/>
        <v/>
      </c>
      <c r="V1846" s="41">
        <f t="shared" si="364"/>
        <v>24.45</v>
      </c>
      <c r="W1846" s="18">
        <f>_xlfn.XLOOKUP($B1846,'[1]Query2 w Prices'!$B:$B,'[1]Query2 w Prices'!$L:$L)</f>
        <v>24.375699999999998</v>
      </c>
    </row>
    <row r="1847" spans="2:23" ht="16.5" customHeight="1" x14ac:dyDescent="0.25">
      <c r="B1847" s="32" t="s">
        <v>3063</v>
      </c>
      <c r="C1847" s="33" t="s">
        <v>7919</v>
      </c>
      <c r="D1847" s="34" t="str">
        <f>_xlfn.XLOOKUP($B1847,[1]Redo!$A:$A,[1]Redo!$AD:$AD)</f>
        <v>SGN,S8,BWX,R82aP(CA),</v>
      </c>
      <c r="E1847" s="35">
        <v>1326</v>
      </c>
      <c r="F1847" s="36">
        <f>_xlfn.XLOOKUP($B1847,'[1]DOT Signs Costs (2)'!$A:$A,'[1]DOT Signs Costs (2)'!$Y:$Y)</f>
        <v>0.24057500000000001</v>
      </c>
      <c r="G1847" s="37">
        <f t="shared" si="366"/>
        <v>14.4345</v>
      </c>
      <c r="H1847" s="36">
        <f>_xlfn.XLOOKUP($B1847,'[1]DOT Signs Costs (2)'!$A:$A,'[1]DOT Signs Costs (2)'!$W:$W)</f>
        <v>40.788000000000004</v>
      </c>
      <c r="I1847" s="36">
        <f t="shared" si="365"/>
        <v>11.160274250000001</v>
      </c>
      <c r="J1847" s="36">
        <f t="shared" si="367"/>
        <v>0.16118525000000003</v>
      </c>
      <c r="K1847" s="36">
        <f t="shared" si="368"/>
        <v>11.160274250000001</v>
      </c>
      <c r="L1847" s="36">
        <f t="shared" si="369"/>
        <v>52.109459500000007</v>
      </c>
      <c r="M1847" s="36">
        <f t="shared" si="370"/>
        <v>4.0749597329000009</v>
      </c>
      <c r="N1847" s="36">
        <f t="shared" si="371"/>
        <v>56.184419232900005</v>
      </c>
      <c r="O1847" s="36">
        <f t="shared" si="372"/>
        <v>10.238283902847687</v>
      </c>
      <c r="P1847" s="36">
        <f t="shared" si="373"/>
        <v>66.422703135747696</v>
      </c>
      <c r="Q1847" s="38">
        <v>39.76</v>
      </c>
      <c r="R1847" s="39">
        <f t="shared" si="374"/>
        <v>-0.40140948617007177</v>
      </c>
      <c r="S1847" s="40"/>
      <c r="T1847" s="41" t="str">
        <f t="shared" si="375"/>
        <v/>
      </c>
      <c r="U1847" s="41" t="str">
        <f t="shared" si="376"/>
        <v/>
      </c>
      <c r="V1847" s="41">
        <f t="shared" si="364"/>
        <v>39.76</v>
      </c>
      <c r="W1847" s="18">
        <f>_xlfn.XLOOKUP($B1847,'[1]Query2 w Prices'!$B:$B,'[1]Query2 w Prices'!$L:$L)</f>
        <v>39.681800000000003</v>
      </c>
    </row>
    <row r="1848" spans="2:23" ht="16.5" customHeight="1" x14ac:dyDescent="0.25">
      <c r="B1848" s="42" t="s">
        <v>3064</v>
      </c>
      <c r="C1848" s="33" t="s">
        <v>7920</v>
      </c>
      <c r="D1848" s="34" t="str">
        <f>_xlfn.XLOOKUP($B1848,[1]Redo!$A:$A,[1]Redo!$AD:$AD)</f>
        <v>SGN,S8,BWX,R82aP(CA),</v>
      </c>
      <c r="E1848" s="35">
        <v>1326</v>
      </c>
      <c r="F1848" s="36">
        <f>_xlfn.XLOOKUP($B1848,'[1]DOT Signs Costs (2)'!$A:$A,'[1]DOT Signs Costs (2)'!$Y:$Y)</f>
        <v>0.39879999999999993</v>
      </c>
      <c r="G1848" s="37">
        <f t="shared" si="366"/>
        <v>23.927999999999997</v>
      </c>
      <c r="H1848" s="36">
        <f>_xlfn.XLOOKUP($B1848,'[1]DOT Signs Costs (2)'!$A:$A,'[1]DOT Signs Costs (2)'!$W:$W)</f>
        <v>72.512</v>
      </c>
      <c r="I1848" s="36">
        <f t="shared" si="365"/>
        <v>18.500331999999997</v>
      </c>
      <c r="J1848" s="36">
        <f t="shared" si="367"/>
        <v>0.26719599999999999</v>
      </c>
      <c r="K1848" s="36">
        <f t="shared" si="368"/>
        <v>18.500331999999997</v>
      </c>
      <c r="L1848" s="36">
        <f t="shared" si="369"/>
        <v>91.279527999999999</v>
      </c>
      <c r="M1848" s="36">
        <f t="shared" si="370"/>
        <v>7.1380590896000005</v>
      </c>
      <c r="N1848" s="36">
        <f t="shared" si="371"/>
        <v>98.417587089600005</v>
      </c>
      <c r="O1848" s="36">
        <f t="shared" si="372"/>
        <v>17.934281628500383</v>
      </c>
      <c r="P1848" s="36">
        <f t="shared" si="373"/>
        <v>116.35186871810039</v>
      </c>
      <c r="Q1848" s="38">
        <v>73.760000000000005</v>
      </c>
      <c r="R1848" s="39">
        <f t="shared" si="374"/>
        <v>-0.36606089087656002</v>
      </c>
      <c r="S1848" s="40"/>
      <c r="T1848" s="41" t="str">
        <f t="shared" si="375"/>
        <v/>
      </c>
      <c r="U1848" s="41" t="str">
        <f t="shared" si="376"/>
        <v/>
      </c>
      <c r="V1848" s="41">
        <f t="shared" si="364"/>
        <v>73.760000000000005</v>
      </c>
      <c r="W1848" s="18">
        <f>_xlfn.XLOOKUP($B1848,'[1]Query2 w Prices'!$B:$B,'[1]Query2 w Prices'!$L:$L)</f>
        <v>73.686800000000005</v>
      </c>
    </row>
    <row r="1849" spans="2:23" ht="16.5" customHeight="1" x14ac:dyDescent="0.25">
      <c r="B1849" s="32" t="s">
        <v>3065</v>
      </c>
      <c r="C1849" s="33" t="s">
        <v>7921</v>
      </c>
      <c r="D1849" s="34" t="str">
        <f>_xlfn.XLOOKUP($B1849,[1]Redo!$A:$A,[1]Redo!$AD:$AD)</f>
        <v>SGN,S8,BWX,R82bP(CA),</v>
      </c>
      <c r="E1849" s="35">
        <v>1326</v>
      </c>
      <c r="F1849" s="36">
        <f>_xlfn.XLOOKUP($B1849,'[1]DOT Signs Costs (2)'!$A:$A,'[1]DOT Signs Costs (2)'!$Y:$Y)</f>
        <v>0.27174999999999999</v>
      </c>
      <c r="G1849" s="37">
        <f t="shared" si="366"/>
        <v>16.305</v>
      </c>
      <c r="H1849" s="36">
        <f>_xlfn.XLOOKUP($B1849,'[1]DOT Signs Costs (2)'!$A:$A,'[1]DOT Signs Costs (2)'!$W:$W)</f>
        <v>45.32</v>
      </c>
      <c r="I1849" s="36">
        <f t="shared" si="365"/>
        <v>12.6064825</v>
      </c>
      <c r="J1849" s="36">
        <f t="shared" si="367"/>
        <v>0.1820725</v>
      </c>
      <c r="K1849" s="36">
        <f t="shared" si="368"/>
        <v>12.6064825</v>
      </c>
      <c r="L1849" s="36">
        <f t="shared" si="369"/>
        <v>58.108554999999996</v>
      </c>
      <c r="M1849" s="36">
        <f t="shared" si="370"/>
        <v>4.5440890009999997</v>
      </c>
      <c r="N1849" s="36">
        <f t="shared" si="371"/>
        <v>62.652644000999999</v>
      </c>
      <c r="O1849" s="36">
        <f t="shared" si="372"/>
        <v>11.41696515340443</v>
      </c>
      <c r="P1849" s="36">
        <f t="shared" si="373"/>
        <v>74.069609154404432</v>
      </c>
      <c r="Q1849" s="38" t="e">
        <v>#N/A</v>
      </c>
      <c r="R1849" s="39" t="str">
        <f t="shared" si="374"/>
        <v xml:space="preserve"> </v>
      </c>
      <c r="S1849" s="40"/>
      <c r="T1849" s="41" t="str">
        <f t="shared" si="375"/>
        <v/>
      </c>
      <c r="U1849" s="41" t="str">
        <f t="shared" si="376"/>
        <v/>
      </c>
      <c r="V1849" s="41" t="e">
        <f t="shared" si="364"/>
        <v>#N/A</v>
      </c>
      <c r="W1849" s="18" t="e">
        <f>_xlfn.XLOOKUP($B1849,'[1]Query2 w Prices'!$B:$B,'[1]Query2 w Prices'!$L:$L)</f>
        <v>#N/A</v>
      </c>
    </row>
    <row r="1850" spans="2:23" ht="16.5" customHeight="1" x14ac:dyDescent="0.25">
      <c r="B1850" s="42" t="s">
        <v>3066</v>
      </c>
      <c r="C1850" s="33" t="s">
        <v>7922</v>
      </c>
      <c r="D1850" s="34" t="str">
        <f>_xlfn.XLOOKUP($B1850,[1]Redo!$A:$A,[1]Redo!$AD:$AD)</f>
        <v>SGN,S8,BWX,R82bP(CA),</v>
      </c>
      <c r="E1850" s="35">
        <v>1326</v>
      </c>
      <c r="F1850" s="36">
        <f>_xlfn.XLOOKUP($B1850,'[1]DOT Signs Costs (2)'!$A:$A,'[1]DOT Signs Costs (2)'!$Y:$Y)</f>
        <v>0.31410000000000005</v>
      </c>
      <c r="G1850" s="37">
        <f t="shared" si="366"/>
        <v>18.846000000000004</v>
      </c>
      <c r="H1850" s="36">
        <f>_xlfn.XLOOKUP($B1850,'[1]DOT Signs Costs (2)'!$A:$A,'[1]DOT Signs Costs (2)'!$W:$W)</f>
        <v>54.384</v>
      </c>
      <c r="I1850" s="36">
        <f t="shared" si="365"/>
        <v>14.571099000000002</v>
      </c>
      <c r="J1850" s="36">
        <f t="shared" si="367"/>
        <v>0.21044700000000005</v>
      </c>
      <c r="K1850" s="36">
        <f t="shared" si="368"/>
        <v>14.571099000000002</v>
      </c>
      <c r="L1850" s="36">
        <f t="shared" si="369"/>
        <v>69.165546000000006</v>
      </c>
      <c r="M1850" s="36">
        <f t="shared" si="370"/>
        <v>5.4087456972000005</v>
      </c>
      <c r="N1850" s="36">
        <f t="shared" si="371"/>
        <v>74.57429169720001</v>
      </c>
      <c r="O1850" s="36">
        <f t="shared" si="372"/>
        <v>13.589403978436417</v>
      </c>
      <c r="P1850" s="36">
        <f t="shared" si="373"/>
        <v>88.163695675636433</v>
      </c>
      <c r="Q1850" s="38" t="e">
        <v>#N/A</v>
      </c>
      <c r="R1850" s="39" t="str">
        <f t="shared" si="374"/>
        <v xml:space="preserve"> </v>
      </c>
      <c r="S1850" s="40"/>
      <c r="T1850" s="41" t="str">
        <f t="shared" si="375"/>
        <v/>
      </c>
      <c r="U1850" s="41" t="str">
        <f t="shared" si="376"/>
        <v/>
      </c>
      <c r="V1850" s="41" t="e">
        <f t="shared" si="364"/>
        <v>#N/A</v>
      </c>
      <c r="W1850" s="18" t="e">
        <f>_xlfn.XLOOKUP($B1850,'[1]Query2 w Prices'!$B:$B,'[1]Query2 w Prices'!$L:$L)</f>
        <v>#N/A</v>
      </c>
    </row>
    <row r="1851" spans="2:23" ht="16.5" customHeight="1" x14ac:dyDescent="0.25">
      <c r="B1851" s="32" t="s">
        <v>3067</v>
      </c>
      <c r="C1851" s="33" t="s">
        <v>7923</v>
      </c>
      <c r="D1851" s="34" t="str">
        <f>_xlfn.XLOOKUP($B1851,[1]Redo!$A:$A,[1]Redo!$AD:$AD)</f>
        <v>SGN,S8,BWX,R82bP(CA),</v>
      </c>
      <c r="E1851" s="35">
        <v>1326</v>
      </c>
      <c r="F1851" s="36">
        <f>_xlfn.XLOOKUP($B1851,'[1]DOT Signs Costs (2)'!$A:$A,'[1]DOT Signs Costs (2)'!$Y:$Y)</f>
        <v>0.58820000000000017</v>
      </c>
      <c r="G1851" s="37">
        <f t="shared" si="366"/>
        <v>35.292000000000009</v>
      </c>
      <c r="H1851" s="36">
        <f>_xlfn.XLOOKUP($B1851,'[1]DOT Signs Costs (2)'!$A:$A,'[1]DOT Signs Costs (2)'!$W:$W)</f>
        <v>108.768</v>
      </c>
      <c r="I1851" s="36">
        <f t="shared" si="365"/>
        <v>27.286598000000009</v>
      </c>
      <c r="J1851" s="36">
        <f t="shared" si="367"/>
        <v>0.39409400000000011</v>
      </c>
      <c r="K1851" s="36">
        <f t="shared" si="368"/>
        <v>27.286598000000009</v>
      </c>
      <c r="L1851" s="36">
        <f t="shared" si="369"/>
        <v>136.44869199999999</v>
      </c>
      <c r="M1851" s="36">
        <f t="shared" si="370"/>
        <v>10.670287714400001</v>
      </c>
      <c r="N1851" s="36">
        <f t="shared" si="371"/>
        <v>147.11897971439998</v>
      </c>
      <c r="O1851" s="36">
        <f t="shared" si="372"/>
        <v>26.808960604709817</v>
      </c>
      <c r="P1851" s="36">
        <f t="shared" si="373"/>
        <v>173.92794031910981</v>
      </c>
      <c r="Q1851" s="38" t="e">
        <v>#N/A</v>
      </c>
      <c r="R1851" s="39" t="str">
        <f t="shared" si="374"/>
        <v xml:space="preserve"> </v>
      </c>
      <c r="S1851" s="40"/>
      <c r="T1851" s="41" t="str">
        <f t="shared" si="375"/>
        <v/>
      </c>
      <c r="U1851" s="41" t="str">
        <f t="shared" si="376"/>
        <v/>
      </c>
      <c r="V1851" s="41" t="e">
        <f t="shared" si="364"/>
        <v>#N/A</v>
      </c>
      <c r="W1851" s="18" t="e">
        <f>_xlfn.XLOOKUP($B1851,'[1]Query2 w Prices'!$B:$B,'[1]Query2 w Prices'!$L:$L)</f>
        <v>#N/A</v>
      </c>
    </row>
    <row r="1852" spans="2:23" ht="16.5" customHeight="1" x14ac:dyDescent="0.25">
      <c r="B1852" s="42" t="s">
        <v>3076</v>
      </c>
      <c r="C1852" s="33" t="s">
        <v>6568</v>
      </c>
      <c r="D1852" s="34" t="str">
        <f>_xlfn.XLOOKUP($B1852,[1]Redo!$A:$A,[1]Redo!$AD:$AD)</f>
        <v>SGN,S8,BWX,R88(CA),</v>
      </c>
      <c r="E1852" s="35">
        <v>1326</v>
      </c>
      <c r="F1852" s="36">
        <f>_xlfn.XLOOKUP($B1852,'[1]DOT Signs Costs (2)'!$A:$A,'[1]DOT Signs Costs (2)'!$Y:$Y)</f>
        <v>0.33468750000000008</v>
      </c>
      <c r="G1852" s="37">
        <f t="shared" si="366"/>
        <v>20.081250000000004</v>
      </c>
      <c r="H1852" s="36">
        <f>_xlfn.XLOOKUP($B1852,'[1]DOT Signs Costs (2)'!$A:$A,'[1]DOT Signs Costs (2)'!$W:$W)</f>
        <v>56.650000000000006</v>
      </c>
      <c r="I1852" s="36">
        <f t="shared" si="365"/>
        <v>15.526153125000004</v>
      </c>
      <c r="J1852" s="36">
        <f t="shared" si="367"/>
        <v>0.22424062500000008</v>
      </c>
      <c r="K1852" s="36">
        <f t="shared" si="368"/>
        <v>15.526153125000004</v>
      </c>
      <c r="L1852" s="36">
        <f t="shared" si="369"/>
        <v>72.400393750000006</v>
      </c>
      <c r="M1852" s="36">
        <f t="shared" si="370"/>
        <v>5.6617107912500009</v>
      </c>
      <c r="N1852" s="36">
        <f t="shared" si="371"/>
        <v>78.062104541250008</v>
      </c>
      <c r="O1852" s="36">
        <f t="shared" si="372"/>
        <v>14.224975522735164</v>
      </c>
      <c r="P1852" s="36">
        <f t="shared" si="373"/>
        <v>92.287080063985172</v>
      </c>
      <c r="Q1852" s="38" t="e">
        <v>#N/A</v>
      </c>
      <c r="R1852" s="39" t="str">
        <f t="shared" si="374"/>
        <v xml:space="preserve"> </v>
      </c>
      <c r="S1852" s="40"/>
      <c r="T1852" s="41" t="str">
        <f t="shared" si="375"/>
        <v/>
      </c>
      <c r="U1852" s="41" t="str">
        <f t="shared" si="376"/>
        <v/>
      </c>
      <c r="V1852" s="41" t="e">
        <f t="shared" si="364"/>
        <v>#N/A</v>
      </c>
      <c r="W1852" s="18" t="e">
        <f>_xlfn.XLOOKUP($B1852,'[1]Query2 w Prices'!$B:$B,'[1]Query2 w Prices'!$L:$L)</f>
        <v>#N/A</v>
      </c>
    </row>
    <row r="1853" spans="2:23" ht="16.5" customHeight="1" x14ac:dyDescent="0.25">
      <c r="B1853" s="32" t="s">
        <v>3081</v>
      </c>
      <c r="C1853" s="33" t="s">
        <v>6569</v>
      </c>
      <c r="D1853" s="34" t="str">
        <f>_xlfn.XLOOKUP($B1853,[1]Redo!$A:$A,[1]Redo!$AD:$AD)</f>
        <v>SGN,S8,BWX,R89A(CA),</v>
      </c>
      <c r="E1853" s="35">
        <v>1326</v>
      </c>
      <c r="F1853" s="36">
        <f>_xlfn.XLOOKUP($B1853,'[1]DOT Signs Costs (2)'!$A:$A,'[1]DOT Signs Costs (2)'!$Y:$Y)</f>
        <v>0.24057500000000001</v>
      </c>
      <c r="G1853" s="37">
        <f t="shared" si="366"/>
        <v>14.4345</v>
      </c>
      <c r="H1853" s="36">
        <f>_xlfn.XLOOKUP($B1853,'[1]DOT Signs Costs (2)'!$A:$A,'[1]DOT Signs Costs (2)'!$W:$W)</f>
        <v>40.788000000000004</v>
      </c>
      <c r="I1853" s="36">
        <f t="shared" si="365"/>
        <v>11.160274250000001</v>
      </c>
      <c r="J1853" s="36">
        <f t="shared" si="367"/>
        <v>0.16118525000000003</v>
      </c>
      <c r="K1853" s="36">
        <f t="shared" si="368"/>
        <v>11.160274250000001</v>
      </c>
      <c r="L1853" s="36">
        <f t="shared" si="369"/>
        <v>52.109459500000007</v>
      </c>
      <c r="M1853" s="36">
        <f t="shared" si="370"/>
        <v>4.0749597329000009</v>
      </c>
      <c r="N1853" s="36">
        <f t="shared" si="371"/>
        <v>56.184419232900005</v>
      </c>
      <c r="O1853" s="36">
        <f t="shared" si="372"/>
        <v>10.238283902847687</v>
      </c>
      <c r="P1853" s="36">
        <f t="shared" si="373"/>
        <v>66.422703135747696</v>
      </c>
      <c r="Q1853" s="38" t="e">
        <v>#N/A</v>
      </c>
      <c r="R1853" s="39" t="str">
        <f t="shared" si="374"/>
        <v xml:space="preserve"> </v>
      </c>
      <c r="S1853" s="40"/>
      <c r="T1853" s="41" t="str">
        <f t="shared" si="375"/>
        <v/>
      </c>
      <c r="U1853" s="41" t="str">
        <f t="shared" si="376"/>
        <v/>
      </c>
      <c r="V1853" s="41" t="e">
        <f t="shared" si="364"/>
        <v>#N/A</v>
      </c>
      <c r="W1853" s="18" t="e">
        <f>_xlfn.XLOOKUP($B1853,'[1]Query2 w Prices'!$B:$B,'[1]Query2 w Prices'!$L:$L)</f>
        <v>#N/A</v>
      </c>
    </row>
    <row r="1854" spans="2:23" ht="16.5" customHeight="1" x14ac:dyDescent="0.25">
      <c r="B1854" s="42" t="s">
        <v>3053</v>
      </c>
      <c r="C1854" s="33" t="s">
        <v>6570</v>
      </c>
      <c r="D1854" s="34" t="str">
        <f>_xlfn.XLOOKUP($B1854,[1]Redo!$A:$A,[1]Redo!$AD:$AD)</f>
        <v>SGN,S8,BWX,R8-10,</v>
      </c>
      <c r="E1854" s="35">
        <v>1326</v>
      </c>
      <c r="F1854" s="36">
        <f>_xlfn.XLOOKUP($B1854,'[1]DOT Signs Costs (2)'!$A:$A,'[1]DOT Signs Costs (2)'!$Y:$Y)</f>
        <v>0.33410000000000006</v>
      </c>
      <c r="G1854" s="37">
        <f t="shared" si="366"/>
        <v>20.046000000000003</v>
      </c>
      <c r="H1854" s="36">
        <f>_xlfn.XLOOKUP($B1854,'[1]DOT Signs Costs (2)'!$A:$A,'[1]DOT Signs Costs (2)'!$W:$W)</f>
        <v>54.384</v>
      </c>
      <c r="I1854" s="36">
        <f t="shared" si="365"/>
        <v>15.498899000000003</v>
      </c>
      <c r="J1854" s="36">
        <f t="shared" si="367"/>
        <v>0.22384700000000005</v>
      </c>
      <c r="K1854" s="36">
        <f t="shared" si="368"/>
        <v>15.498899000000003</v>
      </c>
      <c r="L1854" s="36">
        <f t="shared" si="369"/>
        <v>70.106746000000001</v>
      </c>
      <c r="M1854" s="36">
        <f t="shared" si="370"/>
        <v>5.4823475372000008</v>
      </c>
      <c r="N1854" s="36">
        <f t="shared" si="371"/>
        <v>75.5890935372</v>
      </c>
      <c r="O1854" s="36">
        <f t="shared" si="372"/>
        <v>13.774327654517919</v>
      </c>
      <c r="P1854" s="36">
        <f t="shared" si="373"/>
        <v>89.363421191717919</v>
      </c>
      <c r="Q1854" s="38">
        <v>52.23</v>
      </c>
      <c r="R1854" s="39">
        <f t="shared" si="374"/>
        <v>-0.41553267205440647</v>
      </c>
      <c r="S1854" s="40"/>
      <c r="T1854" s="41" t="str">
        <f t="shared" si="375"/>
        <v/>
      </c>
      <c r="U1854" s="41" t="str">
        <f t="shared" si="376"/>
        <v/>
      </c>
      <c r="V1854" s="41">
        <f t="shared" si="364"/>
        <v>52.23</v>
      </c>
      <c r="W1854" s="18">
        <f>_xlfn.XLOOKUP($B1854,'[1]Query2 w Prices'!$B:$B,'[1]Query2 w Prices'!$L:$L)</f>
        <v>52.1496</v>
      </c>
    </row>
    <row r="1855" spans="2:23" ht="16.5" customHeight="1" x14ac:dyDescent="0.25">
      <c r="B1855" s="32" t="s">
        <v>3056</v>
      </c>
      <c r="C1855" s="33" t="s">
        <v>6571</v>
      </c>
      <c r="D1855" s="34" t="str">
        <f>_xlfn.XLOOKUP($B1855,[1]Redo!$A:$A,[1]Redo!$AD:$AD)</f>
        <v>SGN,S8,BWX,R8-10,</v>
      </c>
      <c r="E1855" s="35">
        <v>1326</v>
      </c>
      <c r="F1855" s="36">
        <f>_xlfn.XLOOKUP($B1855,'[1]DOT Signs Costs (2)'!$A:$A,'[1]DOT Signs Costs (2)'!$Y:$Y)</f>
        <v>0.60820000000000018</v>
      </c>
      <c r="G1855" s="37">
        <f t="shared" si="366"/>
        <v>36.492000000000012</v>
      </c>
      <c r="H1855" s="36">
        <f>_xlfn.XLOOKUP($B1855,'[1]DOT Signs Costs (2)'!$A:$A,'[1]DOT Signs Costs (2)'!$W:$W)</f>
        <v>108.768</v>
      </c>
      <c r="I1855" s="36">
        <f t="shared" si="365"/>
        <v>28.21439800000001</v>
      </c>
      <c r="J1855" s="36">
        <f t="shared" si="367"/>
        <v>0.40749400000000013</v>
      </c>
      <c r="K1855" s="36">
        <f t="shared" si="368"/>
        <v>28.21439800000001</v>
      </c>
      <c r="L1855" s="36">
        <f t="shared" si="369"/>
        <v>137.389892</v>
      </c>
      <c r="M1855" s="36">
        <f t="shared" si="370"/>
        <v>10.743889554400001</v>
      </c>
      <c r="N1855" s="36">
        <f t="shared" si="371"/>
        <v>148.1337815544</v>
      </c>
      <c r="O1855" s="36">
        <f t="shared" si="372"/>
        <v>26.993884280791328</v>
      </c>
      <c r="P1855" s="36">
        <f t="shared" si="373"/>
        <v>175.12766583519132</v>
      </c>
      <c r="Q1855" s="38">
        <v>90.77</v>
      </c>
      <c r="R1855" s="39">
        <f t="shared" si="374"/>
        <v>-0.48169240098579519</v>
      </c>
      <c r="S1855" s="40"/>
      <c r="T1855" s="41" t="str">
        <f t="shared" si="375"/>
        <v/>
      </c>
      <c r="U1855" s="41" t="str">
        <f t="shared" si="376"/>
        <v/>
      </c>
      <c r="V1855" s="41">
        <f t="shared" si="364"/>
        <v>90.77</v>
      </c>
      <c r="W1855" s="18">
        <f>_xlfn.XLOOKUP($B1855,'[1]Query2 w Prices'!$B:$B,'[1]Query2 w Prices'!$L:$L)</f>
        <v>90.694900000000004</v>
      </c>
    </row>
    <row r="1856" spans="2:23" ht="16.5" customHeight="1" x14ac:dyDescent="0.25">
      <c r="B1856" s="42" t="s">
        <v>3057</v>
      </c>
      <c r="C1856" s="33" t="s">
        <v>6572</v>
      </c>
      <c r="D1856" s="34" t="str">
        <f>_xlfn.XLOOKUP($B1856,[1]Redo!$A:$A,[1]Redo!$AD:$AD)</f>
        <v>SGN,S8,BWX,R8-10a,</v>
      </c>
      <c r="E1856" s="35">
        <v>1326</v>
      </c>
      <c r="F1856" s="36">
        <f>_xlfn.XLOOKUP($B1856,'[1]DOT Signs Costs (2)'!$A:$A,'[1]DOT Signs Costs (2)'!$Y:$Y)</f>
        <v>0.53467500000000012</v>
      </c>
      <c r="G1856" s="37">
        <f t="shared" si="366"/>
        <v>32.080500000000008</v>
      </c>
      <c r="H1856" s="36">
        <f>_xlfn.XLOOKUP($B1856,'[1]DOT Signs Costs (2)'!$A:$A,'[1]DOT Signs Costs (2)'!$W:$W)</f>
        <v>95.171999999999997</v>
      </c>
      <c r="I1856" s="36">
        <f t="shared" si="365"/>
        <v>24.803573250000007</v>
      </c>
      <c r="J1856" s="36">
        <f t="shared" si="367"/>
        <v>0.35823225000000009</v>
      </c>
      <c r="K1856" s="36">
        <f t="shared" si="368"/>
        <v>24.803573250000007</v>
      </c>
      <c r="L1856" s="36">
        <f t="shared" si="369"/>
        <v>120.33380550000001</v>
      </c>
      <c r="M1856" s="36">
        <f t="shared" si="370"/>
        <v>9.4101035901000021</v>
      </c>
      <c r="N1856" s="36">
        <f t="shared" si="371"/>
        <v>129.7439090901</v>
      </c>
      <c r="O1856" s="36">
        <f t="shared" si="372"/>
        <v>23.642764205202599</v>
      </c>
      <c r="P1856" s="36">
        <f t="shared" si="373"/>
        <v>153.38667329530261</v>
      </c>
      <c r="Q1856" s="38" t="e">
        <v>#N/A</v>
      </c>
      <c r="R1856" s="39" t="str">
        <f t="shared" si="374"/>
        <v xml:space="preserve"> </v>
      </c>
      <c r="S1856" s="40"/>
      <c r="T1856" s="41" t="str">
        <f t="shared" si="375"/>
        <v/>
      </c>
      <c r="U1856" s="41" t="str">
        <f t="shared" si="376"/>
        <v/>
      </c>
      <c r="V1856" s="41" t="e">
        <f t="shared" si="364"/>
        <v>#N/A</v>
      </c>
      <c r="W1856" s="18" t="e">
        <f>_xlfn.XLOOKUP($B1856,'[1]Query2 w Prices'!$B:$B,'[1]Query2 w Prices'!$L:$L)</f>
        <v>#N/A</v>
      </c>
    </row>
    <row r="1857" spans="2:23" ht="16.5" customHeight="1" x14ac:dyDescent="0.25">
      <c r="B1857" s="32" t="s">
        <v>3059</v>
      </c>
      <c r="C1857" s="33" t="s">
        <v>6573</v>
      </c>
      <c r="D1857" s="34" t="str">
        <f>_xlfn.XLOOKUP($B1857,[1]Redo!$A:$A,[1]Redo!$AD:$AD)</f>
        <v>SGN,S8,BWX,R8-10a,</v>
      </c>
      <c r="E1857" s="35">
        <v>1326</v>
      </c>
      <c r="F1857" s="36">
        <f>_xlfn.XLOOKUP($B1857,'[1]DOT Signs Costs (2)'!$A:$A,'[1]DOT Signs Costs (2)'!$Y:$Y)</f>
        <v>0.28175</v>
      </c>
      <c r="G1857" s="37">
        <f t="shared" si="366"/>
        <v>16.905000000000001</v>
      </c>
      <c r="H1857" s="36">
        <f>_xlfn.XLOOKUP($B1857,'[1]DOT Signs Costs (2)'!$A:$A,'[1]DOT Signs Costs (2)'!$W:$W)</f>
        <v>45.32</v>
      </c>
      <c r="I1857" s="36">
        <f t="shared" si="365"/>
        <v>13.070382500000001</v>
      </c>
      <c r="J1857" s="36">
        <f t="shared" si="367"/>
        <v>0.18877250000000001</v>
      </c>
      <c r="K1857" s="36">
        <f t="shared" si="368"/>
        <v>13.070382500000001</v>
      </c>
      <c r="L1857" s="36">
        <f t="shared" si="369"/>
        <v>58.579155</v>
      </c>
      <c r="M1857" s="36">
        <f t="shared" si="370"/>
        <v>4.5808899210000007</v>
      </c>
      <c r="N1857" s="36">
        <f t="shared" si="371"/>
        <v>63.160044921000001</v>
      </c>
      <c r="O1857" s="36">
        <f t="shared" si="372"/>
        <v>11.509426991445183</v>
      </c>
      <c r="P1857" s="36">
        <f t="shared" si="373"/>
        <v>74.669471912445189</v>
      </c>
      <c r="Q1857" s="38">
        <v>43.16</v>
      </c>
      <c r="R1857" s="39">
        <f t="shared" si="374"/>
        <v>-0.42198600184814616</v>
      </c>
      <c r="S1857" s="40"/>
      <c r="T1857" s="41" t="str">
        <f t="shared" si="375"/>
        <v/>
      </c>
      <c r="U1857" s="41" t="str">
        <f t="shared" si="376"/>
        <v/>
      </c>
      <c r="V1857" s="41">
        <f t="shared" si="364"/>
        <v>43.16</v>
      </c>
      <c r="W1857" s="18">
        <f>_xlfn.XLOOKUP($B1857,'[1]Query2 w Prices'!$B:$B,'[1]Query2 w Prices'!$L:$L)</f>
        <v>43.080100000000002</v>
      </c>
    </row>
    <row r="1858" spans="2:23" ht="16.5" customHeight="1" x14ac:dyDescent="0.25">
      <c r="B1858" s="42" t="s">
        <v>3068</v>
      </c>
      <c r="C1858" s="33" t="s">
        <v>6574</v>
      </c>
      <c r="D1858" s="34" t="str">
        <f>_xlfn.XLOOKUP($B1858,[1]Redo!$A:$A,[1]Redo!$AD:$AD)</f>
        <v>SGN,S8,BWX,R8-4,</v>
      </c>
      <c r="E1858" s="35">
        <v>1326</v>
      </c>
      <c r="F1858" s="36">
        <f>_xlfn.XLOOKUP($B1858,'[1]DOT Signs Costs (2)'!$A:$A,'[1]DOT Signs Costs (2)'!$Y:$Y)</f>
        <v>0.27174999999999999</v>
      </c>
      <c r="G1858" s="37">
        <f t="shared" si="366"/>
        <v>16.305</v>
      </c>
      <c r="H1858" s="36">
        <f>_xlfn.XLOOKUP($B1858,'[1]DOT Signs Costs (2)'!$A:$A,'[1]DOT Signs Costs (2)'!$W:$W)</f>
        <v>45.32</v>
      </c>
      <c r="I1858" s="36">
        <f t="shared" si="365"/>
        <v>12.6064825</v>
      </c>
      <c r="J1858" s="36">
        <f t="shared" si="367"/>
        <v>0.1820725</v>
      </c>
      <c r="K1858" s="36">
        <f t="shared" si="368"/>
        <v>12.6064825</v>
      </c>
      <c r="L1858" s="36">
        <f t="shared" si="369"/>
        <v>58.108554999999996</v>
      </c>
      <c r="M1858" s="36">
        <f t="shared" si="370"/>
        <v>4.5440890009999997</v>
      </c>
      <c r="N1858" s="36">
        <f t="shared" si="371"/>
        <v>62.652644000999999</v>
      </c>
      <c r="O1858" s="36">
        <f t="shared" si="372"/>
        <v>11.41696515340443</v>
      </c>
      <c r="P1858" s="36">
        <f t="shared" si="373"/>
        <v>74.069609154404432</v>
      </c>
      <c r="Q1858" s="38">
        <v>43.16</v>
      </c>
      <c r="R1858" s="39">
        <f t="shared" si="374"/>
        <v>-0.41730487722664655</v>
      </c>
      <c r="S1858" s="40"/>
      <c r="T1858" s="41" t="str">
        <f t="shared" si="375"/>
        <v/>
      </c>
      <c r="U1858" s="41" t="str">
        <f t="shared" si="376"/>
        <v/>
      </c>
      <c r="V1858" s="41">
        <f t="shared" si="364"/>
        <v>43.16</v>
      </c>
      <c r="W1858" s="18">
        <f>_xlfn.XLOOKUP($B1858,'[1]Query2 w Prices'!$B:$B,'[1]Query2 w Prices'!$L:$L)</f>
        <v>43.085700000000003</v>
      </c>
    </row>
    <row r="1859" spans="2:23" ht="16.5" customHeight="1" x14ac:dyDescent="0.25">
      <c r="B1859" s="32" t="s">
        <v>3069</v>
      </c>
      <c r="C1859" s="33" t="s">
        <v>6575</v>
      </c>
      <c r="D1859" s="34" t="str">
        <f>_xlfn.XLOOKUP($B1859,[1]Redo!$A:$A,[1]Redo!$AD:$AD)</f>
        <v>SGN,S8,BWX,R8-4,</v>
      </c>
      <c r="E1859" s="35">
        <v>1326</v>
      </c>
      <c r="F1859" s="36">
        <f>_xlfn.XLOOKUP($B1859,'[1]DOT Signs Costs (2)'!$A:$A,'[1]DOT Signs Costs (2)'!$Y:$Y)</f>
        <v>0.58820000000000017</v>
      </c>
      <c r="G1859" s="37">
        <f t="shared" si="366"/>
        <v>35.292000000000009</v>
      </c>
      <c r="H1859" s="36">
        <f>_xlfn.XLOOKUP($B1859,'[1]DOT Signs Costs (2)'!$A:$A,'[1]DOT Signs Costs (2)'!$W:$W)</f>
        <v>108.768</v>
      </c>
      <c r="I1859" s="36">
        <f t="shared" si="365"/>
        <v>27.286598000000009</v>
      </c>
      <c r="J1859" s="36">
        <f t="shared" si="367"/>
        <v>0.39409400000000011</v>
      </c>
      <c r="K1859" s="36">
        <f t="shared" si="368"/>
        <v>27.286598000000009</v>
      </c>
      <c r="L1859" s="36">
        <f t="shared" si="369"/>
        <v>136.44869199999999</v>
      </c>
      <c r="M1859" s="36">
        <f t="shared" si="370"/>
        <v>10.670287714400001</v>
      </c>
      <c r="N1859" s="36">
        <f t="shared" si="371"/>
        <v>147.11897971439998</v>
      </c>
      <c r="O1859" s="36">
        <f t="shared" si="372"/>
        <v>26.808960604709817</v>
      </c>
      <c r="P1859" s="36">
        <f t="shared" si="373"/>
        <v>173.92794031910981</v>
      </c>
      <c r="Q1859" s="38">
        <v>100.41</v>
      </c>
      <c r="R1859" s="39">
        <f t="shared" si="374"/>
        <v>-0.42269195038028201</v>
      </c>
      <c r="S1859" s="40"/>
      <c r="T1859" s="41" t="str">
        <f t="shared" si="375"/>
        <v/>
      </c>
      <c r="U1859" s="41" t="str">
        <f t="shared" si="376"/>
        <v/>
      </c>
      <c r="V1859" s="41">
        <f t="shared" si="364"/>
        <v>100.41</v>
      </c>
      <c r="W1859" s="18">
        <f>_xlfn.XLOOKUP($B1859,'[1]Query2 w Prices'!$B:$B,'[1]Query2 w Prices'!$L:$L)</f>
        <v>100.33540000000001</v>
      </c>
    </row>
    <row r="1860" spans="2:23" ht="16.5" customHeight="1" x14ac:dyDescent="0.25">
      <c r="B1860" s="42" t="s">
        <v>3070</v>
      </c>
      <c r="C1860" s="33" t="s">
        <v>6576</v>
      </c>
      <c r="D1860" s="34" t="str">
        <f>_xlfn.XLOOKUP($B1860,[1]Redo!$A:$A,[1]Redo!$AD:$AD)</f>
        <v>SGN,S8,BWX,R8-7,</v>
      </c>
      <c r="E1860" s="35">
        <v>1326</v>
      </c>
      <c r="F1860" s="36">
        <f>_xlfn.XLOOKUP($B1860,'[1]DOT Signs Costs (2)'!$A:$A,'[1]DOT Signs Costs (2)'!$Y:$Y)</f>
        <v>0.27174999999999999</v>
      </c>
      <c r="G1860" s="37">
        <f t="shared" si="366"/>
        <v>16.305</v>
      </c>
      <c r="H1860" s="36">
        <f>_xlfn.XLOOKUP($B1860,'[1]DOT Signs Costs (2)'!$A:$A,'[1]DOT Signs Costs (2)'!$W:$W)</f>
        <v>45.32</v>
      </c>
      <c r="I1860" s="36">
        <f t="shared" si="365"/>
        <v>12.6064825</v>
      </c>
      <c r="J1860" s="36">
        <f t="shared" si="367"/>
        <v>0.1820725</v>
      </c>
      <c r="K1860" s="36">
        <f t="shared" si="368"/>
        <v>12.6064825</v>
      </c>
      <c r="L1860" s="36">
        <f t="shared" si="369"/>
        <v>58.108554999999996</v>
      </c>
      <c r="M1860" s="36">
        <f t="shared" si="370"/>
        <v>4.5440890009999997</v>
      </c>
      <c r="N1860" s="36">
        <f t="shared" si="371"/>
        <v>62.652644000999999</v>
      </c>
      <c r="O1860" s="36">
        <f t="shared" si="372"/>
        <v>11.41696515340443</v>
      </c>
      <c r="P1860" s="36">
        <f t="shared" si="373"/>
        <v>74.069609154404432</v>
      </c>
      <c r="Q1860" s="38">
        <v>43.16</v>
      </c>
      <c r="R1860" s="39">
        <f t="shared" si="374"/>
        <v>-0.41730487722664655</v>
      </c>
      <c r="S1860" s="40"/>
      <c r="T1860" s="41" t="str">
        <f t="shared" si="375"/>
        <v/>
      </c>
      <c r="U1860" s="41" t="str">
        <f t="shared" si="376"/>
        <v/>
      </c>
      <c r="V1860" s="41">
        <f t="shared" si="364"/>
        <v>43.16</v>
      </c>
      <c r="W1860" s="18">
        <f>_xlfn.XLOOKUP($B1860,'[1]Query2 w Prices'!$B:$B,'[1]Query2 w Prices'!$L:$L)</f>
        <v>43.085700000000003</v>
      </c>
    </row>
    <row r="1861" spans="2:23" ht="16.5" customHeight="1" x14ac:dyDescent="0.25">
      <c r="B1861" s="32" t="s">
        <v>3071</v>
      </c>
      <c r="C1861" s="33" t="s">
        <v>6577</v>
      </c>
      <c r="D1861" s="34" t="str">
        <f>_xlfn.XLOOKUP($B1861,[1]Redo!$A:$A,[1]Redo!$AD:$AD)</f>
        <v>SGN,S8,BWX,R8-7,</v>
      </c>
      <c r="E1861" s="35">
        <v>1326</v>
      </c>
      <c r="F1861" s="36">
        <f>_xlfn.XLOOKUP($B1861,'[1]DOT Signs Costs (2)'!$A:$A,'[1]DOT Signs Costs (2)'!$Y:$Y)</f>
        <v>0.58820000000000017</v>
      </c>
      <c r="G1861" s="37">
        <f t="shared" si="366"/>
        <v>35.292000000000009</v>
      </c>
      <c r="H1861" s="36">
        <f>_xlfn.XLOOKUP($B1861,'[1]DOT Signs Costs (2)'!$A:$A,'[1]DOT Signs Costs (2)'!$W:$W)</f>
        <v>108.768</v>
      </c>
      <c r="I1861" s="36">
        <f t="shared" si="365"/>
        <v>27.286598000000009</v>
      </c>
      <c r="J1861" s="36">
        <f t="shared" si="367"/>
        <v>0.39409400000000011</v>
      </c>
      <c r="K1861" s="36">
        <f t="shared" si="368"/>
        <v>27.286598000000009</v>
      </c>
      <c r="L1861" s="36">
        <f t="shared" si="369"/>
        <v>136.44869199999999</v>
      </c>
      <c r="M1861" s="36">
        <f t="shared" si="370"/>
        <v>10.670287714400001</v>
      </c>
      <c r="N1861" s="36">
        <f t="shared" si="371"/>
        <v>147.11897971439998</v>
      </c>
      <c r="O1861" s="36">
        <f t="shared" si="372"/>
        <v>26.808960604709817</v>
      </c>
      <c r="P1861" s="36">
        <f t="shared" si="373"/>
        <v>173.92794031910981</v>
      </c>
      <c r="Q1861" s="38">
        <v>89.64</v>
      </c>
      <c r="R1861" s="39">
        <f t="shared" si="374"/>
        <v>-0.48461414632096877</v>
      </c>
      <c r="S1861" s="40"/>
      <c r="T1861" s="41" t="str">
        <f t="shared" si="375"/>
        <v/>
      </c>
      <c r="U1861" s="41" t="str">
        <f t="shared" si="376"/>
        <v/>
      </c>
      <c r="V1861" s="41">
        <f t="shared" si="364"/>
        <v>89.64</v>
      </c>
      <c r="W1861" s="18">
        <f>_xlfn.XLOOKUP($B1861,'[1]Query2 w Prices'!$B:$B,'[1]Query2 w Prices'!$L:$L)</f>
        <v>89.563999999999993</v>
      </c>
    </row>
    <row r="1862" spans="2:23" ht="16.5" customHeight="1" x14ac:dyDescent="0.25">
      <c r="B1862" s="42" t="s">
        <v>3072</v>
      </c>
      <c r="C1862" s="33" t="s">
        <v>6578</v>
      </c>
      <c r="D1862" s="34" t="str">
        <f>_xlfn.XLOOKUP($B1862,[1]Redo!$A:$A,[1]Redo!$AD:$AD)</f>
        <v>SGN,S8,BWX,R8-8,</v>
      </c>
      <c r="E1862" s="35">
        <v>1326</v>
      </c>
      <c r="F1862" s="36">
        <f>_xlfn.XLOOKUP($B1862,'[1]DOT Signs Costs (2)'!$A:$A,'[1]DOT Signs Costs (2)'!$Y:$Y)</f>
        <v>0.28175</v>
      </c>
      <c r="G1862" s="37">
        <f t="shared" si="366"/>
        <v>16.905000000000001</v>
      </c>
      <c r="H1862" s="36">
        <f>_xlfn.XLOOKUP($B1862,'[1]DOT Signs Costs (2)'!$A:$A,'[1]DOT Signs Costs (2)'!$W:$W)</f>
        <v>45.32</v>
      </c>
      <c r="I1862" s="36">
        <f t="shared" si="365"/>
        <v>13.070382500000001</v>
      </c>
      <c r="J1862" s="36">
        <f t="shared" si="367"/>
        <v>0.18877250000000001</v>
      </c>
      <c r="K1862" s="36">
        <f t="shared" si="368"/>
        <v>13.070382500000001</v>
      </c>
      <c r="L1862" s="36">
        <f t="shared" si="369"/>
        <v>58.579155</v>
      </c>
      <c r="M1862" s="36">
        <f t="shared" si="370"/>
        <v>4.5808899210000007</v>
      </c>
      <c r="N1862" s="36">
        <f t="shared" si="371"/>
        <v>63.160044921000001</v>
      </c>
      <c r="O1862" s="36">
        <f t="shared" si="372"/>
        <v>11.509426991445183</v>
      </c>
      <c r="P1862" s="36">
        <f t="shared" si="373"/>
        <v>74.669471912445189</v>
      </c>
      <c r="Q1862" s="38">
        <v>43.16</v>
      </c>
      <c r="R1862" s="39">
        <f t="shared" si="374"/>
        <v>-0.42198600184814616</v>
      </c>
      <c r="S1862" s="40"/>
      <c r="T1862" s="41" t="str">
        <f t="shared" si="375"/>
        <v/>
      </c>
      <c r="U1862" s="41" t="str">
        <f t="shared" si="376"/>
        <v/>
      </c>
      <c r="V1862" s="41">
        <f t="shared" ref="V1862:V1925" si="377">ROUND($W1862+7.75%,2)</f>
        <v>43.16</v>
      </c>
      <c r="W1862" s="18">
        <f>_xlfn.XLOOKUP($B1862,'[1]Query2 w Prices'!$B:$B,'[1]Query2 w Prices'!$L:$L)</f>
        <v>43.080100000000002</v>
      </c>
    </row>
    <row r="1863" spans="2:23" ht="16.5" customHeight="1" x14ac:dyDescent="0.25">
      <c r="B1863" s="32" t="s">
        <v>3075</v>
      </c>
      <c r="C1863" s="33" t="s">
        <v>6579</v>
      </c>
      <c r="D1863" s="34" t="str">
        <f>_xlfn.XLOOKUP($B1863,[1]Redo!$A:$A,[1]Redo!$AD:$AD)</f>
        <v>SGN,S8,BWX,R8-8,</v>
      </c>
      <c r="E1863" s="35">
        <v>1326</v>
      </c>
      <c r="F1863" s="36">
        <f>_xlfn.XLOOKUP($B1863,'[1]DOT Signs Costs (2)'!$A:$A,'[1]DOT Signs Costs (2)'!$Y:$Y)</f>
        <v>0.60820000000000018</v>
      </c>
      <c r="G1863" s="37">
        <f t="shared" si="366"/>
        <v>36.492000000000012</v>
      </c>
      <c r="H1863" s="36">
        <f>_xlfn.XLOOKUP($B1863,'[1]DOT Signs Costs (2)'!$A:$A,'[1]DOT Signs Costs (2)'!$W:$W)</f>
        <v>108.768</v>
      </c>
      <c r="I1863" s="36">
        <f t="shared" ref="I1863:I1926" si="378">F1863*$K$4</f>
        <v>28.21439800000001</v>
      </c>
      <c r="J1863" s="36">
        <f t="shared" si="367"/>
        <v>0.40749400000000013</v>
      </c>
      <c r="K1863" s="36">
        <f t="shared" si="368"/>
        <v>28.21439800000001</v>
      </c>
      <c r="L1863" s="36">
        <f t="shared" si="369"/>
        <v>137.389892</v>
      </c>
      <c r="M1863" s="36">
        <f t="shared" si="370"/>
        <v>10.743889554400001</v>
      </c>
      <c r="N1863" s="36">
        <f t="shared" si="371"/>
        <v>148.1337815544</v>
      </c>
      <c r="O1863" s="36">
        <f t="shared" si="372"/>
        <v>26.993884280791328</v>
      </c>
      <c r="P1863" s="36">
        <f t="shared" si="373"/>
        <v>175.12766583519132</v>
      </c>
      <c r="Q1863" s="38">
        <v>90.77</v>
      </c>
      <c r="R1863" s="39">
        <f t="shared" si="374"/>
        <v>-0.48169240098579519</v>
      </c>
      <c r="S1863" s="40"/>
      <c r="T1863" s="41" t="str">
        <f t="shared" si="375"/>
        <v/>
      </c>
      <c r="U1863" s="41" t="str">
        <f t="shared" si="376"/>
        <v/>
      </c>
      <c r="V1863" s="41">
        <f t="shared" si="377"/>
        <v>90.77</v>
      </c>
      <c r="W1863" s="18">
        <f>_xlfn.XLOOKUP($B1863,'[1]Query2 w Prices'!$B:$B,'[1]Query2 w Prices'!$L:$L)</f>
        <v>90.694900000000004</v>
      </c>
    </row>
    <row r="1864" spans="2:23" ht="16.5" customHeight="1" x14ac:dyDescent="0.25">
      <c r="B1864" s="42" t="s">
        <v>3077</v>
      </c>
      <c r="C1864" s="33" t="s">
        <v>6580</v>
      </c>
      <c r="D1864" s="34" t="str">
        <f>_xlfn.XLOOKUP($B1864,[1]Redo!$A:$A,[1]Redo!$AD:$AD)</f>
        <v>SGN,S8,BWX,R8-9,</v>
      </c>
      <c r="E1864" s="35">
        <v>1326</v>
      </c>
      <c r="F1864" s="36">
        <f>_xlfn.XLOOKUP($B1864,'[1]DOT Signs Costs (2)'!$A:$A,'[1]DOT Signs Costs (2)'!$Y:$Y)</f>
        <v>0.22939999999999999</v>
      </c>
      <c r="G1864" s="37">
        <f t="shared" si="366"/>
        <v>13.763999999999999</v>
      </c>
      <c r="H1864" s="36">
        <f>_xlfn.XLOOKUP($B1864,'[1]DOT Signs Costs (2)'!$A:$A,'[1]DOT Signs Costs (2)'!$W:$W)</f>
        <v>36.256</v>
      </c>
      <c r="I1864" s="36">
        <f t="shared" si="378"/>
        <v>10.641866</v>
      </c>
      <c r="J1864" s="36">
        <f t="shared" si="367"/>
        <v>0.153698</v>
      </c>
      <c r="K1864" s="36">
        <f t="shared" si="368"/>
        <v>10.641866</v>
      </c>
      <c r="L1864" s="36">
        <f t="shared" si="369"/>
        <v>47.051563999999999</v>
      </c>
      <c r="M1864" s="36">
        <f t="shared" si="370"/>
        <v>3.6794323048000002</v>
      </c>
      <c r="N1864" s="36">
        <f t="shared" si="371"/>
        <v>50.730996304800001</v>
      </c>
      <c r="O1864" s="36">
        <f t="shared" si="372"/>
        <v>9.2445263283724479</v>
      </c>
      <c r="P1864" s="36">
        <f t="shared" si="373"/>
        <v>59.975522633172446</v>
      </c>
      <c r="Q1864" s="38">
        <v>34.090000000000003</v>
      </c>
      <c r="R1864" s="39">
        <f t="shared" si="374"/>
        <v>-0.43160145167047143</v>
      </c>
      <c r="S1864" s="40"/>
      <c r="T1864" s="41" t="str">
        <f t="shared" si="375"/>
        <v/>
      </c>
      <c r="U1864" s="41" t="str">
        <f t="shared" si="376"/>
        <v/>
      </c>
      <c r="V1864" s="41">
        <f t="shared" si="377"/>
        <v>34.090000000000003</v>
      </c>
      <c r="W1864" s="18">
        <f>_xlfn.XLOOKUP($B1864,'[1]Query2 w Prices'!$B:$B,'[1]Query2 w Prices'!$L:$L)</f>
        <v>34.010599999999997</v>
      </c>
    </row>
    <row r="1865" spans="2:23" ht="16.5" customHeight="1" x14ac:dyDescent="0.25">
      <c r="B1865" s="32" t="s">
        <v>3080</v>
      </c>
      <c r="C1865" s="33" t="s">
        <v>6581</v>
      </c>
      <c r="D1865" s="34" t="str">
        <f>_xlfn.XLOOKUP($B1865,[1]Redo!$A:$A,[1]Redo!$AD:$AD)</f>
        <v>SGN,S8,BWX,R8-9,</v>
      </c>
      <c r="E1865" s="35">
        <v>1326</v>
      </c>
      <c r="F1865" s="36">
        <f>_xlfn.XLOOKUP($B1865,'[1]DOT Signs Costs (2)'!$A:$A,'[1]DOT Signs Costs (2)'!$Y:$Y)</f>
        <v>0.46115</v>
      </c>
      <c r="G1865" s="37">
        <f t="shared" si="366"/>
        <v>27.669</v>
      </c>
      <c r="H1865" s="36">
        <f>_xlfn.XLOOKUP($B1865,'[1]DOT Signs Costs (2)'!$A:$A,'[1]DOT Signs Costs (2)'!$W:$W)</f>
        <v>81.576000000000008</v>
      </c>
      <c r="I1865" s="36">
        <f t="shared" si="378"/>
        <v>21.3927485</v>
      </c>
      <c r="J1865" s="36">
        <f t="shared" si="367"/>
        <v>0.30897050000000004</v>
      </c>
      <c r="K1865" s="36">
        <f t="shared" si="368"/>
        <v>21.3927485</v>
      </c>
      <c r="L1865" s="36">
        <f t="shared" si="369"/>
        <v>103.277719</v>
      </c>
      <c r="M1865" s="36">
        <f t="shared" si="370"/>
        <v>8.0763176258000016</v>
      </c>
      <c r="N1865" s="36">
        <f t="shared" si="371"/>
        <v>111.35403662580001</v>
      </c>
      <c r="O1865" s="36">
        <f t="shared" si="372"/>
        <v>20.291644129613871</v>
      </c>
      <c r="P1865" s="36">
        <f t="shared" si="373"/>
        <v>131.64568075541388</v>
      </c>
      <c r="Q1865" s="38">
        <v>72.63</v>
      </c>
      <c r="R1865" s="39">
        <f t="shared" si="374"/>
        <v>-0.44829181190577638</v>
      </c>
      <c r="S1865" s="40"/>
      <c r="T1865" s="41" t="str">
        <f t="shared" si="375"/>
        <v/>
      </c>
      <c r="U1865" s="41" t="str">
        <f t="shared" si="376"/>
        <v/>
      </c>
      <c r="V1865" s="41">
        <f t="shared" si="377"/>
        <v>72.63</v>
      </c>
      <c r="W1865" s="18">
        <f>_xlfn.XLOOKUP($B1865,'[1]Query2 w Prices'!$B:$B,'[1]Query2 w Prices'!$L:$L)</f>
        <v>72.555899999999994</v>
      </c>
    </row>
    <row r="1866" spans="2:23" ht="16.5" customHeight="1" x14ac:dyDescent="0.25">
      <c r="B1866" s="42" t="s">
        <v>3082</v>
      </c>
      <c r="C1866" s="33" t="s">
        <v>6582</v>
      </c>
      <c r="D1866" s="34" t="str">
        <f>_xlfn.XLOOKUP($B1866,[1]Redo!$A:$A,[1]Redo!$AD:$AD)</f>
        <v>SGN,S8,BWX,R90-1(CA),</v>
      </c>
      <c r="E1866" s="35">
        <v>1326</v>
      </c>
      <c r="F1866" s="36">
        <f>_xlfn.XLOOKUP($B1866,'[1]DOT Signs Costs (2)'!$A:$A,'[1]DOT Signs Costs (2)'!$Y:$Y)</f>
        <v>0.28175</v>
      </c>
      <c r="G1866" s="37">
        <f t="shared" ref="G1866:G1929" si="379">IFERROR(SUM(F1866*60), " ")</f>
        <v>16.905000000000001</v>
      </c>
      <c r="H1866" s="36">
        <f>_xlfn.XLOOKUP($B1866,'[1]DOT Signs Costs (2)'!$A:$A,'[1]DOT Signs Costs (2)'!$W:$W)</f>
        <v>45.32</v>
      </c>
      <c r="I1866" s="36">
        <f t="shared" si="378"/>
        <v>13.070382500000001</v>
      </c>
      <c r="J1866" s="36">
        <f t="shared" ref="J1866:J1929" si="380">IFERROR(SUM($J$4*F1866), " " )</f>
        <v>0.18877250000000001</v>
      </c>
      <c r="K1866" s="36">
        <f t="shared" ref="K1866:K1929" si="381">IFERROR(SUM($K$4*F1866), " ")</f>
        <v>13.070382500000001</v>
      </c>
      <c r="L1866" s="36">
        <f t="shared" ref="L1866:L1929" si="382">IFERROR(SUM(H1866+J1866+K1866), " ")</f>
        <v>58.579155</v>
      </c>
      <c r="M1866" s="36">
        <f t="shared" ref="M1866:M1929" si="383">IFERROR(SUM(L1866*$M$4), " ")</f>
        <v>4.5808899210000007</v>
      </c>
      <c r="N1866" s="36">
        <f t="shared" ref="N1866:N1929" si="384">IFERROR(SUM(L1866+M1866), " ")</f>
        <v>63.160044921000001</v>
      </c>
      <c r="O1866" s="36">
        <f t="shared" ref="O1866:O1929" si="385">IFERROR(SUM(N1866*$O$4), " ")</f>
        <v>11.509426991445183</v>
      </c>
      <c r="P1866" s="36">
        <f t="shared" ref="P1866:P1929" si="386">IFERROR(SUM(O1866+N1866),"")</f>
        <v>74.669471912445189</v>
      </c>
      <c r="Q1866" s="38" t="e">
        <v>#N/A</v>
      </c>
      <c r="R1866" s="39" t="str">
        <f t="shared" ref="R1866:R1929" si="387">IFERROR(SUM(Q1866-P1866)/(P1866)," ")</f>
        <v xml:space="preserve"> </v>
      </c>
      <c r="S1866" s="40"/>
      <c r="T1866" s="41" t="str">
        <f t="shared" ref="T1866:T1929" si="388">IF(S1866=0,"",Q1866*S1866)</f>
        <v/>
      </c>
      <c r="U1866" s="41" t="str">
        <f t="shared" ref="U1866:U1929" si="389">IFERROR(T1866-(P1866*S1866),"")</f>
        <v/>
      </c>
      <c r="V1866" s="41" t="e">
        <f t="shared" si="377"/>
        <v>#N/A</v>
      </c>
      <c r="W1866" s="18" t="e">
        <f>_xlfn.XLOOKUP($B1866,'[1]Query2 w Prices'!$B:$B,'[1]Query2 w Prices'!$L:$L)</f>
        <v>#N/A</v>
      </c>
    </row>
    <row r="1867" spans="2:23" ht="16.5" customHeight="1" x14ac:dyDescent="0.25">
      <c r="B1867" s="32" t="s">
        <v>3112</v>
      </c>
      <c r="C1867" s="33" t="s">
        <v>7924</v>
      </c>
      <c r="D1867" s="34" t="str">
        <f>_xlfn.XLOOKUP($B1867,[1]Redo!$A:$A,[1]Redo!$AD:$AD)</f>
        <v>SGN,S8,BWX,R91bP(CA),</v>
      </c>
      <c r="E1867" s="35">
        <v>1326</v>
      </c>
      <c r="F1867" s="36">
        <f>_xlfn.XLOOKUP($B1867,'[1]DOT Signs Costs (2)'!$A:$A,'[1]DOT Signs Costs (2)'!$Y:$Y)</f>
        <v>0.20881249999999998</v>
      </c>
      <c r="G1867" s="37">
        <f t="shared" si="379"/>
        <v>12.528749999999999</v>
      </c>
      <c r="H1867" s="36">
        <f>_xlfn.XLOOKUP($B1867,'[1]DOT Signs Costs (2)'!$A:$A,'[1]DOT Signs Costs (2)'!$W:$W)</f>
        <v>33.99</v>
      </c>
      <c r="I1867" s="36">
        <f t="shared" si="378"/>
        <v>9.6868118750000001</v>
      </c>
      <c r="J1867" s="36">
        <f t="shared" si="380"/>
        <v>0.139904375</v>
      </c>
      <c r="K1867" s="36">
        <f t="shared" si="381"/>
        <v>9.6868118750000001</v>
      </c>
      <c r="L1867" s="36">
        <f t="shared" si="382"/>
        <v>43.816716249999999</v>
      </c>
      <c r="M1867" s="36">
        <f t="shared" si="383"/>
        <v>3.4264672107500003</v>
      </c>
      <c r="N1867" s="36">
        <f t="shared" si="384"/>
        <v>47.243183460749997</v>
      </c>
      <c r="O1867" s="36">
        <f t="shared" si="385"/>
        <v>8.6089547840736991</v>
      </c>
      <c r="P1867" s="36">
        <f t="shared" si="386"/>
        <v>55.852138244823692</v>
      </c>
      <c r="Q1867" s="38" t="e">
        <v>#N/A</v>
      </c>
      <c r="R1867" s="39" t="str">
        <f t="shared" si="387"/>
        <v xml:space="preserve"> </v>
      </c>
      <c r="S1867" s="40"/>
      <c r="T1867" s="41" t="str">
        <f t="shared" si="388"/>
        <v/>
      </c>
      <c r="U1867" s="41" t="str">
        <f t="shared" si="389"/>
        <v/>
      </c>
      <c r="V1867" s="41" t="e">
        <f t="shared" si="377"/>
        <v>#N/A</v>
      </c>
      <c r="W1867" s="18" t="e">
        <f>_xlfn.XLOOKUP($B1867,'[1]Query2 w Prices'!$B:$B,'[1]Query2 w Prices'!$L:$L)</f>
        <v>#N/A</v>
      </c>
    </row>
    <row r="1868" spans="2:23" ht="16.5" customHeight="1" x14ac:dyDescent="0.25">
      <c r="B1868" s="42" t="s">
        <v>3113</v>
      </c>
      <c r="C1868" s="33" t="s">
        <v>7925</v>
      </c>
      <c r="D1868" s="34" t="str">
        <f>_xlfn.XLOOKUP($B1868,[1]Redo!$A:$A,[1]Redo!$AD:$AD)</f>
        <v>SGN,S8,BWX,R91bP(CA),</v>
      </c>
      <c r="E1868" s="35">
        <v>1326</v>
      </c>
      <c r="F1868" s="36">
        <f>_xlfn.XLOOKUP($B1868,'[1]DOT Signs Costs (2)'!$A:$A,'[1]DOT Signs Costs (2)'!$Y:$Y)</f>
        <v>0.24057500000000001</v>
      </c>
      <c r="G1868" s="37">
        <f t="shared" si="379"/>
        <v>14.4345</v>
      </c>
      <c r="H1868" s="36">
        <f>_xlfn.XLOOKUP($B1868,'[1]DOT Signs Costs (2)'!$A:$A,'[1]DOT Signs Costs (2)'!$W:$W)</f>
        <v>40.788000000000004</v>
      </c>
      <c r="I1868" s="36">
        <f t="shared" si="378"/>
        <v>11.160274250000001</v>
      </c>
      <c r="J1868" s="36">
        <f t="shared" si="380"/>
        <v>0.16118525000000003</v>
      </c>
      <c r="K1868" s="36">
        <f t="shared" si="381"/>
        <v>11.160274250000001</v>
      </c>
      <c r="L1868" s="36">
        <f t="shared" si="382"/>
        <v>52.109459500000007</v>
      </c>
      <c r="M1868" s="36">
        <f t="shared" si="383"/>
        <v>4.0749597329000009</v>
      </c>
      <c r="N1868" s="36">
        <f t="shared" si="384"/>
        <v>56.184419232900005</v>
      </c>
      <c r="O1868" s="36">
        <f t="shared" si="385"/>
        <v>10.238283902847687</v>
      </c>
      <c r="P1868" s="36">
        <f t="shared" si="386"/>
        <v>66.422703135747696</v>
      </c>
      <c r="Q1868" s="38" t="e">
        <v>#N/A</v>
      </c>
      <c r="R1868" s="39" t="str">
        <f t="shared" si="387"/>
        <v xml:space="preserve"> </v>
      </c>
      <c r="S1868" s="40"/>
      <c r="T1868" s="41" t="str">
        <f t="shared" si="388"/>
        <v/>
      </c>
      <c r="U1868" s="41" t="str">
        <f t="shared" si="389"/>
        <v/>
      </c>
      <c r="V1868" s="41" t="e">
        <f t="shared" si="377"/>
        <v>#N/A</v>
      </c>
      <c r="W1868" s="18" t="e">
        <f>_xlfn.XLOOKUP($B1868,'[1]Query2 w Prices'!$B:$B,'[1]Query2 w Prices'!$L:$L)</f>
        <v>#N/A</v>
      </c>
    </row>
    <row r="1869" spans="2:23" ht="16.5" customHeight="1" x14ac:dyDescent="0.25">
      <c r="B1869" s="32" t="s">
        <v>3114</v>
      </c>
      <c r="C1869" s="33" t="s">
        <v>7926</v>
      </c>
      <c r="D1869" s="34" t="str">
        <f>_xlfn.XLOOKUP($B1869,[1]Redo!$A:$A,[1]Redo!$AD:$AD)</f>
        <v>SGN,S8,BWX,R91bP(CA),</v>
      </c>
      <c r="E1869" s="35">
        <v>1326</v>
      </c>
      <c r="F1869" s="36">
        <f>_xlfn.XLOOKUP($B1869,'[1]DOT Signs Costs (2)'!$A:$A,'[1]DOT Signs Costs (2)'!$Y:$Y)</f>
        <v>0.39879999999999993</v>
      </c>
      <c r="G1869" s="37">
        <f t="shared" si="379"/>
        <v>23.927999999999997</v>
      </c>
      <c r="H1869" s="36">
        <f>_xlfn.XLOOKUP($B1869,'[1]DOT Signs Costs (2)'!$A:$A,'[1]DOT Signs Costs (2)'!$W:$W)</f>
        <v>72.512</v>
      </c>
      <c r="I1869" s="36">
        <f t="shared" si="378"/>
        <v>18.500331999999997</v>
      </c>
      <c r="J1869" s="36">
        <f t="shared" si="380"/>
        <v>0.26719599999999999</v>
      </c>
      <c r="K1869" s="36">
        <f t="shared" si="381"/>
        <v>18.500331999999997</v>
      </c>
      <c r="L1869" s="36">
        <f t="shared" si="382"/>
        <v>91.279527999999999</v>
      </c>
      <c r="M1869" s="36">
        <f t="shared" si="383"/>
        <v>7.1380590896000005</v>
      </c>
      <c r="N1869" s="36">
        <f t="shared" si="384"/>
        <v>98.417587089600005</v>
      </c>
      <c r="O1869" s="36">
        <f t="shared" si="385"/>
        <v>17.934281628500383</v>
      </c>
      <c r="P1869" s="36">
        <f t="shared" si="386"/>
        <v>116.35186871810039</v>
      </c>
      <c r="Q1869" s="38" t="e">
        <v>#N/A</v>
      </c>
      <c r="R1869" s="39" t="str">
        <f t="shared" si="387"/>
        <v xml:space="preserve"> </v>
      </c>
      <c r="S1869" s="40"/>
      <c r="T1869" s="41" t="str">
        <f t="shared" si="388"/>
        <v/>
      </c>
      <c r="U1869" s="41" t="str">
        <f t="shared" si="389"/>
        <v/>
      </c>
      <c r="V1869" s="41" t="e">
        <f t="shared" si="377"/>
        <v>#N/A</v>
      </c>
      <c r="W1869" s="18" t="e">
        <f>_xlfn.XLOOKUP($B1869,'[1]Query2 w Prices'!$B:$B,'[1]Query2 w Prices'!$L:$L)</f>
        <v>#N/A</v>
      </c>
    </row>
    <row r="1870" spans="2:23" ht="16.5" customHeight="1" x14ac:dyDescent="0.25">
      <c r="B1870" s="42" t="s">
        <v>3090</v>
      </c>
      <c r="C1870" s="33" t="s">
        <v>6583</v>
      </c>
      <c r="D1870" s="34" t="str">
        <f>_xlfn.XLOOKUP($B1870,[1]Redo!$A:$A,[1]Redo!$AD:$AD)</f>
        <v>SGN,S8,BWX,R91-1(CA),</v>
      </c>
      <c r="E1870" s="35">
        <v>1326</v>
      </c>
      <c r="F1870" s="36">
        <f>_xlfn.XLOOKUP($B1870,'[1]DOT Signs Costs (2)'!$A:$A,'[1]DOT Signs Costs (2)'!$Y:$Y)</f>
        <v>0.58643750000000017</v>
      </c>
      <c r="G1870" s="37">
        <f t="shared" si="379"/>
        <v>35.186250000000008</v>
      </c>
      <c r="H1870" s="36">
        <f>_xlfn.XLOOKUP($B1870,'[1]DOT Signs Costs (2)'!$A:$A,'[1]DOT Signs Costs (2)'!$W:$W)</f>
        <v>101.97</v>
      </c>
      <c r="I1870" s="36">
        <f t="shared" si="378"/>
        <v>27.204835625000008</v>
      </c>
      <c r="J1870" s="36">
        <f t="shared" si="380"/>
        <v>0.39291312500000014</v>
      </c>
      <c r="K1870" s="36">
        <f t="shared" si="381"/>
        <v>27.204835625000008</v>
      </c>
      <c r="L1870" s="36">
        <f t="shared" si="382"/>
        <v>129.56774875000002</v>
      </c>
      <c r="M1870" s="36">
        <f t="shared" si="383"/>
        <v>10.132197952250003</v>
      </c>
      <c r="N1870" s="36">
        <f t="shared" si="384"/>
        <v>139.69994670225003</v>
      </c>
      <c r="O1870" s="36">
        <f t="shared" si="385"/>
        <v>25.457017000058094</v>
      </c>
      <c r="P1870" s="36">
        <f t="shared" si="386"/>
        <v>165.15696370230813</v>
      </c>
      <c r="Q1870" s="38" t="e">
        <v>#N/A</v>
      </c>
      <c r="R1870" s="39" t="str">
        <f t="shared" si="387"/>
        <v xml:space="preserve"> </v>
      </c>
      <c r="S1870" s="40"/>
      <c r="T1870" s="41" t="str">
        <f t="shared" si="388"/>
        <v/>
      </c>
      <c r="U1870" s="41" t="str">
        <f t="shared" si="389"/>
        <v/>
      </c>
      <c r="V1870" s="41" t="e">
        <f t="shared" si="377"/>
        <v>#N/A</v>
      </c>
      <c r="W1870" s="18" t="e">
        <f>_xlfn.XLOOKUP($B1870,'[1]Query2 w Prices'!$B:$B,'[1]Query2 w Prices'!$L:$L)</f>
        <v>#N/A</v>
      </c>
    </row>
    <row r="1871" spans="2:23" ht="16.5" customHeight="1" x14ac:dyDescent="0.25">
      <c r="B1871" s="32" t="s">
        <v>3101</v>
      </c>
      <c r="C1871" s="33" t="s">
        <v>6584</v>
      </c>
      <c r="D1871" s="34" t="str">
        <f>_xlfn.XLOOKUP($B1871,[1]Redo!$A:$A,[1]Redo!$AD:$AD)</f>
        <v>SGN,S8,BWX,R91-4(CA),</v>
      </c>
      <c r="E1871" s="35">
        <v>1326</v>
      </c>
      <c r="F1871" s="36">
        <f>_xlfn.XLOOKUP($B1871,'[1]DOT Signs Costs (2)'!$A:$A,'[1]DOT Signs Costs (2)'!$Y:$Y)</f>
        <v>0.82877500000000015</v>
      </c>
      <c r="G1871" s="37">
        <f t="shared" si="379"/>
        <v>49.726500000000009</v>
      </c>
      <c r="H1871" s="36">
        <f>_xlfn.XLOOKUP($B1871,'[1]DOT Signs Costs (2)'!$A:$A,'[1]DOT Signs Costs (2)'!$W:$W)</f>
        <v>149.55600000000001</v>
      </c>
      <c r="I1871" s="36">
        <f t="shared" si="378"/>
        <v>38.446872250000006</v>
      </c>
      <c r="J1871" s="36">
        <f t="shared" si="380"/>
        <v>0.55527925000000011</v>
      </c>
      <c r="K1871" s="36">
        <f t="shared" si="381"/>
        <v>38.446872250000006</v>
      </c>
      <c r="L1871" s="36">
        <f t="shared" si="382"/>
        <v>188.55815150000004</v>
      </c>
      <c r="M1871" s="36">
        <f t="shared" si="383"/>
        <v>14.745247447300004</v>
      </c>
      <c r="N1871" s="36">
        <f t="shared" si="384"/>
        <v>203.30339894730005</v>
      </c>
      <c r="O1871" s="36">
        <f t="shared" si="385"/>
        <v>37.047244507557515</v>
      </c>
      <c r="P1871" s="36">
        <f t="shared" si="386"/>
        <v>240.35064345485756</v>
      </c>
      <c r="Q1871" s="38" t="e">
        <v>#N/A</v>
      </c>
      <c r="R1871" s="39" t="str">
        <f t="shared" si="387"/>
        <v xml:space="preserve"> </v>
      </c>
      <c r="S1871" s="40"/>
      <c r="T1871" s="41" t="str">
        <f t="shared" si="388"/>
        <v/>
      </c>
      <c r="U1871" s="41" t="str">
        <f t="shared" si="389"/>
        <v/>
      </c>
      <c r="V1871" s="41" t="e">
        <f t="shared" si="377"/>
        <v>#N/A</v>
      </c>
      <c r="W1871" s="18" t="e">
        <f>_xlfn.XLOOKUP($B1871,'[1]Query2 w Prices'!$B:$B,'[1]Query2 w Prices'!$L:$L)</f>
        <v>#N/A</v>
      </c>
    </row>
    <row r="1872" spans="2:23" ht="16.5" customHeight="1" x14ac:dyDescent="0.25">
      <c r="B1872" s="42" t="s">
        <v>3102</v>
      </c>
      <c r="C1872" s="33" t="s">
        <v>6585</v>
      </c>
      <c r="D1872" s="34" t="str">
        <f>_xlfn.XLOOKUP($B1872,[1]Redo!$A:$A,[1]Redo!$AD:$AD)</f>
        <v>SGN,S8,BWX,R91-4(CA),</v>
      </c>
      <c r="E1872" s="35">
        <v>1326</v>
      </c>
      <c r="F1872" s="36">
        <f>_xlfn.XLOOKUP($B1872,'[1]DOT Signs Costs (2)'!$A:$A,'[1]DOT Signs Costs (2)'!$Y:$Y)</f>
        <v>1.2511000000000001</v>
      </c>
      <c r="G1872" s="37">
        <f t="shared" si="379"/>
        <v>75.066000000000003</v>
      </c>
      <c r="H1872" s="36">
        <f>_xlfn.XLOOKUP($B1872,'[1]DOT Signs Costs (2)'!$A:$A,'[1]DOT Signs Costs (2)'!$W:$W)</f>
        <v>235.66400000000002</v>
      </c>
      <c r="I1872" s="36">
        <f t="shared" si="378"/>
        <v>58.038529000000004</v>
      </c>
      <c r="J1872" s="36">
        <f t="shared" si="380"/>
        <v>0.83823700000000012</v>
      </c>
      <c r="K1872" s="36">
        <f t="shared" si="381"/>
        <v>58.038529000000004</v>
      </c>
      <c r="L1872" s="36">
        <f t="shared" si="382"/>
        <v>294.54076600000002</v>
      </c>
      <c r="M1872" s="36">
        <f t="shared" si="383"/>
        <v>23.033087901200002</v>
      </c>
      <c r="N1872" s="36">
        <f t="shared" si="384"/>
        <v>317.57385390120004</v>
      </c>
      <c r="O1872" s="36">
        <f t="shared" si="385"/>
        <v>57.870337021442865</v>
      </c>
      <c r="P1872" s="36">
        <f t="shared" si="386"/>
        <v>375.44419092264292</v>
      </c>
      <c r="Q1872" s="38" t="e">
        <v>#N/A</v>
      </c>
      <c r="R1872" s="39" t="str">
        <f t="shared" si="387"/>
        <v xml:space="preserve"> </v>
      </c>
      <c r="S1872" s="40"/>
      <c r="T1872" s="41" t="str">
        <f t="shared" si="388"/>
        <v/>
      </c>
      <c r="U1872" s="41" t="str">
        <f t="shared" si="389"/>
        <v/>
      </c>
      <c r="V1872" s="41" t="e">
        <f t="shared" si="377"/>
        <v>#N/A</v>
      </c>
      <c r="W1872" s="18" t="e">
        <f>_xlfn.XLOOKUP($B1872,'[1]Query2 w Prices'!$B:$B,'[1]Query2 w Prices'!$L:$L)</f>
        <v>#N/A</v>
      </c>
    </row>
    <row r="1873" spans="2:23" ht="16.5" customHeight="1" x14ac:dyDescent="0.25">
      <c r="B1873" s="32" t="s">
        <v>3149</v>
      </c>
      <c r="C1873" s="33" t="s">
        <v>6586</v>
      </c>
      <c r="D1873" s="34" t="str">
        <f>_xlfn.XLOOKUP($B1873,[1]Redo!$A:$A,[1]Redo!$AD:$AD)</f>
        <v>SGN,S8,BWX,R94(CA),</v>
      </c>
      <c r="E1873" s="35">
        <v>1326</v>
      </c>
      <c r="F1873" s="36">
        <f>_xlfn.XLOOKUP($B1873,'[1]DOT Signs Costs (2)'!$A:$A,'[1]DOT Signs Costs (2)'!$Y:$Y)</f>
        <v>0.831125</v>
      </c>
      <c r="G1873" s="37">
        <f t="shared" si="379"/>
        <v>49.8675</v>
      </c>
      <c r="H1873" s="36">
        <f>_xlfn.XLOOKUP($B1873,'[1]DOT Signs Costs (2)'!$A:$A,'[1]DOT Signs Costs (2)'!$W:$W)</f>
        <v>158.62</v>
      </c>
      <c r="I1873" s="36">
        <f t="shared" si="378"/>
        <v>38.555888750000001</v>
      </c>
      <c r="J1873" s="36">
        <f t="shared" si="380"/>
        <v>0.55685375000000004</v>
      </c>
      <c r="K1873" s="36">
        <f t="shared" si="381"/>
        <v>38.555888750000001</v>
      </c>
      <c r="L1873" s="36">
        <f t="shared" si="382"/>
        <v>197.7327425</v>
      </c>
      <c r="M1873" s="36">
        <f t="shared" si="383"/>
        <v>15.462700463500001</v>
      </c>
      <c r="N1873" s="36">
        <f t="shared" si="384"/>
        <v>213.1954429635</v>
      </c>
      <c r="O1873" s="36">
        <f t="shared" si="385"/>
        <v>38.849835980426484</v>
      </c>
      <c r="P1873" s="36">
        <f t="shared" si="386"/>
        <v>252.04527894392649</v>
      </c>
      <c r="Q1873" s="38" t="e">
        <v>#N/A</v>
      </c>
      <c r="R1873" s="39" t="str">
        <f t="shared" si="387"/>
        <v xml:space="preserve"> </v>
      </c>
      <c r="S1873" s="40"/>
      <c r="T1873" s="41" t="str">
        <f t="shared" si="388"/>
        <v/>
      </c>
      <c r="U1873" s="41" t="str">
        <f t="shared" si="389"/>
        <v/>
      </c>
      <c r="V1873" s="41" t="e">
        <f t="shared" si="377"/>
        <v>#N/A</v>
      </c>
      <c r="W1873" s="18" t="e">
        <f>_xlfn.XLOOKUP($B1873,'[1]Query2 w Prices'!$B:$B,'[1]Query2 w Prices'!$L:$L)</f>
        <v>#N/A</v>
      </c>
    </row>
    <row r="1874" spans="2:23" ht="16.5" customHeight="1" x14ac:dyDescent="0.25">
      <c r="B1874" s="42" t="s">
        <v>3171</v>
      </c>
      <c r="C1874" s="33" t="s">
        <v>6587</v>
      </c>
      <c r="D1874" s="34" t="str">
        <f>_xlfn.XLOOKUP($B1874,[1]Redo!$A:$A,[1]Redo!$AD:$AD)</f>
        <v>SGN,S11,WEX,R99B(CA),</v>
      </c>
      <c r="E1874" s="35">
        <v>1326</v>
      </c>
      <c r="F1874" s="36">
        <f>_xlfn.XLOOKUP($B1874,'[1]DOT Signs Costs (2)'!$A:$A,'[1]DOT Signs Costs (2)'!$Y:$Y)</f>
        <v>6.6762500000000002E-2</v>
      </c>
      <c r="G1874" s="37">
        <f t="shared" si="379"/>
        <v>4.0057499999999999</v>
      </c>
      <c r="H1874" s="36">
        <f>_xlfn.XLOOKUP($B1874,'[1]DOT Signs Costs (2)'!$A:$A,'[1]DOT Signs Costs (2)'!$W:$W)</f>
        <v>6.798</v>
      </c>
      <c r="I1874" s="36">
        <f t="shared" si="378"/>
        <v>3.097112375</v>
      </c>
      <c r="J1874" s="36">
        <f t="shared" si="380"/>
        <v>4.4730875000000003E-2</v>
      </c>
      <c r="K1874" s="36">
        <f t="shared" si="381"/>
        <v>3.097112375</v>
      </c>
      <c r="L1874" s="36">
        <f t="shared" si="382"/>
        <v>9.9398432499999991</v>
      </c>
      <c r="M1874" s="36">
        <f t="shared" si="383"/>
        <v>0.77729574214999997</v>
      </c>
      <c r="N1874" s="36">
        <f t="shared" si="384"/>
        <v>10.71713899215</v>
      </c>
      <c r="O1874" s="36">
        <f t="shared" si="385"/>
        <v>1.9529455519166197</v>
      </c>
      <c r="P1874" s="36">
        <f t="shared" si="386"/>
        <v>12.670084544066619</v>
      </c>
      <c r="Q1874" s="38">
        <v>12.55</v>
      </c>
      <c r="R1874" s="39">
        <f t="shared" si="387"/>
        <v>-9.4778013239740569E-3</v>
      </c>
      <c r="S1874" s="40"/>
      <c r="T1874" s="41" t="str">
        <f t="shared" si="388"/>
        <v/>
      </c>
      <c r="U1874" s="41" t="str">
        <f t="shared" si="389"/>
        <v/>
      </c>
      <c r="V1874" s="41">
        <f t="shared" si="377"/>
        <v>12.55</v>
      </c>
      <c r="W1874" s="18">
        <f>_xlfn.XLOOKUP($B1874,'[1]Query2 w Prices'!$B:$B,'[1]Query2 w Prices'!$L:$L)</f>
        <v>12.4733</v>
      </c>
    </row>
    <row r="1875" spans="2:23" ht="16.5" customHeight="1" x14ac:dyDescent="0.25">
      <c r="B1875" s="32" t="s">
        <v>3174</v>
      </c>
      <c r="C1875" s="33" t="s">
        <v>6588</v>
      </c>
      <c r="D1875" s="34" t="str">
        <f>_xlfn.XLOOKUP($B1875,[1]Redo!$A:$A,[1]Redo!$AD:$AD)</f>
        <v>SGN,S11,WEX,R99C(CA),</v>
      </c>
      <c r="E1875" s="35">
        <v>1326</v>
      </c>
      <c r="F1875" s="36">
        <f>_xlfn.XLOOKUP($B1875,'[1]DOT Signs Costs (2)'!$A:$A,'[1]DOT Signs Costs (2)'!$Y:$Y)</f>
        <v>0.1447</v>
      </c>
      <c r="G1875" s="37">
        <f t="shared" si="379"/>
        <v>8.6820000000000004</v>
      </c>
      <c r="H1875" s="36">
        <f>_xlfn.XLOOKUP($B1875,'[1]DOT Signs Costs (2)'!$A:$A,'[1]DOT Signs Costs (2)'!$W:$W)</f>
        <v>18.128</v>
      </c>
      <c r="I1875" s="36">
        <f t="shared" si="378"/>
        <v>6.7126330000000003</v>
      </c>
      <c r="J1875" s="36">
        <f t="shared" si="380"/>
        <v>9.6949000000000007E-2</v>
      </c>
      <c r="K1875" s="36">
        <f t="shared" si="381"/>
        <v>6.7126330000000003</v>
      </c>
      <c r="L1875" s="36">
        <f t="shared" si="382"/>
        <v>24.937581999999999</v>
      </c>
      <c r="M1875" s="36">
        <f t="shared" si="383"/>
        <v>1.9501189124</v>
      </c>
      <c r="N1875" s="36">
        <f t="shared" si="384"/>
        <v>26.8877009124</v>
      </c>
      <c r="O1875" s="36">
        <f t="shared" si="385"/>
        <v>4.8996486783084796</v>
      </c>
      <c r="P1875" s="36">
        <f t="shared" si="386"/>
        <v>31.78734959070848</v>
      </c>
      <c r="Q1875" s="38">
        <v>20.49</v>
      </c>
      <c r="R1875" s="39">
        <f t="shared" si="387"/>
        <v>-0.35540394956397137</v>
      </c>
      <c r="S1875" s="40"/>
      <c r="T1875" s="41" t="str">
        <f t="shared" si="388"/>
        <v/>
      </c>
      <c r="U1875" s="41" t="str">
        <f t="shared" si="389"/>
        <v/>
      </c>
      <c r="V1875" s="41">
        <f t="shared" si="377"/>
        <v>20.49</v>
      </c>
      <c r="W1875" s="18">
        <f>_xlfn.XLOOKUP($B1875,'[1]Query2 w Prices'!$B:$B,'[1]Query2 w Prices'!$L:$L)</f>
        <v>20.411899999999999</v>
      </c>
    </row>
    <row r="1876" spans="2:23" ht="16.5" customHeight="1" x14ac:dyDescent="0.25">
      <c r="B1876" s="42" t="s">
        <v>3168</v>
      </c>
      <c r="C1876" s="33" t="s">
        <v>6589</v>
      </c>
      <c r="D1876" s="34" t="str">
        <f>_xlfn.XLOOKUP($B1876,[1]Redo!$A:$A,[1]Redo!$AD:$AD)</f>
        <v>SGN,S11,WEX,R99(CA),</v>
      </c>
      <c r="E1876" s="35">
        <v>1326</v>
      </c>
      <c r="F1876" s="36">
        <f>_xlfn.XLOOKUP($B1876,'[1]DOT Signs Costs (2)'!$A:$A,'[1]DOT Signs Costs (2)'!$Y:$Y)</f>
        <v>0.11352500000000001</v>
      </c>
      <c r="G1876" s="37">
        <f t="shared" si="379"/>
        <v>6.8115000000000006</v>
      </c>
      <c r="H1876" s="36">
        <f>_xlfn.XLOOKUP($B1876,'[1]DOT Signs Costs (2)'!$A:$A,'[1]DOT Signs Costs (2)'!$W:$W)</f>
        <v>13.596</v>
      </c>
      <c r="I1876" s="36">
        <f t="shared" si="378"/>
        <v>5.2664247500000005</v>
      </c>
      <c r="J1876" s="36">
        <f t="shared" si="380"/>
        <v>7.6061750000000011E-2</v>
      </c>
      <c r="K1876" s="36">
        <f t="shared" si="381"/>
        <v>5.2664247500000005</v>
      </c>
      <c r="L1876" s="36">
        <f t="shared" si="382"/>
        <v>18.9384865</v>
      </c>
      <c r="M1876" s="36">
        <f t="shared" si="383"/>
        <v>1.4809896443000001</v>
      </c>
      <c r="N1876" s="36">
        <f t="shared" si="384"/>
        <v>20.419476144299999</v>
      </c>
      <c r="O1876" s="36">
        <f t="shared" si="385"/>
        <v>3.7209674277517353</v>
      </c>
      <c r="P1876" s="36">
        <f t="shared" si="386"/>
        <v>24.140443572051733</v>
      </c>
      <c r="Q1876" s="38">
        <v>15.38</v>
      </c>
      <c r="R1876" s="39">
        <f t="shared" si="387"/>
        <v>-0.36289488823618865</v>
      </c>
      <c r="S1876" s="40"/>
      <c r="T1876" s="41" t="str">
        <f t="shared" si="388"/>
        <v/>
      </c>
      <c r="U1876" s="41" t="str">
        <f t="shared" si="389"/>
        <v/>
      </c>
      <c r="V1876" s="41">
        <f t="shared" si="377"/>
        <v>15.38</v>
      </c>
      <c r="W1876" s="18">
        <f>_xlfn.XLOOKUP($B1876,'[1]Query2 w Prices'!$B:$B,'[1]Query2 w Prices'!$L:$L)</f>
        <v>15.3062</v>
      </c>
    </row>
    <row r="1877" spans="2:23" ht="16.5" customHeight="1" x14ac:dyDescent="0.25">
      <c r="B1877" s="32" t="s">
        <v>3083</v>
      </c>
      <c r="C1877" s="33" t="s">
        <v>6590</v>
      </c>
      <c r="D1877" s="34" t="str">
        <f>_xlfn.XLOOKUP($B1877,[1]Redo!$A:$A,[1]Redo!$AD:$AD)</f>
        <v>SGN,S8,BWX,R9-1,</v>
      </c>
      <c r="E1877" s="35">
        <v>1326</v>
      </c>
      <c r="F1877" s="36">
        <f>_xlfn.XLOOKUP($B1877,'[1]DOT Signs Costs (2)'!$A:$A,'[1]DOT Signs Costs (2)'!$Y:$Y)</f>
        <v>0.18705000000000002</v>
      </c>
      <c r="G1877" s="37">
        <f t="shared" si="379"/>
        <v>11.223000000000001</v>
      </c>
      <c r="H1877" s="36">
        <f>_xlfn.XLOOKUP($B1877,'[1]DOT Signs Costs (2)'!$A:$A,'[1]DOT Signs Costs (2)'!$W:$W)</f>
        <v>27.192</v>
      </c>
      <c r="I1877" s="36">
        <f t="shared" si="378"/>
        <v>8.6772495000000003</v>
      </c>
      <c r="J1877" s="36">
        <f t="shared" si="380"/>
        <v>0.12532350000000003</v>
      </c>
      <c r="K1877" s="36">
        <f t="shared" si="381"/>
        <v>8.6772495000000003</v>
      </c>
      <c r="L1877" s="36">
        <f t="shared" si="382"/>
        <v>35.994573000000003</v>
      </c>
      <c r="M1877" s="36">
        <f t="shared" si="383"/>
        <v>2.8147756086000002</v>
      </c>
      <c r="N1877" s="36">
        <f t="shared" si="384"/>
        <v>38.809348608600004</v>
      </c>
      <c r="O1877" s="36">
        <f t="shared" si="385"/>
        <v>7.0720875033404642</v>
      </c>
      <c r="P1877" s="36">
        <f t="shared" si="386"/>
        <v>45.881436111940467</v>
      </c>
      <c r="Q1877" s="38">
        <v>28.42</v>
      </c>
      <c r="R1877" s="39">
        <f t="shared" si="387"/>
        <v>-0.38057736617786891</v>
      </c>
      <c r="S1877" s="40"/>
      <c r="T1877" s="41" t="str">
        <f t="shared" si="388"/>
        <v/>
      </c>
      <c r="U1877" s="41" t="str">
        <f t="shared" si="389"/>
        <v/>
      </c>
      <c r="V1877" s="41">
        <f t="shared" si="377"/>
        <v>28.42</v>
      </c>
      <c r="W1877" s="18">
        <f>_xlfn.XLOOKUP($B1877,'[1]Query2 w Prices'!$B:$B,'[1]Query2 w Prices'!$L:$L)</f>
        <v>28.339400000000001</v>
      </c>
    </row>
    <row r="1878" spans="2:23" ht="16.5" customHeight="1" x14ac:dyDescent="0.25">
      <c r="B1878" s="42" t="s">
        <v>3084</v>
      </c>
      <c r="C1878" s="33" t="s">
        <v>6591</v>
      </c>
      <c r="D1878" s="34" t="str">
        <f>_xlfn.XLOOKUP($B1878,[1]Redo!$A:$A,[1]Redo!$AD:$AD)</f>
        <v>SGN,S8,BWX,R9-10,</v>
      </c>
      <c r="E1878" s="35">
        <v>1326</v>
      </c>
      <c r="F1878" s="36">
        <f>_xlfn.XLOOKUP($B1878,'[1]DOT Signs Costs (2)'!$A:$A,'[1]DOT Signs Costs (2)'!$Y:$Y)</f>
        <v>0.12470000000000001</v>
      </c>
      <c r="G1878" s="37">
        <f t="shared" si="379"/>
        <v>7.4820000000000002</v>
      </c>
      <c r="H1878" s="36">
        <f>_xlfn.XLOOKUP($B1878,'[1]DOT Signs Costs (2)'!$A:$A,'[1]DOT Signs Costs (2)'!$W:$W)</f>
        <v>18.128</v>
      </c>
      <c r="I1878" s="36">
        <f t="shared" si="378"/>
        <v>5.7848329999999999</v>
      </c>
      <c r="J1878" s="36">
        <f t="shared" si="380"/>
        <v>8.3549000000000012E-2</v>
      </c>
      <c r="K1878" s="36">
        <f t="shared" si="381"/>
        <v>5.7848329999999999</v>
      </c>
      <c r="L1878" s="36">
        <f t="shared" si="382"/>
        <v>23.996382000000001</v>
      </c>
      <c r="M1878" s="36">
        <f t="shared" si="383"/>
        <v>1.8765170724000002</v>
      </c>
      <c r="N1878" s="36">
        <f t="shared" si="384"/>
        <v>25.872899072399999</v>
      </c>
      <c r="O1878" s="36">
        <f t="shared" si="385"/>
        <v>4.7147250022269755</v>
      </c>
      <c r="P1878" s="36">
        <f t="shared" si="386"/>
        <v>30.587624074626973</v>
      </c>
      <c r="Q1878" s="38">
        <v>19.920000000000002</v>
      </c>
      <c r="R1878" s="39">
        <f t="shared" si="387"/>
        <v>-0.34875621750157354</v>
      </c>
      <c r="S1878" s="40"/>
      <c r="T1878" s="41" t="str">
        <f t="shared" si="388"/>
        <v/>
      </c>
      <c r="U1878" s="41" t="str">
        <f t="shared" si="389"/>
        <v/>
      </c>
      <c r="V1878" s="41">
        <f t="shared" si="377"/>
        <v>19.920000000000002</v>
      </c>
      <c r="W1878" s="18">
        <f>_xlfn.XLOOKUP($B1878,'[1]Query2 w Prices'!$B:$B,'[1]Query2 w Prices'!$L:$L)</f>
        <v>19.839500000000001</v>
      </c>
    </row>
    <row r="1879" spans="2:23" ht="16.5" customHeight="1" x14ac:dyDescent="0.25">
      <c r="B1879" s="32" t="s">
        <v>3087</v>
      </c>
      <c r="C1879" s="33" t="s">
        <v>6592</v>
      </c>
      <c r="D1879" s="34" t="str">
        <f>_xlfn.XLOOKUP($B1879,[1]Redo!$A:$A,[1]Redo!$AD:$AD)</f>
        <v>SGN,S8,BWX,R9-11,</v>
      </c>
      <c r="E1879" s="35">
        <v>1326</v>
      </c>
      <c r="F1879" s="36">
        <f>_xlfn.XLOOKUP($B1879,'[1]DOT Signs Costs (2)'!$A:$A,'[1]DOT Signs Costs (2)'!$Y:$Y)</f>
        <v>0.17705000000000001</v>
      </c>
      <c r="G1879" s="37">
        <f t="shared" si="379"/>
        <v>10.623000000000001</v>
      </c>
      <c r="H1879" s="36">
        <f>_xlfn.XLOOKUP($B1879,'[1]DOT Signs Costs (2)'!$A:$A,'[1]DOT Signs Costs (2)'!$W:$W)</f>
        <v>27.192</v>
      </c>
      <c r="I1879" s="36">
        <f t="shared" si="378"/>
        <v>8.2133495000000014</v>
      </c>
      <c r="J1879" s="36">
        <f t="shared" si="380"/>
        <v>0.11862350000000002</v>
      </c>
      <c r="K1879" s="36">
        <f t="shared" si="381"/>
        <v>8.2133495000000014</v>
      </c>
      <c r="L1879" s="36">
        <f t="shared" si="382"/>
        <v>35.523973000000005</v>
      </c>
      <c r="M1879" s="36">
        <f t="shared" si="383"/>
        <v>2.7779746886000005</v>
      </c>
      <c r="N1879" s="36">
        <f t="shared" si="384"/>
        <v>38.301947688600009</v>
      </c>
      <c r="O1879" s="36">
        <f t="shared" si="385"/>
        <v>6.9796256652997126</v>
      </c>
      <c r="P1879" s="36">
        <f t="shared" si="386"/>
        <v>45.281573353899724</v>
      </c>
      <c r="Q1879" s="38">
        <v>29.55</v>
      </c>
      <c r="R1879" s="39">
        <f t="shared" si="387"/>
        <v>-0.34741666838625634</v>
      </c>
      <c r="S1879" s="40"/>
      <c r="T1879" s="41" t="str">
        <f t="shared" si="388"/>
        <v/>
      </c>
      <c r="U1879" s="41" t="str">
        <f t="shared" si="389"/>
        <v/>
      </c>
      <c r="V1879" s="41">
        <f t="shared" si="377"/>
        <v>29.55</v>
      </c>
      <c r="W1879" s="18">
        <f>_xlfn.XLOOKUP($B1879,'[1]Query2 w Prices'!$B:$B,'[1]Query2 w Prices'!$L:$L)</f>
        <v>29.4758</v>
      </c>
    </row>
    <row r="1880" spans="2:23" ht="16.5" customHeight="1" x14ac:dyDescent="0.25">
      <c r="B1880" s="42" t="s">
        <v>3091</v>
      </c>
      <c r="C1880" s="33" t="s">
        <v>6593</v>
      </c>
      <c r="D1880" s="34" t="str">
        <f>_xlfn.XLOOKUP($B1880,[1]Redo!$A:$A,[1]Redo!$AD:$AD)</f>
        <v>SGN,S8,BWX,R9-11a,</v>
      </c>
      <c r="E1880" s="35">
        <v>1326</v>
      </c>
      <c r="F1880" s="36">
        <f>_xlfn.XLOOKUP($B1880,'[1]DOT Signs Costs (2)'!$A:$A,'[1]DOT Signs Costs (2)'!$Y:$Y)</f>
        <v>0.12470000000000001</v>
      </c>
      <c r="G1880" s="37">
        <f t="shared" si="379"/>
        <v>7.4820000000000002</v>
      </c>
      <c r="H1880" s="36">
        <f>_xlfn.XLOOKUP($B1880,'[1]DOT Signs Costs (2)'!$A:$A,'[1]DOT Signs Costs (2)'!$W:$W)</f>
        <v>18.128</v>
      </c>
      <c r="I1880" s="36">
        <f t="shared" si="378"/>
        <v>5.7848329999999999</v>
      </c>
      <c r="J1880" s="36">
        <f t="shared" si="380"/>
        <v>8.3549000000000012E-2</v>
      </c>
      <c r="K1880" s="36">
        <f t="shared" si="381"/>
        <v>5.7848329999999999</v>
      </c>
      <c r="L1880" s="36">
        <f t="shared" si="382"/>
        <v>23.996382000000001</v>
      </c>
      <c r="M1880" s="36">
        <f t="shared" si="383"/>
        <v>1.8765170724000002</v>
      </c>
      <c r="N1880" s="36">
        <f t="shared" si="384"/>
        <v>25.872899072399999</v>
      </c>
      <c r="O1880" s="36">
        <f t="shared" si="385"/>
        <v>4.7147250022269755</v>
      </c>
      <c r="P1880" s="36">
        <f t="shared" si="386"/>
        <v>30.587624074626973</v>
      </c>
      <c r="Q1880" s="38">
        <v>19.920000000000002</v>
      </c>
      <c r="R1880" s="39">
        <f t="shared" si="387"/>
        <v>-0.34875621750157354</v>
      </c>
      <c r="S1880" s="40"/>
      <c r="T1880" s="41" t="str">
        <f t="shared" si="388"/>
        <v/>
      </c>
      <c r="U1880" s="41" t="str">
        <f t="shared" si="389"/>
        <v/>
      </c>
      <c r="V1880" s="41">
        <f t="shared" si="377"/>
        <v>19.920000000000002</v>
      </c>
      <c r="W1880" s="18">
        <f>_xlfn.XLOOKUP($B1880,'[1]Query2 w Prices'!$B:$B,'[1]Query2 w Prices'!$L:$L)</f>
        <v>19.839500000000001</v>
      </c>
    </row>
    <row r="1881" spans="2:23" ht="16.5" customHeight="1" x14ac:dyDescent="0.25">
      <c r="B1881" s="32" t="s">
        <v>3094</v>
      </c>
      <c r="C1881" s="33" t="s">
        <v>6594</v>
      </c>
      <c r="D1881" s="34" t="str">
        <f>_xlfn.XLOOKUP($B1881,[1]Redo!$A:$A,[1]Redo!$AD:$AD)</f>
        <v>SGN,S8,BWX,R9-12,</v>
      </c>
      <c r="E1881" s="35">
        <v>1326</v>
      </c>
      <c r="F1881" s="36">
        <f>_xlfn.XLOOKUP($B1881,'[1]DOT Signs Costs (2)'!$A:$A,'[1]DOT Signs Costs (2)'!$Y:$Y)</f>
        <v>0.12470000000000001</v>
      </c>
      <c r="G1881" s="37">
        <f t="shared" si="379"/>
        <v>7.4820000000000002</v>
      </c>
      <c r="H1881" s="36">
        <f>_xlfn.XLOOKUP($B1881,'[1]DOT Signs Costs (2)'!$A:$A,'[1]DOT Signs Costs (2)'!$W:$W)</f>
        <v>18.128</v>
      </c>
      <c r="I1881" s="36">
        <f t="shared" si="378"/>
        <v>5.7848329999999999</v>
      </c>
      <c r="J1881" s="36">
        <f t="shared" si="380"/>
        <v>8.3549000000000012E-2</v>
      </c>
      <c r="K1881" s="36">
        <f t="shared" si="381"/>
        <v>5.7848329999999999</v>
      </c>
      <c r="L1881" s="36">
        <f t="shared" si="382"/>
        <v>23.996382000000001</v>
      </c>
      <c r="M1881" s="36">
        <f t="shared" si="383"/>
        <v>1.8765170724000002</v>
      </c>
      <c r="N1881" s="36">
        <f t="shared" si="384"/>
        <v>25.872899072399999</v>
      </c>
      <c r="O1881" s="36">
        <f t="shared" si="385"/>
        <v>4.7147250022269755</v>
      </c>
      <c r="P1881" s="36">
        <f t="shared" si="386"/>
        <v>30.587624074626973</v>
      </c>
      <c r="Q1881" s="38" t="e">
        <v>#N/A</v>
      </c>
      <c r="R1881" s="39" t="str">
        <f t="shared" si="387"/>
        <v xml:space="preserve"> </v>
      </c>
      <c r="S1881" s="40"/>
      <c r="T1881" s="41" t="str">
        <f t="shared" si="388"/>
        <v/>
      </c>
      <c r="U1881" s="41" t="str">
        <f t="shared" si="389"/>
        <v/>
      </c>
      <c r="V1881" s="41" t="e">
        <f t="shared" si="377"/>
        <v>#N/A</v>
      </c>
      <c r="W1881" s="18" t="e">
        <f>_xlfn.XLOOKUP($B1881,'[1]Query2 w Prices'!$B:$B,'[1]Query2 w Prices'!$L:$L)</f>
        <v>#N/A</v>
      </c>
    </row>
    <row r="1882" spans="2:23" ht="16.5" customHeight="1" x14ac:dyDescent="0.25">
      <c r="B1882" s="42" t="s">
        <v>3095</v>
      </c>
      <c r="C1882" s="33" t="s">
        <v>6595</v>
      </c>
      <c r="D1882" s="34" t="str">
        <f>_xlfn.XLOOKUP($B1882,[1]Redo!$A:$A,[1]Redo!$AD:$AD)</f>
        <v>SGN,S8,BWX,R9-13,</v>
      </c>
      <c r="E1882" s="35">
        <v>1326</v>
      </c>
      <c r="F1882" s="36">
        <f>_xlfn.XLOOKUP($B1882,'[1]DOT Signs Costs (2)'!$A:$A,'[1]DOT Signs Costs (2)'!$Y:$Y)</f>
        <v>0.14528749999999999</v>
      </c>
      <c r="G1882" s="37">
        <f t="shared" si="379"/>
        <v>8.7172499999999999</v>
      </c>
      <c r="H1882" s="36">
        <f>_xlfn.XLOOKUP($B1882,'[1]DOT Signs Costs (2)'!$A:$A,'[1]DOT Signs Costs (2)'!$W:$W)</f>
        <v>20.394000000000002</v>
      </c>
      <c r="I1882" s="36">
        <f t="shared" si="378"/>
        <v>6.7398871249999992</v>
      </c>
      <c r="J1882" s="36">
        <f t="shared" si="380"/>
        <v>9.7342625000000002E-2</v>
      </c>
      <c r="K1882" s="36">
        <f t="shared" si="381"/>
        <v>6.7398871249999992</v>
      </c>
      <c r="L1882" s="36">
        <f t="shared" si="382"/>
        <v>27.231229750000001</v>
      </c>
      <c r="M1882" s="36">
        <f t="shared" si="383"/>
        <v>2.1294821664500003</v>
      </c>
      <c r="N1882" s="36">
        <f t="shared" si="384"/>
        <v>29.360711916450001</v>
      </c>
      <c r="O1882" s="36">
        <f t="shared" si="385"/>
        <v>5.3502965465257235</v>
      </c>
      <c r="P1882" s="36">
        <f t="shared" si="386"/>
        <v>34.711008462975727</v>
      </c>
      <c r="Q1882" s="38">
        <v>22.18</v>
      </c>
      <c r="R1882" s="39">
        <f t="shared" si="387"/>
        <v>-0.36100963405721403</v>
      </c>
      <c r="S1882" s="40"/>
      <c r="T1882" s="41" t="str">
        <f t="shared" si="388"/>
        <v/>
      </c>
      <c r="U1882" s="41" t="str">
        <f t="shared" si="389"/>
        <v/>
      </c>
      <c r="V1882" s="41">
        <f t="shared" si="377"/>
        <v>22.18</v>
      </c>
      <c r="W1882" s="18">
        <f>_xlfn.XLOOKUP($B1882,'[1]Query2 w Prices'!$B:$B,'[1]Query2 w Prices'!$L:$L)</f>
        <v>22.102699999999999</v>
      </c>
    </row>
    <row r="1883" spans="2:23" ht="16.5" customHeight="1" x14ac:dyDescent="0.25">
      <c r="B1883" s="32" t="s">
        <v>3096</v>
      </c>
      <c r="C1883" s="33" t="s">
        <v>6596</v>
      </c>
      <c r="D1883" s="34" t="str">
        <f>_xlfn.XLOOKUP($B1883,[1]Redo!$A:$A,[1]Redo!$AD:$AD)</f>
        <v>SGN,S8,BWX,R9-13,</v>
      </c>
      <c r="E1883" s="35">
        <v>1326</v>
      </c>
      <c r="F1883" s="36">
        <f>_xlfn.XLOOKUP($B1883,'[1]DOT Signs Costs (2)'!$A:$A,'[1]DOT Signs Costs (2)'!$Y:$Y)</f>
        <v>0.22939999999999999</v>
      </c>
      <c r="G1883" s="37">
        <f t="shared" si="379"/>
        <v>13.763999999999999</v>
      </c>
      <c r="H1883" s="36">
        <f>_xlfn.XLOOKUP($B1883,'[1]DOT Signs Costs (2)'!$A:$A,'[1]DOT Signs Costs (2)'!$W:$W)</f>
        <v>36.256</v>
      </c>
      <c r="I1883" s="36">
        <f t="shared" si="378"/>
        <v>10.641866</v>
      </c>
      <c r="J1883" s="36">
        <f t="shared" si="380"/>
        <v>0.153698</v>
      </c>
      <c r="K1883" s="36">
        <f t="shared" si="381"/>
        <v>10.641866</v>
      </c>
      <c r="L1883" s="36">
        <f t="shared" si="382"/>
        <v>47.051563999999999</v>
      </c>
      <c r="M1883" s="36">
        <f t="shared" si="383"/>
        <v>3.6794323048000002</v>
      </c>
      <c r="N1883" s="36">
        <f t="shared" si="384"/>
        <v>50.730996304800001</v>
      </c>
      <c r="O1883" s="36">
        <f t="shared" si="385"/>
        <v>9.2445263283724479</v>
      </c>
      <c r="P1883" s="36">
        <f t="shared" si="386"/>
        <v>59.975522633172446</v>
      </c>
      <c r="Q1883" s="38">
        <v>34.090000000000003</v>
      </c>
      <c r="R1883" s="39">
        <f t="shared" si="387"/>
        <v>-0.43160145167047143</v>
      </c>
      <c r="S1883" s="40"/>
      <c r="T1883" s="41" t="str">
        <f t="shared" si="388"/>
        <v/>
      </c>
      <c r="U1883" s="41" t="str">
        <f t="shared" si="389"/>
        <v/>
      </c>
      <c r="V1883" s="41">
        <f t="shared" si="377"/>
        <v>34.090000000000003</v>
      </c>
      <c r="W1883" s="18">
        <f>_xlfn.XLOOKUP($B1883,'[1]Query2 w Prices'!$B:$B,'[1]Query2 w Prices'!$L:$L)</f>
        <v>34.016199999999998</v>
      </c>
    </row>
    <row r="1884" spans="2:23" ht="16.5" customHeight="1" x14ac:dyDescent="0.25">
      <c r="B1884" s="42" t="s">
        <v>3097</v>
      </c>
      <c r="C1884" s="33" t="s">
        <v>6597</v>
      </c>
      <c r="D1884" s="34" t="str">
        <f>_xlfn.XLOOKUP($B1884,[1]Redo!$A:$A,[1]Redo!$AD:$AD)</f>
        <v>SGN,S8,BWX,R9-13,</v>
      </c>
      <c r="E1884" s="35">
        <v>1326</v>
      </c>
      <c r="F1884" s="36">
        <f>_xlfn.XLOOKUP($B1884,'[1]DOT Signs Costs (2)'!$A:$A,'[1]DOT Signs Costs (2)'!$Y:$Y)</f>
        <v>0.33468750000000008</v>
      </c>
      <c r="G1884" s="37">
        <f t="shared" si="379"/>
        <v>20.081250000000004</v>
      </c>
      <c r="H1884" s="36">
        <f>_xlfn.XLOOKUP($B1884,'[1]DOT Signs Costs (2)'!$A:$A,'[1]DOT Signs Costs (2)'!$W:$W)</f>
        <v>56.650000000000006</v>
      </c>
      <c r="I1884" s="36">
        <f t="shared" si="378"/>
        <v>15.526153125000004</v>
      </c>
      <c r="J1884" s="36">
        <f t="shared" si="380"/>
        <v>0.22424062500000008</v>
      </c>
      <c r="K1884" s="36">
        <f t="shared" si="381"/>
        <v>15.526153125000004</v>
      </c>
      <c r="L1884" s="36">
        <f t="shared" si="382"/>
        <v>72.400393750000006</v>
      </c>
      <c r="M1884" s="36">
        <f t="shared" si="383"/>
        <v>5.6617107912500009</v>
      </c>
      <c r="N1884" s="36">
        <f t="shared" si="384"/>
        <v>78.062104541250008</v>
      </c>
      <c r="O1884" s="36">
        <f t="shared" si="385"/>
        <v>14.224975522735164</v>
      </c>
      <c r="P1884" s="36">
        <f t="shared" si="386"/>
        <v>92.287080063985172</v>
      </c>
      <c r="Q1884" s="38">
        <v>53.36</v>
      </c>
      <c r="R1884" s="39">
        <f t="shared" si="387"/>
        <v>-0.42180422261703326</v>
      </c>
      <c r="S1884" s="40"/>
      <c r="T1884" s="41" t="str">
        <f t="shared" si="388"/>
        <v/>
      </c>
      <c r="U1884" s="41" t="str">
        <f t="shared" si="389"/>
        <v/>
      </c>
      <c r="V1884" s="41">
        <f t="shared" si="377"/>
        <v>53.36</v>
      </c>
      <c r="W1884" s="18">
        <f>_xlfn.XLOOKUP($B1884,'[1]Query2 w Prices'!$B:$B,'[1]Query2 w Prices'!$L:$L)</f>
        <v>53.286000000000001</v>
      </c>
    </row>
    <row r="1885" spans="2:23" ht="16.5" customHeight="1" x14ac:dyDescent="0.25">
      <c r="B1885" s="32" t="s">
        <v>3098</v>
      </c>
      <c r="C1885" s="33" t="s">
        <v>6598</v>
      </c>
      <c r="D1885" s="34" t="str">
        <f>_xlfn.XLOOKUP($B1885,[1]Redo!$A:$A,[1]Redo!$AD:$AD)</f>
        <v>SGN,S8,BWX,R9-14,</v>
      </c>
      <c r="E1885" s="35">
        <v>1326</v>
      </c>
      <c r="F1885" s="36">
        <f>_xlfn.XLOOKUP($B1885,'[1]DOT Signs Costs (2)'!$A:$A,'[1]DOT Signs Costs (2)'!$Y:$Y)</f>
        <v>0.14528749999999999</v>
      </c>
      <c r="G1885" s="37">
        <f t="shared" si="379"/>
        <v>8.7172499999999999</v>
      </c>
      <c r="H1885" s="36">
        <f>_xlfn.XLOOKUP($B1885,'[1]DOT Signs Costs (2)'!$A:$A,'[1]DOT Signs Costs (2)'!$W:$W)</f>
        <v>20.394000000000002</v>
      </c>
      <c r="I1885" s="36">
        <f t="shared" si="378"/>
        <v>6.7398871249999992</v>
      </c>
      <c r="J1885" s="36">
        <f t="shared" si="380"/>
        <v>9.7342625000000002E-2</v>
      </c>
      <c r="K1885" s="36">
        <f t="shared" si="381"/>
        <v>6.7398871249999992</v>
      </c>
      <c r="L1885" s="36">
        <f t="shared" si="382"/>
        <v>27.231229750000001</v>
      </c>
      <c r="M1885" s="36">
        <f t="shared" si="383"/>
        <v>2.1294821664500003</v>
      </c>
      <c r="N1885" s="36">
        <f t="shared" si="384"/>
        <v>29.360711916450001</v>
      </c>
      <c r="O1885" s="36">
        <f t="shared" si="385"/>
        <v>5.3502965465257235</v>
      </c>
      <c r="P1885" s="36">
        <f t="shared" si="386"/>
        <v>34.711008462975727</v>
      </c>
      <c r="Q1885" s="38">
        <v>22.18</v>
      </c>
      <c r="R1885" s="39">
        <f t="shared" si="387"/>
        <v>-0.36100963405721403</v>
      </c>
      <c r="S1885" s="40"/>
      <c r="T1885" s="41" t="str">
        <f t="shared" si="388"/>
        <v/>
      </c>
      <c r="U1885" s="41" t="str">
        <f t="shared" si="389"/>
        <v/>
      </c>
      <c r="V1885" s="41">
        <f t="shared" si="377"/>
        <v>22.18</v>
      </c>
      <c r="W1885" s="18">
        <f>_xlfn.XLOOKUP($B1885,'[1]Query2 w Prices'!$B:$B,'[1]Query2 w Prices'!$L:$L)</f>
        <v>22.102699999999999</v>
      </c>
    </row>
    <row r="1886" spans="2:23" ht="16.5" customHeight="1" x14ac:dyDescent="0.25">
      <c r="B1886" s="42" t="s">
        <v>3099</v>
      </c>
      <c r="C1886" s="33" t="s">
        <v>6599</v>
      </c>
      <c r="D1886" s="34" t="str">
        <f>_xlfn.XLOOKUP($B1886,[1]Redo!$A:$A,[1]Redo!$AD:$AD)</f>
        <v>SGN,S8,BWX,R9-14,</v>
      </c>
      <c r="E1886" s="35">
        <v>1326</v>
      </c>
      <c r="F1886" s="36">
        <f>_xlfn.XLOOKUP($B1886,'[1]DOT Signs Costs (2)'!$A:$A,'[1]DOT Signs Costs (2)'!$Y:$Y)</f>
        <v>0.22939999999999999</v>
      </c>
      <c r="G1886" s="37">
        <f t="shared" si="379"/>
        <v>13.763999999999999</v>
      </c>
      <c r="H1886" s="36">
        <f>_xlfn.XLOOKUP($B1886,'[1]DOT Signs Costs (2)'!$A:$A,'[1]DOT Signs Costs (2)'!$W:$W)</f>
        <v>36.256</v>
      </c>
      <c r="I1886" s="36">
        <f t="shared" si="378"/>
        <v>10.641866</v>
      </c>
      <c r="J1886" s="36">
        <f t="shared" si="380"/>
        <v>0.153698</v>
      </c>
      <c r="K1886" s="36">
        <f t="shared" si="381"/>
        <v>10.641866</v>
      </c>
      <c r="L1886" s="36">
        <f t="shared" si="382"/>
        <v>47.051563999999999</v>
      </c>
      <c r="M1886" s="36">
        <f t="shared" si="383"/>
        <v>3.6794323048000002</v>
      </c>
      <c r="N1886" s="36">
        <f t="shared" si="384"/>
        <v>50.730996304800001</v>
      </c>
      <c r="O1886" s="36">
        <f t="shared" si="385"/>
        <v>9.2445263283724479</v>
      </c>
      <c r="P1886" s="36">
        <f t="shared" si="386"/>
        <v>59.975522633172446</v>
      </c>
      <c r="Q1886" s="38">
        <v>34.090000000000003</v>
      </c>
      <c r="R1886" s="39">
        <f t="shared" si="387"/>
        <v>-0.43160145167047143</v>
      </c>
      <c r="S1886" s="40"/>
      <c r="T1886" s="41" t="str">
        <f t="shared" si="388"/>
        <v/>
      </c>
      <c r="U1886" s="41" t="str">
        <f t="shared" si="389"/>
        <v/>
      </c>
      <c r="V1886" s="41">
        <f t="shared" si="377"/>
        <v>34.090000000000003</v>
      </c>
      <c r="W1886" s="18">
        <f>_xlfn.XLOOKUP($B1886,'[1]Query2 w Prices'!$B:$B,'[1]Query2 w Prices'!$L:$L)</f>
        <v>34.016199999999998</v>
      </c>
    </row>
    <row r="1887" spans="2:23" ht="16.5" customHeight="1" x14ac:dyDescent="0.25">
      <c r="B1887" s="32" t="s">
        <v>3100</v>
      </c>
      <c r="C1887" s="33" t="s">
        <v>6600</v>
      </c>
      <c r="D1887" s="34" t="str">
        <f>_xlfn.XLOOKUP($B1887,[1]Redo!$A:$A,[1]Redo!$AD:$AD)</f>
        <v>SGN,S8,BWX,R9-14,</v>
      </c>
      <c r="E1887" s="35">
        <v>1326</v>
      </c>
      <c r="F1887" s="36">
        <f>_xlfn.XLOOKUP($B1887,'[1]DOT Signs Costs (2)'!$A:$A,'[1]DOT Signs Costs (2)'!$Y:$Y)</f>
        <v>0.33468750000000008</v>
      </c>
      <c r="G1887" s="37">
        <f t="shared" si="379"/>
        <v>20.081250000000004</v>
      </c>
      <c r="H1887" s="36">
        <f>_xlfn.XLOOKUP($B1887,'[1]DOT Signs Costs (2)'!$A:$A,'[1]DOT Signs Costs (2)'!$W:$W)</f>
        <v>56.650000000000006</v>
      </c>
      <c r="I1887" s="36">
        <f t="shared" si="378"/>
        <v>15.526153125000004</v>
      </c>
      <c r="J1887" s="36">
        <f t="shared" si="380"/>
        <v>0.22424062500000008</v>
      </c>
      <c r="K1887" s="36">
        <f t="shared" si="381"/>
        <v>15.526153125000004</v>
      </c>
      <c r="L1887" s="36">
        <f t="shared" si="382"/>
        <v>72.400393750000006</v>
      </c>
      <c r="M1887" s="36">
        <f t="shared" si="383"/>
        <v>5.6617107912500009</v>
      </c>
      <c r="N1887" s="36">
        <f t="shared" si="384"/>
        <v>78.062104541250008</v>
      </c>
      <c r="O1887" s="36">
        <f t="shared" si="385"/>
        <v>14.224975522735164</v>
      </c>
      <c r="P1887" s="36">
        <f t="shared" si="386"/>
        <v>92.287080063985172</v>
      </c>
      <c r="Q1887" s="38">
        <v>54.49</v>
      </c>
      <c r="R1887" s="39">
        <f t="shared" si="387"/>
        <v>-0.40955982178414807</v>
      </c>
      <c r="S1887" s="40"/>
      <c r="T1887" s="41" t="str">
        <f t="shared" si="388"/>
        <v/>
      </c>
      <c r="U1887" s="41" t="str">
        <f t="shared" si="389"/>
        <v/>
      </c>
      <c r="V1887" s="41">
        <f t="shared" si="377"/>
        <v>54.49</v>
      </c>
      <c r="W1887" s="18">
        <f>_xlfn.XLOOKUP($B1887,'[1]Query2 w Prices'!$B:$B,'[1]Query2 w Prices'!$L:$L)</f>
        <v>54.416899999999998</v>
      </c>
    </row>
    <row r="1888" spans="2:23" ht="16.5" customHeight="1" x14ac:dyDescent="0.25">
      <c r="B1888" s="42" t="s">
        <v>3103</v>
      </c>
      <c r="C1888" s="33" t="s">
        <v>6601</v>
      </c>
      <c r="D1888" s="34" t="str">
        <f>_xlfn.XLOOKUP($B1888,[1]Redo!$A:$A,[1]Redo!$AD:$AD)</f>
        <v>SGN,S8,BRW,R9-15,</v>
      </c>
      <c r="E1888" s="35">
        <v>1326</v>
      </c>
      <c r="F1888" s="36">
        <f>_xlfn.XLOOKUP($B1888,'[1]DOT Signs Costs (2)'!$A:$A,'[1]DOT Signs Costs (2)'!$Y:$Y)</f>
        <v>0.14528749999999999</v>
      </c>
      <c r="G1888" s="37">
        <f t="shared" si="379"/>
        <v>8.7172499999999999</v>
      </c>
      <c r="H1888" s="36">
        <f>_xlfn.XLOOKUP($B1888,'[1]DOT Signs Costs (2)'!$A:$A,'[1]DOT Signs Costs (2)'!$W:$W)</f>
        <v>20.394000000000002</v>
      </c>
      <c r="I1888" s="36">
        <f t="shared" si="378"/>
        <v>6.7398871249999992</v>
      </c>
      <c r="J1888" s="36">
        <f t="shared" si="380"/>
        <v>9.7342625000000002E-2</v>
      </c>
      <c r="K1888" s="36">
        <f t="shared" si="381"/>
        <v>6.7398871249999992</v>
      </c>
      <c r="L1888" s="36">
        <f t="shared" si="382"/>
        <v>27.231229750000001</v>
      </c>
      <c r="M1888" s="36">
        <f t="shared" si="383"/>
        <v>2.1294821664500003</v>
      </c>
      <c r="N1888" s="36">
        <f t="shared" si="384"/>
        <v>29.360711916450001</v>
      </c>
      <c r="O1888" s="36">
        <f t="shared" si="385"/>
        <v>5.3502965465257235</v>
      </c>
      <c r="P1888" s="36">
        <f t="shared" si="386"/>
        <v>34.711008462975727</v>
      </c>
      <c r="Q1888" s="38" t="e">
        <v>#N/A</v>
      </c>
      <c r="R1888" s="39" t="str">
        <f t="shared" si="387"/>
        <v xml:space="preserve"> </v>
      </c>
      <c r="S1888" s="40"/>
      <c r="T1888" s="41" t="str">
        <f t="shared" si="388"/>
        <v/>
      </c>
      <c r="U1888" s="41" t="str">
        <f t="shared" si="389"/>
        <v/>
      </c>
      <c r="V1888" s="41" t="e">
        <f t="shared" si="377"/>
        <v>#N/A</v>
      </c>
      <c r="W1888" s="18" t="e">
        <f>_xlfn.XLOOKUP($B1888,'[1]Query2 w Prices'!$B:$B,'[1]Query2 w Prices'!$L:$L)</f>
        <v>#N/A</v>
      </c>
    </row>
    <row r="1889" spans="2:23" ht="16.5" customHeight="1" x14ac:dyDescent="0.25">
      <c r="B1889" s="32" t="s">
        <v>3104</v>
      </c>
      <c r="C1889" s="33" t="s">
        <v>6602</v>
      </c>
      <c r="D1889" s="34" t="str">
        <f>_xlfn.XLOOKUP($B1889,[1]Redo!$A:$A,[1]Redo!$AD:$AD)</f>
        <v>SGN,S8,BRW,R9-15,</v>
      </c>
      <c r="E1889" s="35">
        <v>1326</v>
      </c>
      <c r="F1889" s="36">
        <f>_xlfn.XLOOKUP($B1889,'[1]DOT Signs Costs (2)'!$A:$A,'[1]DOT Signs Costs (2)'!$Y:$Y)</f>
        <v>0.22939999999999999</v>
      </c>
      <c r="G1889" s="37">
        <f t="shared" si="379"/>
        <v>13.763999999999999</v>
      </c>
      <c r="H1889" s="36">
        <f>_xlfn.XLOOKUP($B1889,'[1]DOT Signs Costs (2)'!$A:$A,'[1]DOT Signs Costs (2)'!$W:$W)</f>
        <v>36.256</v>
      </c>
      <c r="I1889" s="36">
        <f t="shared" si="378"/>
        <v>10.641866</v>
      </c>
      <c r="J1889" s="36">
        <f t="shared" si="380"/>
        <v>0.153698</v>
      </c>
      <c r="K1889" s="36">
        <f t="shared" si="381"/>
        <v>10.641866</v>
      </c>
      <c r="L1889" s="36">
        <f t="shared" si="382"/>
        <v>47.051563999999999</v>
      </c>
      <c r="M1889" s="36">
        <f t="shared" si="383"/>
        <v>3.6794323048000002</v>
      </c>
      <c r="N1889" s="36">
        <f t="shared" si="384"/>
        <v>50.730996304800001</v>
      </c>
      <c r="O1889" s="36">
        <f t="shared" si="385"/>
        <v>9.2445263283724479</v>
      </c>
      <c r="P1889" s="36">
        <f t="shared" si="386"/>
        <v>59.975522633172446</v>
      </c>
      <c r="Q1889" s="38" t="e">
        <v>#N/A</v>
      </c>
      <c r="R1889" s="39" t="str">
        <f t="shared" si="387"/>
        <v xml:space="preserve"> </v>
      </c>
      <c r="S1889" s="40"/>
      <c r="T1889" s="41" t="str">
        <f t="shared" si="388"/>
        <v/>
      </c>
      <c r="U1889" s="41" t="str">
        <f t="shared" si="389"/>
        <v/>
      </c>
      <c r="V1889" s="41" t="e">
        <f t="shared" si="377"/>
        <v>#N/A</v>
      </c>
      <c r="W1889" s="18" t="e">
        <f>_xlfn.XLOOKUP($B1889,'[1]Query2 w Prices'!$B:$B,'[1]Query2 w Prices'!$L:$L)</f>
        <v>#N/A</v>
      </c>
    </row>
    <row r="1890" spans="2:23" ht="16.5" customHeight="1" x14ac:dyDescent="0.25">
      <c r="B1890" s="42" t="s">
        <v>3105</v>
      </c>
      <c r="C1890" s="33" t="s">
        <v>6603</v>
      </c>
      <c r="D1890" s="34" t="str">
        <f>_xlfn.XLOOKUP($B1890,[1]Redo!$A:$A,[1]Redo!$AD:$AD)</f>
        <v>SGN,S8,BRW,R9-15,</v>
      </c>
      <c r="E1890" s="35">
        <v>1326</v>
      </c>
      <c r="F1890" s="36">
        <f>_xlfn.XLOOKUP($B1890,'[1]DOT Signs Costs (2)'!$A:$A,'[1]DOT Signs Costs (2)'!$Y:$Y)</f>
        <v>0.33468750000000008</v>
      </c>
      <c r="G1890" s="37">
        <f t="shared" si="379"/>
        <v>20.081250000000004</v>
      </c>
      <c r="H1890" s="36">
        <f>_xlfn.XLOOKUP($B1890,'[1]DOT Signs Costs (2)'!$A:$A,'[1]DOT Signs Costs (2)'!$W:$W)</f>
        <v>56.650000000000006</v>
      </c>
      <c r="I1890" s="36">
        <f t="shared" si="378"/>
        <v>15.526153125000004</v>
      </c>
      <c r="J1890" s="36">
        <f t="shared" si="380"/>
        <v>0.22424062500000008</v>
      </c>
      <c r="K1890" s="36">
        <f t="shared" si="381"/>
        <v>15.526153125000004</v>
      </c>
      <c r="L1890" s="36">
        <f t="shared" si="382"/>
        <v>72.400393750000006</v>
      </c>
      <c r="M1890" s="36">
        <f t="shared" si="383"/>
        <v>5.6617107912500009</v>
      </c>
      <c r="N1890" s="36">
        <f t="shared" si="384"/>
        <v>78.062104541250008</v>
      </c>
      <c r="O1890" s="36">
        <f t="shared" si="385"/>
        <v>14.224975522735164</v>
      </c>
      <c r="P1890" s="36">
        <f t="shared" si="386"/>
        <v>92.287080063985172</v>
      </c>
      <c r="Q1890" s="38" t="e">
        <v>#N/A</v>
      </c>
      <c r="R1890" s="39" t="str">
        <f t="shared" si="387"/>
        <v xml:space="preserve"> </v>
      </c>
      <c r="S1890" s="40"/>
      <c r="T1890" s="41" t="str">
        <f t="shared" si="388"/>
        <v/>
      </c>
      <c r="U1890" s="41" t="str">
        <f t="shared" si="389"/>
        <v/>
      </c>
      <c r="V1890" s="41" t="e">
        <f t="shared" si="377"/>
        <v>#N/A</v>
      </c>
      <c r="W1890" s="18" t="e">
        <f>_xlfn.XLOOKUP($B1890,'[1]Query2 w Prices'!$B:$B,'[1]Query2 w Prices'!$L:$L)</f>
        <v>#N/A</v>
      </c>
    </row>
    <row r="1891" spans="2:23" ht="16.5" customHeight="1" x14ac:dyDescent="0.25">
      <c r="B1891" s="32" t="s">
        <v>3106</v>
      </c>
      <c r="C1891" s="33" t="s">
        <v>6604</v>
      </c>
      <c r="D1891" s="34" t="str">
        <f>_xlfn.XLOOKUP($B1891,[1]Redo!$A:$A,[1]Redo!$AD:$AD)</f>
        <v>SGN,S8,BRW,R9-16,</v>
      </c>
      <c r="E1891" s="35">
        <v>1326</v>
      </c>
      <c r="F1891" s="36">
        <f>_xlfn.XLOOKUP($B1891,'[1]DOT Signs Costs (2)'!$A:$A,'[1]DOT Signs Costs (2)'!$Y:$Y)</f>
        <v>0.33468750000000008</v>
      </c>
      <c r="G1891" s="37">
        <f t="shared" si="379"/>
        <v>20.081250000000004</v>
      </c>
      <c r="H1891" s="36">
        <f>_xlfn.XLOOKUP($B1891,'[1]DOT Signs Costs (2)'!$A:$A,'[1]DOT Signs Costs (2)'!$W:$W)</f>
        <v>56.650000000000006</v>
      </c>
      <c r="I1891" s="36">
        <f t="shared" si="378"/>
        <v>15.526153125000004</v>
      </c>
      <c r="J1891" s="36">
        <f t="shared" si="380"/>
        <v>0.22424062500000008</v>
      </c>
      <c r="K1891" s="36">
        <f t="shared" si="381"/>
        <v>15.526153125000004</v>
      </c>
      <c r="L1891" s="36">
        <f t="shared" si="382"/>
        <v>72.400393750000006</v>
      </c>
      <c r="M1891" s="36">
        <f t="shared" si="383"/>
        <v>5.6617107912500009</v>
      </c>
      <c r="N1891" s="36">
        <f t="shared" si="384"/>
        <v>78.062104541250008</v>
      </c>
      <c r="O1891" s="36">
        <f t="shared" si="385"/>
        <v>14.224975522735164</v>
      </c>
      <c r="P1891" s="36">
        <f t="shared" si="386"/>
        <v>92.287080063985172</v>
      </c>
      <c r="Q1891" s="38" t="e">
        <v>#N/A</v>
      </c>
      <c r="R1891" s="39" t="str">
        <f t="shared" si="387"/>
        <v xml:space="preserve"> </v>
      </c>
      <c r="S1891" s="40"/>
      <c r="T1891" s="41" t="str">
        <f t="shared" si="388"/>
        <v/>
      </c>
      <c r="U1891" s="41" t="str">
        <f t="shared" si="389"/>
        <v/>
      </c>
      <c r="V1891" s="41" t="e">
        <f t="shared" si="377"/>
        <v>#N/A</v>
      </c>
      <c r="W1891" s="18" t="e">
        <f>_xlfn.XLOOKUP($B1891,'[1]Query2 w Prices'!$B:$B,'[1]Query2 w Prices'!$L:$L)</f>
        <v>#N/A</v>
      </c>
    </row>
    <row r="1892" spans="2:23" ht="16.5" customHeight="1" x14ac:dyDescent="0.25">
      <c r="B1892" s="42" t="s">
        <v>3107</v>
      </c>
      <c r="C1892" s="33" t="s">
        <v>6605</v>
      </c>
      <c r="D1892" s="34" t="str">
        <f>_xlfn.XLOOKUP($B1892,[1]Redo!$A:$A,[1]Redo!$AD:$AD)</f>
        <v>SGN,S8,BRW,R9-16,</v>
      </c>
      <c r="E1892" s="35">
        <v>1326</v>
      </c>
      <c r="F1892" s="36">
        <f>_xlfn.XLOOKUP($B1892,'[1]DOT Signs Costs (2)'!$A:$A,'[1]DOT Signs Costs (2)'!$Y:$Y)</f>
        <v>0.14528749999999999</v>
      </c>
      <c r="G1892" s="37">
        <f t="shared" si="379"/>
        <v>8.7172499999999999</v>
      </c>
      <c r="H1892" s="36">
        <f>_xlfn.XLOOKUP($B1892,'[1]DOT Signs Costs (2)'!$A:$A,'[1]DOT Signs Costs (2)'!$W:$W)</f>
        <v>20.394000000000002</v>
      </c>
      <c r="I1892" s="36">
        <f t="shared" si="378"/>
        <v>6.7398871249999992</v>
      </c>
      <c r="J1892" s="36">
        <f t="shared" si="380"/>
        <v>9.7342625000000002E-2</v>
      </c>
      <c r="K1892" s="36">
        <f t="shared" si="381"/>
        <v>6.7398871249999992</v>
      </c>
      <c r="L1892" s="36">
        <f t="shared" si="382"/>
        <v>27.231229750000001</v>
      </c>
      <c r="M1892" s="36">
        <f t="shared" si="383"/>
        <v>2.1294821664500003</v>
      </c>
      <c r="N1892" s="36">
        <f t="shared" si="384"/>
        <v>29.360711916450001</v>
      </c>
      <c r="O1892" s="36">
        <f t="shared" si="385"/>
        <v>5.3502965465257235</v>
      </c>
      <c r="P1892" s="36">
        <f t="shared" si="386"/>
        <v>34.711008462975727</v>
      </c>
      <c r="Q1892" s="38" t="e">
        <v>#N/A</v>
      </c>
      <c r="R1892" s="39" t="str">
        <f t="shared" si="387"/>
        <v xml:space="preserve"> </v>
      </c>
      <c r="S1892" s="40"/>
      <c r="T1892" s="41" t="str">
        <f t="shared" si="388"/>
        <v/>
      </c>
      <c r="U1892" s="41" t="str">
        <f t="shared" si="389"/>
        <v/>
      </c>
      <c r="V1892" s="41" t="e">
        <f t="shared" si="377"/>
        <v>#N/A</v>
      </c>
      <c r="W1892" s="18" t="e">
        <f>_xlfn.XLOOKUP($B1892,'[1]Query2 w Prices'!$B:$B,'[1]Query2 w Prices'!$L:$L)</f>
        <v>#N/A</v>
      </c>
    </row>
    <row r="1893" spans="2:23" ht="16.5" customHeight="1" x14ac:dyDescent="0.25">
      <c r="B1893" s="32" t="s">
        <v>3108</v>
      </c>
      <c r="C1893" s="33" t="s">
        <v>6606</v>
      </c>
      <c r="D1893" s="34" t="str">
        <f>_xlfn.XLOOKUP($B1893,[1]Redo!$A:$A,[1]Redo!$AD:$AD)</f>
        <v>SGN,S8,BRW,R9-16,</v>
      </c>
      <c r="E1893" s="35">
        <v>1326</v>
      </c>
      <c r="F1893" s="36">
        <f>_xlfn.XLOOKUP($B1893,'[1]DOT Signs Costs (2)'!$A:$A,'[1]DOT Signs Costs (2)'!$Y:$Y)</f>
        <v>0.22939999999999999</v>
      </c>
      <c r="G1893" s="37">
        <f t="shared" si="379"/>
        <v>13.763999999999999</v>
      </c>
      <c r="H1893" s="36">
        <f>_xlfn.XLOOKUP($B1893,'[1]DOT Signs Costs (2)'!$A:$A,'[1]DOT Signs Costs (2)'!$W:$W)</f>
        <v>36.256</v>
      </c>
      <c r="I1893" s="36">
        <f t="shared" si="378"/>
        <v>10.641866</v>
      </c>
      <c r="J1893" s="36">
        <f t="shared" si="380"/>
        <v>0.153698</v>
      </c>
      <c r="K1893" s="36">
        <f t="shared" si="381"/>
        <v>10.641866</v>
      </c>
      <c r="L1893" s="36">
        <f t="shared" si="382"/>
        <v>47.051563999999999</v>
      </c>
      <c r="M1893" s="36">
        <f t="shared" si="383"/>
        <v>3.6794323048000002</v>
      </c>
      <c r="N1893" s="36">
        <f t="shared" si="384"/>
        <v>50.730996304800001</v>
      </c>
      <c r="O1893" s="36">
        <f t="shared" si="385"/>
        <v>9.2445263283724479</v>
      </c>
      <c r="P1893" s="36">
        <f t="shared" si="386"/>
        <v>59.975522633172446</v>
      </c>
      <c r="Q1893" s="38" t="e">
        <v>#N/A</v>
      </c>
      <c r="R1893" s="39" t="str">
        <f t="shared" si="387"/>
        <v xml:space="preserve"> </v>
      </c>
      <c r="S1893" s="40"/>
      <c r="T1893" s="41" t="str">
        <f t="shared" si="388"/>
        <v/>
      </c>
      <c r="U1893" s="41" t="str">
        <f t="shared" si="389"/>
        <v/>
      </c>
      <c r="V1893" s="41" t="e">
        <f t="shared" si="377"/>
        <v>#N/A</v>
      </c>
      <c r="W1893" s="18" t="e">
        <f>_xlfn.XLOOKUP($B1893,'[1]Query2 w Prices'!$B:$B,'[1]Query2 w Prices'!$L:$L)</f>
        <v>#N/A</v>
      </c>
    </row>
    <row r="1894" spans="2:23" ht="16.5" customHeight="1" x14ac:dyDescent="0.25">
      <c r="B1894" s="42" t="s">
        <v>3109</v>
      </c>
      <c r="C1894" s="33" t="s">
        <v>6607</v>
      </c>
      <c r="D1894" s="34" t="str">
        <f>_xlfn.XLOOKUP($B1894,[1]Redo!$A:$A,[1]Redo!$AD:$AD)</f>
        <v>SGN,S8,BWX,R9-19P,</v>
      </c>
      <c r="E1894" s="35">
        <v>1326</v>
      </c>
      <c r="F1894" s="36">
        <f>_xlfn.XLOOKUP($B1894,'[1]DOT Signs Costs (2)'!$A:$A,'[1]DOT Signs Costs (2)'!$Y:$Y)</f>
        <v>0.10352500000000002</v>
      </c>
      <c r="G1894" s="37">
        <f t="shared" si="379"/>
        <v>6.2115000000000009</v>
      </c>
      <c r="H1894" s="36">
        <f>_xlfn.XLOOKUP($B1894,'[1]DOT Signs Costs (2)'!$A:$A,'[1]DOT Signs Costs (2)'!$W:$W)</f>
        <v>13.596</v>
      </c>
      <c r="I1894" s="36">
        <f t="shared" si="378"/>
        <v>4.8025247500000008</v>
      </c>
      <c r="J1894" s="36">
        <f t="shared" si="380"/>
        <v>6.9361750000000014E-2</v>
      </c>
      <c r="K1894" s="36">
        <f t="shared" si="381"/>
        <v>4.8025247500000008</v>
      </c>
      <c r="L1894" s="36">
        <f t="shared" si="382"/>
        <v>18.467886500000002</v>
      </c>
      <c r="M1894" s="36">
        <f t="shared" si="383"/>
        <v>1.4441887243000002</v>
      </c>
      <c r="N1894" s="36">
        <f t="shared" si="384"/>
        <v>19.912075224300004</v>
      </c>
      <c r="O1894" s="36">
        <f t="shared" si="385"/>
        <v>3.6285055897109841</v>
      </c>
      <c r="P1894" s="36">
        <f t="shared" si="386"/>
        <v>23.540580814010987</v>
      </c>
      <c r="Q1894" s="38" t="e">
        <v>#N/A</v>
      </c>
      <c r="R1894" s="39" t="str">
        <f t="shared" si="387"/>
        <v xml:space="preserve"> </v>
      </c>
      <c r="S1894" s="40"/>
      <c r="T1894" s="41" t="str">
        <f t="shared" si="388"/>
        <v/>
      </c>
      <c r="U1894" s="41" t="str">
        <f t="shared" si="389"/>
        <v/>
      </c>
      <c r="V1894" s="41" t="e">
        <f t="shared" si="377"/>
        <v>#N/A</v>
      </c>
      <c r="W1894" s="18" t="e">
        <f>_xlfn.XLOOKUP($B1894,'[1]Query2 w Prices'!$B:$B,'[1]Query2 w Prices'!$L:$L)</f>
        <v>#N/A</v>
      </c>
    </row>
    <row r="1895" spans="2:23" ht="16.5" customHeight="1" x14ac:dyDescent="0.25">
      <c r="B1895" s="32" t="s">
        <v>3110</v>
      </c>
      <c r="C1895" s="33" t="s">
        <v>6608</v>
      </c>
      <c r="D1895" s="34" t="str">
        <f>_xlfn.XLOOKUP($B1895,[1]Redo!$A:$A,[1]Redo!$AD:$AD)</f>
        <v>SGN,S8,BWX,R9-19P,</v>
      </c>
      <c r="E1895" s="35">
        <v>1326</v>
      </c>
      <c r="F1895" s="36">
        <f>_xlfn.XLOOKUP($B1895,'[1]DOT Signs Costs (2)'!$A:$A,'[1]DOT Signs Costs (2)'!$Y:$Y)</f>
        <v>0.17705000000000001</v>
      </c>
      <c r="G1895" s="37">
        <f t="shared" si="379"/>
        <v>10.623000000000001</v>
      </c>
      <c r="H1895" s="36">
        <f>_xlfn.XLOOKUP($B1895,'[1]DOT Signs Costs (2)'!$A:$A,'[1]DOT Signs Costs (2)'!$W:$W)</f>
        <v>27.192</v>
      </c>
      <c r="I1895" s="36">
        <f t="shared" si="378"/>
        <v>8.2133495000000014</v>
      </c>
      <c r="J1895" s="36">
        <f t="shared" si="380"/>
        <v>0.11862350000000002</v>
      </c>
      <c r="K1895" s="36">
        <f t="shared" si="381"/>
        <v>8.2133495000000014</v>
      </c>
      <c r="L1895" s="36">
        <f t="shared" si="382"/>
        <v>35.523973000000005</v>
      </c>
      <c r="M1895" s="36">
        <f t="shared" si="383"/>
        <v>2.7779746886000005</v>
      </c>
      <c r="N1895" s="36">
        <f t="shared" si="384"/>
        <v>38.301947688600009</v>
      </c>
      <c r="O1895" s="36">
        <f t="shared" si="385"/>
        <v>6.9796256652997126</v>
      </c>
      <c r="P1895" s="36">
        <f t="shared" si="386"/>
        <v>45.281573353899724</v>
      </c>
      <c r="Q1895" s="38" t="e">
        <v>#N/A</v>
      </c>
      <c r="R1895" s="39" t="str">
        <f t="shared" si="387"/>
        <v xml:space="preserve"> </v>
      </c>
      <c r="S1895" s="40"/>
      <c r="T1895" s="41" t="str">
        <f t="shared" si="388"/>
        <v/>
      </c>
      <c r="U1895" s="41" t="str">
        <f t="shared" si="389"/>
        <v/>
      </c>
      <c r="V1895" s="41" t="e">
        <f t="shared" si="377"/>
        <v>#N/A</v>
      </c>
      <c r="W1895" s="18" t="e">
        <f>_xlfn.XLOOKUP($B1895,'[1]Query2 w Prices'!$B:$B,'[1]Query2 w Prices'!$L:$L)</f>
        <v>#N/A</v>
      </c>
    </row>
    <row r="1896" spans="2:23" ht="16.5" customHeight="1" x14ac:dyDescent="0.25">
      <c r="B1896" s="42" t="s">
        <v>3111</v>
      </c>
      <c r="C1896" s="33" t="s">
        <v>6609</v>
      </c>
      <c r="D1896" s="34" t="str">
        <f>_xlfn.XLOOKUP($B1896,[1]Redo!$A:$A,[1]Redo!$AD:$AD)</f>
        <v>SGN,S8,BWX,R9-19P,</v>
      </c>
      <c r="E1896" s="35">
        <v>1326</v>
      </c>
      <c r="F1896" s="36">
        <f>_xlfn.XLOOKUP($B1896,'[1]DOT Signs Costs (2)'!$A:$A,'[1]DOT Signs Costs (2)'!$Y:$Y)</f>
        <v>0.27174999999999999</v>
      </c>
      <c r="G1896" s="37">
        <f t="shared" si="379"/>
        <v>16.305</v>
      </c>
      <c r="H1896" s="36">
        <f>_xlfn.XLOOKUP($B1896,'[1]DOT Signs Costs (2)'!$A:$A,'[1]DOT Signs Costs (2)'!$W:$W)</f>
        <v>45.32</v>
      </c>
      <c r="I1896" s="36">
        <f t="shared" si="378"/>
        <v>12.6064825</v>
      </c>
      <c r="J1896" s="36">
        <f t="shared" si="380"/>
        <v>0.1820725</v>
      </c>
      <c r="K1896" s="36">
        <f t="shared" si="381"/>
        <v>12.6064825</v>
      </c>
      <c r="L1896" s="36">
        <f t="shared" si="382"/>
        <v>58.108554999999996</v>
      </c>
      <c r="M1896" s="36">
        <f t="shared" si="383"/>
        <v>4.5440890009999997</v>
      </c>
      <c r="N1896" s="36">
        <f t="shared" si="384"/>
        <v>62.652644000999999</v>
      </c>
      <c r="O1896" s="36">
        <f t="shared" si="385"/>
        <v>11.41696515340443</v>
      </c>
      <c r="P1896" s="36">
        <f t="shared" si="386"/>
        <v>74.069609154404432</v>
      </c>
      <c r="Q1896" s="38" t="e">
        <v>#N/A</v>
      </c>
      <c r="R1896" s="39" t="str">
        <f t="shared" si="387"/>
        <v xml:space="preserve"> </v>
      </c>
      <c r="S1896" s="40"/>
      <c r="T1896" s="41" t="str">
        <f t="shared" si="388"/>
        <v/>
      </c>
      <c r="U1896" s="41" t="str">
        <f t="shared" si="389"/>
        <v/>
      </c>
      <c r="V1896" s="41" t="e">
        <f t="shared" si="377"/>
        <v>#N/A</v>
      </c>
      <c r="W1896" s="18" t="e">
        <f>_xlfn.XLOOKUP($B1896,'[1]Query2 w Prices'!$B:$B,'[1]Query2 w Prices'!$L:$L)</f>
        <v>#N/A</v>
      </c>
    </row>
    <row r="1897" spans="2:23" ht="16.5" customHeight="1" x14ac:dyDescent="0.25">
      <c r="B1897" s="32" t="s">
        <v>3115</v>
      </c>
      <c r="C1897" s="33" t="s">
        <v>6610</v>
      </c>
      <c r="D1897" s="34" t="str">
        <f>_xlfn.XLOOKUP($B1897,[1]Redo!$A:$A,[1]Redo!$AD:$AD)</f>
        <v>SGN,S8,BWX,R9-2,</v>
      </c>
      <c r="E1897" s="35">
        <v>1326</v>
      </c>
      <c r="F1897" s="36">
        <f>_xlfn.XLOOKUP($B1897,'[1]DOT Signs Costs (2)'!$A:$A,'[1]DOT Signs Costs (2)'!$Y:$Y)</f>
        <v>0.11352500000000001</v>
      </c>
      <c r="G1897" s="37">
        <f t="shared" si="379"/>
        <v>6.8115000000000006</v>
      </c>
      <c r="H1897" s="36">
        <f>_xlfn.XLOOKUP($B1897,'[1]DOT Signs Costs (2)'!$A:$A,'[1]DOT Signs Costs (2)'!$W:$W)</f>
        <v>13.596</v>
      </c>
      <c r="I1897" s="36">
        <f t="shared" si="378"/>
        <v>5.2664247500000005</v>
      </c>
      <c r="J1897" s="36">
        <f t="shared" si="380"/>
        <v>7.6061750000000011E-2</v>
      </c>
      <c r="K1897" s="36">
        <f t="shared" si="381"/>
        <v>5.2664247500000005</v>
      </c>
      <c r="L1897" s="36">
        <f t="shared" si="382"/>
        <v>18.9384865</v>
      </c>
      <c r="M1897" s="36">
        <f t="shared" si="383"/>
        <v>1.4809896443000001</v>
      </c>
      <c r="N1897" s="36">
        <f t="shared" si="384"/>
        <v>20.419476144299999</v>
      </c>
      <c r="O1897" s="36">
        <f t="shared" si="385"/>
        <v>3.7209674277517353</v>
      </c>
      <c r="P1897" s="36">
        <f t="shared" si="386"/>
        <v>24.140443572051733</v>
      </c>
      <c r="Q1897" s="38" t="e">
        <v>#N/A</v>
      </c>
      <c r="R1897" s="39" t="str">
        <f t="shared" si="387"/>
        <v xml:space="preserve"> </v>
      </c>
      <c r="S1897" s="40"/>
      <c r="T1897" s="41" t="str">
        <f t="shared" si="388"/>
        <v/>
      </c>
      <c r="U1897" s="41" t="str">
        <f t="shared" si="389"/>
        <v/>
      </c>
      <c r="V1897" s="41" t="e">
        <f t="shared" si="377"/>
        <v>#N/A</v>
      </c>
      <c r="W1897" s="18" t="e">
        <f>_xlfn.XLOOKUP($B1897,'[1]Query2 w Prices'!$B:$B,'[1]Query2 w Prices'!$L:$L)</f>
        <v>#N/A</v>
      </c>
    </row>
    <row r="1898" spans="2:23" ht="16.5" customHeight="1" x14ac:dyDescent="0.25">
      <c r="B1898" s="42" t="s">
        <v>3116</v>
      </c>
      <c r="C1898" s="33" t="s">
        <v>6611</v>
      </c>
      <c r="D1898" s="34" t="str">
        <f>_xlfn.XLOOKUP($B1898,[1]Redo!$A:$A,[1]Redo!$AD:$AD)</f>
        <v>SGN,S8,BWX,R9-20,</v>
      </c>
      <c r="E1898" s="35">
        <v>1326</v>
      </c>
      <c r="F1898" s="36">
        <f>_xlfn.XLOOKUP($B1898,'[1]DOT Signs Costs (2)'!$A:$A,'[1]DOT Signs Costs (2)'!$Y:$Y)</f>
        <v>0.33468750000000008</v>
      </c>
      <c r="G1898" s="37">
        <f t="shared" si="379"/>
        <v>20.081250000000004</v>
      </c>
      <c r="H1898" s="36">
        <f>_xlfn.XLOOKUP($B1898,'[1]DOT Signs Costs (2)'!$A:$A,'[1]DOT Signs Costs (2)'!$W:$W)</f>
        <v>56.650000000000006</v>
      </c>
      <c r="I1898" s="36">
        <f t="shared" si="378"/>
        <v>15.526153125000004</v>
      </c>
      <c r="J1898" s="36">
        <f t="shared" si="380"/>
        <v>0.22424062500000008</v>
      </c>
      <c r="K1898" s="36">
        <f t="shared" si="381"/>
        <v>15.526153125000004</v>
      </c>
      <c r="L1898" s="36">
        <f t="shared" si="382"/>
        <v>72.400393750000006</v>
      </c>
      <c r="M1898" s="36">
        <f t="shared" si="383"/>
        <v>5.6617107912500009</v>
      </c>
      <c r="N1898" s="36">
        <f t="shared" si="384"/>
        <v>78.062104541250008</v>
      </c>
      <c r="O1898" s="36">
        <f t="shared" si="385"/>
        <v>14.224975522735164</v>
      </c>
      <c r="P1898" s="36">
        <f t="shared" si="386"/>
        <v>92.287080063985172</v>
      </c>
      <c r="Q1898" s="38" t="e">
        <v>#N/A</v>
      </c>
      <c r="R1898" s="39" t="str">
        <f t="shared" si="387"/>
        <v xml:space="preserve"> </v>
      </c>
      <c r="S1898" s="40"/>
      <c r="T1898" s="41" t="str">
        <f t="shared" si="388"/>
        <v/>
      </c>
      <c r="U1898" s="41" t="str">
        <f t="shared" si="389"/>
        <v/>
      </c>
      <c r="V1898" s="41" t="e">
        <f t="shared" si="377"/>
        <v>#N/A</v>
      </c>
      <c r="W1898" s="18" t="e">
        <f>_xlfn.XLOOKUP($B1898,'[1]Query2 w Prices'!$B:$B,'[1]Query2 w Prices'!$L:$L)</f>
        <v>#N/A</v>
      </c>
    </row>
    <row r="1899" spans="2:23" ht="16.5" customHeight="1" x14ac:dyDescent="0.25">
      <c r="B1899" s="32" t="s">
        <v>3117</v>
      </c>
      <c r="C1899" s="33" t="s">
        <v>6612</v>
      </c>
      <c r="D1899" s="34" t="str">
        <f>_xlfn.XLOOKUP($B1899,[1]Redo!$A:$A,[1]Redo!$AD:$AD)</f>
        <v>SGN,S8,BWX,R9-21,</v>
      </c>
      <c r="E1899" s="35">
        <v>1326</v>
      </c>
      <c r="F1899" s="36">
        <f>_xlfn.XLOOKUP($B1899,'[1]DOT Signs Costs (2)'!$A:$A,'[1]DOT Signs Costs (2)'!$Y:$Y)</f>
        <v>0.28175</v>
      </c>
      <c r="G1899" s="37">
        <f t="shared" si="379"/>
        <v>16.905000000000001</v>
      </c>
      <c r="H1899" s="36">
        <f>_xlfn.XLOOKUP($B1899,'[1]DOT Signs Costs (2)'!$A:$A,'[1]DOT Signs Costs (2)'!$W:$W)</f>
        <v>45.32</v>
      </c>
      <c r="I1899" s="36">
        <f t="shared" si="378"/>
        <v>13.070382500000001</v>
      </c>
      <c r="J1899" s="36">
        <f t="shared" si="380"/>
        <v>0.18877250000000001</v>
      </c>
      <c r="K1899" s="36">
        <f t="shared" si="381"/>
        <v>13.070382500000001</v>
      </c>
      <c r="L1899" s="36">
        <f t="shared" si="382"/>
        <v>58.579155</v>
      </c>
      <c r="M1899" s="36">
        <f t="shared" si="383"/>
        <v>4.5808899210000007</v>
      </c>
      <c r="N1899" s="36">
        <f t="shared" si="384"/>
        <v>63.160044921000001</v>
      </c>
      <c r="O1899" s="36">
        <f t="shared" si="385"/>
        <v>11.509426991445183</v>
      </c>
      <c r="P1899" s="36">
        <f t="shared" si="386"/>
        <v>74.669471912445189</v>
      </c>
      <c r="Q1899" s="38" t="e">
        <v>#N/A</v>
      </c>
      <c r="R1899" s="39" t="str">
        <f t="shared" si="387"/>
        <v xml:space="preserve"> </v>
      </c>
      <c r="S1899" s="40"/>
      <c r="T1899" s="41" t="str">
        <f t="shared" si="388"/>
        <v/>
      </c>
      <c r="U1899" s="41" t="str">
        <f t="shared" si="389"/>
        <v/>
      </c>
      <c r="V1899" s="41" t="e">
        <f t="shared" si="377"/>
        <v>#N/A</v>
      </c>
      <c r="W1899" s="18" t="e">
        <f>_xlfn.XLOOKUP($B1899,'[1]Query2 w Prices'!$B:$B,'[1]Query2 w Prices'!$L:$L)</f>
        <v>#N/A</v>
      </c>
    </row>
    <row r="1900" spans="2:23" ht="16.5" customHeight="1" x14ac:dyDescent="0.25">
      <c r="B1900" s="42" t="s">
        <v>3118</v>
      </c>
      <c r="C1900" s="33" t="s">
        <v>6613</v>
      </c>
      <c r="D1900" s="34" t="str">
        <f>_xlfn.XLOOKUP($B1900,[1]Redo!$A:$A,[1]Redo!$AD:$AD)</f>
        <v>SGN,S8,BWX,R9-22,</v>
      </c>
      <c r="E1900" s="35">
        <v>1326</v>
      </c>
      <c r="F1900" s="36">
        <f>_xlfn.XLOOKUP($B1900,'[1]DOT Signs Costs (2)'!$A:$A,'[1]DOT Signs Costs (2)'!$Y:$Y)</f>
        <v>0.28175</v>
      </c>
      <c r="G1900" s="37">
        <f t="shared" si="379"/>
        <v>16.905000000000001</v>
      </c>
      <c r="H1900" s="36">
        <f>_xlfn.XLOOKUP($B1900,'[1]DOT Signs Costs (2)'!$A:$A,'[1]DOT Signs Costs (2)'!$W:$W)</f>
        <v>45.32</v>
      </c>
      <c r="I1900" s="36">
        <f t="shared" si="378"/>
        <v>13.070382500000001</v>
      </c>
      <c r="J1900" s="36">
        <f t="shared" si="380"/>
        <v>0.18877250000000001</v>
      </c>
      <c r="K1900" s="36">
        <f t="shared" si="381"/>
        <v>13.070382500000001</v>
      </c>
      <c r="L1900" s="36">
        <f t="shared" si="382"/>
        <v>58.579155</v>
      </c>
      <c r="M1900" s="36">
        <f t="shared" si="383"/>
        <v>4.5808899210000007</v>
      </c>
      <c r="N1900" s="36">
        <f t="shared" si="384"/>
        <v>63.160044921000001</v>
      </c>
      <c r="O1900" s="36">
        <f t="shared" si="385"/>
        <v>11.509426991445183</v>
      </c>
      <c r="P1900" s="36">
        <f t="shared" si="386"/>
        <v>74.669471912445189</v>
      </c>
      <c r="Q1900" s="38" t="e">
        <v>#N/A</v>
      </c>
      <c r="R1900" s="39" t="str">
        <f t="shared" si="387"/>
        <v xml:space="preserve"> </v>
      </c>
      <c r="S1900" s="40"/>
      <c r="T1900" s="41" t="str">
        <f t="shared" si="388"/>
        <v/>
      </c>
      <c r="U1900" s="41" t="str">
        <f t="shared" si="389"/>
        <v/>
      </c>
      <c r="V1900" s="41" t="e">
        <f t="shared" si="377"/>
        <v>#N/A</v>
      </c>
      <c r="W1900" s="18" t="e">
        <f>_xlfn.XLOOKUP($B1900,'[1]Query2 w Prices'!$B:$B,'[1]Query2 w Prices'!$L:$L)</f>
        <v>#N/A</v>
      </c>
    </row>
    <row r="1901" spans="2:23" ht="16.5" customHeight="1" x14ac:dyDescent="0.25">
      <c r="B1901" s="32" t="s">
        <v>3119</v>
      </c>
      <c r="C1901" s="33" t="s">
        <v>6614</v>
      </c>
      <c r="D1901" s="34" t="str">
        <f>_xlfn.XLOOKUP($B1901,[1]Redo!$A:$A,[1]Redo!$AD:$AD)</f>
        <v>SGN,S8,BWX,R9-23,</v>
      </c>
      <c r="E1901" s="35">
        <v>1326</v>
      </c>
      <c r="F1901" s="36">
        <f>_xlfn.XLOOKUP($B1901,'[1]DOT Signs Costs (2)'!$A:$A,'[1]DOT Signs Costs (2)'!$Y:$Y)</f>
        <v>0.11352500000000001</v>
      </c>
      <c r="G1901" s="37">
        <f t="shared" si="379"/>
        <v>6.8115000000000006</v>
      </c>
      <c r="H1901" s="36">
        <f>_xlfn.XLOOKUP($B1901,'[1]DOT Signs Costs (2)'!$A:$A,'[1]DOT Signs Costs (2)'!$W:$W)</f>
        <v>13.596</v>
      </c>
      <c r="I1901" s="36">
        <f t="shared" si="378"/>
        <v>5.2664247500000005</v>
      </c>
      <c r="J1901" s="36">
        <f t="shared" si="380"/>
        <v>7.6061750000000011E-2</v>
      </c>
      <c r="K1901" s="36">
        <f t="shared" si="381"/>
        <v>5.2664247500000005</v>
      </c>
      <c r="L1901" s="36">
        <f t="shared" si="382"/>
        <v>18.9384865</v>
      </c>
      <c r="M1901" s="36">
        <f t="shared" si="383"/>
        <v>1.4809896443000001</v>
      </c>
      <c r="N1901" s="36">
        <f t="shared" si="384"/>
        <v>20.419476144299999</v>
      </c>
      <c r="O1901" s="36">
        <f t="shared" si="385"/>
        <v>3.7209674277517353</v>
      </c>
      <c r="P1901" s="36">
        <f t="shared" si="386"/>
        <v>24.140443572051733</v>
      </c>
      <c r="Q1901" s="38" t="e">
        <v>#N/A</v>
      </c>
      <c r="R1901" s="39" t="str">
        <f t="shared" si="387"/>
        <v xml:space="preserve"> </v>
      </c>
      <c r="S1901" s="40"/>
      <c r="T1901" s="41" t="str">
        <f t="shared" si="388"/>
        <v/>
      </c>
      <c r="U1901" s="41" t="str">
        <f t="shared" si="389"/>
        <v/>
      </c>
      <c r="V1901" s="41" t="e">
        <f t="shared" si="377"/>
        <v>#N/A</v>
      </c>
      <c r="W1901" s="18" t="e">
        <f>_xlfn.XLOOKUP($B1901,'[1]Query2 w Prices'!$B:$B,'[1]Query2 w Prices'!$L:$L)</f>
        <v>#N/A</v>
      </c>
    </row>
    <row r="1902" spans="2:23" ht="16.5" customHeight="1" x14ac:dyDescent="0.25">
      <c r="B1902" s="42" t="s">
        <v>3120</v>
      </c>
      <c r="C1902" s="33" t="s">
        <v>6615</v>
      </c>
      <c r="D1902" s="34" t="str">
        <f>_xlfn.XLOOKUP($B1902,[1]Redo!$A:$A,[1]Redo!$AD:$AD)</f>
        <v>SGN,S8,BWX,R9-23a,</v>
      </c>
      <c r="E1902" s="35">
        <v>1326</v>
      </c>
      <c r="F1902" s="36">
        <f>_xlfn.XLOOKUP($B1902,'[1]DOT Signs Costs (2)'!$A:$A,'[1]DOT Signs Costs (2)'!$Y:$Y)</f>
        <v>0.11352500000000001</v>
      </c>
      <c r="G1902" s="37">
        <f t="shared" si="379"/>
        <v>6.8115000000000006</v>
      </c>
      <c r="H1902" s="36">
        <f>_xlfn.XLOOKUP($B1902,'[1]DOT Signs Costs (2)'!$A:$A,'[1]DOT Signs Costs (2)'!$W:$W)</f>
        <v>13.596</v>
      </c>
      <c r="I1902" s="36">
        <f t="shared" si="378"/>
        <v>5.2664247500000005</v>
      </c>
      <c r="J1902" s="36">
        <f t="shared" si="380"/>
        <v>7.6061750000000011E-2</v>
      </c>
      <c r="K1902" s="36">
        <f t="shared" si="381"/>
        <v>5.2664247500000005</v>
      </c>
      <c r="L1902" s="36">
        <f t="shared" si="382"/>
        <v>18.9384865</v>
      </c>
      <c r="M1902" s="36">
        <f t="shared" si="383"/>
        <v>1.4809896443000001</v>
      </c>
      <c r="N1902" s="36">
        <f t="shared" si="384"/>
        <v>20.419476144299999</v>
      </c>
      <c r="O1902" s="36">
        <f t="shared" si="385"/>
        <v>3.7209674277517353</v>
      </c>
      <c r="P1902" s="36">
        <f t="shared" si="386"/>
        <v>24.140443572051733</v>
      </c>
      <c r="Q1902" s="38" t="e">
        <v>#N/A</v>
      </c>
      <c r="R1902" s="39" t="str">
        <f t="shared" si="387"/>
        <v xml:space="preserve"> </v>
      </c>
      <c r="S1902" s="40"/>
      <c r="T1902" s="41" t="str">
        <f t="shared" si="388"/>
        <v/>
      </c>
      <c r="U1902" s="41" t="str">
        <f t="shared" si="389"/>
        <v/>
      </c>
      <c r="V1902" s="41" t="e">
        <f t="shared" si="377"/>
        <v>#N/A</v>
      </c>
      <c r="W1902" s="18" t="e">
        <f>_xlfn.XLOOKUP($B1902,'[1]Query2 w Prices'!$B:$B,'[1]Query2 w Prices'!$L:$L)</f>
        <v>#N/A</v>
      </c>
    </row>
    <row r="1903" spans="2:23" ht="16.5" customHeight="1" x14ac:dyDescent="0.25">
      <c r="B1903" s="32" t="s">
        <v>3121</v>
      </c>
      <c r="C1903" s="33" t="s">
        <v>6616</v>
      </c>
      <c r="D1903" s="34" t="str">
        <f>_xlfn.XLOOKUP($B1903,[1]Redo!$A:$A,[1]Redo!$AD:$AD)</f>
        <v>SGN,S8,BWX,R9-23b,</v>
      </c>
      <c r="E1903" s="35">
        <v>1326</v>
      </c>
      <c r="F1903" s="36">
        <f>_xlfn.XLOOKUP($B1903,'[1]DOT Signs Costs (2)'!$A:$A,'[1]DOT Signs Costs (2)'!$Y:$Y)</f>
        <v>0.11352500000000001</v>
      </c>
      <c r="G1903" s="37">
        <f t="shared" si="379"/>
        <v>6.8115000000000006</v>
      </c>
      <c r="H1903" s="36">
        <f>_xlfn.XLOOKUP($B1903,'[1]DOT Signs Costs (2)'!$A:$A,'[1]DOT Signs Costs (2)'!$W:$W)</f>
        <v>13.596</v>
      </c>
      <c r="I1903" s="36">
        <f t="shared" si="378"/>
        <v>5.2664247500000005</v>
      </c>
      <c r="J1903" s="36">
        <f t="shared" si="380"/>
        <v>7.6061750000000011E-2</v>
      </c>
      <c r="K1903" s="36">
        <f t="shared" si="381"/>
        <v>5.2664247500000005</v>
      </c>
      <c r="L1903" s="36">
        <f t="shared" si="382"/>
        <v>18.9384865</v>
      </c>
      <c r="M1903" s="36">
        <f t="shared" si="383"/>
        <v>1.4809896443000001</v>
      </c>
      <c r="N1903" s="36">
        <f t="shared" si="384"/>
        <v>20.419476144299999</v>
      </c>
      <c r="O1903" s="36">
        <f t="shared" si="385"/>
        <v>3.7209674277517353</v>
      </c>
      <c r="P1903" s="36">
        <f t="shared" si="386"/>
        <v>24.140443572051733</v>
      </c>
      <c r="Q1903" s="38" t="e">
        <v>#N/A</v>
      </c>
      <c r="R1903" s="39" t="str">
        <f t="shared" si="387"/>
        <v xml:space="preserve"> </v>
      </c>
      <c r="S1903" s="40"/>
      <c r="T1903" s="41" t="str">
        <f t="shared" si="388"/>
        <v/>
      </c>
      <c r="U1903" s="41" t="str">
        <f t="shared" si="389"/>
        <v/>
      </c>
      <c r="V1903" s="41" t="e">
        <f t="shared" si="377"/>
        <v>#N/A</v>
      </c>
      <c r="W1903" s="18" t="e">
        <f>_xlfn.XLOOKUP($B1903,'[1]Query2 w Prices'!$B:$B,'[1]Query2 w Prices'!$L:$L)</f>
        <v>#N/A</v>
      </c>
    </row>
    <row r="1904" spans="2:23" ht="16.5" customHeight="1" x14ac:dyDescent="0.25">
      <c r="B1904" s="42" t="s">
        <v>3122</v>
      </c>
      <c r="C1904" s="33" t="s">
        <v>6617</v>
      </c>
      <c r="D1904" s="34" t="str">
        <f>_xlfn.XLOOKUP($B1904,[1]Redo!$A:$A,[1]Redo!$AD:$AD)</f>
        <v>SGN,S8,BWX,R9-23c,</v>
      </c>
      <c r="E1904" s="35">
        <v>1326</v>
      </c>
      <c r="F1904" s="36">
        <f>_xlfn.XLOOKUP($B1904,'[1]DOT Signs Costs (2)'!$A:$A,'[1]DOT Signs Costs (2)'!$Y:$Y)</f>
        <v>0.11352500000000001</v>
      </c>
      <c r="G1904" s="37">
        <f t="shared" si="379"/>
        <v>6.8115000000000006</v>
      </c>
      <c r="H1904" s="36">
        <f>_xlfn.XLOOKUP($B1904,'[1]DOT Signs Costs (2)'!$A:$A,'[1]DOT Signs Costs (2)'!$W:$W)</f>
        <v>13.596</v>
      </c>
      <c r="I1904" s="36">
        <f t="shared" si="378"/>
        <v>5.2664247500000005</v>
      </c>
      <c r="J1904" s="36">
        <f t="shared" si="380"/>
        <v>7.6061750000000011E-2</v>
      </c>
      <c r="K1904" s="36">
        <f t="shared" si="381"/>
        <v>5.2664247500000005</v>
      </c>
      <c r="L1904" s="36">
        <f t="shared" si="382"/>
        <v>18.9384865</v>
      </c>
      <c r="M1904" s="36">
        <f t="shared" si="383"/>
        <v>1.4809896443000001</v>
      </c>
      <c r="N1904" s="36">
        <f t="shared" si="384"/>
        <v>20.419476144299999</v>
      </c>
      <c r="O1904" s="36">
        <f t="shared" si="385"/>
        <v>3.7209674277517353</v>
      </c>
      <c r="P1904" s="36">
        <f t="shared" si="386"/>
        <v>24.140443572051733</v>
      </c>
      <c r="Q1904" s="38" t="e">
        <v>#N/A</v>
      </c>
      <c r="R1904" s="39" t="str">
        <f t="shared" si="387"/>
        <v xml:space="preserve"> </v>
      </c>
      <c r="S1904" s="40"/>
      <c r="T1904" s="41" t="str">
        <f t="shared" si="388"/>
        <v/>
      </c>
      <c r="U1904" s="41" t="str">
        <f t="shared" si="389"/>
        <v/>
      </c>
      <c r="V1904" s="41" t="e">
        <f t="shared" si="377"/>
        <v>#N/A</v>
      </c>
      <c r="W1904" s="18" t="e">
        <f>_xlfn.XLOOKUP($B1904,'[1]Query2 w Prices'!$B:$B,'[1]Query2 w Prices'!$L:$L)</f>
        <v>#N/A</v>
      </c>
    </row>
    <row r="1905" spans="2:23" ht="16.5" customHeight="1" x14ac:dyDescent="0.25">
      <c r="B1905" s="32" t="s">
        <v>3123</v>
      </c>
      <c r="C1905" s="33" t="s">
        <v>6618</v>
      </c>
      <c r="D1905" s="34" t="str">
        <f>_xlfn.XLOOKUP($B1905,[1]Redo!$A:$A,[1]Redo!$AD:$AD)</f>
        <v>SGN,S8,BWX,R9-24,</v>
      </c>
      <c r="E1905" s="35">
        <v>1326</v>
      </c>
      <c r="F1905" s="36">
        <f>_xlfn.XLOOKUP($B1905,'[1]DOT Signs Costs (2)'!$A:$A,'[1]DOT Signs Costs (2)'!$Y:$Y)</f>
        <v>7.2350000000000012E-2</v>
      </c>
      <c r="G1905" s="37">
        <f t="shared" si="379"/>
        <v>4.3410000000000011</v>
      </c>
      <c r="H1905" s="36">
        <f>_xlfn.XLOOKUP($B1905,'[1]DOT Signs Costs (2)'!$A:$A,'[1]DOT Signs Costs (2)'!$W:$W)</f>
        <v>9.0640000000000001</v>
      </c>
      <c r="I1905" s="36">
        <f t="shared" si="378"/>
        <v>3.3563165000000006</v>
      </c>
      <c r="J1905" s="36">
        <f t="shared" si="380"/>
        <v>4.8474500000000011E-2</v>
      </c>
      <c r="K1905" s="36">
        <f t="shared" si="381"/>
        <v>3.3563165000000006</v>
      </c>
      <c r="L1905" s="36">
        <f t="shared" si="382"/>
        <v>12.468791</v>
      </c>
      <c r="M1905" s="36">
        <f t="shared" si="383"/>
        <v>0.97505945620000001</v>
      </c>
      <c r="N1905" s="36">
        <f t="shared" si="384"/>
        <v>13.4438504562</v>
      </c>
      <c r="O1905" s="36">
        <f t="shared" si="385"/>
        <v>2.4498243391542398</v>
      </c>
      <c r="P1905" s="36">
        <f t="shared" si="386"/>
        <v>15.89367479535424</v>
      </c>
      <c r="Q1905" s="38" t="e">
        <v>#N/A</v>
      </c>
      <c r="R1905" s="39" t="str">
        <f t="shared" si="387"/>
        <v xml:space="preserve"> </v>
      </c>
      <c r="S1905" s="40"/>
      <c r="T1905" s="41" t="str">
        <f t="shared" si="388"/>
        <v/>
      </c>
      <c r="U1905" s="41" t="str">
        <f t="shared" si="389"/>
        <v/>
      </c>
      <c r="V1905" s="41" t="e">
        <f t="shared" si="377"/>
        <v>#N/A</v>
      </c>
      <c r="W1905" s="18" t="e">
        <f>_xlfn.XLOOKUP($B1905,'[1]Query2 w Prices'!$B:$B,'[1]Query2 w Prices'!$L:$L)</f>
        <v>#N/A</v>
      </c>
    </row>
    <row r="1906" spans="2:23" ht="16.5" customHeight="1" x14ac:dyDescent="0.25">
      <c r="B1906" s="42" t="s">
        <v>3124</v>
      </c>
      <c r="C1906" s="33" t="s">
        <v>6619</v>
      </c>
      <c r="D1906" s="34" t="str">
        <f>_xlfn.XLOOKUP($B1906,[1]Redo!$A:$A,[1]Redo!$AD:$AD)</f>
        <v>SGN,S8,BWX,R9-24a,</v>
      </c>
      <c r="E1906" s="35">
        <v>1326</v>
      </c>
      <c r="F1906" s="36">
        <f>_xlfn.XLOOKUP($B1906,'[1]DOT Signs Costs (2)'!$A:$A,'[1]DOT Signs Costs (2)'!$Y:$Y)</f>
        <v>7.2350000000000012E-2</v>
      </c>
      <c r="G1906" s="37">
        <f t="shared" si="379"/>
        <v>4.3410000000000011</v>
      </c>
      <c r="H1906" s="36">
        <f>_xlfn.XLOOKUP($B1906,'[1]DOT Signs Costs (2)'!$A:$A,'[1]DOT Signs Costs (2)'!$W:$W)</f>
        <v>9.0640000000000001</v>
      </c>
      <c r="I1906" s="36">
        <f t="shared" si="378"/>
        <v>3.3563165000000006</v>
      </c>
      <c r="J1906" s="36">
        <f t="shared" si="380"/>
        <v>4.8474500000000011E-2</v>
      </c>
      <c r="K1906" s="36">
        <f t="shared" si="381"/>
        <v>3.3563165000000006</v>
      </c>
      <c r="L1906" s="36">
        <f t="shared" si="382"/>
        <v>12.468791</v>
      </c>
      <c r="M1906" s="36">
        <f t="shared" si="383"/>
        <v>0.97505945620000001</v>
      </c>
      <c r="N1906" s="36">
        <f t="shared" si="384"/>
        <v>13.4438504562</v>
      </c>
      <c r="O1906" s="36">
        <f t="shared" si="385"/>
        <v>2.4498243391542398</v>
      </c>
      <c r="P1906" s="36">
        <f t="shared" si="386"/>
        <v>15.89367479535424</v>
      </c>
      <c r="Q1906" s="38" t="e">
        <v>#N/A</v>
      </c>
      <c r="R1906" s="39" t="str">
        <f t="shared" si="387"/>
        <v xml:space="preserve"> </v>
      </c>
      <c r="S1906" s="40"/>
      <c r="T1906" s="41" t="str">
        <f t="shared" si="388"/>
        <v/>
      </c>
      <c r="U1906" s="41" t="str">
        <f t="shared" si="389"/>
        <v/>
      </c>
      <c r="V1906" s="41" t="e">
        <f t="shared" si="377"/>
        <v>#N/A</v>
      </c>
      <c r="W1906" s="18" t="e">
        <f>_xlfn.XLOOKUP($B1906,'[1]Query2 w Prices'!$B:$B,'[1]Query2 w Prices'!$L:$L)</f>
        <v>#N/A</v>
      </c>
    </row>
    <row r="1907" spans="2:23" ht="16.5" customHeight="1" x14ac:dyDescent="0.25">
      <c r="B1907" s="32" t="s">
        <v>3125</v>
      </c>
      <c r="C1907" s="33" t="s">
        <v>6620</v>
      </c>
      <c r="D1907" s="34" t="str">
        <f>_xlfn.XLOOKUP($B1907,[1]Redo!$A:$A,[1]Redo!$AD:$AD)</f>
        <v>SGN,S8,BWX,R9-25,</v>
      </c>
      <c r="E1907" s="35">
        <v>1326</v>
      </c>
      <c r="F1907" s="36">
        <f>_xlfn.XLOOKUP($B1907,'[1]DOT Signs Costs (2)'!$A:$A,'[1]DOT Signs Costs (2)'!$Y:$Y)</f>
        <v>9.8525000000000015E-2</v>
      </c>
      <c r="G1907" s="37">
        <f t="shared" si="379"/>
        <v>5.9115000000000011</v>
      </c>
      <c r="H1907" s="36">
        <f>_xlfn.XLOOKUP($B1907,'[1]DOT Signs Costs (2)'!$A:$A,'[1]DOT Signs Costs (2)'!$W:$W)</f>
        <v>13.596</v>
      </c>
      <c r="I1907" s="36">
        <f t="shared" si="378"/>
        <v>4.5705747500000005</v>
      </c>
      <c r="J1907" s="36">
        <f t="shared" si="380"/>
        <v>6.6011750000000008E-2</v>
      </c>
      <c r="K1907" s="36">
        <f t="shared" si="381"/>
        <v>4.5705747500000005</v>
      </c>
      <c r="L1907" s="36">
        <f t="shared" si="382"/>
        <v>18.2325865</v>
      </c>
      <c r="M1907" s="36">
        <f t="shared" si="383"/>
        <v>1.4257882643000002</v>
      </c>
      <c r="N1907" s="36">
        <f t="shared" si="384"/>
        <v>19.6583747643</v>
      </c>
      <c r="O1907" s="36">
        <f t="shared" si="385"/>
        <v>3.5822746706906075</v>
      </c>
      <c r="P1907" s="36">
        <f t="shared" si="386"/>
        <v>23.240649434990608</v>
      </c>
      <c r="Q1907" s="38" t="e">
        <v>#N/A</v>
      </c>
      <c r="R1907" s="39" t="str">
        <f t="shared" si="387"/>
        <v xml:space="preserve"> </v>
      </c>
      <c r="S1907" s="40"/>
      <c r="T1907" s="41" t="str">
        <f t="shared" si="388"/>
        <v/>
      </c>
      <c r="U1907" s="41" t="str">
        <f t="shared" si="389"/>
        <v/>
      </c>
      <c r="V1907" s="41" t="e">
        <f t="shared" si="377"/>
        <v>#N/A</v>
      </c>
      <c r="W1907" s="18" t="e">
        <f>_xlfn.XLOOKUP($B1907,'[1]Query2 w Prices'!$B:$B,'[1]Query2 w Prices'!$L:$L)</f>
        <v>#N/A</v>
      </c>
    </row>
    <row r="1908" spans="2:23" ht="16.5" customHeight="1" x14ac:dyDescent="0.25">
      <c r="B1908" s="42" t="s">
        <v>3126</v>
      </c>
      <c r="C1908" s="33" t="s">
        <v>6621</v>
      </c>
      <c r="D1908" s="34" t="str">
        <f>_xlfn.XLOOKUP($B1908,[1]Redo!$A:$A,[1]Redo!$AD:$AD)</f>
        <v>SGN,S8,BWX,R9-25a,</v>
      </c>
      <c r="E1908" s="35">
        <v>1326</v>
      </c>
      <c r="F1908" s="36">
        <f>_xlfn.XLOOKUP($B1908,'[1]DOT Signs Costs (2)'!$A:$A,'[1]DOT Signs Costs (2)'!$Y:$Y)</f>
        <v>9.8525000000000015E-2</v>
      </c>
      <c r="G1908" s="37">
        <f t="shared" si="379"/>
        <v>5.9115000000000011</v>
      </c>
      <c r="H1908" s="36">
        <f>_xlfn.XLOOKUP($B1908,'[1]DOT Signs Costs (2)'!$A:$A,'[1]DOT Signs Costs (2)'!$W:$W)</f>
        <v>13.596</v>
      </c>
      <c r="I1908" s="36">
        <f t="shared" si="378"/>
        <v>4.5705747500000005</v>
      </c>
      <c r="J1908" s="36">
        <f t="shared" si="380"/>
        <v>6.6011750000000008E-2</v>
      </c>
      <c r="K1908" s="36">
        <f t="shared" si="381"/>
        <v>4.5705747500000005</v>
      </c>
      <c r="L1908" s="36">
        <f t="shared" si="382"/>
        <v>18.2325865</v>
      </c>
      <c r="M1908" s="36">
        <f t="shared" si="383"/>
        <v>1.4257882643000002</v>
      </c>
      <c r="N1908" s="36">
        <f t="shared" si="384"/>
        <v>19.6583747643</v>
      </c>
      <c r="O1908" s="36">
        <f t="shared" si="385"/>
        <v>3.5822746706906075</v>
      </c>
      <c r="P1908" s="36">
        <f t="shared" si="386"/>
        <v>23.240649434990608</v>
      </c>
      <c r="Q1908" s="38" t="e">
        <v>#N/A</v>
      </c>
      <c r="R1908" s="39" t="str">
        <f t="shared" si="387"/>
        <v xml:space="preserve"> </v>
      </c>
      <c r="S1908" s="40"/>
      <c r="T1908" s="41" t="str">
        <f t="shared" si="388"/>
        <v/>
      </c>
      <c r="U1908" s="41" t="str">
        <f t="shared" si="389"/>
        <v/>
      </c>
      <c r="V1908" s="41" t="e">
        <f t="shared" si="377"/>
        <v>#N/A</v>
      </c>
      <c r="W1908" s="18" t="e">
        <f>_xlfn.XLOOKUP($B1908,'[1]Query2 w Prices'!$B:$B,'[1]Query2 w Prices'!$L:$L)</f>
        <v>#N/A</v>
      </c>
    </row>
    <row r="1909" spans="2:23" ht="16.5" customHeight="1" x14ac:dyDescent="0.25">
      <c r="B1909" s="32" t="s">
        <v>3127</v>
      </c>
      <c r="C1909" s="33" t="s">
        <v>6622</v>
      </c>
      <c r="D1909" s="34" t="str">
        <f>_xlfn.XLOOKUP($B1909,[1]Redo!$A:$A,[1]Redo!$AD:$AD)</f>
        <v>SGN,S8,BWX,R9-25b,</v>
      </c>
      <c r="E1909" s="35">
        <v>1326</v>
      </c>
      <c r="F1909" s="36">
        <f>_xlfn.XLOOKUP($B1909,'[1]DOT Signs Costs (2)'!$A:$A,'[1]DOT Signs Costs (2)'!$Y:$Y)</f>
        <v>9.8525000000000015E-2</v>
      </c>
      <c r="G1909" s="37">
        <f t="shared" si="379"/>
        <v>5.9115000000000011</v>
      </c>
      <c r="H1909" s="36">
        <f>_xlfn.XLOOKUP($B1909,'[1]DOT Signs Costs (2)'!$A:$A,'[1]DOT Signs Costs (2)'!$W:$W)</f>
        <v>13.596</v>
      </c>
      <c r="I1909" s="36">
        <f t="shared" si="378"/>
        <v>4.5705747500000005</v>
      </c>
      <c r="J1909" s="36">
        <f t="shared" si="380"/>
        <v>6.6011750000000008E-2</v>
      </c>
      <c r="K1909" s="36">
        <f t="shared" si="381"/>
        <v>4.5705747500000005</v>
      </c>
      <c r="L1909" s="36">
        <f t="shared" si="382"/>
        <v>18.2325865</v>
      </c>
      <c r="M1909" s="36">
        <f t="shared" si="383"/>
        <v>1.4257882643000002</v>
      </c>
      <c r="N1909" s="36">
        <f t="shared" si="384"/>
        <v>19.6583747643</v>
      </c>
      <c r="O1909" s="36">
        <f t="shared" si="385"/>
        <v>3.5822746706906075</v>
      </c>
      <c r="P1909" s="36">
        <f t="shared" si="386"/>
        <v>23.240649434990608</v>
      </c>
      <c r="Q1909" s="38" t="e">
        <v>#N/A</v>
      </c>
      <c r="R1909" s="39" t="str">
        <f t="shared" si="387"/>
        <v xml:space="preserve"> </v>
      </c>
      <c r="S1909" s="40"/>
      <c r="T1909" s="41" t="str">
        <f t="shared" si="388"/>
        <v/>
      </c>
      <c r="U1909" s="41" t="str">
        <f t="shared" si="389"/>
        <v/>
      </c>
      <c r="V1909" s="41" t="e">
        <f t="shared" si="377"/>
        <v>#N/A</v>
      </c>
      <c r="W1909" s="18" t="e">
        <f>_xlfn.XLOOKUP($B1909,'[1]Query2 w Prices'!$B:$B,'[1]Query2 w Prices'!$L:$L)</f>
        <v>#N/A</v>
      </c>
    </row>
    <row r="1910" spans="2:23" ht="16.5" customHeight="1" x14ac:dyDescent="0.25">
      <c r="B1910" s="42" t="s">
        <v>3128</v>
      </c>
      <c r="C1910" s="33" t="s">
        <v>6623</v>
      </c>
      <c r="D1910" s="34" t="str">
        <f>_xlfn.XLOOKUP($B1910,[1]Redo!$A:$A,[1]Redo!$AD:$AD)</f>
        <v>SGN,S8,WBX,R9-26,</v>
      </c>
      <c r="E1910" s="35">
        <v>1326</v>
      </c>
      <c r="F1910" s="36">
        <f>_xlfn.XLOOKUP($B1910,'[1]DOT Signs Costs (2)'!$A:$A,'[1]DOT Signs Costs (2)'!$Y:$Y)</f>
        <v>7.2350000000000012E-2</v>
      </c>
      <c r="G1910" s="37">
        <f t="shared" si="379"/>
        <v>4.3410000000000011</v>
      </c>
      <c r="H1910" s="36">
        <f>_xlfn.XLOOKUP($B1910,'[1]DOT Signs Costs (2)'!$A:$A,'[1]DOT Signs Costs (2)'!$W:$W)</f>
        <v>9.0640000000000001</v>
      </c>
      <c r="I1910" s="36">
        <f t="shared" si="378"/>
        <v>3.3563165000000006</v>
      </c>
      <c r="J1910" s="36">
        <f t="shared" si="380"/>
        <v>4.8474500000000011E-2</v>
      </c>
      <c r="K1910" s="36">
        <f t="shared" si="381"/>
        <v>3.3563165000000006</v>
      </c>
      <c r="L1910" s="36">
        <f t="shared" si="382"/>
        <v>12.468791</v>
      </c>
      <c r="M1910" s="36">
        <f t="shared" si="383"/>
        <v>0.97505945620000001</v>
      </c>
      <c r="N1910" s="36">
        <f t="shared" si="384"/>
        <v>13.4438504562</v>
      </c>
      <c r="O1910" s="36">
        <f t="shared" si="385"/>
        <v>2.4498243391542398</v>
      </c>
      <c r="P1910" s="36">
        <f t="shared" si="386"/>
        <v>15.89367479535424</v>
      </c>
      <c r="Q1910" s="38" t="e">
        <v>#N/A</v>
      </c>
      <c r="R1910" s="39" t="str">
        <f t="shared" si="387"/>
        <v xml:space="preserve"> </v>
      </c>
      <c r="S1910" s="40"/>
      <c r="T1910" s="41" t="str">
        <f t="shared" si="388"/>
        <v/>
      </c>
      <c r="U1910" s="41" t="str">
        <f t="shared" si="389"/>
        <v/>
      </c>
      <c r="V1910" s="41" t="e">
        <f t="shared" si="377"/>
        <v>#N/A</v>
      </c>
      <c r="W1910" s="18" t="e">
        <f>_xlfn.XLOOKUP($B1910,'[1]Query2 w Prices'!$B:$B,'[1]Query2 w Prices'!$L:$L)</f>
        <v>#N/A</v>
      </c>
    </row>
    <row r="1911" spans="2:23" ht="16.5" customHeight="1" x14ac:dyDescent="0.25">
      <c r="B1911" s="32" t="s">
        <v>3129</v>
      </c>
      <c r="C1911" s="33" t="s">
        <v>6624</v>
      </c>
      <c r="D1911" s="34" t="str">
        <f>_xlfn.XLOOKUP($B1911,[1]Redo!$A:$A,[1]Redo!$AD:$AD)</f>
        <v>SGN,S8,WBX,R9-26a,</v>
      </c>
      <c r="E1911" s="35">
        <v>1326</v>
      </c>
      <c r="F1911" s="36">
        <f>_xlfn.XLOOKUP($B1911,'[1]DOT Signs Costs (2)'!$A:$A,'[1]DOT Signs Costs (2)'!$Y:$Y)</f>
        <v>7.2350000000000012E-2</v>
      </c>
      <c r="G1911" s="37">
        <f t="shared" si="379"/>
        <v>4.3410000000000011</v>
      </c>
      <c r="H1911" s="36">
        <f>_xlfn.XLOOKUP($B1911,'[1]DOT Signs Costs (2)'!$A:$A,'[1]DOT Signs Costs (2)'!$W:$W)</f>
        <v>9.0640000000000001</v>
      </c>
      <c r="I1911" s="36">
        <f t="shared" si="378"/>
        <v>3.3563165000000006</v>
      </c>
      <c r="J1911" s="36">
        <f t="shared" si="380"/>
        <v>4.8474500000000011E-2</v>
      </c>
      <c r="K1911" s="36">
        <f t="shared" si="381"/>
        <v>3.3563165000000006</v>
      </c>
      <c r="L1911" s="36">
        <f t="shared" si="382"/>
        <v>12.468791</v>
      </c>
      <c r="M1911" s="36">
        <f t="shared" si="383"/>
        <v>0.97505945620000001</v>
      </c>
      <c r="N1911" s="36">
        <f t="shared" si="384"/>
        <v>13.4438504562</v>
      </c>
      <c r="O1911" s="36">
        <f t="shared" si="385"/>
        <v>2.4498243391542398</v>
      </c>
      <c r="P1911" s="36">
        <f t="shared" si="386"/>
        <v>15.89367479535424</v>
      </c>
      <c r="Q1911" s="38" t="e">
        <v>#N/A</v>
      </c>
      <c r="R1911" s="39" t="str">
        <f t="shared" si="387"/>
        <v xml:space="preserve"> </v>
      </c>
      <c r="S1911" s="40"/>
      <c r="T1911" s="41" t="str">
        <f t="shared" si="388"/>
        <v/>
      </c>
      <c r="U1911" s="41" t="str">
        <f t="shared" si="389"/>
        <v/>
      </c>
      <c r="V1911" s="41" t="e">
        <f t="shared" si="377"/>
        <v>#N/A</v>
      </c>
      <c r="W1911" s="18" t="e">
        <f>_xlfn.XLOOKUP($B1911,'[1]Query2 w Prices'!$B:$B,'[1]Query2 w Prices'!$L:$L)</f>
        <v>#N/A</v>
      </c>
    </row>
    <row r="1912" spans="2:23" ht="16.5" customHeight="1" x14ac:dyDescent="0.25">
      <c r="B1912" s="42" t="s">
        <v>3130</v>
      </c>
      <c r="C1912" s="33" t="s">
        <v>6625</v>
      </c>
      <c r="D1912" s="34" t="str">
        <f>_xlfn.XLOOKUP($B1912,[1]Redo!$A:$A,[1]Redo!$AD:$AD)</f>
        <v>SGN,S8,WBX,R9-26b,</v>
      </c>
      <c r="E1912" s="35">
        <v>1326</v>
      </c>
      <c r="F1912" s="36">
        <f>_xlfn.XLOOKUP($B1912,'[1]DOT Signs Costs (2)'!$A:$A,'[1]DOT Signs Costs (2)'!$Y:$Y)</f>
        <v>7.2350000000000012E-2</v>
      </c>
      <c r="G1912" s="37">
        <f t="shared" si="379"/>
        <v>4.3410000000000011</v>
      </c>
      <c r="H1912" s="36">
        <f>_xlfn.XLOOKUP($B1912,'[1]DOT Signs Costs (2)'!$A:$A,'[1]DOT Signs Costs (2)'!$W:$W)</f>
        <v>9.0640000000000001</v>
      </c>
      <c r="I1912" s="36">
        <f t="shared" si="378"/>
        <v>3.3563165000000006</v>
      </c>
      <c r="J1912" s="36">
        <f t="shared" si="380"/>
        <v>4.8474500000000011E-2</v>
      </c>
      <c r="K1912" s="36">
        <f t="shared" si="381"/>
        <v>3.3563165000000006</v>
      </c>
      <c r="L1912" s="36">
        <f t="shared" si="382"/>
        <v>12.468791</v>
      </c>
      <c r="M1912" s="36">
        <f t="shared" si="383"/>
        <v>0.97505945620000001</v>
      </c>
      <c r="N1912" s="36">
        <f t="shared" si="384"/>
        <v>13.4438504562</v>
      </c>
      <c r="O1912" s="36">
        <f t="shared" si="385"/>
        <v>2.4498243391542398</v>
      </c>
      <c r="P1912" s="36">
        <f t="shared" si="386"/>
        <v>15.89367479535424</v>
      </c>
      <c r="Q1912" s="38" t="e">
        <v>#N/A</v>
      </c>
      <c r="R1912" s="39" t="str">
        <f t="shared" si="387"/>
        <v xml:space="preserve"> </v>
      </c>
      <c r="S1912" s="40"/>
      <c r="T1912" s="41" t="str">
        <f t="shared" si="388"/>
        <v/>
      </c>
      <c r="U1912" s="41" t="str">
        <f t="shared" si="389"/>
        <v/>
      </c>
      <c r="V1912" s="41" t="e">
        <f t="shared" si="377"/>
        <v>#N/A</v>
      </c>
      <c r="W1912" s="18" t="e">
        <f>_xlfn.XLOOKUP($B1912,'[1]Query2 w Prices'!$B:$B,'[1]Query2 w Prices'!$L:$L)</f>
        <v>#N/A</v>
      </c>
    </row>
    <row r="1913" spans="2:23" ht="16.5" customHeight="1" x14ac:dyDescent="0.25">
      <c r="B1913" s="32" t="s">
        <v>3131</v>
      </c>
      <c r="C1913" s="33" t="s">
        <v>6626</v>
      </c>
      <c r="D1913" s="34" t="str">
        <f>_xlfn.XLOOKUP($B1913,[1]Redo!$A:$A,[1]Redo!$AD:$AD)</f>
        <v>SGN,S8,WBX,R9-27,</v>
      </c>
      <c r="E1913" s="35">
        <v>1326</v>
      </c>
      <c r="F1913" s="36">
        <f>_xlfn.XLOOKUP($B1913,'[1]DOT Signs Costs (2)'!$A:$A,'[1]DOT Signs Costs (2)'!$Y:$Y)</f>
        <v>7.2350000000000012E-2</v>
      </c>
      <c r="G1913" s="37">
        <f t="shared" si="379"/>
        <v>4.3410000000000011</v>
      </c>
      <c r="H1913" s="36">
        <f>_xlfn.XLOOKUP($B1913,'[1]DOT Signs Costs (2)'!$A:$A,'[1]DOT Signs Costs (2)'!$W:$W)</f>
        <v>9.0640000000000001</v>
      </c>
      <c r="I1913" s="36">
        <f t="shared" si="378"/>
        <v>3.3563165000000006</v>
      </c>
      <c r="J1913" s="36">
        <f t="shared" si="380"/>
        <v>4.8474500000000011E-2</v>
      </c>
      <c r="K1913" s="36">
        <f t="shared" si="381"/>
        <v>3.3563165000000006</v>
      </c>
      <c r="L1913" s="36">
        <f t="shared" si="382"/>
        <v>12.468791</v>
      </c>
      <c r="M1913" s="36">
        <f t="shared" si="383"/>
        <v>0.97505945620000001</v>
      </c>
      <c r="N1913" s="36">
        <f t="shared" si="384"/>
        <v>13.4438504562</v>
      </c>
      <c r="O1913" s="36">
        <f t="shared" si="385"/>
        <v>2.4498243391542398</v>
      </c>
      <c r="P1913" s="36">
        <f t="shared" si="386"/>
        <v>15.89367479535424</v>
      </c>
      <c r="Q1913" s="38" t="e">
        <v>#N/A</v>
      </c>
      <c r="R1913" s="39" t="str">
        <f t="shared" si="387"/>
        <v xml:space="preserve"> </v>
      </c>
      <c r="S1913" s="40"/>
      <c r="T1913" s="41" t="str">
        <f t="shared" si="388"/>
        <v/>
      </c>
      <c r="U1913" s="41" t="str">
        <f t="shared" si="389"/>
        <v/>
      </c>
      <c r="V1913" s="41" t="e">
        <f t="shared" si="377"/>
        <v>#N/A</v>
      </c>
      <c r="W1913" s="18" t="e">
        <f>_xlfn.XLOOKUP($B1913,'[1]Query2 w Prices'!$B:$B,'[1]Query2 w Prices'!$L:$L)</f>
        <v>#N/A</v>
      </c>
    </row>
    <row r="1914" spans="2:23" ht="16.5" customHeight="1" x14ac:dyDescent="0.25">
      <c r="B1914" s="42" t="s">
        <v>3132</v>
      </c>
      <c r="C1914" s="33" t="s">
        <v>6627</v>
      </c>
      <c r="D1914" s="34" t="str">
        <f>_xlfn.XLOOKUP($B1914,[1]Redo!$A:$A,[1]Redo!$AD:$AD)</f>
        <v>SGN,S8,WBX,R9-27a,</v>
      </c>
      <c r="E1914" s="35">
        <v>1326</v>
      </c>
      <c r="F1914" s="36">
        <f>_xlfn.XLOOKUP($B1914,'[1]DOT Signs Costs (2)'!$A:$A,'[1]DOT Signs Costs (2)'!$Y:$Y)</f>
        <v>7.2350000000000012E-2</v>
      </c>
      <c r="G1914" s="37">
        <f t="shared" si="379"/>
        <v>4.3410000000000011</v>
      </c>
      <c r="H1914" s="36">
        <f>_xlfn.XLOOKUP($B1914,'[1]DOT Signs Costs (2)'!$A:$A,'[1]DOT Signs Costs (2)'!$W:$W)</f>
        <v>9.0640000000000001</v>
      </c>
      <c r="I1914" s="36">
        <f t="shared" si="378"/>
        <v>3.3563165000000006</v>
      </c>
      <c r="J1914" s="36">
        <f t="shared" si="380"/>
        <v>4.8474500000000011E-2</v>
      </c>
      <c r="K1914" s="36">
        <f t="shared" si="381"/>
        <v>3.3563165000000006</v>
      </c>
      <c r="L1914" s="36">
        <f t="shared" si="382"/>
        <v>12.468791</v>
      </c>
      <c r="M1914" s="36">
        <f t="shared" si="383"/>
        <v>0.97505945620000001</v>
      </c>
      <c r="N1914" s="36">
        <f t="shared" si="384"/>
        <v>13.4438504562</v>
      </c>
      <c r="O1914" s="36">
        <f t="shared" si="385"/>
        <v>2.4498243391542398</v>
      </c>
      <c r="P1914" s="36">
        <f t="shared" si="386"/>
        <v>15.89367479535424</v>
      </c>
      <c r="Q1914" s="38" t="e">
        <v>#N/A</v>
      </c>
      <c r="R1914" s="39" t="str">
        <f t="shared" si="387"/>
        <v xml:space="preserve"> </v>
      </c>
      <c r="S1914" s="40"/>
      <c r="T1914" s="41" t="str">
        <f t="shared" si="388"/>
        <v/>
      </c>
      <c r="U1914" s="41" t="str">
        <f t="shared" si="389"/>
        <v/>
      </c>
      <c r="V1914" s="41" t="e">
        <f t="shared" si="377"/>
        <v>#N/A</v>
      </c>
      <c r="W1914" s="18" t="e">
        <f>_xlfn.XLOOKUP($B1914,'[1]Query2 w Prices'!$B:$B,'[1]Query2 w Prices'!$L:$L)</f>
        <v>#N/A</v>
      </c>
    </row>
    <row r="1915" spans="2:23" ht="16.5" customHeight="1" x14ac:dyDescent="0.25">
      <c r="B1915" s="32" t="s">
        <v>3133</v>
      </c>
      <c r="C1915" s="33" t="s">
        <v>6628</v>
      </c>
      <c r="D1915" s="34" t="str">
        <f>_xlfn.XLOOKUP($B1915,[1]Redo!$A:$A,[1]Redo!$AD:$AD)</f>
        <v>SGN,S8,WBX,R9-27b,</v>
      </c>
      <c r="E1915" s="35">
        <v>1326</v>
      </c>
      <c r="F1915" s="36">
        <f>_xlfn.XLOOKUP($B1915,'[1]DOT Signs Costs (2)'!$A:$A,'[1]DOT Signs Costs (2)'!$Y:$Y)</f>
        <v>7.2350000000000012E-2</v>
      </c>
      <c r="G1915" s="37">
        <f t="shared" si="379"/>
        <v>4.3410000000000011</v>
      </c>
      <c r="H1915" s="36">
        <f>_xlfn.XLOOKUP($B1915,'[1]DOT Signs Costs (2)'!$A:$A,'[1]DOT Signs Costs (2)'!$W:$W)</f>
        <v>9.0640000000000001</v>
      </c>
      <c r="I1915" s="36">
        <f t="shared" si="378"/>
        <v>3.3563165000000006</v>
      </c>
      <c r="J1915" s="36">
        <f t="shared" si="380"/>
        <v>4.8474500000000011E-2</v>
      </c>
      <c r="K1915" s="36">
        <f t="shared" si="381"/>
        <v>3.3563165000000006</v>
      </c>
      <c r="L1915" s="36">
        <f t="shared" si="382"/>
        <v>12.468791</v>
      </c>
      <c r="M1915" s="36">
        <f t="shared" si="383"/>
        <v>0.97505945620000001</v>
      </c>
      <c r="N1915" s="36">
        <f t="shared" si="384"/>
        <v>13.4438504562</v>
      </c>
      <c r="O1915" s="36">
        <f t="shared" si="385"/>
        <v>2.4498243391542398</v>
      </c>
      <c r="P1915" s="36">
        <f t="shared" si="386"/>
        <v>15.89367479535424</v>
      </c>
      <c r="Q1915" s="38" t="e">
        <v>#N/A</v>
      </c>
      <c r="R1915" s="39" t="str">
        <f t="shared" si="387"/>
        <v xml:space="preserve"> </v>
      </c>
      <c r="S1915" s="40"/>
      <c r="T1915" s="41" t="str">
        <f t="shared" si="388"/>
        <v/>
      </c>
      <c r="U1915" s="41" t="str">
        <f t="shared" si="389"/>
        <v/>
      </c>
      <c r="V1915" s="41" t="e">
        <f t="shared" si="377"/>
        <v>#N/A</v>
      </c>
      <c r="W1915" s="18" t="e">
        <f>_xlfn.XLOOKUP($B1915,'[1]Query2 w Prices'!$B:$B,'[1]Query2 w Prices'!$L:$L)</f>
        <v>#N/A</v>
      </c>
    </row>
    <row r="1916" spans="2:23" ht="16.5" customHeight="1" x14ac:dyDescent="0.25">
      <c r="B1916" s="42" t="s">
        <v>3134</v>
      </c>
      <c r="C1916" s="33" t="s">
        <v>6629</v>
      </c>
      <c r="D1916" s="34" t="str">
        <f>_xlfn.XLOOKUP($B1916,[1]Redo!$A:$A,[1]Redo!$AD:$AD)</f>
        <v>SGN,S8,BRW,R9-3,</v>
      </c>
      <c r="E1916" s="35">
        <v>1326</v>
      </c>
      <c r="F1916" s="36">
        <f>_xlfn.XLOOKUP($B1916,'[1]DOT Signs Costs (2)'!$A:$A,'[1]DOT Signs Costs (2)'!$Y:$Y)</f>
        <v>0.14528749999999999</v>
      </c>
      <c r="G1916" s="37">
        <f t="shared" si="379"/>
        <v>8.7172499999999999</v>
      </c>
      <c r="H1916" s="36">
        <f>_xlfn.XLOOKUP($B1916,'[1]DOT Signs Costs (2)'!$A:$A,'[1]DOT Signs Costs (2)'!$W:$W)</f>
        <v>20.394000000000002</v>
      </c>
      <c r="I1916" s="36">
        <f t="shared" si="378"/>
        <v>6.7398871249999992</v>
      </c>
      <c r="J1916" s="36">
        <f t="shared" si="380"/>
        <v>9.7342625000000002E-2</v>
      </c>
      <c r="K1916" s="36">
        <f t="shared" si="381"/>
        <v>6.7398871249999992</v>
      </c>
      <c r="L1916" s="36">
        <f t="shared" si="382"/>
        <v>27.231229750000001</v>
      </c>
      <c r="M1916" s="36">
        <f t="shared" si="383"/>
        <v>2.1294821664500003</v>
      </c>
      <c r="N1916" s="36">
        <f t="shared" si="384"/>
        <v>29.360711916450001</v>
      </c>
      <c r="O1916" s="36">
        <f t="shared" si="385"/>
        <v>5.3502965465257235</v>
      </c>
      <c r="P1916" s="36">
        <f t="shared" si="386"/>
        <v>34.711008462975727</v>
      </c>
      <c r="Q1916" s="38">
        <v>21.91</v>
      </c>
      <c r="R1916" s="39">
        <f t="shared" si="387"/>
        <v>-0.36878814617644545</v>
      </c>
      <c r="S1916" s="40"/>
      <c r="T1916" s="41" t="str">
        <f t="shared" si="388"/>
        <v/>
      </c>
      <c r="U1916" s="41" t="str">
        <f t="shared" si="389"/>
        <v/>
      </c>
      <c r="V1916" s="41">
        <f t="shared" si="377"/>
        <v>21.91</v>
      </c>
      <c r="W1916" s="18">
        <f>_xlfn.XLOOKUP($B1916,'[1]Query2 w Prices'!$B:$B,'[1]Query2 w Prices'!$L:$L)</f>
        <v>21.828399999999998</v>
      </c>
    </row>
    <row r="1917" spans="2:23" ht="16.5" customHeight="1" x14ac:dyDescent="0.25">
      <c r="B1917" s="32" t="s">
        <v>3136</v>
      </c>
      <c r="C1917" s="33" t="s">
        <v>6630</v>
      </c>
      <c r="D1917" s="34" t="str">
        <f>_xlfn.XLOOKUP($B1917,[1]Redo!$A:$A,[1]Redo!$AD:$AD)</f>
        <v>SGN,S8,BRW,R9-3,</v>
      </c>
      <c r="E1917" s="35">
        <v>1326</v>
      </c>
      <c r="F1917" s="36">
        <f>_xlfn.XLOOKUP($B1917,'[1]DOT Signs Costs (2)'!$A:$A,'[1]DOT Signs Costs (2)'!$Y:$Y)</f>
        <v>0.22939999999999999</v>
      </c>
      <c r="G1917" s="37">
        <f t="shared" si="379"/>
        <v>13.763999999999999</v>
      </c>
      <c r="H1917" s="36">
        <f>_xlfn.XLOOKUP($B1917,'[1]DOT Signs Costs (2)'!$A:$A,'[1]DOT Signs Costs (2)'!$W:$W)</f>
        <v>36.256</v>
      </c>
      <c r="I1917" s="36">
        <f t="shared" si="378"/>
        <v>10.641866</v>
      </c>
      <c r="J1917" s="36">
        <f t="shared" si="380"/>
        <v>0.153698</v>
      </c>
      <c r="K1917" s="36">
        <f t="shared" si="381"/>
        <v>10.641866</v>
      </c>
      <c r="L1917" s="36">
        <f t="shared" si="382"/>
        <v>47.051563999999999</v>
      </c>
      <c r="M1917" s="36">
        <f t="shared" si="383"/>
        <v>3.6794323048000002</v>
      </c>
      <c r="N1917" s="36">
        <f t="shared" si="384"/>
        <v>50.730996304800001</v>
      </c>
      <c r="O1917" s="36">
        <f t="shared" si="385"/>
        <v>9.2445263283724479</v>
      </c>
      <c r="P1917" s="36">
        <f t="shared" si="386"/>
        <v>59.975522633172446</v>
      </c>
      <c r="Q1917" s="38">
        <v>34.090000000000003</v>
      </c>
      <c r="R1917" s="39">
        <f t="shared" si="387"/>
        <v>-0.43160145167047143</v>
      </c>
      <c r="S1917" s="40"/>
      <c r="T1917" s="41" t="str">
        <f t="shared" si="388"/>
        <v/>
      </c>
      <c r="U1917" s="41" t="str">
        <f t="shared" si="389"/>
        <v/>
      </c>
      <c r="V1917" s="41">
        <f t="shared" si="377"/>
        <v>34.090000000000003</v>
      </c>
      <c r="W1917" s="18">
        <f>_xlfn.XLOOKUP($B1917,'[1]Query2 w Prices'!$B:$B,'[1]Query2 w Prices'!$L:$L)</f>
        <v>34.016199999999998</v>
      </c>
    </row>
    <row r="1918" spans="2:23" ht="16.5" customHeight="1" x14ac:dyDescent="0.25">
      <c r="B1918" s="42" t="s">
        <v>3137</v>
      </c>
      <c r="C1918" s="33" t="s">
        <v>6631</v>
      </c>
      <c r="D1918" s="34" t="str">
        <f>_xlfn.XLOOKUP($B1918,[1]Redo!$A:$A,[1]Redo!$AD:$AD)</f>
        <v>SGN,S8,BRW,R9-3,</v>
      </c>
      <c r="E1918" s="35">
        <v>1326</v>
      </c>
      <c r="F1918" s="36">
        <f>_xlfn.XLOOKUP($B1918,'[1]DOT Signs Costs (2)'!$A:$A,'[1]DOT Signs Costs (2)'!$Y:$Y)</f>
        <v>0.33468750000000008</v>
      </c>
      <c r="G1918" s="37">
        <f t="shared" si="379"/>
        <v>20.081250000000004</v>
      </c>
      <c r="H1918" s="36">
        <f>_xlfn.XLOOKUP($B1918,'[1]DOT Signs Costs (2)'!$A:$A,'[1]DOT Signs Costs (2)'!$W:$W)</f>
        <v>56.650000000000006</v>
      </c>
      <c r="I1918" s="36">
        <f t="shared" si="378"/>
        <v>15.526153125000004</v>
      </c>
      <c r="J1918" s="36">
        <f t="shared" si="380"/>
        <v>0.22424062500000008</v>
      </c>
      <c r="K1918" s="36">
        <f t="shared" si="381"/>
        <v>15.526153125000004</v>
      </c>
      <c r="L1918" s="36">
        <f t="shared" si="382"/>
        <v>72.400393750000006</v>
      </c>
      <c r="M1918" s="36">
        <f t="shared" si="383"/>
        <v>5.6617107912500009</v>
      </c>
      <c r="N1918" s="36">
        <f t="shared" si="384"/>
        <v>78.062104541250008</v>
      </c>
      <c r="O1918" s="36">
        <f t="shared" si="385"/>
        <v>14.224975522735164</v>
      </c>
      <c r="P1918" s="36">
        <f t="shared" si="386"/>
        <v>92.287080063985172</v>
      </c>
      <c r="Q1918" s="38">
        <v>53.36</v>
      </c>
      <c r="R1918" s="39">
        <f t="shared" si="387"/>
        <v>-0.42180422261703326</v>
      </c>
      <c r="S1918" s="40"/>
      <c r="T1918" s="41" t="str">
        <f t="shared" si="388"/>
        <v/>
      </c>
      <c r="U1918" s="41" t="str">
        <f t="shared" si="389"/>
        <v/>
      </c>
      <c r="V1918" s="41">
        <f t="shared" si="377"/>
        <v>53.36</v>
      </c>
      <c r="W1918" s="18">
        <f>_xlfn.XLOOKUP($B1918,'[1]Query2 w Prices'!$B:$B,'[1]Query2 w Prices'!$L:$L)</f>
        <v>53.286000000000001</v>
      </c>
    </row>
    <row r="1919" spans="2:23" ht="16.5" customHeight="1" x14ac:dyDescent="0.25">
      <c r="B1919" s="32" t="s">
        <v>3138</v>
      </c>
      <c r="C1919" s="33" t="s">
        <v>7927</v>
      </c>
      <c r="D1919" s="34" t="str">
        <f>_xlfn.XLOOKUP($B1919,[1]Redo!$A:$A,[1]Redo!$AD:$AD)</f>
        <v>SGN,S8,WBX,R9-3a,</v>
      </c>
      <c r="E1919" s="35">
        <v>1326</v>
      </c>
      <c r="F1919" s="36">
        <f>_xlfn.XLOOKUP($B1919,'[1]DOT Signs Costs (2)'!$A:$A,'[1]DOT Signs Costs (2)'!$Y:$Y)</f>
        <v>0.11352500000000001</v>
      </c>
      <c r="G1919" s="37">
        <f t="shared" si="379"/>
        <v>6.8115000000000006</v>
      </c>
      <c r="H1919" s="36">
        <f>_xlfn.XLOOKUP($B1919,'[1]DOT Signs Costs (2)'!$A:$A,'[1]DOT Signs Costs (2)'!$W:$W)</f>
        <v>13.596</v>
      </c>
      <c r="I1919" s="36">
        <f t="shared" si="378"/>
        <v>5.2664247500000005</v>
      </c>
      <c r="J1919" s="36">
        <f t="shared" si="380"/>
        <v>7.6061750000000011E-2</v>
      </c>
      <c r="K1919" s="36">
        <f t="shared" si="381"/>
        <v>5.2664247500000005</v>
      </c>
      <c r="L1919" s="36">
        <f t="shared" si="382"/>
        <v>18.9384865</v>
      </c>
      <c r="M1919" s="36">
        <f t="shared" si="383"/>
        <v>1.4809896443000001</v>
      </c>
      <c r="N1919" s="36">
        <f t="shared" si="384"/>
        <v>20.419476144299999</v>
      </c>
      <c r="O1919" s="36">
        <f t="shared" si="385"/>
        <v>3.7209674277517353</v>
      </c>
      <c r="P1919" s="36">
        <f t="shared" si="386"/>
        <v>24.140443572051733</v>
      </c>
      <c r="Q1919" s="38">
        <v>14.81</v>
      </c>
      <c r="R1919" s="39">
        <f t="shared" si="387"/>
        <v>-0.38650671617541965</v>
      </c>
      <c r="S1919" s="40"/>
      <c r="T1919" s="41" t="str">
        <f t="shared" si="388"/>
        <v/>
      </c>
      <c r="U1919" s="41" t="str">
        <f t="shared" si="389"/>
        <v/>
      </c>
      <c r="V1919" s="41">
        <f t="shared" si="377"/>
        <v>14.81</v>
      </c>
      <c r="W1919" s="18">
        <f>_xlfn.XLOOKUP($B1919,'[1]Query2 w Prices'!$B:$B,'[1]Query2 w Prices'!$L:$L)</f>
        <v>14.735099999999999</v>
      </c>
    </row>
    <row r="1920" spans="2:23" ht="16.5" customHeight="1" x14ac:dyDescent="0.25">
      <c r="B1920" s="42" t="s">
        <v>3140</v>
      </c>
      <c r="C1920" s="33" t="s">
        <v>7928</v>
      </c>
      <c r="D1920" s="34" t="str">
        <f>_xlfn.XLOOKUP($B1920,[1]Redo!$A:$A,[1]Redo!$AD:$AD)</f>
        <v>SGN,S8,WBX,R9-3bP,</v>
      </c>
      <c r="E1920" s="35">
        <v>1326</v>
      </c>
      <c r="F1920" s="36">
        <f>_xlfn.XLOOKUP($B1920,'[1]DOT Signs Costs (2)'!$A:$A,'[1]DOT Signs Costs (2)'!$Y:$Y)</f>
        <v>0.10352500000000002</v>
      </c>
      <c r="G1920" s="37">
        <f t="shared" si="379"/>
        <v>6.2115000000000009</v>
      </c>
      <c r="H1920" s="36">
        <f>_xlfn.XLOOKUP($B1920,'[1]DOT Signs Costs (2)'!$A:$A,'[1]DOT Signs Costs (2)'!$W:$W)</f>
        <v>13.596</v>
      </c>
      <c r="I1920" s="36">
        <f t="shared" si="378"/>
        <v>4.8025247500000008</v>
      </c>
      <c r="J1920" s="36">
        <f t="shared" si="380"/>
        <v>6.9361750000000014E-2</v>
      </c>
      <c r="K1920" s="36">
        <f t="shared" si="381"/>
        <v>4.8025247500000008</v>
      </c>
      <c r="L1920" s="36">
        <f t="shared" si="382"/>
        <v>18.467886500000002</v>
      </c>
      <c r="M1920" s="36">
        <f t="shared" si="383"/>
        <v>1.4441887243000002</v>
      </c>
      <c r="N1920" s="36">
        <f t="shared" si="384"/>
        <v>19.912075224300004</v>
      </c>
      <c r="O1920" s="36">
        <f t="shared" si="385"/>
        <v>3.6285055897109841</v>
      </c>
      <c r="P1920" s="36">
        <f t="shared" si="386"/>
        <v>23.540580814010987</v>
      </c>
      <c r="Q1920" s="38">
        <v>14.7</v>
      </c>
      <c r="R1920" s="39">
        <f t="shared" si="387"/>
        <v>-0.37554641849572429</v>
      </c>
      <c r="S1920" s="40"/>
      <c r="T1920" s="41" t="str">
        <f t="shared" si="388"/>
        <v/>
      </c>
      <c r="U1920" s="41" t="str">
        <f t="shared" si="389"/>
        <v/>
      </c>
      <c r="V1920" s="41">
        <f t="shared" si="377"/>
        <v>14.7</v>
      </c>
      <c r="W1920" s="18">
        <f>_xlfn.XLOOKUP($B1920,'[1]Query2 w Prices'!$B:$B,'[1]Query2 w Prices'!$L:$L)</f>
        <v>14.623200000000001</v>
      </c>
    </row>
    <row r="1921" spans="2:23" ht="16.5" customHeight="1" x14ac:dyDescent="0.25">
      <c r="B1921" s="32" t="s">
        <v>3142</v>
      </c>
      <c r="C1921" s="33" t="s">
        <v>7929</v>
      </c>
      <c r="D1921" s="34" t="str">
        <f>_xlfn.XLOOKUP($B1921,[1]Redo!$A:$A,[1]Redo!$AD:$AD)</f>
        <v>SGN,S8,WBX,R9-3cP,</v>
      </c>
      <c r="E1921" s="35">
        <v>1326</v>
      </c>
      <c r="F1921" s="36">
        <f>_xlfn.XLOOKUP($B1921,'[1]DOT Signs Costs (2)'!$A:$A,'[1]DOT Signs Costs (2)'!$Y:$Y)</f>
        <v>8.2350000000000007E-2</v>
      </c>
      <c r="G1921" s="37">
        <f t="shared" si="379"/>
        <v>4.9410000000000007</v>
      </c>
      <c r="H1921" s="36">
        <f>_xlfn.XLOOKUP($B1921,'[1]DOT Signs Costs (2)'!$A:$A,'[1]DOT Signs Costs (2)'!$W:$W)</f>
        <v>9.0640000000000001</v>
      </c>
      <c r="I1921" s="36">
        <f t="shared" si="378"/>
        <v>3.8202165000000003</v>
      </c>
      <c r="J1921" s="36">
        <f t="shared" si="380"/>
        <v>5.5174500000000008E-2</v>
      </c>
      <c r="K1921" s="36">
        <f t="shared" si="381"/>
        <v>3.8202165000000003</v>
      </c>
      <c r="L1921" s="36">
        <f t="shared" si="382"/>
        <v>12.939391000000001</v>
      </c>
      <c r="M1921" s="36">
        <f t="shared" si="383"/>
        <v>1.0118603762</v>
      </c>
      <c r="N1921" s="36">
        <f t="shared" si="384"/>
        <v>13.9512513762</v>
      </c>
      <c r="O1921" s="36">
        <f t="shared" si="385"/>
        <v>2.5422861771949914</v>
      </c>
      <c r="P1921" s="36">
        <f t="shared" si="386"/>
        <v>16.49353755339499</v>
      </c>
      <c r="Q1921" s="38">
        <v>12.55</v>
      </c>
      <c r="R1921" s="39">
        <f t="shared" si="387"/>
        <v>-0.23909592109203165</v>
      </c>
      <c r="S1921" s="40"/>
      <c r="T1921" s="41" t="str">
        <f t="shared" si="388"/>
        <v/>
      </c>
      <c r="U1921" s="41" t="str">
        <f t="shared" si="389"/>
        <v/>
      </c>
      <c r="V1921" s="41">
        <f t="shared" si="377"/>
        <v>12.55</v>
      </c>
      <c r="W1921" s="18">
        <f>_xlfn.XLOOKUP($B1921,'[1]Query2 w Prices'!$B:$B,'[1]Query2 w Prices'!$L:$L)</f>
        <v>12.470499999999999</v>
      </c>
    </row>
    <row r="1922" spans="2:23" ht="16.5" customHeight="1" x14ac:dyDescent="0.25">
      <c r="B1922" s="42" t="s">
        <v>3145</v>
      </c>
      <c r="C1922" s="33" t="s">
        <v>6632</v>
      </c>
      <c r="D1922" s="34" t="str">
        <f>_xlfn.XLOOKUP($B1922,[1]Redo!$A:$A,[1]Redo!$AD:$AD)</f>
        <v>SGN,S8,BRW,R9-4,</v>
      </c>
      <c r="E1922" s="35">
        <v>1326</v>
      </c>
      <c r="F1922" s="36">
        <f>_xlfn.XLOOKUP($B1922,'[1]DOT Signs Costs (2)'!$A:$A,'[1]DOT Signs Costs (2)'!$Y:$Y)</f>
        <v>0.22939999999999999</v>
      </c>
      <c r="G1922" s="37">
        <f t="shared" si="379"/>
        <v>13.763999999999999</v>
      </c>
      <c r="H1922" s="36">
        <f>_xlfn.XLOOKUP($B1922,'[1]DOT Signs Costs (2)'!$A:$A,'[1]DOT Signs Costs (2)'!$W:$W)</f>
        <v>36.256</v>
      </c>
      <c r="I1922" s="36">
        <f t="shared" si="378"/>
        <v>10.641866</v>
      </c>
      <c r="J1922" s="36">
        <f t="shared" si="380"/>
        <v>0.153698</v>
      </c>
      <c r="K1922" s="36">
        <f t="shared" si="381"/>
        <v>10.641866</v>
      </c>
      <c r="L1922" s="36">
        <f t="shared" si="382"/>
        <v>47.051563999999999</v>
      </c>
      <c r="M1922" s="36">
        <f t="shared" si="383"/>
        <v>3.6794323048000002</v>
      </c>
      <c r="N1922" s="36">
        <f t="shared" si="384"/>
        <v>50.730996304800001</v>
      </c>
      <c r="O1922" s="36">
        <f t="shared" si="385"/>
        <v>9.2445263283724479</v>
      </c>
      <c r="P1922" s="36">
        <f t="shared" si="386"/>
        <v>59.975522633172446</v>
      </c>
      <c r="Q1922" s="38" t="e">
        <v>#N/A</v>
      </c>
      <c r="R1922" s="39" t="str">
        <f t="shared" si="387"/>
        <v xml:space="preserve"> </v>
      </c>
      <c r="S1922" s="40"/>
      <c r="T1922" s="41" t="str">
        <f t="shared" si="388"/>
        <v/>
      </c>
      <c r="U1922" s="41" t="str">
        <f t="shared" si="389"/>
        <v/>
      </c>
      <c r="V1922" s="41" t="e">
        <f t="shared" si="377"/>
        <v>#N/A</v>
      </c>
      <c r="W1922" s="18" t="e">
        <f>_xlfn.XLOOKUP($B1922,'[1]Query2 w Prices'!$B:$B,'[1]Query2 w Prices'!$L:$L)</f>
        <v>#N/A</v>
      </c>
    </row>
    <row r="1923" spans="2:23" ht="16.5" customHeight="1" x14ac:dyDescent="0.25">
      <c r="B1923" s="32" t="s">
        <v>3148</v>
      </c>
      <c r="C1923" s="33" t="s">
        <v>6633</v>
      </c>
      <c r="D1923" s="34" t="str">
        <f>_xlfn.XLOOKUP($B1923,[1]Redo!$A:$A,[1]Redo!$AD:$AD)</f>
        <v>SGN,S8,BRW,R9-4,</v>
      </c>
      <c r="E1923" s="35">
        <v>1326</v>
      </c>
      <c r="F1923" s="36">
        <f>_xlfn.XLOOKUP($B1923,'[1]DOT Signs Costs (2)'!$A:$A,'[1]DOT Signs Costs (2)'!$Y:$Y)</f>
        <v>0.14528749999999999</v>
      </c>
      <c r="G1923" s="37">
        <f t="shared" si="379"/>
        <v>8.7172499999999999</v>
      </c>
      <c r="H1923" s="36">
        <f>_xlfn.XLOOKUP($B1923,'[1]DOT Signs Costs (2)'!$A:$A,'[1]DOT Signs Costs (2)'!$W:$W)</f>
        <v>20.394000000000002</v>
      </c>
      <c r="I1923" s="36">
        <f t="shared" si="378"/>
        <v>6.7398871249999992</v>
      </c>
      <c r="J1923" s="36">
        <f t="shared" si="380"/>
        <v>9.7342625000000002E-2</v>
      </c>
      <c r="K1923" s="36">
        <f t="shared" si="381"/>
        <v>6.7398871249999992</v>
      </c>
      <c r="L1923" s="36">
        <f t="shared" si="382"/>
        <v>27.231229750000001</v>
      </c>
      <c r="M1923" s="36">
        <f t="shared" si="383"/>
        <v>2.1294821664500003</v>
      </c>
      <c r="N1923" s="36">
        <f t="shared" si="384"/>
        <v>29.360711916450001</v>
      </c>
      <c r="O1923" s="36">
        <f t="shared" si="385"/>
        <v>5.3502965465257235</v>
      </c>
      <c r="P1923" s="36">
        <f t="shared" si="386"/>
        <v>34.711008462975727</v>
      </c>
      <c r="Q1923" s="38">
        <v>22.18</v>
      </c>
      <c r="R1923" s="39">
        <f t="shared" si="387"/>
        <v>-0.36100963405721403</v>
      </c>
      <c r="S1923" s="40"/>
      <c r="T1923" s="41" t="str">
        <f t="shared" si="388"/>
        <v/>
      </c>
      <c r="U1923" s="41" t="str">
        <f t="shared" si="389"/>
        <v/>
      </c>
      <c r="V1923" s="41">
        <f t="shared" si="377"/>
        <v>22.18</v>
      </c>
      <c r="W1923" s="18">
        <f>_xlfn.XLOOKUP($B1923,'[1]Query2 w Prices'!$B:$B,'[1]Query2 w Prices'!$L:$L)</f>
        <v>22.102699999999999</v>
      </c>
    </row>
    <row r="1924" spans="2:23" ht="16.5" customHeight="1" x14ac:dyDescent="0.25">
      <c r="B1924" s="42" t="s">
        <v>3150</v>
      </c>
      <c r="C1924" s="33" t="s">
        <v>7930</v>
      </c>
      <c r="D1924" s="34" t="str">
        <f>_xlfn.XLOOKUP($B1924,[1]Redo!$A:$A,[1]Redo!$AD:$AD)</f>
        <v>SGN,S8,WBX,R9-4a,</v>
      </c>
      <c r="E1924" s="35">
        <v>1326</v>
      </c>
      <c r="F1924" s="36">
        <f>_xlfn.XLOOKUP($B1924,'[1]DOT Signs Costs (2)'!$A:$A,'[1]DOT Signs Costs (2)'!$Y:$Y)</f>
        <v>0.11352500000000001</v>
      </c>
      <c r="G1924" s="37">
        <f t="shared" si="379"/>
        <v>6.8115000000000006</v>
      </c>
      <c r="H1924" s="36">
        <f>_xlfn.XLOOKUP($B1924,'[1]DOT Signs Costs (2)'!$A:$A,'[1]DOT Signs Costs (2)'!$W:$W)</f>
        <v>13.596</v>
      </c>
      <c r="I1924" s="36">
        <f t="shared" si="378"/>
        <v>5.2664247500000005</v>
      </c>
      <c r="J1924" s="36">
        <f t="shared" si="380"/>
        <v>7.6061750000000011E-2</v>
      </c>
      <c r="K1924" s="36">
        <f t="shared" si="381"/>
        <v>5.2664247500000005</v>
      </c>
      <c r="L1924" s="36">
        <f t="shared" si="382"/>
        <v>18.9384865</v>
      </c>
      <c r="M1924" s="36">
        <f t="shared" si="383"/>
        <v>1.4809896443000001</v>
      </c>
      <c r="N1924" s="36">
        <f t="shared" si="384"/>
        <v>20.419476144299999</v>
      </c>
      <c r="O1924" s="36">
        <f t="shared" si="385"/>
        <v>3.7209674277517353</v>
      </c>
      <c r="P1924" s="36">
        <f t="shared" si="386"/>
        <v>24.140443572051733</v>
      </c>
      <c r="Q1924" s="38" t="e">
        <v>#N/A</v>
      </c>
      <c r="R1924" s="39" t="str">
        <f t="shared" si="387"/>
        <v xml:space="preserve"> </v>
      </c>
      <c r="S1924" s="40"/>
      <c r="T1924" s="41" t="str">
        <f t="shared" si="388"/>
        <v/>
      </c>
      <c r="U1924" s="41" t="str">
        <f t="shared" si="389"/>
        <v/>
      </c>
      <c r="V1924" s="41" t="e">
        <f t="shared" si="377"/>
        <v>#N/A</v>
      </c>
      <c r="W1924" s="18" t="e">
        <f>_xlfn.XLOOKUP($B1924,'[1]Query2 w Prices'!$B:$B,'[1]Query2 w Prices'!$L:$L)</f>
        <v>#N/A</v>
      </c>
    </row>
    <row r="1925" spans="2:23" ht="16.5" customHeight="1" x14ac:dyDescent="0.25">
      <c r="B1925" s="32" t="s">
        <v>3152</v>
      </c>
      <c r="C1925" s="33" t="s">
        <v>7931</v>
      </c>
      <c r="D1925" s="34" t="str">
        <f>_xlfn.XLOOKUP($B1925,[1]Redo!$A:$A,[1]Redo!$AD:$AD)</f>
        <v>SGN,S8,WBX,R9-4a,</v>
      </c>
      <c r="E1925" s="35">
        <v>1326</v>
      </c>
      <c r="F1925" s="36">
        <f>_xlfn.XLOOKUP($B1925,'[1]DOT Signs Costs (2)'!$A:$A,'[1]DOT Signs Costs (2)'!$Y:$Y)</f>
        <v>0.18705000000000002</v>
      </c>
      <c r="G1925" s="37">
        <f t="shared" si="379"/>
        <v>11.223000000000001</v>
      </c>
      <c r="H1925" s="36">
        <f>_xlfn.XLOOKUP($B1925,'[1]DOT Signs Costs (2)'!$A:$A,'[1]DOT Signs Costs (2)'!$W:$W)</f>
        <v>27.192</v>
      </c>
      <c r="I1925" s="36">
        <f t="shared" si="378"/>
        <v>8.6772495000000003</v>
      </c>
      <c r="J1925" s="36">
        <f t="shared" si="380"/>
        <v>0.12532350000000003</v>
      </c>
      <c r="K1925" s="36">
        <f t="shared" si="381"/>
        <v>8.6772495000000003</v>
      </c>
      <c r="L1925" s="36">
        <f t="shared" si="382"/>
        <v>35.994573000000003</v>
      </c>
      <c r="M1925" s="36">
        <f t="shared" si="383"/>
        <v>2.8147756086000002</v>
      </c>
      <c r="N1925" s="36">
        <f t="shared" si="384"/>
        <v>38.809348608600004</v>
      </c>
      <c r="O1925" s="36">
        <f t="shared" si="385"/>
        <v>7.0720875033404642</v>
      </c>
      <c r="P1925" s="36">
        <f t="shared" si="386"/>
        <v>45.881436111940467</v>
      </c>
      <c r="Q1925" s="38">
        <v>29.56</v>
      </c>
      <c r="R1925" s="39">
        <f t="shared" si="387"/>
        <v>-0.35573071584158361</v>
      </c>
      <c r="S1925" s="40"/>
      <c r="T1925" s="41" t="str">
        <f t="shared" si="388"/>
        <v/>
      </c>
      <c r="U1925" s="41" t="str">
        <f t="shared" si="389"/>
        <v/>
      </c>
      <c r="V1925" s="41">
        <f t="shared" si="377"/>
        <v>29.56</v>
      </c>
      <c r="W1925" s="18">
        <f>_xlfn.XLOOKUP($B1925,'[1]Query2 w Prices'!$B:$B,'[1]Query2 w Prices'!$L:$L)</f>
        <v>29.481400000000001</v>
      </c>
    </row>
    <row r="1926" spans="2:23" ht="16.5" customHeight="1" x14ac:dyDescent="0.25">
      <c r="B1926" s="42" t="s">
        <v>3153</v>
      </c>
      <c r="C1926" s="33" t="s">
        <v>6634</v>
      </c>
      <c r="D1926" s="34" t="str">
        <f>_xlfn.XLOOKUP($B1926,[1]Redo!$A:$A,[1]Redo!$AD:$AD)</f>
        <v>SGN,S8,WBX,R9-5,</v>
      </c>
      <c r="E1926" s="35">
        <v>1326</v>
      </c>
      <c r="F1926" s="36">
        <f>_xlfn.XLOOKUP($B1926,'[1]DOT Signs Costs (2)'!$A:$A,'[1]DOT Signs Costs (2)'!$Y:$Y)</f>
        <v>0.11352500000000001</v>
      </c>
      <c r="G1926" s="37">
        <f t="shared" si="379"/>
        <v>6.8115000000000006</v>
      </c>
      <c r="H1926" s="36">
        <f>_xlfn.XLOOKUP($B1926,'[1]DOT Signs Costs (2)'!$A:$A,'[1]DOT Signs Costs (2)'!$W:$W)</f>
        <v>13.596</v>
      </c>
      <c r="I1926" s="36">
        <f t="shared" si="378"/>
        <v>5.2664247500000005</v>
      </c>
      <c r="J1926" s="36">
        <f t="shared" si="380"/>
        <v>7.6061750000000011E-2</v>
      </c>
      <c r="K1926" s="36">
        <f t="shared" si="381"/>
        <v>5.2664247500000005</v>
      </c>
      <c r="L1926" s="36">
        <f t="shared" si="382"/>
        <v>18.9384865</v>
      </c>
      <c r="M1926" s="36">
        <f t="shared" si="383"/>
        <v>1.4809896443000001</v>
      </c>
      <c r="N1926" s="36">
        <f t="shared" si="384"/>
        <v>20.419476144299999</v>
      </c>
      <c r="O1926" s="36">
        <f t="shared" si="385"/>
        <v>3.7209674277517353</v>
      </c>
      <c r="P1926" s="36">
        <f t="shared" si="386"/>
        <v>24.140443572051733</v>
      </c>
      <c r="Q1926" s="38">
        <v>14.82</v>
      </c>
      <c r="R1926" s="39">
        <f t="shared" si="387"/>
        <v>-0.38609247357999454</v>
      </c>
      <c r="S1926" s="40"/>
      <c r="T1926" s="41" t="str">
        <f t="shared" si="388"/>
        <v/>
      </c>
      <c r="U1926" s="41" t="str">
        <f t="shared" si="389"/>
        <v/>
      </c>
      <c r="V1926" s="41">
        <f t="shared" ref="V1926:V1989" si="390">ROUND($W1926+7.75%,2)</f>
        <v>14.82</v>
      </c>
      <c r="W1926" s="18">
        <f>_xlfn.XLOOKUP($B1926,'[1]Query2 w Prices'!$B:$B,'[1]Query2 w Prices'!$L:$L)</f>
        <v>14.7379</v>
      </c>
    </row>
    <row r="1927" spans="2:23" ht="16.5" customHeight="1" x14ac:dyDescent="0.25">
      <c r="B1927" s="32" t="s">
        <v>3156</v>
      </c>
      <c r="C1927" s="33" t="s">
        <v>6635</v>
      </c>
      <c r="D1927" s="34" t="str">
        <f>_xlfn.XLOOKUP($B1927,[1]Redo!$A:$A,[1]Redo!$AD:$AD)</f>
        <v>SGN,S8,WBX,R9-6,</v>
      </c>
      <c r="E1927" s="35">
        <v>1326</v>
      </c>
      <c r="F1927" s="36">
        <f>_xlfn.XLOOKUP($B1927,'[1]DOT Signs Costs (2)'!$A:$A,'[1]DOT Signs Costs (2)'!$Y:$Y)</f>
        <v>0.11352500000000001</v>
      </c>
      <c r="G1927" s="37">
        <f t="shared" si="379"/>
        <v>6.8115000000000006</v>
      </c>
      <c r="H1927" s="36">
        <f>_xlfn.XLOOKUP($B1927,'[1]DOT Signs Costs (2)'!$A:$A,'[1]DOT Signs Costs (2)'!$W:$W)</f>
        <v>13.596</v>
      </c>
      <c r="I1927" s="36">
        <f t="shared" ref="I1927:I1990" si="391">F1927*$K$4</f>
        <v>5.2664247500000005</v>
      </c>
      <c r="J1927" s="36">
        <f t="shared" si="380"/>
        <v>7.6061750000000011E-2</v>
      </c>
      <c r="K1927" s="36">
        <f t="shared" si="381"/>
        <v>5.2664247500000005</v>
      </c>
      <c r="L1927" s="36">
        <f t="shared" si="382"/>
        <v>18.9384865</v>
      </c>
      <c r="M1927" s="36">
        <f t="shared" si="383"/>
        <v>1.4809896443000001</v>
      </c>
      <c r="N1927" s="36">
        <f t="shared" si="384"/>
        <v>20.419476144299999</v>
      </c>
      <c r="O1927" s="36">
        <f t="shared" si="385"/>
        <v>3.7209674277517353</v>
      </c>
      <c r="P1927" s="36">
        <f t="shared" si="386"/>
        <v>24.140443572051733</v>
      </c>
      <c r="Q1927" s="38">
        <v>14.82</v>
      </c>
      <c r="R1927" s="39">
        <f t="shared" si="387"/>
        <v>-0.38609247357999454</v>
      </c>
      <c r="S1927" s="40"/>
      <c r="T1927" s="41" t="str">
        <f t="shared" si="388"/>
        <v/>
      </c>
      <c r="U1927" s="41" t="str">
        <f t="shared" si="389"/>
        <v/>
      </c>
      <c r="V1927" s="41">
        <f t="shared" si="390"/>
        <v>14.82</v>
      </c>
      <c r="W1927" s="18">
        <f>_xlfn.XLOOKUP($B1927,'[1]Query2 w Prices'!$B:$B,'[1]Query2 w Prices'!$L:$L)</f>
        <v>14.7379</v>
      </c>
    </row>
    <row r="1928" spans="2:23" ht="16.5" customHeight="1" x14ac:dyDescent="0.25">
      <c r="B1928" s="42" t="s">
        <v>3159</v>
      </c>
      <c r="C1928" s="33" t="s">
        <v>6636</v>
      </c>
      <c r="D1928" s="34" t="str">
        <f>_xlfn.XLOOKUP($B1928,[1]Redo!$A:$A,[1]Redo!$AD:$AD)</f>
        <v>SGN,S8,WBX,R9-7,</v>
      </c>
      <c r="E1928" s="35">
        <v>1326</v>
      </c>
      <c r="F1928" s="36">
        <f>_xlfn.XLOOKUP($B1928,'[1]DOT Signs Costs (2)'!$A:$A,'[1]DOT Signs Costs (2)'!$Y:$Y)</f>
        <v>0.11352500000000001</v>
      </c>
      <c r="G1928" s="37">
        <f t="shared" si="379"/>
        <v>6.8115000000000006</v>
      </c>
      <c r="H1928" s="36">
        <f>_xlfn.XLOOKUP($B1928,'[1]DOT Signs Costs (2)'!$A:$A,'[1]DOT Signs Costs (2)'!$W:$W)</f>
        <v>13.596</v>
      </c>
      <c r="I1928" s="36">
        <f t="shared" si="391"/>
        <v>5.2664247500000005</v>
      </c>
      <c r="J1928" s="36">
        <f t="shared" si="380"/>
        <v>7.6061750000000011E-2</v>
      </c>
      <c r="K1928" s="36">
        <f t="shared" si="381"/>
        <v>5.2664247500000005</v>
      </c>
      <c r="L1928" s="36">
        <f t="shared" si="382"/>
        <v>18.9384865</v>
      </c>
      <c r="M1928" s="36">
        <f t="shared" si="383"/>
        <v>1.4809896443000001</v>
      </c>
      <c r="N1928" s="36">
        <f t="shared" si="384"/>
        <v>20.419476144299999</v>
      </c>
      <c r="O1928" s="36">
        <f t="shared" si="385"/>
        <v>3.7209674277517353</v>
      </c>
      <c r="P1928" s="36">
        <f t="shared" si="386"/>
        <v>24.140443572051733</v>
      </c>
      <c r="Q1928" s="38">
        <v>14.82</v>
      </c>
      <c r="R1928" s="39">
        <f t="shared" si="387"/>
        <v>-0.38609247357999454</v>
      </c>
      <c r="S1928" s="40"/>
      <c r="T1928" s="41" t="str">
        <f t="shared" si="388"/>
        <v/>
      </c>
      <c r="U1928" s="41" t="str">
        <f t="shared" si="389"/>
        <v/>
      </c>
      <c r="V1928" s="41">
        <f t="shared" si="390"/>
        <v>14.82</v>
      </c>
      <c r="W1928" s="18">
        <f>_xlfn.XLOOKUP($B1928,'[1]Query2 w Prices'!$B:$B,'[1]Query2 w Prices'!$L:$L)</f>
        <v>14.7379</v>
      </c>
    </row>
    <row r="1929" spans="2:23" ht="16.5" customHeight="1" x14ac:dyDescent="0.25">
      <c r="B1929" s="32" t="s">
        <v>3162</v>
      </c>
      <c r="C1929" s="33" t="s">
        <v>6637</v>
      </c>
      <c r="D1929" s="34" t="str">
        <f>_xlfn.XLOOKUP($B1929,[1]Redo!$A:$A,[1]Redo!$AD:$AD)</f>
        <v>SGN,S8,WBX,R9-8,</v>
      </c>
      <c r="E1929" s="35">
        <v>1326</v>
      </c>
      <c r="F1929" s="36">
        <f>_xlfn.XLOOKUP($B1929,'[1]DOT Signs Costs (2)'!$A:$A,'[1]DOT Signs Costs (2)'!$Y:$Y)</f>
        <v>0.24057500000000001</v>
      </c>
      <c r="G1929" s="37">
        <f t="shared" si="379"/>
        <v>14.4345</v>
      </c>
      <c r="H1929" s="36">
        <f>_xlfn.XLOOKUP($B1929,'[1]DOT Signs Costs (2)'!$A:$A,'[1]DOT Signs Costs (2)'!$W:$W)</f>
        <v>40.788000000000004</v>
      </c>
      <c r="I1929" s="36">
        <f t="shared" si="391"/>
        <v>11.160274250000001</v>
      </c>
      <c r="J1929" s="36">
        <f t="shared" si="380"/>
        <v>0.16118525000000003</v>
      </c>
      <c r="K1929" s="36">
        <f t="shared" si="381"/>
        <v>11.160274250000001</v>
      </c>
      <c r="L1929" s="36">
        <f t="shared" si="382"/>
        <v>52.109459500000007</v>
      </c>
      <c r="M1929" s="36">
        <f t="shared" si="383"/>
        <v>4.0749597329000009</v>
      </c>
      <c r="N1929" s="36">
        <f t="shared" si="384"/>
        <v>56.184419232900005</v>
      </c>
      <c r="O1929" s="36">
        <f t="shared" si="385"/>
        <v>10.238283902847687</v>
      </c>
      <c r="P1929" s="36">
        <f t="shared" si="386"/>
        <v>66.422703135747696</v>
      </c>
      <c r="Q1929" s="38">
        <v>38.619999999999997</v>
      </c>
      <c r="R1929" s="39">
        <f t="shared" si="387"/>
        <v>-0.41857229265312307</v>
      </c>
      <c r="S1929" s="40"/>
      <c r="T1929" s="41" t="str">
        <f t="shared" si="388"/>
        <v/>
      </c>
      <c r="U1929" s="41" t="str">
        <f t="shared" si="389"/>
        <v/>
      </c>
      <c r="V1929" s="41">
        <f t="shared" si="390"/>
        <v>38.619999999999997</v>
      </c>
      <c r="W1929" s="18">
        <f>_xlfn.XLOOKUP($B1929,'[1]Query2 w Prices'!$B:$B,'[1]Query2 w Prices'!$L:$L)</f>
        <v>38.545299999999997</v>
      </c>
    </row>
    <row r="1930" spans="2:23" ht="16.5" customHeight="1" x14ac:dyDescent="0.25">
      <c r="B1930" s="42" t="s">
        <v>3165</v>
      </c>
      <c r="C1930" s="33" t="s">
        <v>6638</v>
      </c>
      <c r="D1930" s="34" t="str">
        <f>_xlfn.XLOOKUP($B1930,[1]Redo!$A:$A,[1]Redo!$AD:$AD)</f>
        <v>SGN,S8,WBX,R9-9,</v>
      </c>
      <c r="E1930" s="35">
        <v>1326</v>
      </c>
      <c r="F1930" s="36">
        <f>_xlfn.XLOOKUP($B1930,'[1]DOT Signs Costs (2)'!$A:$A,'[1]DOT Signs Costs (2)'!$Y:$Y)</f>
        <v>0.12470000000000001</v>
      </c>
      <c r="G1930" s="37">
        <f t="shared" ref="G1930:G1993" si="392">IFERROR(SUM(F1930*60), " ")</f>
        <v>7.4820000000000002</v>
      </c>
      <c r="H1930" s="36">
        <f>_xlfn.XLOOKUP($B1930,'[1]DOT Signs Costs (2)'!$A:$A,'[1]DOT Signs Costs (2)'!$W:$W)</f>
        <v>18.128</v>
      </c>
      <c r="I1930" s="36">
        <f t="shared" si="391"/>
        <v>5.7848329999999999</v>
      </c>
      <c r="J1930" s="36">
        <f t="shared" ref="J1930:J1993" si="393">IFERROR(SUM($J$4*F1930), " " )</f>
        <v>8.3549000000000012E-2</v>
      </c>
      <c r="K1930" s="36">
        <f t="shared" ref="K1930:K1993" si="394">IFERROR(SUM($K$4*F1930), " ")</f>
        <v>5.7848329999999999</v>
      </c>
      <c r="L1930" s="36">
        <f t="shared" ref="L1930:L1993" si="395">IFERROR(SUM(H1930+J1930+K1930), " ")</f>
        <v>23.996382000000001</v>
      </c>
      <c r="M1930" s="36">
        <f t="shared" ref="M1930:M1993" si="396">IFERROR(SUM(L1930*$M$4), " ")</f>
        <v>1.8765170724000002</v>
      </c>
      <c r="N1930" s="36">
        <f t="shared" ref="N1930:N1993" si="397">IFERROR(SUM(L1930+M1930), " ")</f>
        <v>25.872899072399999</v>
      </c>
      <c r="O1930" s="36">
        <f t="shared" ref="O1930:O1993" si="398">IFERROR(SUM(N1930*$O$4), " ")</f>
        <v>4.7147250022269755</v>
      </c>
      <c r="P1930" s="36">
        <f t="shared" ref="P1930:P1993" si="399">IFERROR(SUM(O1930+N1930),"")</f>
        <v>30.587624074626973</v>
      </c>
      <c r="Q1930" s="38">
        <v>19.920000000000002</v>
      </c>
      <c r="R1930" s="39">
        <f t="shared" ref="R1930:R1993" si="400">IFERROR(SUM(Q1930-P1930)/(P1930)," ")</f>
        <v>-0.34875621750157354</v>
      </c>
      <c r="S1930" s="40"/>
      <c r="T1930" s="41" t="str">
        <f t="shared" ref="T1930:T1993" si="401">IF(S1930=0,"",Q1930*S1930)</f>
        <v/>
      </c>
      <c r="U1930" s="41" t="str">
        <f t="shared" ref="U1930:U1993" si="402">IFERROR(T1930-(P1930*S1930),"")</f>
        <v/>
      </c>
      <c r="V1930" s="41">
        <f t="shared" si="390"/>
        <v>19.920000000000002</v>
      </c>
      <c r="W1930" s="18">
        <f>_xlfn.XLOOKUP($B1930,'[1]Query2 w Prices'!$B:$B,'[1]Query2 w Prices'!$L:$L)</f>
        <v>19.839500000000001</v>
      </c>
    </row>
    <row r="1931" spans="2:23" ht="16.5" customHeight="1" x14ac:dyDescent="0.25">
      <c r="B1931" s="32" t="s">
        <v>3177</v>
      </c>
      <c r="C1931" s="33" t="s">
        <v>6639</v>
      </c>
      <c r="D1931" s="34" t="str">
        <f>_xlfn.XLOOKUP($B1931,[1]Redo!$A:$A,[1]Redo!$AD:$AD)</f>
        <v>SGN,S11,WGX,RS-200,</v>
      </c>
      <c r="E1931" s="35">
        <v>1326</v>
      </c>
      <c r="F1931" s="36">
        <f>_xlfn.XLOOKUP($B1931,'[1]DOT Signs Costs (2)'!$A:$A,'[1]DOT Signs Costs (2)'!$Y:$Y)</f>
        <v>0.14528749999999999</v>
      </c>
      <c r="G1931" s="37">
        <f t="shared" si="392"/>
        <v>8.7172499999999999</v>
      </c>
      <c r="H1931" s="36">
        <f>_xlfn.XLOOKUP($B1931,'[1]DOT Signs Costs (2)'!$A:$A,'[1]DOT Signs Costs (2)'!$W:$W)</f>
        <v>20.394000000000002</v>
      </c>
      <c r="I1931" s="36">
        <f t="shared" si="391"/>
        <v>6.7398871249999992</v>
      </c>
      <c r="J1931" s="36">
        <f t="shared" si="393"/>
        <v>9.7342625000000002E-2</v>
      </c>
      <c r="K1931" s="36">
        <f t="shared" si="394"/>
        <v>6.7398871249999992</v>
      </c>
      <c r="L1931" s="36">
        <f t="shared" si="395"/>
        <v>27.231229750000001</v>
      </c>
      <c r="M1931" s="36">
        <f t="shared" si="396"/>
        <v>2.1294821664500003</v>
      </c>
      <c r="N1931" s="36">
        <f t="shared" si="397"/>
        <v>29.360711916450001</v>
      </c>
      <c r="O1931" s="36">
        <f t="shared" si="398"/>
        <v>5.3502965465257235</v>
      </c>
      <c r="P1931" s="36">
        <f t="shared" si="399"/>
        <v>34.711008462975727</v>
      </c>
      <c r="Q1931" s="38">
        <v>22.75</v>
      </c>
      <c r="R1931" s="39">
        <f t="shared" si="400"/>
        <v>-0.34458833069439221</v>
      </c>
      <c r="S1931" s="40"/>
      <c r="T1931" s="41" t="str">
        <f t="shared" si="401"/>
        <v/>
      </c>
      <c r="U1931" s="41" t="str">
        <f t="shared" si="402"/>
        <v/>
      </c>
      <c r="V1931" s="41">
        <f t="shared" si="390"/>
        <v>22.75</v>
      </c>
      <c r="W1931" s="18">
        <f>_xlfn.XLOOKUP($B1931,'[1]Query2 w Prices'!$B:$B,'[1]Query2 w Prices'!$L:$L)</f>
        <v>22.6737</v>
      </c>
    </row>
    <row r="1932" spans="2:23" ht="16.5" customHeight="1" x14ac:dyDescent="0.25">
      <c r="B1932" s="42" t="s">
        <v>3180</v>
      </c>
      <c r="C1932" s="33" t="s">
        <v>6640</v>
      </c>
      <c r="D1932" s="34" t="str">
        <f>_xlfn.XLOOKUP($B1932,[1]Redo!$A:$A,[1]Redo!$AD:$AD)</f>
        <v>SGN,S11,WGX,RS-200,</v>
      </c>
      <c r="E1932" s="35">
        <v>1326</v>
      </c>
      <c r="F1932" s="36">
        <f>_xlfn.XLOOKUP($B1932,'[1]DOT Signs Costs (2)'!$A:$A,'[1]DOT Signs Costs (2)'!$Y:$Y)</f>
        <v>0.22939999999999999</v>
      </c>
      <c r="G1932" s="37">
        <f t="shared" si="392"/>
        <v>13.763999999999999</v>
      </c>
      <c r="H1932" s="36">
        <f>_xlfn.XLOOKUP($B1932,'[1]DOT Signs Costs (2)'!$A:$A,'[1]DOT Signs Costs (2)'!$W:$W)</f>
        <v>36.256</v>
      </c>
      <c r="I1932" s="36">
        <f t="shared" si="391"/>
        <v>10.641866</v>
      </c>
      <c r="J1932" s="36">
        <f t="shared" si="393"/>
        <v>0.153698</v>
      </c>
      <c r="K1932" s="36">
        <f t="shared" si="394"/>
        <v>10.641866</v>
      </c>
      <c r="L1932" s="36">
        <f t="shared" si="395"/>
        <v>47.051563999999999</v>
      </c>
      <c r="M1932" s="36">
        <f t="shared" si="396"/>
        <v>3.6794323048000002</v>
      </c>
      <c r="N1932" s="36">
        <f t="shared" si="397"/>
        <v>50.730996304800001</v>
      </c>
      <c r="O1932" s="36">
        <f t="shared" si="398"/>
        <v>9.2445263283724479</v>
      </c>
      <c r="P1932" s="36">
        <f t="shared" si="399"/>
        <v>59.975522633172446</v>
      </c>
      <c r="Q1932" s="38">
        <v>35.22</v>
      </c>
      <c r="R1932" s="39">
        <f t="shared" si="400"/>
        <v>-0.4127604320279849</v>
      </c>
      <c r="S1932" s="40"/>
      <c r="T1932" s="41" t="str">
        <f t="shared" si="401"/>
        <v/>
      </c>
      <c r="U1932" s="41" t="str">
        <f t="shared" si="402"/>
        <v/>
      </c>
      <c r="V1932" s="41">
        <f t="shared" si="390"/>
        <v>35.22</v>
      </c>
      <c r="W1932" s="18">
        <f>_xlfn.XLOOKUP($B1932,'[1]Query2 w Prices'!$B:$B,'[1]Query2 w Prices'!$L:$L)</f>
        <v>35.144300000000001</v>
      </c>
    </row>
    <row r="1933" spans="2:23" ht="16.5" customHeight="1" x14ac:dyDescent="0.25">
      <c r="B1933" s="32" t="s">
        <v>3181</v>
      </c>
      <c r="C1933" s="33" t="s">
        <v>6641</v>
      </c>
      <c r="D1933" s="34" t="str">
        <f>_xlfn.XLOOKUP($B1933,[1]Redo!$A:$A,[1]Redo!$AD:$AD)</f>
        <v>SGN,S11,WGX,RS-200,</v>
      </c>
      <c r="E1933" s="35">
        <v>1326</v>
      </c>
      <c r="F1933" s="36">
        <f>_xlfn.XLOOKUP($B1933,'[1]DOT Signs Costs (2)'!$A:$A,'[1]DOT Signs Costs (2)'!$Y:$Y)</f>
        <v>0.33468750000000008</v>
      </c>
      <c r="G1933" s="37">
        <f t="shared" si="392"/>
        <v>20.081250000000004</v>
      </c>
      <c r="H1933" s="36">
        <f>_xlfn.XLOOKUP($B1933,'[1]DOT Signs Costs (2)'!$A:$A,'[1]DOT Signs Costs (2)'!$W:$W)</f>
        <v>56.650000000000006</v>
      </c>
      <c r="I1933" s="36">
        <f t="shared" si="391"/>
        <v>15.526153125000004</v>
      </c>
      <c r="J1933" s="36">
        <f t="shared" si="393"/>
        <v>0.22424062500000008</v>
      </c>
      <c r="K1933" s="36">
        <f t="shared" si="394"/>
        <v>15.526153125000004</v>
      </c>
      <c r="L1933" s="36">
        <f t="shared" si="395"/>
        <v>72.400393750000006</v>
      </c>
      <c r="M1933" s="36">
        <f t="shared" si="396"/>
        <v>5.6617107912500009</v>
      </c>
      <c r="N1933" s="36">
        <f t="shared" si="397"/>
        <v>78.062104541250008</v>
      </c>
      <c r="O1933" s="36">
        <f t="shared" si="398"/>
        <v>14.224975522735164</v>
      </c>
      <c r="P1933" s="36">
        <f t="shared" si="399"/>
        <v>92.287080063985172</v>
      </c>
      <c r="Q1933" s="38">
        <v>55.63</v>
      </c>
      <c r="R1933" s="39">
        <f t="shared" si="400"/>
        <v>-0.39720706342176831</v>
      </c>
      <c r="S1933" s="40"/>
      <c r="T1933" s="41" t="str">
        <f t="shared" si="401"/>
        <v/>
      </c>
      <c r="U1933" s="41" t="str">
        <f t="shared" si="402"/>
        <v/>
      </c>
      <c r="V1933" s="41">
        <f t="shared" si="390"/>
        <v>55.63</v>
      </c>
      <c r="W1933" s="18">
        <f>_xlfn.XLOOKUP($B1933,'[1]Query2 w Prices'!$B:$B,'[1]Query2 w Prices'!$L:$L)</f>
        <v>55.550600000000003</v>
      </c>
    </row>
    <row r="1934" spans="2:23" ht="16.5" customHeight="1" x14ac:dyDescent="0.25">
      <c r="B1934" s="42" t="s">
        <v>3182</v>
      </c>
      <c r="C1934" s="33" t="s">
        <v>6642</v>
      </c>
      <c r="D1934" s="34" t="str">
        <f>_xlfn.XLOOKUP($B1934,[1]Redo!$A:$A,[1]Redo!$AD:$AD)</f>
        <v>SGN,S11,WEX,S10(CA),</v>
      </c>
      <c r="E1934" s="35">
        <v>1326</v>
      </c>
      <c r="F1934" s="36">
        <f>_xlfn.XLOOKUP($B1934,'[1]DOT Signs Costs (2)'!$A:$A,'[1]DOT Signs Costs (2)'!$Y:$Y)</f>
        <v>0.10352500000000002</v>
      </c>
      <c r="G1934" s="37">
        <f t="shared" si="392"/>
        <v>6.2115000000000009</v>
      </c>
      <c r="H1934" s="36">
        <f>_xlfn.XLOOKUP($B1934,'[1]DOT Signs Costs (2)'!$A:$A,'[1]DOT Signs Costs (2)'!$W:$W)</f>
        <v>13.596</v>
      </c>
      <c r="I1934" s="36">
        <f t="shared" si="391"/>
        <v>4.8025247500000008</v>
      </c>
      <c r="J1934" s="36">
        <f t="shared" si="393"/>
        <v>6.9361750000000014E-2</v>
      </c>
      <c r="K1934" s="36">
        <f t="shared" si="394"/>
        <v>4.8025247500000008</v>
      </c>
      <c r="L1934" s="36">
        <f t="shared" si="395"/>
        <v>18.467886500000002</v>
      </c>
      <c r="M1934" s="36">
        <f t="shared" si="396"/>
        <v>1.4441887243000002</v>
      </c>
      <c r="N1934" s="36">
        <f t="shared" si="397"/>
        <v>19.912075224300004</v>
      </c>
      <c r="O1934" s="36">
        <f t="shared" si="398"/>
        <v>3.6285055897109841</v>
      </c>
      <c r="P1934" s="36">
        <f t="shared" si="399"/>
        <v>23.540580814010987</v>
      </c>
      <c r="Q1934" s="38">
        <v>17.079999999999998</v>
      </c>
      <c r="R1934" s="39">
        <f t="shared" si="400"/>
        <v>-0.27444441006169873</v>
      </c>
      <c r="S1934" s="40"/>
      <c r="T1934" s="41" t="str">
        <f t="shared" si="401"/>
        <v/>
      </c>
      <c r="U1934" s="41" t="str">
        <f t="shared" si="402"/>
        <v/>
      </c>
      <c r="V1934" s="41">
        <f t="shared" si="390"/>
        <v>17.079999999999998</v>
      </c>
      <c r="W1934" s="18">
        <f>_xlfn.XLOOKUP($B1934,'[1]Query2 w Prices'!$B:$B,'[1]Query2 w Prices'!$L:$L)</f>
        <v>17.005299999999998</v>
      </c>
    </row>
    <row r="1935" spans="2:23" ht="16.5" customHeight="1" x14ac:dyDescent="0.25">
      <c r="B1935" s="32" t="s">
        <v>3185</v>
      </c>
      <c r="C1935" s="33" t="s">
        <v>6643</v>
      </c>
      <c r="D1935" s="34" t="str">
        <f>_xlfn.XLOOKUP($B1935,[1]Redo!$A:$A,[1]Redo!$AD:$AD)</f>
        <v>SGN,S11,MUL,S1-1,</v>
      </c>
      <c r="E1935" s="35">
        <v>1326</v>
      </c>
      <c r="F1935" s="36">
        <f>_xlfn.XLOOKUP($B1935,'[1]DOT Signs Costs (2)'!$A:$A,'[1]DOT Signs Costs (2)'!$Y:$Y)</f>
        <v>0.46115</v>
      </c>
      <c r="G1935" s="37">
        <f t="shared" si="392"/>
        <v>27.669</v>
      </c>
      <c r="H1935" s="36">
        <f>_xlfn.XLOOKUP($B1935,'[1]DOT Signs Costs (2)'!$A:$A,'[1]DOT Signs Costs (2)'!$W:$W)</f>
        <v>81.576000000000008</v>
      </c>
      <c r="I1935" s="36">
        <f t="shared" si="391"/>
        <v>21.3927485</v>
      </c>
      <c r="J1935" s="36">
        <f t="shared" si="393"/>
        <v>0.30897050000000004</v>
      </c>
      <c r="K1935" s="36">
        <f t="shared" si="394"/>
        <v>21.3927485</v>
      </c>
      <c r="L1935" s="36">
        <f t="shared" si="395"/>
        <v>103.277719</v>
      </c>
      <c r="M1935" s="36">
        <f t="shared" si="396"/>
        <v>8.0763176258000016</v>
      </c>
      <c r="N1935" s="36">
        <f t="shared" si="397"/>
        <v>111.35403662580001</v>
      </c>
      <c r="O1935" s="36">
        <f t="shared" si="398"/>
        <v>20.291644129613871</v>
      </c>
      <c r="P1935" s="36">
        <f t="shared" si="399"/>
        <v>131.64568075541388</v>
      </c>
      <c r="Q1935" s="38" t="e">
        <v>#N/A</v>
      </c>
      <c r="R1935" s="39" t="str">
        <f t="shared" si="400"/>
        <v xml:space="preserve"> </v>
      </c>
      <c r="S1935" s="40"/>
      <c r="T1935" s="41" t="str">
        <f t="shared" si="401"/>
        <v/>
      </c>
      <c r="U1935" s="41" t="str">
        <f t="shared" si="402"/>
        <v/>
      </c>
      <c r="V1935" s="41" t="e">
        <f t="shared" si="390"/>
        <v>#N/A</v>
      </c>
      <c r="W1935" s="18" t="e">
        <f>_xlfn.XLOOKUP($B1935,'[1]Query2 w Prices'!$B:$B,'[1]Query2 w Prices'!$L:$L)</f>
        <v>#N/A</v>
      </c>
    </row>
    <row r="1936" spans="2:23" ht="16.5" customHeight="1" x14ac:dyDescent="0.25">
      <c r="B1936" s="42" t="s">
        <v>3186</v>
      </c>
      <c r="C1936" s="33" t="s">
        <v>6644</v>
      </c>
      <c r="D1936" s="34" t="str">
        <f>_xlfn.XLOOKUP($B1936,[1]Redo!$A:$A,[1]Redo!$AD:$AD)</f>
        <v>SGN,S11,MUL,S1-1,</v>
      </c>
      <c r="E1936" s="35">
        <v>1326</v>
      </c>
      <c r="F1936" s="36">
        <f>_xlfn.XLOOKUP($B1936,'[1]DOT Signs Costs (2)'!$A:$A,'[1]DOT Signs Costs (2)'!$Y:$Y)</f>
        <v>0.33468750000000008</v>
      </c>
      <c r="G1936" s="37">
        <f t="shared" si="392"/>
        <v>20.081250000000004</v>
      </c>
      <c r="H1936" s="36">
        <f>_xlfn.XLOOKUP($B1936,'[1]DOT Signs Costs (2)'!$A:$A,'[1]DOT Signs Costs (2)'!$W:$W)</f>
        <v>56.650000000000006</v>
      </c>
      <c r="I1936" s="36">
        <f t="shared" si="391"/>
        <v>15.526153125000004</v>
      </c>
      <c r="J1936" s="36">
        <f t="shared" si="393"/>
        <v>0.22424062500000008</v>
      </c>
      <c r="K1936" s="36">
        <f t="shared" si="394"/>
        <v>15.526153125000004</v>
      </c>
      <c r="L1936" s="36">
        <f t="shared" si="395"/>
        <v>72.400393750000006</v>
      </c>
      <c r="M1936" s="36">
        <f t="shared" si="396"/>
        <v>5.6617107912500009</v>
      </c>
      <c r="N1936" s="36">
        <f t="shared" si="397"/>
        <v>78.062104541250008</v>
      </c>
      <c r="O1936" s="36">
        <f t="shared" si="398"/>
        <v>14.224975522735164</v>
      </c>
      <c r="P1936" s="36">
        <f t="shared" si="399"/>
        <v>92.287080063985172</v>
      </c>
      <c r="Q1936" s="38" t="e">
        <v>#N/A</v>
      </c>
      <c r="R1936" s="39" t="str">
        <f t="shared" si="400"/>
        <v xml:space="preserve"> </v>
      </c>
      <c r="S1936" s="40"/>
      <c r="T1936" s="41" t="str">
        <f t="shared" si="401"/>
        <v/>
      </c>
      <c r="U1936" s="41" t="str">
        <f t="shared" si="402"/>
        <v/>
      </c>
      <c r="V1936" s="41" t="e">
        <f t="shared" si="390"/>
        <v>#N/A</v>
      </c>
      <c r="W1936" s="18" t="e">
        <f>_xlfn.XLOOKUP($B1936,'[1]Query2 w Prices'!$B:$B,'[1]Query2 w Prices'!$L:$L)</f>
        <v>#N/A</v>
      </c>
    </row>
    <row r="1937" spans="2:23" ht="16.5" customHeight="1" x14ac:dyDescent="0.25">
      <c r="B1937" s="32" t="s">
        <v>3187</v>
      </c>
      <c r="C1937" s="33" t="s">
        <v>6645</v>
      </c>
      <c r="D1937" s="34" t="str">
        <f>_xlfn.XLOOKUP($B1937,[1]Redo!$A:$A,[1]Redo!$AD:$AD)</f>
        <v>SGN,S11,MUL,S1-1,</v>
      </c>
      <c r="E1937" s="35">
        <v>1326</v>
      </c>
      <c r="F1937" s="36">
        <f>_xlfn.XLOOKUP($B1937,'[1]DOT Signs Costs (2)'!$A:$A,'[1]DOT Signs Costs (2)'!$Y:$Y)</f>
        <v>0.77759999999999996</v>
      </c>
      <c r="G1937" s="37">
        <f t="shared" si="392"/>
        <v>46.655999999999999</v>
      </c>
      <c r="H1937" s="36">
        <f>_xlfn.XLOOKUP($B1937,'[1]DOT Signs Costs (2)'!$A:$A,'[1]DOT Signs Costs (2)'!$W:$W)</f>
        <v>145.024</v>
      </c>
      <c r="I1937" s="36">
        <f t="shared" si="391"/>
        <v>36.072863999999996</v>
      </c>
      <c r="J1937" s="36">
        <f t="shared" si="393"/>
        <v>0.52099200000000001</v>
      </c>
      <c r="K1937" s="36">
        <f t="shared" si="394"/>
        <v>36.072863999999996</v>
      </c>
      <c r="L1937" s="36">
        <f t="shared" si="395"/>
        <v>181.61785600000002</v>
      </c>
      <c r="M1937" s="36">
        <f t="shared" si="396"/>
        <v>14.202516339200002</v>
      </c>
      <c r="N1937" s="36">
        <f t="shared" si="397"/>
        <v>195.82037233920002</v>
      </c>
      <c r="O1937" s="36">
        <f t="shared" si="398"/>
        <v>35.683639580919262</v>
      </c>
      <c r="P1937" s="36">
        <f t="shared" si="399"/>
        <v>231.5040119201193</v>
      </c>
      <c r="Q1937" s="38" t="e">
        <v>#N/A</v>
      </c>
      <c r="R1937" s="39" t="str">
        <f t="shared" si="400"/>
        <v xml:space="preserve"> </v>
      </c>
      <c r="S1937" s="40"/>
      <c r="T1937" s="41" t="str">
        <f t="shared" si="401"/>
        <v/>
      </c>
      <c r="U1937" s="41" t="str">
        <f t="shared" si="402"/>
        <v/>
      </c>
      <c r="V1937" s="41" t="e">
        <f t="shared" si="390"/>
        <v>#N/A</v>
      </c>
      <c r="W1937" s="18" t="e">
        <f>_xlfn.XLOOKUP($B1937,'[1]Query2 w Prices'!$B:$B,'[1]Query2 w Prices'!$L:$L)</f>
        <v>#N/A</v>
      </c>
    </row>
    <row r="1938" spans="2:23" ht="16.5" customHeight="1" x14ac:dyDescent="0.25">
      <c r="B1938" s="42" t="s">
        <v>3189</v>
      </c>
      <c r="C1938" s="33" t="s">
        <v>6646</v>
      </c>
      <c r="D1938" s="34" t="str">
        <f>_xlfn.XLOOKUP($B1938,[1]Redo!$A:$A,[1]Redo!$AD:$AD)</f>
        <v>SGN,S11,WNX,S12(CA),</v>
      </c>
      <c r="E1938" s="35">
        <v>1326</v>
      </c>
      <c r="F1938" s="36">
        <f>_xlfn.XLOOKUP($B1938,'[1]DOT Signs Costs (2)'!$A:$A,'[1]DOT Signs Costs (2)'!$Y:$Y)</f>
        <v>0.17705000000000001</v>
      </c>
      <c r="G1938" s="37">
        <f t="shared" si="392"/>
        <v>10.623000000000001</v>
      </c>
      <c r="H1938" s="36">
        <f>_xlfn.XLOOKUP($B1938,'[1]DOT Signs Costs (2)'!$A:$A,'[1]DOT Signs Costs (2)'!$W:$W)</f>
        <v>27.192</v>
      </c>
      <c r="I1938" s="36">
        <f t="shared" si="391"/>
        <v>8.2133495000000014</v>
      </c>
      <c r="J1938" s="36">
        <f t="shared" si="393"/>
        <v>0.11862350000000002</v>
      </c>
      <c r="K1938" s="36">
        <f t="shared" si="394"/>
        <v>8.2133495000000014</v>
      </c>
      <c r="L1938" s="36">
        <f t="shared" si="395"/>
        <v>35.523973000000005</v>
      </c>
      <c r="M1938" s="36">
        <f t="shared" si="396"/>
        <v>2.7779746886000005</v>
      </c>
      <c r="N1938" s="36">
        <f t="shared" si="397"/>
        <v>38.301947688600009</v>
      </c>
      <c r="O1938" s="36">
        <f t="shared" si="398"/>
        <v>6.9796256652997126</v>
      </c>
      <c r="P1938" s="36">
        <f t="shared" si="399"/>
        <v>45.281573353899724</v>
      </c>
      <c r="Q1938" s="38">
        <v>30.12</v>
      </c>
      <c r="R1938" s="39">
        <f t="shared" si="400"/>
        <v>-0.33482876655817401</v>
      </c>
      <c r="S1938" s="40"/>
      <c r="T1938" s="41" t="str">
        <f t="shared" si="401"/>
        <v/>
      </c>
      <c r="U1938" s="41" t="str">
        <f t="shared" si="402"/>
        <v/>
      </c>
      <c r="V1938" s="41">
        <f t="shared" si="390"/>
        <v>30.12</v>
      </c>
      <c r="W1938" s="18">
        <f>_xlfn.XLOOKUP($B1938,'[1]Query2 w Prices'!$B:$B,'[1]Query2 w Prices'!$L:$L)</f>
        <v>30.0427</v>
      </c>
    </row>
    <row r="1939" spans="2:23" ht="16.5" customHeight="1" x14ac:dyDescent="0.25">
      <c r="B1939" s="32" t="s">
        <v>3192</v>
      </c>
      <c r="C1939" s="33" t="s">
        <v>6647</v>
      </c>
      <c r="D1939" s="34" t="str">
        <f>_xlfn.XLOOKUP($B1939,[1]Redo!$A:$A,[1]Redo!$AD:$AD)</f>
        <v>SGN,S11,WNX,S18(CA),</v>
      </c>
      <c r="E1939" s="35">
        <v>1326</v>
      </c>
      <c r="F1939" s="36">
        <f>_xlfn.XLOOKUP($B1939,'[1]DOT Signs Costs (2)'!$A:$A,'[1]DOT Signs Costs (2)'!$Y:$Y)</f>
        <v>0.11352500000000001</v>
      </c>
      <c r="G1939" s="37">
        <f t="shared" si="392"/>
        <v>6.8115000000000006</v>
      </c>
      <c r="H1939" s="36">
        <f>_xlfn.XLOOKUP($B1939,'[1]DOT Signs Costs (2)'!$A:$A,'[1]DOT Signs Costs (2)'!$W:$W)</f>
        <v>13.596</v>
      </c>
      <c r="I1939" s="36">
        <f t="shared" si="391"/>
        <v>5.2664247500000005</v>
      </c>
      <c r="J1939" s="36">
        <f t="shared" si="393"/>
        <v>7.6061750000000011E-2</v>
      </c>
      <c r="K1939" s="36">
        <f t="shared" si="394"/>
        <v>5.2664247500000005</v>
      </c>
      <c r="L1939" s="36">
        <f t="shared" si="395"/>
        <v>18.9384865</v>
      </c>
      <c r="M1939" s="36">
        <f t="shared" si="396"/>
        <v>1.4809896443000001</v>
      </c>
      <c r="N1939" s="36">
        <f t="shared" si="397"/>
        <v>20.419476144299999</v>
      </c>
      <c r="O1939" s="36">
        <f t="shared" si="398"/>
        <v>3.7209674277517353</v>
      </c>
      <c r="P1939" s="36">
        <f t="shared" si="399"/>
        <v>24.140443572051733</v>
      </c>
      <c r="Q1939" s="38">
        <v>20.48</v>
      </c>
      <c r="R1939" s="39">
        <f t="shared" si="400"/>
        <v>-0.15163116456938519</v>
      </c>
      <c r="S1939" s="40"/>
      <c r="T1939" s="41" t="str">
        <f t="shared" si="401"/>
        <v/>
      </c>
      <c r="U1939" s="41" t="str">
        <f t="shared" si="402"/>
        <v/>
      </c>
      <c r="V1939" s="41">
        <f t="shared" si="390"/>
        <v>20.48</v>
      </c>
      <c r="W1939" s="18">
        <f>_xlfn.XLOOKUP($B1939,'[1]Query2 w Prices'!$B:$B,'[1]Query2 w Prices'!$L:$L)</f>
        <v>20.406400000000001</v>
      </c>
    </row>
    <row r="1940" spans="2:23" ht="16.5" customHeight="1" x14ac:dyDescent="0.25">
      <c r="B1940" s="42" t="s">
        <v>3195</v>
      </c>
      <c r="C1940" s="33" t="s">
        <v>6648</v>
      </c>
      <c r="D1940" s="34" t="str">
        <f>_xlfn.XLOOKUP($B1940,[1]Redo!$A:$A,[1]Redo!$AD:$AD)</f>
        <v>SGN,S11,WNX,S18(CA),</v>
      </c>
      <c r="E1940" s="35">
        <v>1326</v>
      </c>
      <c r="F1940" s="36">
        <f>_xlfn.XLOOKUP($B1940,'[1]DOT Signs Costs (2)'!$A:$A,'[1]DOT Signs Costs (2)'!$Y:$Y)</f>
        <v>0.33410000000000006</v>
      </c>
      <c r="G1940" s="37">
        <f t="shared" si="392"/>
        <v>20.046000000000003</v>
      </c>
      <c r="H1940" s="36">
        <f>_xlfn.XLOOKUP($B1940,'[1]DOT Signs Costs (2)'!$A:$A,'[1]DOT Signs Costs (2)'!$W:$W)</f>
        <v>54.384</v>
      </c>
      <c r="I1940" s="36">
        <f t="shared" si="391"/>
        <v>15.498899000000003</v>
      </c>
      <c r="J1940" s="36">
        <f t="shared" si="393"/>
        <v>0.22384700000000005</v>
      </c>
      <c r="K1940" s="36">
        <f t="shared" si="394"/>
        <v>15.498899000000003</v>
      </c>
      <c r="L1940" s="36">
        <f t="shared" si="395"/>
        <v>70.106746000000001</v>
      </c>
      <c r="M1940" s="36">
        <f t="shared" si="396"/>
        <v>5.4823475372000008</v>
      </c>
      <c r="N1940" s="36">
        <f t="shared" si="397"/>
        <v>75.5890935372</v>
      </c>
      <c r="O1940" s="36">
        <f t="shared" si="398"/>
        <v>13.774327654517919</v>
      </c>
      <c r="P1940" s="36">
        <f t="shared" si="399"/>
        <v>89.363421191717919</v>
      </c>
      <c r="Q1940" s="38">
        <v>53.36</v>
      </c>
      <c r="R1940" s="39">
        <f t="shared" si="400"/>
        <v>-0.40288767721277291</v>
      </c>
      <c r="S1940" s="40"/>
      <c r="T1940" s="41" t="str">
        <f t="shared" si="401"/>
        <v/>
      </c>
      <c r="U1940" s="41" t="str">
        <f t="shared" si="402"/>
        <v/>
      </c>
      <c r="V1940" s="41">
        <f t="shared" si="390"/>
        <v>53.36</v>
      </c>
      <c r="W1940" s="18">
        <f>_xlfn.XLOOKUP($B1940,'[1]Query2 w Prices'!$B:$B,'[1]Query2 w Prices'!$L:$L)</f>
        <v>53.283200000000001</v>
      </c>
    </row>
    <row r="1941" spans="2:23" ht="16.5" customHeight="1" x14ac:dyDescent="0.25">
      <c r="B1941" s="32" t="s">
        <v>3196</v>
      </c>
      <c r="C1941" s="33" t="s">
        <v>6649</v>
      </c>
      <c r="D1941" s="34" t="str">
        <f>_xlfn.XLOOKUP($B1941,[1]Redo!$A:$A,[1]Redo!$AD:$AD)</f>
        <v>SGN,S11,WEX,S19(CA),</v>
      </c>
      <c r="E1941" s="35">
        <v>1326</v>
      </c>
      <c r="F1941" s="36">
        <f>_xlfn.XLOOKUP($B1941,'[1]DOT Signs Costs (2)'!$A:$A,'[1]DOT Signs Costs (2)'!$Y:$Y)</f>
        <v>8.2350000000000007E-2</v>
      </c>
      <c r="G1941" s="37">
        <f t="shared" si="392"/>
        <v>4.9410000000000007</v>
      </c>
      <c r="H1941" s="36">
        <f>_xlfn.XLOOKUP($B1941,'[1]DOT Signs Costs (2)'!$A:$A,'[1]DOT Signs Costs (2)'!$W:$W)</f>
        <v>9.0640000000000001</v>
      </c>
      <c r="I1941" s="36">
        <f t="shared" si="391"/>
        <v>3.8202165000000003</v>
      </c>
      <c r="J1941" s="36">
        <f t="shared" si="393"/>
        <v>5.5174500000000008E-2</v>
      </c>
      <c r="K1941" s="36">
        <f t="shared" si="394"/>
        <v>3.8202165000000003</v>
      </c>
      <c r="L1941" s="36">
        <f t="shared" si="395"/>
        <v>12.939391000000001</v>
      </c>
      <c r="M1941" s="36">
        <f t="shared" si="396"/>
        <v>1.0118603762</v>
      </c>
      <c r="N1941" s="36">
        <f t="shared" si="397"/>
        <v>13.9512513762</v>
      </c>
      <c r="O1941" s="36">
        <f t="shared" si="398"/>
        <v>2.5422861771949914</v>
      </c>
      <c r="P1941" s="36">
        <f t="shared" si="399"/>
        <v>16.49353755339499</v>
      </c>
      <c r="Q1941" s="38" t="e">
        <v>#N/A</v>
      </c>
      <c r="R1941" s="39" t="str">
        <f t="shared" si="400"/>
        <v xml:space="preserve"> </v>
      </c>
      <c r="S1941" s="40"/>
      <c r="T1941" s="41" t="str">
        <f t="shared" si="401"/>
        <v/>
      </c>
      <c r="U1941" s="41" t="str">
        <f t="shared" si="402"/>
        <v/>
      </c>
      <c r="V1941" s="41" t="e">
        <f t="shared" si="390"/>
        <v>#N/A</v>
      </c>
      <c r="W1941" s="18" t="e">
        <f>_xlfn.XLOOKUP($B1941,'[1]Query2 w Prices'!$B:$B,'[1]Query2 w Prices'!$L:$L)</f>
        <v>#N/A</v>
      </c>
    </row>
    <row r="1942" spans="2:23" ht="16.5" customHeight="1" x14ac:dyDescent="0.25">
      <c r="B1942" s="42" t="s">
        <v>3188</v>
      </c>
      <c r="C1942" s="33" t="s">
        <v>6650</v>
      </c>
      <c r="D1942" s="34" t="str">
        <f>_xlfn.XLOOKUP($B1942,[1]Redo!$A:$A,[1]Redo!$AD:$AD)</f>
        <v>SGN,S11,BYX,S1-1(CA),</v>
      </c>
      <c r="E1942" s="35">
        <v>1326</v>
      </c>
      <c r="F1942" s="36">
        <f>_xlfn.XLOOKUP($B1942,'[1]DOT Signs Costs (2)'!$A:$A,'[1]DOT Signs Costs (2)'!$Y:$Y)</f>
        <v>0.13764062499999999</v>
      </c>
      <c r="G1942" s="37">
        <f t="shared" si="392"/>
        <v>8.2584374999999994</v>
      </c>
      <c r="H1942" s="36">
        <f>_xlfn.XLOOKUP($B1942,'[1]DOT Signs Costs (2)'!$A:$A,'[1]DOT Signs Costs (2)'!$W:$W)</f>
        <v>19.827500000000001</v>
      </c>
      <c r="I1942" s="36">
        <f t="shared" si="391"/>
        <v>6.3851485937499994</v>
      </c>
      <c r="J1942" s="36">
        <f t="shared" si="393"/>
        <v>9.2219218749999998E-2</v>
      </c>
      <c r="K1942" s="36">
        <f t="shared" si="394"/>
        <v>6.3851485937499994</v>
      </c>
      <c r="L1942" s="36">
        <f t="shared" si="395"/>
        <v>26.3048678125</v>
      </c>
      <c r="M1942" s="36">
        <f t="shared" si="396"/>
        <v>2.0570406629375002</v>
      </c>
      <c r="N1942" s="36">
        <f t="shared" si="397"/>
        <v>28.361908475437499</v>
      </c>
      <c r="O1942" s="36">
        <f t="shared" si="398"/>
        <v>5.1682882009408484</v>
      </c>
      <c r="P1942" s="36">
        <f t="shared" si="399"/>
        <v>33.530196676378345</v>
      </c>
      <c r="Q1942" s="38" t="e">
        <v>#N/A</v>
      </c>
      <c r="R1942" s="39" t="str">
        <f t="shared" si="400"/>
        <v xml:space="preserve"> </v>
      </c>
      <c r="S1942" s="40"/>
      <c r="T1942" s="41" t="str">
        <f t="shared" si="401"/>
        <v/>
      </c>
      <c r="U1942" s="41" t="str">
        <f t="shared" si="402"/>
        <v/>
      </c>
      <c r="V1942" s="41" t="e">
        <f t="shared" si="390"/>
        <v>#N/A</v>
      </c>
      <c r="W1942" s="18" t="e">
        <f>_xlfn.XLOOKUP($B1942,'[1]Query2 w Prices'!$B:$B,'[1]Query2 w Prices'!$L:$L)</f>
        <v>#N/A</v>
      </c>
    </row>
    <row r="1943" spans="2:23" ht="16.5" customHeight="1" x14ac:dyDescent="0.25">
      <c r="B1943" s="32" t="s">
        <v>3198</v>
      </c>
      <c r="C1943" s="33" t="s">
        <v>6651</v>
      </c>
      <c r="D1943" s="34" t="str">
        <f>_xlfn.XLOOKUP($B1943,[1]Redo!$A:$A,[1]Redo!$AD:$AD)</f>
        <v>SGN,S11,BYX,S20(CA),</v>
      </c>
      <c r="E1943" s="35">
        <v>1326</v>
      </c>
      <c r="F1943" s="36">
        <f>_xlfn.XLOOKUP($B1943,'[1]DOT Signs Costs (2)'!$A:$A,'[1]DOT Signs Costs (2)'!$Y:$Y)</f>
        <v>0.17705000000000001</v>
      </c>
      <c r="G1943" s="37">
        <f t="shared" si="392"/>
        <v>10.623000000000001</v>
      </c>
      <c r="H1943" s="36">
        <f>_xlfn.XLOOKUP($B1943,'[1]DOT Signs Costs (2)'!$A:$A,'[1]DOT Signs Costs (2)'!$W:$W)</f>
        <v>27.192</v>
      </c>
      <c r="I1943" s="36">
        <f t="shared" si="391"/>
        <v>8.2133495000000014</v>
      </c>
      <c r="J1943" s="36">
        <f t="shared" si="393"/>
        <v>0.11862350000000002</v>
      </c>
      <c r="K1943" s="36">
        <f t="shared" si="394"/>
        <v>8.2133495000000014</v>
      </c>
      <c r="L1943" s="36">
        <f t="shared" si="395"/>
        <v>35.523973000000005</v>
      </c>
      <c r="M1943" s="36">
        <f t="shared" si="396"/>
        <v>2.7779746886000005</v>
      </c>
      <c r="N1943" s="36">
        <f t="shared" si="397"/>
        <v>38.301947688600009</v>
      </c>
      <c r="O1943" s="36">
        <f t="shared" si="398"/>
        <v>6.9796256652997126</v>
      </c>
      <c r="P1943" s="36">
        <f t="shared" si="399"/>
        <v>45.281573353899724</v>
      </c>
      <c r="Q1943" s="38" t="e">
        <v>#N/A</v>
      </c>
      <c r="R1943" s="39" t="str">
        <f t="shared" si="400"/>
        <v xml:space="preserve"> </v>
      </c>
      <c r="S1943" s="40"/>
      <c r="T1943" s="41" t="str">
        <f t="shared" si="401"/>
        <v/>
      </c>
      <c r="U1943" s="41" t="str">
        <f t="shared" si="402"/>
        <v/>
      </c>
      <c r="V1943" s="41" t="e">
        <f t="shared" si="390"/>
        <v>#N/A</v>
      </c>
      <c r="W1943" s="18" t="e">
        <f>_xlfn.XLOOKUP($B1943,'[1]Query2 w Prices'!$B:$B,'[1]Query2 w Prices'!$L:$L)</f>
        <v>#N/A</v>
      </c>
    </row>
    <row r="1944" spans="2:23" ht="16.5" customHeight="1" x14ac:dyDescent="0.25">
      <c r="B1944" s="42" t="s">
        <v>3199</v>
      </c>
      <c r="C1944" s="33" t="s">
        <v>6652</v>
      </c>
      <c r="D1944" s="34" t="str">
        <f>_xlfn.XLOOKUP($B1944,[1]Redo!$A:$A,[1]Redo!$AD:$AD)</f>
        <v>SGN,S8,BWX,S21P(CA),</v>
      </c>
      <c r="E1944" s="35">
        <v>1326</v>
      </c>
      <c r="F1944" s="36">
        <f>_xlfn.XLOOKUP($B1944,'[1]DOT Signs Costs (2)'!$A:$A,'[1]DOT Signs Costs (2)'!$Y:$Y)</f>
        <v>0.31410000000000005</v>
      </c>
      <c r="G1944" s="37">
        <f t="shared" si="392"/>
        <v>18.846000000000004</v>
      </c>
      <c r="H1944" s="36">
        <f>_xlfn.XLOOKUP($B1944,'[1]DOT Signs Costs (2)'!$A:$A,'[1]DOT Signs Costs (2)'!$W:$W)</f>
        <v>54.384</v>
      </c>
      <c r="I1944" s="36">
        <f t="shared" si="391"/>
        <v>14.571099000000002</v>
      </c>
      <c r="J1944" s="36">
        <f t="shared" si="393"/>
        <v>0.21044700000000005</v>
      </c>
      <c r="K1944" s="36">
        <f t="shared" si="394"/>
        <v>14.571099000000002</v>
      </c>
      <c r="L1944" s="36">
        <f t="shared" si="395"/>
        <v>69.165546000000006</v>
      </c>
      <c r="M1944" s="36">
        <f t="shared" si="396"/>
        <v>5.4087456972000005</v>
      </c>
      <c r="N1944" s="36">
        <f t="shared" si="397"/>
        <v>74.57429169720001</v>
      </c>
      <c r="O1944" s="36">
        <f t="shared" si="398"/>
        <v>13.589403978436417</v>
      </c>
      <c r="P1944" s="36">
        <f t="shared" si="399"/>
        <v>88.163695675636433</v>
      </c>
      <c r="Q1944" s="38" t="e">
        <v>#N/A</v>
      </c>
      <c r="R1944" s="39" t="str">
        <f t="shared" si="400"/>
        <v xml:space="preserve"> </v>
      </c>
      <c r="S1944" s="40"/>
      <c r="T1944" s="41" t="str">
        <f t="shared" si="401"/>
        <v/>
      </c>
      <c r="U1944" s="41" t="str">
        <f t="shared" si="402"/>
        <v/>
      </c>
      <c r="V1944" s="41" t="e">
        <f t="shared" si="390"/>
        <v>#N/A</v>
      </c>
      <c r="W1944" s="18" t="e">
        <f>_xlfn.XLOOKUP($B1944,'[1]Query2 w Prices'!$B:$B,'[1]Query2 w Prices'!$L:$L)</f>
        <v>#N/A</v>
      </c>
    </row>
    <row r="1945" spans="2:23" ht="16.5" customHeight="1" x14ac:dyDescent="0.25">
      <c r="B1945" s="32" t="s">
        <v>3200</v>
      </c>
      <c r="C1945" s="33" t="s">
        <v>6653</v>
      </c>
      <c r="D1945" s="34" t="str">
        <f>_xlfn.XLOOKUP($B1945,[1]Redo!$A:$A,[1]Redo!$AD:$AD)</f>
        <v>SGN,S8,BWX,S22(CA),</v>
      </c>
      <c r="E1945" s="35">
        <v>1326</v>
      </c>
      <c r="F1945" s="36">
        <f>_xlfn.XLOOKUP($B1945,'[1]DOT Signs Costs (2)'!$A:$A,'[1]DOT Signs Costs (2)'!$Y:$Y)</f>
        <v>0.49350000000000005</v>
      </c>
      <c r="G1945" s="37">
        <f t="shared" si="392"/>
        <v>29.610000000000003</v>
      </c>
      <c r="H1945" s="36">
        <f>_xlfn.XLOOKUP($B1945,'[1]DOT Signs Costs (2)'!$A:$A,'[1]DOT Signs Costs (2)'!$W:$W)</f>
        <v>90.64</v>
      </c>
      <c r="I1945" s="36">
        <f t="shared" si="391"/>
        <v>22.893465000000003</v>
      </c>
      <c r="J1945" s="36">
        <f t="shared" si="393"/>
        <v>0.33064500000000008</v>
      </c>
      <c r="K1945" s="36">
        <f t="shared" si="394"/>
        <v>22.893465000000003</v>
      </c>
      <c r="L1945" s="36">
        <f t="shared" si="395"/>
        <v>113.86411000000001</v>
      </c>
      <c r="M1945" s="36">
        <f t="shared" si="396"/>
        <v>8.9041734020000014</v>
      </c>
      <c r="N1945" s="36">
        <f t="shared" si="397"/>
        <v>122.76828340200001</v>
      </c>
      <c r="O1945" s="36">
        <f t="shared" si="398"/>
        <v>22.371621116605102</v>
      </c>
      <c r="P1945" s="36">
        <f t="shared" si="399"/>
        <v>145.13990451860511</v>
      </c>
      <c r="Q1945" s="38" t="e">
        <v>#N/A</v>
      </c>
      <c r="R1945" s="39" t="str">
        <f t="shared" si="400"/>
        <v xml:space="preserve"> </v>
      </c>
      <c r="S1945" s="40"/>
      <c r="T1945" s="41" t="str">
        <f t="shared" si="401"/>
        <v/>
      </c>
      <c r="U1945" s="41" t="str">
        <f t="shared" si="402"/>
        <v/>
      </c>
      <c r="V1945" s="41" t="e">
        <f t="shared" si="390"/>
        <v>#N/A</v>
      </c>
      <c r="W1945" s="18" t="e">
        <f>_xlfn.XLOOKUP($B1945,'[1]Query2 w Prices'!$B:$B,'[1]Query2 w Prices'!$L:$L)</f>
        <v>#N/A</v>
      </c>
    </row>
    <row r="1946" spans="2:23" ht="16.5" customHeight="1" x14ac:dyDescent="0.25">
      <c r="B1946" s="42" t="s">
        <v>3201</v>
      </c>
      <c r="C1946" s="33" t="s">
        <v>6654</v>
      </c>
      <c r="D1946" s="34" t="str">
        <f>_xlfn.XLOOKUP($B1946,[1]Redo!$A:$A,[1]Redo!$AD:$AD)</f>
        <v>SGN,S8,BWX,S22-1(CA),</v>
      </c>
      <c r="E1946" s="35">
        <v>1326</v>
      </c>
      <c r="F1946" s="36">
        <f>_xlfn.XLOOKUP($B1946,'[1]DOT Signs Costs (2)'!$A:$A,'[1]DOT Signs Costs (2)'!$Y:$Y)</f>
        <v>0.25675000000000003</v>
      </c>
      <c r="G1946" s="37">
        <f t="shared" si="392"/>
        <v>15.405000000000001</v>
      </c>
      <c r="H1946" s="36">
        <f>_xlfn.XLOOKUP($B1946,'[1]DOT Signs Costs (2)'!$A:$A,'[1]DOT Signs Costs (2)'!$W:$W)</f>
        <v>45.32</v>
      </c>
      <c r="I1946" s="36">
        <f t="shared" si="391"/>
        <v>11.910632500000002</v>
      </c>
      <c r="J1946" s="36">
        <f t="shared" si="393"/>
        <v>0.17202250000000002</v>
      </c>
      <c r="K1946" s="36">
        <f t="shared" si="394"/>
        <v>11.910632500000002</v>
      </c>
      <c r="L1946" s="36">
        <f t="shared" si="395"/>
        <v>57.402654999999996</v>
      </c>
      <c r="M1946" s="36">
        <f t="shared" si="396"/>
        <v>4.4888876209999999</v>
      </c>
      <c r="N1946" s="36">
        <f t="shared" si="397"/>
        <v>61.891542620999999</v>
      </c>
      <c r="O1946" s="36">
        <f t="shared" si="398"/>
        <v>11.278272396343302</v>
      </c>
      <c r="P1946" s="36">
        <f t="shared" si="399"/>
        <v>73.169815017343296</v>
      </c>
      <c r="Q1946" s="38" t="e">
        <v>#N/A</v>
      </c>
      <c r="R1946" s="39" t="str">
        <f t="shared" si="400"/>
        <v xml:space="preserve"> </v>
      </c>
      <c r="S1946" s="40"/>
      <c r="T1946" s="41" t="str">
        <f t="shared" si="401"/>
        <v/>
      </c>
      <c r="U1946" s="41" t="str">
        <f t="shared" si="402"/>
        <v/>
      </c>
      <c r="V1946" s="41" t="e">
        <f t="shared" si="390"/>
        <v>#N/A</v>
      </c>
      <c r="W1946" s="18" t="e">
        <f>_xlfn.XLOOKUP($B1946,'[1]Query2 w Prices'!$B:$B,'[1]Query2 w Prices'!$L:$L)</f>
        <v>#N/A</v>
      </c>
    </row>
    <row r="1947" spans="2:23" ht="16.5" customHeight="1" x14ac:dyDescent="0.25">
      <c r="B1947" s="32" t="s">
        <v>3202</v>
      </c>
      <c r="C1947" s="33" t="s">
        <v>6655</v>
      </c>
      <c r="D1947" s="34" t="str">
        <f>_xlfn.XLOOKUP($B1947,[1]Redo!$A:$A,[1]Redo!$AD:$AD)</f>
        <v>SGN,S11,BWX,S22-1(CA),</v>
      </c>
      <c r="E1947" s="35">
        <v>1326</v>
      </c>
      <c r="F1947" s="36">
        <f>_xlfn.XLOOKUP($B1947,'[1]DOT Signs Costs (2)'!$A:$A,'[1]DOT Signs Costs (2)'!$Y:$Y)</f>
        <v>0.25675000000000003</v>
      </c>
      <c r="G1947" s="37">
        <f t="shared" si="392"/>
        <v>15.405000000000001</v>
      </c>
      <c r="H1947" s="36">
        <f>_xlfn.XLOOKUP($B1947,'[1]DOT Signs Costs (2)'!$A:$A,'[1]DOT Signs Costs (2)'!$W:$W)</f>
        <v>45.32</v>
      </c>
      <c r="I1947" s="36">
        <f t="shared" si="391"/>
        <v>11.910632500000002</v>
      </c>
      <c r="J1947" s="36">
        <f t="shared" si="393"/>
        <v>0.17202250000000002</v>
      </c>
      <c r="K1947" s="36">
        <f t="shared" si="394"/>
        <v>11.910632500000002</v>
      </c>
      <c r="L1947" s="36">
        <f t="shared" si="395"/>
        <v>57.402654999999996</v>
      </c>
      <c r="M1947" s="36">
        <f t="shared" si="396"/>
        <v>4.4888876209999999</v>
      </c>
      <c r="N1947" s="36">
        <f t="shared" si="397"/>
        <v>61.891542620999999</v>
      </c>
      <c r="O1947" s="36">
        <f t="shared" si="398"/>
        <v>11.278272396343302</v>
      </c>
      <c r="P1947" s="36">
        <f t="shared" si="399"/>
        <v>73.169815017343296</v>
      </c>
      <c r="Q1947" s="38" t="e">
        <v>#N/A</v>
      </c>
      <c r="R1947" s="39" t="str">
        <f t="shared" si="400"/>
        <v xml:space="preserve"> </v>
      </c>
      <c r="S1947" s="40"/>
      <c r="T1947" s="41" t="str">
        <f t="shared" si="401"/>
        <v/>
      </c>
      <c r="U1947" s="41" t="str">
        <f t="shared" si="402"/>
        <v/>
      </c>
      <c r="V1947" s="41" t="e">
        <f t="shared" si="390"/>
        <v>#N/A</v>
      </c>
      <c r="W1947" s="18" t="e">
        <f>_xlfn.XLOOKUP($B1947,'[1]Query2 w Prices'!$B:$B,'[1]Query2 w Prices'!$L:$L)</f>
        <v>#N/A</v>
      </c>
    </row>
    <row r="1948" spans="2:23" ht="16.5" customHeight="1" x14ac:dyDescent="0.25">
      <c r="B1948" s="42" t="s">
        <v>3203</v>
      </c>
      <c r="C1948" s="33" t="s">
        <v>6656</v>
      </c>
      <c r="D1948" s="34" t="str">
        <f>_xlfn.XLOOKUP($B1948,[1]Redo!$A:$A,[1]Redo!$AD:$AD)</f>
        <v>SGN,S8,BWX,S23(CA),</v>
      </c>
      <c r="E1948" s="35">
        <v>1326</v>
      </c>
      <c r="F1948" s="36">
        <f>_xlfn.XLOOKUP($B1948,'[1]DOT Signs Costs (2)'!$A:$A,'[1]DOT Signs Costs (2)'!$Y:$Y)</f>
        <v>0.22939999999999999</v>
      </c>
      <c r="G1948" s="37">
        <f t="shared" si="392"/>
        <v>13.763999999999999</v>
      </c>
      <c r="H1948" s="36">
        <f>_xlfn.XLOOKUP($B1948,'[1]DOT Signs Costs (2)'!$A:$A,'[1]DOT Signs Costs (2)'!$W:$W)</f>
        <v>36.256</v>
      </c>
      <c r="I1948" s="36">
        <f t="shared" si="391"/>
        <v>10.641866</v>
      </c>
      <c r="J1948" s="36">
        <f t="shared" si="393"/>
        <v>0.153698</v>
      </c>
      <c r="K1948" s="36">
        <f t="shared" si="394"/>
        <v>10.641866</v>
      </c>
      <c r="L1948" s="36">
        <f t="shared" si="395"/>
        <v>47.051563999999999</v>
      </c>
      <c r="M1948" s="36">
        <f t="shared" si="396"/>
        <v>3.6794323048000002</v>
      </c>
      <c r="N1948" s="36">
        <f t="shared" si="397"/>
        <v>50.730996304800001</v>
      </c>
      <c r="O1948" s="36">
        <f t="shared" si="398"/>
        <v>9.2445263283724479</v>
      </c>
      <c r="P1948" s="36">
        <f t="shared" si="399"/>
        <v>59.975522633172446</v>
      </c>
      <c r="Q1948" s="38">
        <v>34.090000000000003</v>
      </c>
      <c r="R1948" s="39">
        <f t="shared" si="400"/>
        <v>-0.43160145167047143</v>
      </c>
      <c r="S1948" s="40"/>
      <c r="T1948" s="41" t="str">
        <f t="shared" si="401"/>
        <v/>
      </c>
      <c r="U1948" s="41" t="str">
        <f t="shared" si="402"/>
        <v/>
      </c>
      <c r="V1948" s="41">
        <f t="shared" si="390"/>
        <v>34.090000000000003</v>
      </c>
      <c r="W1948" s="18">
        <f>_xlfn.XLOOKUP($B1948,'[1]Query2 w Prices'!$B:$B,'[1]Query2 w Prices'!$L:$L)</f>
        <v>34.016199999999998</v>
      </c>
    </row>
    <row r="1949" spans="2:23" ht="16.5" customHeight="1" x14ac:dyDescent="0.25">
      <c r="B1949" s="32" t="s">
        <v>3205</v>
      </c>
      <c r="C1949" s="33" t="s">
        <v>6657</v>
      </c>
      <c r="D1949" s="34" t="str">
        <f>_xlfn.XLOOKUP($B1949,[1]Redo!$A:$A,[1]Redo!$AD:$AD)</f>
        <v>SGN,S8,BWX,S24(CA),</v>
      </c>
      <c r="E1949" s="35">
        <v>1326</v>
      </c>
      <c r="F1949" s="36">
        <f>_xlfn.XLOOKUP($B1949,'[1]DOT Signs Costs (2)'!$A:$A,'[1]DOT Signs Costs (2)'!$Y:$Y)</f>
        <v>0.17705000000000001</v>
      </c>
      <c r="G1949" s="37">
        <f t="shared" si="392"/>
        <v>10.623000000000001</v>
      </c>
      <c r="H1949" s="36">
        <f>_xlfn.XLOOKUP($B1949,'[1]DOT Signs Costs (2)'!$A:$A,'[1]DOT Signs Costs (2)'!$W:$W)</f>
        <v>27.192</v>
      </c>
      <c r="I1949" s="36">
        <f t="shared" si="391"/>
        <v>8.2133495000000014</v>
      </c>
      <c r="J1949" s="36">
        <f t="shared" si="393"/>
        <v>0.11862350000000002</v>
      </c>
      <c r="K1949" s="36">
        <f t="shared" si="394"/>
        <v>8.2133495000000014</v>
      </c>
      <c r="L1949" s="36">
        <f t="shared" si="395"/>
        <v>35.523973000000005</v>
      </c>
      <c r="M1949" s="36">
        <f t="shared" si="396"/>
        <v>2.7779746886000005</v>
      </c>
      <c r="N1949" s="36">
        <f t="shared" si="397"/>
        <v>38.301947688600009</v>
      </c>
      <c r="O1949" s="36">
        <f t="shared" si="398"/>
        <v>6.9796256652997126</v>
      </c>
      <c r="P1949" s="36">
        <f t="shared" si="399"/>
        <v>45.281573353899724</v>
      </c>
      <c r="Q1949" s="38">
        <v>28.42</v>
      </c>
      <c r="R1949" s="39">
        <f t="shared" si="400"/>
        <v>-0.37237163165947224</v>
      </c>
      <c r="S1949" s="40"/>
      <c r="T1949" s="41" t="str">
        <f t="shared" si="401"/>
        <v/>
      </c>
      <c r="U1949" s="41" t="str">
        <f t="shared" si="402"/>
        <v/>
      </c>
      <c r="V1949" s="41">
        <f t="shared" si="390"/>
        <v>28.42</v>
      </c>
      <c r="W1949" s="18">
        <f>_xlfn.XLOOKUP($B1949,'[1]Query2 w Prices'!$B:$B,'[1]Query2 w Prices'!$L:$L)</f>
        <v>28.339400000000001</v>
      </c>
    </row>
    <row r="1950" spans="2:23" ht="16.5" customHeight="1" x14ac:dyDescent="0.25">
      <c r="B1950" s="42" t="s">
        <v>3206</v>
      </c>
      <c r="C1950" s="33" t="s">
        <v>6658</v>
      </c>
      <c r="D1950" s="34" t="str">
        <f>_xlfn.XLOOKUP($B1950,[1]Redo!$A:$A,[1]Redo!$AD:$AD)</f>
        <v>SGN,S11,WNX,S25(CA),</v>
      </c>
      <c r="E1950" s="35">
        <v>1326</v>
      </c>
      <c r="F1950" s="36">
        <f>_xlfn.XLOOKUP($B1950,'[1]DOT Signs Costs (2)'!$A:$A,'[1]DOT Signs Costs (2)'!$Y:$Y)</f>
        <v>0.11352500000000001</v>
      </c>
      <c r="G1950" s="37">
        <f t="shared" si="392"/>
        <v>6.8115000000000006</v>
      </c>
      <c r="H1950" s="36">
        <f>_xlfn.XLOOKUP($B1950,'[1]DOT Signs Costs (2)'!$A:$A,'[1]DOT Signs Costs (2)'!$W:$W)</f>
        <v>13.596</v>
      </c>
      <c r="I1950" s="36">
        <f t="shared" si="391"/>
        <v>5.2664247500000005</v>
      </c>
      <c r="J1950" s="36">
        <f t="shared" si="393"/>
        <v>7.6061750000000011E-2</v>
      </c>
      <c r="K1950" s="36">
        <f t="shared" si="394"/>
        <v>5.2664247500000005</v>
      </c>
      <c r="L1950" s="36">
        <f t="shared" si="395"/>
        <v>18.9384865</v>
      </c>
      <c r="M1950" s="36">
        <f t="shared" si="396"/>
        <v>1.4809896443000001</v>
      </c>
      <c r="N1950" s="36">
        <f t="shared" si="397"/>
        <v>20.419476144299999</v>
      </c>
      <c r="O1950" s="36">
        <f t="shared" si="398"/>
        <v>3.7209674277517353</v>
      </c>
      <c r="P1950" s="36">
        <f t="shared" si="399"/>
        <v>24.140443572051733</v>
      </c>
      <c r="Q1950" s="38">
        <v>20.48</v>
      </c>
      <c r="R1950" s="39">
        <f t="shared" si="400"/>
        <v>-0.15163116456938519</v>
      </c>
      <c r="S1950" s="40"/>
      <c r="T1950" s="41" t="str">
        <f t="shared" si="401"/>
        <v/>
      </c>
      <c r="U1950" s="41" t="str">
        <f t="shared" si="402"/>
        <v/>
      </c>
      <c r="V1950" s="41">
        <f t="shared" si="390"/>
        <v>20.48</v>
      </c>
      <c r="W1950" s="18">
        <f>_xlfn.XLOOKUP($B1950,'[1]Query2 w Prices'!$B:$B,'[1]Query2 w Prices'!$L:$L)</f>
        <v>20.406400000000001</v>
      </c>
    </row>
    <row r="1951" spans="2:23" ht="16.5" customHeight="1" x14ac:dyDescent="0.25">
      <c r="B1951" s="32" t="s">
        <v>3209</v>
      </c>
      <c r="C1951" s="33" t="s">
        <v>6659</v>
      </c>
      <c r="D1951" s="34" t="str">
        <f>_xlfn.XLOOKUP($B1951,[1]Redo!$A:$A,[1]Redo!$AD:$AD)</f>
        <v>SGN,S11,WNX,S25(CA),</v>
      </c>
      <c r="E1951" s="35">
        <v>1326</v>
      </c>
      <c r="F1951" s="36">
        <f>_xlfn.XLOOKUP($B1951,'[1]DOT Signs Costs (2)'!$A:$A,'[1]DOT Signs Costs (2)'!$Y:$Y)</f>
        <v>0.33410000000000006</v>
      </c>
      <c r="G1951" s="37">
        <f t="shared" si="392"/>
        <v>20.046000000000003</v>
      </c>
      <c r="H1951" s="36">
        <f>_xlfn.XLOOKUP($B1951,'[1]DOT Signs Costs (2)'!$A:$A,'[1]DOT Signs Costs (2)'!$W:$W)</f>
        <v>54.384</v>
      </c>
      <c r="I1951" s="36">
        <f t="shared" si="391"/>
        <v>15.498899000000003</v>
      </c>
      <c r="J1951" s="36">
        <f t="shared" si="393"/>
        <v>0.22384700000000005</v>
      </c>
      <c r="K1951" s="36">
        <f t="shared" si="394"/>
        <v>15.498899000000003</v>
      </c>
      <c r="L1951" s="36">
        <f t="shared" si="395"/>
        <v>70.106746000000001</v>
      </c>
      <c r="M1951" s="36">
        <f t="shared" si="396"/>
        <v>5.4823475372000008</v>
      </c>
      <c r="N1951" s="36">
        <f t="shared" si="397"/>
        <v>75.5890935372</v>
      </c>
      <c r="O1951" s="36">
        <f t="shared" si="398"/>
        <v>13.774327654517919</v>
      </c>
      <c r="P1951" s="36">
        <f t="shared" si="399"/>
        <v>89.363421191717919</v>
      </c>
      <c r="Q1951" s="38">
        <v>53.36</v>
      </c>
      <c r="R1951" s="39">
        <f t="shared" si="400"/>
        <v>-0.40288767721277291</v>
      </c>
      <c r="S1951" s="40"/>
      <c r="T1951" s="41" t="str">
        <f t="shared" si="401"/>
        <v/>
      </c>
      <c r="U1951" s="41" t="str">
        <f t="shared" si="402"/>
        <v/>
      </c>
      <c r="V1951" s="41">
        <f t="shared" si="390"/>
        <v>53.36</v>
      </c>
      <c r="W1951" s="18">
        <f>_xlfn.XLOOKUP($B1951,'[1]Query2 w Prices'!$B:$B,'[1]Query2 w Prices'!$L:$L)</f>
        <v>53.283200000000001</v>
      </c>
    </row>
    <row r="1952" spans="2:23" ht="16.5" customHeight="1" x14ac:dyDescent="0.25">
      <c r="B1952" s="42" t="s">
        <v>3210</v>
      </c>
      <c r="C1952" s="33" t="s">
        <v>6660</v>
      </c>
      <c r="D1952" s="34" t="str">
        <f>_xlfn.XLOOKUP($B1952,[1]Redo!$A:$A,[1]Redo!$AD:$AD)</f>
        <v>SGN,S11,BYX,S26(CA),</v>
      </c>
      <c r="E1952" s="35">
        <v>1326</v>
      </c>
      <c r="F1952" s="36">
        <f>_xlfn.XLOOKUP($B1952,'[1]DOT Signs Costs (2)'!$A:$A,'[1]DOT Signs Costs (2)'!$Y:$Y)</f>
        <v>0.24404353298611114</v>
      </c>
      <c r="G1952" s="37">
        <f t="shared" si="392"/>
        <v>14.642611979166668</v>
      </c>
      <c r="H1952" s="36">
        <f>_xlfn.XLOOKUP($B1952,'[1]DOT Signs Costs (2)'!$A:$A,'[1]DOT Signs Costs (2)'!$W:$W)</f>
        <v>39.568451388888903</v>
      </c>
      <c r="I1952" s="36">
        <f t="shared" si="391"/>
        <v>11.321179495225696</v>
      </c>
      <c r="J1952" s="36">
        <f t="shared" si="393"/>
        <v>0.16350916710069446</v>
      </c>
      <c r="K1952" s="36">
        <f t="shared" si="394"/>
        <v>11.321179495225696</v>
      </c>
      <c r="L1952" s="36">
        <f t="shared" si="395"/>
        <v>51.053140051215294</v>
      </c>
      <c r="M1952" s="36">
        <f t="shared" si="396"/>
        <v>3.9923555520050362</v>
      </c>
      <c r="N1952" s="36">
        <f t="shared" si="397"/>
        <v>55.045495603220331</v>
      </c>
      <c r="O1952" s="36">
        <f t="shared" si="398"/>
        <v>10.030741961086472</v>
      </c>
      <c r="P1952" s="36">
        <f t="shared" si="399"/>
        <v>65.076237564306808</v>
      </c>
      <c r="Q1952" s="38">
        <v>53.36</v>
      </c>
      <c r="R1952" s="39">
        <f t="shared" si="400"/>
        <v>-0.18003864394786342</v>
      </c>
      <c r="S1952" s="40"/>
      <c r="T1952" s="41" t="str">
        <f t="shared" si="401"/>
        <v/>
      </c>
      <c r="U1952" s="41" t="str">
        <f t="shared" si="402"/>
        <v/>
      </c>
      <c r="V1952" s="41">
        <f t="shared" si="390"/>
        <v>53.36</v>
      </c>
      <c r="W1952" s="18">
        <f>_xlfn.XLOOKUP($B1952,'[1]Query2 w Prices'!$B:$B,'[1]Query2 w Prices'!$L:$L)</f>
        <v>53.286000000000001</v>
      </c>
    </row>
    <row r="1953" spans="2:23" ht="16.5" customHeight="1" x14ac:dyDescent="0.25">
      <c r="B1953" s="32" t="s">
        <v>3214</v>
      </c>
      <c r="C1953" s="33" t="s">
        <v>6661</v>
      </c>
      <c r="D1953" s="34" t="str">
        <f>_xlfn.XLOOKUP($B1953,[1]Redo!$A:$A,[1]Redo!$AD:$AD)</f>
        <v>SGN,S8,WEX,S27(CA),</v>
      </c>
      <c r="E1953" s="35">
        <v>1326</v>
      </c>
      <c r="F1953" s="36">
        <f>_xlfn.XLOOKUP($B1953,'[1]DOT Signs Costs (2)'!$A:$A,'[1]DOT Signs Costs (2)'!$Y:$Y)</f>
        <v>0.31410000000000005</v>
      </c>
      <c r="G1953" s="37">
        <f t="shared" si="392"/>
        <v>18.846000000000004</v>
      </c>
      <c r="H1953" s="36">
        <f>_xlfn.XLOOKUP($B1953,'[1]DOT Signs Costs (2)'!$A:$A,'[1]DOT Signs Costs (2)'!$W:$W)</f>
        <v>54.384</v>
      </c>
      <c r="I1953" s="36">
        <f t="shared" si="391"/>
        <v>14.571099000000002</v>
      </c>
      <c r="J1953" s="36">
        <f t="shared" si="393"/>
        <v>0.21044700000000005</v>
      </c>
      <c r="K1953" s="36">
        <f t="shared" si="394"/>
        <v>14.571099000000002</v>
      </c>
      <c r="L1953" s="36">
        <f t="shared" si="395"/>
        <v>69.165546000000006</v>
      </c>
      <c r="M1953" s="36">
        <f t="shared" si="396"/>
        <v>5.4087456972000005</v>
      </c>
      <c r="N1953" s="36">
        <f t="shared" si="397"/>
        <v>74.57429169720001</v>
      </c>
      <c r="O1953" s="36">
        <f t="shared" si="398"/>
        <v>13.589403978436417</v>
      </c>
      <c r="P1953" s="36">
        <f t="shared" si="399"/>
        <v>88.163695675636433</v>
      </c>
      <c r="Q1953" s="38" t="e">
        <v>#N/A</v>
      </c>
      <c r="R1953" s="39" t="str">
        <f t="shared" si="400"/>
        <v xml:space="preserve"> </v>
      </c>
      <c r="S1953" s="40"/>
      <c r="T1953" s="41" t="str">
        <f t="shared" si="401"/>
        <v/>
      </c>
      <c r="U1953" s="41" t="str">
        <f t="shared" si="402"/>
        <v/>
      </c>
      <c r="V1953" s="41" t="e">
        <f t="shared" si="390"/>
        <v>#N/A</v>
      </c>
      <c r="W1953" s="18" t="e">
        <f>_xlfn.XLOOKUP($B1953,'[1]Query2 w Prices'!$B:$B,'[1]Query2 w Prices'!$L:$L)</f>
        <v>#N/A</v>
      </c>
    </row>
    <row r="1954" spans="2:23" ht="16.5" customHeight="1" x14ac:dyDescent="0.25">
      <c r="B1954" s="42" t="s">
        <v>3215</v>
      </c>
      <c r="C1954" s="33" t="s">
        <v>6662</v>
      </c>
      <c r="D1954" s="34" t="str">
        <f>_xlfn.XLOOKUP($B1954,[1]Redo!$A:$A,[1]Redo!$AD:$AD)</f>
        <v>SGN,S11,WEX,S27(CA),</v>
      </c>
      <c r="E1954" s="35">
        <v>1326</v>
      </c>
      <c r="F1954" s="36">
        <f>_xlfn.XLOOKUP($B1954,'[1]DOT Signs Costs (2)'!$A:$A,'[1]DOT Signs Costs (2)'!$Y:$Y)</f>
        <v>0.31410000000000005</v>
      </c>
      <c r="G1954" s="37">
        <f t="shared" si="392"/>
        <v>18.846000000000004</v>
      </c>
      <c r="H1954" s="36">
        <f>_xlfn.XLOOKUP($B1954,'[1]DOT Signs Costs (2)'!$A:$A,'[1]DOT Signs Costs (2)'!$W:$W)</f>
        <v>54.384</v>
      </c>
      <c r="I1954" s="36">
        <f t="shared" si="391"/>
        <v>14.571099000000002</v>
      </c>
      <c r="J1954" s="36">
        <f t="shared" si="393"/>
        <v>0.21044700000000005</v>
      </c>
      <c r="K1954" s="36">
        <f t="shared" si="394"/>
        <v>14.571099000000002</v>
      </c>
      <c r="L1954" s="36">
        <f t="shared" si="395"/>
        <v>69.165546000000006</v>
      </c>
      <c r="M1954" s="36">
        <f t="shared" si="396"/>
        <v>5.4087456972000005</v>
      </c>
      <c r="N1954" s="36">
        <f t="shared" si="397"/>
        <v>74.57429169720001</v>
      </c>
      <c r="O1954" s="36">
        <f t="shared" si="398"/>
        <v>13.589403978436417</v>
      </c>
      <c r="P1954" s="36">
        <f t="shared" si="399"/>
        <v>88.163695675636433</v>
      </c>
      <c r="Q1954" s="38" t="e">
        <v>#N/A</v>
      </c>
      <c r="R1954" s="39" t="str">
        <f t="shared" si="400"/>
        <v xml:space="preserve"> </v>
      </c>
      <c r="S1954" s="40"/>
      <c r="T1954" s="41" t="str">
        <f t="shared" si="401"/>
        <v/>
      </c>
      <c r="U1954" s="41" t="str">
        <f t="shared" si="402"/>
        <v/>
      </c>
      <c r="V1954" s="41" t="e">
        <f t="shared" si="390"/>
        <v>#N/A</v>
      </c>
      <c r="W1954" s="18" t="e">
        <f>_xlfn.XLOOKUP($B1954,'[1]Query2 w Prices'!$B:$B,'[1]Query2 w Prices'!$L:$L)</f>
        <v>#N/A</v>
      </c>
    </row>
    <row r="1955" spans="2:23" ht="16.5" customHeight="1" x14ac:dyDescent="0.25">
      <c r="B1955" s="32" t="s">
        <v>3216</v>
      </c>
      <c r="C1955" s="33" t="s">
        <v>6663</v>
      </c>
      <c r="D1955" s="34" t="str">
        <f>_xlfn.XLOOKUP($B1955,[1]Redo!$A:$A,[1]Redo!$AD:$AD)</f>
        <v>SGN,S11,WEX,S28(CA),</v>
      </c>
      <c r="E1955" s="35">
        <v>1326</v>
      </c>
      <c r="F1955" s="36">
        <f>_xlfn.XLOOKUP($B1955,'[1]DOT Signs Costs (2)'!$A:$A,'[1]DOT Signs Costs (2)'!$Y:$Y)</f>
        <v>0.31410000000000005</v>
      </c>
      <c r="G1955" s="37">
        <f t="shared" si="392"/>
        <v>18.846000000000004</v>
      </c>
      <c r="H1955" s="36">
        <f>_xlfn.XLOOKUP($B1955,'[1]DOT Signs Costs (2)'!$A:$A,'[1]DOT Signs Costs (2)'!$W:$W)</f>
        <v>54.384</v>
      </c>
      <c r="I1955" s="36">
        <f t="shared" si="391"/>
        <v>14.571099000000002</v>
      </c>
      <c r="J1955" s="36">
        <f t="shared" si="393"/>
        <v>0.21044700000000005</v>
      </c>
      <c r="K1955" s="36">
        <f t="shared" si="394"/>
        <v>14.571099000000002</v>
      </c>
      <c r="L1955" s="36">
        <f t="shared" si="395"/>
        <v>69.165546000000006</v>
      </c>
      <c r="M1955" s="36">
        <f t="shared" si="396"/>
        <v>5.4087456972000005</v>
      </c>
      <c r="N1955" s="36">
        <f t="shared" si="397"/>
        <v>74.57429169720001</v>
      </c>
      <c r="O1955" s="36">
        <f t="shared" si="398"/>
        <v>13.589403978436417</v>
      </c>
      <c r="P1955" s="36">
        <f t="shared" si="399"/>
        <v>88.163695675636433</v>
      </c>
      <c r="Q1955" s="38">
        <v>53.36</v>
      </c>
      <c r="R1955" s="39">
        <f t="shared" si="400"/>
        <v>-0.39476221373118153</v>
      </c>
      <c r="S1955" s="40"/>
      <c r="T1955" s="41" t="str">
        <f t="shared" si="401"/>
        <v/>
      </c>
      <c r="U1955" s="41" t="str">
        <f t="shared" si="402"/>
        <v/>
      </c>
      <c r="V1955" s="41">
        <f t="shared" si="390"/>
        <v>53.36</v>
      </c>
      <c r="W1955" s="18">
        <f>_xlfn.XLOOKUP($B1955,'[1]Query2 w Prices'!$B:$B,'[1]Query2 w Prices'!$L:$L)</f>
        <v>53.283200000000001</v>
      </c>
    </row>
    <row r="1956" spans="2:23" ht="16.5" customHeight="1" x14ac:dyDescent="0.25">
      <c r="B1956" s="42" t="s">
        <v>3219</v>
      </c>
      <c r="C1956" s="33" t="s">
        <v>6664</v>
      </c>
      <c r="D1956" s="34" t="str">
        <f>_xlfn.XLOOKUP($B1956,[1]Redo!$A:$A,[1]Redo!$AD:$AD)</f>
        <v>SGN,S11,WEX,S28(CA),</v>
      </c>
      <c r="E1956" s="35">
        <v>1326</v>
      </c>
      <c r="F1956" s="36">
        <f>_xlfn.XLOOKUP($B1956,'[1]DOT Signs Costs (2)'!$A:$A,'[1]DOT Signs Costs (2)'!$Y:$Y)</f>
        <v>0.65172500000000022</v>
      </c>
      <c r="G1956" s="37">
        <f t="shared" si="392"/>
        <v>39.103500000000011</v>
      </c>
      <c r="H1956" s="36">
        <f>_xlfn.XLOOKUP($B1956,'[1]DOT Signs Costs (2)'!$A:$A,'[1]DOT Signs Costs (2)'!$W:$W)</f>
        <v>122.364</v>
      </c>
      <c r="I1956" s="36">
        <f t="shared" si="391"/>
        <v>30.233522750000009</v>
      </c>
      <c r="J1956" s="36">
        <f t="shared" si="393"/>
        <v>0.43665575000000018</v>
      </c>
      <c r="K1956" s="36">
        <f t="shared" si="394"/>
        <v>30.233522750000009</v>
      </c>
      <c r="L1956" s="36">
        <f t="shared" si="395"/>
        <v>153.03417850000002</v>
      </c>
      <c r="M1956" s="36">
        <f t="shared" si="396"/>
        <v>11.967272758700004</v>
      </c>
      <c r="N1956" s="36">
        <f t="shared" si="397"/>
        <v>165.00145125870003</v>
      </c>
      <c r="O1956" s="36">
        <f t="shared" si="398"/>
        <v>30.067618842257804</v>
      </c>
      <c r="P1956" s="36">
        <f t="shared" si="399"/>
        <v>195.06907010095784</v>
      </c>
      <c r="Q1956" s="38">
        <v>119.11</v>
      </c>
      <c r="R1956" s="39">
        <f t="shared" si="400"/>
        <v>-0.38939576664637449</v>
      </c>
      <c r="S1956" s="40"/>
      <c r="T1956" s="41" t="str">
        <f t="shared" si="401"/>
        <v/>
      </c>
      <c r="U1956" s="41" t="str">
        <f t="shared" si="402"/>
        <v/>
      </c>
      <c r="V1956" s="41">
        <f t="shared" si="390"/>
        <v>119.11</v>
      </c>
      <c r="W1956" s="18">
        <f>_xlfn.XLOOKUP($B1956,'[1]Query2 w Prices'!$B:$B,'[1]Query2 w Prices'!$L:$L)</f>
        <v>119.03700000000001</v>
      </c>
    </row>
    <row r="1957" spans="2:23" ht="16.5" customHeight="1" x14ac:dyDescent="0.25">
      <c r="B1957" s="32" t="s">
        <v>3197</v>
      </c>
      <c r="C1957" s="33" t="s">
        <v>6665</v>
      </c>
      <c r="D1957" s="34" t="str">
        <f>_xlfn.XLOOKUP($B1957,[1]Redo!$A:$A,[1]Redo!$AD:$AD)</f>
        <v>SGN,S8,BWX,S2(CA),</v>
      </c>
      <c r="E1957" s="35">
        <v>1326</v>
      </c>
      <c r="F1957" s="36">
        <f>_xlfn.XLOOKUP($B1957,'[1]DOT Signs Costs (2)'!$A:$A,'[1]DOT Signs Costs (2)'!$Y:$Y)</f>
        <v>5.2352083333333341E-2</v>
      </c>
      <c r="G1957" s="37">
        <f t="shared" si="392"/>
        <v>3.1411250000000006</v>
      </c>
      <c r="H1957" s="36">
        <f>_xlfn.XLOOKUP($B1957,'[1]DOT Signs Costs (2)'!$A:$A,'[1]DOT Signs Costs (2)'!$W:$W)</f>
        <v>2.6436666666666668</v>
      </c>
      <c r="I1957" s="36">
        <f t="shared" si="391"/>
        <v>2.4286131458333338</v>
      </c>
      <c r="J1957" s="36">
        <f t="shared" si="393"/>
        <v>3.5075895833333343E-2</v>
      </c>
      <c r="K1957" s="36">
        <f t="shared" si="394"/>
        <v>2.4286131458333338</v>
      </c>
      <c r="L1957" s="36">
        <f t="shared" si="395"/>
        <v>5.1073557083333334</v>
      </c>
      <c r="M1957" s="36">
        <f t="shared" si="396"/>
        <v>0.3993952163916667</v>
      </c>
      <c r="N1957" s="36">
        <f t="shared" si="397"/>
        <v>5.5067509247249999</v>
      </c>
      <c r="O1957" s="36">
        <f t="shared" si="398"/>
        <v>1.0034753427973362</v>
      </c>
      <c r="P1957" s="36">
        <f t="shared" si="399"/>
        <v>6.5102262675223361</v>
      </c>
      <c r="Q1957" s="38" t="e">
        <v>#N/A</v>
      </c>
      <c r="R1957" s="39" t="str">
        <f t="shared" si="400"/>
        <v xml:space="preserve"> </v>
      </c>
      <c r="S1957" s="40"/>
      <c r="T1957" s="41" t="str">
        <f t="shared" si="401"/>
        <v/>
      </c>
      <c r="U1957" s="41" t="str">
        <f t="shared" si="402"/>
        <v/>
      </c>
      <c r="V1957" s="41" t="e">
        <f t="shared" si="390"/>
        <v>#N/A</v>
      </c>
      <c r="W1957" s="18" t="e">
        <f>_xlfn.XLOOKUP($B1957,'[1]Query2 w Prices'!$B:$B,'[1]Query2 w Prices'!$L:$L)</f>
        <v>#N/A</v>
      </c>
    </row>
    <row r="1958" spans="2:23" ht="16.5" customHeight="1" x14ac:dyDescent="0.25">
      <c r="B1958" s="42" t="s">
        <v>3220</v>
      </c>
      <c r="C1958" s="33" t="s">
        <v>6666</v>
      </c>
      <c r="D1958" s="34" t="str">
        <f>_xlfn.XLOOKUP($B1958,[1]Redo!$A:$A,[1]Redo!$AD:$AD)</f>
        <v>SGN,S8,BWX,S30-1(CA),</v>
      </c>
      <c r="E1958" s="35">
        <v>1326</v>
      </c>
      <c r="F1958" s="36">
        <f>_xlfn.XLOOKUP($B1958,'[1]DOT Signs Costs (2)'!$A:$A,'[1]DOT Signs Costs (2)'!$Y:$Y)</f>
        <v>1.4440250000000003</v>
      </c>
      <c r="G1958" s="37">
        <f t="shared" si="392"/>
        <v>86.641500000000022</v>
      </c>
      <c r="H1958" s="36">
        <f>_xlfn.XLOOKUP($B1958,'[1]DOT Signs Costs (2)'!$A:$A,'[1]DOT Signs Costs (2)'!$W:$W)</f>
        <v>285.51600000000008</v>
      </c>
      <c r="I1958" s="36">
        <f t="shared" si="391"/>
        <v>66.988319750000016</v>
      </c>
      <c r="J1958" s="36">
        <f t="shared" si="393"/>
        <v>0.96749675000000024</v>
      </c>
      <c r="K1958" s="36">
        <f t="shared" si="394"/>
        <v>66.988319750000016</v>
      </c>
      <c r="L1958" s="36">
        <f t="shared" si="395"/>
        <v>353.4718165000001</v>
      </c>
      <c r="M1958" s="36">
        <f t="shared" si="396"/>
        <v>27.64149605030001</v>
      </c>
      <c r="N1958" s="36">
        <f t="shared" si="397"/>
        <v>381.11331255030012</v>
      </c>
      <c r="O1958" s="36">
        <f t="shared" si="398"/>
        <v>69.448903206955791</v>
      </c>
      <c r="P1958" s="36">
        <f t="shared" si="399"/>
        <v>450.5622157572559</v>
      </c>
      <c r="Q1958" s="38">
        <v>753.98</v>
      </c>
      <c r="R1958" s="39">
        <f t="shared" si="400"/>
        <v>0.67342039263721343</v>
      </c>
      <c r="S1958" s="40"/>
      <c r="T1958" s="41" t="str">
        <f t="shared" si="401"/>
        <v/>
      </c>
      <c r="U1958" s="41" t="str">
        <f t="shared" si="402"/>
        <v/>
      </c>
      <c r="V1958" s="41">
        <f t="shared" si="390"/>
        <v>753.98</v>
      </c>
      <c r="W1958" s="18">
        <f>_xlfn.XLOOKUP($B1958,'[1]Query2 w Prices'!$B:$B,'[1]Query2 w Prices'!$L:$L)</f>
        <v>753.89850000000001</v>
      </c>
    </row>
    <row r="1959" spans="2:23" ht="16.5" customHeight="1" x14ac:dyDescent="0.25">
      <c r="B1959" s="32" t="s">
        <v>3225</v>
      </c>
      <c r="C1959" s="33" t="s">
        <v>6667</v>
      </c>
      <c r="D1959" s="34" t="str">
        <f>_xlfn.XLOOKUP($B1959,[1]Redo!$A:$A,[1]Redo!$AD:$AD)</f>
        <v>SGN,S11,MUL,S3-1,</v>
      </c>
      <c r="E1959" s="35">
        <v>1326</v>
      </c>
      <c r="F1959" s="36">
        <f>_xlfn.XLOOKUP($B1959,'[1]DOT Signs Costs (2)'!$A:$A,'[1]DOT Signs Costs (2)'!$Y:$Y)</f>
        <v>0.46115</v>
      </c>
      <c r="G1959" s="37">
        <f t="shared" si="392"/>
        <v>27.669</v>
      </c>
      <c r="H1959" s="36">
        <f>_xlfn.XLOOKUP($B1959,'[1]DOT Signs Costs (2)'!$A:$A,'[1]DOT Signs Costs (2)'!$W:$W)</f>
        <v>81.576000000000008</v>
      </c>
      <c r="I1959" s="36">
        <f t="shared" si="391"/>
        <v>21.3927485</v>
      </c>
      <c r="J1959" s="36">
        <f t="shared" si="393"/>
        <v>0.30897050000000004</v>
      </c>
      <c r="K1959" s="36">
        <f t="shared" si="394"/>
        <v>21.3927485</v>
      </c>
      <c r="L1959" s="36">
        <f t="shared" si="395"/>
        <v>103.277719</v>
      </c>
      <c r="M1959" s="36">
        <f t="shared" si="396"/>
        <v>8.0763176258000016</v>
      </c>
      <c r="N1959" s="36">
        <f t="shared" si="397"/>
        <v>111.35403662580001</v>
      </c>
      <c r="O1959" s="36">
        <f t="shared" si="398"/>
        <v>20.291644129613871</v>
      </c>
      <c r="P1959" s="36">
        <f t="shared" si="399"/>
        <v>131.64568075541388</v>
      </c>
      <c r="Q1959" s="38" t="e">
        <v>#N/A</v>
      </c>
      <c r="R1959" s="39" t="str">
        <f t="shared" si="400"/>
        <v xml:space="preserve"> </v>
      </c>
      <c r="S1959" s="40"/>
      <c r="T1959" s="41" t="str">
        <f t="shared" si="401"/>
        <v/>
      </c>
      <c r="U1959" s="41" t="str">
        <f t="shared" si="402"/>
        <v/>
      </c>
      <c r="V1959" s="41" t="e">
        <f t="shared" si="390"/>
        <v>#N/A</v>
      </c>
      <c r="W1959" s="18" t="e">
        <f>_xlfn.XLOOKUP($B1959,'[1]Query2 w Prices'!$B:$B,'[1]Query2 w Prices'!$L:$L)</f>
        <v>#N/A</v>
      </c>
    </row>
    <row r="1960" spans="2:23" ht="16.5" customHeight="1" x14ac:dyDescent="0.25">
      <c r="B1960" s="42" t="s">
        <v>3226</v>
      </c>
      <c r="C1960" s="33" t="s">
        <v>6668</v>
      </c>
      <c r="D1960" s="34" t="str">
        <f>_xlfn.XLOOKUP($B1960,[1]Redo!$A:$A,[1]Redo!$AD:$AD)</f>
        <v>SGN,S11,MUL,S3-1,</v>
      </c>
      <c r="E1960" s="35">
        <v>1326</v>
      </c>
      <c r="F1960" s="36">
        <f>_xlfn.XLOOKUP($B1960,'[1]DOT Signs Costs (2)'!$A:$A,'[1]DOT Signs Costs (2)'!$Y:$Y)</f>
        <v>0.33468750000000008</v>
      </c>
      <c r="G1960" s="37">
        <f t="shared" si="392"/>
        <v>20.081250000000004</v>
      </c>
      <c r="H1960" s="36">
        <f>_xlfn.XLOOKUP($B1960,'[1]DOT Signs Costs (2)'!$A:$A,'[1]DOT Signs Costs (2)'!$W:$W)</f>
        <v>56.650000000000006</v>
      </c>
      <c r="I1960" s="36">
        <f t="shared" si="391"/>
        <v>15.526153125000004</v>
      </c>
      <c r="J1960" s="36">
        <f t="shared" si="393"/>
        <v>0.22424062500000008</v>
      </c>
      <c r="K1960" s="36">
        <f t="shared" si="394"/>
        <v>15.526153125000004</v>
      </c>
      <c r="L1960" s="36">
        <f t="shared" si="395"/>
        <v>72.400393750000006</v>
      </c>
      <c r="M1960" s="36">
        <f t="shared" si="396"/>
        <v>5.6617107912500009</v>
      </c>
      <c r="N1960" s="36">
        <f t="shared" si="397"/>
        <v>78.062104541250008</v>
      </c>
      <c r="O1960" s="36">
        <f t="shared" si="398"/>
        <v>14.224975522735164</v>
      </c>
      <c r="P1960" s="36">
        <f t="shared" si="399"/>
        <v>92.287080063985172</v>
      </c>
      <c r="Q1960" s="38" t="e">
        <v>#N/A</v>
      </c>
      <c r="R1960" s="39" t="str">
        <f t="shared" si="400"/>
        <v xml:space="preserve"> </v>
      </c>
      <c r="S1960" s="40"/>
      <c r="T1960" s="41" t="str">
        <f t="shared" si="401"/>
        <v/>
      </c>
      <c r="U1960" s="41" t="str">
        <f t="shared" si="402"/>
        <v/>
      </c>
      <c r="V1960" s="41" t="e">
        <f t="shared" si="390"/>
        <v>#N/A</v>
      </c>
      <c r="W1960" s="18" t="e">
        <f>_xlfn.XLOOKUP($B1960,'[1]Query2 w Prices'!$B:$B,'[1]Query2 w Prices'!$L:$L)</f>
        <v>#N/A</v>
      </c>
    </row>
    <row r="1961" spans="2:23" ht="16.5" customHeight="1" x14ac:dyDescent="0.25">
      <c r="B1961" s="32" t="s">
        <v>3227</v>
      </c>
      <c r="C1961" s="33" t="s">
        <v>6669</v>
      </c>
      <c r="D1961" s="34" t="str">
        <f>_xlfn.XLOOKUP($B1961,[1]Redo!$A:$A,[1]Redo!$AD:$AD)</f>
        <v>SGN,S11,MUL,S3-1,</v>
      </c>
      <c r="E1961" s="35">
        <v>1326</v>
      </c>
      <c r="F1961" s="36">
        <f>_xlfn.XLOOKUP($B1961,'[1]DOT Signs Costs (2)'!$A:$A,'[1]DOT Signs Costs (2)'!$Y:$Y)</f>
        <v>0.77759999999999996</v>
      </c>
      <c r="G1961" s="37">
        <f t="shared" si="392"/>
        <v>46.655999999999999</v>
      </c>
      <c r="H1961" s="36">
        <f>_xlfn.XLOOKUP($B1961,'[1]DOT Signs Costs (2)'!$A:$A,'[1]DOT Signs Costs (2)'!$W:$W)</f>
        <v>145.024</v>
      </c>
      <c r="I1961" s="36">
        <f t="shared" si="391"/>
        <v>36.072863999999996</v>
      </c>
      <c r="J1961" s="36">
        <f t="shared" si="393"/>
        <v>0.52099200000000001</v>
      </c>
      <c r="K1961" s="36">
        <f t="shared" si="394"/>
        <v>36.072863999999996</v>
      </c>
      <c r="L1961" s="36">
        <f t="shared" si="395"/>
        <v>181.61785600000002</v>
      </c>
      <c r="M1961" s="36">
        <f t="shared" si="396"/>
        <v>14.202516339200002</v>
      </c>
      <c r="N1961" s="36">
        <f t="shared" si="397"/>
        <v>195.82037233920002</v>
      </c>
      <c r="O1961" s="36">
        <f t="shared" si="398"/>
        <v>35.683639580919262</v>
      </c>
      <c r="P1961" s="36">
        <f t="shared" si="399"/>
        <v>231.5040119201193</v>
      </c>
      <c r="Q1961" s="38" t="e">
        <v>#N/A</v>
      </c>
      <c r="R1961" s="39" t="str">
        <f t="shared" si="400"/>
        <v xml:space="preserve"> </v>
      </c>
      <c r="S1961" s="40"/>
      <c r="T1961" s="41" t="str">
        <f t="shared" si="401"/>
        <v/>
      </c>
      <c r="U1961" s="41" t="str">
        <f t="shared" si="402"/>
        <v/>
      </c>
      <c r="V1961" s="41" t="e">
        <f t="shared" si="390"/>
        <v>#N/A</v>
      </c>
      <c r="W1961" s="18" t="e">
        <f>_xlfn.XLOOKUP($B1961,'[1]Query2 w Prices'!$B:$B,'[1]Query2 w Prices'!$L:$L)</f>
        <v>#N/A</v>
      </c>
    </row>
    <row r="1962" spans="2:23" ht="16.5" customHeight="1" x14ac:dyDescent="0.25">
      <c r="B1962" s="42" t="s">
        <v>3257</v>
      </c>
      <c r="C1962" s="33" t="s">
        <v>6670</v>
      </c>
      <c r="D1962" s="34" t="str">
        <f>_xlfn.XLOOKUP($B1962,[1]Redo!$A:$A,[1]Redo!$AD:$AD)</f>
        <v>SGN,S11,OWG,S32A(CA),</v>
      </c>
      <c r="E1962" s="35">
        <v>1326</v>
      </c>
      <c r="F1962" s="36">
        <f>_xlfn.XLOOKUP($B1962,'[1]DOT Signs Costs (2)'!$A:$A,'[1]DOT Signs Costs (2)'!$Y:$Y)</f>
        <v>7.5291666666666687E-2</v>
      </c>
      <c r="G1962" s="37">
        <f t="shared" si="392"/>
        <v>4.517500000000001</v>
      </c>
      <c r="H1962" s="36">
        <f>_xlfn.XLOOKUP($B1962,'[1]DOT Signs Costs (2)'!$A:$A,'[1]DOT Signs Costs (2)'!$W:$W)</f>
        <v>7.5533333333333346</v>
      </c>
      <c r="I1962" s="36">
        <f t="shared" si="391"/>
        <v>3.4927804166666676</v>
      </c>
      <c r="J1962" s="36">
        <f t="shared" si="393"/>
        <v>5.044541666666668E-2</v>
      </c>
      <c r="K1962" s="36">
        <f t="shared" si="394"/>
        <v>3.4927804166666676</v>
      </c>
      <c r="L1962" s="36">
        <f t="shared" si="395"/>
        <v>11.096559166666669</v>
      </c>
      <c r="M1962" s="36">
        <f t="shared" si="396"/>
        <v>0.86775092683333355</v>
      </c>
      <c r="N1962" s="36">
        <f t="shared" si="397"/>
        <v>11.964310093500002</v>
      </c>
      <c r="O1962" s="36">
        <f t="shared" si="398"/>
        <v>2.1802130396896611</v>
      </c>
      <c r="P1962" s="36">
        <f t="shared" si="399"/>
        <v>14.144523133189663</v>
      </c>
      <c r="Q1962" s="38">
        <v>12.66</v>
      </c>
      <c r="R1962" s="39">
        <f t="shared" si="400"/>
        <v>-0.10495391885685265</v>
      </c>
      <c r="S1962" s="40"/>
      <c r="T1962" s="41" t="str">
        <f t="shared" si="401"/>
        <v/>
      </c>
      <c r="U1962" s="41" t="str">
        <f t="shared" si="402"/>
        <v/>
      </c>
      <c r="V1962" s="41">
        <f t="shared" si="390"/>
        <v>12.66</v>
      </c>
      <c r="W1962" s="18">
        <f>_xlfn.XLOOKUP($B1962,'[1]Query2 w Prices'!$B:$B,'[1]Query2 w Prices'!$L:$L)</f>
        <v>12.5839</v>
      </c>
    </row>
    <row r="1963" spans="2:23" ht="16.5" customHeight="1" x14ac:dyDescent="0.25">
      <c r="B1963" s="32" t="s">
        <v>3229</v>
      </c>
      <c r="C1963" s="33" t="s">
        <v>6671</v>
      </c>
      <c r="D1963" s="34" t="str">
        <f>_xlfn.XLOOKUP($B1963,[1]Redo!$A:$A,[1]Redo!$AD:$AD)</f>
        <v>SGN,S11,MUL,S3-2,</v>
      </c>
      <c r="E1963" s="35">
        <v>1326</v>
      </c>
      <c r="F1963" s="36">
        <f>_xlfn.XLOOKUP($B1963,'[1]DOT Signs Costs (2)'!$A:$A,'[1]DOT Signs Costs (2)'!$Y:$Y)</f>
        <v>0.46115</v>
      </c>
      <c r="G1963" s="37">
        <f t="shared" si="392"/>
        <v>27.669</v>
      </c>
      <c r="H1963" s="36">
        <f>_xlfn.XLOOKUP($B1963,'[1]DOT Signs Costs (2)'!$A:$A,'[1]DOT Signs Costs (2)'!$W:$W)</f>
        <v>81.576000000000008</v>
      </c>
      <c r="I1963" s="36">
        <f t="shared" si="391"/>
        <v>21.3927485</v>
      </c>
      <c r="J1963" s="36">
        <f t="shared" si="393"/>
        <v>0.30897050000000004</v>
      </c>
      <c r="K1963" s="36">
        <f t="shared" si="394"/>
        <v>21.3927485</v>
      </c>
      <c r="L1963" s="36">
        <f t="shared" si="395"/>
        <v>103.277719</v>
      </c>
      <c r="M1963" s="36">
        <f t="shared" si="396"/>
        <v>8.0763176258000016</v>
      </c>
      <c r="N1963" s="36">
        <f t="shared" si="397"/>
        <v>111.35403662580001</v>
      </c>
      <c r="O1963" s="36">
        <f t="shared" si="398"/>
        <v>20.291644129613871</v>
      </c>
      <c r="P1963" s="36">
        <f t="shared" si="399"/>
        <v>131.64568075541388</v>
      </c>
      <c r="Q1963" s="38" t="e">
        <v>#N/A</v>
      </c>
      <c r="R1963" s="39" t="str">
        <f t="shared" si="400"/>
        <v xml:space="preserve"> </v>
      </c>
      <c r="S1963" s="40"/>
      <c r="T1963" s="41" t="str">
        <f t="shared" si="401"/>
        <v/>
      </c>
      <c r="U1963" s="41" t="str">
        <f t="shared" si="402"/>
        <v/>
      </c>
      <c r="V1963" s="41" t="e">
        <f t="shared" si="390"/>
        <v>#N/A</v>
      </c>
      <c r="W1963" s="18" t="e">
        <f>_xlfn.XLOOKUP($B1963,'[1]Query2 w Prices'!$B:$B,'[1]Query2 w Prices'!$L:$L)</f>
        <v>#N/A</v>
      </c>
    </row>
    <row r="1964" spans="2:23" ht="16.5" customHeight="1" x14ac:dyDescent="0.25">
      <c r="B1964" s="42" t="s">
        <v>3230</v>
      </c>
      <c r="C1964" s="33" t="s">
        <v>6672</v>
      </c>
      <c r="D1964" s="34" t="str">
        <f>_xlfn.XLOOKUP($B1964,[1]Redo!$A:$A,[1]Redo!$AD:$AD)</f>
        <v>SGN,S11,MUL,S3-2,</v>
      </c>
      <c r="E1964" s="35">
        <v>1326</v>
      </c>
      <c r="F1964" s="36">
        <f>_xlfn.XLOOKUP($B1964,'[1]DOT Signs Costs (2)'!$A:$A,'[1]DOT Signs Costs (2)'!$Y:$Y)</f>
        <v>0.33468750000000008</v>
      </c>
      <c r="G1964" s="37">
        <f t="shared" si="392"/>
        <v>20.081250000000004</v>
      </c>
      <c r="H1964" s="36">
        <f>_xlfn.XLOOKUP($B1964,'[1]DOT Signs Costs (2)'!$A:$A,'[1]DOT Signs Costs (2)'!$W:$W)</f>
        <v>56.650000000000006</v>
      </c>
      <c r="I1964" s="36">
        <f t="shared" si="391"/>
        <v>15.526153125000004</v>
      </c>
      <c r="J1964" s="36">
        <f t="shared" si="393"/>
        <v>0.22424062500000008</v>
      </c>
      <c r="K1964" s="36">
        <f t="shared" si="394"/>
        <v>15.526153125000004</v>
      </c>
      <c r="L1964" s="36">
        <f t="shared" si="395"/>
        <v>72.400393750000006</v>
      </c>
      <c r="M1964" s="36">
        <f t="shared" si="396"/>
        <v>5.6617107912500009</v>
      </c>
      <c r="N1964" s="36">
        <f t="shared" si="397"/>
        <v>78.062104541250008</v>
      </c>
      <c r="O1964" s="36">
        <f t="shared" si="398"/>
        <v>14.224975522735164</v>
      </c>
      <c r="P1964" s="36">
        <f t="shared" si="399"/>
        <v>92.287080063985172</v>
      </c>
      <c r="Q1964" s="38" t="e">
        <v>#N/A</v>
      </c>
      <c r="R1964" s="39" t="str">
        <f t="shared" si="400"/>
        <v xml:space="preserve"> </v>
      </c>
      <c r="S1964" s="40"/>
      <c r="T1964" s="41" t="str">
        <f t="shared" si="401"/>
        <v/>
      </c>
      <c r="U1964" s="41" t="str">
        <f t="shared" si="402"/>
        <v/>
      </c>
      <c r="V1964" s="41" t="e">
        <f t="shared" si="390"/>
        <v>#N/A</v>
      </c>
      <c r="W1964" s="18" t="e">
        <f>_xlfn.XLOOKUP($B1964,'[1]Query2 w Prices'!$B:$B,'[1]Query2 w Prices'!$L:$L)</f>
        <v>#N/A</v>
      </c>
    </row>
    <row r="1965" spans="2:23" ht="16.5" customHeight="1" x14ac:dyDescent="0.25">
      <c r="B1965" s="32" t="s">
        <v>3231</v>
      </c>
      <c r="C1965" s="33" t="s">
        <v>6673</v>
      </c>
      <c r="D1965" s="34" t="str">
        <f>_xlfn.XLOOKUP($B1965,[1]Redo!$A:$A,[1]Redo!$AD:$AD)</f>
        <v>SGN,S11,MUL,S3-2,</v>
      </c>
      <c r="E1965" s="35">
        <v>1326</v>
      </c>
      <c r="F1965" s="36">
        <f>_xlfn.XLOOKUP($B1965,'[1]DOT Signs Costs (2)'!$A:$A,'[1]DOT Signs Costs (2)'!$Y:$Y)</f>
        <v>0.77759999999999996</v>
      </c>
      <c r="G1965" s="37">
        <f t="shared" si="392"/>
        <v>46.655999999999999</v>
      </c>
      <c r="H1965" s="36">
        <f>_xlfn.XLOOKUP($B1965,'[1]DOT Signs Costs (2)'!$A:$A,'[1]DOT Signs Costs (2)'!$W:$W)</f>
        <v>145.024</v>
      </c>
      <c r="I1965" s="36">
        <f t="shared" si="391"/>
        <v>36.072863999999996</v>
      </c>
      <c r="J1965" s="36">
        <f t="shared" si="393"/>
        <v>0.52099200000000001</v>
      </c>
      <c r="K1965" s="36">
        <f t="shared" si="394"/>
        <v>36.072863999999996</v>
      </c>
      <c r="L1965" s="36">
        <f t="shared" si="395"/>
        <v>181.61785600000002</v>
      </c>
      <c r="M1965" s="36">
        <f t="shared" si="396"/>
        <v>14.202516339200002</v>
      </c>
      <c r="N1965" s="36">
        <f t="shared" si="397"/>
        <v>195.82037233920002</v>
      </c>
      <c r="O1965" s="36">
        <f t="shared" si="398"/>
        <v>35.683639580919262</v>
      </c>
      <c r="P1965" s="36">
        <f t="shared" si="399"/>
        <v>231.5040119201193</v>
      </c>
      <c r="Q1965" s="38" t="e">
        <v>#N/A</v>
      </c>
      <c r="R1965" s="39" t="str">
        <f t="shared" si="400"/>
        <v xml:space="preserve"> </v>
      </c>
      <c r="S1965" s="40"/>
      <c r="T1965" s="41" t="str">
        <f t="shared" si="401"/>
        <v/>
      </c>
      <c r="U1965" s="41" t="str">
        <f t="shared" si="402"/>
        <v/>
      </c>
      <c r="V1965" s="41" t="e">
        <f t="shared" si="390"/>
        <v>#N/A</v>
      </c>
      <c r="W1965" s="18" t="e">
        <f>_xlfn.XLOOKUP($B1965,'[1]Query2 w Prices'!$B:$B,'[1]Query2 w Prices'!$L:$L)</f>
        <v>#N/A</v>
      </c>
    </row>
    <row r="1966" spans="2:23" ht="16.5" customHeight="1" x14ac:dyDescent="0.25">
      <c r="B1966" s="42" t="s">
        <v>3260</v>
      </c>
      <c r="C1966" s="33" t="s">
        <v>6674</v>
      </c>
      <c r="D1966" s="34" t="str">
        <f>_xlfn.XLOOKUP($B1966,[1]Redo!$A:$A,[1]Redo!$AD:$AD)</f>
        <v>SGN,S11,OWG,S32A(CA),</v>
      </c>
      <c r="E1966" s="35">
        <v>1326</v>
      </c>
      <c r="F1966" s="36">
        <f>_xlfn.XLOOKUP($B1966,'[1]DOT Signs Costs (2)'!$A:$A,'[1]DOT Signs Costs (2)'!$Y:$Y)</f>
        <v>0.12940625</v>
      </c>
      <c r="G1966" s="37">
        <f t="shared" si="392"/>
        <v>7.7643750000000002</v>
      </c>
      <c r="H1966" s="36">
        <f>_xlfn.XLOOKUP($B1966,'[1]DOT Signs Costs (2)'!$A:$A,'[1]DOT Signs Costs (2)'!$W:$W)</f>
        <v>16.995000000000001</v>
      </c>
      <c r="I1966" s="36">
        <f t="shared" si="391"/>
        <v>6.0031559374999999</v>
      </c>
      <c r="J1966" s="36">
        <f t="shared" si="393"/>
        <v>8.67021875E-2</v>
      </c>
      <c r="K1966" s="36">
        <f t="shared" si="394"/>
        <v>6.0031559374999999</v>
      </c>
      <c r="L1966" s="36">
        <f t="shared" si="395"/>
        <v>23.084858125</v>
      </c>
      <c r="M1966" s="36">
        <f t="shared" si="396"/>
        <v>1.8052359053750002</v>
      </c>
      <c r="N1966" s="36">
        <f t="shared" si="397"/>
        <v>24.890094030375</v>
      </c>
      <c r="O1966" s="36">
        <f t="shared" si="398"/>
        <v>4.5356319871387294</v>
      </c>
      <c r="P1966" s="36">
        <f t="shared" si="399"/>
        <v>29.425726017513728</v>
      </c>
      <c r="Q1966" s="38">
        <v>22.75</v>
      </c>
      <c r="R1966" s="39">
        <f t="shared" si="400"/>
        <v>-0.22686699432803939</v>
      </c>
      <c r="S1966" s="40"/>
      <c r="T1966" s="41" t="str">
        <f t="shared" si="401"/>
        <v/>
      </c>
      <c r="U1966" s="41" t="str">
        <f t="shared" si="402"/>
        <v/>
      </c>
      <c r="V1966" s="41">
        <f t="shared" si="390"/>
        <v>22.75</v>
      </c>
      <c r="W1966" s="18">
        <f>_xlfn.XLOOKUP($B1966,'[1]Query2 w Prices'!$B:$B,'[1]Query2 w Prices'!$L:$L)</f>
        <v>22.6737</v>
      </c>
    </row>
    <row r="1967" spans="2:23" ht="16.5" customHeight="1" x14ac:dyDescent="0.25">
      <c r="B1967" s="32" t="s">
        <v>3232</v>
      </c>
      <c r="C1967" s="33" t="s">
        <v>6675</v>
      </c>
      <c r="D1967" s="34" t="str">
        <f>_xlfn.XLOOKUP($B1967,[1]Redo!$A:$A,[1]Redo!$AD:$AD)</f>
        <v>SGN,S11,WGX,S32(CA),</v>
      </c>
      <c r="E1967" s="35">
        <v>1326</v>
      </c>
      <c r="F1967" s="36">
        <f>_xlfn.XLOOKUP($B1967,'[1]DOT Signs Costs (2)'!$A:$A,'[1]DOT Signs Costs (2)'!$Y:$Y)</f>
        <v>0.38762499999999994</v>
      </c>
      <c r="G1967" s="37">
        <f t="shared" si="392"/>
        <v>23.257499999999997</v>
      </c>
      <c r="H1967" s="36">
        <f>_xlfn.XLOOKUP($B1967,'[1]DOT Signs Costs (2)'!$A:$A,'[1]DOT Signs Costs (2)'!$W:$W)</f>
        <v>67.98</v>
      </c>
      <c r="I1967" s="36">
        <f t="shared" si="391"/>
        <v>17.981923749999996</v>
      </c>
      <c r="J1967" s="36">
        <f t="shared" si="393"/>
        <v>0.25970874999999999</v>
      </c>
      <c r="K1967" s="36">
        <f t="shared" si="394"/>
        <v>17.981923749999996</v>
      </c>
      <c r="L1967" s="36">
        <f t="shared" si="395"/>
        <v>86.221632499999998</v>
      </c>
      <c r="M1967" s="36">
        <f t="shared" si="396"/>
        <v>6.7425316615000002</v>
      </c>
      <c r="N1967" s="36">
        <f t="shared" si="397"/>
        <v>92.964164161499994</v>
      </c>
      <c r="O1967" s="36">
        <f t="shared" si="398"/>
        <v>16.94052405402514</v>
      </c>
      <c r="P1967" s="36">
        <f t="shared" si="399"/>
        <v>109.90468821552514</v>
      </c>
      <c r="Q1967" s="38">
        <v>86.8</v>
      </c>
      <c r="R1967" s="39">
        <f t="shared" si="400"/>
        <v>-0.21022477376230231</v>
      </c>
      <c r="S1967" s="40"/>
      <c r="T1967" s="41" t="str">
        <f t="shared" si="401"/>
        <v/>
      </c>
      <c r="U1967" s="41" t="str">
        <f t="shared" si="402"/>
        <v/>
      </c>
      <c r="V1967" s="41">
        <f t="shared" si="390"/>
        <v>86.8</v>
      </c>
      <c r="W1967" s="18">
        <f>_xlfn.XLOOKUP($B1967,'[1]Query2 w Prices'!$B:$B,'[1]Query2 w Prices'!$L:$L)</f>
        <v>86.727000000000004</v>
      </c>
    </row>
    <row r="1968" spans="2:23" ht="16.5" customHeight="1" x14ac:dyDescent="0.25">
      <c r="B1968" s="42" t="s">
        <v>3236</v>
      </c>
      <c r="C1968" s="33" t="s">
        <v>6676</v>
      </c>
      <c r="D1968" s="34" t="str">
        <f>_xlfn.XLOOKUP($B1968,[1]Redo!$A:$A,[1]Redo!$AD:$AD)</f>
        <v>SGN,S11,WGX,S32(CA),</v>
      </c>
      <c r="E1968" s="35">
        <v>1326</v>
      </c>
      <c r="F1968" s="36">
        <f>_xlfn.XLOOKUP($B1968,'[1]DOT Signs Costs (2)'!$A:$A,'[1]DOT Signs Costs (2)'!$Y:$Y)</f>
        <v>0.7570125000000002</v>
      </c>
      <c r="G1968" s="37">
        <f t="shared" si="392"/>
        <v>45.420750000000012</v>
      </c>
      <c r="H1968" s="36">
        <f>_xlfn.XLOOKUP($B1968,'[1]DOT Signs Costs (2)'!$A:$A,'[1]DOT Signs Costs (2)'!$W:$W)</f>
        <v>142.75800000000004</v>
      </c>
      <c r="I1968" s="36">
        <f t="shared" si="391"/>
        <v>35.117809875000013</v>
      </c>
      <c r="J1968" s="36">
        <f t="shared" si="393"/>
        <v>0.5071983750000002</v>
      </c>
      <c r="K1968" s="36">
        <f t="shared" si="394"/>
        <v>35.117809875000013</v>
      </c>
      <c r="L1968" s="36">
        <f t="shared" si="395"/>
        <v>178.38300825000005</v>
      </c>
      <c r="M1968" s="36">
        <f t="shared" si="396"/>
        <v>13.949551245150005</v>
      </c>
      <c r="N1968" s="36">
        <f t="shared" si="397"/>
        <v>192.33255949515006</v>
      </c>
      <c r="O1968" s="36">
        <f t="shared" si="398"/>
        <v>35.048068036620528</v>
      </c>
      <c r="P1968" s="36">
        <f t="shared" si="399"/>
        <v>227.38062753177059</v>
      </c>
      <c r="Q1968" s="38">
        <v>159.93</v>
      </c>
      <c r="R1968" s="39">
        <f t="shared" si="400"/>
        <v>-0.29664192708038017</v>
      </c>
      <c r="S1968" s="40"/>
      <c r="T1968" s="41" t="str">
        <f t="shared" si="401"/>
        <v/>
      </c>
      <c r="U1968" s="41" t="str">
        <f t="shared" si="402"/>
        <v/>
      </c>
      <c r="V1968" s="41">
        <f t="shared" si="390"/>
        <v>159.93</v>
      </c>
      <c r="W1968" s="18">
        <f>_xlfn.XLOOKUP($B1968,'[1]Query2 w Prices'!$B:$B,'[1]Query2 w Prices'!$L:$L)</f>
        <v>159.84970000000001</v>
      </c>
    </row>
    <row r="1969" spans="2:23" ht="16.5" customHeight="1" x14ac:dyDescent="0.25">
      <c r="B1969" s="32" t="s">
        <v>3238</v>
      </c>
      <c r="C1969" s="33" t="s">
        <v>7669</v>
      </c>
      <c r="D1969" s="34" t="str">
        <f>_xlfn.XLOOKUP($B1969,[1]Redo!$A:$A,[1]Redo!$AD:$AD)</f>
        <v>SGN,S11,WGX,S32(CA) Alternate,</v>
      </c>
      <c r="E1969" s="35">
        <v>1326</v>
      </c>
      <c r="F1969" s="36">
        <f>_xlfn.XLOOKUP($B1969,'[1]DOT Signs Costs (2)'!$A:$A,'[1]DOT Signs Costs (2)'!$Y:$Y)</f>
        <v>0.38762499999999994</v>
      </c>
      <c r="G1969" s="37">
        <f t="shared" si="392"/>
        <v>23.257499999999997</v>
      </c>
      <c r="H1969" s="36">
        <f>_xlfn.XLOOKUP($B1969,'[1]DOT Signs Costs (2)'!$A:$A,'[1]DOT Signs Costs (2)'!$W:$W)</f>
        <v>67.98</v>
      </c>
      <c r="I1969" s="36">
        <f t="shared" si="391"/>
        <v>17.981923749999996</v>
      </c>
      <c r="J1969" s="36">
        <f t="shared" si="393"/>
        <v>0.25970874999999999</v>
      </c>
      <c r="K1969" s="36">
        <f t="shared" si="394"/>
        <v>17.981923749999996</v>
      </c>
      <c r="L1969" s="36">
        <f t="shared" si="395"/>
        <v>86.221632499999998</v>
      </c>
      <c r="M1969" s="36">
        <f t="shared" si="396"/>
        <v>6.7425316615000002</v>
      </c>
      <c r="N1969" s="36">
        <f t="shared" si="397"/>
        <v>92.964164161499994</v>
      </c>
      <c r="O1969" s="36">
        <f t="shared" si="398"/>
        <v>16.94052405402514</v>
      </c>
      <c r="P1969" s="36">
        <f t="shared" si="399"/>
        <v>109.90468821552514</v>
      </c>
      <c r="Q1969" s="38">
        <v>72.349999999999994</v>
      </c>
      <c r="R1969" s="39">
        <f t="shared" si="400"/>
        <v>-0.3417023315864352</v>
      </c>
      <c r="S1969" s="40"/>
      <c r="T1969" s="41" t="str">
        <f t="shared" si="401"/>
        <v/>
      </c>
      <c r="U1969" s="41" t="str">
        <f t="shared" si="402"/>
        <v/>
      </c>
      <c r="V1969" s="41">
        <f t="shared" si="390"/>
        <v>72.349999999999994</v>
      </c>
      <c r="W1969" s="18">
        <f>_xlfn.XLOOKUP($B1969,'[1]Query2 w Prices'!$B:$B,'[1]Query2 w Prices'!$L:$L)</f>
        <v>72.272499999999994</v>
      </c>
    </row>
    <row r="1970" spans="2:23" ht="16.5" customHeight="1" x14ac:dyDescent="0.25">
      <c r="B1970" s="42" t="s">
        <v>3241</v>
      </c>
      <c r="C1970" s="33" t="s">
        <v>6677</v>
      </c>
      <c r="D1970" s="34" t="str">
        <f>_xlfn.XLOOKUP($B1970,[1]Redo!$A:$A,[1]Redo!$AD:$AD)</f>
        <v>SGN,S11,MUL,S32-1(CA),</v>
      </c>
      <c r="E1970" s="35">
        <v>1326</v>
      </c>
      <c r="F1970" s="36">
        <f>_xlfn.XLOOKUP($B1970,'[1]DOT Signs Costs (2)'!$A:$A,'[1]DOT Signs Costs (2)'!$Y:$Y)</f>
        <v>0.12940625</v>
      </c>
      <c r="G1970" s="37">
        <f t="shared" si="392"/>
        <v>7.7643750000000002</v>
      </c>
      <c r="H1970" s="36">
        <f>_xlfn.XLOOKUP($B1970,'[1]DOT Signs Costs (2)'!$A:$A,'[1]DOT Signs Costs (2)'!$W:$W)</f>
        <v>16.995000000000001</v>
      </c>
      <c r="I1970" s="36">
        <f t="shared" si="391"/>
        <v>6.0031559374999999</v>
      </c>
      <c r="J1970" s="36">
        <f t="shared" si="393"/>
        <v>8.67021875E-2</v>
      </c>
      <c r="K1970" s="36">
        <f t="shared" si="394"/>
        <v>6.0031559374999999</v>
      </c>
      <c r="L1970" s="36">
        <f t="shared" si="395"/>
        <v>23.084858125</v>
      </c>
      <c r="M1970" s="36">
        <f t="shared" si="396"/>
        <v>1.8052359053750002</v>
      </c>
      <c r="N1970" s="36">
        <f t="shared" si="397"/>
        <v>24.890094030375</v>
      </c>
      <c r="O1970" s="36">
        <f t="shared" si="398"/>
        <v>4.5356319871387294</v>
      </c>
      <c r="P1970" s="36">
        <f t="shared" si="399"/>
        <v>29.425726017513728</v>
      </c>
      <c r="Q1970" s="38">
        <v>21.9</v>
      </c>
      <c r="R1970" s="39">
        <f t="shared" si="400"/>
        <v>-0.25575328245204676</v>
      </c>
      <c r="S1970" s="40"/>
      <c r="T1970" s="41" t="str">
        <f t="shared" si="401"/>
        <v/>
      </c>
      <c r="U1970" s="41" t="str">
        <f t="shared" si="402"/>
        <v/>
      </c>
      <c r="V1970" s="41">
        <f t="shared" si="390"/>
        <v>21.9</v>
      </c>
      <c r="W1970" s="18">
        <f>_xlfn.XLOOKUP($B1970,'[1]Query2 w Prices'!$B:$B,'[1]Query2 w Prices'!$L:$L)</f>
        <v>21.823499999999999</v>
      </c>
    </row>
    <row r="1971" spans="2:23" ht="16.5" customHeight="1" x14ac:dyDescent="0.25">
      <c r="B1971" s="32" t="s">
        <v>3245</v>
      </c>
      <c r="C1971" s="33" t="s">
        <v>6678</v>
      </c>
      <c r="D1971" s="34" t="str">
        <f>_xlfn.XLOOKUP($B1971,[1]Redo!$A:$A,[1]Redo!$AD:$AD)</f>
        <v>SGN,S11,MUL,S32-2(CA),</v>
      </c>
      <c r="E1971" s="35">
        <v>1326</v>
      </c>
      <c r="F1971" s="36">
        <f>_xlfn.XLOOKUP($B1971,'[1]DOT Signs Costs (2)'!$A:$A,'[1]DOT Signs Costs (2)'!$Y:$Y)</f>
        <v>0.12940625</v>
      </c>
      <c r="G1971" s="37">
        <f t="shared" si="392"/>
        <v>7.7643750000000002</v>
      </c>
      <c r="H1971" s="36">
        <f>_xlfn.XLOOKUP($B1971,'[1]DOT Signs Costs (2)'!$A:$A,'[1]DOT Signs Costs (2)'!$W:$W)</f>
        <v>16.995000000000001</v>
      </c>
      <c r="I1971" s="36">
        <f t="shared" si="391"/>
        <v>6.0031559374999999</v>
      </c>
      <c r="J1971" s="36">
        <f t="shared" si="393"/>
        <v>8.67021875E-2</v>
      </c>
      <c r="K1971" s="36">
        <f t="shared" si="394"/>
        <v>6.0031559374999999</v>
      </c>
      <c r="L1971" s="36">
        <f t="shared" si="395"/>
        <v>23.084858125</v>
      </c>
      <c r="M1971" s="36">
        <f t="shared" si="396"/>
        <v>1.8052359053750002</v>
      </c>
      <c r="N1971" s="36">
        <f t="shared" si="397"/>
        <v>24.890094030375</v>
      </c>
      <c r="O1971" s="36">
        <f t="shared" si="398"/>
        <v>4.5356319871387294</v>
      </c>
      <c r="P1971" s="36">
        <f t="shared" si="399"/>
        <v>29.425726017513728</v>
      </c>
      <c r="Q1971" s="38">
        <v>21.9</v>
      </c>
      <c r="R1971" s="39">
        <f t="shared" si="400"/>
        <v>-0.25575328245204676</v>
      </c>
      <c r="S1971" s="40"/>
      <c r="T1971" s="41" t="str">
        <f t="shared" si="401"/>
        <v/>
      </c>
      <c r="U1971" s="41" t="str">
        <f t="shared" si="402"/>
        <v/>
      </c>
      <c r="V1971" s="41">
        <f t="shared" si="390"/>
        <v>21.9</v>
      </c>
      <c r="W1971" s="18">
        <f>_xlfn.XLOOKUP($B1971,'[1]Query2 w Prices'!$B:$B,'[1]Query2 w Prices'!$L:$L)</f>
        <v>21.823499999999999</v>
      </c>
    </row>
    <row r="1972" spans="2:23" ht="16.5" customHeight="1" x14ac:dyDescent="0.25">
      <c r="B1972" s="42" t="s">
        <v>3248</v>
      </c>
      <c r="C1972" s="33" t="s">
        <v>6679</v>
      </c>
      <c r="D1972" s="34" t="str">
        <f>_xlfn.XLOOKUP($B1972,[1]Redo!$A:$A,[1]Redo!$AD:$AD)</f>
        <v>SGN,S11,MUL,S32-3(CA),</v>
      </c>
      <c r="E1972" s="35">
        <v>1326</v>
      </c>
      <c r="F1972" s="36">
        <f>_xlfn.XLOOKUP($B1972,'[1]DOT Signs Costs (2)'!$A:$A,'[1]DOT Signs Costs (2)'!$Y:$Y)</f>
        <v>0.12940625</v>
      </c>
      <c r="G1972" s="37">
        <f t="shared" si="392"/>
        <v>7.7643750000000002</v>
      </c>
      <c r="H1972" s="36">
        <f>_xlfn.XLOOKUP($B1972,'[1]DOT Signs Costs (2)'!$A:$A,'[1]DOT Signs Costs (2)'!$W:$W)</f>
        <v>16.995000000000001</v>
      </c>
      <c r="I1972" s="36">
        <f t="shared" si="391"/>
        <v>6.0031559374999999</v>
      </c>
      <c r="J1972" s="36">
        <f t="shared" si="393"/>
        <v>8.67021875E-2</v>
      </c>
      <c r="K1972" s="36">
        <f t="shared" si="394"/>
        <v>6.0031559374999999</v>
      </c>
      <c r="L1972" s="36">
        <f t="shared" si="395"/>
        <v>23.084858125</v>
      </c>
      <c r="M1972" s="36">
        <f t="shared" si="396"/>
        <v>1.8052359053750002</v>
      </c>
      <c r="N1972" s="36">
        <f t="shared" si="397"/>
        <v>24.890094030375</v>
      </c>
      <c r="O1972" s="36">
        <f t="shared" si="398"/>
        <v>4.5356319871387294</v>
      </c>
      <c r="P1972" s="36">
        <f t="shared" si="399"/>
        <v>29.425726017513728</v>
      </c>
      <c r="Q1972" s="38">
        <v>21.9</v>
      </c>
      <c r="R1972" s="39">
        <f t="shared" si="400"/>
        <v>-0.25575328245204676</v>
      </c>
      <c r="S1972" s="40"/>
      <c r="T1972" s="41" t="str">
        <f t="shared" si="401"/>
        <v/>
      </c>
      <c r="U1972" s="41" t="str">
        <f t="shared" si="402"/>
        <v/>
      </c>
      <c r="V1972" s="41">
        <f t="shared" si="390"/>
        <v>21.9</v>
      </c>
      <c r="W1972" s="18">
        <f>_xlfn.XLOOKUP($B1972,'[1]Query2 w Prices'!$B:$B,'[1]Query2 w Prices'!$L:$L)</f>
        <v>21.823499999999999</v>
      </c>
    </row>
    <row r="1973" spans="2:23" ht="16.5" customHeight="1" x14ac:dyDescent="0.25">
      <c r="B1973" s="32" t="s">
        <v>3251</v>
      </c>
      <c r="C1973" s="33" t="s">
        <v>6680</v>
      </c>
      <c r="D1973" s="34" t="str">
        <f>_xlfn.XLOOKUP($B1973,[1]Redo!$A:$A,[1]Redo!$AD:$AD)</f>
        <v>SGN,S11,MUL,S32-4(CA),</v>
      </c>
      <c r="E1973" s="35">
        <v>1326</v>
      </c>
      <c r="F1973" s="36">
        <f>_xlfn.XLOOKUP($B1973,'[1]DOT Signs Costs (2)'!$A:$A,'[1]DOT Signs Costs (2)'!$Y:$Y)</f>
        <v>0.12940625</v>
      </c>
      <c r="G1973" s="37">
        <f t="shared" si="392"/>
        <v>7.7643750000000002</v>
      </c>
      <c r="H1973" s="36">
        <f>_xlfn.XLOOKUP($B1973,'[1]DOT Signs Costs (2)'!$A:$A,'[1]DOT Signs Costs (2)'!$W:$W)</f>
        <v>16.995000000000001</v>
      </c>
      <c r="I1973" s="36">
        <f t="shared" si="391"/>
        <v>6.0031559374999999</v>
      </c>
      <c r="J1973" s="36">
        <f t="shared" si="393"/>
        <v>8.67021875E-2</v>
      </c>
      <c r="K1973" s="36">
        <f t="shared" si="394"/>
        <v>6.0031559374999999</v>
      </c>
      <c r="L1973" s="36">
        <f t="shared" si="395"/>
        <v>23.084858125</v>
      </c>
      <c r="M1973" s="36">
        <f t="shared" si="396"/>
        <v>1.8052359053750002</v>
      </c>
      <c r="N1973" s="36">
        <f t="shared" si="397"/>
        <v>24.890094030375</v>
      </c>
      <c r="O1973" s="36">
        <f t="shared" si="398"/>
        <v>4.5356319871387294</v>
      </c>
      <c r="P1973" s="36">
        <f t="shared" si="399"/>
        <v>29.425726017513728</v>
      </c>
      <c r="Q1973" s="38">
        <v>21.9</v>
      </c>
      <c r="R1973" s="39">
        <f t="shared" si="400"/>
        <v>-0.25575328245204676</v>
      </c>
      <c r="S1973" s="40"/>
      <c r="T1973" s="41" t="str">
        <f t="shared" si="401"/>
        <v/>
      </c>
      <c r="U1973" s="41" t="str">
        <f t="shared" si="402"/>
        <v/>
      </c>
      <c r="V1973" s="41">
        <f t="shared" si="390"/>
        <v>21.9</v>
      </c>
      <c r="W1973" s="18">
        <f>_xlfn.XLOOKUP($B1973,'[1]Query2 w Prices'!$B:$B,'[1]Query2 w Prices'!$L:$L)</f>
        <v>21.823499999999999</v>
      </c>
    </row>
    <row r="1974" spans="2:23" ht="16.5" customHeight="1" x14ac:dyDescent="0.25">
      <c r="B1974" s="42" t="s">
        <v>3254</v>
      </c>
      <c r="C1974" s="33" t="s">
        <v>6681</v>
      </c>
      <c r="D1974" s="34" t="str">
        <f>_xlfn.XLOOKUP($B1974,[1]Redo!$A:$A,[1]Redo!$AD:$AD)</f>
        <v>SGN,S11,MUL,S32-5(CA),</v>
      </c>
      <c r="E1974" s="35">
        <v>1326</v>
      </c>
      <c r="F1974" s="36">
        <f>_xlfn.XLOOKUP($B1974,'[1]DOT Signs Costs (2)'!$A:$A,'[1]DOT Signs Costs (2)'!$Y:$Y)</f>
        <v>0.12940625</v>
      </c>
      <c r="G1974" s="37">
        <f t="shared" si="392"/>
        <v>7.7643750000000002</v>
      </c>
      <c r="H1974" s="36">
        <f>_xlfn.XLOOKUP($B1974,'[1]DOT Signs Costs (2)'!$A:$A,'[1]DOT Signs Costs (2)'!$W:$W)</f>
        <v>16.995000000000001</v>
      </c>
      <c r="I1974" s="36">
        <f t="shared" si="391"/>
        <v>6.0031559374999999</v>
      </c>
      <c r="J1974" s="36">
        <f t="shared" si="393"/>
        <v>8.67021875E-2</v>
      </c>
      <c r="K1974" s="36">
        <f t="shared" si="394"/>
        <v>6.0031559374999999</v>
      </c>
      <c r="L1974" s="36">
        <f t="shared" si="395"/>
        <v>23.084858125</v>
      </c>
      <c r="M1974" s="36">
        <f t="shared" si="396"/>
        <v>1.8052359053750002</v>
      </c>
      <c r="N1974" s="36">
        <f t="shared" si="397"/>
        <v>24.890094030375</v>
      </c>
      <c r="O1974" s="36">
        <f t="shared" si="398"/>
        <v>4.5356319871387294</v>
      </c>
      <c r="P1974" s="36">
        <f t="shared" si="399"/>
        <v>29.425726017513728</v>
      </c>
      <c r="Q1974" s="38">
        <v>21.9</v>
      </c>
      <c r="R1974" s="39">
        <f t="shared" si="400"/>
        <v>-0.25575328245204676</v>
      </c>
      <c r="S1974" s="40"/>
      <c r="T1974" s="41" t="str">
        <f t="shared" si="401"/>
        <v/>
      </c>
      <c r="U1974" s="41" t="str">
        <f t="shared" si="402"/>
        <v/>
      </c>
      <c r="V1974" s="41">
        <f t="shared" si="390"/>
        <v>21.9</v>
      </c>
      <c r="W1974" s="18">
        <f>_xlfn.XLOOKUP($B1974,'[1]Query2 w Prices'!$B:$B,'[1]Query2 w Prices'!$L:$L)</f>
        <v>21.823499999999999</v>
      </c>
    </row>
    <row r="1975" spans="2:23" ht="16.5" customHeight="1" x14ac:dyDescent="0.25">
      <c r="B1975" s="32" t="s">
        <v>3261</v>
      </c>
      <c r="C1975" s="33" t="s">
        <v>6682</v>
      </c>
      <c r="D1975" s="34" t="str">
        <f>_xlfn.XLOOKUP($B1975,[1]Redo!$A:$A,[1]Redo!$AD:$AD)</f>
        <v>SGN,S11,GEW,S34(CA),</v>
      </c>
      <c r="E1975" s="35">
        <v>1326</v>
      </c>
      <c r="F1975" s="36">
        <f>_xlfn.XLOOKUP($B1975,'[1]DOT Signs Costs (2)'!$A:$A,'[1]DOT Signs Costs (2)'!$Y:$Y)</f>
        <v>0.11352500000000001</v>
      </c>
      <c r="G1975" s="37">
        <f t="shared" si="392"/>
        <v>6.8115000000000006</v>
      </c>
      <c r="H1975" s="36">
        <f>_xlfn.XLOOKUP($B1975,'[1]DOT Signs Costs (2)'!$A:$A,'[1]DOT Signs Costs (2)'!$W:$W)</f>
        <v>13.596</v>
      </c>
      <c r="I1975" s="36">
        <f t="shared" si="391"/>
        <v>5.2664247500000005</v>
      </c>
      <c r="J1975" s="36">
        <f t="shared" si="393"/>
        <v>7.6061750000000011E-2</v>
      </c>
      <c r="K1975" s="36">
        <f t="shared" si="394"/>
        <v>5.2664247500000005</v>
      </c>
      <c r="L1975" s="36">
        <f t="shared" si="395"/>
        <v>18.9384865</v>
      </c>
      <c r="M1975" s="36">
        <f t="shared" si="396"/>
        <v>1.4809896443000001</v>
      </c>
      <c r="N1975" s="36">
        <f t="shared" si="397"/>
        <v>20.419476144299999</v>
      </c>
      <c r="O1975" s="36">
        <f t="shared" si="398"/>
        <v>3.7209674277517353</v>
      </c>
      <c r="P1975" s="36">
        <f t="shared" si="399"/>
        <v>24.140443572051733</v>
      </c>
      <c r="Q1975" s="38">
        <v>17.079999999999998</v>
      </c>
      <c r="R1975" s="39">
        <f t="shared" si="400"/>
        <v>-0.29247364701392092</v>
      </c>
      <c r="S1975" s="40"/>
      <c r="T1975" s="41" t="str">
        <f t="shared" si="401"/>
        <v/>
      </c>
      <c r="U1975" s="41" t="str">
        <f t="shared" si="402"/>
        <v/>
      </c>
      <c r="V1975" s="41">
        <f t="shared" si="390"/>
        <v>17.079999999999998</v>
      </c>
      <c r="W1975" s="18">
        <f>_xlfn.XLOOKUP($B1975,'[1]Query2 w Prices'!$B:$B,'[1]Query2 w Prices'!$L:$L)</f>
        <v>17.005299999999998</v>
      </c>
    </row>
    <row r="1976" spans="2:23" ht="16.5" customHeight="1" x14ac:dyDescent="0.25">
      <c r="B1976" s="42" t="s">
        <v>3265</v>
      </c>
      <c r="C1976" s="33" t="s">
        <v>6683</v>
      </c>
      <c r="D1976" s="34" t="str">
        <f>_xlfn.XLOOKUP($B1976,[1]Redo!$A:$A,[1]Redo!$AD:$AD)</f>
        <v>SGN,S11,WEX,S35(CA),</v>
      </c>
      <c r="E1976" s="35">
        <v>1326</v>
      </c>
      <c r="F1976" s="36">
        <f>_xlfn.XLOOKUP($B1976,'[1]DOT Signs Costs (2)'!$A:$A,'[1]DOT Signs Costs (2)'!$Y:$Y)</f>
        <v>0.38762499999999994</v>
      </c>
      <c r="G1976" s="37">
        <f t="shared" si="392"/>
        <v>23.257499999999997</v>
      </c>
      <c r="H1976" s="36">
        <f>_xlfn.XLOOKUP($B1976,'[1]DOT Signs Costs (2)'!$A:$A,'[1]DOT Signs Costs (2)'!$W:$W)</f>
        <v>67.98</v>
      </c>
      <c r="I1976" s="36">
        <f t="shared" si="391"/>
        <v>17.981923749999996</v>
      </c>
      <c r="J1976" s="36">
        <f t="shared" si="393"/>
        <v>0.25970874999999999</v>
      </c>
      <c r="K1976" s="36">
        <f t="shared" si="394"/>
        <v>17.981923749999996</v>
      </c>
      <c r="L1976" s="36">
        <f t="shared" si="395"/>
        <v>86.221632499999998</v>
      </c>
      <c r="M1976" s="36">
        <f t="shared" si="396"/>
        <v>6.7425316615000002</v>
      </c>
      <c r="N1976" s="36">
        <f t="shared" si="397"/>
        <v>92.964164161499994</v>
      </c>
      <c r="O1976" s="36">
        <f t="shared" si="398"/>
        <v>16.94052405402514</v>
      </c>
      <c r="P1976" s="36">
        <f t="shared" si="399"/>
        <v>109.90468821552514</v>
      </c>
      <c r="Q1976" s="38">
        <v>68.099999999999994</v>
      </c>
      <c r="R1976" s="39">
        <f t="shared" si="400"/>
        <v>-0.38037220153470958</v>
      </c>
      <c r="S1976" s="40"/>
      <c r="T1976" s="41" t="str">
        <f t="shared" si="401"/>
        <v/>
      </c>
      <c r="U1976" s="41" t="str">
        <f t="shared" si="402"/>
        <v/>
      </c>
      <c r="V1976" s="41">
        <f t="shared" si="390"/>
        <v>68.099999999999994</v>
      </c>
      <c r="W1976" s="18">
        <f>_xlfn.XLOOKUP($B1976,'[1]Query2 w Prices'!$B:$B,'[1]Query2 w Prices'!$L:$L)</f>
        <v>68.021199999999993</v>
      </c>
    </row>
    <row r="1977" spans="2:23" ht="16.5" customHeight="1" x14ac:dyDescent="0.25">
      <c r="B1977" s="32" t="s">
        <v>3268</v>
      </c>
      <c r="C1977" s="33" t="s">
        <v>6684</v>
      </c>
      <c r="D1977" s="34" t="str">
        <f>_xlfn.XLOOKUP($B1977,[1]Redo!$A:$A,[1]Redo!$AD:$AD)</f>
        <v>SGN,S11,WEX,S35-1P(CA),</v>
      </c>
      <c r="E1977" s="35">
        <v>1326</v>
      </c>
      <c r="F1977" s="36">
        <f>_xlfn.XLOOKUP($B1977,'[1]DOT Signs Costs (2)'!$A:$A,'[1]DOT Signs Costs (2)'!$Y:$Y)</f>
        <v>0.16705000000000003</v>
      </c>
      <c r="G1977" s="37">
        <f t="shared" si="392"/>
        <v>10.023000000000001</v>
      </c>
      <c r="H1977" s="36">
        <f>_xlfn.XLOOKUP($B1977,'[1]DOT Signs Costs (2)'!$A:$A,'[1]DOT Signs Costs (2)'!$W:$W)</f>
        <v>27.192</v>
      </c>
      <c r="I1977" s="36">
        <f t="shared" si="391"/>
        <v>7.7494495000000017</v>
      </c>
      <c r="J1977" s="36">
        <f t="shared" si="393"/>
        <v>0.11192350000000002</v>
      </c>
      <c r="K1977" s="36">
        <f t="shared" si="394"/>
        <v>7.7494495000000017</v>
      </c>
      <c r="L1977" s="36">
        <f t="shared" si="395"/>
        <v>35.053373000000001</v>
      </c>
      <c r="M1977" s="36">
        <f t="shared" si="396"/>
        <v>2.7411737686000004</v>
      </c>
      <c r="N1977" s="36">
        <f t="shared" si="397"/>
        <v>37.7945467686</v>
      </c>
      <c r="O1977" s="36">
        <f t="shared" si="398"/>
        <v>6.8871638272589593</v>
      </c>
      <c r="P1977" s="36">
        <f t="shared" si="399"/>
        <v>44.681710595858959</v>
      </c>
      <c r="Q1977" s="38" t="e">
        <v>#N/A</v>
      </c>
      <c r="R1977" s="39" t="str">
        <f t="shared" si="400"/>
        <v xml:space="preserve"> </v>
      </c>
      <c r="S1977" s="40"/>
      <c r="T1977" s="41" t="str">
        <f t="shared" si="401"/>
        <v/>
      </c>
      <c r="U1977" s="41" t="str">
        <f t="shared" si="402"/>
        <v/>
      </c>
      <c r="V1977" s="41" t="e">
        <f t="shared" si="390"/>
        <v>#N/A</v>
      </c>
      <c r="W1977" s="18" t="e">
        <f>_xlfn.XLOOKUP($B1977,'[1]Query2 w Prices'!$B:$B,'[1]Query2 w Prices'!$L:$L)</f>
        <v>#N/A</v>
      </c>
    </row>
    <row r="1978" spans="2:23" ht="16.5" customHeight="1" x14ac:dyDescent="0.25">
      <c r="B1978" s="42" t="s">
        <v>3269</v>
      </c>
      <c r="C1978" s="33" t="s">
        <v>6685</v>
      </c>
      <c r="D1978" s="34" t="str">
        <f>_xlfn.XLOOKUP($B1978,[1]Redo!$A:$A,[1]Redo!$AD:$AD)</f>
        <v>SGN,S11,WEX,S35-2P(CA),</v>
      </c>
      <c r="E1978" s="35">
        <v>1326</v>
      </c>
      <c r="F1978" s="36">
        <f>_xlfn.XLOOKUP($B1978,'[1]DOT Signs Costs (2)'!$A:$A,'[1]DOT Signs Costs (2)'!$Y:$Y)</f>
        <v>0.20381249999999998</v>
      </c>
      <c r="G1978" s="37">
        <f t="shared" si="392"/>
        <v>12.228749999999998</v>
      </c>
      <c r="H1978" s="36">
        <f>_xlfn.XLOOKUP($B1978,'[1]DOT Signs Costs (2)'!$A:$A,'[1]DOT Signs Costs (2)'!$W:$W)</f>
        <v>33.99</v>
      </c>
      <c r="I1978" s="36">
        <f t="shared" si="391"/>
        <v>9.4548618749999989</v>
      </c>
      <c r="J1978" s="36">
        <f t="shared" si="393"/>
        <v>0.13655437500000001</v>
      </c>
      <c r="K1978" s="36">
        <f t="shared" si="394"/>
        <v>9.4548618749999989</v>
      </c>
      <c r="L1978" s="36">
        <f t="shared" si="395"/>
        <v>43.581416250000004</v>
      </c>
      <c r="M1978" s="36">
        <f t="shared" si="396"/>
        <v>3.4080667507500007</v>
      </c>
      <c r="N1978" s="36">
        <f t="shared" si="397"/>
        <v>46.989483000750006</v>
      </c>
      <c r="O1978" s="36">
        <f t="shared" si="398"/>
        <v>8.5627238650533251</v>
      </c>
      <c r="P1978" s="36">
        <f t="shared" si="399"/>
        <v>55.552206865803328</v>
      </c>
      <c r="Q1978" s="38" t="e">
        <v>#N/A</v>
      </c>
      <c r="R1978" s="39" t="str">
        <f t="shared" si="400"/>
        <v xml:space="preserve"> </v>
      </c>
      <c r="S1978" s="40"/>
      <c r="T1978" s="41" t="str">
        <f t="shared" si="401"/>
        <v/>
      </c>
      <c r="U1978" s="41" t="str">
        <f t="shared" si="402"/>
        <v/>
      </c>
      <c r="V1978" s="41" t="e">
        <f t="shared" si="390"/>
        <v>#N/A</v>
      </c>
      <c r="W1978" s="18" t="e">
        <f>_xlfn.XLOOKUP($B1978,'[1]Query2 w Prices'!$B:$B,'[1]Query2 w Prices'!$L:$L)</f>
        <v>#N/A</v>
      </c>
    </row>
    <row r="1979" spans="2:23" ht="16.5" customHeight="1" x14ac:dyDescent="0.25">
      <c r="B1979" s="32" t="s">
        <v>3270</v>
      </c>
      <c r="C1979" s="33" t="s">
        <v>6686</v>
      </c>
      <c r="D1979" s="34" t="str">
        <f>_xlfn.XLOOKUP($B1979,[1]Redo!$A:$A,[1]Redo!$AD:$AD)</f>
        <v>SGN,S11,WEX,S35-3P(CA),</v>
      </c>
      <c r="E1979" s="35">
        <v>1326</v>
      </c>
      <c r="F1979" s="36">
        <f>_xlfn.XLOOKUP($B1979,'[1]DOT Signs Costs (2)'!$A:$A,'[1]DOT Signs Costs (2)'!$Y:$Y)</f>
        <v>0.24057500000000001</v>
      </c>
      <c r="G1979" s="37">
        <f t="shared" si="392"/>
        <v>14.4345</v>
      </c>
      <c r="H1979" s="36">
        <f>_xlfn.XLOOKUP($B1979,'[1]DOT Signs Costs (2)'!$A:$A,'[1]DOT Signs Costs (2)'!$W:$W)</f>
        <v>40.788000000000004</v>
      </c>
      <c r="I1979" s="36">
        <f t="shared" si="391"/>
        <v>11.160274250000001</v>
      </c>
      <c r="J1979" s="36">
        <f t="shared" si="393"/>
        <v>0.16118525000000003</v>
      </c>
      <c r="K1979" s="36">
        <f t="shared" si="394"/>
        <v>11.160274250000001</v>
      </c>
      <c r="L1979" s="36">
        <f t="shared" si="395"/>
        <v>52.109459500000007</v>
      </c>
      <c r="M1979" s="36">
        <f t="shared" si="396"/>
        <v>4.0749597329000009</v>
      </c>
      <c r="N1979" s="36">
        <f t="shared" si="397"/>
        <v>56.184419232900005</v>
      </c>
      <c r="O1979" s="36">
        <f t="shared" si="398"/>
        <v>10.238283902847687</v>
      </c>
      <c r="P1979" s="36">
        <f t="shared" si="399"/>
        <v>66.422703135747696</v>
      </c>
      <c r="Q1979" s="38" t="e">
        <v>#N/A</v>
      </c>
      <c r="R1979" s="39" t="str">
        <f t="shared" si="400"/>
        <v xml:space="preserve"> </v>
      </c>
      <c r="S1979" s="40"/>
      <c r="T1979" s="41" t="str">
        <f t="shared" si="401"/>
        <v/>
      </c>
      <c r="U1979" s="41" t="str">
        <f t="shared" si="402"/>
        <v/>
      </c>
      <c r="V1979" s="41" t="e">
        <f t="shared" si="390"/>
        <v>#N/A</v>
      </c>
      <c r="W1979" s="18" t="e">
        <f>_xlfn.XLOOKUP($B1979,'[1]Query2 w Prices'!$B:$B,'[1]Query2 w Prices'!$L:$L)</f>
        <v>#N/A</v>
      </c>
    </row>
    <row r="1980" spans="2:23" ht="16.5" customHeight="1" x14ac:dyDescent="0.25">
      <c r="B1980" s="42" t="s">
        <v>3274</v>
      </c>
      <c r="C1980" s="33" t="s">
        <v>6687</v>
      </c>
      <c r="D1980" s="34" t="str">
        <f>_xlfn.XLOOKUP($B1980,[1]Redo!$A:$A,[1]Redo!$AD:$AD)</f>
        <v>SGN,S11,WEX,S36A(CA),</v>
      </c>
      <c r="E1980" s="35">
        <v>1326</v>
      </c>
      <c r="F1980" s="36">
        <f>_xlfn.XLOOKUP($B1980,'[1]DOT Signs Costs (2)'!$A:$A,'[1]DOT Signs Costs (2)'!$Y:$Y)</f>
        <v>0.20939999999999998</v>
      </c>
      <c r="G1980" s="37">
        <f t="shared" si="392"/>
        <v>12.563999999999998</v>
      </c>
      <c r="H1980" s="36">
        <f>_xlfn.XLOOKUP($B1980,'[1]DOT Signs Costs (2)'!$A:$A,'[1]DOT Signs Costs (2)'!$W:$W)</f>
        <v>36.256</v>
      </c>
      <c r="I1980" s="36">
        <f t="shared" si="391"/>
        <v>9.714065999999999</v>
      </c>
      <c r="J1980" s="36">
        <f t="shared" si="393"/>
        <v>0.14029799999999998</v>
      </c>
      <c r="K1980" s="36">
        <f t="shared" si="394"/>
        <v>9.714065999999999</v>
      </c>
      <c r="L1980" s="36">
        <f t="shared" si="395"/>
        <v>46.110364000000004</v>
      </c>
      <c r="M1980" s="36">
        <f t="shared" si="396"/>
        <v>3.6058304648000008</v>
      </c>
      <c r="N1980" s="36">
        <f t="shared" si="397"/>
        <v>49.716194464800004</v>
      </c>
      <c r="O1980" s="36">
        <f t="shared" si="398"/>
        <v>9.0596026522909447</v>
      </c>
      <c r="P1980" s="36">
        <f t="shared" si="399"/>
        <v>58.775797117090946</v>
      </c>
      <c r="Q1980" s="38">
        <v>40.89</v>
      </c>
      <c r="R1980" s="39">
        <f t="shared" si="400"/>
        <v>-0.30430547937035252</v>
      </c>
      <c r="S1980" s="40"/>
      <c r="T1980" s="41" t="str">
        <f t="shared" si="401"/>
        <v/>
      </c>
      <c r="U1980" s="41" t="str">
        <f t="shared" si="402"/>
        <v/>
      </c>
      <c r="V1980" s="41">
        <f t="shared" si="390"/>
        <v>40.89</v>
      </c>
      <c r="W1980" s="18">
        <f>_xlfn.XLOOKUP($B1980,'[1]Query2 w Prices'!$B:$B,'[1]Query2 w Prices'!$L:$L)</f>
        <v>40.8127</v>
      </c>
    </row>
    <row r="1981" spans="2:23" ht="16.5" customHeight="1" x14ac:dyDescent="0.25">
      <c r="B1981" s="32" t="s">
        <v>3277</v>
      </c>
      <c r="C1981" s="33" t="s">
        <v>6688</v>
      </c>
      <c r="D1981" s="34" t="str">
        <f>_xlfn.XLOOKUP($B1981,[1]Redo!$A:$A,[1]Redo!$AD:$AD)</f>
        <v>SGN,S11,WEX,S36B(CA),</v>
      </c>
      <c r="E1981" s="35">
        <v>1326</v>
      </c>
      <c r="F1981" s="36">
        <f>_xlfn.XLOOKUP($B1981,'[1]DOT Signs Costs (2)'!$A:$A,'[1]DOT Signs Costs (2)'!$Y:$Y)</f>
        <v>0.20939999999999998</v>
      </c>
      <c r="G1981" s="37">
        <f t="shared" si="392"/>
        <v>12.563999999999998</v>
      </c>
      <c r="H1981" s="36">
        <f>_xlfn.XLOOKUP($B1981,'[1]DOT Signs Costs (2)'!$A:$A,'[1]DOT Signs Costs (2)'!$W:$W)</f>
        <v>36.256</v>
      </c>
      <c r="I1981" s="36">
        <f t="shared" si="391"/>
        <v>9.714065999999999</v>
      </c>
      <c r="J1981" s="36">
        <f t="shared" si="393"/>
        <v>0.14029799999999998</v>
      </c>
      <c r="K1981" s="36">
        <f t="shared" si="394"/>
        <v>9.714065999999999</v>
      </c>
      <c r="L1981" s="36">
        <f t="shared" si="395"/>
        <v>46.110364000000004</v>
      </c>
      <c r="M1981" s="36">
        <f t="shared" si="396"/>
        <v>3.6058304648000008</v>
      </c>
      <c r="N1981" s="36">
        <f t="shared" si="397"/>
        <v>49.716194464800004</v>
      </c>
      <c r="O1981" s="36">
        <f t="shared" si="398"/>
        <v>9.0596026522909447</v>
      </c>
      <c r="P1981" s="36">
        <f t="shared" si="399"/>
        <v>58.775797117090946</v>
      </c>
      <c r="Q1981" s="38">
        <v>40.89</v>
      </c>
      <c r="R1981" s="39">
        <f t="shared" si="400"/>
        <v>-0.30430547937035252</v>
      </c>
      <c r="S1981" s="40"/>
      <c r="T1981" s="41" t="str">
        <f t="shared" si="401"/>
        <v/>
      </c>
      <c r="U1981" s="41" t="str">
        <f t="shared" si="402"/>
        <v/>
      </c>
      <c r="V1981" s="41">
        <f t="shared" si="390"/>
        <v>40.89</v>
      </c>
      <c r="W1981" s="18">
        <f>_xlfn.XLOOKUP($B1981,'[1]Query2 w Prices'!$B:$B,'[1]Query2 w Prices'!$L:$L)</f>
        <v>40.8127</v>
      </c>
    </row>
    <row r="1982" spans="2:23" ht="16.5" customHeight="1" x14ac:dyDescent="0.25">
      <c r="B1982" s="42" t="s">
        <v>3271</v>
      </c>
      <c r="C1982" s="33" t="s">
        <v>6689</v>
      </c>
      <c r="D1982" s="34" t="str">
        <f>_xlfn.XLOOKUP($B1982,[1]Redo!$A:$A,[1]Redo!$AD:$AD)</f>
        <v>SGN,S11,MUL,S36(CA),</v>
      </c>
      <c r="E1982" s="35">
        <v>1326</v>
      </c>
      <c r="F1982" s="36">
        <f>_xlfn.XLOOKUP($B1982,'[1]DOT Signs Costs (2)'!$A:$A,'[1]DOT Signs Costs (2)'!$Y:$Y)</f>
        <v>0.87229999999999996</v>
      </c>
      <c r="G1982" s="37">
        <f t="shared" si="392"/>
        <v>52.338000000000001</v>
      </c>
      <c r="H1982" s="36">
        <f>_xlfn.XLOOKUP($B1982,'[1]DOT Signs Costs (2)'!$A:$A,'[1]DOT Signs Costs (2)'!$W:$W)</f>
        <v>163.15200000000002</v>
      </c>
      <c r="I1982" s="36">
        <f t="shared" si="391"/>
        <v>40.465997000000002</v>
      </c>
      <c r="J1982" s="36">
        <f t="shared" si="393"/>
        <v>0.58444099999999999</v>
      </c>
      <c r="K1982" s="36">
        <f t="shared" si="394"/>
        <v>40.465997000000002</v>
      </c>
      <c r="L1982" s="36">
        <f t="shared" si="395"/>
        <v>204.20243800000003</v>
      </c>
      <c r="M1982" s="36">
        <f t="shared" si="396"/>
        <v>15.968630651600003</v>
      </c>
      <c r="N1982" s="36">
        <f t="shared" si="397"/>
        <v>220.17106865160002</v>
      </c>
      <c r="O1982" s="36">
        <f t="shared" si="398"/>
        <v>40.120979069023981</v>
      </c>
      <c r="P1982" s="36">
        <f t="shared" si="399"/>
        <v>260.292047720624</v>
      </c>
      <c r="Q1982" s="38">
        <v>158.79</v>
      </c>
      <c r="R1982" s="39">
        <f t="shared" si="400"/>
        <v>-0.38995447079339102</v>
      </c>
      <c r="S1982" s="40"/>
      <c r="T1982" s="41" t="str">
        <f t="shared" si="401"/>
        <v/>
      </c>
      <c r="U1982" s="41" t="str">
        <f t="shared" si="402"/>
        <v/>
      </c>
      <c r="V1982" s="41">
        <f t="shared" si="390"/>
        <v>158.79</v>
      </c>
      <c r="W1982" s="18">
        <f>_xlfn.XLOOKUP($B1982,'[1]Query2 w Prices'!$B:$B,'[1]Query2 w Prices'!$L:$L)</f>
        <v>158.71610000000001</v>
      </c>
    </row>
    <row r="1983" spans="2:23" ht="16.5" customHeight="1" x14ac:dyDescent="0.25">
      <c r="B1983" s="32" t="s">
        <v>3228</v>
      </c>
      <c r="C1983" s="33" t="s">
        <v>6690</v>
      </c>
      <c r="D1983" s="34" t="str">
        <f>_xlfn.XLOOKUP($B1983,[1]Redo!$A:$A,[1]Redo!$AD:$AD)</f>
        <v>SGN,S8,BWX,S3-1(CA),</v>
      </c>
      <c r="E1983" s="35">
        <v>1326</v>
      </c>
      <c r="F1983" s="36">
        <f>_xlfn.XLOOKUP($B1983,'[1]DOT Signs Costs (2)'!$A:$A,'[1]DOT Signs Costs (2)'!$Y:$Y)</f>
        <v>0.27174999999999999</v>
      </c>
      <c r="G1983" s="37">
        <f t="shared" si="392"/>
        <v>16.305</v>
      </c>
      <c r="H1983" s="36">
        <f>_xlfn.XLOOKUP($B1983,'[1]DOT Signs Costs (2)'!$A:$A,'[1]DOT Signs Costs (2)'!$W:$W)</f>
        <v>45.32</v>
      </c>
      <c r="I1983" s="36">
        <f t="shared" si="391"/>
        <v>12.6064825</v>
      </c>
      <c r="J1983" s="36">
        <f t="shared" si="393"/>
        <v>0.1820725</v>
      </c>
      <c r="K1983" s="36">
        <f t="shared" si="394"/>
        <v>12.6064825</v>
      </c>
      <c r="L1983" s="36">
        <f t="shared" si="395"/>
        <v>58.108554999999996</v>
      </c>
      <c r="M1983" s="36">
        <f t="shared" si="396"/>
        <v>4.5440890009999997</v>
      </c>
      <c r="N1983" s="36">
        <f t="shared" si="397"/>
        <v>62.652644000999999</v>
      </c>
      <c r="O1983" s="36">
        <f t="shared" si="398"/>
        <v>11.41696515340443</v>
      </c>
      <c r="P1983" s="36">
        <f t="shared" si="399"/>
        <v>74.069609154404432</v>
      </c>
      <c r="Q1983" s="38">
        <v>43.16</v>
      </c>
      <c r="R1983" s="39">
        <f t="shared" si="400"/>
        <v>-0.41730487722664655</v>
      </c>
      <c r="S1983" s="40"/>
      <c r="T1983" s="41" t="str">
        <f t="shared" si="401"/>
        <v/>
      </c>
      <c r="U1983" s="41" t="str">
        <f t="shared" si="402"/>
        <v/>
      </c>
      <c r="V1983" s="41">
        <f t="shared" si="390"/>
        <v>43.16</v>
      </c>
      <c r="W1983" s="18">
        <f>_xlfn.XLOOKUP($B1983,'[1]Query2 w Prices'!$B:$B,'[1]Query2 w Prices'!$L:$L)</f>
        <v>43.085700000000003</v>
      </c>
    </row>
    <row r="1984" spans="2:23" ht="16.5" customHeight="1" x14ac:dyDescent="0.25">
      <c r="B1984" s="42" t="s">
        <v>3280</v>
      </c>
      <c r="C1984" s="33" t="s">
        <v>6691</v>
      </c>
      <c r="D1984" s="34" t="str">
        <f>_xlfn.XLOOKUP($B1984,[1]Redo!$A:$A,[1]Redo!$AD:$AD)</f>
        <v>SGN,S11,MUL,S4-2P,</v>
      </c>
      <c r="E1984" s="35">
        <v>1326</v>
      </c>
      <c r="F1984" s="36">
        <f>_xlfn.XLOOKUP($B1984,'[1]DOT Signs Costs (2)'!$A:$A,'[1]DOT Signs Costs (2)'!$Y:$Y)</f>
        <v>0.12470000000000001</v>
      </c>
      <c r="G1984" s="37">
        <f t="shared" si="392"/>
        <v>7.4820000000000002</v>
      </c>
      <c r="H1984" s="36">
        <f>_xlfn.XLOOKUP($B1984,'[1]DOT Signs Costs (2)'!$A:$A,'[1]DOT Signs Costs (2)'!$W:$W)</f>
        <v>18.128</v>
      </c>
      <c r="I1984" s="36">
        <f t="shared" si="391"/>
        <v>5.7848329999999999</v>
      </c>
      <c r="J1984" s="36">
        <f t="shared" si="393"/>
        <v>8.3549000000000012E-2</v>
      </c>
      <c r="K1984" s="36">
        <f t="shared" si="394"/>
        <v>5.7848329999999999</v>
      </c>
      <c r="L1984" s="36">
        <f t="shared" si="395"/>
        <v>23.996382000000001</v>
      </c>
      <c r="M1984" s="36">
        <f t="shared" si="396"/>
        <v>1.8765170724000002</v>
      </c>
      <c r="N1984" s="36">
        <f t="shared" si="397"/>
        <v>25.872899072399999</v>
      </c>
      <c r="O1984" s="36">
        <f t="shared" si="398"/>
        <v>4.7147250022269755</v>
      </c>
      <c r="P1984" s="36">
        <f t="shared" si="399"/>
        <v>30.587624074626973</v>
      </c>
      <c r="Q1984" s="38" t="e">
        <v>#N/A</v>
      </c>
      <c r="R1984" s="39" t="str">
        <f t="shared" si="400"/>
        <v xml:space="preserve"> </v>
      </c>
      <c r="S1984" s="40"/>
      <c r="T1984" s="41" t="str">
        <f t="shared" si="401"/>
        <v/>
      </c>
      <c r="U1984" s="41" t="str">
        <f t="shared" si="402"/>
        <v/>
      </c>
      <c r="V1984" s="41" t="e">
        <f t="shared" si="390"/>
        <v>#N/A</v>
      </c>
      <c r="W1984" s="18" t="e">
        <f>_xlfn.XLOOKUP($B1984,'[1]Query2 w Prices'!$B:$B,'[1]Query2 w Prices'!$L:$L)</f>
        <v>#N/A</v>
      </c>
    </row>
    <row r="1985" spans="2:23" ht="16.5" customHeight="1" x14ac:dyDescent="0.25">
      <c r="B1985" s="32" t="s">
        <v>3281</v>
      </c>
      <c r="C1985" s="33" t="s">
        <v>6692</v>
      </c>
      <c r="D1985" s="34" t="str">
        <f>_xlfn.XLOOKUP($B1985,[1]Redo!$A:$A,[1]Redo!$AD:$AD)</f>
        <v>SGN,S11,MUL,S4-2P,</v>
      </c>
      <c r="E1985" s="35">
        <v>1326</v>
      </c>
      <c r="F1985" s="36">
        <f>_xlfn.XLOOKUP($B1985,'[1]DOT Signs Costs (2)'!$A:$A,'[1]DOT Signs Costs (2)'!$Y:$Y)</f>
        <v>0.10725000000000001</v>
      </c>
      <c r="G1985" s="37">
        <f t="shared" si="392"/>
        <v>6.4350000000000005</v>
      </c>
      <c r="H1985" s="36">
        <f>_xlfn.XLOOKUP($B1985,'[1]DOT Signs Costs (2)'!$A:$A,'[1]DOT Signs Costs (2)'!$W:$W)</f>
        <v>15.106666666666669</v>
      </c>
      <c r="I1985" s="36">
        <f t="shared" si="391"/>
        <v>4.9753275000000006</v>
      </c>
      <c r="J1985" s="36">
        <f t="shared" si="393"/>
        <v>7.1857500000000019E-2</v>
      </c>
      <c r="K1985" s="36">
        <f t="shared" si="394"/>
        <v>4.9753275000000006</v>
      </c>
      <c r="L1985" s="36">
        <f t="shared" si="395"/>
        <v>20.153851666666668</v>
      </c>
      <c r="M1985" s="36">
        <f t="shared" si="396"/>
        <v>1.5760312003333337</v>
      </c>
      <c r="N1985" s="36">
        <f t="shared" si="397"/>
        <v>21.729882867000001</v>
      </c>
      <c r="O1985" s="36">
        <f t="shared" si="398"/>
        <v>3.9597581145360636</v>
      </c>
      <c r="P1985" s="36">
        <f t="shared" si="399"/>
        <v>25.689640981536066</v>
      </c>
      <c r="Q1985" s="38" t="e">
        <v>#N/A</v>
      </c>
      <c r="R1985" s="39" t="str">
        <f t="shared" si="400"/>
        <v xml:space="preserve"> </v>
      </c>
      <c r="S1985" s="40"/>
      <c r="T1985" s="41" t="str">
        <f t="shared" si="401"/>
        <v/>
      </c>
      <c r="U1985" s="41" t="str">
        <f t="shared" si="402"/>
        <v/>
      </c>
      <c r="V1985" s="41" t="e">
        <f t="shared" si="390"/>
        <v>#N/A</v>
      </c>
      <c r="W1985" s="18" t="e">
        <f>_xlfn.XLOOKUP($B1985,'[1]Query2 w Prices'!$B:$B,'[1]Query2 w Prices'!$L:$L)</f>
        <v>#N/A</v>
      </c>
    </row>
    <row r="1986" spans="2:23" ht="16.5" customHeight="1" x14ac:dyDescent="0.25">
      <c r="B1986" s="42" t="s">
        <v>3282</v>
      </c>
      <c r="C1986" s="33" t="s">
        <v>6693</v>
      </c>
      <c r="D1986" s="34" t="str">
        <f>_xlfn.XLOOKUP($B1986,[1]Redo!$A:$A,[1]Redo!$AD:$AD)</f>
        <v>SGN,S11,MUL,S4-2P,</v>
      </c>
      <c r="E1986" s="35">
        <v>1326</v>
      </c>
      <c r="F1986" s="36">
        <f>_xlfn.XLOOKUP($B1986,'[1]DOT Signs Costs (2)'!$A:$A,'[1]DOT Signs Costs (2)'!$Y:$Y)</f>
        <v>0.24057500000000001</v>
      </c>
      <c r="G1986" s="37">
        <f t="shared" si="392"/>
        <v>14.4345</v>
      </c>
      <c r="H1986" s="36">
        <f>_xlfn.XLOOKUP($B1986,'[1]DOT Signs Costs (2)'!$A:$A,'[1]DOT Signs Costs (2)'!$W:$W)</f>
        <v>40.788000000000004</v>
      </c>
      <c r="I1986" s="36">
        <f t="shared" si="391"/>
        <v>11.160274250000001</v>
      </c>
      <c r="J1986" s="36">
        <f t="shared" si="393"/>
        <v>0.16118525000000003</v>
      </c>
      <c r="K1986" s="36">
        <f t="shared" si="394"/>
        <v>11.160274250000001</v>
      </c>
      <c r="L1986" s="36">
        <f t="shared" si="395"/>
        <v>52.109459500000007</v>
      </c>
      <c r="M1986" s="36">
        <f t="shared" si="396"/>
        <v>4.0749597329000009</v>
      </c>
      <c r="N1986" s="36">
        <f t="shared" si="397"/>
        <v>56.184419232900005</v>
      </c>
      <c r="O1986" s="36">
        <f t="shared" si="398"/>
        <v>10.238283902847687</v>
      </c>
      <c r="P1986" s="36">
        <f t="shared" si="399"/>
        <v>66.422703135747696</v>
      </c>
      <c r="Q1986" s="38" t="e">
        <v>#N/A</v>
      </c>
      <c r="R1986" s="39" t="str">
        <f t="shared" si="400"/>
        <v xml:space="preserve"> </v>
      </c>
      <c r="S1986" s="40"/>
      <c r="T1986" s="41" t="str">
        <f t="shared" si="401"/>
        <v/>
      </c>
      <c r="U1986" s="41" t="str">
        <f t="shared" si="402"/>
        <v/>
      </c>
      <c r="V1986" s="41" t="e">
        <f t="shared" si="390"/>
        <v>#N/A</v>
      </c>
      <c r="W1986" s="18" t="e">
        <f>_xlfn.XLOOKUP($B1986,'[1]Query2 w Prices'!$B:$B,'[1]Query2 w Prices'!$L:$L)</f>
        <v>#N/A</v>
      </c>
    </row>
    <row r="1987" spans="2:23" ht="16.5" customHeight="1" x14ac:dyDescent="0.25">
      <c r="B1987" s="32" t="s">
        <v>3283</v>
      </c>
      <c r="C1987" s="33" t="s">
        <v>6694</v>
      </c>
      <c r="D1987" s="34" t="str">
        <f>_xlfn.XLOOKUP($B1987,[1]Redo!$A:$A,[1]Redo!$AD:$AD)</f>
        <v>SGN,S11,MUL,S4-3P,</v>
      </c>
      <c r="E1987" s="35">
        <v>1326</v>
      </c>
      <c r="F1987" s="36">
        <f>_xlfn.XLOOKUP($B1987,'[1]DOT Signs Costs (2)'!$A:$A,'[1]DOT Signs Costs (2)'!$Y:$Y)</f>
        <v>9.8525000000000015E-2</v>
      </c>
      <c r="G1987" s="37">
        <f t="shared" si="392"/>
        <v>5.9115000000000011</v>
      </c>
      <c r="H1987" s="36">
        <f>_xlfn.XLOOKUP($B1987,'[1]DOT Signs Costs (2)'!$A:$A,'[1]DOT Signs Costs (2)'!$W:$W)</f>
        <v>13.596</v>
      </c>
      <c r="I1987" s="36">
        <f t="shared" si="391"/>
        <v>4.5705747500000005</v>
      </c>
      <c r="J1987" s="36">
        <f t="shared" si="393"/>
        <v>6.6011750000000008E-2</v>
      </c>
      <c r="K1987" s="36">
        <f t="shared" si="394"/>
        <v>4.5705747500000005</v>
      </c>
      <c r="L1987" s="36">
        <f t="shared" si="395"/>
        <v>18.2325865</v>
      </c>
      <c r="M1987" s="36">
        <f t="shared" si="396"/>
        <v>1.4257882643000002</v>
      </c>
      <c r="N1987" s="36">
        <f t="shared" si="397"/>
        <v>19.6583747643</v>
      </c>
      <c r="O1987" s="36">
        <f t="shared" si="398"/>
        <v>3.5822746706906075</v>
      </c>
      <c r="P1987" s="36">
        <f t="shared" si="399"/>
        <v>23.240649434990608</v>
      </c>
      <c r="Q1987" s="38" t="e">
        <v>#N/A</v>
      </c>
      <c r="R1987" s="39" t="str">
        <f t="shared" si="400"/>
        <v xml:space="preserve"> </v>
      </c>
      <c r="S1987" s="40"/>
      <c r="T1987" s="41" t="str">
        <f t="shared" si="401"/>
        <v/>
      </c>
      <c r="U1987" s="41" t="str">
        <f t="shared" si="402"/>
        <v/>
      </c>
      <c r="V1987" s="41" t="e">
        <f t="shared" si="390"/>
        <v>#N/A</v>
      </c>
      <c r="W1987" s="18" t="e">
        <f>_xlfn.XLOOKUP($B1987,'[1]Query2 w Prices'!$B:$B,'[1]Query2 w Prices'!$L:$L)</f>
        <v>#N/A</v>
      </c>
    </row>
    <row r="1988" spans="2:23" ht="16.5" customHeight="1" x14ac:dyDescent="0.25">
      <c r="B1988" s="42" t="s">
        <v>3284</v>
      </c>
      <c r="C1988" s="33" t="s">
        <v>6695</v>
      </c>
      <c r="D1988" s="34" t="str">
        <f>_xlfn.XLOOKUP($B1988,[1]Redo!$A:$A,[1]Redo!$AD:$AD)</f>
        <v>SGN,S11,MUL,S4-3P,</v>
      </c>
      <c r="E1988" s="35">
        <v>1326</v>
      </c>
      <c r="F1988" s="36">
        <f>_xlfn.XLOOKUP($B1988,'[1]DOT Signs Costs (2)'!$A:$A,'[1]DOT Signs Costs (2)'!$Y:$Y)</f>
        <v>8.9800000000000005E-2</v>
      </c>
      <c r="G1988" s="37">
        <f t="shared" si="392"/>
        <v>5.3879999999999999</v>
      </c>
      <c r="H1988" s="36">
        <f>_xlfn.XLOOKUP($B1988,'[1]DOT Signs Costs (2)'!$A:$A,'[1]DOT Signs Costs (2)'!$W:$W)</f>
        <v>12.085333333333335</v>
      </c>
      <c r="I1988" s="36">
        <f t="shared" si="391"/>
        <v>4.1658220000000004</v>
      </c>
      <c r="J1988" s="36">
        <f t="shared" si="393"/>
        <v>6.0166000000000004E-2</v>
      </c>
      <c r="K1988" s="36">
        <f t="shared" si="394"/>
        <v>4.1658220000000004</v>
      </c>
      <c r="L1988" s="36">
        <f t="shared" si="395"/>
        <v>16.311321333333336</v>
      </c>
      <c r="M1988" s="36">
        <f t="shared" si="396"/>
        <v>1.2755453282666669</v>
      </c>
      <c r="N1988" s="36">
        <f t="shared" si="397"/>
        <v>17.586866661600002</v>
      </c>
      <c r="O1988" s="36">
        <f t="shared" si="398"/>
        <v>3.2047912268451517</v>
      </c>
      <c r="P1988" s="36">
        <f t="shared" si="399"/>
        <v>20.791657888445155</v>
      </c>
      <c r="Q1988" s="38" t="e">
        <v>#N/A</v>
      </c>
      <c r="R1988" s="39" t="str">
        <f t="shared" si="400"/>
        <v xml:space="preserve"> </v>
      </c>
      <c r="S1988" s="40"/>
      <c r="T1988" s="41" t="str">
        <f t="shared" si="401"/>
        <v/>
      </c>
      <c r="U1988" s="41" t="str">
        <f t="shared" si="402"/>
        <v/>
      </c>
      <c r="V1988" s="41" t="e">
        <f t="shared" si="390"/>
        <v>#N/A</v>
      </c>
      <c r="W1988" s="18" t="e">
        <f>_xlfn.XLOOKUP($B1988,'[1]Query2 w Prices'!$B:$B,'[1]Query2 w Prices'!$L:$L)</f>
        <v>#N/A</v>
      </c>
    </row>
    <row r="1989" spans="2:23" ht="16.5" customHeight="1" x14ac:dyDescent="0.25">
      <c r="B1989" s="32" t="s">
        <v>3285</v>
      </c>
      <c r="C1989" s="33" t="s">
        <v>6696</v>
      </c>
      <c r="D1989" s="34" t="str">
        <f>_xlfn.XLOOKUP($B1989,[1]Redo!$A:$A,[1]Redo!$AD:$AD)</f>
        <v>SGN,S11,MUL,S4-3P,</v>
      </c>
      <c r="E1989" s="35">
        <v>1326</v>
      </c>
      <c r="F1989" s="36">
        <f>_xlfn.XLOOKUP($B1989,'[1]DOT Signs Costs (2)'!$A:$A,'[1]DOT Signs Costs (2)'!$Y:$Y)</f>
        <v>0.16705000000000003</v>
      </c>
      <c r="G1989" s="37">
        <f t="shared" si="392"/>
        <v>10.023000000000001</v>
      </c>
      <c r="H1989" s="36">
        <f>_xlfn.XLOOKUP($B1989,'[1]DOT Signs Costs (2)'!$A:$A,'[1]DOT Signs Costs (2)'!$W:$W)</f>
        <v>27.192</v>
      </c>
      <c r="I1989" s="36">
        <f t="shared" si="391"/>
        <v>7.7494495000000017</v>
      </c>
      <c r="J1989" s="36">
        <f t="shared" si="393"/>
        <v>0.11192350000000002</v>
      </c>
      <c r="K1989" s="36">
        <f t="shared" si="394"/>
        <v>7.7494495000000017</v>
      </c>
      <c r="L1989" s="36">
        <f t="shared" si="395"/>
        <v>35.053373000000001</v>
      </c>
      <c r="M1989" s="36">
        <f t="shared" si="396"/>
        <v>2.7411737686000004</v>
      </c>
      <c r="N1989" s="36">
        <f t="shared" si="397"/>
        <v>37.7945467686</v>
      </c>
      <c r="O1989" s="36">
        <f t="shared" si="398"/>
        <v>6.8871638272589593</v>
      </c>
      <c r="P1989" s="36">
        <f t="shared" si="399"/>
        <v>44.681710595858959</v>
      </c>
      <c r="Q1989" s="38" t="e">
        <v>#N/A</v>
      </c>
      <c r="R1989" s="39" t="str">
        <f t="shared" si="400"/>
        <v xml:space="preserve"> </v>
      </c>
      <c r="S1989" s="40"/>
      <c r="T1989" s="41" t="str">
        <f t="shared" si="401"/>
        <v/>
      </c>
      <c r="U1989" s="41" t="str">
        <f t="shared" si="402"/>
        <v/>
      </c>
      <c r="V1989" s="41" t="e">
        <f t="shared" si="390"/>
        <v>#N/A</v>
      </c>
      <c r="W1989" s="18" t="e">
        <f>_xlfn.XLOOKUP($B1989,'[1]Query2 w Prices'!$B:$B,'[1]Query2 w Prices'!$L:$L)</f>
        <v>#N/A</v>
      </c>
    </row>
    <row r="1990" spans="2:23" ht="16.5" customHeight="1" x14ac:dyDescent="0.25">
      <c r="B1990" s="42" t="s">
        <v>3286</v>
      </c>
      <c r="C1990" s="33" t="s">
        <v>6697</v>
      </c>
      <c r="D1990" s="34" t="str">
        <f>_xlfn.XLOOKUP($B1990,[1]Redo!$A:$A,[1]Redo!$AD:$AD)</f>
        <v>SGN,S11,MUL,S4-5,</v>
      </c>
      <c r="E1990" s="35">
        <v>1326</v>
      </c>
      <c r="F1990" s="36">
        <f>_xlfn.XLOOKUP($B1990,'[1]DOT Signs Costs (2)'!$A:$A,'[1]DOT Signs Costs (2)'!$Y:$Y)</f>
        <v>0.46115</v>
      </c>
      <c r="G1990" s="37">
        <f t="shared" si="392"/>
        <v>27.669</v>
      </c>
      <c r="H1990" s="36">
        <f>_xlfn.XLOOKUP($B1990,'[1]DOT Signs Costs (2)'!$A:$A,'[1]DOT Signs Costs (2)'!$W:$W)</f>
        <v>81.576000000000008</v>
      </c>
      <c r="I1990" s="36">
        <f t="shared" si="391"/>
        <v>21.3927485</v>
      </c>
      <c r="J1990" s="36">
        <f t="shared" si="393"/>
        <v>0.30897050000000004</v>
      </c>
      <c r="K1990" s="36">
        <f t="shared" si="394"/>
        <v>21.3927485</v>
      </c>
      <c r="L1990" s="36">
        <f t="shared" si="395"/>
        <v>103.277719</v>
      </c>
      <c r="M1990" s="36">
        <f t="shared" si="396"/>
        <v>8.0763176258000016</v>
      </c>
      <c r="N1990" s="36">
        <f t="shared" si="397"/>
        <v>111.35403662580001</v>
      </c>
      <c r="O1990" s="36">
        <f t="shared" si="398"/>
        <v>20.291644129613871</v>
      </c>
      <c r="P1990" s="36">
        <f t="shared" si="399"/>
        <v>131.64568075541388</v>
      </c>
      <c r="Q1990" s="38" t="e">
        <v>#N/A</v>
      </c>
      <c r="R1990" s="39" t="str">
        <f t="shared" si="400"/>
        <v xml:space="preserve"> </v>
      </c>
      <c r="S1990" s="40"/>
      <c r="T1990" s="41" t="str">
        <f t="shared" si="401"/>
        <v/>
      </c>
      <c r="U1990" s="41" t="str">
        <f t="shared" si="402"/>
        <v/>
      </c>
      <c r="V1990" s="41" t="e">
        <f t="shared" ref="V1990:V2053" si="403">ROUND($W1990+7.75%,2)</f>
        <v>#N/A</v>
      </c>
      <c r="W1990" s="18" t="e">
        <f>_xlfn.XLOOKUP($B1990,'[1]Query2 w Prices'!$B:$B,'[1]Query2 w Prices'!$L:$L)</f>
        <v>#N/A</v>
      </c>
    </row>
    <row r="1991" spans="2:23" ht="16.5" customHeight="1" x14ac:dyDescent="0.25">
      <c r="B1991" s="32" t="s">
        <v>3287</v>
      </c>
      <c r="C1991" s="33" t="s">
        <v>6698</v>
      </c>
      <c r="D1991" s="34" t="str">
        <f>_xlfn.XLOOKUP($B1991,[1]Redo!$A:$A,[1]Redo!$AD:$AD)</f>
        <v>SGN,S11,MUL,S4-5,</v>
      </c>
      <c r="E1991" s="35">
        <v>1326</v>
      </c>
      <c r="F1991" s="36">
        <f>_xlfn.XLOOKUP($B1991,'[1]DOT Signs Costs (2)'!$A:$A,'[1]DOT Signs Costs (2)'!$Y:$Y)</f>
        <v>0.33468750000000008</v>
      </c>
      <c r="G1991" s="37">
        <f t="shared" si="392"/>
        <v>20.081250000000004</v>
      </c>
      <c r="H1991" s="36">
        <f>_xlfn.XLOOKUP($B1991,'[1]DOT Signs Costs (2)'!$A:$A,'[1]DOT Signs Costs (2)'!$W:$W)</f>
        <v>56.650000000000006</v>
      </c>
      <c r="I1991" s="36">
        <f t="shared" ref="I1991:I2054" si="404">F1991*$K$4</f>
        <v>15.526153125000004</v>
      </c>
      <c r="J1991" s="36">
        <f t="shared" si="393"/>
        <v>0.22424062500000008</v>
      </c>
      <c r="K1991" s="36">
        <f t="shared" si="394"/>
        <v>15.526153125000004</v>
      </c>
      <c r="L1991" s="36">
        <f t="shared" si="395"/>
        <v>72.400393750000006</v>
      </c>
      <c r="M1991" s="36">
        <f t="shared" si="396"/>
        <v>5.6617107912500009</v>
      </c>
      <c r="N1991" s="36">
        <f t="shared" si="397"/>
        <v>78.062104541250008</v>
      </c>
      <c r="O1991" s="36">
        <f t="shared" si="398"/>
        <v>14.224975522735164</v>
      </c>
      <c r="P1991" s="36">
        <f t="shared" si="399"/>
        <v>92.287080063985172</v>
      </c>
      <c r="Q1991" s="38" t="e">
        <v>#N/A</v>
      </c>
      <c r="R1991" s="39" t="str">
        <f t="shared" si="400"/>
        <v xml:space="preserve"> </v>
      </c>
      <c r="S1991" s="40"/>
      <c r="T1991" s="41" t="str">
        <f t="shared" si="401"/>
        <v/>
      </c>
      <c r="U1991" s="41" t="str">
        <f t="shared" si="402"/>
        <v/>
      </c>
      <c r="V1991" s="41" t="e">
        <f t="shared" si="403"/>
        <v>#N/A</v>
      </c>
      <c r="W1991" s="18" t="e">
        <f>_xlfn.XLOOKUP($B1991,'[1]Query2 w Prices'!$B:$B,'[1]Query2 w Prices'!$L:$L)</f>
        <v>#N/A</v>
      </c>
    </row>
    <row r="1992" spans="2:23" ht="16.5" customHeight="1" x14ac:dyDescent="0.25">
      <c r="B1992" s="42" t="s">
        <v>3288</v>
      </c>
      <c r="C1992" s="33" t="s">
        <v>6699</v>
      </c>
      <c r="D1992" s="34" t="str">
        <f>_xlfn.XLOOKUP($B1992,[1]Redo!$A:$A,[1]Redo!$AD:$AD)</f>
        <v>SGN,S11,MUL,S4-5,</v>
      </c>
      <c r="E1992" s="35">
        <v>1326</v>
      </c>
      <c r="F1992" s="36">
        <f>_xlfn.XLOOKUP($B1992,'[1]DOT Signs Costs (2)'!$A:$A,'[1]DOT Signs Costs (2)'!$Y:$Y)</f>
        <v>0.77759999999999996</v>
      </c>
      <c r="G1992" s="37">
        <f t="shared" si="392"/>
        <v>46.655999999999999</v>
      </c>
      <c r="H1992" s="36">
        <f>_xlfn.XLOOKUP($B1992,'[1]DOT Signs Costs (2)'!$A:$A,'[1]DOT Signs Costs (2)'!$W:$W)</f>
        <v>145.024</v>
      </c>
      <c r="I1992" s="36">
        <f t="shared" si="404"/>
        <v>36.072863999999996</v>
      </c>
      <c r="J1992" s="36">
        <f t="shared" si="393"/>
        <v>0.52099200000000001</v>
      </c>
      <c r="K1992" s="36">
        <f t="shared" si="394"/>
        <v>36.072863999999996</v>
      </c>
      <c r="L1992" s="36">
        <f t="shared" si="395"/>
        <v>181.61785600000002</v>
      </c>
      <c r="M1992" s="36">
        <f t="shared" si="396"/>
        <v>14.202516339200002</v>
      </c>
      <c r="N1992" s="36">
        <f t="shared" si="397"/>
        <v>195.82037233920002</v>
      </c>
      <c r="O1992" s="36">
        <f t="shared" si="398"/>
        <v>35.683639580919262</v>
      </c>
      <c r="P1992" s="36">
        <f t="shared" si="399"/>
        <v>231.5040119201193</v>
      </c>
      <c r="Q1992" s="38" t="e">
        <v>#N/A</v>
      </c>
      <c r="R1992" s="39" t="str">
        <f t="shared" si="400"/>
        <v xml:space="preserve"> </v>
      </c>
      <c r="S1992" s="40"/>
      <c r="T1992" s="41" t="str">
        <f t="shared" si="401"/>
        <v/>
      </c>
      <c r="U1992" s="41" t="str">
        <f t="shared" si="402"/>
        <v/>
      </c>
      <c r="V1992" s="41" t="e">
        <f t="shared" si="403"/>
        <v>#N/A</v>
      </c>
      <c r="W1992" s="18" t="e">
        <f>_xlfn.XLOOKUP($B1992,'[1]Query2 w Prices'!$B:$B,'[1]Query2 w Prices'!$L:$L)</f>
        <v>#N/A</v>
      </c>
    </row>
    <row r="1993" spans="2:23" ht="16.5" customHeight="1" x14ac:dyDescent="0.25">
      <c r="B1993" s="32" t="s">
        <v>3289</v>
      </c>
      <c r="C1993" s="33" t="s">
        <v>7932</v>
      </c>
      <c r="D1993" s="34" t="str">
        <f>_xlfn.XLOOKUP($B1993,[1]Redo!$A:$A,[1]Redo!$AD:$AD)</f>
        <v>SGN,S11,MUL,S4-5a,</v>
      </c>
      <c r="E1993" s="35">
        <v>1326</v>
      </c>
      <c r="F1993" s="36">
        <f>_xlfn.XLOOKUP($B1993,'[1]DOT Signs Costs (2)'!$A:$A,'[1]DOT Signs Costs (2)'!$Y:$Y)</f>
        <v>0.46115</v>
      </c>
      <c r="G1993" s="37">
        <f t="shared" si="392"/>
        <v>27.669</v>
      </c>
      <c r="H1993" s="36">
        <f>_xlfn.XLOOKUP($B1993,'[1]DOT Signs Costs (2)'!$A:$A,'[1]DOT Signs Costs (2)'!$W:$W)</f>
        <v>81.576000000000008</v>
      </c>
      <c r="I1993" s="36">
        <f t="shared" si="404"/>
        <v>21.3927485</v>
      </c>
      <c r="J1993" s="36">
        <f t="shared" si="393"/>
        <v>0.30897050000000004</v>
      </c>
      <c r="K1993" s="36">
        <f t="shared" si="394"/>
        <v>21.3927485</v>
      </c>
      <c r="L1993" s="36">
        <f t="shared" si="395"/>
        <v>103.277719</v>
      </c>
      <c r="M1993" s="36">
        <f t="shared" si="396"/>
        <v>8.0763176258000016</v>
      </c>
      <c r="N1993" s="36">
        <f t="shared" si="397"/>
        <v>111.35403662580001</v>
      </c>
      <c r="O1993" s="36">
        <f t="shared" si="398"/>
        <v>20.291644129613871</v>
      </c>
      <c r="P1993" s="36">
        <f t="shared" si="399"/>
        <v>131.64568075541388</v>
      </c>
      <c r="Q1993" s="38" t="e">
        <v>#N/A</v>
      </c>
      <c r="R1993" s="39" t="str">
        <f t="shared" si="400"/>
        <v xml:space="preserve"> </v>
      </c>
      <c r="S1993" s="40"/>
      <c r="T1993" s="41" t="str">
        <f t="shared" si="401"/>
        <v/>
      </c>
      <c r="U1993" s="41" t="str">
        <f t="shared" si="402"/>
        <v/>
      </c>
      <c r="V1993" s="41" t="e">
        <f t="shared" si="403"/>
        <v>#N/A</v>
      </c>
      <c r="W1993" s="18" t="e">
        <f>_xlfn.XLOOKUP($B1993,'[1]Query2 w Prices'!$B:$B,'[1]Query2 w Prices'!$L:$L)</f>
        <v>#N/A</v>
      </c>
    </row>
    <row r="1994" spans="2:23" ht="16.5" customHeight="1" x14ac:dyDescent="0.25">
      <c r="B1994" s="42" t="s">
        <v>3290</v>
      </c>
      <c r="C1994" s="33" t="s">
        <v>7933</v>
      </c>
      <c r="D1994" s="34" t="str">
        <f>_xlfn.XLOOKUP($B1994,[1]Redo!$A:$A,[1]Redo!$AD:$AD)</f>
        <v>SGN,S11,MUL,S4-5a,</v>
      </c>
      <c r="E1994" s="35">
        <v>1326</v>
      </c>
      <c r="F1994" s="36">
        <f>_xlfn.XLOOKUP($B1994,'[1]DOT Signs Costs (2)'!$A:$A,'[1]DOT Signs Costs (2)'!$Y:$Y)</f>
        <v>0.33468750000000008</v>
      </c>
      <c r="G1994" s="37">
        <f t="shared" ref="G1994:G2057" si="405">IFERROR(SUM(F1994*60), " ")</f>
        <v>20.081250000000004</v>
      </c>
      <c r="H1994" s="36">
        <f>_xlfn.XLOOKUP($B1994,'[1]DOT Signs Costs (2)'!$A:$A,'[1]DOT Signs Costs (2)'!$W:$W)</f>
        <v>56.650000000000006</v>
      </c>
      <c r="I1994" s="36">
        <f t="shared" si="404"/>
        <v>15.526153125000004</v>
      </c>
      <c r="J1994" s="36">
        <f t="shared" ref="J1994:J2057" si="406">IFERROR(SUM($J$4*F1994), " " )</f>
        <v>0.22424062500000008</v>
      </c>
      <c r="K1994" s="36">
        <f t="shared" ref="K1994:K2057" si="407">IFERROR(SUM($K$4*F1994), " ")</f>
        <v>15.526153125000004</v>
      </c>
      <c r="L1994" s="36">
        <f t="shared" ref="L1994:L2057" si="408">IFERROR(SUM(H1994+J1994+K1994), " ")</f>
        <v>72.400393750000006</v>
      </c>
      <c r="M1994" s="36">
        <f t="shared" ref="M1994:M2057" si="409">IFERROR(SUM(L1994*$M$4), " ")</f>
        <v>5.6617107912500009</v>
      </c>
      <c r="N1994" s="36">
        <f t="shared" ref="N1994:N2057" si="410">IFERROR(SUM(L1994+M1994), " ")</f>
        <v>78.062104541250008</v>
      </c>
      <c r="O1994" s="36">
        <f t="shared" ref="O1994:O2057" si="411">IFERROR(SUM(N1994*$O$4), " ")</f>
        <v>14.224975522735164</v>
      </c>
      <c r="P1994" s="36">
        <f t="shared" ref="P1994:P2057" si="412">IFERROR(SUM(O1994+N1994),"")</f>
        <v>92.287080063985172</v>
      </c>
      <c r="Q1994" s="38" t="e">
        <v>#N/A</v>
      </c>
      <c r="R1994" s="39" t="str">
        <f t="shared" ref="R1994:R2057" si="413">IFERROR(SUM(Q1994-P1994)/(P1994)," ")</f>
        <v xml:space="preserve"> </v>
      </c>
      <c r="S1994" s="40"/>
      <c r="T1994" s="41" t="str">
        <f t="shared" ref="T1994:T2057" si="414">IF(S1994=0,"",Q1994*S1994)</f>
        <v/>
      </c>
      <c r="U1994" s="41" t="str">
        <f t="shared" ref="U1994:U2057" si="415">IFERROR(T1994-(P1994*S1994),"")</f>
        <v/>
      </c>
      <c r="V1994" s="41" t="e">
        <f t="shared" si="403"/>
        <v>#N/A</v>
      </c>
      <c r="W1994" s="18" t="e">
        <f>_xlfn.XLOOKUP($B1994,'[1]Query2 w Prices'!$B:$B,'[1]Query2 w Prices'!$L:$L)</f>
        <v>#N/A</v>
      </c>
    </row>
    <row r="1995" spans="2:23" ht="16.5" customHeight="1" x14ac:dyDescent="0.25">
      <c r="B1995" s="32" t="s">
        <v>3291</v>
      </c>
      <c r="C1995" s="33" t="s">
        <v>7934</v>
      </c>
      <c r="D1995" s="34" t="str">
        <f>_xlfn.XLOOKUP($B1995,[1]Redo!$A:$A,[1]Redo!$AD:$AD)</f>
        <v>SGN,S11,MUL,S4-5a,</v>
      </c>
      <c r="E1995" s="35">
        <v>1326</v>
      </c>
      <c r="F1995" s="36">
        <f>_xlfn.XLOOKUP($B1995,'[1]DOT Signs Costs (2)'!$A:$A,'[1]DOT Signs Costs (2)'!$Y:$Y)</f>
        <v>0.77759999999999996</v>
      </c>
      <c r="G1995" s="37">
        <f t="shared" si="405"/>
        <v>46.655999999999999</v>
      </c>
      <c r="H1995" s="36">
        <f>_xlfn.XLOOKUP($B1995,'[1]DOT Signs Costs (2)'!$A:$A,'[1]DOT Signs Costs (2)'!$W:$W)</f>
        <v>145.024</v>
      </c>
      <c r="I1995" s="36">
        <f t="shared" si="404"/>
        <v>36.072863999999996</v>
      </c>
      <c r="J1995" s="36">
        <f t="shared" si="406"/>
        <v>0.52099200000000001</v>
      </c>
      <c r="K1995" s="36">
        <f t="shared" si="407"/>
        <v>36.072863999999996</v>
      </c>
      <c r="L1995" s="36">
        <f t="shared" si="408"/>
        <v>181.61785600000002</v>
      </c>
      <c r="M1995" s="36">
        <f t="shared" si="409"/>
        <v>14.202516339200002</v>
      </c>
      <c r="N1995" s="36">
        <f t="shared" si="410"/>
        <v>195.82037233920002</v>
      </c>
      <c r="O1995" s="36">
        <f t="shared" si="411"/>
        <v>35.683639580919262</v>
      </c>
      <c r="P1995" s="36">
        <f t="shared" si="412"/>
        <v>231.5040119201193</v>
      </c>
      <c r="Q1995" s="38" t="e">
        <v>#N/A</v>
      </c>
      <c r="R1995" s="39" t="str">
        <f t="shared" si="413"/>
        <v xml:space="preserve"> </v>
      </c>
      <c r="S1995" s="40"/>
      <c r="T1995" s="41" t="str">
        <f t="shared" si="414"/>
        <v/>
      </c>
      <c r="U1995" s="41" t="str">
        <f t="shared" si="415"/>
        <v/>
      </c>
      <c r="V1995" s="41" t="e">
        <f t="shared" si="403"/>
        <v>#N/A</v>
      </c>
      <c r="W1995" s="18" t="e">
        <f>_xlfn.XLOOKUP($B1995,'[1]Query2 w Prices'!$B:$B,'[1]Query2 w Prices'!$L:$L)</f>
        <v>#N/A</v>
      </c>
    </row>
    <row r="1996" spans="2:23" ht="16.5" customHeight="1" x14ac:dyDescent="0.25">
      <c r="B1996" s="42" t="s">
        <v>3292</v>
      </c>
      <c r="C1996" s="33" t="s">
        <v>6700</v>
      </c>
      <c r="D1996" s="34" t="str">
        <f>_xlfn.XLOOKUP($B1996,[1]Redo!$A:$A,[1]Redo!$AD:$AD)</f>
        <v>SGN,S11,MUL,S5-3,</v>
      </c>
      <c r="E1996" s="35">
        <v>1326</v>
      </c>
      <c r="F1996" s="36">
        <f>_xlfn.XLOOKUP($B1996,'[1]DOT Signs Costs (2)'!$A:$A,'[1]DOT Signs Costs (2)'!$Y:$Y)</f>
        <v>0.28175</v>
      </c>
      <c r="G1996" s="37">
        <f t="shared" si="405"/>
        <v>16.905000000000001</v>
      </c>
      <c r="H1996" s="36">
        <f>_xlfn.XLOOKUP($B1996,'[1]DOT Signs Costs (2)'!$A:$A,'[1]DOT Signs Costs (2)'!$W:$W)</f>
        <v>45.32</v>
      </c>
      <c r="I1996" s="36">
        <f t="shared" si="404"/>
        <v>13.070382500000001</v>
      </c>
      <c r="J1996" s="36">
        <f t="shared" si="406"/>
        <v>0.18877250000000001</v>
      </c>
      <c r="K1996" s="36">
        <f t="shared" si="407"/>
        <v>13.070382500000001</v>
      </c>
      <c r="L1996" s="36">
        <f t="shared" si="408"/>
        <v>58.579155</v>
      </c>
      <c r="M1996" s="36">
        <f t="shared" si="409"/>
        <v>4.5808899210000007</v>
      </c>
      <c r="N1996" s="36">
        <f t="shared" si="410"/>
        <v>63.160044921000001</v>
      </c>
      <c r="O1996" s="36">
        <f t="shared" si="411"/>
        <v>11.509426991445183</v>
      </c>
      <c r="P1996" s="36">
        <f t="shared" si="412"/>
        <v>74.669471912445189</v>
      </c>
      <c r="Q1996" s="38" t="e">
        <v>#N/A</v>
      </c>
      <c r="R1996" s="39" t="str">
        <f t="shared" si="413"/>
        <v xml:space="preserve"> </v>
      </c>
      <c r="S1996" s="40"/>
      <c r="T1996" s="41" t="str">
        <f t="shared" si="414"/>
        <v/>
      </c>
      <c r="U1996" s="41" t="str">
        <f t="shared" si="415"/>
        <v/>
      </c>
      <c r="V1996" s="41" t="e">
        <f t="shared" si="403"/>
        <v>#N/A</v>
      </c>
      <c r="W1996" s="18" t="e">
        <f>_xlfn.XLOOKUP($B1996,'[1]Query2 w Prices'!$B:$B,'[1]Query2 w Prices'!$L:$L)</f>
        <v>#N/A</v>
      </c>
    </row>
    <row r="1997" spans="2:23" ht="16.5" customHeight="1" x14ac:dyDescent="0.25">
      <c r="B1997" s="32" t="s">
        <v>3293</v>
      </c>
      <c r="C1997" s="33" t="s">
        <v>6701</v>
      </c>
      <c r="D1997" s="34" t="str">
        <f>_xlfn.XLOOKUP($B1997,[1]Redo!$A:$A,[1]Redo!$AD:$AD)</f>
        <v>SGN,S11,MUL,S5-3,</v>
      </c>
      <c r="E1997" s="35">
        <v>1326</v>
      </c>
      <c r="F1997" s="36">
        <f>_xlfn.XLOOKUP($B1997,'[1]DOT Signs Costs (2)'!$A:$A,'[1]DOT Signs Costs (2)'!$Y:$Y)</f>
        <v>0.60820000000000018</v>
      </c>
      <c r="G1997" s="37">
        <f t="shared" si="405"/>
        <v>36.492000000000012</v>
      </c>
      <c r="H1997" s="36">
        <f>_xlfn.XLOOKUP($B1997,'[1]DOT Signs Costs (2)'!$A:$A,'[1]DOT Signs Costs (2)'!$W:$W)</f>
        <v>108.768</v>
      </c>
      <c r="I1997" s="36">
        <f t="shared" si="404"/>
        <v>28.21439800000001</v>
      </c>
      <c r="J1997" s="36">
        <f t="shared" si="406"/>
        <v>0.40749400000000013</v>
      </c>
      <c r="K1997" s="36">
        <f t="shared" si="407"/>
        <v>28.21439800000001</v>
      </c>
      <c r="L1997" s="36">
        <f t="shared" si="408"/>
        <v>137.389892</v>
      </c>
      <c r="M1997" s="36">
        <f t="shared" si="409"/>
        <v>10.743889554400001</v>
      </c>
      <c r="N1997" s="36">
        <f t="shared" si="410"/>
        <v>148.1337815544</v>
      </c>
      <c r="O1997" s="36">
        <f t="shared" si="411"/>
        <v>26.993884280791328</v>
      </c>
      <c r="P1997" s="36">
        <f t="shared" si="412"/>
        <v>175.12766583519132</v>
      </c>
      <c r="Q1997" s="38" t="e">
        <v>#N/A</v>
      </c>
      <c r="R1997" s="39" t="str">
        <f t="shared" si="413"/>
        <v xml:space="preserve"> </v>
      </c>
      <c r="S1997" s="40"/>
      <c r="T1997" s="41" t="str">
        <f t="shared" si="414"/>
        <v/>
      </c>
      <c r="U1997" s="41" t="str">
        <f t="shared" si="415"/>
        <v/>
      </c>
      <c r="V1997" s="41" t="e">
        <f t="shared" si="403"/>
        <v>#N/A</v>
      </c>
      <c r="W1997" s="18" t="e">
        <f>_xlfn.XLOOKUP($B1997,'[1]Query2 w Prices'!$B:$B,'[1]Query2 w Prices'!$L:$L)</f>
        <v>#N/A</v>
      </c>
    </row>
    <row r="1998" spans="2:23" ht="16.5" customHeight="1" x14ac:dyDescent="0.25">
      <c r="B1998" s="42" t="s">
        <v>3294</v>
      </c>
      <c r="C1998" s="33" t="s">
        <v>6702</v>
      </c>
      <c r="D1998" s="34" t="str">
        <f>_xlfn.XLOOKUP($B1998,[1]Redo!$A:$A,[1]Redo!$AD:$AD)</f>
        <v>SGN,S8,BWX,S8(CA),</v>
      </c>
      <c r="E1998" s="35">
        <v>1326</v>
      </c>
      <c r="F1998" s="36">
        <f>_xlfn.XLOOKUP($B1998,'[1]DOT Signs Costs (2)'!$A:$A,'[1]DOT Signs Costs (2)'!$Y:$Y)</f>
        <v>0.28959166666666669</v>
      </c>
      <c r="G1998" s="37">
        <f t="shared" si="405"/>
        <v>17.375500000000002</v>
      </c>
      <c r="H1998" s="36">
        <f>_xlfn.XLOOKUP($B1998,'[1]DOT Signs Costs (2)'!$A:$A,'[1]DOT Signs Costs (2)'!$W:$W)</f>
        <v>49.852000000000004</v>
      </c>
      <c r="I1998" s="36">
        <f t="shared" si="404"/>
        <v>13.434157416666668</v>
      </c>
      <c r="J1998" s="36">
        <f t="shared" si="406"/>
        <v>0.1940264166666667</v>
      </c>
      <c r="K1998" s="36">
        <f t="shared" si="407"/>
        <v>13.434157416666668</v>
      </c>
      <c r="L1998" s="36">
        <f t="shared" si="408"/>
        <v>63.480183833333342</v>
      </c>
      <c r="M1998" s="36">
        <f t="shared" si="409"/>
        <v>4.9641503757666676</v>
      </c>
      <c r="N1998" s="36">
        <f t="shared" si="410"/>
        <v>68.444334209100006</v>
      </c>
      <c r="O1998" s="36">
        <f t="shared" si="411"/>
        <v>12.472363953240173</v>
      </c>
      <c r="P1998" s="36">
        <f t="shared" si="412"/>
        <v>80.916698162340182</v>
      </c>
      <c r="Q1998" s="38">
        <v>51.09</v>
      </c>
      <c r="R1998" s="39">
        <f t="shared" si="413"/>
        <v>-0.36860992650120222</v>
      </c>
      <c r="S1998" s="40"/>
      <c r="T1998" s="41" t="str">
        <f t="shared" si="414"/>
        <v/>
      </c>
      <c r="U1998" s="41" t="str">
        <f t="shared" si="415"/>
        <v/>
      </c>
      <c r="V1998" s="41">
        <f t="shared" si="403"/>
        <v>51.09</v>
      </c>
      <c r="W1998" s="18">
        <f>_xlfn.XLOOKUP($B1998,'[1]Query2 w Prices'!$B:$B,'[1]Query2 w Prices'!$L:$L)</f>
        <v>51.013100000000001</v>
      </c>
    </row>
    <row r="1999" spans="2:23" ht="16.5" customHeight="1" x14ac:dyDescent="0.25">
      <c r="B1999" s="32" t="s">
        <v>3297</v>
      </c>
      <c r="C1999" s="33" t="s">
        <v>6703</v>
      </c>
      <c r="D1999" s="34" t="str">
        <f>_xlfn.XLOOKUP($B1999,[1]Redo!$A:$A,[1]Redo!$AD:$AD)</f>
        <v>SGN,S11,WEX,S9(CA),</v>
      </c>
      <c r="E1999" s="35">
        <v>1326</v>
      </c>
      <c r="F1999" s="36">
        <f>_xlfn.XLOOKUP($B1999,'[1]DOT Signs Costs (2)'!$A:$A,'[1]DOT Signs Costs (2)'!$Y:$Y)</f>
        <v>0.11352500000000001</v>
      </c>
      <c r="G1999" s="37">
        <f t="shared" si="405"/>
        <v>6.8115000000000006</v>
      </c>
      <c r="H1999" s="36">
        <f>_xlfn.XLOOKUP($B1999,'[1]DOT Signs Costs (2)'!$A:$A,'[1]DOT Signs Costs (2)'!$W:$W)</f>
        <v>13.596</v>
      </c>
      <c r="I1999" s="36">
        <f t="shared" si="404"/>
        <v>5.2664247500000005</v>
      </c>
      <c r="J1999" s="36">
        <f t="shared" si="406"/>
        <v>7.6061750000000011E-2</v>
      </c>
      <c r="K1999" s="36">
        <f t="shared" si="407"/>
        <v>5.2664247500000005</v>
      </c>
      <c r="L1999" s="36">
        <f t="shared" si="408"/>
        <v>18.9384865</v>
      </c>
      <c r="M1999" s="36">
        <f t="shared" si="409"/>
        <v>1.4809896443000001</v>
      </c>
      <c r="N1999" s="36">
        <f t="shared" si="410"/>
        <v>20.419476144299999</v>
      </c>
      <c r="O1999" s="36">
        <f t="shared" si="411"/>
        <v>3.7209674277517353</v>
      </c>
      <c r="P1999" s="36">
        <f t="shared" si="412"/>
        <v>24.140443572051733</v>
      </c>
      <c r="Q1999" s="38">
        <v>17.079999999999998</v>
      </c>
      <c r="R1999" s="39">
        <f t="shared" si="413"/>
        <v>-0.29247364701392092</v>
      </c>
      <c r="S1999" s="40"/>
      <c r="T1999" s="41" t="str">
        <f t="shared" si="414"/>
        <v/>
      </c>
      <c r="U1999" s="41" t="str">
        <f t="shared" si="415"/>
        <v/>
      </c>
      <c r="V1999" s="41">
        <f t="shared" si="403"/>
        <v>17.079999999999998</v>
      </c>
      <c r="W1999" s="18">
        <f>_xlfn.XLOOKUP($B1999,'[1]Query2 w Prices'!$B:$B,'[1]Query2 w Prices'!$L:$L)</f>
        <v>17.005299999999998</v>
      </c>
    </row>
    <row r="2000" spans="2:23" ht="16.5" customHeight="1" x14ac:dyDescent="0.25">
      <c r="B2000" s="42" t="s">
        <v>3300</v>
      </c>
      <c r="C2000" s="33" t="s">
        <v>6704</v>
      </c>
      <c r="D2000" s="34" t="str">
        <f>_xlfn.XLOOKUP($B2000,[1]Redo!$A:$A,[1]Redo!$AD:$AD)</f>
        <v>SGN,S8,BWX,SC10(CA),</v>
      </c>
      <c r="E2000" s="35">
        <v>1326</v>
      </c>
      <c r="F2000" s="36">
        <f>_xlfn.XLOOKUP($B2000,'[1]DOT Signs Costs (2)'!$A:$A,'[1]DOT Signs Costs (2)'!$Y:$Y)</f>
        <v>0.49350000000000005</v>
      </c>
      <c r="G2000" s="37">
        <f t="shared" si="405"/>
        <v>29.610000000000003</v>
      </c>
      <c r="H2000" s="36">
        <f>_xlfn.XLOOKUP($B2000,'[1]DOT Signs Costs (2)'!$A:$A,'[1]DOT Signs Costs (2)'!$W:$W)</f>
        <v>90.64</v>
      </c>
      <c r="I2000" s="36">
        <f t="shared" si="404"/>
        <v>22.893465000000003</v>
      </c>
      <c r="J2000" s="36">
        <f t="shared" si="406"/>
        <v>0.33064500000000008</v>
      </c>
      <c r="K2000" s="36">
        <f t="shared" si="407"/>
        <v>22.893465000000003</v>
      </c>
      <c r="L2000" s="36">
        <f t="shared" si="408"/>
        <v>113.86411000000001</v>
      </c>
      <c r="M2000" s="36">
        <f t="shared" si="409"/>
        <v>8.9041734020000014</v>
      </c>
      <c r="N2000" s="36">
        <f t="shared" si="410"/>
        <v>122.76828340200001</v>
      </c>
      <c r="O2000" s="36">
        <f t="shared" si="411"/>
        <v>22.371621116605102</v>
      </c>
      <c r="P2000" s="36">
        <f t="shared" si="412"/>
        <v>145.13990451860511</v>
      </c>
      <c r="Q2000" s="38">
        <v>92.47</v>
      </c>
      <c r="R2000" s="39">
        <f t="shared" si="413"/>
        <v>-0.36289058266435259</v>
      </c>
      <c r="S2000" s="40"/>
      <c r="T2000" s="41" t="str">
        <f t="shared" si="414"/>
        <v/>
      </c>
      <c r="U2000" s="41" t="str">
        <f t="shared" si="415"/>
        <v/>
      </c>
      <c r="V2000" s="41">
        <f t="shared" si="403"/>
        <v>92.47</v>
      </c>
      <c r="W2000" s="18">
        <f>_xlfn.XLOOKUP($B2000,'[1]Query2 w Prices'!$B:$B,'[1]Query2 w Prices'!$L:$L)</f>
        <v>92.395399999999995</v>
      </c>
    </row>
    <row r="2001" spans="2:23" ht="16.5" customHeight="1" x14ac:dyDescent="0.25">
      <c r="B2001" s="32" t="s">
        <v>3303</v>
      </c>
      <c r="C2001" s="33" t="s">
        <v>6705</v>
      </c>
      <c r="D2001" s="34" t="str">
        <f>_xlfn.XLOOKUP($B2001,[1]Redo!$A:$A,[1]Redo!$AD:$AD)</f>
        <v>SGN,S8,BWX,SC10(CA),</v>
      </c>
      <c r="E2001" s="35">
        <v>1326</v>
      </c>
      <c r="F2001" s="36">
        <f>_xlfn.XLOOKUP($B2001,'[1]DOT Signs Costs (2)'!$A:$A,'[1]DOT Signs Costs (2)'!$Y:$Y)</f>
        <v>0.49350000000000005</v>
      </c>
      <c r="G2001" s="37">
        <f t="shared" si="405"/>
        <v>29.610000000000003</v>
      </c>
      <c r="H2001" s="36">
        <f>_xlfn.XLOOKUP($B2001,'[1]DOT Signs Costs (2)'!$A:$A,'[1]DOT Signs Costs (2)'!$W:$W)</f>
        <v>90.64</v>
      </c>
      <c r="I2001" s="36">
        <f t="shared" si="404"/>
        <v>22.893465000000003</v>
      </c>
      <c r="J2001" s="36">
        <f t="shared" si="406"/>
        <v>0.33064500000000008</v>
      </c>
      <c r="K2001" s="36">
        <f t="shared" si="407"/>
        <v>22.893465000000003</v>
      </c>
      <c r="L2001" s="36">
        <f t="shared" si="408"/>
        <v>113.86411000000001</v>
      </c>
      <c r="M2001" s="36">
        <f t="shared" si="409"/>
        <v>8.9041734020000014</v>
      </c>
      <c r="N2001" s="36">
        <f t="shared" si="410"/>
        <v>122.76828340200001</v>
      </c>
      <c r="O2001" s="36">
        <f t="shared" si="411"/>
        <v>22.371621116605102</v>
      </c>
      <c r="P2001" s="36">
        <f t="shared" si="412"/>
        <v>145.13990451860511</v>
      </c>
      <c r="Q2001" s="38">
        <v>92.47</v>
      </c>
      <c r="R2001" s="39">
        <f t="shared" si="413"/>
        <v>-0.36289058266435259</v>
      </c>
      <c r="S2001" s="40"/>
      <c r="T2001" s="41" t="str">
        <f t="shared" si="414"/>
        <v/>
      </c>
      <c r="U2001" s="41" t="str">
        <f t="shared" si="415"/>
        <v/>
      </c>
      <c r="V2001" s="41">
        <f t="shared" si="403"/>
        <v>92.47</v>
      </c>
      <c r="W2001" s="18">
        <f>_xlfn.XLOOKUP($B2001,'[1]Query2 w Prices'!$B:$B,'[1]Query2 w Prices'!$L:$L)</f>
        <v>92.395399999999995</v>
      </c>
    </row>
    <row r="2002" spans="2:23" ht="16.5" customHeight="1" x14ac:dyDescent="0.25">
      <c r="B2002" s="42" t="s">
        <v>3305</v>
      </c>
      <c r="C2002" s="33" t="s">
        <v>6706</v>
      </c>
      <c r="D2002" s="34" t="str">
        <f>_xlfn.XLOOKUP($B2002,[1]Redo!$A:$A,[1]Redo!$AD:$AD)</f>
        <v>SGN,S8,BWX,SC10(CA),</v>
      </c>
      <c r="E2002" s="35">
        <v>1326</v>
      </c>
      <c r="F2002" s="36">
        <f>_xlfn.XLOOKUP($B2002,'[1]DOT Signs Costs (2)'!$A:$A,'[1]DOT Signs Costs (2)'!$Y:$Y)</f>
        <v>0.77877500000000011</v>
      </c>
      <c r="G2002" s="37">
        <f t="shared" si="405"/>
        <v>46.726500000000009</v>
      </c>
      <c r="H2002" s="36">
        <f>_xlfn.XLOOKUP($B2002,'[1]DOT Signs Costs (2)'!$A:$A,'[1]DOT Signs Costs (2)'!$W:$W)</f>
        <v>149.55600000000001</v>
      </c>
      <c r="I2002" s="36">
        <f t="shared" si="404"/>
        <v>36.127372250000008</v>
      </c>
      <c r="J2002" s="36">
        <f t="shared" si="406"/>
        <v>0.52177925000000014</v>
      </c>
      <c r="K2002" s="36">
        <f t="shared" si="407"/>
        <v>36.127372250000008</v>
      </c>
      <c r="L2002" s="36">
        <f t="shared" si="408"/>
        <v>186.20515150000003</v>
      </c>
      <c r="M2002" s="36">
        <f t="shared" si="409"/>
        <v>14.561242847300003</v>
      </c>
      <c r="N2002" s="36">
        <f t="shared" si="410"/>
        <v>200.76639434730004</v>
      </c>
      <c r="O2002" s="36">
        <f t="shared" si="411"/>
        <v>36.584935317353754</v>
      </c>
      <c r="P2002" s="36">
        <f t="shared" si="412"/>
        <v>237.3513296646538</v>
      </c>
      <c r="Q2002" s="38">
        <v>374.19</v>
      </c>
      <c r="R2002" s="39">
        <f t="shared" si="413"/>
        <v>0.57652371498689825</v>
      </c>
      <c r="S2002" s="40"/>
      <c r="T2002" s="41" t="str">
        <f t="shared" si="414"/>
        <v/>
      </c>
      <c r="U2002" s="41" t="str">
        <f t="shared" si="415"/>
        <v/>
      </c>
      <c r="V2002" s="41">
        <f t="shared" si="403"/>
        <v>374.19</v>
      </c>
      <c r="W2002" s="18">
        <f>_xlfn.XLOOKUP($B2002,'[1]Query2 w Prices'!$B:$B,'[1]Query2 w Prices'!$L:$L)</f>
        <v>374.1164</v>
      </c>
    </row>
    <row r="2003" spans="2:23" ht="16.5" customHeight="1" x14ac:dyDescent="0.25">
      <c r="B2003" s="32" t="s">
        <v>3307</v>
      </c>
      <c r="C2003" s="33" t="s">
        <v>6707</v>
      </c>
      <c r="D2003" s="34" t="str">
        <f>_xlfn.XLOOKUP($B2003,[1]Redo!$A:$A,[1]Redo!$AD:$AD)</f>
        <v>SGN,S8,BWX,SC10(CA),</v>
      </c>
      <c r="E2003" s="35">
        <v>1326</v>
      </c>
      <c r="F2003" s="36">
        <f>_xlfn.XLOOKUP($B2003,'[1]DOT Signs Costs (2)'!$A:$A,'[1]DOT Signs Costs (2)'!$Y:$Y)</f>
        <v>0.77877500000000011</v>
      </c>
      <c r="G2003" s="37">
        <f t="shared" si="405"/>
        <v>46.726500000000009</v>
      </c>
      <c r="H2003" s="36">
        <f>_xlfn.XLOOKUP($B2003,'[1]DOT Signs Costs (2)'!$A:$A,'[1]DOT Signs Costs (2)'!$W:$W)</f>
        <v>149.55600000000001</v>
      </c>
      <c r="I2003" s="36">
        <f t="shared" si="404"/>
        <v>36.127372250000008</v>
      </c>
      <c r="J2003" s="36">
        <f t="shared" si="406"/>
        <v>0.52177925000000014</v>
      </c>
      <c r="K2003" s="36">
        <f t="shared" si="407"/>
        <v>36.127372250000008</v>
      </c>
      <c r="L2003" s="36">
        <f t="shared" si="408"/>
        <v>186.20515150000003</v>
      </c>
      <c r="M2003" s="36">
        <f t="shared" si="409"/>
        <v>14.561242847300003</v>
      </c>
      <c r="N2003" s="36">
        <f t="shared" si="410"/>
        <v>200.76639434730004</v>
      </c>
      <c r="O2003" s="36">
        <f t="shared" si="411"/>
        <v>36.584935317353754</v>
      </c>
      <c r="P2003" s="36">
        <f t="shared" si="412"/>
        <v>237.3513296646538</v>
      </c>
      <c r="Q2003" s="38">
        <v>374.19</v>
      </c>
      <c r="R2003" s="39">
        <f t="shared" si="413"/>
        <v>0.57652371498689825</v>
      </c>
      <c r="S2003" s="40"/>
      <c r="T2003" s="41" t="str">
        <f t="shared" si="414"/>
        <v/>
      </c>
      <c r="U2003" s="41" t="str">
        <f t="shared" si="415"/>
        <v/>
      </c>
      <c r="V2003" s="41">
        <f t="shared" si="403"/>
        <v>374.19</v>
      </c>
      <c r="W2003" s="18">
        <f>_xlfn.XLOOKUP($B2003,'[1]Query2 w Prices'!$B:$B,'[1]Query2 w Prices'!$L:$L)</f>
        <v>374.1164</v>
      </c>
    </row>
    <row r="2004" spans="2:23" ht="16.5" customHeight="1" x14ac:dyDescent="0.25">
      <c r="B2004" s="42" t="s">
        <v>3308</v>
      </c>
      <c r="C2004" s="33" t="s">
        <v>6708</v>
      </c>
      <c r="D2004" s="34" t="str">
        <f>_xlfn.XLOOKUP($B2004,[1]Redo!$A:$A,[1]Redo!$AD:$AD)</f>
        <v>SGN,S8,BWX,SC11(CA),</v>
      </c>
      <c r="E2004" s="35">
        <v>1326</v>
      </c>
      <c r="F2004" s="36">
        <f>_xlfn.XLOOKUP($B2004,'[1]DOT Signs Costs (2)'!$A:$A,'[1]DOT Signs Costs (2)'!$Y:$Y)</f>
        <v>0.44056249999999991</v>
      </c>
      <c r="G2004" s="37">
        <f t="shared" si="405"/>
        <v>26.433749999999996</v>
      </c>
      <c r="H2004" s="36">
        <f>_xlfn.XLOOKUP($B2004,'[1]DOT Signs Costs (2)'!$A:$A,'[1]DOT Signs Costs (2)'!$W:$W)</f>
        <v>79.31</v>
      </c>
      <c r="I2004" s="36">
        <f t="shared" si="404"/>
        <v>20.437694374999996</v>
      </c>
      <c r="J2004" s="36">
        <f t="shared" si="406"/>
        <v>0.29517687499999995</v>
      </c>
      <c r="K2004" s="36">
        <f t="shared" si="407"/>
        <v>20.437694374999996</v>
      </c>
      <c r="L2004" s="36">
        <f t="shared" si="408"/>
        <v>100.04287124999999</v>
      </c>
      <c r="M2004" s="36">
        <f t="shared" si="409"/>
        <v>7.8233525317499995</v>
      </c>
      <c r="N2004" s="36">
        <f t="shared" si="410"/>
        <v>107.86622378174999</v>
      </c>
      <c r="O2004" s="36">
        <f t="shared" si="411"/>
        <v>19.656072585315123</v>
      </c>
      <c r="P2004" s="36">
        <f t="shared" si="412"/>
        <v>127.52229636706511</v>
      </c>
      <c r="Q2004" s="38">
        <v>70.37</v>
      </c>
      <c r="R2004" s="39">
        <f t="shared" si="413"/>
        <v>-0.44817493093565164</v>
      </c>
      <c r="S2004" s="40"/>
      <c r="T2004" s="41" t="str">
        <f t="shared" si="414"/>
        <v/>
      </c>
      <c r="U2004" s="41" t="str">
        <f t="shared" si="415"/>
        <v/>
      </c>
      <c r="V2004" s="41">
        <f t="shared" si="403"/>
        <v>70.37</v>
      </c>
      <c r="W2004" s="18">
        <f>_xlfn.XLOOKUP($B2004,'[1]Query2 w Prices'!$B:$B,'[1]Query2 w Prices'!$L:$L)</f>
        <v>70.288499999999999</v>
      </c>
    </row>
    <row r="2005" spans="2:23" ht="16.5" customHeight="1" x14ac:dyDescent="0.25">
      <c r="B2005" s="32" t="s">
        <v>3310</v>
      </c>
      <c r="C2005" s="33" t="s">
        <v>6709</v>
      </c>
      <c r="D2005" s="34" t="str">
        <f>_xlfn.XLOOKUP($B2005,[1]Redo!$A:$A,[1]Redo!$AD:$AD)</f>
        <v>SGN,S8,BWX,SC11(CA),</v>
      </c>
      <c r="E2005" s="35">
        <v>1326</v>
      </c>
      <c r="F2005" s="36">
        <f>_xlfn.XLOOKUP($B2005,'[1]DOT Signs Costs (2)'!$A:$A,'[1]DOT Signs Costs (2)'!$Y:$Y)</f>
        <v>0.7570125000000002</v>
      </c>
      <c r="G2005" s="37">
        <f t="shared" si="405"/>
        <v>45.420750000000012</v>
      </c>
      <c r="H2005" s="36">
        <f>_xlfn.XLOOKUP($B2005,'[1]DOT Signs Costs (2)'!$A:$A,'[1]DOT Signs Costs (2)'!$W:$W)</f>
        <v>142.75800000000004</v>
      </c>
      <c r="I2005" s="36">
        <f t="shared" si="404"/>
        <v>35.117809875000013</v>
      </c>
      <c r="J2005" s="36">
        <f t="shared" si="406"/>
        <v>0.5071983750000002</v>
      </c>
      <c r="K2005" s="36">
        <f t="shared" si="407"/>
        <v>35.117809875000013</v>
      </c>
      <c r="L2005" s="36">
        <f t="shared" si="408"/>
        <v>178.38300825000005</v>
      </c>
      <c r="M2005" s="36">
        <f t="shared" si="409"/>
        <v>13.949551245150005</v>
      </c>
      <c r="N2005" s="36">
        <f t="shared" si="410"/>
        <v>192.33255949515006</v>
      </c>
      <c r="O2005" s="36">
        <f t="shared" si="411"/>
        <v>35.048068036620528</v>
      </c>
      <c r="P2005" s="36">
        <f t="shared" si="412"/>
        <v>227.38062753177059</v>
      </c>
      <c r="Q2005" s="38">
        <v>131.59</v>
      </c>
      <c r="R2005" s="39">
        <f t="shared" si="413"/>
        <v>-0.42127875435820189</v>
      </c>
      <c r="S2005" s="40"/>
      <c r="T2005" s="41" t="str">
        <f t="shared" si="414"/>
        <v/>
      </c>
      <c r="U2005" s="41" t="str">
        <f t="shared" si="415"/>
        <v/>
      </c>
      <c r="V2005" s="41">
        <f t="shared" si="403"/>
        <v>131.59</v>
      </c>
      <c r="W2005" s="18">
        <f>_xlfn.XLOOKUP($B2005,'[1]Query2 w Prices'!$B:$B,'[1]Query2 w Prices'!$L:$L)</f>
        <v>131.5076</v>
      </c>
    </row>
    <row r="2006" spans="2:23" ht="16.5" customHeight="1" x14ac:dyDescent="0.25">
      <c r="B2006" s="42" t="s">
        <v>3311</v>
      </c>
      <c r="C2006" s="33" t="s">
        <v>6710</v>
      </c>
      <c r="D2006" s="34" t="str">
        <f>_xlfn.XLOOKUP($B2006,[1]Redo!$A:$A,[1]Redo!$AD:$AD)</f>
        <v>SGN,S8,BWX,SC13(CA),</v>
      </c>
      <c r="E2006" s="35">
        <v>1326</v>
      </c>
      <c r="F2006" s="36">
        <f>_xlfn.XLOOKUP($B2006,'[1]DOT Signs Costs (2)'!$A:$A,'[1]DOT Signs Costs (2)'!$Y:$Y)</f>
        <v>0.44056249999999991</v>
      </c>
      <c r="G2006" s="37">
        <f t="shared" si="405"/>
        <v>26.433749999999996</v>
      </c>
      <c r="H2006" s="36">
        <f>_xlfn.XLOOKUP($B2006,'[1]DOT Signs Costs (2)'!$A:$A,'[1]DOT Signs Costs (2)'!$W:$W)</f>
        <v>79.31</v>
      </c>
      <c r="I2006" s="36">
        <f t="shared" si="404"/>
        <v>20.437694374999996</v>
      </c>
      <c r="J2006" s="36">
        <f t="shared" si="406"/>
        <v>0.29517687499999995</v>
      </c>
      <c r="K2006" s="36">
        <f t="shared" si="407"/>
        <v>20.437694374999996</v>
      </c>
      <c r="L2006" s="36">
        <f t="shared" si="408"/>
        <v>100.04287124999999</v>
      </c>
      <c r="M2006" s="36">
        <f t="shared" si="409"/>
        <v>7.8233525317499995</v>
      </c>
      <c r="N2006" s="36">
        <f t="shared" si="410"/>
        <v>107.86622378174999</v>
      </c>
      <c r="O2006" s="36">
        <f t="shared" si="411"/>
        <v>19.656072585315123</v>
      </c>
      <c r="P2006" s="36">
        <f t="shared" si="412"/>
        <v>127.52229636706511</v>
      </c>
      <c r="Q2006" s="38">
        <v>70.37</v>
      </c>
      <c r="R2006" s="39">
        <f t="shared" si="413"/>
        <v>-0.44817493093565164</v>
      </c>
      <c r="S2006" s="40"/>
      <c r="T2006" s="41" t="str">
        <f t="shared" si="414"/>
        <v/>
      </c>
      <c r="U2006" s="41" t="str">
        <f t="shared" si="415"/>
        <v/>
      </c>
      <c r="V2006" s="41">
        <f t="shared" si="403"/>
        <v>70.37</v>
      </c>
      <c r="W2006" s="18">
        <f>_xlfn.XLOOKUP($B2006,'[1]Query2 w Prices'!$B:$B,'[1]Query2 w Prices'!$L:$L)</f>
        <v>70.288499999999999</v>
      </c>
    </row>
    <row r="2007" spans="2:23" ht="16.5" customHeight="1" x14ac:dyDescent="0.25">
      <c r="B2007" s="32" t="s">
        <v>3314</v>
      </c>
      <c r="C2007" s="33" t="s">
        <v>6711</v>
      </c>
      <c r="D2007" s="34" t="str">
        <f>_xlfn.XLOOKUP($B2007,[1]Redo!$A:$A,[1]Redo!$AD:$AD)</f>
        <v>SGN,S8,BWX,SC13(CA),</v>
      </c>
      <c r="E2007" s="35">
        <v>1326</v>
      </c>
      <c r="F2007" s="36">
        <f>_xlfn.XLOOKUP($B2007,'[1]DOT Signs Costs (2)'!$A:$A,'[1]DOT Signs Costs (2)'!$Y:$Y)</f>
        <v>0.7570125000000002</v>
      </c>
      <c r="G2007" s="37">
        <f t="shared" si="405"/>
        <v>45.420750000000012</v>
      </c>
      <c r="H2007" s="36">
        <f>_xlfn.XLOOKUP($B2007,'[1]DOT Signs Costs (2)'!$A:$A,'[1]DOT Signs Costs (2)'!$W:$W)</f>
        <v>142.75800000000004</v>
      </c>
      <c r="I2007" s="36">
        <f t="shared" si="404"/>
        <v>35.117809875000013</v>
      </c>
      <c r="J2007" s="36">
        <f t="shared" si="406"/>
        <v>0.5071983750000002</v>
      </c>
      <c r="K2007" s="36">
        <f t="shared" si="407"/>
        <v>35.117809875000013</v>
      </c>
      <c r="L2007" s="36">
        <f t="shared" si="408"/>
        <v>178.38300825000005</v>
      </c>
      <c r="M2007" s="36">
        <f t="shared" si="409"/>
        <v>13.949551245150005</v>
      </c>
      <c r="N2007" s="36">
        <f t="shared" si="410"/>
        <v>192.33255949515006</v>
      </c>
      <c r="O2007" s="36">
        <f t="shared" si="411"/>
        <v>35.048068036620528</v>
      </c>
      <c r="P2007" s="36">
        <f t="shared" si="412"/>
        <v>227.38062753177059</v>
      </c>
      <c r="Q2007" s="38">
        <v>131.59</v>
      </c>
      <c r="R2007" s="39">
        <f t="shared" si="413"/>
        <v>-0.42127875435820189</v>
      </c>
      <c r="S2007" s="40"/>
      <c r="T2007" s="41" t="str">
        <f t="shared" si="414"/>
        <v/>
      </c>
      <c r="U2007" s="41" t="str">
        <f t="shared" si="415"/>
        <v/>
      </c>
      <c r="V2007" s="41">
        <f t="shared" si="403"/>
        <v>131.59</v>
      </c>
      <c r="W2007" s="18">
        <f>_xlfn.XLOOKUP($B2007,'[1]Query2 w Prices'!$B:$B,'[1]Query2 w Prices'!$L:$L)</f>
        <v>131.5076</v>
      </c>
    </row>
    <row r="2008" spans="2:23" ht="16.5" customHeight="1" x14ac:dyDescent="0.25">
      <c r="B2008" s="42" t="s">
        <v>3315</v>
      </c>
      <c r="C2008" s="33" t="s">
        <v>6712</v>
      </c>
      <c r="D2008" s="34" t="str">
        <f>_xlfn.XLOOKUP($B2008,[1]Redo!$A:$A,[1]Redo!$AD:$AD)</f>
        <v>SGN,S8,BW ,SC15(CA),</v>
      </c>
      <c r="E2008" s="35">
        <v>1326</v>
      </c>
      <c r="F2008" s="36">
        <f>_xlfn.XLOOKUP($B2008,'[1]DOT Signs Costs (2)'!$A:$A,'[1]DOT Signs Costs (2)'!$Y:$Y)</f>
        <v>0.27233750000000001</v>
      </c>
      <c r="G2008" s="37">
        <f t="shared" si="405"/>
        <v>16.340250000000001</v>
      </c>
      <c r="H2008" s="36">
        <f>_xlfn.XLOOKUP($B2008,'[1]DOT Signs Costs (2)'!$A:$A,'[1]DOT Signs Costs (2)'!$W:$W)</f>
        <v>47.585999999999999</v>
      </c>
      <c r="I2008" s="36">
        <f t="shared" si="404"/>
        <v>12.633736625000001</v>
      </c>
      <c r="J2008" s="36">
        <f t="shared" si="406"/>
        <v>0.18246612500000001</v>
      </c>
      <c r="K2008" s="36">
        <f t="shared" si="407"/>
        <v>12.633736625000001</v>
      </c>
      <c r="L2008" s="36">
        <f t="shared" si="408"/>
        <v>60.402202750000001</v>
      </c>
      <c r="M2008" s="36">
        <f t="shared" si="409"/>
        <v>4.7234522550500007</v>
      </c>
      <c r="N2008" s="36">
        <f t="shared" si="410"/>
        <v>65.125655005050007</v>
      </c>
      <c r="O2008" s="36">
        <f t="shared" si="411"/>
        <v>11.867613021621676</v>
      </c>
      <c r="P2008" s="36">
        <f t="shared" si="412"/>
        <v>76.993268026671686</v>
      </c>
      <c r="Q2008" s="38">
        <v>45.42</v>
      </c>
      <c r="R2008" s="39">
        <f t="shared" si="413"/>
        <v>-0.41007829432222831</v>
      </c>
      <c r="S2008" s="40"/>
      <c r="T2008" s="41" t="str">
        <f t="shared" si="414"/>
        <v/>
      </c>
      <c r="U2008" s="41" t="str">
        <f t="shared" si="415"/>
        <v/>
      </c>
      <c r="V2008" s="41">
        <f t="shared" si="403"/>
        <v>45.42</v>
      </c>
      <c r="W2008" s="18">
        <f>_xlfn.XLOOKUP($B2008,'[1]Query2 w Prices'!$B:$B,'[1]Query2 w Prices'!$L:$L)</f>
        <v>45.3474</v>
      </c>
    </row>
    <row r="2009" spans="2:23" ht="16.5" customHeight="1" x14ac:dyDescent="0.25">
      <c r="B2009" s="32" t="s">
        <v>3320</v>
      </c>
      <c r="C2009" s="33" t="s">
        <v>6713</v>
      </c>
      <c r="D2009" s="34" t="str">
        <f>_xlfn.XLOOKUP($B2009,[1]Redo!$A:$A,[1]Redo!$AD:$AD)</f>
        <v>SGN,S8,BW ,SC15(CA),</v>
      </c>
      <c r="E2009" s="35">
        <v>1326</v>
      </c>
      <c r="F2009" s="36">
        <f>_xlfn.XLOOKUP($B2009,'[1]DOT Signs Costs (2)'!$A:$A,'[1]DOT Signs Costs (2)'!$Y:$Y)</f>
        <v>0.44115000000000004</v>
      </c>
      <c r="G2009" s="37">
        <f t="shared" si="405"/>
        <v>26.469000000000001</v>
      </c>
      <c r="H2009" s="36">
        <f>_xlfn.XLOOKUP($B2009,'[1]DOT Signs Costs (2)'!$A:$A,'[1]DOT Signs Costs (2)'!$W:$W)</f>
        <v>81.576000000000008</v>
      </c>
      <c r="I2009" s="36">
        <f t="shared" si="404"/>
        <v>20.464948500000002</v>
      </c>
      <c r="J2009" s="36">
        <f t="shared" si="406"/>
        <v>0.29557050000000007</v>
      </c>
      <c r="K2009" s="36">
        <f t="shared" si="407"/>
        <v>20.464948500000002</v>
      </c>
      <c r="L2009" s="36">
        <f t="shared" si="408"/>
        <v>102.33651900000001</v>
      </c>
      <c r="M2009" s="36">
        <f t="shared" si="409"/>
        <v>8.0027157858000013</v>
      </c>
      <c r="N2009" s="36">
        <f t="shared" si="410"/>
        <v>110.33923478580002</v>
      </c>
      <c r="O2009" s="36">
        <f t="shared" si="411"/>
        <v>20.106720453532368</v>
      </c>
      <c r="P2009" s="36">
        <f t="shared" si="412"/>
        <v>130.44595523933239</v>
      </c>
      <c r="Q2009" s="38">
        <v>82.27</v>
      </c>
      <c r="R2009" s="39">
        <f t="shared" si="413"/>
        <v>-0.36931735561246642</v>
      </c>
      <c r="S2009" s="40"/>
      <c r="T2009" s="41" t="str">
        <f t="shared" si="414"/>
        <v/>
      </c>
      <c r="U2009" s="41" t="str">
        <f t="shared" si="415"/>
        <v/>
      </c>
      <c r="V2009" s="41">
        <f t="shared" si="403"/>
        <v>82.27</v>
      </c>
      <c r="W2009" s="18">
        <f>_xlfn.XLOOKUP($B2009,'[1]Query2 w Prices'!$B:$B,'[1]Query2 w Prices'!$L:$L)</f>
        <v>82.1922</v>
      </c>
    </row>
    <row r="2010" spans="2:23" ht="16.5" customHeight="1" x14ac:dyDescent="0.25">
      <c r="B2010" s="42" t="s">
        <v>3319</v>
      </c>
      <c r="C2010" s="33" t="s">
        <v>6714</v>
      </c>
      <c r="D2010" s="34" t="str">
        <f>_xlfn.XLOOKUP($B2010,[1]Redo!$A:$A,[1]Redo!$AD:$AD)</f>
        <v>SGN,S11,BFO,SC15(CA),</v>
      </c>
      <c r="E2010" s="35">
        <v>1326</v>
      </c>
      <c r="F2010" s="36">
        <f>_xlfn.XLOOKUP($B2010,'[1]DOT Signs Costs (2)'!$A:$A,'[1]DOT Signs Costs (2)'!$Y:$Y)</f>
        <v>0.27233750000000001</v>
      </c>
      <c r="G2010" s="37">
        <f t="shared" si="405"/>
        <v>16.340250000000001</v>
      </c>
      <c r="H2010" s="36">
        <f>_xlfn.XLOOKUP($B2010,'[1]DOT Signs Costs (2)'!$A:$A,'[1]DOT Signs Costs (2)'!$W:$W)</f>
        <v>47.585999999999999</v>
      </c>
      <c r="I2010" s="36">
        <f t="shared" si="404"/>
        <v>12.633736625000001</v>
      </c>
      <c r="J2010" s="36">
        <f t="shared" si="406"/>
        <v>0.18246612500000001</v>
      </c>
      <c r="K2010" s="36">
        <f t="shared" si="407"/>
        <v>12.633736625000001</v>
      </c>
      <c r="L2010" s="36">
        <f t="shared" si="408"/>
        <v>60.402202750000001</v>
      </c>
      <c r="M2010" s="36">
        <f t="shared" si="409"/>
        <v>4.7234522550500007</v>
      </c>
      <c r="N2010" s="36">
        <f t="shared" si="410"/>
        <v>65.125655005050007</v>
      </c>
      <c r="O2010" s="36">
        <f t="shared" si="411"/>
        <v>11.867613021621676</v>
      </c>
      <c r="P2010" s="36">
        <f t="shared" si="412"/>
        <v>76.993268026671686</v>
      </c>
      <c r="Q2010" s="38">
        <v>46.56</v>
      </c>
      <c r="R2010" s="39">
        <f t="shared" si="413"/>
        <v>-0.39527180501195402</v>
      </c>
      <c r="S2010" s="40"/>
      <c r="T2010" s="41" t="str">
        <f t="shared" si="414"/>
        <v/>
      </c>
      <c r="U2010" s="41" t="str">
        <f t="shared" si="415"/>
        <v/>
      </c>
      <c r="V2010" s="41">
        <f t="shared" si="403"/>
        <v>46.56</v>
      </c>
      <c r="W2010" s="18">
        <f>_xlfn.XLOOKUP($B2010,'[1]Query2 w Prices'!$B:$B,'[1]Query2 w Prices'!$L:$L)</f>
        <v>46.481099999999998</v>
      </c>
    </row>
    <row r="2011" spans="2:23" ht="16.5" customHeight="1" x14ac:dyDescent="0.25">
      <c r="B2011" s="32" t="s">
        <v>3322</v>
      </c>
      <c r="C2011" s="33" t="s">
        <v>6715</v>
      </c>
      <c r="D2011" s="34" t="str">
        <f>_xlfn.XLOOKUP($B2011,[1]Redo!$A:$A,[1]Redo!$AD:$AD)</f>
        <v>SGN,S11,BFO,SC15(CA),</v>
      </c>
      <c r="E2011" s="35">
        <v>1326</v>
      </c>
      <c r="F2011" s="36">
        <f>_xlfn.XLOOKUP($B2011,'[1]DOT Signs Costs (2)'!$A:$A,'[1]DOT Signs Costs (2)'!$Y:$Y)</f>
        <v>0.44115000000000004</v>
      </c>
      <c r="G2011" s="37">
        <f t="shared" si="405"/>
        <v>26.469000000000001</v>
      </c>
      <c r="H2011" s="36">
        <f>_xlfn.XLOOKUP($B2011,'[1]DOT Signs Costs (2)'!$A:$A,'[1]DOT Signs Costs (2)'!$W:$W)</f>
        <v>81.576000000000008</v>
      </c>
      <c r="I2011" s="36">
        <f t="shared" si="404"/>
        <v>20.464948500000002</v>
      </c>
      <c r="J2011" s="36">
        <f t="shared" si="406"/>
        <v>0.29557050000000007</v>
      </c>
      <c r="K2011" s="36">
        <f t="shared" si="407"/>
        <v>20.464948500000002</v>
      </c>
      <c r="L2011" s="36">
        <f t="shared" si="408"/>
        <v>102.33651900000001</v>
      </c>
      <c r="M2011" s="36">
        <f t="shared" si="409"/>
        <v>8.0027157858000013</v>
      </c>
      <c r="N2011" s="36">
        <f t="shared" si="410"/>
        <v>110.33923478580002</v>
      </c>
      <c r="O2011" s="36">
        <f t="shared" si="411"/>
        <v>20.106720453532368</v>
      </c>
      <c r="P2011" s="36">
        <f t="shared" si="412"/>
        <v>130.44595523933239</v>
      </c>
      <c r="Q2011" s="38">
        <v>83.97</v>
      </c>
      <c r="R2011" s="39">
        <f t="shared" si="413"/>
        <v>-0.35628513857759575</v>
      </c>
      <c r="S2011" s="40"/>
      <c r="T2011" s="41" t="str">
        <f t="shared" si="414"/>
        <v/>
      </c>
      <c r="U2011" s="41" t="str">
        <f t="shared" si="415"/>
        <v/>
      </c>
      <c r="V2011" s="41">
        <f t="shared" si="403"/>
        <v>83.97</v>
      </c>
      <c r="W2011" s="18">
        <f>_xlfn.XLOOKUP($B2011,'[1]Query2 w Prices'!$B:$B,'[1]Query2 w Prices'!$L:$L)</f>
        <v>83.892799999999994</v>
      </c>
    </row>
    <row r="2012" spans="2:23" ht="16.5" customHeight="1" x14ac:dyDescent="0.25">
      <c r="B2012" s="42" t="s">
        <v>3323</v>
      </c>
      <c r="C2012" s="33" t="s">
        <v>6716</v>
      </c>
      <c r="D2012" s="34" t="str">
        <f>_xlfn.XLOOKUP($B2012,[1]Redo!$A:$A,[1]Redo!$AD:$AD)</f>
        <v>SGN,S11,BFO,SC18(CA),</v>
      </c>
      <c r="E2012" s="35">
        <v>1326</v>
      </c>
      <c r="F2012" s="36">
        <f>_xlfn.XLOOKUP($B2012,'[1]DOT Signs Costs (2)'!$A:$A,'[1]DOT Signs Costs (2)'!$Y:$Y)</f>
        <v>0.77759999999999996</v>
      </c>
      <c r="G2012" s="37">
        <f t="shared" si="405"/>
        <v>46.655999999999999</v>
      </c>
      <c r="H2012" s="36">
        <f>_xlfn.XLOOKUP($B2012,'[1]DOT Signs Costs (2)'!$A:$A,'[1]DOT Signs Costs (2)'!$W:$W)</f>
        <v>145.024</v>
      </c>
      <c r="I2012" s="36">
        <f t="shared" si="404"/>
        <v>36.072863999999996</v>
      </c>
      <c r="J2012" s="36">
        <f t="shared" si="406"/>
        <v>0.52099200000000001</v>
      </c>
      <c r="K2012" s="36">
        <f t="shared" si="407"/>
        <v>36.072863999999996</v>
      </c>
      <c r="L2012" s="36">
        <f t="shared" si="408"/>
        <v>181.61785600000002</v>
      </c>
      <c r="M2012" s="36">
        <f t="shared" si="409"/>
        <v>14.202516339200002</v>
      </c>
      <c r="N2012" s="36">
        <f t="shared" si="410"/>
        <v>195.82037233920002</v>
      </c>
      <c r="O2012" s="36">
        <f t="shared" si="411"/>
        <v>35.683639580919262</v>
      </c>
      <c r="P2012" s="36">
        <f t="shared" si="412"/>
        <v>231.5040119201193</v>
      </c>
      <c r="Q2012" s="38">
        <v>136.12</v>
      </c>
      <c r="R2012" s="39">
        <f t="shared" si="413"/>
        <v>-0.41201882908634707</v>
      </c>
      <c r="S2012" s="40"/>
      <c r="T2012" s="41" t="str">
        <f t="shared" si="414"/>
        <v/>
      </c>
      <c r="U2012" s="41" t="str">
        <f t="shared" si="415"/>
        <v/>
      </c>
      <c r="V2012" s="41">
        <f t="shared" si="403"/>
        <v>136.12</v>
      </c>
      <c r="W2012" s="18">
        <f>_xlfn.XLOOKUP($B2012,'[1]Query2 w Prices'!$B:$B,'[1]Query2 w Prices'!$L:$L)</f>
        <v>136.04230000000001</v>
      </c>
    </row>
    <row r="2013" spans="2:23" ht="16.5" customHeight="1" x14ac:dyDescent="0.25">
      <c r="B2013" s="32" t="s">
        <v>3326</v>
      </c>
      <c r="C2013" s="33" t="s">
        <v>6717</v>
      </c>
      <c r="D2013" s="34" t="str">
        <f>_xlfn.XLOOKUP($B2013,[1]Redo!$A:$A,[1]Redo!$AD:$AD)</f>
        <v>SGN,S8,MUL,SC19(CA),</v>
      </c>
      <c r="E2013" s="35">
        <v>1326</v>
      </c>
      <c r="F2013" s="36">
        <f>_xlfn.XLOOKUP($B2013,'[1]DOT Signs Costs (2)'!$A:$A,'[1]DOT Signs Costs (2)'!$Y:$Y)</f>
        <v>0.65172500000000022</v>
      </c>
      <c r="G2013" s="37">
        <f t="shared" si="405"/>
        <v>39.103500000000011</v>
      </c>
      <c r="H2013" s="36">
        <f>_xlfn.XLOOKUP($B2013,'[1]DOT Signs Costs (2)'!$A:$A,'[1]DOT Signs Costs (2)'!$W:$W)</f>
        <v>122.364</v>
      </c>
      <c r="I2013" s="36">
        <f t="shared" si="404"/>
        <v>30.233522750000009</v>
      </c>
      <c r="J2013" s="36">
        <f t="shared" si="406"/>
        <v>0.43665575000000018</v>
      </c>
      <c r="K2013" s="36">
        <f t="shared" si="407"/>
        <v>30.233522750000009</v>
      </c>
      <c r="L2013" s="36">
        <f t="shared" si="408"/>
        <v>153.03417850000002</v>
      </c>
      <c r="M2013" s="36">
        <f t="shared" si="409"/>
        <v>11.967272758700004</v>
      </c>
      <c r="N2013" s="36">
        <f t="shared" si="410"/>
        <v>165.00145125870003</v>
      </c>
      <c r="O2013" s="36">
        <f t="shared" si="411"/>
        <v>30.067618842257804</v>
      </c>
      <c r="P2013" s="36">
        <f t="shared" si="412"/>
        <v>195.06907010095784</v>
      </c>
      <c r="Q2013" s="38">
        <v>136.12</v>
      </c>
      <c r="R2013" s="39">
        <f t="shared" si="413"/>
        <v>-0.30219588410632603</v>
      </c>
      <c r="S2013" s="40"/>
      <c r="T2013" s="41" t="str">
        <f t="shared" si="414"/>
        <v/>
      </c>
      <c r="U2013" s="41" t="str">
        <f t="shared" si="415"/>
        <v/>
      </c>
      <c r="V2013" s="41">
        <f t="shared" si="403"/>
        <v>136.12</v>
      </c>
      <c r="W2013" s="18">
        <f>_xlfn.XLOOKUP($B2013,'[1]Query2 w Prices'!$B:$B,'[1]Query2 w Prices'!$L:$L)</f>
        <v>136.04230000000001</v>
      </c>
    </row>
    <row r="2014" spans="2:23" ht="16.5" customHeight="1" x14ac:dyDescent="0.25">
      <c r="B2014" s="42" t="s">
        <v>3329</v>
      </c>
      <c r="C2014" s="33" t="s">
        <v>6718</v>
      </c>
      <c r="D2014" s="34" t="str">
        <f>_xlfn.XLOOKUP($B2014,[1]Redo!$A:$A,[1]Redo!$AD:$AD)</f>
        <v>SGN,S8,MUL,SC19(CA),</v>
      </c>
      <c r="E2014" s="35">
        <v>1326</v>
      </c>
      <c r="F2014" s="36">
        <f>_xlfn.XLOOKUP($B2014,'[1]DOT Signs Costs (2)'!$A:$A,'[1]DOT Signs Costs (2)'!$Y:$Y)</f>
        <v>2.7651125000000003</v>
      </c>
      <c r="G2014" s="37">
        <f t="shared" si="405"/>
        <v>165.90675000000002</v>
      </c>
      <c r="H2014" s="36">
        <f>_xlfn.XLOOKUP($B2014,'[1]DOT Signs Costs (2)'!$A:$A,'[1]DOT Signs Costs (2)'!$W:$W)</f>
        <v>559.702</v>
      </c>
      <c r="I2014" s="36">
        <f t="shared" si="404"/>
        <v>128.27356887500002</v>
      </c>
      <c r="J2014" s="36">
        <f t="shared" si="406"/>
        <v>1.8526253750000004</v>
      </c>
      <c r="K2014" s="36">
        <f t="shared" si="407"/>
        <v>128.27356887500002</v>
      </c>
      <c r="L2014" s="36">
        <f t="shared" si="408"/>
        <v>689.82819425000002</v>
      </c>
      <c r="M2014" s="36">
        <f t="shared" si="409"/>
        <v>53.944564790350007</v>
      </c>
      <c r="N2014" s="36">
        <f t="shared" si="410"/>
        <v>743.77275904035002</v>
      </c>
      <c r="O2014" s="36">
        <f t="shared" si="411"/>
        <v>135.53502501633628</v>
      </c>
      <c r="P2014" s="36">
        <f t="shared" si="412"/>
        <v>879.30778405668627</v>
      </c>
      <c r="Q2014" s="38">
        <v>1400.18</v>
      </c>
      <c r="R2014" s="39">
        <f t="shared" si="413"/>
        <v>0.59236620599475409</v>
      </c>
      <c r="S2014" s="40"/>
      <c r="T2014" s="41" t="str">
        <f t="shared" si="414"/>
        <v/>
      </c>
      <c r="U2014" s="41" t="str">
        <f t="shared" si="415"/>
        <v/>
      </c>
      <c r="V2014" s="41">
        <f t="shared" si="403"/>
        <v>1400.18</v>
      </c>
      <c r="W2014" s="18">
        <f>_xlfn.XLOOKUP($B2014,'[1]Query2 w Prices'!$B:$B,'[1]Query2 w Prices'!$L:$L)</f>
        <v>1400.1024</v>
      </c>
    </row>
    <row r="2015" spans="2:23" ht="16.5" customHeight="1" x14ac:dyDescent="0.25">
      <c r="B2015" s="32" t="s">
        <v>3331</v>
      </c>
      <c r="C2015" s="33" t="s">
        <v>6719</v>
      </c>
      <c r="D2015" s="34" t="str">
        <f>_xlfn.XLOOKUP($B2015,[1]Redo!$A:$A,[1]Redo!$AD:$AD)</f>
        <v>SGN,S11,BFO,SC20(CA),</v>
      </c>
      <c r="E2015" s="35">
        <v>1326</v>
      </c>
      <c r="F2015" s="36">
        <f>_xlfn.XLOOKUP($B2015,'[1]DOT Signs Costs (2)'!$A:$A,'[1]DOT Signs Costs (2)'!$Y:$Y)</f>
        <v>0.52467500000000011</v>
      </c>
      <c r="G2015" s="37">
        <f t="shared" si="405"/>
        <v>31.480500000000006</v>
      </c>
      <c r="H2015" s="36">
        <f>_xlfn.XLOOKUP($B2015,'[1]DOT Signs Costs (2)'!$A:$A,'[1]DOT Signs Costs (2)'!$W:$W)</f>
        <v>95.171999999999997</v>
      </c>
      <c r="I2015" s="36">
        <f t="shared" si="404"/>
        <v>24.339673250000004</v>
      </c>
      <c r="J2015" s="36">
        <f t="shared" si="406"/>
        <v>0.3515322500000001</v>
      </c>
      <c r="K2015" s="36">
        <f t="shared" si="407"/>
        <v>24.339673250000004</v>
      </c>
      <c r="L2015" s="36">
        <f t="shared" si="408"/>
        <v>119.86320550000001</v>
      </c>
      <c r="M2015" s="36">
        <f t="shared" si="409"/>
        <v>9.3733026701000011</v>
      </c>
      <c r="N2015" s="36">
        <f t="shared" si="410"/>
        <v>129.2365081701</v>
      </c>
      <c r="O2015" s="36">
        <f t="shared" si="411"/>
        <v>23.550302367161844</v>
      </c>
      <c r="P2015" s="36">
        <f t="shared" si="412"/>
        <v>152.78681053726183</v>
      </c>
      <c r="Q2015" s="38">
        <v>87.37</v>
      </c>
      <c r="R2015" s="39">
        <f t="shared" si="413"/>
        <v>-0.4281574457064008</v>
      </c>
      <c r="S2015" s="40"/>
      <c r="T2015" s="41" t="str">
        <f t="shared" si="414"/>
        <v/>
      </c>
      <c r="U2015" s="41" t="str">
        <f t="shared" si="415"/>
        <v/>
      </c>
      <c r="V2015" s="41">
        <f t="shared" si="403"/>
        <v>87.37</v>
      </c>
      <c r="W2015" s="18">
        <f>_xlfn.XLOOKUP($B2015,'[1]Query2 w Prices'!$B:$B,'[1]Query2 w Prices'!$L:$L)</f>
        <v>87.293800000000005</v>
      </c>
    </row>
    <row r="2016" spans="2:23" ht="16.5" customHeight="1" x14ac:dyDescent="0.25">
      <c r="B2016" s="42" t="s">
        <v>3334</v>
      </c>
      <c r="C2016" s="33" t="s">
        <v>6720</v>
      </c>
      <c r="D2016" s="34" t="str">
        <f>_xlfn.XLOOKUP($B2016,[1]Redo!$A:$A,[1]Redo!$AD:$AD)</f>
        <v>SGN,S11,BFO,SC20(CA),</v>
      </c>
      <c r="E2016" s="35">
        <v>1326</v>
      </c>
      <c r="F2016" s="36">
        <f>_xlfn.XLOOKUP($B2016,'[1]DOT Signs Costs (2)'!$A:$A,'[1]DOT Signs Costs (2)'!$Y:$Y)</f>
        <v>0.86230000000000007</v>
      </c>
      <c r="G2016" s="37">
        <f t="shared" si="405"/>
        <v>51.738000000000007</v>
      </c>
      <c r="H2016" s="36">
        <f>_xlfn.XLOOKUP($B2016,'[1]DOT Signs Costs (2)'!$A:$A,'[1]DOT Signs Costs (2)'!$W:$W)</f>
        <v>163.15200000000002</v>
      </c>
      <c r="I2016" s="36">
        <f t="shared" si="404"/>
        <v>40.002097000000006</v>
      </c>
      <c r="J2016" s="36">
        <f t="shared" si="406"/>
        <v>0.57774100000000006</v>
      </c>
      <c r="K2016" s="36">
        <f t="shared" si="407"/>
        <v>40.002097000000006</v>
      </c>
      <c r="L2016" s="36">
        <f t="shared" si="408"/>
        <v>203.73183800000004</v>
      </c>
      <c r="M2016" s="36">
        <f t="shared" si="409"/>
        <v>15.931829731600004</v>
      </c>
      <c r="N2016" s="36">
        <f t="shared" si="410"/>
        <v>219.66366773160004</v>
      </c>
      <c r="O2016" s="36">
        <f t="shared" si="411"/>
        <v>40.028517230983233</v>
      </c>
      <c r="P2016" s="36">
        <f t="shared" si="412"/>
        <v>259.69218496258327</v>
      </c>
      <c r="Q2016" s="38">
        <v>158.79</v>
      </c>
      <c r="R2016" s="39">
        <f t="shared" si="413"/>
        <v>-0.38854532714229106</v>
      </c>
      <c r="S2016" s="40"/>
      <c r="T2016" s="41" t="str">
        <f t="shared" si="414"/>
        <v/>
      </c>
      <c r="U2016" s="41" t="str">
        <f t="shared" si="415"/>
        <v/>
      </c>
      <c r="V2016" s="41">
        <f t="shared" si="403"/>
        <v>158.79</v>
      </c>
      <c r="W2016" s="18">
        <f>_xlfn.XLOOKUP($B2016,'[1]Query2 w Prices'!$B:$B,'[1]Query2 w Prices'!$L:$L)</f>
        <v>158.71610000000001</v>
      </c>
    </row>
    <row r="2017" spans="2:23" ht="16.5" customHeight="1" x14ac:dyDescent="0.25">
      <c r="B2017" s="32" t="s">
        <v>3335</v>
      </c>
      <c r="C2017" s="33" t="s">
        <v>6721</v>
      </c>
      <c r="D2017" s="34" t="str">
        <f>_xlfn.XLOOKUP($B2017,[1]Redo!$A:$A,[1]Redo!$AD:$AD)</f>
        <v>SGN,S11,BFO,SC21(CA),</v>
      </c>
      <c r="E2017" s="35">
        <v>1326</v>
      </c>
      <c r="F2017" s="36">
        <f>_xlfn.XLOOKUP($B2017,'[1]DOT Signs Costs (2)'!$A:$A,'[1]DOT Signs Costs (2)'!$Y:$Y)</f>
        <v>0.46056249999999993</v>
      </c>
      <c r="G2017" s="37">
        <f t="shared" si="405"/>
        <v>27.633749999999996</v>
      </c>
      <c r="H2017" s="36">
        <f>_xlfn.XLOOKUP($B2017,'[1]DOT Signs Costs (2)'!$A:$A,'[1]DOT Signs Costs (2)'!$W:$W)</f>
        <v>79.31</v>
      </c>
      <c r="I2017" s="36">
        <f t="shared" si="404"/>
        <v>21.365494374999997</v>
      </c>
      <c r="J2017" s="36">
        <f t="shared" si="406"/>
        <v>0.30857687499999997</v>
      </c>
      <c r="K2017" s="36">
        <f t="shared" si="407"/>
        <v>21.365494374999997</v>
      </c>
      <c r="L2017" s="36">
        <f t="shared" si="408"/>
        <v>100.98407125</v>
      </c>
      <c r="M2017" s="36">
        <f t="shared" si="409"/>
        <v>7.8969543717500006</v>
      </c>
      <c r="N2017" s="36">
        <f t="shared" si="410"/>
        <v>108.88102562175</v>
      </c>
      <c r="O2017" s="36">
        <f t="shared" si="411"/>
        <v>19.840996261396626</v>
      </c>
      <c r="P2017" s="36">
        <f t="shared" si="412"/>
        <v>128.72202188314662</v>
      </c>
      <c r="Q2017" s="38">
        <v>72.63</v>
      </c>
      <c r="R2017" s="39">
        <f t="shared" si="413"/>
        <v>-0.43576088273432156</v>
      </c>
      <c r="S2017" s="40"/>
      <c r="T2017" s="41" t="str">
        <f t="shared" si="414"/>
        <v/>
      </c>
      <c r="U2017" s="41" t="str">
        <f t="shared" si="415"/>
        <v/>
      </c>
      <c r="V2017" s="41">
        <f t="shared" si="403"/>
        <v>72.63</v>
      </c>
      <c r="W2017" s="18">
        <f>_xlfn.XLOOKUP($B2017,'[1]Query2 w Prices'!$B:$B,'[1]Query2 w Prices'!$L:$L)</f>
        <v>72.555899999999994</v>
      </c>
    </row>
    <row r="2018" spans="2:23" ht="16.5" customHeight="1" x14ac:dyDescent="0.25">
      <c r="B2018" s="42" t="s">
        <v>3338</v>
      </c>
      <c r="C2018" s="33" t="s">
        <v>6722</v>
      </c>
      <c r="D2018" s="34" t="str">
        <f>_xlfn.XLOOKUP($B2018,[1]Redo!$A:$A,[1]Redo!$AD:$AD)</f>
        <v>SGN,S11,BFO,SC3(CA),</v>
      </c>
      <c r="E2018" s="35">
        <v>1326</v>
      </c>
      <c r="F2018" s="36">
        <f>_xlfn.XLOOKUP($B2018,'[1]DOT Signs Costs (2)'!$A:$A,'[1]DOT Signs Costs (2)'!$Y:$Y)</f>
        <v>0.16705000000000003</v>
      </c>
      <c r="G2018" s="37">
        <f t="shared" si="405"/>
        <v>10.023000000000001</v>
      </c>
      <c r="H2018" s="36">
        <f>_xlfn.XLOOKUP($B2018,'[1]DOT Signs Costs (2)'!$A:$A,'[1]DOT Signs Costs (2)'!$W:$W)</f>
        <v>27.192</v>
      </c>
      <c r="I2018" s="36">
        <f t="shared" si="404"/>
        <v>7.7494495000000017</v>
      </c>
      <c r="J2018" s="36">
        <f t="shared" si="406"/>
        <v>0.11192350000000002</v>
      </c>
      <c r="K2018" s="36">
        <f t="shared" si="407"/>
        <v>7.7494495000000017</v>
      </c>
      <c r="L2018" s="36">
        <f t="shared" si="408"/>
        <v>35.053373000000001</v>
      </c>
      <c r="M2018" s="36">
        <f t="shared" si="409"/>
        <v>2.7411737686000004</v>
      </c>
      <c r="N2018" s="36">
        <f t="shared" si="410"/>
        <v>37.7945467686</v>
      </c>
      <c r="O2018" s="36">
        <f t="shared" si="411"/>
        <v>6.8871638272589593</v>
      </c>
      <c r="P2018" s="36">
        <f t="shared" si="412"/>
        <v>44.681710595858959</v>
      </c>
      <c r="Q2018" s="38">
        <v>30.69</v>
      </c>
      <c r="R2018" s="39">
        <f t="shared" si="413"/>
        <v>-0.31314178461994002</v>
      </c>
      <c r="S2018" s="40"/>
      <c r="T2018" s="41" t="str">
        <f t="shared" si="414"/>
        <v/>
      </c>
      <c r="U2018" s="41" t="str">
        <f t="shared" si="415"/>
        <v/>
      </c>
      <c r="V2018" s="41">
        <f t="shared" si="403"/>
        <v>30.69</v>
      </c>
      <c r="W2018" s="18">
        <f>_xlfn.XLOOKUP($B2018,'[1]Query2 w Prices'!$B:$B,'[1]Query2 w Prices'!$L:$L)</f>
        <v>30.609500000000001</v>
      </c>
    </row>
    <row r="2019" spans="2:23" ht="16.5" customHeight="1" x14ac:dyDescent="0.25">
      <c r="B2019" s="32" t="s">
        <v>3341</v>
      </c>
      <c r="C2019" s="33" t="s">
        <v>6723</v>
      </c>
      <c r="D2019" s="34" t="str">
        <f>_xlfn.XLOOKUP($B2019,[1]Redo!$A:$A,[1]Redo!$AD:$AD)</f>
        <v>SGN,S11,BFO,SC3(CA),</v>
      </c>
      <c r="E2019" s="35">
        <v>1326</v>
      </c>
      <c r="F2019" s="36">
        <f>_xlfn.XLOOKUP($B2019,'[1]DOT Signs Costs (2)'!$A:$A,'[1]DOT Signs Costs (2)'!$Y:$Y)</f>
        <v>0.30410000000000004</v>
      </c>
      <c r="G2019" s="37">
        <f t="shared" si="405"/>
        <v>18.246000000000002</v>
      </c>
      <c r="H2019" s="36">
        <f>_xlfn.XLOOKUP($B2019,'[1]DOT Signs Costs (2)'!$A:$A,'[1]DOT Signs Costs (2)'!$W:$W)</f>
        <v>54.384</v>
      </c>
      <c r="I2019" s="36">
        <f t="shared" si="404"/>
        <v>14.107199000000001</v>
      </c>
      <c r="J2019" s="36">
        <f t="shared" si="406"/>
        <v>0.20374700000000004</v>
      </c>
      <c r="K2019" s="36">
        <f t="shared" si="407"/>
        <v>14.107199000000001</v>
      </c>
      <c r="L2019" s="36">
        <f t="shared" si="408"/>
        <v>68.694946000000002</v>
      </c>
      <c r="M2019" s="36">
        <f t="shared" si="409"/>
        <v>5.3719447772000004</v>
      </c>
      <c r="N2019" s="36">
        <f t="shared" si="410"/>
        <v>74.066890777200001</v>
      </c>
      <c r="O2019" s="36">
        <f t="shared" si="411"/>
        <v>13.496942140395664</v>
      </c>
      <c r="P2019" s="36">
        <f t="shared" si="412"/>
        <v>87.563832917595661</v>
      </c>
      <c r="Q2019" s="38">
        <v>59.03</v>
      </c>
      <c r="R2019" s="39">
        <f t="shared" si="413"/>
        <v>-0.32586322419723451</v>
      </c>
      <c r="S2019" s="40"/>
      <c r="T2019" s="41" t="str">
        <f t="shared" si="414"/>
        <v/>
      </c>
      <c r="U2019" s="41" t="str">
        <f t="shared" si="415"/>
        <v/>
      </c>
      <c r="V2019" s="41">
        <f t="shared" si="403"/>
        <v>59.03</v>
      </c>
      <c r="W2019" s="18">
        <f>_xlfn.XLOOKUP($B2019,'[1]Query2 w Prices'!$B:$B,'[1]Query2 w Prices'!$L:$L)</f>
        <v>58.951700000000002</v>
      </c>
    </row>
    <row r="2020" spans="2:23" ht="16.5" customHeight="1" x14ac:dyDescent="0.25">
      <c r="B2020" s="42" t="s">
        <v>3342</v>
      </c>
      <c r="C2020" s="33" t="s">
        <v>6724</v>
      </c>
      <c r="D2020" s="34" t="str">
        <f>_xlfn.XLOOKUP($B2020,[1]Redo!$A:$A,[1]Redo!$AD:$AD)</f>
        <v>SGN,S11,BFO,SC5(CA),</v>
      </c>
      <c r="E2020" s="35">
        <v>1326</v>
      </c>
      <c r="F2020" s="36">
        <f>_xlfn.XLOOKUP($B2020,'[1]DOT Signs Costs (2)'!$A:$A,'[1]DOT Signs Costs (2)'!$Y:$Y)</f>
        <v>0.46115</v>
      </c>
      <c r="G2020" s="37">
        <f t="shared" si="405"/>
        <v>27.669</v>
      </c>
      <c r="H2020" s="36">
        <f>_xlfn.XLOOKUP($B2020,'[1]DOT Signs Costs (2)'!$A:$A,'[1]DOT Signs Costs (2)'!$W:$W)</f>
        <v>81.576000000000008</v>
      </c>
      <c r="I2020" s="36">
        <f t="shared" si="404"/>
        <v>21.3927485</v>
      </c>
      <c r="J2020" s="36">
        <f t="shared" si="406"/>
        <v>0.30897050000000004</v>
      </c>
      <c r="K2020" s="36">
        <f t="shared" si="407"/>
        <v>21.3927485</v>
      </c>
      <c r="L2020" s="36">
        <f t="shared" si="408"/>
        <v>103.277719</v>
      </c>
      <c r="M2020" s="36">
        <f t="shared" si="409"/>
        <v>8.0763176258000016</v>
      </c>
      <c r="N2020" s="36">
        <f t="shared" si="410"/>
        <v>111.35403662580001</v>
      </c>
      <c r="O2020" s="36">
        <f t="shared" si="411"/>
        <v>20.291644129613871</v>
      </c>
      <c r="P2020" s="36">
        <f t="shared" si="412"/>
        <v>131.64568075541388</v>
      </c>
      <c r="Q2020" s="38">
        <v>74.900000000000006</v>
      </c>
      <c r="R2020" s="39">
        <f t="shared" si="413"/>
        <v>-0.43104855723175883</v>
      </c>
      <c r="S2020" s="40"/>
      <c r="T2020" s="41" t="str">
        <f t="shared" si="414"/>
        <v/>
      </c>
      <c r="U2020" s="41" t="str">
        <f t="shared" si="415"/>
        <v/>
      </c>
      <c r="V2020" s="41">
        <f t="shared" si="403"/>
        <v>74.900000000000006</v>
      </c>
      <c r="W2020" s="18">
        <f>_xlfn.XLOOKUP($B2020,'[1]Query2 w Prices'!$B:$B,'[1]Query2 w Prices'!$L:$L)</f>
        <v>74.823300000000003</v>
      </c>
    </row>
    <row r="2021" spans="2:23" ht="16.5" customHeight="1" x14ac:dyDescent="0.25">
      <c r="B2021" s="32" t="s">
        <v>3345</v>
      </c>
      <c r="C2021" s="33" t="s">
        <v>6725</v>
      </c>
      <c r="D2021" s="34" t="str">
        <f>_xlfn.XLOOKUP($B2021,[1]Redo!$A:$A,[1]Redo!$AD:$AD)</f>
        <v>SGN,S11,BFO,SC5(CA),</v>
      </c>
      <c r="E2021" s="35">
        <v>1326</v>
      </c>
      <c r="F2021" s="36">
        <f>_xlfn.XLOOKUP($B2021,'[1]DOT Signs Costs (2)'!$A:$A,'[1]DOT Signs Costs (2)'!$Y:$Y)</f>
        <v>0.77759999999999996</v>
      </c>
      <c r="G2021" s="37">
        <f t="shared" si="405"/>
        <v>46.655999999999999</v>
      </c>
      <c r="H2021" s="36">
        <f>_xlfn.XLOOKUP($B2021,'[1]DOT Signs Costs (2)'!$A:$A,'[1]DOT Signs Costs (2)'!$W:$W)</f>
        <v>145.024</v>
      </c>
      <c r="I2021" s="36">
        <f t="shared" si="404"/>
        <v>36.072863999999996</v>
      </c>
      <c r="J2021" s="36">
        <f t="shared" si="406"/>
        <v>0.52099200000000001</v>
      </c>
      <c r="K2021" s="36">
        <f t="shared" si="407"/>
        <v>36.072863999999996</v>
      </c>
      <c r="L2021" s="36">
        <f t="shared" si="408"/>
        <v>181.61785600000002</v>
      </c>
      <c r="M2021" s="36">
        <f t="shared" si="409"/>
        <v>14.202516339200002</v>
      </c>
      <c r="N2021" s="36">
        <f t="shared" si="410"/>
        <v>195.82037233920002</v>
      </c>
      <c r="O2021" s="36">
        <f t="shared" si="411"/>
        <v>35.683639580919262</v>
      </c>
      <c r="P2021" s="36">
        <f t="shared" si="412"/>
        <v>231.5040119201193</v>
      </c>
      <c r="Q2021" s="38">
        <v>136.12</v>
      </c>
      <c r="R2021" s="39">
        <f t="shared" si="413"/>
        <v>-0.41201882908634707</v>
      </c>
      <c r="S2021" s="40"/>
      <c r="T2021" s="41" t="str">
        <f t="shared" si="414"/>
        <v/>
      </c>
      <c r="U2021" s="41" t="str">
        <f t="shared" si="415"/>
        <v/>
      </c>
      <c r="V2021" s="41">
        <f t="shared" si="403"/>
        <v>136.12</v>
      </c>
      <c r="W2021" s="18">
        <f>_xlfn.XLOOKUP($B2021,'[1]Query2 w Prices'!$B:$B,'[1]Query2 w Prices'!$L:$L)</f>
        <v>136.04230000000001</v>
      </c>
    </row>
    <row r="2022" spans="2:23" ht="16.5" customHeight="1" x14ac:dyDescent="0.25">
      <c r="B2022" s="42" t="s">
        <v>3346</v>
      </c>
      <c r="C2022" s="33" t="s">
        <v>6726</v>
      </c>
      <c r="D2022" s="34" t="str">
        <f>_xlfn.XLOOKUP($B2022,[1]Redo!$A:$A,[1]Redo!$AD:$AD)</f>
        <v>SGN,S11,BFO,SC6-3(CA),</v>
      </c>
      <c r="E2022" s="35">
        <v>1326</v>
      </c>
      <c r="F2022" s="36">
        <f>_xlfn.XLOOKUP($B2022,'[1]DOT Signs Costs (2)'!$A:$A,'[1]DOT Signs Costs (2)'!$Y:$Y)</f>
        <v>0.77759999999999996</v>
      </c>
      <c r="G2022" s="37">
        <f t="shared" si="405"/>
        <v>46.655999999999999</v>
      </c>
      <c r="H2022" s="36">
        <f>_xlfn.XLOOKUP($B2022,'[1]DOT Signs Costs (2)'!$A:$A,'[1]DOT Signs Costs (2)'!$W:$W)</f>
        <v>145.024</v>
      </c>
      <c r="I2022" s="36">
        <f t="shared" si="404"/>
        <v>36.072863999999996</v>
      </c>
      <c r="J2022" s="36">
        <f t="shared" si="406"/>
        <v>0.52099200000000001</v>
      </c>
      <c r="K2022" s="36">
        <f t="shared" si="407"/>
        <v>36.072863999999996</v>
      </c>
      <c r="L2022" s="36">
        <f t="shared" si="408"/>
        <v>181.61785600000002</v>
      </c>
      <c r="M2022" s="36">
        <f t="shared" si="409"/>
        <v>14.202516339200002</v>
      </c>
      <c r="N2022" s="36">
        <f t="shared" si="410"/>
        <v>195.82037233920002</v>
      </c>
      <c r="O2022" s="36">
        <f t="shared" si="411"/>
        <v>35.683639580919262</v>
      </c>
      <c r="P2022" s="36">
        <f t="shared" si="412"/>
        <v>231.5040119201193</v>
      </c>
      <c r="Q2022" s="38">
        <v>136.12</v>
      </c>
      <c r="R2022" s="39">
        <f t="shared" si="413"/>
        <v>-0.41201882908634707</v>
      </c>
      <c r="S2022" s="40"/>
      <c r="T2022" s="41" t="str">
        <f t="shared" si="414"/>
        <v/>
      </c>
      <c r="U2022" s="41" t="str">
        <f t="shared" si="415"/>
        <v/>
      </c>
      <c r="V2022" s="41">
        <f t="shared" si="403"/>
        <v>136.12</v>
      </c>
      <c r="W2022" s="18">
        <f>_xlfn.XLOOKUP($B2022,'[1]Query2 w Prices'!$B:$B,'[1]Query2 w Prices'!$L:$L)</f>
        <v>136.04230000000001</v>
      </c>
    </row>
    <row r="2023" spans="2:23" ht="16.5" customHeight="1" x14ac:dyDescent="0.25">
      <c r="B2023" s="32" t="s">
        <v>3349</v>
      </c>
      <c r="C2023" s="33" t="s">
        <v>6727</v>
      </c>
      <c r="D2023" s="34" t="str">
        <f>_xlfn.XLOOKUP($B2023,[1]Redo!$A:$A,[1]Redo!$AD:$AD)</f>
        <v>SGN,S11,BFO,SC6-4(CA),</v>
      </c>
      <c r="E2023" s="35">
        <v>1326</v>
      </c>
      <c r="F2023" s="36">
        <f>_xlfn.XLOOKUP($B2023,'[1]DOT Signs Costs (2)'!$A:$A,'[1]DOT Signs Costs (2)'!$Y:$Y)</f>
        <v>0.96700000000000019</v>
      </c>
      <c r="G2023" s="37">
        <f t="shared" si="405"/>
        <v>58.02000000000001</v>
      </c>
      <c r="H2023" s="36">
        <f>_xlfn.XLOOKUP($B2023,'[1]DOT Signs Costs (2)'!$A:$A,'[1]DOT Signs Costs (2)'!$W:$W)</f>
        <v>181.28</v>
      </c>
      <c r="I2023" s="36">
        <f t="shared" si="404"/>
        <v>44.859130000000007</v>
      </c>
      <c r="J2023" s="36">
        <f t="shared" si="406"/>
        <v>0.64789000000000019</v>
      </c>
      <c r="K2023" s="36">
        <f t="shared" si="407"/>
        <v>44.859130000000007</v>
      </c>
      <c r="L2023" s="36">
        <f t="shared" si="408"/>
        <v>226.78701999999998</v>
      </c>
      <c r="M2023" s="36">
        <f t="shared" si="409"/>
        <v>17.734744964000001</v>
      </c>
      <c r="N2023" s="36">
        <f t="shared" si="410"/>
        <v>244.521764964</v>
      </c>
      <c r="O2023" s="36">
        <f t="shared" si="411"/>
        <v>44.5583185571287</v>
      </c>
      <c r="P2023" s="36">
        <f t="shared" si="412"/>
        <v>289.0800835211287</v>
      </c>
      <c r="Q2023" s="38">
        <v>175.8</v>
      </c>
      <c r="R2023" s="39">
        <f t="shared" si="413"/>
        <v>-0.39186401962157008</v>
      </c>
      <c r="S2023" s="40"/>
      <c r="T2023" s="41" t="str">
        <f t="shared" si="414"/>
        <v/>
      </c>
      <c r="U2023" s="41" t="str">
        <f t="shared" si="415"/>
        <v/>
      </c>
      <c r="V2023" s="41">
        <f t="shared" si="403"/>
        <v>175.8</v>
      </c>
      <c r="W2023" s="18">
        <f>_xlfn.XLOOKUP($B2023,'[1]Query2 w Prices'!$B:$B,'[1]Query2 w Prices'!$L:$L)</f>
        <v>175.72130000000001</v>
      </c>
    </row>
    <row r="2024" spans="2:23" ht="16.5" customHeight="1" x14ac:dyDescent="0.25">
      <c r="B2024" s="42" t="s">
        <v>3351</v>
      </c>
      <c r="C2024" s="33" t="s">
        <v>6728</v>
      </c>
      <c r="D2024" s="34" t="str">
        <f>_xlfn.XLOOKUP($B2024,[1]Redo!$A:$A,[1]Redo!$AD:$AD)</f>
        <v>SGN,S11,BFO,SC6B(CA),</v>
      </c>
      <c r="E2024" s="35">
        <v>1326</v>
      </c>
      <c r="F2024" s="36">
        <f>_xlfn.XLOOKUP($B2024,'[1]DOT Signs Costs (2)'!$A:$A,'[1]DOT Signs Costs (2)'!$Y:$Y)</f>
        <v>4.0587500000000006E-2</v>
      </c>
      <c r="G2024" s="37">
        <f t="shared" si="405"/>
        <v>2.4352500000000004</v>
      </c>
      <c r="H2024" s="36">
        <f>_xlfn.XLOOKUP($B2024,'[1]DOT Signs Costs (2)'!$A:$A,'[1]DOT Signs Costs (2)'!$W:$W)</f>
        <v>2.266</v>
      </c>
      <c r="I2024" s="36">
        <f t="shared" si="404"/>
        <v>1.8828541250000004</v>
      </c>
      <c r="J2024" s="36">
        <f t="shared" si="406"/>
        <v>2.7193625000000006E-2</v>
      </c>
      <c r="K2024" s="36">
        <f t="shared" si="407"/>
        <v>1.8828541250000004</v>
      </c>
      <c r="L2024" s="36">
        <f t="shared" si="408"/>
        <v>4.1760477500000004</v>
      </c>
      <c r="M2024" s="36">
        <f t="shared" si="409"/>
        <v>0.32656693405000004</v>
      </c>
      <c r="N2024" s="36">
        <f t="shared" si="410"/>
        <v>4.5026146840500001</v>
      </c>
      <c r="O2024" s="36">
        <f t="shared" si="411"/>
        <v>0.82049522038025169</v>
      </c>
      <c r="P2024" s="36">
        <f t="shared" si="412"/>
        <v>5.3231099044302521</v>
      </c>
      <c r="Q2024" s="38">
        <v>11.41</v>
      </c>
      <c r="R2024" s="39">
        <f t="shared" si="413"/>
        <v>1.1434838289744547</v>
      </c>
      <c r="S2024" s="40"/>
      <c r="T2024" s="41" t="str">
        <f t="shared" si="414"/>
        <v/>
      </c>
      <c r="U2024" s="41" t="str">
        <f t="shared" si="415"/>
        <v/>
      </c>
      <c r="V2024" s="41">
        <f t="shared" si="403"/>
        <v>11.41</v>
      </c>
      <c r="W2024" s="18">
        <f>_xlfn.XLOOKUP($B2024,'[1]Query2 w Prices'!$B:$B,'[1]Query2 w Prices'!$L:$L)</f>
        <v>11.3369</v>
      </c>
    </row>
    <row r="2025" spans="2:23" ht="16.5" customHeight="1" x14ac:dyDescent="0.25">
      <c r="B2025" s="32" t="s">
        <v>3355</v>
      </c>
      <c r="C2025" s="33" t="s">
        <v>6729</v>
      </c>
      <c r="D2025" s="34" t="str">
        <f>_xlfn.XLOOKUP($B2025,[1]Redo!$A:$A,[1]Redo!$AD:$AD)</f>
        <v>SGN,S11,BFO,SC6B(CA),</v>
      </c>
      <c r="E2025" s="35">
        <v>1326</v>
      </c>
      <c r="F2025" s="36">
        <f>_xlfn.XLOOKUP($B2025,'[1]DOT Signs Costs (2)'!$A:$A,'[1]DOT Signs Costs (2)'!$Y:$Y)</f>
        <v>4.0587500000000006E-2</v>
      </c>
      <c r="G2025" s="37">
        <f t="shared" si="405"/>
        <v>2.4352500000000004</v>
      </c>
      <c r="H2025" s="36">
        <f>_xlfn.XLOOKUP($B2025,'[1]DOT Signs Costs (2)'!$A:$A,'[1]DOT Signs Costs (2)'!$W:$W)</f>
        <v>2.266</v>
      </c>
      <c r="I2025" s="36">
        <f t="shared" si="404"/>
        <v>1.8828541250000004</v>
      </c>
      <c r="J2025" s="36">
        <f t="shared" si="406"/>
        <v>2.7193625000000006E-2</v>
      </c>
      <c r="K2025" s="36">
        <f t="shared" si="407"/>
        <v>1.8828541250000004</v>
      </c>
      <c r="L2025" s="36">
        <f t="shared" si="408"/>
        <v>4.1760477500000004</v>
      </c>
      <c r="M2025" s="36">
        <f t="shared" si="409"/>
        <v>0.32656693405000004</v>
      </c>
      <c r="N2025" s="36">
        <f t="shared" si="410"/>
        <v>4.5026146840500001</v>
      </c>
      <c r="O2025" s="36">
        <f t="shared" si="411"/>
        <v>0.82049522038025169</v>
      </c>
      <c r="P2025" s="36">
        <f t="shared" si="412"/>
        <v>5.3231099044302521</v>
      </c>
      <c r="Q2025" s="38">
        <v>11.41</v>
      </c>
      <c r="R2025" s="39">
        <f t="shared" si="413"/>
        <v>1.1434838289744547</v>
      </c>
      <c r="S2025" s="40"/>
      <c r="T2025" s="41" t="str">
        <f t="shared" si="414"/>
        <v/>
      </c>
      <c r="U2025" s="41" t="str">
        <f t="shared" si="415"/>
        <v/>
      </c>
      <c r="V2025" s="41">
        <f t="shared" si="403"/>
        <v>11.41</v>
      </c>
      <c r="W2025" s="18">
        <f>_xlfn.XLOOKUP($B2025,'[1]Query2 w Prices'!$B:$B,'[1]Query2 w Prices'!$L:$L)</f>
        <v>11.3369</v>
      </c>
    </row>
    <row r="2026" spans="2:23" ht="16.5" customHeight="1" x14ac:dyDescent="0.25">
      <c r="B2026" s="42" t="s">
        <v>3357</v>
      </c>
      <c r="C2026" s="33" t="s">
        <v>6730</v>
      </c>
      <c r="D2026" s="34" t="str">
        <f>_xlfn.XLOOKUP($B2026,[1]Redo!$A:$A,[1]Redo!$AD:$AD)</f>
        <v>SGN,S11,BFO,SC6B(CA),</v>
      </c>
      <c r="E2026" s="35">
        <v>1326</v>
      </c>
      <c r="F2026" s="36">
        <f>_xlfn.XLOOKUP($B2026,'[1]DOT Signs Costs (2)'!$A:$A,'[1]DOT Signs Costs (2)'!$Y:$Y)</f>
        <v>4.0587500000000006E-2</v>
      </c>
      <c r="G2026" s="37">
        <f t="shared" si="405"/>
        <v>2.4352500000000004</v>
      </c>
      <c r="H2026" s="36">
        <f>_xlfn.XLOOKUP($B2026,'[1]DOT Signs Costs (2)'!$A:$A,'[1]DOT Signs Costs (2)'!$W:$W)</f>
        <v>2.266</v>
      </c>
      <c r="I2026" s="36">
        <f t="shared" si="404"/>
        <v>1.8828541250000004</v>
      </c>
      <c r="J2026" s="36">
        <f t="shared" si="406"/>
        <v>2.7193625000000006E-2</v>
      </c>
      <c r="K2026" s="36">
        <f t="shared" si="407"/>
        <v>1.8828541250000004</v>
      </c>
      <c r="L2026" s="36">
        <f t="shared" si="408"/>
        <v>4.1760477500000004</v>
      </c>
      <c r="M2026" s="36">
        <f t="shared" si="409"/>
        <v>0.32656693405000004</v>
      </c>
      <c r="N2026" s="36">
        <f t="shared" si="410"/>
        <v>4.5026146840500001</v>
      </c>
      <c r="O2026" s="36">
        <f t="shared" si="411"/>
        <v>0.82049522038025169</v>
      </c>
      <c r="P2026" s="36">
        <f t="shared" si="412"/>
        <v>5.3231099044302521</v>
      </c>
      <c r="Q2026" s="38">
        <v>11.41</v>
      </c>
      <c r="R2026" s="39">
        <f t="shared" si="413"/>
        <v>1.1434838289744547</v>
      </c>
      <c r="S2026" s="40"/>
      <c r="T2026" s="41" t="str">
        <f t="shared" si="414"/>
        <v/>
      </c>
      <c r="U2026" s="41" t="str">
        <f t="shared" si="415"/>
        <v/>
      </c>
      <c r="V2026" s="41">
        <f t="shared" si="403"/>
        <v>11.41</v>
      </c>
      <c r="W2026" s="18">
        <f>_xlfn.XLOOKUP($B2026,'[1]Query2 w Prices'!$B:$B,'[1]Query2 w Prices'!$L:$L)</f>
        <v>11.3369</v>
      </c>
    </row>
    <row r="2027" spans="2:23" ht="16.5" customHeight="1" x14ac:dyDescent="0.25">
      <c r="B2027" s="32" t="s">
        <v>3359</v>
      </c>
      <c r="C2027" s="33" t="s">
        <v>6731</v>
      </c>
      <c r="D2027" s="34" t="str">
        <f>_xlfn.XLOOKUP($B2027,[1]Redo!$A:$A,[1]Redo!$AD:$AD)</f>
        <v>SGN,S8,BWX,SC7(CA),</v>
      </c>
      <c r="E2027" s="35">
        <v>1326</v>
      </c>
      <c r="F2027" s="36">
        <f>_xlfn.XLOOKUP($B2027,'[1]DOT Signs Costs (2)'!$A:$A,'[1]DOT Signs Costs (2)'!$Y:$Y)</f>
        <v>1.127575</v>
      </c>
      <c r="G2027" s="37">
        <f t="shared" si="405"/>
        <v>67.654499999999999</v>
      </c>
      <c r="H2027" s="36">
        <f>_xlfn.XLOOKUP($B2027,'[1]DOT Signs Costs (2)'!$A:$A,'[1]DOT Signs Costs (2)'!$W:$W)</f>
        <v>222.06800000000004</v>
      </c>
      <c r="I2027" s="36">
        <f t="shared" si="404"/>
        <v>52.308204250000003</v>
      </c>
      <c r="J2027" s="36">
        <f t="shared" si="406"/>
        <v>0.75547525000000004</v>
      </c>
      <c r="K2027" s="36">
        <f t="shared" si="407"/>
        <v>52.308204250000003</v>
      </c>
      <c r="L2027" s="36">
        <f t="shared" si="408"/>
        <v>275.13167950000002</v>
      </c>
      <c r="M2027" s="36">
        <f t="shared" si="409"/>
        <v>21.515297336900002</v>
      </c>
      <c r="N2027" s="36">
        <f t="shared" si="410"/>
        <v>296.64697683690002</v>
      </c>
      <c r="O2027" s="36">
        <f t="shared" si="411"/>
        <v>54.056907755650379</v>
      </c>
      <c r="P2027" s="36">
        <f t="shared" si="412"/>
        <v>350.70388459255042</v>
      </c>
      <c r="Q2027" s="38" t="e">
        <v>#N/A</v>
      </c>
      <c r="R2027" s="39" t="str">
        <f t="shared" si="413"/>
        <v xml:space="preserve"> </v>
      </c>
      <c r="S2027" s="40"/>
      <c r="T2027" s="41" t="str">
        <f t="shared" si="414"/>
        <v/>
      </c>
      <c r="U2027" s="41" t="str">
        <f t="shared" si="415"/>
        <v/>
      </c>
      <c r="V2027" s="41" t="e">
        <f t="shared" si="403"/>
        <v>#N/A</v>
      </c>
      <c r="W2027" s="18" t="e">
        <f>_xlfn.XLOOKUP($B2027,'[1]Query2 w Prices'!$B:$B,'[1]Query2 w Prices'!$L:$L)</f>
        <v>#N/A</v>
      </c>
    </row>
    <row r="2028" spans="2:23" ht="16.5" customHeight="1" x14ac:dyDescent="0.25">
      <c r="B2028" s="42" t="s">
        <v>3360</v>
      </c>
      <c r="C2028" s="33" t="s">
        <v>6732</v>
      </c>
      <c r="D2028" s="34" t="str">
        <f>_xlfn.XLOOKUP($B2028,[1]Redo!$A:$A,[1]Redo!$AD:$AD)</f>
        <v>SGN,S11,BFO,SC8(CA),</v>
      </c>
      <c r="E2028" s="35">
        <v>1326</v>
      </c>
      <c r="F2028" s="36">
        <f>_xlfn.XLOOKUP($B2028,'[1]DOT Signs Costs (2)'!$A:$A,'[1]DOT Signs Costs (2)'!$Y:$Y)</f>
        <v>1.127575</v>
      </c>
      <c r="G2028" s="37">
        <f t="shared" si="405"/>
        <v>67.654499999999999</v>
      </c>
      <c r="H2028" s="36">
        <f>_xlfn.XLOOKUP($B2028,'[1]DOT Signs Costs (2)'!$A:$A,'[1]DOT Signs Costs (2)'!$W:$W)</f>
        <v>222.06800000000004</v>
      </c>
      <c r="I2028" s="36">
        <f t="shared" si="404"/>
        <v>52.308204250000003</v>
      </c>
      <c r="J2028" s="36">
        <f t="shared" si="406"/>
        <v>0.75547525000000004</v>
      </c>
      <c r="K2028" s="36">
        <f t="shared" si="407"/>
        <v>52.308204250000003</v>
      </c>
      <c r="L2028" s="36">
        <f t="shared" si="408"/>
        <v>275.13167950000002</v>
      </c>
      <c r="M2028" s="36">
        <f t="shared" si="409"/>
        <v>21.515297336900002</v>
      </c>
      <c r="N2028" s="36">
        <f t="shared" si="410"/>
        <v>296.64697683690002</v>
      </c>
      <c r="O2028" s="36">
        <f t="shared" si="411"/>
        <v>54.056907755650379</v>
      </c>
      <c r="P2028" s="36">
        <f t="shared" si="412"/>
        <v>350.70388459255042</v>
      </c>
      <c r="Q2028" s="38">
        <v>583.92999999999995</v>
      </c>
      <c r="R2028" s="39">
        <f t="shared" si="413"/>
        <v>0.66502290294962896</v>
      </c>
      <c r="S2028" s="40"/>
      <c r="T2028" s="41" t="str">
        <f t="shared" si="414"/>
        <v/>
      </c>
      <c r="U2028" s="41" t="str">
        <f t="shared" si="415"/>
        <v/>
      </c>
      <c r="V2028" s="41">
        <f t="shared" si="403"/>
        <v>583.92999999999995</v>
      </c>
      <c r="W2028" s="18">
        <f>_xlfn.XLOOKUP($B2028,'[1]Query2 w Prices'!$B:$B,'[1]Query2 w Prices'!$L:$L)</f>
        <v>583.84839999999997</v>
      </c>
    </row>
    <row r="2029" spans="2:23" ht="16.5" customHeight="1" x14ac:dyDescent="0.25">
      <c r="B2029" s="32" t="s">
        <v>3363</v>
      </c>
      <c r="C2029" s="33" t="s">
        <v>6733</v>
      </c>
      <c r="D2029" s="34" t="str">
        <f>_xlfn.XLOOKUP($B2029,[1]Redo!$A:$A,[1]Redo!$AD:$AD)</f>
        <v>SGN,S11,BFO,SC9(CA),</v>
      </c>
      <c r="E2029" s="35">
        <v>1326</v>
      </c>
      <c r="F2029" s="36">
        <f>_xlfn.XLOOKUP($B2029,'[1]DOT Signs Costs (2)'!$A:$A,'[1]DOT Signs Costs (2)'!$Y:$Y)</f>
        <v>0.46115</v>
      </c>
      <c r="G2029" s="37">
        <f t="shared" si="405"/>
        <v>27.669</v>
      </c>
      <c r="H2029" s="36">
        <f>_xlfn.XLOOKUP($B2029,'[1]DOT Signs Costs (2)'!$A:$A,'[1]DOT Signs Costs (2)'!$W:$W)</f>
        <v>81.576000000000008</v>
      </c>
      <c r="I2029" s="36">
        <f t="shared" si="404"/>
        <v>21.3927485</v>
      </c>
      <c r="J2029" s="36">
        <f t="shared" si="406"/>
        <v>0.30897050000000004</v>
      </c>
      <c r="K2029" s="36">
        <f t="shared" si="407"/>
        <v>21.3927485</v>
      </c>
      <c r="L2029" s="36">
        <f t="shared" si="408"/>
        <v>103.277719</v>
      </c>
      <c r="M2029" s="36">
        <f t="shared" si="409"/>
        <v>8.0763176258000016</v>
      </c>
      <c r="N2029" s="36">
        <f t="shared" si="410"/>
        <v>111.35403662580001</v>
      </c>
      <c r="O2029" s="36">
        <f t="shared" si="411"/>
        <v>20.291644129613871</v>
      </c>
      <c r="P2029" s="36">
        <f t="shared" si="412"/>
        <v>131.64568075541388</v>
      </c>
      <c r="Q2029" s="38">
        <v>74.900000000000006</v>
      </c>
      <c r="R2029" s="39">
        <f t="shared" si="413"/>
        <v>-0.43104855723175883</v>
      </c>
      <c r="S2029" s="40"/>
      <c r="T2029" s="41" t="str">
        <f t="shared" si="414"/>
        <v/>
      </c>
      <c r="U2029" s="41" t="str">
        <f t="shared" si="415"/>
        <v/>
      </c>
      <c r="V2029" s="41">
        <f t="shared" si="403"/>
        <v>74.900000000000006</v>
      </c>
      <c r="W2029" s="18">
        <f>_xlfn.XLOOKUP($B2029,'[1]Query2 w Prices'!$B:$B,'[1]Query2 w Prices'!$L:$L)</f>
        <v>74.823300000000003</v>
      </c>
    </row>
    <row r="2030" spans="2:23" ht="16.5" customHeight="1" x14ac:dyDescent="0.25">
      <c r="B2030" s="42" t="s">
        <v>3366</v>
      </c>
      <c r="C2030" s="33" t="s">
        <v>6734</v>
      </c>
      <c r="D2030" s="34" t="str">
        <f>_xlfn.XLOOKUP($B2030,[1]Redo!$A:$A,[1]Redo!$AD:$AD)</f>
        <v>SGN,S11,BFO,SC9(CA),</v>
      </c>
      <c r="E2030" s="35">
        <v>1326</v>
      </c>
      <c r="F2030" s="36">
        <f>_xlfn.XLOOKUP($B2030,'[1]DOT Signs Costs (2)'!$A:$A,'[1]DOT Signs Costs (2)'!$Y:$Y)</f>
        <v>0.46115</v>
      </c>
      <c r="G2030" s="37">
        <f t="shared" si="405"/>
        <v>27.669</v>
      </c>
      <c r="H2030" s="36">
        <f>_xlfn.XLOOKUP($B2030,'[1]DOT Signs Costs (2)'!$A:$A,'[1]DOT Signs Costs (2)'!$W:$W)</f>
        <v>81.576000000000008</v>
      </c>
      <c r="I2030" s="36">
        <f t="shared" si="404"/>
        <v>21.3927485</v>
      </c>
      <c r="J2030" s="36">
        <f t="shared" si="406"/>
        <v>0.30897050000000004</v>
      </c>
      <c r="K2030" s="36">
        <f t="shared" si="407"/>
        <v>21.3927485</v>
      </c>
      <c r="L2030" s="36">
        <f t="shared" si="408"/>
        <v>103.277719</v>
      </c>
      <c r="M2030" s="36">
        <f t="shared" si="409"/>
        <v>8.0763176258000016</v>
      </c>
      <c r="N2030" s="36">
        <f t="shared" si="410"/>
        <v>111.35403662580001</v>
      </c>
      <c r="O2030" s="36">
        <f t="shared" si="411"/>
        <v>20.291644129613871</v>
      </c>
      <c r="P2030" s="36">
        <f t="shared" si="412"/>
        <v>131.64568075541388</v>
      </c>
      <c r="Q2030" s="38">
        <v>74.900000000000006</v>
      </c>
      <c r="R2030" s="39">
        <f t="shared" si="413"/>
        <v>-0.43104855723175883</v>
      </c>
      <c r="S2030" s="40"/>
      <c r="T2030" s="41" t="str">
        <f t="shared" si="414"/>
        <v/>
      </c>
      <c r="U2030" s="41" t="str">
        <f t="shared" si="415"/>
        <v/>
      </c>
      <c r="V2030" s="41">
        <f t="shared" si="403"/>
        <v>74.900000000000006</v>
      </c>
      <c r="W2030" s="18">
        <f>_xlfn.XLOOKUP($B2030,'[1]Query2 w Prices'!$B:$B,'[1]Query2 w Prices'!$L:$L)</f>
        <v>74.823300000000003</v>
      </c>
    </row>
    <row r="2031" spans="2:23" ht="16.5" customHeight="1" x14ac:dyDescent="0.25">
      <c r="B2031" s="32" t="s">
        <v>3368</v>
      </c>
      <c r="C2031" s="33" t="s">
        <v>6735</v>
      </c>
      <c r="D2031" s="34" t="str">
        <f>_xlfn.XLOOKUP($B2031,[1]Redo!$A:$A,[1]Redo!$AD:$AD)</f>
        <v>SGN,S11,BFO,SC9(CA),</v>
      </c>
      <c r="E2031" s="35">
        <v>1326</v>
      </c>
      <c r="F2031" s="36">
        <f>_xlfn.XLOOKUP($B2031,'[1]DOT Signs Costs (2)'!$A:$A,'[1]DOT Signs Costs (2)'!$Y:$Y)</f>
        <v>0.77759999999999996</v>
      </c>
      <c r="G2031" s="37">
        <f t="shared" si="405"/>
        <v>46.655999999999999</v>
      </c>
      <c r="H2031" s="36">
        <f>_xlfn.XLOOKUP($B2031,'[1]DOT Signs Costs (2)'!$A:$A,'[1]DOT Signs Costs (2)'!$W:$W)</f>
        <v>145.024</v>
      </c>
      <c r="I2031" s="36">
        <f t="shared" si="404"/>
        <v>36.072863999999996</v>
      </c>
      <c r="J2031" s="36">
        <f t="shared" si="406"/>
        <v>0.52099200000000001</v>
      </c>
      <c r="K2031" s="36">
        <f t="shared" si="407"/>
        <v>36.072863999999996</v>
      </c>
      <c r="L2031" s="36">
        <f t="shared" si="408"/>
        <v>181.61785600000002</v>
      </c>
      <c r="M2031" s="36">
        <f t="shared" si="409"/>
        <v>14.202516339200002</v>
      </c>
      <c r="N2031" s="36">
        <f t="shared" si="410"/>
        <v>195.82037233920002</v>
      </c>
      <c r="O2031" s="36">
        <f t="shared" si="411"/>
        <v>35.683639580919262</v>
      </c>
      <c r="P2031" s="36">
        <f t="shared" si="412"/>
        <v>231.5040119201193</v>
      </c>
      <c r="Q2031" s="38">
        <v>136.12</v>
      </c>
      <c r="R2031" s="39">
        <f t="shared" si="413"/>
        <v>-0.41201882908634707</v>
      </c>
      <c r="S2031" s="40"/>
      <c r="T2031" s="41" t="str">
        <f t="shared" si="414"/>
        <v/>
      </c>
      <c r="U2031" s="41" t="str">
        <f t="shared" si="415"/>
        <v/>
      </c>
      <c r="V2031" s="41">
        <f t="shared" si="403"/>
        <v>136.12</v>
      </c>
      <c r="W2031" s="18">
        <f>_xlfn.XLOOKUP($B2031,'[1]Query2 w Prices'!$B:$B,'[1]Query2 w Prices'!$L:$L)</f>
        <v>136.04230000000001</v>
      </c>
    </row>
    <row r="2032" spans="2:23" ht="16.5" customHeight="1" x14ac:dyDescent="0.25">
      <c r="B2032" s="42" t="s">
        <v>3369</v>
      </c>
      <c r="C2032" s="33" t="s">
        <v>6736</v>
      </c>
      <c r="D2032" s="34" t="str">
        <f>_xlfn.XLOOKUP($B2032,[1]Redo!$A:$A,[1]Redo!$AD:$AD)</f>
        <v>SGN,S11,BFO,SC9(CA),</v>
      </c>
      <c r="E2032" s="35">
        <v>1326</v>
      </c>
      <c r="F2032" s="36">
        <f>_xlfn.XLOOKUP($B2032,'[1]DOT Signs Costs (2)'!$A:$A,'[1]DOT Signs Costs (2)'!$Y:$Y)</f>
        <v>0.77759999999999996</v>
      </c>
      <c r="G2032" s="37">
        <f t="shared" si="405"/>
        <v>46.655999999999999</v>
      </c>
      <c r="H2032" s="36">
        <f>_xlfn.XLOOKUP($B2032,'[1]DOT Signs Costs (2)'!$A:$A,'[1]DOT Signs Costs (2)'!$W:$W)</f>
        <v>145.024</v>
      </c>
      <c r="I2032" s="36">
        <f t="shared" si="404"/>
        <v>36.072863999999996</v>
      </c>
      <c r="J2032" s="36">
        <f t="shared" si="406"/>
        <v>0.52099200000000001</v>
      </c>
      <c r="K2032" s="36">
        <f t="shared" si="407"/>
        <v>36.072863999999996</v>
      </c>
      <c r="L2032" s="36">
        <f t="shared" si="408"/>
        <v>181.61785600000002</v>
      </c>
      <c r="M2032" s="36">
        <f t="shared" si="409"/>
        <v>14.202516339200002</v>
      </c>
      <c r="N2032" s="36">
        <f t="shared" si="410"/>
        <v>195.82037233920002</v>
      </c>
      <c r="O2032" s="36">
        <f t="shared" si="411"/>
        <v>35.683639580919262</v>
      </c>
      <c r="P2032" s="36">
        <f t="shared" si="412"/>
        <v>231.5040119201193</v>
      </c>
      <c r="Q2032" s="38">
        <v>136.12</v>
      </c>
      <c r="R2032" s="39">
        <f t="shared" si="413"/>
        <v>-0.41201882908634707</v>
      </c>
      <c r="S2032" s="40"/>
      <c r="T2032" s="41" t="str">
        <f t="shared" si="414"/>
        <v/>
      </c>
      <c r="U2032" s="41" t="str">
        <f t="shared" si="415"/>
        <v/>
      </c>
      <c r="V2032" s="41">
        <f t="shared" si="403"/>
        <v>136.12</v>
      </c>
      <c r="W2032" s="18">
        <f>_xlfn.XLOOKUP($B2032,'[1]Query2 w Prices'!$B:$B,'[1]Query2 w Prices'!$L:$L)</f>
        <v>136.04230000000001</v>
      </c>
    </row>
    <row r="2033" spans="2:23" ht="16.5" customHeight="1" x14ac:dyDescent="0.25">
      <c r="B2033" s="32" t="s">
        <v>3376</v>
      </c>
      <c r="C2033" s="33" t="s">
        <v>6737</v>
      </c>
      <c r="D2033" s="34" t="str">
        <f>_xlfn.XLOOKUP($B2033,[1]Redo!$A:$A,[1]Redo!$AD:$AD)</f>
        <v>SGN,S11,WEX,SG20(CA),</v>
      </c>
      <c r="E2033" s="35">
        <v>1326</v>
      </c>
      <c r="F2033" s="36">
        <f>_xlfn.XLOOKUP($B2033,'[1]DOT Signs Costs (2)'!$A:$A,'[1]DOT Signs Costs (2)'!$Y:$Y)</f>
        <v>0.58820000000000017</v>
      </c>
      <c r="G2033" s="37">
        <f t="shared" si="405"/>
        <v>35.292000000000009</v>
      </c>
      <c r="H2033" s="36">
        <f>_xlfn.XLOOKUP($B2033,'[1]DOT Signs Costs (2)'!$A:$A,'[1]DOT Signs Costs (2)'!$W:$W)</f>
        <v>108.768</v>
      </c>
      <c r="I2033" s="36">
        <f t="shared" si="404"/>
        <v>27.286598000000009</v>
      </c>
      <c r="J2033" s="36">
        <f t="shared" si="406"/>
        <v>0.39409400000000011</v>
      </c>
      <c r="K2033" s="36">
        <f t="shared" si="407"/>
        <v>27.286598000000009</v>
      </c>
      <c r="L2033" s="36">
        <f t="shared" si="408"/>
        <v>136.44869199999999</v>
      </c>
      <c r="M2033" s="36">
        <f t="shared" si="409"/>
        <v>10.670287714400001</v>
      </c>
      <c r="N2033" s="36">
        <f t="shared" si="410"/>
        <v>147.11897971439998</v>
      </c>
      <c r="O2033" s="36">
        <f t="shared" si="411"/>
        <v>26.808960604709817</v>
      </c>
      <c r="P2033" s="36">
        <f t="shared" si="412"/>
        <v>173.92794031910981</v>
      </c>
      <c r="Q2033" s="38" t="e">
        <v>#N/A</v>
      </c>
      <c r="R2033" s="39" t="str">
        <f t="shared" si="413"/>
        <v xml:space="preserve"> </v>
      </c>
      <c r="S2033" s="40"/>
      <c r="T2033" s="41" t="str">
        <f t="shared" si="414"/>
        <v/>
      </c>
      <c r="U2033" s="41" t="str">
        <f t="shared" si="415"/>
        <v/>
      </c>
      <c r="V2033" s="41" t="e">
        <f t="shared" si="403"/>
        <v>#N/A</v>
      </c>
      <c r="W2033" s="18" t="e">
        <f>_xlfn.XLOOKUP($B2033,'[1]Query2 w Prices'!$B:$B,'[1]Query2 w Prices'!$L:$L)</f>
        <v>#N/A</v>
      </c>
    </row>
    <row r="2034" spans="2:23" ht="16.5" customHeight="1" x14ac:dyDescent="0.25">
      <c r="B2034" s="42" t="s">
        <v>3378</v>
      </c>
      <c r="C2034" s="33" t="s">
        <v>6738</v>
      </c>
      <c r="D2034" s="34" t="str">
        <f>_xlfn.XLOOKUP($B2034,[1]Redo!$A:$A,[1]Redo!$AD:$AD)</f>
        <v>SGN,S11,WEX,SG20(CA),</v>
      </c>
      <c r="E2034" s="35">
        <v>1326</v>
      </c>
      <c r="F2034" s="36">
        <f>_xlfn.XLOOKUP($B2034,'[1]DOT Signs Costs (2)'!$A:$A,'[1]DOT Signs Costs (2)'!$Y:$Y)</f>
        <v>1.1581625000000002</v>
      </c>
      <c r="G2034" s="37">
        <f t="shared" si="405"/>
        <v>69.489750000000015</v>
      </c>
      <c r="H2034" s="36">
        <f>_xlfn.XLOOKUP($B2034,'[1]DOT Signs Costs (2)'!$A:$A,'[1]DOT Signs Costs (2)'!$W:$W)</f>
        <v>224.334</v>
      </c>
      <c r="I2034" s="36">
        <f t="shared" si="404"/>
        <v>53.727158375000009</v>
      </c>
      <c r="J2034" s="36">
        <f t="shared" si="406"/>
        <v>0.77596887500000022</v>
      </c>
      <c r="K2034" s="36">
        <f t="shared" si="407"/>
        <v>53.727158375000009</v>
      </c>
      <c r="L2034" s="36">
        <f t="shared" si="408"/>
        <v>278.83712724999998</v>
      </c>
      <c r="M2034" s="36">
        <f t="shared" si="409"/>
        <v>21.80506335095</v>
      </c>
      <c r="N2034" s="36">
        <f t="shared" si="410"/>
        <v>300.64219060094996</v>
      </c>
      <c r="O2034" s="36">
        <f t="shared" si="411"/>
        <v>54.784941137989861</v>
      </c>
      <c r="P2034" s="36">
        <f t="shared" si="412"/>
        <v>355.42713173893981</v>
      </c>
      <c r="Q2034" s="38" t="e">
        <v>#N/A</v>
      </c>
      <c r="R2034" s="39" t="str">
        <f t="shared" si="413"/>
        <v xml:space="preserve"> </v>
      </c>
      <c r="S2034" s="40"/>
      <c r="T2034" s="41" t="str">
        <f t="shared" si="414"/>
        <v/>
      </c>
      <c r="U2034" s="41" t="str">
        <f t="shared" si="415"/>
        <v/>
      </c>
      <c r="V2034" s="41" t="e">
        <f t="shared" si="403"/>
        <v>#N/A</v>
      </c>
      <c r="W2034" s="18" t="e">
        <f>_xlfn.XLOOKUP($B2034,'[1]Query2 w Prices'!$B:$B,'[1]Query2 w Prices'!$L:$L)</f>
        <v>#N/A</v>
      </c>
    </row>
    <row r="2035" spans="2:23" ht="16.5" customHeight="1" x14ac:dyDescent="0.25">
      <c r="B2035" s="32" t="s">
        <v>3379</v>
      </c>
      <c r="C2035" s="33" t="s">
        <v>6739</v>
      </c>
      <c r="D2035" s="34" t="str">
        <f>_xlfn.XLOOKUP($B2035,[1]Redo!$A:$A,[1]Redo!$AD:$AD)</f>
        <v>SGN,S11,WEX,SG20(CA),</v>
      </c>
      <c r="E2035" s="35">
        <v>1326</v>
      </c>
      <c r="F2035" s="36">
        <f>_xlfn.XLOOKUP($B2035,'[1]DOT Signs Costs (2)'!$A:$A,'[1]DOT Signs Costs (2)'!$Y:$Y)</f>
        <v>0.58820000000000017</v>
      </c>
      <c r="G2035" s="37">
        <f t="shared" si="405"/>
        <v>35.292000000000009</v>
      </c>
      <c r="H2035" s="36">
        <f>_xlfn.XLOOKUP($B2035,'[1]DOT Signs Costs (2)'!$A:$A,'[1]DOT Signs Costs (2)'!$W:$W)</f>
        <v>108.768</v>
      </c>
      <c r="I2035" s="36">
        <f t="shared" si="404"/>
        <v>27.286598000000009</v>
      </c>
      <c r="J2035" s="36">
        <f t="shared" si="406"/>
        <v>0.39409400000000011</v>
      </c>
      <c r="K2035" s="36">
        <f t="shared" si="407"/>
        <v>27.286598000000009</v>
      </c>
      <c r="L2035" s="36">
        <f t="shared" si="408"/>
        <v>136.44869199999999</v>
      </c>
      <c r="M2035" s="36">
        <f t="shared" si="409"/>
        <v>10.670287714400001</v>
      </c>
      <c r="N2035" s="36">
        <f t="shared" si="410"/>
        <v>147.11897971439998</v>
      </c>
      <c r="O2035" s="36">
        <f t="shared" si="411"/>
        <v>26.808960604709817</v>
      </c>
      <c r="P2035" s="36">
        <f t="shared" si="412"/>
        <v>173.92794031910981</v>
      </c>
      <c r="Q2035" s="38">
        <v>106.64</v>
      </c>
      <c r="R2035" s="39">
        <f t="shared" si="413"/>
        <v>-0.38687251855943899</v>
      </c>
      <c r="S2035" s="40"/>
      <c r="T2035" s="41" t="str">
        <f t="shared" si="414"/>
        <v/>
      </c>
      <c r="U2035" s="41" t="str">
        <f t="shared" si="415"/>
        <v/>
      </c>
      <c r="V2035" s="41">
        <f t="shared" si="403"/>
        <v>106.64</v>
      </c>
      <c r="W2035" s="18">
        <f>_xlfn.XLOOKUP($B2035,'[1]Query2 w Prices'!$B:$B,'[1]Query2 w Prices'!$L:$L)</f>
        <v>106.5665</v>
      </c>
    </row>
    <row r="2036" spans="2:23" ht="16.5" customHeight="1" x14ac:dyDescent="0.25">
      <c r="B2036" s="42" t="s">
        <v>3381</v>
      </c>
      <c r="C2036" s="33" t="s">
        <v>6740</v>
      </c>
      <c r="D2036" s="34" t="str">
        <f>_xlfn.XLOOKUP($B2036,[1]Redo!$A:$A,[1]Redo!$AD:$AD)</f>
        <v>SGN,S11,WEX,SG20(CA),</v>
      </c>
      <c r="E2036" s="35">
        <v>1326</v>
      </c>
      <c r="F2036" s="36">
        <f>_xlfn.XLOOKUP($B2036,'[1]DOT Signs Costs (2)'!$A:$A,'[1]DOT Signs Costs (2)'!$Y:$Y)</f>
        <v>1.1581625000000002</v>
      </c>
      <c r="G2036" s="37">
        <f t="shared" si="405"/>
        <v>69.489750000000015</v>
      </c>
      <c r="H2036" s="36">
        <f>_xlfn.XLOOKUP($B2036,'[1]DOT Signs Costs (2)'!$A:$A,'[1]DOT Signs Costs (2)'!$W:$W)</f>
        <v>224.334</v>
      </c>
      <c r="I2036" s="36">
        <f t="shared" si="404"/>
        <v>53.727158375000009</v>
      </c>
      <c r="J2036" s="36">
        <f t="shared" si="406"/>
        <v>0.77596887500000022</v>
      </c>
      <c r="K2036" s="36">
        <f t="shared" si="407"/>
        <v>53.727158375000009</v>
      </c>
      <c r="L2036" s="36">
        <f t="shared" si="408"/>
        <v>278.83712724999998</v>
      </c>
      <c r="M2036" s="36">
        <f t="shared" si="409"/>
        <v>21.80506335095</v>
      </c>
      <c r="N2036" s="36">
        <f t="shared" si="410"/>
        <v>300.64219060094996</v>
      </c>
      <c r="O2036" s="36">
        <f t="shared" si="411"/>
        <v>54.784941137989861</v>
      </c>
      <c r="P2036" s="36">
        <f t="shared" si="412"/>
        <v>355.42713173893981</v>
      </c>
      <c r="Q2036" s="38">
        <v>589.59</v>
      </c>
      <c r="R2036" s="39">
        <f t="shared" si="413"/>
        <v>0.65882102785853769</v>
      </c>
      <c r="S2036" s="40"/>
      <c r="T2036" s="41" t="str">
        <f t="shared" si="414"/>
        <v/>
      </c>
      <c r="U2036" s="41" t="str">
        <f t="shared" si="415"/>
        <v/>
      </c>
      <c r="V2036" s="41">
        <f t="shared" si="403"/>
        <v>589.59</v>
      </c>
      <c r="W2036" s="18">
        <f>_xlfn.XLOOKUP($B2036,'[1]Query2 w Prices'!$B:$B,'[1]Query2 w Prices'!$L:$L)</f>
        <v>589.51679999999999</v>
      </c>
    </row>
    <row r="2037" spans="2:23" ht="16.5" customHeight="1" x14ac:dyDescent="0.25">
      <c r="B2037" s="32" t="s">
        <v>3382</v>
      </c>
      <c r="C2037" s="33" t="s">
        <v>6741</v>
      </c>
      <c r="D2037" s="34" t="str">
        <f>_xlfn.XLOOKUP($B2037,[1]Redo!$A:$A,[1]Redo!$AD:$AD)</f>
        <v>SGN,S11,WEX,SG20(CA),</v>
      </c>
      <c r="E2037" s="35">
        <v>1326</v>
      </c>
      <c r="F2037" s="36">
        <f>_xlfn.XLOOKUP($B2037,'[1]DOT Signs Costs (2)'!$A:$A,'[1]DOT Signs Costs (2)'!$Y:$Y)</f>
        <v>2.1728000000000001</v>
      </c>
      <c r="G2037" s="37">
        <f t="shared" si="405"/>
        <v>130.36799999999999</v>
      </c>
      <c r="H2037" s="36">
        <f>_xlfn.XLOOKUP($B2037,'[1]DOT Signs Costs (2)'!$A:$A,'[1]DOT Signs Costs (2)'!$W:$W)</f>
        <v>435.072</v>
      </c>
      <c r="I2037" s="36">
        <f t="shared" si="404"/>
        <v>100.796192</v>
      </c>
      <c r="J2037" s="36">
        <f t="shared" si="406"/>
        <v>1.4557760000000002</v>
      </c>
      <c r="K2037" s="36">
        <f t="shared" si="407"/>
        <v>100.796192</v>
      </c>
      <c r="L2037" s="36">
        <f t="shared" si="408"/>
        <v>537.32396800000004</v>
      </c>
      <c r="M2037" s="36">
        <f t="shared" si="409"/>
        <v>42.018734297600005</v>
      </c>
      <c r="N2037" s="36">
        <f t="shared" si="410"/>
        <v>579.3427022976</v>
      </c>
      <c r="O2037" s="36">
        <f t="shared" si="411"/>
        <v>105.57152933410575</v>
      </c>
      <c r="P2037" s="36">
        <f t="shared" si="412"/>
        <v>684.91423163170577</v>
      </c>
      <c r="Q2037" s="38">
        <v>1142.83</v>
      </c>
      <c r="R2037" s="39">
        <f t="shared" si="413"/>
        <v>0.6685738844663488</v>
      </c>
      <c r="S2037" s="40"/>
      <c r="T2037" s="41" t="str">
        <f t="shared" si="414"/>
        <v/>
      </c>
      <c r="U2037" s="41" t="str">
        <f t="shared" si="415"/>
        <v/>
      </c>
      <c r="V2037" s="41">
        <f t="shared" si="403"/>
        <v>1142.83</v>
      </c>
      <c r="W2037" s="18">
        <f>_xlfn.XLOOKUP($B2037,'[1]Query2 w Prices'!$B:$B,'[1]Query2 w Prices'!$L:$L)</f>
        <v>1142.7556</v>
      </c>
    </row>
    <row r="2038" spans="2:23" ht="16.5" customHeight="1" x14ac:dyDescent="0.25">
      <c r="B2038" s="42" t="s">
        <v>3383</v>
      </c>
      <c r="C2038" s="33" t="s">
        <v>6742</v>
      </c>
      <c r="D2038" s="34" t="str">
        <f>_xlfn.XLOOKUP($B2038,[1]Redo!$A:$A,[1]Redo!$AD:$AD)</f>
        <v>SGN,S11,WEX,SG25(CA),</v>
      </c>
      <c r="E2038" s="35">
        <v>1326</v>
      </c>
      <c r="F2038" s="36">
        <f>_xlfn.XLOOKUP($B2038,'[1]DOT Signs Costs (2)'!$A:$A,'[1]DOT Signs Costs (2)'!$Y:$Y)</f>
        <v>0.18705000000000002</v>
      </c>
      <c r="G2038" s="37">
        <f t="shared" si="405"/>
        <v>11.223000000000001</v>
      </c>
      <c r="H2038" s="36">
        <f>_xlfn.XLOOKUP($B2038,'[1]DOT Signs Costs (2)'!$A:$A,'[1]DOT Signs Costs (2)'!$W:$W)</f>
        <v>27.192</v>
      </c>
      <c r="I2038" s="36">
        <f t="shared" si="404"/>
        <v>8.6772495000000003</v>
      </c>
      <c r="J2038" s="36">
        <f t="shared" si="406"/>
        <v>0.12532350000000003</v>
      </c>
      <c r="K2038" s="36">
        <f t="shared" si="407"/>
        <v>8.6772495000000003</v>
      </c>
      <c r="L2038" s="36">
        <f t="shared" si="408"/>
        <v>35.994573000000003</v>
      </c>
      <c r="M2038" s="36">
        <f t="shared" si="409"/>
        <v>2.8147756086000002</v>
      </c>
      <c r="N2038" s="36">
        <f t="shared" si="410"/>
        <v>38.809348608600004</v>
      </c>
      <c r="O2038" s="36">
        <f t="shared" si="411"/>
        <v>7.0720875033404642</v>
      </c>
      <c r="P2038" s="36">
        <f t="shared" si="412"/>
        <v>45.881436111940467</v>
      </c>
      <c r="Q2038" s="38" t="e">
        <v>#N/A</v>
      </c>
      <c r="R2038" s="39" t="str">
        <f t="shared" si="413"/>
        <v xml:space="preserve"> </v>
      </c>
      <c r="S2038" s="40"/>
      <c r="T2038" s="41" t="str">
        <f t="shared" si="414"/>
        <v/>
      </c>
      <c r="U2038" s="41" t="str">
        <f t="shared" si="415"/>
        <v/>
      </c>
      <c r="V2038" s="41" t="e">
        <f t="shared" si="403"/>
        <v>#N/A</v>
      </c>
      <c r="W2038" s="18" t="e">
        <f>_xlfn.XLOOKUP($B2038,'[1]Query2 w Prices'!$B:$B,'[1]Query2 w Prices'!$L:$L)</f>
        <v>#N/A</v>
      </c>
    </row>
    <row r="2039" spans="2:23" ht="16.5" customHeight="1" x14ac:dyDescent="0.25">
      <c r="B2039" s="32" t="s">
        <v>3385</v>
      </c>
      <c r="C2039" s="33" t="s">
        <v>6743</v>
      </c>
      <c r="D2039" s="34" t="str">
        <f>_xlfn.XLOOKUP($B2039,[1]Redo!$A:$A,[1]Redo!$AD:$AD)</f>
        <v>SGN,S11,WEX,SG25(CA),</v>
      </c>
      <c r="E2039" s="35">
        <v>1326</v>
      </c>
      <c r="F2039" s="36">
        <f>_xlfn.XLOOKUP($B2039,'[1]DOT Signs Costs (2)'!$A:$A,'[1]DOT Signs Costs (2)'!$Y:$Y)</f>
        <v>0.39762499999999995</v>
      </c>
      <c r="G2039" s="37">
        <f t="shared" si="405"/>
        <v>23.857499999999998</v>
      </c>
      <c r="H2039" s="36">
        <f>_xlfn.XLOOKUP($B2039,'[1]DOT Signs Costs (2)'!$A:$A,'[1]DOT Signs Costs (2)'!$W:$W)</f>
        <v>67.98</v>
      </c>
      <c r="I2039" s="36">
        <f t="shared" si="404"/>
        <v>18.445823749999999</v>
      </c>
      <c r="J2039" s="36">
        <f t="shared" si="406"/>
        <v>0.26640874999999997</v>
      </c>
      <c r="K2039" s="36">
        <f t="shared" si="407"/>
        <v>18.445823749999999</v>
      </c>
      <c r="L2039" s="36">
        <f t="shared" si="408"/>
        <v>86.692232500000003</v>
      </c>
      <c r="M2039" s="36">
        <f t="shared" si="409"/>
        <v>6.7793325815000003</v>
      </c>
      <c r="N2039" s="36">
        <f t="shared" si="410"/>
        <v>93.471565081500003</v>
      </c>
      <c r="O2039" s="36">
        <f t="shared" si="411"/>
        <v>17.032985892065895</v>
      </c>
      <c r="P2039" s="36">
        <f t="shared" si="412"/>
        <v>110.5045509735659</v>
      </c>
      <c r="Q2039" s="38" t="e">
        <v>#N/A</v>
      </c>
      <c r="R2039" s="39" t="str">
        <f t="shared" si="413"/>
        <v xml:space="preserve"> </v>
      </c>
      <c r="S2039" s="40"/>
      <c r="T2039" s="41" t="str">
        <f t="shared" si="414"/>
        <v/>
      </c>
      <c r="U2039" s="41" t="str">
        <f t="shared" si="415"/>
        <v/>
      </c>
      <c r="V2039" s="41" t="e">
        <f t="shared" si="403"/>
        <v>#N/A</v>
      </c>
      <c r="W2039" s="18" t="e">
        <f>_xlfn.XLOOKUP($B2039,'[1]Query2 w Prices'!$B:$B,'[1]Query2 w Prices'!$L:$L)</f>
        <v>#N/A</v>
      </c>
    </row>
    <row r="2040" spans="2:23" ht="16.5" customHeight="1" x14ac:dyDescent="0.25">
      <c r="B2040" s="42" t="s">
        <v>3386</v>
      </c>
      <c r="C2040" s="33" t="s">
        <v>6744</v>
      </c>
      <c r="D2040" s="34" t="str">
        <f>_xlfn.XLOOKUP($B2040,[1]Redo!$A:$A,[1]Redo!$AD:$AD)</f>
        <v>SGN,S11,WEX,SG25(CA),</v>
      </c>
      <c r="E2040" s="35">
        <v>1326</v>
      </c>
      <c r="F2040" s="36">
        <f>_xlfn.XLOOKUP($B2040,'[1]DOT Signs Costs (2)'!$A:$A,'[1]DOT Signs Costs (2)'!$Y:$Y)</f>
        <v>0.18705000000000002</v>
      </c>
      <c r="G2040" s="37">
        <f t="shared" si="405"/>
        <v>11.223000000000001</v>
      </c>
      <c r="H2040" s="36">
        <f>_xlfn.XLOOKUP($B2040,'[1]DOT Signs Costs (2)'!$A:$A,'[1]DOT Signs Costs (2)'!$W:$W)</f>
        <v>27.192</v>
      </c>
      <c r="I2040" s="36">
        <f t="shared" si="404"/>
        <v>8.6772495000000003</v>
      </c>
      <c r="J2040" s="36">
        <f t="shared" si="406"/>
        <v>0.12532350000000003</v>
      </c>
      <c r="K2040" s="36">
        <f t="shared" si="407"/>
        <v>8.6772495000000003</v>
      </c>
      <c r="L2040" s="36">
        <f t="shared" si="408"/>
        <v>35.994573000000003</v>
      </c>
      <c r="M2040" s="36">
        <f t="shared" si="409"/>
        <v>2.8147756086000002</v>
      </c>
      <c r="N2040" s="36">
        <f t="shared" si="410"/>
        <v>38.809348608600004</v>
      </c>
      <c r="O2040" s="36">
        <f t="shared" si="411"/>
        <v>7.0720875033404642</v>
      </c>
      <c r="P2040" s="36">
        <f t="shared" si="412"/>
        <v>45.881436111940467</v>
      </c>
      <c r="Q2040" s="38">
        <v>30.12</v>
      </c>
      <c r="R2040" s="39">
        <f t="shared" si="413"/>
        <v>-0.34352534374656624</v>
      </c>
      <c r="S2040" s="40"/>
      <c r="T2040" s="41" t="str">
        <f t="shared" si="414"/>
        <v/>
      </c>
      <c r="U2040" s="41" t="str">
        <f t="shared" si="415"/>
        <v/>
      </c>
      <c r="V2040" s="41">
        <f t="shared" si="403"/>
        <v>30.12</v>
      </c>
      <c r="W2040" s="18">
        <f>_xlfn.XLOOKUP($B2040,'[1]Query2 w Prices'!$B:$B,'[1]Query2 w Prices'!$L:$L)</f>
        <v>30.0427</v>
      </c>
    </row>
    <row r="2041" spans="2:23" ht="16.5" customHeight="1" x14ac:dyDescent="0.25">
      <c r="B2041" s="32" t="s">
        <v>3388</v>
      </c>
      <c r="C2041" s="33" t="s">
        <v>6745</v>
      </c>
      <c r="D2041" s="34" t="str">
        <f>_xlfn.XLOOKUP($B2041,[1]Redo!$A:$A,[1]Redo!$AD:$AD)</f>
        <v>SGN,S11,WEX,SG25(CA),</v>
      </c>
      <c r="E2041" s="35">
        <v>1326</v>
      </c>
      <c r="F2041" s="36">
        <f>_xlfn.XLOOKUP($B2041,'[1]DOT Signs Costs (2)'!$A:$A,'[1]DOT Signs Costs (2)'!$Y:$Y)</f>
        <v>0.39762499999999995</v>
      </c>
      <c r="G2041" s="37">
        <f t="shared" si="405"/>
        <v>23.857499999999998</v>
      </c>
      <c r="H2041" s="36">
        <f>_xlfn.XLOOKUP($B2041,'[1]DOT Signs Costs (2)'!$A:$A,'[1]DOT Signs Costs (2)'!$W:$W)</f>
        <v>67.98</v>
      </c>
      <c r="I2041" s="36">
        <f t="shared" si="404"/>
        <v>18.445823749999999</v>
      </c>
      <c r="J2041" s="36">
        <f t="shared" si="406"/>
        <v>0.26640874999999997</v>
      </c>
      <c r="K2041" s="36">
        <f t="shared" si="407"/>
        <v>18.445823749999999</v>
      </c>
      <c r="L2041" s="36">
        <f t="shared" si="408"/>
        <v>86.692232500000003</v>
      </c>
      <c r="M2041" s="36">
        <f t="shared" si="409"/>
        <v>6.7793325815000003</v>
      </c>
      <c r="N2041" s="36">
        <f t="shared" si="410"/>
        <v>93.471565081500003</v>
      </c>
      <c r="O2041" s="36">
        <f t="shared" si="411"/>
        <v>17.032985892065895</v>
      </c>
      <c r="P2041" s="36">
        <f t="shared" si="412"/>
        <v>110.5045509735659</v>
      </c>
      <c r="Q2041" s="38">
        <v>62.43</v>
      </c>
      <c r="R2041" s="39">
        <f t="shared" si="413"/>
        <v>-0.43504589222814855</v>
      </c>
      <c r="S2041" s="40"/>
      <c r="T2041" s="41" t="str">
        <f t="shared" si="414"/>
        <v/>
      </c>
      <c r="U2041" s="41" t="str">
        <f t="shared" si="415"/>
        <v/>
      </c>
      <c r="V2041" s="41">
        <f t="shared" si="403"/>
        <v>62.43</v>
      </c>
      <c r="W2041" s="18">
        <f>_xlfn.XLOOKUP($B2041,'[1]Query2 w Prices'!$B:$B,'[1]Query2 w Prices'!$L:$L)</f>
        <v>62.352699999999999</v>
      </c>
    </row>
    <row r="2042" spans="2:23" ht="16.5" customHeight="1" x14ac:dyDescent="0.25">
      <c r="B2042" s="42" t="s">
        <v>3389</v>
      </c>
      <c r="C2042" s="33" t="s">
        <v>6746</v>
      </c>
      <c r="D2042" s="34" t="str">
        <f>_xlfn.XLOOKUP($B2042,[1]Redo!$A:$A,[1]Redo!$AD:$AD)</f>
        <v>SGN,S11,WEX,SG26(CA),</v>
      </c>
      <c r="E2042" s="35">
        <v>1326</v>
      </c>
      <c r="F2042" s="36">
        <f>_xlfn.XLOOKUP($B2042,'[1]DOT Signs Costs (2)'!$A:$A,'[1]DOT Signs Costs (2)'!$Y:$Y)</f>
        <v>0.84230000000000005</v>
      </c>
      <c r="G2042" s="37">
        <f t="shared" si="405"/>
        <v>50.538000000000004</v>
      </c>
      <c r="H2042" s="36">
        <f>_xlfn.XLOOKUP($B2042,'[1]DOT Signs Costs (2)'!$A:$A,'[1]DOT Signs Costs (2)'!$W:$W)</f>
        <v>163.15200000000002</v>
      </c>
      <c r="I2042" s="36">
        <f t="shared" si="404"/>
        <v>39.074297000000001</v>
      </c>
      <c r="J2042" s="36">
        <f t="shared" si="406"/>
        <v>0.56434100000000009</v>
      </c>
      <c r="K2042" s="36">
        <f t="shared" si="407"/>
        <v>39.074297000000001</v>
      </c>
      <c r="L2042" s="36">
        <f t="shared" si="408"/>
        <v>202.79063800000003</v>
      </c>
      <c r="M2042" s="36">
        <f t="shared" si="409"/>
        <v>15.858227891600004</v>
      </c>
      <c r="N2042" s="36">
        <f t="shared" si="410"/>
        <v>218.64886589160002</v>
      </c>
      <c r="O2042" s="36">
        <f t="shared" si="411"/>
        <v>39.84359355490173</v>
      </c>
      <c r="P2042" s="36">
        <f t="shared" si="412"/>
        <v>258.49245944650175</v>
      </c>
      <c r="Q2042" s="38" t="e">
        <v>#N/A</v>
      </c>
      <c r="R2042" s="39" t="str">
        <f t="shared" si="413"/>
        <v xml:space="preserve"> </v>
      </c>
      <c r="S2042" s="40"/>
      <c r="T2042" s="41" t="str">
        <f t="shared" si="414"/>
        <v/>
      </c>
      <c r="U2042" s="41" t="str">
        <f t="shared" si="415"/>
        <v/>
      </c>
      <c r="V2042" s="41" t="e">
        <f t="shared" si="403"/>
        <v>#N/A</v>
      </c>
      <c r="W2042" s="18" t="e">
        <f>_xlfn.XLOOKUP($B2042,'[1]Query2 w Prices'!$B:$B,'[1]Query2 w Prices'!$L:$L)</f>
        <v>#N/A</v>
      </c>
    </row>
    <row r="2043" spans="2:23" ht="16.5" customHeight="1" x14ac:dyDescent="0.25">
      <c r="B2043" s="32" t="s">
        <v>3391</v>
      </c>
      <c r="C2043" s="33" t="s">
        <v>7935</v>
      </c>
      <c r="D2043" s="34" t="str">
        <f>_xlfn.XLOOKUP($B2043,[1]Redo!$A:$A,[1]Redo!$AD:$AD)</f>
        <v>SGN,S11,WEe,SG26(CA),</v>
      </c>
      <c r="E2043" s="35">
        <v>1326</v>
      </c>
      <c r="F2043" s="36">
        <f>_xlfn.XLOOKUP($B2043,'[1]DOT Signs Costs (2)'!$A:$A,'[1]DOT Signs Costs (2)'!$Y:$Y)</f>
        <v>0.84230000000000005</v>
      </c>
      <c r="G2043" s="37">
        <f t="shared" si="405"/>
        <v>50.538000000000004</v>
      </c>
      <c r="H2043" s="36">
        <f>_xlfn.XLOOKUP($B2043,'[1]DOT Signs Costs (2)'!$A:$A,'[1]DOT Signs Costs (2)'!$W:$W)</f>
        <v>163.15200000000002</v>
      </c>
      <c r="I2043" s="36">
        <f t="shared" si="404"/>
        <v>39.074297000000001</v>
      </c>
      <c r="J2043" s="36">
        <f t="shared" si="406"/>
        <v>0.56434100000000009</v>
      </c>
      <c r="K2043" s="36">
        <f t="shared" si="407"/>
        <v>39.074297000000001</v>
      </c>
      <c r="L2043" s="36">
        <f t="shared" si="408"/>
        <v>202.79063800000003</v>
      </c>
      <c r="M2043" s="36">
        <f t="shared" si="409"/>
        <v>15.858227891600004</v>
      </c>
      <c r="N2043" s="36">
        <f t="shared" si="410"/>
        <v>218.64886589160002</v>
      </c>
      <c r="O2043" s="36">
        <f t="shared" si="411"/>
        <v>39.84359355490173</v>
      </c>
      <c r="P2043" s="36">
        <f t="shared" si="412"/>
        <v>258.49245944650175</v>
      </c>
      <c r="Q2043" s="38">
        <v>453.55</v>
      </c>
      <c r="R2043" s="39">
        <f t="shared" si="413"/>
        <v>0.75459663686579548</v>
      </c>
      <c r="S2043" s="40"/>
      <c r="T2043" s="41" t="str">
        <f t="shared" si="414"/>
        <v/>
      </c>
      <c r="U2043" s="41" t="str">
        <f t="shared" si="415"/>
        <v/>
      </c>
      <c r="V2043" s="41">
        <f t="shared" si="403"/>
        <v>453.55</v>
      </c>
      <c r="W2043" s="18">
        <f>_xlfn.XLOOKUP($B2043,'[1]Query2 w Prices'!$B:$B,'[1]Query2 w Prices'!$L:$L)</f>
        <v>453.4744</v>
      </c>
    </row>
    <row r="2044" spans="2:23" ht="16.5" customHeight="1" x14ac:dyDescent="0.25">
      <c r="B2044" s="42" t="s">
        <v>3394</v>
      </c>
      <c r="C2044" s="33" t="s">
        <v>6747</v>
      </c>
      <c r="D2044" s="34" t="str">
        <f>_xlfn.XLOOKUP($B2044,[1]Redo!$A:$A,[1]Redo!$AD:$AD)</f>
        <v>SGN,S11,WNX,SG28A(CA),</v>
      </c>
      <c r="E2044" s="35">
        <v>1326</v>
      </c>
      <c r="F2044" s="36">
        <f>_xlfn.XLOOKUP($B2044,'[1]DOT Signs Costs (2)'!$A:$A,'[1]DOT Signs Costs (2)'!$Y:$Y)</f>
        <v>0.27174999999999999</v>
      </c>
      <c r="G2044" s="37">
        <f t="shared" si="405"/>
        <v>16.305</v>
      </c>
      <c r="H2044" s="36">
        <f>_xlfn.XLOOKUP($B2044,'[1]DOT Signs Costs (2)'!$A:$A,'[1]DOT Signs Costs (2)'!$W:$W)</f>
        <v>45.32</v>
      </c>
      <c r="I2044" s="36">
        <f t="shared" si="404"/>
        <v>12.6064825</v>
      </c>
      <c r="J2044" s="36">
        <f t="shared" si="406"/>
        <v>0.1820725</v>
      </c>
      <c r="K2044" s="36">
        <f t="shared" si="407"/>
        <v>12.6064825</v>
      </c>
      <c r="L2044" s="36">
        <f t="shared" si="408"/>
        <v>58.108554999999996</v>
      </c>
      <c r="M2044" s="36">
        <f t="shared" si="409"/>
        <v>4.5440890009999997</v>
      </c>
      <c r="N2044" s="36">
        <f t="shared" si="410"/>
        <v>62.652644000999999</v>
      </c>
      <c r="O2044" s="36">
        <f t="shared" si="411"/>
        <v>11.41696515340443</v>
      </c>
      <c r="P2044" s="36">
        <f t="shared" si="412"/>
        <v>74.069609154404432</v>
      </c>
      <c r="Q2044" s="38" t="e">
        <v>#N/A</v>
      </c>
      <c r="R2044" s="39" t="str">
        <f t="shared" si="413"/>
        <v xml:space="preserve"> </v>
      </c>
      <c r="S2044" s="40"/>
      <c r="T2044" s="41" t="str">
        <f t="shared" si="414"/>
        <v/>
      </c>
      <c r="U2044" s="41" t="str">
        <f t="shared" si="415"/>
        <v/>
      </c>
      <c r="V2044" s="41" t="e">
        <f t="shared" si="403"/>
        <v>#N/A</v>
      </c>
      <c r="W2044" s="18" t="e">
        <f>_xlfn.XLOOKUP($B2044,'[1]Query2 w Prices'!$B:$B,'[1]Query2 w Prices'!$L:$L)</f>
        <v>#N/A</v>
      </c>
    </row>
    <row r="2045" spans="2:23" ht="16.5" customHeight="1" x14ac:dyDescent="0.25">
      <c r="B2045" s="32" t="s">
        <v>3395</v>
      </c>
      <c r="C2045" s="33" t="s">
        <v>6748</v>
      </c>
      <c r="D2045" s="34" t="str">
        <f>_xlfn.XLOOKUP($B2045,[1]Redo!$A:$A,[1]Redo!$AD:$AD)</f>
        <v>SGN,S11,WNX,SG28A(CA),</v>
      </c>
      <c r="E2045" s="35">
        <v>1326</v>
      </c>
      <c r="F2045" s="36">
        <f>_xlfn.XLOOKUP($B2045,'[1]DOT Signs Costs (2)'!$A:$A,'[1]DOT Signs Costs (2)'!$Y:$Y)</f>
        <v>0.58820000000000017</v>
      </c>
      <c r="G2045" s="37">
        <f t="shared" si="405"/>
        <v>35.292000000000009</v>
      </c>
      <c r="H2045" s="36">
        <f>_xlfn.XLOOKUP($B2045,'[1]DOT Signs Costs (2)'!$A:$A,'[1]DOT Signs Costs (2)'!$W:$W)</f>
        <v>108.768</v>
      </c>
      <c r="I2045" s="36">
        <f t="shared" si="404"/>
        <v>27.286598000000009</v>
      </c>
      <c r="J2045" s="36">
        <f t="shared" si="406"/>
        <v>0.39409400000000011</v>
      </c>
      <c r="K2045" s="36">
        <f t="shared" si="407"/>
        <v>27.286598000000009</v>
      </c>
      <c r="L2045" s="36">
        <f t="shared" si="408"/>
        <v>136.44869199999999</v>
      </c>
      <c r="M2045" s="36">
        <f t="shared" si="409"/>
        <v>10.670287714400001</v>
      </c>
      <c r="N2045" s="36">
        <f t="shared" si="410"/>
        <v>147.11897971439998</v>
      </c>
      <c r="O2045" s="36">
        <f t="shared" si="411"/>
        <v>26.808960604709817</v>
      </c>
      <c r="P2045" s="36">
        <f t="shared" si="412"/>
        <v>173.92794031910981</v>
      </c>
      <c r="Q2045" s="38" t="e">
        <v>#N/A</v>
      </c>
      <c r="R2045" s="39" t="str">
        <f t="shared" si="413"/>
        <v xml:space="preserve"> </v>
      </c>
      <c r="S2045" s="40"/>
      <c r="T2045" s="41" t="str">
        <f t="shared" si="414"/>
        <v/>
      </c>
      <c r="U2045" s="41" t="str">
        <f t="shared" si="415"/>
        <v/>
      </c>
      <c r="V2045" s="41" t="e">
        <f t="shared" si="403"/>
        <v>#N/A</v>
      </c>
      <c r="W2045" s="18" t="e">
        <f>_xlfn.XLOOKUP($B2045,'[1]Query2 w Prices'!$B:$B,'[1]Query2 w Prices'!$L:$L)</f>
        <v>#N/A</v>
      </c>
    </row>
    <row r="2046" spans="2:23" ht="16.5" customHeight="1" x14ac:dyDescent="0.25">
      <c r="B2046" s="42" t="s">
        <v>3396</v>
      </c>
      <c r="C2046" s="33" t="s">
        <v>6749</v>
      </c>
      <c r="D2046" s="34" t="str">
        <f>_xlfn.XLOOKUP($B2046,[1]Redo!$A:$A,[1]Redo!$AD:$AD)</f>
        <v>SGN,S11,WNX,SG2A(CA),</v>
      </c>
      <c r="E2046" s="35">
        <v>1326</v>
      </c>
      <c r="F2046" s="36">
        <f>_xlfn.XLOOKUP($B2046,'[1]DOT Signs Costs (2)'!$A:$A,'[1]DOT Signs Costs (2)'!$Y:$Y)</f>
        <v>0.23028124999999997</v>
      </c>
      <c r="G2046" s="37">
        <f t="shared" si="405"/>
        <v>13.816874999999998</v>
      </c>
      <c r="H2046" s="36">
        <f>_xlfn.XLOOKUP($B2046,'[1]DOT Signs Costs (2)'!$A:$A,'[1]DOT Signs Costs (2)'!$W:$W)</f>
        <v>39.655000000000001</v>
      </c>
      <c r="I2046" s="36">
        <f t="shared" si="404"/>
        <v>10.682747187499999</v>
      </c>
      <c r="J2046" s="36">
        <f t="shared" si="406"/>
        <v>0.15428843749999999</v>
      </c>
      <c r="K2046" s="36">
        <f t="shared" si="407"/>
        <v>10.682747187499999</v>
      </c>
      <c r="L2046" s="36">
        <f t="shared" si="408"/>
        <v>50.492035625</v>
      </c>
      <c r="M2046" s="36">
        <f t="shared" si="409"/>
        <v>3.9484771858750003</v>
      </c>
      <c r="N2046" s="36">
        <f t="shared" si="410"/>
        <v>54.440512810874999</v>
      </c>
      <c r="O2046" s="36">
        <f t="shared" si="411"/>
        <v>9.9204981306983129</v>
      </c>
      <c r="P2046" s="36">
        <f t="shared" si="412"/>
        <v>64.361010941573312</v>
      </c>
      <c r="Q2046" s="38" t="e">
        <v>#N/A</v>
      </c>
      <c r="R2046" s="39" t="str">
        <f t="shared" si="413"/>
        <v xml:space="preserve"> </v>
      </c>
      <c r="S2046" s="40"/>
      <c r="T2046" s="41" t="str">
        <f t="shared" si="414"/>
        <v/>
      </c>
      <c r="U2046" s="41" t="str">
        <f t="shared" si="415"/>
        <v/>
      </c>
      <c r="V2046" s="41" t="e">
        <f t="shared" si="403"/>
        <v>#N/A</v>
      </c>
      <c r="W2046" s="18" t="e">
        <f>_xlfn.XLOOKUP($B2046,'[1]Query2 w Prices'!$B:$B,'[1]Query2 w Prices'!$L:$L)</f>
        <v>#N/A</v>
      </c>
    </row>
    <row r="2047" spans="2:23" ht="16.5" customHeight="1" x14ac:dyDescent="0.25">
      <c r="B2047" s="32" t="s">
        <v>3399</v>
      </c>
      <c r="C2047" s="33" t="s">
        <v>6750</v>
      </c>
      <c r="D2047" s="34" t="str">
        <f>_xlfn.XLOOKUP($B2047,[1]Redo!$A:$A,[1]Redo!$AD:$AD)</f>
        <v>SGN,S11,WNX,SG2A(CA),</v>
      </c>
      <c r="E2047" s="35">
        <v>1326</v>
      </c>
      <c r="F2047" s="36">
        <f>_xlfn.XLOOKUP($B2047,'[1]DOT Signs Costs (2)'!$A:$A,'[1]DOT Signs Costs (2)'!$Y:$Y)</f>
        <v>0.23028124999999997</v>
      </c>
      <c r="G2047" s="37">
        <f t="shared" si="405"/>
        <v>13.816874999999998</v>
      </c>
      <c r="H2047" s="36">
        <f>_xlfn.XLOOKUP($B2047,'[1]DOT Signs Costs (2)'!$A:$A,'[1]DOT Signs Costs (2)'!$W:$W)</f>
        <v>39.655000000000001</v>
      </c>
      <c r="I2047" s="36">
        <f t="shared" si="404"/>
        <v>10.682747187499999</v>
      </c>
      <c r="J2047" s="36">
        <f t="shared" si="406"/>
        <v>0.15428843749999999</v>
      </c>
      <c r="K2047" s="36">
        <f t="shared" si="407"/>
        <v>10.682747187499999</v>
      </c>
      <c r="L2047" s="36">
        <f t="shared" si="408"/>
        <v>50.492035625</v>
      </c>
      <c r="M2047" s="36">
        <f t="shared" si="409"/>
        <v>3.9484771858750003</v>
      </c>
      <c r="N2047" s="36">
        <f t="shared" si="410"/>
        <v>54.440512810874999</v>
      </c>
      <c r="O2047" s="36">
        <f t="shared" si="411"/>
        <v>9.9204981306983129</v>
      </c>
      <c r="P2047" s="36">
        <f t="shared" si="412"/>
        <v>64.361010941573312</v>
      </c>
      <c r="Q2047" s="38">
        <v>46.56</v>
      </c>
      <c r="R2047" s="39">
        <f t="shared" si="413"/>
        <v>-0.27658066088696154</v>
      </c>
      <c r="S2047" s="40"/>
      <c r="T2047" s="41" t="str">
        <f t="shared" si="414"/>
        <v/>
      </c>
      <c r="U2047" s="41" t="str">
        <f t="shared" si="415"/>
        <v/>
      </c>
      <c r="V2047" s="41">
        <f t="shared" si="403"/>
        <v>46.56</v>
      </c>
      <c r="W2047" s="18">
        <f>_xlfn.XLOOKUP($B2047,'[1]Query2 w Prices'!$B:$B,'[1]Query2 w Prices'!$L:$L)</f>
        <v>46.481099999999998</v>
      </c>
    </row>
    <row r="2048" spans="2:23" ht="16.5" customHeight="1" x14ac:dyDescent="0.25">
      <c r="B2048" s="42" t="s">
        <v>3370</v>
      </c>
      <c r="C2048" s="33" t="s">
        <v>6751</v>
      </c>
      <c r="D2048" s="34" t="str">
        <f>_xlfn.XLOOKUP($B2048,[1]Redo!$A:$A,[1]Redo!$AD:$AD)</f>
        <v>SGN,S11,WGX,SG2(CA),</v>
      </c>
      <c r="E2048" s="35">
        <v>1326</v>
      </c>
      <c r="F2048" s="36">
        <f>_xlfn.XLOOKUP($B2048,'[1]DOT Signs Costs (2)'!$A:$A,'[1]DOT Signs Costs (2)'!$Y:$Y)</f>
        <v>0.31370833333333331</v>
      </c>
      <c r="G2048" s="37">
        <f t="shared" si="405"/>
        <v>18.822499999999998</v>
      </c>
      <c r="H2048" s="36">
        <f>_xlfn.XLOOKUP($B2048,'[1]DOT Signs Costs (2)'!$A:$A,'[1]DOT Signs Costs (2)'!$W:$W)</f>
        <v>52.873333333333335</v>
      </c>
      <c r="I2048" s="36">
        <f t="shared" si="404"/>
        <v>14.552929583333333</v>
      </c>
      <c r="J2048" s="36">
        <f t="shared" si="406"/>
        <v>0.21018458333333334</v>
      </c>
      <c r="K2048" s="36">
        <f t="shared" si="407"/>
        <v>14.552929583333333</v>
      </c>
      <c r="L2048" s="36">
        <f t="shared" si="408"/>
        <v>67.636447500000003</v>
      </c>
      <c r="M2048" s="36">
        <f t="shared" si="409"/>
        <v>5.2891701945000005</v>
      </c>
      <c r="N2048" s="36">
        <f t="shared" si="410"/>
        <v>72.925617694500005</v>
      </c>
      <c r="O2048" s="36">
        <f t="shared" si="411"/>
        <v>13.288972066291587</v>
      </c>
      <c r="P2048" s="36">
        <f t="shared" si="412"/>
        <v>86.214589760791597</v>
      </c>
      <c r="Q2048" s="38">
        <v>55.63</v>
      </c>
      <c r="R2048" s="39">
        <f t="shared" si="413"/>
        <v>-0.35474958293776815</v>
      </c>
      <c r="S2048" s="40"/>
      <c r="T2048" s="41" t="str">
        <f t="shared" si="414"/>
        <v/>
      </c>
      <c r="U2048" s="41" t="str">
        <f t="shared" si="415"/>
        <v/>
      </c>
      <c r="V2048" s="41">
        <f t="shared" si="403"/>
        <v>55.63</v>
      </c>
      <c r="W2048" s="18">
        <f>_xlfn.XLOOKUP($B2048,'[1]Query2 w Prices'!$B:$B,'[1]Query2 w Prices'!$L:$L)</f>
        <v>55.550600000000003</v>
      </c>
    </row>
    <row r="2049" spans="2:23" ht="16.5" customHeight="1" x14ac:dyDescent="0.25">
      <c r="B2049" s="32" t="s">
        <v>3374</v>
      </c>
      <c r="C2049" s="33" t="s">
        <v>6752</v>
      </c>
      <c r="D2049" s="34" t="str">
        <f>_xlfn.XLOOKUP($B2049,[1]Redo!$A:$A,[1]Redo!$AD:$AD)</f>
        <v>SGN,S11,WGX,SG2(CA),</v>
      </c>
      <c r="E2049" s="35">
        <v>1326</v>
      </c>
      <c r="F2049" s="36">
        <f>_xlfn.XLOOKUP($B2049,'[1]DOT Signs Costs (2)'!$A:$A,'[1]DOT Signs Costs (2)'!$Y:$Y)</f>
        <v>0.65133333333333354</v>
      </c>
      <c r="G2049" s="37">
        <f t="shared" si="405"/>
        <v>39.080000000000013</v>
      </c>
      <c r="H2049" s="36">
        <f>_xlfn.XLOOKUP($B2049,'[1]DOT Signs Costs (2)'!$A:$A,'[1]DOT Signs Costs (2)'!$W:$W)</f>
        <v>120.85333333333335</v>
      </c>
      <c r="I2049" s="36">
        <f t="shared" si="404"/>
        <v>30.215353333333343</v>
      </c>
      <c r="J2049" s="36">
        <f t="shared" si="406"/>
        <v>0.43639333333333352</v>
      </c>
      <c r="K2049" s="36">
        <f t="shared" si="407"/>
        <v>30.215353333333343</v>
      </c>
      <c r="L2049" s="36">
        <f t="shared" si="408"/>
        <v>151.50508000000002</v>
      </c>
      <c r="M2049" s="36">
        <f t="shared" si="409"/>
        <v>11.847697256000002</v>
      </c>
      <c r="N2049" s="36">
        <f t="shared" si="410"/>
        <v>163.35277725600002</v>
      </c>
      <c r="O2049" s="36">
        <f t="shared" si="411"/>
        <v>29.767186930112974</v>
      </c>
      <c r="P2049" s="36">
        <f t="shared" si="412"/>
        <v>193.11996418611301</v>
      </c>
      <c r="Q2049" s="38">
        <v>136.12</v>
      </c>
      <c r="R2049" s="39">
        <f t="shared" si="413"/>
        <v>-0.29515314186357844</v>
      </c>
      <c r="S2049" s="40"/>
      <c r="T2049" s="41" t="str">
        <f t="shared" si="414"/>
        <v/>
      </c>
      <c r="U2049" s="41" t="str">
        <f t="shared" si="415"/>
        <v/>
      </c>
      <c r="V2049" s="41">
        <f t="shared" si="403"/>
        <v>136.12</v>
      </c>
      <c r="W2049" s="18">
        <f>_xlfn.XLOOKUP($B2049,'[1]Query2 w Prices'!$B:$B,'[1]Query2 w Prices'!$L:$L)</f>
        <v>136.04230000000001</v>
      </c>
    </row>
    <row r="2050" spans="2:23" ht="16.5" customHeight="1" x14ac:dyDescent="0.25">
      <c r="B2050" s="42" t="s">
        <v>3401</v>
      </c>
      <c r="C2050" s="33" t="s">
        <v>6753</v>
      </c>
      <c r="D2050" s="34" t="str">
        <f>_xlfn.XLOOKUP($B2050,[1]Redo!$A:$A,[1]Redo!$AD:$AD)</f>
        <v>SGN,S11,WNX,SG30(CA),</v>
      </c>
      <c r="E2050" s="35">
        <v>1326</v>
      </c>
      <c r="F2050" s="36">
        <f>_xlfn.XLOOKUP($B2050,'[1]DOT Signs Costs (2)'!$A:$A,'[1]DOT Signs Costs (2)'!$Y:$Y)</f>
        <v>0.5993750000000001</v>
      </c>
      <c r="G2050" s="37">
        <f t="shared" si="405"/>
        <v>35.962500000000006</v>
      </c>
      <c r="H2050" s="36">
        <f>_xlfn.XLOOKUP($B2050,'[1]DOT Signs Costs (2)'!$A:$A,'[1]DOT Signs Costs (2)'!$W:$W)</f>
        <v>113.30000000000001</v>
      </c>
      <c r="I2050" s="36">
        <f t="shared" si="404"/>
        <v>27.805006250000005</v>
      </c>
      <c r="J2050" s="36">
        <f t="shared" si="406"/>
        <v>0.40158125000000011</v>
      </c>
      <c r="K2050" s="36">
        <f t="shared" si="407"/>
        <v>27.805006250000005</v>
      </c>
      <c r="L2050" s="36">
        <f t="shared" si="408"/>
        <v>141.50658750000002</v>
      </c>
      <c r="M2050" s="36">
        <f t="shared" si="409"/>
        <v>11.065815142500002</v>
      </c>
      <c r="N2050" s="36">
        <f t="shared" si="410"/>
        <v>152.57240264250004</v>
      </c>
      <c r="O2050" s="36">
        <f t="shared" si="411"/>
        <v>27.802718179185067</v>
      </c>
      <c r="P2050" s="36">
        <f t="shared" si="412"/>
        <v>180.3751208216851</v>
      </c>
      <c r="Q2050" s="38">
        <v>277.83</v>
      </c>
      <c r="R2050" s="39">
        <f t="shared" si="413"/>
        <v>0.54029002854920682</v>
      </c>
      <c r="S2050" s="40"/>
      <c r="T2050" s="41" t="str">
        <f t="shared" si="414"/>
        <v/>
      </c>
      <c r="U2050" s="41" t="str">
        <f t="shared" si="415"/>
        <v/>
      </c>
      <c r="V2050" s="41">
        <f t="shared" si="403"/>
        <v>277.83</v>
      </c>
      <c r="W2050" s="18">
        <f>_xlfn.XLOOKUP($B2050,'[1]Query2 w Prices'!$B:$B,'[1]Query2 w Prices'!$L:$L)</f>
        <v>277.75310000000002</v>
      </c>
    </row>
    <row r="2051" spans="2:23" ht="16.5" customHeight="1" x14ac:dyDescent="0.25">
      <c r="B2051" s="32" t="s">
        <v>3404</v>
      </c>
      <c r="C2051" s="33" t="s">
        <v>6754</v>
      </c>
      <c r="D2051" s="34" t="str">
        <f>_xlfn.XLOOKUP($B2051,[1]Redo!$A:$A,[1]Redo!$AD:$AD)</f>
        <v>SGN,S11,WNX,SG31(CA) left,</v>
      </c>
      <c r="E2051" s="35">
        <v>1326</v>
      </c>
      <c r="F2051" s="36">
        <f>_xlfn.XLOOKUP($B2051,'[1]DOT Signs Costs (2)'!$A:$A,'[1]DOT Signs Costs (2)'!$Y:$Y)</f>
        <v>0.5993750000000001</v>
      </c>
      <c r="G2051" s="37">
        <f t="shared" si="405"/>
        <v>35.962500000000006</v>
      </c>
      <c r="H2051" s="36">
        <f>_xlfn.XLOOKUP($B2051,'[1]DOT Signs Costs (2)'!$A:$A,'[1]DOT Signs Costs (2)'!$W:$W)</f>
        <v>113.30000000000001</v>
      </c>
      <c r="I2051" s="36">
        <f t="shared" si="404"/>
        <v>27.805006250000005</v>
      </c>
      <c r="J2051" s="36">
        <f t="shared" si="406"/>
        <v>0.40158125000000011</v>
      </c>
      <c r="K2051" s="36">
        <f t="shared" si="407"/>
        <v>27.805006250000005</v>
      </c>
      <c r="L2051" s="36">
        <f t="shared" si="408"/>
        <v>141.50658750000002</v>
      </c>
      <c r="M2051" s="36">
        <f t="shared" si="409"/>
        <v>11.065815142500002</v>
      </c>
      <c r="N2051" s="36">
        <f t="shared" si="410"/>
        <v>152.57240264250004</v>
      </c>
      <c r="O2051" s="36">
        <f t="shared" si="411"/>
        <v>27.802718179185067</v>
      </c>
      <c r="P2051" s="36">
        <f t="shared" si="412"/>
        <v>180.3751208216851</v>
      </c>
      <c r="Q2051" s="38">
        <v>277.83</v>
      </c>
      <c r="R2051" s="39">
        <f t="shared" si="413"/>
        <v>0.54029002854920682</v>
      </c>
      <c r="S2051" s="40"/>
      <c r="T2051" s="41" t="str">
        <f t="shared" si="414"/>
        <v/>
      </c>
      <c r="U2051" s="41" t="str">
        <f t="shared" si="415"/>
        <v/>
      </c>
      <c r="V2051" s="41">
        <f t="shared" si="403"/>
        <v>277.83</v>
      </c>
      <c r="W2051" s="18">
        <f>_xlfn.XLOOKUP($B2051,'[1]Query2 w Prices'!$B:$B,'[1]Query2 w Prices'!$L:$L)</f>
        <v>277.75310000000002</v>
      </c>
    </row>
    <row r="2052" spans="2:23" ht="16.5" customHeight="1" x14ac:dyDescent="0.25">
      <c r="B2052" s="42" t="s">
        <v>3407</v>
      </c>
      <c r="C2052" s="33" t="s">
        <v>6755</v>
      </c>
      <c r="D2052" s="34" t="str">
        <f>_xlfn.XLOOKUP($B2052,[1]Redo!$A:$A,[1]Redo!$AD:$AD)</f>
        <v>SGN,S11,WNX,SG31(CA) right,</v>
      </c>
      <c r="E2052" s="35">
        <v>1326</v>
      </c>
      <c r="F2052" s="36">
        <f>_xlfn.XLOOKUP($B2052,'[1]DOT Signs Costs (2)'!$A:$A,'[1]DOT Signs Costs (2)'!$Y:$Y)</f>
        <v>0.5993750000000001</v>
      </c>
      <c r="G2052" s="37">
        <f t="shared" si="405"/>
        <v>35.962500000000006</v>
      </c>
      <c r="H2052" s="36">
        <f>_xlfn.XLOOKUP($B2052,'[1]DOT Signs Costs (2)'!$A:$A,'[1]DOT Signs Costs (2)'!$W:$W)</f>
        <v>113.30000000000001</v>
      </c>
      <c r="I2052" s="36">
        <f t="shared" si="404"/>
        <v>27.805006250000005</v>
      </c>
      <c r="J2052" s="36">
        <f t="shared" si="406"/>
        <v>0.40158125000000011</v>
      </c>
      <c r="K2052" s="36">
        <f t="shared" si="407"/>
        <v>27.805006250000005</v>
      </c>
      <c r="L2052" s="36">
        <f t="shared" si="408"/>
        <v>141.50658750000002</v>
      </c>
      <c r="M2052" s="36">
        <f t="shared" si="409"/>
        <v>11.065815142500002</v>
      </c>
      <c r="N2052" s="36">
        <f t="shared" si="410"/>
        <v>152.57240264250004</v>
      </c>
      <c r="O2052" s="36">
        <f t="shared" si="411"/>
        <v>27.802718179185067</v>
      </c>
      <c r="P2052" s="36">
        <f t="shared" si="412"/>
        <v>180.3751208216851</v>
      </c>
      <c r="Q2052" s="38">
        <v>277.83</v>
      </c>
      <c r="R2052" s="39">
        <f t="shared" si="413"/>
        <v>0.54029002854920682</v>
      </c>
      <c r="S2052" s="40"/>
      <c r="T2052" s="41" t="str">
        <f t="shared" si="414"/>
        <v/>
      </c>
      <c r="U2052" s="41" t="str">
        <f t="shared" si="415"/>
        <v/>
      </c>
      <c r="V2052" s="41">
        <f t="shared" si="403"/>
        <v>277.83</v>
      </c>
      <c r="W2052" s="18">
        <f>_xlfn.XLOOKUP($B2052,'[1]Query2 w Prices'!$B:$B,'[1]Query2 w Prices'!$L:$L)</f>
        <v>277.75310000000002</v>
      </c>
    </row>
    <row r="2053" spans="2:23" ht="16.5" customHeight="1" x14ac:dyDescent="0.25">
      <c r="B2053" s="32" t="s">
        <v>3410</v>
      </c>
      <c r="C2053" s="33" t="s">
        <v>6756</v>
      </c>
      <c r="D2053" s="34" t="str">
        <f>_xlfn.XLOOKUP($B2053,[1]Redo!$A:$A,[1]Redo!$AD:$AD)</f>
        <v>SGN,S11,WNX,SG32(CA) left,</v>
      </c>
      <c r="E2053" s="35">
        <v>1326</v>
      </c>
      <c r="F2053" s="36">
        <f>_xlfn.XLOOKUP($B2053,'[1]DOT Signs Costs (2)'!$A:$A,'[1]DOT Signs Costs (2)'!$Y:$Y)</f>
        <v>0.5993750000000001</v>
      </c>
      <c r="G2053" s="37">
        <f t="shared" si="405"/>
        <v>35.962500000000006</v>
      </c>
      <c r="H2053" s="36">
        <f>_xlfn.XLOOKUP($B2053,'[1]DOT Signs Costs (2)'!$A:$A,'[1]DOT Signs Costs (2)'!$W:$W)</f>
        <v>113.30000000000001</v>
      </c>
      <c r="I2053" s="36">
        <f t="shared" si="404"/>
        <v>27.805006250000005</v>
      </c>
      <c r="J2053" s="36">
        <f t="shared" si="406"/>
        <v>0.40158125000000011</v>
      </c>
      <c r="K2053" s="36">
        <f t="shared" si="407"/>
        <v>27.805006250000005</v>
      </c>
      <c r="L2053" s="36">
        <f t="shared" si="408"/>
        <v>141.50658750000002</v>
      </c>
      <c r="M2053" s="36">
        <f t="shared" si="409"/>
        <v>11.065815142500002</v>
      </c>
      <c r="N2053" s="36">
        <f t="shared" si="410"/>
        <v>152.57240264250004</v>
      </c>
      <c r="O2053" s="36">
        <f t="shared" si="411"/>
        <v>27.802718179185067</v>
      </c>
      <c r="P2053" s="36">
        <f t="shared" si="412"/>
        <v>180.3751208216851</v>
      </c>
      <c r="Q2053" s="38">
        <v>277.83</v>
      </c>
      <c r="R2053" s="39">
        <f t="shared" si="413"/>
        <v>0.54029002854920682</v>
      </c>
      <c r="S2053" s="40"/>
      <c r="T2053" s="41" t="str">
        <f t="shared" si="414"/>
        <v/>
      </c>
      <c r="U2053" s="41" t="str">
        <f t="shared" si="415"/>
        <v/>
      </c>
      <c r="V2053" s="41">
        <f t="shared" si="403"/>
        <v>277.83</v>
      </c>
      <c r="W2053" s="18">
        <f>_xlfn.XLOOKUP($B2053,'[1]Query2 w Prices'!$B:$B,'[1]Query2 w Prices'!$L:$L)</f>
        <v>277.75310000000002</v>
      </c>
    </row>
    <row r="2054" spans="2:23" ht="16.5" customHeight="1" x14ac:dyDescent="0.25">
      <c r="B2054" s="42" t="s">
        <v>3413</v>
      </c>
      <c r="C2054" s="33" t="s">
        <v>6757</v>
      </c>
      <c r="D2054" s="34" t="str">
        <f>_xlfn.XLOOKUP($B2054,[1]Redo!$A:$A,[1]Redo!$AD:$AD)</f>
        <v>SGN,S11,WNX,SG32(CA) right,</v>
      </c>
      <c r="E2054" s="35">
        <v>1326</v>
      </c>
      <c r="F2054" s="36">
        <f>_xlfn.XLOOKUP($B2054,'[1]DOT Signs Costs (2)'!$A:$A,'[1]DOT Signs Costs (2)'!$Y:$Y)</f>
        <v>0.5993750000000001</v>
      </c>
      <c r="G2054" s="37">
        <f t="shared" si="405"/>
        <v>35.962500000000006</v>
      </c>
      <c r="H2054" s="36">
        <f>_xlfn.XLOOKUP($B2054,'[1]DOT Signs Costs (2)'!$A:$A,'[1]DOT Signs Costs (2)'!$W:$W)</f>
        <v>113.30000000000001</v>
      </c>
      <c r="I2054" s="36">
        <f t="shared" si="404"/>
        <v>27.805006250000005</v>
      </c>
      <c r="J2054" s="36">
        <f t="shared" si="406"/>
        <v>0.40158125000000011</v>
      </c>
      <c r="K2054" s="36">
        <f t="shared" si="407"/>
        <v>27.805006250000005</v>
      </c>
      <c r="L2054" s="36">
        <f t="shared" si="408"/>
        <v>141.50658750000002</v>
      </c>
      <c r="M2054" s="36">
        <f t="shared" si="409"/>
        <v>11.065815142500002</v>
      </c>
      <c r="N2054" s="36">
        <f t="shared" si="410"/>
        <v>152.57240264250004</v>
      </c>
      <c r="O2054" s="36">
        <f t="shared" si="411"/>
        <v>27.802718179185067</v>
      </c>
      <c r="P2054" s="36">
        <f t="shared" si="412"/>
        <v>180.3751208216851</v>
      </c>
      <c r="Q2054" s="38">
        <v>277.83</v>
      </c>
      <c r="R2054" s="39">
        <f t="shared" si="413"/>
        <v>0.54029002854920682</v>
      </c>
      <c r="S2054" s="40"/>
      <c r="T2054" s="41" t="str">
        <f t="shared" si="414"/>
        <v/>
      </c>
      <c r="U2054" s="41" t="str">
        <f t="shared" si="415"/>
        <v/>
      </c>
      <c r="V2054" s="41">
        <f t="shared" ref="V2054:V2117" si="416">ROUND($W2054+7.75%,2)</f>
        <v>277.83</v>
      </c>
      <c r="W2054" s="18">
        <f>_xlfn.XLOOKUP($B2054,'[1]Query2 w Prices'!$B:$B,'[1]Query2 w Prices'!$L:$L)</f>
        <v>277.75310000000002</v>
      </c>
    </row>
    <row r="2055" spans="2:23" ht="16.5" customHeight="1" x14ac:dyDescent="0.25">
      <c r="B2055" s="32" t="s">
        <v>3416</v>
      </c>
      <c r="C2055" s="33" t="s">
        <v>6758</v>
      </c>
      <c r="D2055" s="34" t="str">
        <f>_xlfn.XLOOKUP($B2055,[1]Redo!$A:$A,[1]Redo!$AD:$AD)</f>
        <v>SGN,S11,WNX,SG32(CA) up,</v>
      </c>
      <c r="E2055" s="35">
        <v>1326</v>
      </c>
      <c r="F2055" s="36">
        <f>_xlfn.XLOOKUP($B2055,'[1]DOT Signs Costs (2)'!$A:$A,'[1]DOT Signs Costs (2)'!$Y:$Y)</f>
        <v>0.5993750000000001</v>
      </c>
      <c r="G2055" s="37">
        <f t="shared" si="405"/>
        <v>35.962500000000006</v>
      </c>
      <c r="H2055" s="36">
        <f>_xlfn.XLOOKUP($B2055,'[1]DOT Signs Costs (2)'!$A:$A,'[1]DOT Signs Costs (2)'!$W:$W)</f>
        <v>113.30000000000001</v>
      </c>
      <c r="I2055" s="36">
        <f t="shared" ref="I2055:I2118" si="417">F2055*$K$4</f>
        <v>27.805006250000005</v>
      </c>
      <c r="J2055" s="36">
        <f t="shared" si="406"/>
        <v>0.40158125000000011</v>
      </c>
      <c r="K2055" s="36">
        <f t="shared" si="407"/>
        <v>27.805006250000005</v>
      </c>
      <c r="L2055" s="36">
        <f t="shared" si="408"/>
        <v>141.50658750000002</v>
      </c>
      <c r="M2055" s="36">
        <f t="shared" si="409"/>
        <v>11.065815142500002</v>
      </c>
      <c r="N2055" s="36">
        <f t="shared" si="410"/>
        <v>152.57240264250004</v>
      </c>
      <c r="O2055" s="36">
        <f t="shared" si="411"/>
        <v>27.802718179185067</v>
      </c>
      <c r="P2055" s="36">
        <f t="shared" si="412"/>
        <v>180.3751208216851</v>
      </c>
      <c r="Q2055" s="38">
        <v>277.83</v>
      </c>
      <c r="R2055" s="39">
        <f t="shared" si="413"/>
        <v>0.54029002854920682</v>
      </c>
      <c r="S2055" s="40"/>
      <c r="T2055" s="41" t="str">
        <f t="shared" si="414"/>
        <v/>
      </c>
      <c r="U2055" s="41" t="str">
        <f t="shared" si="415"/>
        <v/>
      </c>
      <c r="V2055" s="41">
        <f t="shared" si="416"/>
        <v>277.83</v>
      </c>
      <c r="W2055" s="18">
        <f>_xlfn.XLOOKUP($B2055,'[1]Query2 w Prices'!$B:$B,'[1]Query2 w Prices'!$L:$L)</f>
        <v>277.75310000000002</v>
      </c>
    </row>
    <row r="2056" spans="2:23" ht="16.5" customHeight="1" x14ac:dyDescent="0.25">
      <c r="B2056" s="42" t="s">
        <v>3419</v>
      </c>
      <c r="C2056" s="33" t="s">
        <v>6759</v>
      </c>
      <c r="D2056" s="34" t="str">
        <f>_xlfn.XLOOKUP($B2056,[1]Redo!$A:$A,[1]Redo!$AD:$AD)</f>
        <v>SGN,S11,WNX,SG34(CA),</v>
      </c>
      <c r="E2056" s="35">
        <v>1326</v>
      </c>
      <c r="F2056" s="36">
        <f>_xlfn.XLOOKUP($B2056,'[1]DOT Signs Costs (2)'!$A:$A,'[1]DOT Signs Costs (2)'!$Y:$Y)</f>
        <v>0.73760000000000003</v>
      </c>
      <c r="G2056" s="37">
        <f t="shared" si="405"/>
        <v>44.256</v>
      </c>
      <c r="H2056" s="36">
        <f>_xlfn.XLOOKUP($B2056,'[1]DOT Signs Costs (2)'!$A:$A,'[1]DOT Signs Costs (2)'!$W:$W)</f>
        <v>145.024</v>
      </c>
      <c r="I2056" s="36">
        <f t="shared" si="417"/>
        <v>34.217264</v>
      </c>
      <c r="J2056" s="36">
        <f t="shared" si="406"/>
        <v>0.49419200000000008</v>
      </c>
      <c r="K2056" s="36">
        <f t="shared" si="407"/>
        <v>34.217264</v>
      </c>
      <c r="L2056" s="36">
        <f t="shared" si="408"/>
        <v>179.735456</v>
      </c>
      <c r="M2056" s="36">
        <f t="shared" si="409"/>
        <v>14.0553126592</v>
      </c>
      <c r="N2056" s="36">
        <f t="shared" si="410"/>
        <v>193.79076865920001</v>
      </c>
      <c r="O2056" s="36">
        <f t="shared" si="411"/>
        <v>35.313792228756256</v>
      </c>
      <c r="P2056" s="36">
        <f t="shared" si="412"/>
        <v>229.10456088795627</v>
      </c>
      <c r="Q2056" s="38">
        <v>381</v>
      </c>
      <c r="R2056" s="39">
        <f t="shared" si="413"/>
        <v>0.66299613819704051</v>
      </c>
      <c r="S2056" s="40"/>
      <c r="T2056" s="41" t="str">
        <f t="shared" si="414"/>
        <v/>
      </c>
      <c r="U2056" s="41" t="str">
        <f t="shared" si="415"/>
        <v/>
      </c>
      <c r="V2056" s="41">
        <f t="shared" si="416"/>
        <v>381</v>
      </c>
      <c r="W2056" s="18">
        <f>_xlfn.XLOOKUP($B2056,'[1]Query2 w Prices'!$B:$B,'[1]Query2 w Prices'!$L:$L)</f>
        <v>380.91849999999999</v>
      </c>
    </row>
    <row r="2057" spans="2:23" ht="16.5" customHeight="1" x14ac:dyDescent="0.25">
      <c r="B2057" s="32" t="s">
        <v>3422</v>
      </c>
      <c r="C2057" s="33" t="s">
        <v>6760</v>
      </c>
      <c r="D2057" s="34" t="str">
        <f>_xlfn.XLOOKUP($B2057,[1]Redo!$A:$A,[1]Redo!$AD:$AD)</f>
        <v>SGN,S11,WNX,SG34(CA),</v>
      </c>
      <c r="E2057" s="35">
        <v>1326</v>
      </c>
      <c r="F2057" s="36">
        <f>_xlfn.XLOOKUP($B2057,'[1]DOT Signs Costs (2)'!$A:$A,'[1]DOT Signs Costs (2)'!$Y:$Y)</f>
        <v>1.1287500000000001</v>
      </c>
      <c r="G2057" s="37">
        <f t="shared" si="405"/>
        <v>67.725000000000009</v>
      </c>
      <c r="H2057" s="36">
        <f>_xlfn.XLOOKUP($B2057,'[1]DOT Signs Costs (2)'!$A:$A,'[1]DOT Signs Costs (2)'!$W:$W)</f>
        <v>226.60000000000002</v>
      </c>
      <c r="I2057" s="36">
        <f t="shared" si="417"/>
        <v>52.362712500000008</v>
      </c>
      <c r="J2057" s="36">
        <f t="shared" si="406"/>
        <v>0.75626250000000017</v>
      </c>
      <c r="K2057" s="36">
        <f t="shared" si="407"/>
        <v>52.362712500000008</v>
      </c>
      <c r="L2057" s="36">
        <f t="shared" si="408"/>
        <v>279.718975</v>
      </c>
      <c r="M2057" s="36">
        <f t="shared" si="409"/>
        <v>21.874023845</v>
      </c>
      <c r="N2057" s="36">
        <f t="shared" si="410"/>
        <v>301.59299884500001</v>
      </c>
      <c r="O2057" s="36">
        <f t="shared" si="411"/>
        <v>54.958203492084863</v>
      </c>
      <c r="P2057" s="36">
        <f t="shared" si="412"/>
        <v>356.55120233708487</v>
      </c>
      <c r="Q2057" s="38">
        <v>595.26</v>
      </c>
      <c r="R2057" s="39">
        <f t="shared" si="413"/>
        <v>0.66949373918318444</v>
      </c>
      <c r="S2057" s="40"/>
      <c r="T2057" s="41" t="str">
        <f t="shared" si="414"/>
        <v/>
      </c>
      <c r="U2057" s="41" t="str">
        <f t="shared" si="415"/>
        <v/>
      </c>
      <c r="V2057" s="41">
        <f t="shared" si="416"/>
        <v>595.26</v>
      </c>
      <c r="W2057" s="18">
        <f>_xlfn.XLOOKUP($B2057,'[1]Query2 w Prices'!$B:$B,'[1]Query2 w Prices'!$L:$L)</f>
        <v>595.18520000000001</v>
      </c>
    </row>
    <row r="2058" spans="2:23" ht="16.5" customHeight="1" x14ac:dyDescent="0.25">
      <c r="B2058" s="42" t="s">
        <v>3424</v>
      </c>
      <c r="C2058" s="33" t="s">
        <v>6761</v>
      </c>
      <c r="D2058" s="34" t="str">
        <f>_xlfn.XLOOKUP($B2058,[1]Redo!$A:$A,[1]Redo!$AD:$AD)</f>
        <v>SGN,S8,BWX,SG35-1P(CA),</v>
      </c>
      <c r="E2058" s="35">
        <v>1326</v>
      </c>
      <c r="F2058" s="36">
        <f>_xlfn.XLOOKUP($B2058,'[1]DOT Signs Costs (2)'!$A:$A,'[1]DOT Signs Costs (2)'!$Y:$Y)</f>
        <v>0.36762499999999998</v>
      </c>
      <c r="G2058" s="37">
        <f t="shared" ref="G2058:G2121" si="418">IFERROR(SUM(F2058*60), " ")</f>
        <v>22.057499999999997</v>
      </c>
      <c r="H2058" s="36">
        <f>_xlfn.XLOOKUP($B2058,'[1]DOT Signs Costs (2)'!$A:$A,'[1]DOT Signs Costs (2)'!$W:$W)</f>
        <v>67.98</v>
      </c>
      <c r="I2058" s="36">
        <f t="shared" si="417"/>
        <v>17.054123749999999</v>
      </c>
      <c r="J2058" s="36">
        <f t="shared" ref="J2058:J2121" si="419">IFERROR(SUM($J$4*F2058), " " )</f>
        <v>0.24630874999999999</v>
      </c>
      <c r="K2058" s="36">
        <f t="shared" ref="K2058:K2121" si="420">IFERROR(SUM($K$4*F2058), " ")</f>
        <v>17.054123749999999</v>
      </c>
      <c r="L2058" s="36">
        <f t="shared" ref="L2058:L2121" si="421">IFERROR(SUM(H2058+J2058+K2058), " ")</f>
        <v>85.280432500000003</v>
      </c>
      <c r="M2058" s="36">
        <f t="shared" ref="M2058:M2121" si="422">IFERROR(SUM(L2058*$M$4), " ")</f>
        <v>6.6689298215000008</v>
      </c>
      <c r="N2058" s="36">
        <f t="shared" ref="N2058:N2121" si="423">IFERROR(SUM(L2058+M2058), " ")</f>
        <v>91.949362321500004</v>
      </c>
      <c r="O2058" s="36">
        <f t="shared" ref="O2058:O2121" si="424">IFERROR(SUM(N2058*$O$4), " ")</f>
        <v>16.75560037794364</v>
      </c>
      <c r="P2058" s="36">
        <f t="shared" ref="P2058:P2121" si="425">IFERROR(SUM(O2058+N2058),"")</f>
        <v>108.70496269944364</v>
      </c>
      <c r="Q2058" s="38" t="e">
        <v>#N/A</v>
      </c>
      <c r="R2058" s="39" t="str">
        <f t="shared" ref="R2058:R2121" si="426">IFERROR(SUM(Q2058-P2058)/(P2058)," ")</f>
        <v xml:space="preserve"> </v>
      </c>
      <c r="S2058" s="40"/>
      <c r="T2058" s="41" t="str">
        <f t="shared" ref="T2058:T2121" si="427">IF(S2058=0,"",Q2058*S2058)</f>
        <v/>
      </c>
      <c r="U2058" s="41" t="str">
        <f t="shared" ref="U2058:U2121" si="428">IFERROR(T2058-(P2058*S2058),"")</f>
        <v/>
      </c>
      <c r="V2058" s="41" t="e">
        <f t="shared" si="416"/>
        <v>#N/A</v>
      </c>
      <c r="W2058" s="18" t="e">
        <f>_xlfn.XLOOKUP($B2058,'[1]Query2 w Prices'!$B:$B,'[1]Query2 w Prices'!$L:$L)</f>
        <v>#N/A</v>
      </c>
    </row>
    <row r="2059" spans="2:23" ht="16.5" customHeight="1" x14ac:dyDescent="0.25">
      <c r="B2059" s="32" t="s">
        <v>3425</v>
      </c>
      <c r="C2059" s="33" t="s">
        <v>6762</v>
      </c>
      <c r="D2059" s="34" t="str">
        <f>_xlfn.XLOOKUP($B2059,[1]Redo!$A:$A,[1]Redo!$AD:$AD)</f>
        <v>SGN,S8,BWX,SG35-1P(CA),</v>
      </c>
      <c r="E2059" s="35">
        <v>1326</v>
      </c>
      <c r="F2059" s="36">
        <f>_xlfn.XLOOKUP($B2059,'[1]DOT Signs Costs (2)'!$A:$A,'[1]DOT Signs Costs (2)'!$Y:$Y)</f>
        <v>0.56820000000000015</v>
      </c>
      <c r="G2059" s="37">
        <f t="shared" si="418"/>
        <v>34.092000000000006</v>
      </c>
      <c r="H2059" s="36">
        <f>_xlfn.XLOOKUP($B2059,'[1]DOT Signs Costs (2)'!$A:$A,'[1]DOT Signs Costs (2)'!$W:$W)</f>
        <v>108.768</v>
      </c>
      <c r="I2059" s="36">
        <f t="shared" si="417"/>
        <v>26.358798000000007</v>
      </c>
      <c r="J2059" s="36">
        <f t="shared" si="419"/>
        <v>0.38069400000000014</v>
      </c>
      <c r="K2059" s="36">
        <f t="shared" si="420"/>
        <v>26.358798000000007</v>
      </c>
      <c r="L2059" s="36">
        <f t="shared" si="421"/>
        <v>135.50749200000001</v>
      </c>
      <c r="M2059" s="36">
        <f t="shared" si="422"/>
        <v>10.596685874400002</v>
      </c>
      <c r="N2059" s="36">
        <f t="shared" si="423"/>
        <v>146.10417787440002</v>
      </c>
      <c r="O2059" s="36">
        <f t="shared" si="424"/>
        <v>26.624036928628321</v>
      </c>
      <c r="P2059" s="36">
        <f t="shared" si="425"/>
        <v>172.72821480302835</v>
      </c>
      <c r="Q2059" s="38" t="e">
        <v>#N/A</v>
      </c>
      <c r="R2059" s="39" t="str">
        <f t="shared" si="426"/>
        <v xml:space="preserve"> </v>
      </c>
      <c r="S2059" s="40"/>
      <c r="T2059" s="41" t="str">
        <f t="shared" si="427"/>
        <v/>
      </c>
      <c r="U2059" s="41" t="str">
        <f t="shared" si="428"/>
        <v/>
      </c>
      <c r="V2059" s="41" t="e">
        <f t="shared" si="416"/>
        <v>#N/A</v>
      </c>
      <c r="W2059" s="18" t="e">
        <f>_xlfn.XLOOKUP($B2059,'[1]Query2 w Prices'!$B:$B,'[1]Query2 w Prices'!$L:$L)</f>
        <v>#N/A</v>
      </c>
    </row>
    <row r="2060" spans="2:23" ht="16.5" customHeight="1" x14ac:dyDescent="0.25">
      <c r="B2060" s="42" t="s">
        <v>3426</v>
      </c>
      <c r="C2060" s="33" t="s">
        <v>6763</v>
      </c>
      <c r="D2060" s="34" t="str">
        <f>_xlfn.XLOOKUP($B2060,[1]Redo!$A:$A,[1]Redo!$AD:$AD)</f>
        <v>SGN,S8,BWX,SG35P(CA),</v>
      </c>
      <c r="E2060" s="35">
        <v>1326</v>
      </c>
      <c r="F2060" s="36">
        <f>_xlfn.XLOOKUP($B2060,'[1]DOT Signs Costs (2)'!$A:$A,'[1]DOT Signs Costs (2)'!$Y:$Y)</f>
        <v>0.43114999999999998</v>
      </c>
      <c r="G2060" s="37">
        <f t="shared" si="418"/>
        <v>25.869</v>
      </c>
      <c r="H2060" s="36">
        <f>_xlfn.XLOOKUP($B2060,'[1]DOT Signs Costs (2)'!$A:$A,'[1]DOT Signs Costs (2)'!$W:$W)</f>
        <v>81.576000000000008</v>
      </c>
      <c r="I2060" s="36">
        <f t="shared" si="417"/>
        <v>20.0010485</v>
      </c>
      <c r="J2060" s="36">
        <f t="shared" si="419"/>
        <v>0.28887050000000003</v>
      </c>
      <c r="K2060" s="36">
        <f t="shared" si="420"/>
        <v>20.0010485</v>
      </c>
      <c r="L2060" s="36">
        <f t="shared" si="421"/>
        <v>101.86591900000001</v>
      </c>
      <c r="M2060" s="36">
        <f t="shared" si="422"/>
        <v>7.9659148658000012</v>
      </c>
      <c r="N2060" s="36">
        <f t="shared" si="423"/>
        <v>109.83183386580001</v>
      </c>
      <c r="O2060" s="36">
        <f t="shared" si="424"/>
        <v>20.014258615491617</v>
      </c>
      <c r="P2060" s="36">
        <f t="shared" si="425"/>
        <v>129.84609248129163</v>
      </c>
      <c r="Q2060" s="38" t="e">
        <v>#N/A</v>
      </c>
      <c r="R2060" s="39" t="str">
        <f t="shared" si="426"/>
        <v xml:space="preserve"> </v>
      </c>
      <c r="S2060" s="40"/>
      <c r="T2060" s="41" t="str">
        <f t="shared" si="427"/>
        <v/>
      </c>
      <c r="U2060" s="41" t="str">
        <f t="shared" si="428"/>
        <v/>
      </c>
      <c r="V2060" s="41" t="e">
        <f t="shared" si="416"/>
        <v>#N/A</v>
      </c>
      <c r="W2060" s="18" t="e">
        <f>_xlfn.XLOOKUP($B2060,'[1]Query2 w Prices'!$B:$B,'[1]Query2 w Prices'!$L:$L)</f>
        <v>#N/A</v>
      </c>
    </row>
    <row r="2061" spans="2:23" ht="16.5" customHeight="1" x14ac:dyDescent="0.25">
      <c r="B2061" s="32" t="s">
        <v>3429</v>
      </c>
      <c r="C2061" s="33" t="s">
        <v>6764</v>
      </c>
      <c r="D2061" s="34" t="str">
        <f>_xlfn.XLOOKUP($B2061,[1]Redo!$A:$A,[1]Redo!$AD:$AD)</f>
        <v>SGN,S8,BWX,SG35P(CA),</v>
      </c>
      <c r="E2061" s="35">
        <v>1326</v>
      </c>
      <c r="F2061" s="36">
        <f>_xlfn.XLOOKUP($B2061,'[1]DOT Signs Costs (2)'!$A:$A,'[1]DOT Signs Costs (2)'!$Y:$Y)</f>
        <v>0.25175000000000003</v>
      </c>
      <c r="G2061" s="37">
        <f t="shared" si="418"/>
        <v>15.105000000000002</v>
      </c>
      <c r="H2061" s="36">
        <f>_xlfn.XLOOKUP($B2061,'[1]DOT Signs Costs (2)'!$A:$A,'[1]DOT Signs Costs (2)'!$W:$W)</f>
        <v>45.32</v>
      </c>
      <c r="I2061" s="36">
        <f t="shared" si="417"/>
        <v>11.678682500000001</v>
      </c>
      <c r="J2061" s="36">
        <f t="shared" si="419"/>
        <v>0.16867250000000003</v>
      </c>
      <c r="K2061" s="36">
        <f t="shared" si="420"/>
        <v>11.678682500000001</v>
      </c>
      <c r="L2061" s="36">
        <f t="shared" si="421"/>
        <v>57.167355000000001</v>
      </c>
      <c r="M2061" s="36">
        <f t="shared" si="422"/>
        <v>4.4704871610000003</v>
      </c>
      <c r="N2061" s="36">
        <f t="shared" si="423"/>
        <v>61.637842161000002</v>
      </c>
      <c r="O2061" s="36">
        <f t="shared" si="424"/>
        <v>11.232041477322927</v>
      </c>
      <c r="P2061" s="36">
        <f t="shared" si="425"/>
        <v>72.869883638322932</v>
      </c>
      <c r="Q2061" s="38">
        <v>141.79</v>
      </c>
      <c r="R2061" s="39">
        <f t="shared" si="426"/>
        <v>0.94579698663648404</v>
      </c>
      <c r="S2061" s="40"/>
      <c r="T2061" s="41" t="str">
        <f t="shared" si="427"/>
        <v/>
      </c>
      <c r="U2061" s="41" t="str">
        <f t="shared" si="428"/>
        <v/>
      </c>
      <c r="V2061" s="41">
        <f t="shared" si="416"/>
        <v>141.79</v>
      </c>
      <c r="W2061" s="18">
        <f>_xlfn.XLOOKUP($B2061,'[1]Query2 w Prices'!$B:$B,'[1]Query2 w Prices'!$L:$L)</f>
        <v>141.71080000000001</v>
      </c>
    </row>
    <row r="2062" spans="2:23" ht="16.5" customHeight="1" x14ac:dyDescent="0.25">
      <c r="B2062" s="42" t="s">
        <v>3431</v>
      </c>
      <c r="C2062" s="33" t="s">
        <v>6765</v>
      </c>
      <c r="D2062" s="34" t="str">
        <f>_xlfn.XLOOKUP($B2062,[1]Redo!$A:$A,[1]Redo!$AD:$AD)</f>
        <v>SGN,S11,WEX,SG38(CA) Next Right,</v>
      </c>
      <c r="E2062" s="35">
        <v>1326</v>
      </c>
      <c r="F2062" s="36">
        <f>_xlfn.XLOOKUP($B2062,'[1]DOT Signs Costs (2)'!$A:$A,'[1]DOT Signs Costs (2)'!$Y:$Y)</f>
        <v>0.75818750000000013</v>
      </c>
      <c r="G2062" s="37">
        <f t="shared" si="418"/>
        <v>45.491250000000008</v>
      </c>
      <c r="H2062" s="36">
        <f>_xlfn.XLOOKUP($B2062,'[1]DOT Signs Costs (2)'!$A:$A,'[1]DOT Signs Costs (2)'!$W:$W)</f>
        <v>147.29000000000002</v>
      </c>
      <c r="I2062" s="36">
        <f t="shared" si="417"/>
        <v>35.172318125000004</v>
      </c>
      <c r="J2062" s="36">
        <f t="shared" si="419"/>
        <v>0.50798562500000011</v>
      </c>
      <c r="K2062" s="36">
        <f t="shared" si="420"/>
        <v>35.172318125000004</v>
      </c>
      <c r="L2062" s="36">
        <f t="shared" si="421"/>
        <v>182.97030375000003</v>
      </c>
      <c r="M2062" s="36">
        <f t="shared" si="422"/>
        <v>14.308277753250003</v>
      </c>
      <c r="N2062" s="36">
        <f t="shared" si="423"/>
        <v>197.27858150325002</v>
      </c>
      <c r="O2062" s="36">
        <f t="shared" si="424"/>
        <v>35.949363773055005</v>
      </c>
      <c r="P2062" s="36">
        <f t="shared" si="425"/>
        <v>233.22794527630504</v>
      </c>
      <c r="Q2062" s="38">
        <v>408.2</v>
      </c>
      <c r="R2062" s="39">
        <f t="shared" si="426"/>
        <v>0.75021908080700039</v>
      </c>
      <c r="S2062" s="40"/>
      <c r="T2062" s="41" t="str">
        <f t="shared" si="427"/>
        <v/>
      </c>
      <c r="U2062" s="41" t="str">
        <f t="shared" si="428"/>
        <v/>
      </c>
      <c r="V2062" s="41">
        <f t="shared" si="416"/>
        <v>408.2</v>
      </c>
      <c r="W2062" s="18">
        <f>_xlfn.XLOOKUP($B2062,'[1]Query2 w Prices'!$B:$B,'[1]Query2 w Prices'!$L:$L)</f>
        <v>408.12700000000001</v>
      </c>
    </row>
    <row r="2063" spans="2:23" ht="16.5" customHeight="1" x14ac:dyDescent="0.25">
      <c r="B2063" s="32" t="s">
        <v>3435</v>
      </c>
      <c r="C2063" s="33" t="s">
        <v>6766</v>
      </c>
      <c r="D2063" s="34" t="str">
        <f>_xlfn.XLOOKUP($B2063,[1]Redo!$A:$A,[1]Redo!$AD:$AD)</f>
        <v>SGN,S11,WEX,SG38(CA) Next Right,</v>
      </c>
      <c r="E2063" s="35">
        <v>1326</v>
      </c>
      <c r="F2063" s="36">
        <f>_xlfn.XLOOKUP($B2063,'[1]DOT Signs Costs (2)'!$A:$A,'[1]DOT Signs Costs (2)'!$Y:$Y)</f>
        <v>1.1599250000000003</v>
      </c>
      <c r="G2063" s="37">
        <f t="shared" si="418"/>
        <v>69.595500000000015</v>
      </c>
      <c r="H2063" s="36">
        <f>_xlfn.XLOOKUP($B2063,'[1]DOT Signs Costs (2)'!$A:$A,'[1]DOT Signs Costs (2)'!$W:$W)</f>
        <v>231.13200000000001</v>
      </c>
      <c r="I2063" s="36">
        <f t="shared" si="417"/>
        <v>53.808920750000013</v>
      </c>
      <c r="J2063" s="36">
        <f t="shared" si="419"/>
        <v>0.77714975000000031</v>
      </c>
      <c r="K2063" s="36">
        <f t="shared" si="420"/>
        <v>53.808920750000013</v>
      </c>
      <c r="L2063" s="36">
        <f t="shared" si="421"/>
        <v>285.71807050000001</v>
      </c>
      <c r="M2063" s="36">
        <f t="shared" si="422"/>
        <v>22.343153113100001</v>
      </c>
      <c r="N2063" s="36">
        <f t="shared" si="423"/>
        <v>308.06122361310003</v>
      </c>
      <c r="O2063" s="36">
        <f t="shared" si="424"/>
        <v>56.136884742641605</v>
      </c>
      <c r="P2063" s="36">
        <f t="shared" si="425"/>
        <v>364.19810835574162</v>
      </c>
      <c r="Q2063" s="38">
        <v>612.27</v>
      </c>
      <c r="R2063" s="39">
        <f t="shared" si="426"/>
        <v>0.68114546987692359</v>
      </c>
      <c r="S2063" s="40"/>
      <c r="T2063" s="41" t="str">
        <f t="shared" si="427"/>
        <v/>
      </c>
      <c r="U2063" s="41" t="str">
        <f t="shared" si="428"/>
        <v/>
      </c>
      <c r="V2063" s="41">
        <f t="shared" si="416"/>
        <v>612.27</v>
      </c>
      <c r="W2063" s="18">
        <f>_xlfn.XLOOKUP($B2063,'[1]Query2 w Prices'!$B:$B,'[1]Query2 w Prices'!$L:$L)</f>
        <v>612.19050000000004</v>
      </c>
    </row>
    <row r="2064" spans="2:23" ht="16.5" customHeight="1" x14ac:dyDescent="0.25">
      <c r="B2064" s="42" t="s">
        <v>3436</v>
      </c>
      <c r="C2064" s="33" t="s">
        <v>6767</v>
      </c>
      <c r="D2064" s="34" t="str">
        <f>_xlfn.XLOOKUP($B2064,[1]Redo!$A:$A,[1]Redo!$AD:$AD)</f>
        <v>SGN,S11,WEX,SG39(CA) Left,</v>
      </c>
      <c r="E2064" s="35">
        <v>1326</v>
      </c>
      <c r="F2064" s="36">
        <f>_xlfn.XLOOKUP($B2064,'[1]DOT Signs Costs (2)'!$A:$A,'[1]DOT Signs Costs (2)'!$Y:$Y)</f>
        <v>0.35145000000000004</v>
      </c>
      <c r="G2064" s="37">
        <f t="shared" si="418"/>
        <v>21.087000000000003</v>
      </c>
      <c r="H2064" s="36">
        <f>_xlfn.XLOOKUP($B2064,'[1]DOT Signs Costs (2)'!$A:$A,'[1]DOT Signs Costs (2)'!$W:$W)</f>
        <v>63.448000000000008</v>
      </c>
      <c r="I2064" s="36">
        <f t="shared" si="417"/>
        <v>16.303765500000001</v>
      </c>
      <c r="J2064" s="36">
        <f t="shared" si="419"/>
        <v>0.23547150000000003</v>
      </c>
      <c r="K2064" s="36">
        <f t="shared" si="420"/>
        <v>16.303765500000001</v>
      </c>
      <c r="L2064" s="36">
        <f t="shared" si="421"/>
        <v>79.987237000000007</v>
      </c>
      <c r="M2064" s="36">
        <f t="shared" si="422"/>
        <v>6.2550019334000009</v>
      </c>
      <c r="N2064" s="36">
        <f t="shared" si="423"/>
        <v>86.242238933400003</v>
      </c>
      <c r="O2064" s="36">
        <f t="shared" si="424"/>
        <v>15.715611884448023</v>
      </c>
      <c r="P2064" s="36">
        <f t="shared" si="425"/>
        <v>101.95785081784803</v>
      </c>
      <c r="Q2064" s="38">
        <v>65.83</v>
      </c>
      <c r="R2064" s="39">
        <f t="shared" si="426"/>
        <v>-0.35434103924367677</v>
      </c>
      <c r="S2064" s="40"/>
      <c r="T2064" s="41" t="str">
        <f t="shared" si="427"/>
        <v/>
      </c>
      <c r="U2064" s="41" t="str">
        <f t="shared" si="428"/>
        <v/>
      </c>
      <c r="V2064" s="41">
        <f t="shared" si="416"/>
        <v>65.83</v>
      </c>
      <c r="W2064" s="18">
        <f>_xlfn.XLOOKUP($B2064,'[1]Query2 w Prices'!$B:$B,'[1]Query2 w Prices'!$L:$L)</f>
        <v>65.753799999999998</v>
      </c>
    </row>
    <row r="2065" spans="2:23" ht="16.5" customHeight="1" x14ac:dyDescent="0.25">
      <c r="B2065" s="32" t="s">
        <v>3439</v>
      </c>
      <c r="C2065" s="33" t="s">
        <v>6768</v>
      </c>
      <c r="D2065" s="34" t="str">
        <f>_xlfn.XLOOKUP($B2065,[1]Redo!$A:$A,[1]Redo!$AD:$AD)</f>
        <v>SGN,S11,WEX,SG39(CA) Left,</v>
      </c>
      <c r="E2065" s="35">
        <v>1326</v>
      </c>
      <c r="F2065" s="36">
        <f>_xlfn.XLOOKUP($B2065,'[1]DOT Signs Costs (2)'!$A:$A,'[1]DOT Signs Costs (2)'!$Y:$Y)</f>
        <v>0.5993750000000001</v>
      </c>
      <c r="G2065" s="37">
        <f t="shared" si="418"/>
        <v>35.962500000000006</v>
      </c>
      <c r="H2065" s="36">
        <f>_xlfn.XLOOKUP($B2065,'[1]DOT Signs Costs (2)'!$A:$A,'[1]DOT Signs Costs (2)'!$W:$W)</f>
        <v>113.30000000000001</v>
      </c>
      <c r="I2065" s="36">
        <f t="shared" si="417"/>
        <v>27.805006250000005</v>
      </c>
      <c r="J2065" s="36">
        <f t="shared" si="419"/>
        <v>0.40158125000000011</v>
      </c>
      <c r="K2065" s="36">
        <f t="shared" si="420"/>
        <v>27.805006250000005</v>
      </c>
      <c r="L2065" s="36">
        <f t="shared" si="421"/>
        <v>141.50658750000002</v>
      </c>
      <c r="M2065" s="36">
        <f t="shared" si="422"/>
        <v>11.065815142500002</v>
      </c>
      <c r="N2065" s="36">
        <f t="shared" si="423"/>
        <v>152.57240264250004</v>
      </c>
      <c r="O2065" s="36">
        <f t="shared" si="424"/>
        <v>27.802718179185067</v>
      </c>
      <c r="P2065" s="36">
        <f t="shared" si="425"/>
        <v>180.3751208216851</v>
      </c>
      <c r="Q2065" s="38">
        <v>328.85</v>
      </c>
      <c r="R2065" s="39">
        <f t="shared" si="426"/>
        <v>0.82314500193789997</v>
      </c>
      <c r="S2065" s="40"/>
      <c r="T2065" s="41" t="str">
        <f t="shared" si="427"/>
        <v/>
      </c>
      <c r="U2065" s="41" t="str">
        <f t="shared" si="428"/>
        <v/>
      </c>
      <c r="V2065" s="41">
        <f t="shared" si="416"/>
        <v>328.85</v>
      </c>
      <c r="W2065" s="18">
        <f>_xlfn.XLOOKUP($B2065,'[1]Query2 w Prices'!$B:$B,'[1]Query2 w Prices'!$L:$L)</f>
        <v>328.76900000000001</v>
      </c>
    </row>
    <row r="2066" spans="2:23" ht="16.5" customHeight="1" x14ac:dyDescent="0.25">
      <c r="B2066" s="42" t="s">
        <v>3440</v>
      </c>
      <c r="C2066" s="33" t="s">
        <v>6769</v>
      </c>
      <c r="D2066" s="34" t="str">
        <f>_xlfn.XLOOKUP($B2066,[1]Redo!$A:$A,[1]Redo!$AD:$AD)</f>
        <v>SGN,S11,WEX,SG39(CA) Right,</v>
      </c>
      <c r="E2066" s="35">
        <v>1326</v>
      </c>
      <c r="F2066" s="36">
        <f>_xlfn.XLOOKUP($B2066,'[1]DOT Signs Costs (2)'!$A:$A,'[1]DOT Signs Costs (2)'!$Y:$Y)</f>
        <v>0.35145000000000004</v>
      </c>
      <c r="G2066" s="37">
        <f t="shared" si="418"/>
        <v>21.087000000000003</v>
      </c>
      <c r="H2066" s="36">
        <f>_xlfn.XLOOKUP($B2066,'[1]DOT Signs Costs (2)'!$A:$A,'[1]DOT Signs Costs (2)'!$W:$W)</f>
        <v>63.448000000000008</v>
      </c>
      <c r="I2066" s="36">
        <f t="shared" si="417"/>
        <v>16.303765500000001</v>
      </c>
      <c r="J2066" s="36">
        <f t="shared" si="419"/>
        <v>0.23547150000000003</v>
      </c>
      <c r="K2066" s="36">
        <f t="shared" si="420"/>
        <v>16.303765500000001</v>
      </c>
      <c r="L2066" s="36">
        <f t="shared" si="421"/>
        <v>79.987237000000007</v>
      </c>
      <c r="M2066" s="36">
        <f t="shared" si="422"/>
        <v>6.2550019334000009</v>
      </c>
      <c r="N2066" s="36">
        <f t="shared" si="423"/>
        <v>86.242238933400003</v>
      </c>
      <c r="O2066" s="36">
        <f t="shared" si="424"/>
        <v>15.715611884448023</v>
      </c>
      <c r="P2066" s="36">
        <f t="shared" si="425"/>
        <v>101.95785081784803</v>
      </c>
      <c r="Q2066" s="38">
        <v>65.83</v>
      </c>
      <c r="R2066" s="39">
        <f t="shared" si="426"/>
        <v>-0.35434103924367677</v>
      </c>
      <c r="S2066" s="40"/>
      <c r="T2066" s="41" t="str">
        <f t="shared" si="427"/>
        <v/>
      </c>
      <c r="U2066" s="41" t="str">
        <f t="shared" si="428"/>
        <v/>
      </c>
      <c r="V2066" s="41">
        <f t="shared" si="416"/>
        <v>65.83</v>
      </c>
      <c r="W2066" s="18">
        <f>_xlfn.XLOOKUP($B2066,'[1]Query2 w Prices'!$B:$B,'[1]Query2 w Prices'!$L:$L)</f>
        <v>65.753799999999998</v>
      </c>
    </row>
    <row r="2067" spans="2:23" ht="16.5" customHeight="1" x14ac:dyDescent="0.25">
      <c r="B2067" s="32" t="s">
        <v>3442</v>
      </c>
      <c r="C2067" s="33" t="s">
        <v>6770</v>
      </c>
      <c r="D2067" s="34" t="str">
        <f>_xlfn.XLOOKUP($B2067,[1]Redo!$A:$A,[1]Redo!$AD:$AD)</f>
        <v>SGN,S11,WEX,SG39(CA) Right,</v>
      </c>
      <c r="E2067" s="35">
        <v>1326</v>
      </c>
      <c r="F2067" s="36">
        <f>_xlfn.XLOOKUP($B2067,'[1]DOT Signs Costs (2)'!$A:$A,'[1]DOT Signs Costs (2)'!$Y:$Y)</f>
        <v>0.5993750000000001</v>
      </c>
      <c r="G2067" s="37">
        <f t="shared" si="418"/>
        <v>35.962500000000006</v>
      </c>
      <c r="H2067" s="36">
        <f>_xlfn.XLOOKUP($B2067,'[1]DOT Signs Costs (2)'!$A:$A,'[1]DOT Signs Costs (2)'!$W:$W)</f>
        <v>113.30000000000001</v>
      </c>
      <c r="I2067" s="36">
        <f t="shared" si="417"/>
        <v>27.805006250000005</v>
      </c>
      <c r="J2067" s="36">
        <f t="shared" si="419"/>
        <v>0.40158125000000011</v>
      </c>
      <c r="K2067" s="36">
        <f t="shared" si="420"/>
        <v>27.805006250000005</v>
      </c>
      <c r="L2067" s="36">
        <f t="shared" si="421"/>
        <v>141.50658750000002</v>
      </c>
      <c r="M2067" s="36">
        <f t="shared" si="422"/>
        <v>11.065815142500002</v>
      </c>
      <c r="N2067" s="36">
        <f t="shared" si="423"/>
        <v>152.57240264250004</v>
      </c>
      <c r="O2067" s="36">
        <f t="shared" si="424"/>
        <v>27.802718179185067</v>
      </c>
      <c r="P2067" s="36">
        <f t="shared" si="425"/>
        <v>180.3751208216851</v>
      </c>
      <c r="Q2067" s="38">
        <v>328.85</v>
      </c>
      <c r="R2067" s="39">
        <f t="shared" si="426"/>
        <v>0.82314500193789997</v>
      </c>
      <c r="S2067" s="40"/>
      <c r="T2067" s="41" t="str">
        <f t="shared" si="427"/>
        <v/>
      </c>
      <c r="U2067" s="41" t="str">
        <f t="shared" si="428"/>
        <v/>
      </c>
      <c r="V2067" s="41">
        <f t="shared" si="416"/>
        <v>328.85</v>
      </c>
      <c r="W2067" s="18">
        <f>_xlfn.XLOOKUP($B2067,'[1]Query2 w Prices'!$B:$B,'[1]Query2 w Prices'!$L:$L)</f>
        <v>328.76900000000001</v>
      </c>
    </row>
    <row r="2068" spans="2:23" ht="16.5" customHeight="1" x14ac:dyDescent="0.25">
      <c r="B2068" s="42" t="s">
        <v>3443</v>
      </c>
      <c r="C2068" s="33" t="s">
        <v>6771</v>
      </c>
      <c r="D2068" s="34" t="str">
        <f>_xlfn.XLOOKUP($B2068,[1]Redo!$A:$A,[1]Redo!$AD:$AD)</f>
        <v>SGN,S11,WEX,SG39(CA) Up,</v>
      </c>
      <c r="E2068" s="35">
        <v>1326</v>
      </c>
      <c r="F2068" s="36">
        <f>_xlfn.XLOOKUP($B2068,'[1]DOT Signs Costs (2)'!$A:$A,'[1]DOT Signs Costs (2)'!$Y:$Y)</f>
        <v>0.35145000000000004</v>
      </c>
      <c r="G2068" s="37">
        <f t="shared" si="418"/>
        <v>21.087000000000003</v>
      </c>
      <c r="H2068" s="36">
        <f>_xlfn.XLOOKUP($B2068,'[1]DOT Signs Costs (2)'!$A:$A,'[1]DOT Signs Costs (2)'!$W:$W)</f>
        <v>63.448000000000008</v>
      </c>
      <c r="I2068" s="36">
        <f t="shared" si="417"/>
        <v>16.303765500000001</v>
      </c>
      <c r="J2068" s="36">
        <f t="shared" si="419"/>
        <v>0.23547150000000003</v>
      </c>
      <c r="K2068" s="36">
        <f t="shared" si="420"/>
        <v>16.303765500000001</v>
      </c>
      <c r="L2068" s="36">
        <f t="shared" si="421"/>
        <v>79.987237000000007</v>
      </c>
      <c r="M2068" s="36">
        <f t="shared" si="422"/>
        <v>6.2550019334000009</v>
      </c>
      <c r="N2068" s="36">
        <f t="shared" si="423"/>
        <v>86.242238933400003</v>
      </c>
      <c r="O2068" s="36">
        <f t="shared" si="424"/>
        <v>15.715611884448023</v>
      </c>
      <c r="P2068" s="36">
        <f t="shared" si="425"/>
        <v>101.95785081784803</v>
      </c>
      <c r="Q2068" s="38">
        <v>65.83</v>
      </c>
      <c r="R2068" s="39">
        <f t="shared" si="426"/>
        <v>-0.35434103924367677</v>
      </c>
      <c r="S2068" s="40"/>
      <c r="T2068" s="41" t="str">
        <f t="shared" si="427"/>
        <v/>
      </c>
      <c r="U2068" s="41" t="str">
        <f t="shared" si="428"/>
        <v/>
      </c>
      <c r="V2068" s="41">
        <f t="shared" si="416"/>
        <v>65.83</v>
      </c>
      <c r="W2068" s="18">
        <f>_xlfn.XLOOKUP($B2068,'[1]Query2 w Prices'!$B:$B,'[1]Query2 w Prices'!$L:$L)</f>
        <v>65.753799999999998</v>
      </c>
    </row>
    <row r="2069" spans="2:23" ht="16.5" customHeight="1" x14ac:dyDescent="0.25">
      <c r="B2069" s="32" t="s">
        <v>3445</v>
      </c>
      <c r="C2069" s="33" t="s">
        <v>6772</v>
      </c>
      <c r="D2069" s="34" t="str">
        <f>_xlfn.XLOOKUP($B2069,[1]Redo!$A:$A,[1]Redo!$AD:$AD)</f>
        <v>SGN,S11,WEX,SG39(CA) Up,</v>
      </c>
      <c r="E2069" s="35">
        <v>1326</v>
      </c>
      <c r="F2069" s="36">
        <f>_xlfn.XLOOKUP($B2069,'[1]DOT Signs Costs (2)'!$A:$A,'[1]DOT Signs Costs (2)'!$Y:$Y)</f>
        <v>0.5993750000000001</v>
      </c>
      <c r="G2069" s="37">
        <f t="shared" si="418"/>
        <v>35.962500000000006</v>
      </c>
      <c r="H2069" s="36">
        <f>_xlfn.XLOOKUP($B2069,'[1]DOT Signs Costs (2)'!$A:$A,'[1]DOT Signs Costs (2)'!$W:$W)</f>
        <v>113.30000000000001</v>
      </c>
      <c r="I2069" s="36">
        <f t="shared" si="417"/>
        <v>27.805006250000005</v>
      </c>
      <c r="J2069" s="36">
        <f t="shared" si="419"/>
        <v>0.40158125000000011</v>
      </c>
      <c r="K2069" s="36">
        <f t="shared" si="420"/>
        <v>27.805006250000005</v>
      </c>
      <c r="L2069" s="36">
        <f t="shared" si="421"/>
        <v>141.50658750000002</v>
      </c>
      <c r="M2069" s="36">
        <f t="shared" si="422"/>
        <v>11.065815142500002</v>
      </c>
      <c r="N2069" s="36">
        <f t="shared" si="423"/>
        <v>152.57240264250004</v>
      </c>
      <c r="O2069" s="36">
        <f t="shared" si="424"/>
        <v>27.802718179185067</v>
      </c>
      <c r="P2069" s="36">
        <f t="shared" si="425"/>
        <v>180.3751208216851</v>
      </c>
      <c r="Q2069" s="38">
        <v>328.85</v>
      </c>
      <c r="R2069" s="39">
        <f t="shared" si="426"/>
        <v>0.82314500193789997</v>
      </c>
      <c r="S2069" s="40"/>
      <c r="T2069" s="41" t="str">
        <f t="shared" si="427"/>
        <v/>
      </c>
      <c r="U2069" s="41" t="str">
        <f t="shared" si="428"/>
        <v/>
      </c>
      <c r="V2069" s="41">
        <f t="shared" si="416"/>
        <v>328.85</v>
      </c>
      <c r="W2069" s="18">
        <f>_xlfn.XLOOKUP($B2069,'[1]Query2 w Prices'!$B:$B,'[1]Query2 w Prices'!$L:$L)</f>
        <v>328.76900000000001</v>
      </c>
    </row>
    <row r="2070" spans="2:23" ht="16.5" customHeight="1" x14ac:dyDescent="0.25">
      <c r="B2070" s="42" t="s">
        <v>3446</v>
      </c>
      <c r="C2070" s="33" t="s">
        <v>6773</v>
      </c>
      <c r="D2070" s="34" t="str">
        <f>_xlfn.XLOOKUP($B2070,[1]Redo!$A:$A,[1]Redo!$AD:$AD)</f>
        <v>SGN,S11,WEX,SG41(CA),</v>
      </c>
      <c r="E2070" s="35">
        <v>1326</v>
      </c>
      <c r="F2070" s="36">
        <f>_xlfn.XLOOKUP($B2070,'[1]DOT Signs Costs (2)'!$A:$A,'[1]DOT Signs Costs (2)'!$Y:$Y)</f>
        <v>0.46115</v>
      </c>
      <c r="G2070" s="37">
        <f t="shared" si="418"/>
        <v>27.669</v>
      </c>
      <c r="H2070" s="36">
        <f>_xlfn.XLOOKUP($B2070,'[1]DOT Signs Costs (2)'!$A:$A,'[1]DOT Signs Costs (2)'!$W:$W)</f>
        <v>81.576000000000008</v>
      </c>
      <c r="I2070" s="36">
        <f t="shared" si="417"/>
        <v>21.3927485</v>
      </c>
      <c r="J2070" s="36">
        <f t="shared" si="419"/>
        <v>0.30897050000000004</v>
      </c>
      <c r="K2070" s="36">
        <f t="shared" si="420"/>
        <v>21.3927485</v>
      </c>
      <c r="L2070" s="36">
        <f t="shared" si="421"/>
        <v>103.277719</v>
      </c>
      <c r="M2070" s="36">
        <f t="shared" si="422"/>
        <v>8.0763176258000016</v>
      </c>
      <c r="N2070" s="36">
        <f t="shared" si="423"/>
        <v>111.35403662580001</v>
      </c>
      <c r="O2070" s="36">
        <f t="shared" si="424"/>
        <v>20.291644129613871</v>
      </c>
      <c r="P2070" s="36">
        <f t="shared" si="425"/>
        <v>131.64568075541388</v>
      </c>
      <c r="Q2070" s="38">
        <v>74.900000000000006</v>
      </c>
      <c r="R2070" s="39">
        <f t="shared" si="426"/>
        <v>-0.43104855723175883</v>
      </c>
      <c r="S2070" s="40"/>
      <c r="T2070" s="41" t="str">
        <f t="shared" si="427"/>
        <v/>
      </c>
      <c r="U2070" s="41" t="str">
        <f t="shared" si="428"/>
        <v/>
      </c>
      <c r="V2070" s="41">
        <f t="shared" si="416"/>
        <v>74.900000000000006</v>
      </c>
      <c r="W2070" s="18">
        <f>_xlfn.XLOOKUP($B2070,'[1]Query2 w Prices'!$B:$B,'[1]Query2 w Prices'!$L:$L)</f>
        <v>74.823300000000003</v>
      </c>
    </row>
    <row r="2071" spans="2:23" ht="16.5" customHeight="1" x14ac:dyDescent="0.25">
      <c r="B2071" s="32" t="s">
        <v>3449</v>
      </c>
      <c r="C2071" s="33" t="s">
        <v>6774</v>
      </c>
      <c r="D2071" s="34" t="str">
        <f>_xlfn.XLOOKUP($B2071,[1]Redo!$A:$A,[1]Redo!$AD:$AD)</f>
        <v>SGN,S11,WEX,SG41(CA),</v>
      </c>
      <c r="E2071" s="35">
        <v>1326</v>
      </c>
      <c r="F2071" s="36">
        <f>_xlfn.XLOOKUP($B2071,'[1]DOT Signs Costs (2)'!$A:$A,'[1]DOT Signs Costs (2)'!$Y:$Y)</f>
        <v>0.77759999999999996</v>
      </c>
      <c r="G2071" s="37">
        <f t="shared" si="418"/>
        <v>46.655999999999999</v>
      </c>
      <c r="H2071" s="36">
        <f>_xlfn.XLOOKUP($B2071,'[1]DOT Signs Costs (2)'!$A:$A,'[1]DOT Signs Costs (2)'!$W:$W)</f>
        <v>145.024</v>
      </c>
      <c r="I2071" s="36">
        <f t="shared" si="417"/>
        <v>36.072863999999996</v>
      </c>
      <c r="J2071" s="36">
        <f t="shared" si="419"/>
        <v>0.52099200000000001</v>
      </c>
      <c r="K2071" s="36">
        <f t="shared" si="420"/>
        <v>36.072863999999996</v>
      </c>
      <c r="L2071" s="36">
        <f t="shared" si="421"/>
        <v>181.61785600000002</v>
      </c>
      <c r="M2071" s="36">
        <f t="shared" si="422"/>
        <v>14.202516339200002</v>
      </c>
      <c r="N2071" s="36">
        <f t="shared" si="423"/>
        <v>195.82037233920002</v>
      </c>
      <c r="O2071" s="36">
        <f t="shared" si="424"/>
        <v>35.683639580919262</v>
      </c>
      <c r="P2071" s="36">
        <f t="shared" si="425"/>
        <v>231.5040119201193</v>
      </c>
      <c r="Q2071" s="38">
        <v>141.79</v>
      </c>
      <c r="R2071" s="39">
        <f t="shared" si="426"/>
        <v>-0.38752681293089303</v>
      </c>
      <c r="S2071" s="40"/>
      <c r="T2071" s="41" t="str">
        <f t="shared" si="427"/>
        <v/>
      </c>
      <c r="U2071" s="41" t="str">
        <f t="shared" si="428"/>
        <v/>
      </c>
      <c r="V2071" s="41">
        <f t="shared" si="416"/>
        <v>141.79</v>
      </c>
      <c r="W2071" s="18">
        <f>_xlfn.XLOOKUP($B2071,'[1]Query2 w Prices'!$B:$B,'[1]Query2 w Prices'!$L:$L)</f>
        <v>141.71080000000001</v>
      </c>
    </row>
    <row r="2072" spans="2:23" ht="16.5" customHeight="1" x14ac:dyDescent="0.25">
      <c r="B2072" s="42" t="s">
        <v>3450</v>
      </c>
      <c r="C2072" s="33" t="s">
        <v>6775</v>
      </c>
      <c r="D2072" s="34" t="str">
        <f>_xlfn.XLOOKUP($B2072,[1]Redo!$A:$A,[1]Redo!$AD:$AD)</f>
        <v>SGN,S11,WEX,SG42-10(CA),</v>
      </c>
      <c r="E2072" s="35">
        <v>1326</v>
      </c>
      <c r="F2072" s="36">
        <f>_xlfn.XLOOKUP($B2072,'[1]DOT Signs Costs (2)'!$A:$A,'[1]DOT Signs Costs (2)'!$Y:$Y)</f>
        <v>4.6667500000000013</v>
      </c>
      <c r="G2072" s="37">
        <f t="shared" si="418"/>
        <v>280.00500000000005</v>
      </c>
      <c r="H2072" s="36">
        <f>_xlfn.XLOOKUP($B2072,'[1]DOT Signs Costs (2)'!$A:$A,'[1]DOT Signs Costs (2)'!$W:$W)</f>
        <v>951.72000000000025</v>
      </c>
      <c r="I2072" s="36">
        <f t="shared" si="417"/>
        <v>216.49053250000006</v>
      </c>
      <c r="J2072" s="36">
        <f t="shared" si="419"/>
        <v>3.126722500000001</v>
      </c>
      <c r="K2072" s="36">
        <f t="shared" si="420"/>
        <v>216.49053250000006</v>
      </c>
      <c r="L2072" s="36">
        <f t="shared" si="421"/>
        <v>1171.3372550000004</v>
      </c>
      <c r="M2072" s="36">
        <f t="shared" si="422"/>
        <v>91.598573341000034</v>
      </c>
      <c r="N2072" s="36">
        <f t="shared" si="423"/>
        <v>1262.9358283410004</v>
      </c>
      <c r="O2072" s="36">
        <f t="shared" si="424"/>
        <v>230.14023706525492</v>
      </c>
      <c r="P2072" s="36">
        <f t="shared" si="425"/>
        <v>1493.0760654062553</v>
      </c>
      <c r="Q2072" s="38">
        <v>2380.8200000000002</v>
      </c>
      <c r="R2072" s="39">
        <f t="shared" si="426"/>
        <v>0.59457381654041586</v>
      </c>
      <c r="S2072" s="40"/>
      <c r="T2072" s="41" t="str">
        <f t="shared" si="427"/>
        <v/>
      </c>
      <c r="U2072" s="41" t="str">
        <f t="shared" si="428"/>
        <v/>
      </c>
      <c r="V2072" s="41">
        <f t="shared" si="416"/>
        <v>2380.8200000000002</v>
      </c>
      <c r="W2072" s="18">
        <f>_xlfn.XLOOKUP($B2072,'[1]Query2 w Prices'!$B:$B,'[1]Query2 w Prices'!$L:$L)</f>
        <v>2380.7408999999998</v>
      </c>
    </row>
    <row r="2073" spans="2:23" ht="16.5" customHeight="1" x14ac:dyDescent="0.25">
      <c r="B2073" s="32" t="s">
        <v>3454</v>
      </c>
      <c r="C2073" s="33" t="s">
        <v>6776</v>
      </c>
      <c r="D2073" s="34" t="str">
        <f>_xlfn.XLOOKUP($B2073,[1]Redo!$A:$A,[1]Redo!$AD:$AD)</f>
        <v>SGN,S11,WEX,SG42-10(CA),</v>
      </c>
      <c r="E2073" s="35">
        <v>1326</v>
      </c>
      <c r="F2073" s="36">
        <f>_xlfn.XLOOKUP($B2073,'[1]DOT Signs Costs (2)'!$A:$A,'[1]DOT Signs Costs (2)'!$Y:$Y)</f>
        <v>4.6667500000000013</v>
      </c>
      <c r="G2073" s="37">
        <f t="shared" si="418"/>
        <v>280.00500000000005</v>
      </c>
      <c r="H2073" s="36">
        <f>_xlfn.XLOOKUP($B2073,'[1]DOT Signs Costs (2)'!$A:$A,'[1]DOT Signs Costs (2)'!$W:$W)</f>
        <v>951.72000000000025</v>
      </c>
      <c r="I2073" s="36">
        <f t="shared" si="417"/>
        <v>216.49053250000006</v>
      </c>
      <c r="J2073" s="36">
        <f t="shared" si="419"/>
        <v>3.126722500000001</v>
      </c>
      <c r="K2073" s="36">
        <f t="shared" si="420"/>
        <v>216.49053250000006</v>
      </c>
      <c r="L2073" s="36">
        <f t="shared" si="421"/>
        <v>1171.3372550000004</v>
      </c>
      <c r="M2073" s="36">
        <f t="shared" si="422"/>
        <v>91.598573341000034</v>
      </c>
      <c r="N2073" s="36">
        <f t="shared" si="423"/>
        <v>1262.9358283410004</v>
      </c>
      <c r="O2073" s="36">
        <f t="shared" si="424"/>
        <v>230.14023706525492</v>
      </c>
      <c r="P2073" s="36">
        <f t="shared" si="425"/>
        <v>1493.0760654062553</v>
      </c>
      <c r="Q2073" s="38">
        <v>3174.4</v>
      </c>
      <c r="R2073" s="39">
        <f t="shared" si="426"/>
        <v>1.1260805618341143</v>
      </c>
      <c r="S2073" s="40"/>
      <c r="T2073" s="41" t="str">
        <f t="shared" si="427"/>
        <v/>
      </c>
      <c r="U2073" s="41" t="str">
        <f t="shared" si="428"/>
        <v/>
      </c>
      <c r="V2073" s="41">
        <f t="shared" si="416"/>
        <v>3174.4</v>
      </c>
      <c r="W2073" s="18">
        <f>_xlfn.XLOOKUP($B2073,'[1]Query2 w Prices'!$B:$B,'[1]Query2 w Prices'!$L:$L)</f>
        <v>3174.3211999999999</v>
      </c>
    </row>
    <row r="2074" spans="2:23" ht="16.5" customHeight="1" x14ac:dyDescent="0.25">
      <c r="B2074" s="42" t="s">
        <v>3455</v>
      </c>
      <c r="C2074" s="33" t="s">
        <v>6777</v>
      </c>
      <c r="D2074" s="34" t="str">
        <f>_xlfn.XLOOKUP($B2074,[1]Redo!$A:$A,[1]Redo!$AD:$AD)</f>
        <v>SGN,S11,WEX,SG42-11(CA),</v>
      </c>
      <c r="E2074" s="35">
        <v>1326</v>
      </c>
      <c r="F2074" s="36">
        <f>_xlfn.XLOOKUP($B2074,'[1]DOT Signs Costs (2)'!$A:$A,'[1]DOT Signs Costs (2)'!$Y:$Y)</f>
        <v>5.5961000000000007</v>
      </c>
      <c r="G2074" s="37">
        <f t="shared" si="418"/>
        <v>335.76600000000002</v>
      </c>
      <c r="H2074" s="36">
        <f>_xlfn.XLOOKUP($B2074,'[1]DOT Signs Costs (2)'!$A:$A,'[1]DOT Signs Costs (2)'!$W:$W)</f>
        <v>1142.0640000000003</v>
      </c>
      <c r="I2074" s="36">
        <f t="shared" si="417"/>
        <v>259.60307900000004</v>
      </c>
      <c r="J2074" s="36">
        <f t="shared" si="419"/>
        <v>3.7493870000000009</v>
      </c>
      <c r="K2074" s="36">
        <f t="shared" si="420"/>
        <v>259.60307900000004</v>
      </c>
      <c r="L2074" s="36">
        <f t="shared" si="421"/>
        <v>1405.4164660000004</v>
      </c>
      <c r="M2074" s="36">
        <f t="shared" si="422"/>
        <v>109.90356764120004</v>
      </c>
      <c r="N2074" s="36">
        <f t="shared" si="423"/>
        <v>1515.3200336412003</v>
      </c>
      <c r="O2074" s="36">
        <f t="shared" si="424"/>
        <v>276.13129974308958</v>
      </c>
      <c r="P2074" s="36">
        <f t="shared" si="425"/>
        <v>1791.4513333842899</v>
      </c>
      <c r="Q2074" s="38">
        <v>2856.97</v>
      </c>
      <c r="R2074" s="39">
        <f t="shared" si="426"/>
        <v>0.59477957718382635</v>
      </c>
      <c r="S2074" s="40"/>
      <c r="T2074" s="41" t="str">
        <f t="shared" si="427"/>
        <v/>
      </c>
      <c r="U2074" s="41" t="str">
        <f t="shared" si="428"/>
        <v/>
      </c>
      <c r="V2074" s="41">
        <f t="shared" si="416"/>
        <v>2856.97</v>
      </c>
      <c r="W2074" s="18">
        <f>_xlfn.XLOOKUP($B2074,'[1]Query2 w Prices'!$B:$B,'[1]Query2 w Prices'!$L:$L)</f>
        <v>2856.8890000000001</v>
      </c>
    </row>
    <row r="2075" spans="2:23" ht="16.5" customHeight="1" x14ac:dyDescent="0.25">
      <c r="B2075" s="32" t="s">
        <v>3459</v>
      </c>
      <c r="C2075" s="33" t="s">
        <v>6778</v>
      </c>
      <c r="D2075" s="34" t="str">
        <f>_xlfn.XLOOKUP($B2075,[1]Redo!$A:$A,[1]Redo!$AD:$AD)</f>
        <v>SGN,S11,WEX,SG42-11(CA),</v>
      </c>
      <c r="E2075" s="35">
        <v>1326</v>
      </c>
      <c r="F2075" s="36">
        <f>_xlfn.XLOOKUP($B2075,'[1]DOT Signs Costs (2)'!$A:$A,'[1]DOT Signs Costs (2)'!$Y:$Y)</f>
        <v>5.5961000000000007</v>
      </c>
      <c r="G2075" s="37">
        <f t="shared" si="418"/>
        <v>335.76600000000002</v>
      </c>
      <c r="H2075" s="36">
        <f>_xlfn.XLOOKUP($B2075,'[1]DOT Signs Costs (2)'!$A:$A,'[1]DOT Signs Costs (2)'!$W:$W)</f>
        <v>1142.0640000000003</v>
      </c>
      <c r="I2075" s="36">
        <f t="shared" si="417"/>
        <v>259.60307900000004</v>
      </c>
      <c r="J2075" s="36">
        <f t="shared" si="419"/>
        <v>3.7493870000000009</v>
      </c>
      <c r="K2075" s="36">
        <f t="shared" si="420"/>
        <v>259.60307900000004</v>
      </c>
      <c r="L2075" s="36">
        <f t="shared" si="421"/>
        <v>1405.4164660000004</v>
      </c>
      <c r="M2075" s="36">
        <f t="shared" si="422"/>
        <v>109.90356764120004</v>
      </c>
      <c r="N2075" s="36">
        <f t="shared" si="423"/>
        <v>1515.3200336412003</v>
      </c>
      <c r="O2075" s="36">
        <f t="shared" si="424"/>
        <v>276.13129974308958</v>
      </c>
      <c r="P2075" s="36">
        <f t="shared" si="425"/>
        <v>1791.4513333842899</v>
      </c>
      <c r="Q2075" s="38">
        <v>3865.95</v>
      </c>
      <c r="R2075" s="39">
        <f t="shared" si="426"/>
        <v>1.1579988961780536</v>
      </c>
      <c r="S2075" s="40"/>
      <c r="T2075" s="41" t="str">
        <f t="shared" si="427"/>
        <v/>
      </c>
      <c r="U2075" s="41" t="str">
        <f t="shared" si="428"/>
        <v/>
      </c>
      <c r="V2075" s="41">
        <f t="shared" si="416"/>
        <v>3865.95</v>
      </c>
      <c r="W2075" s="18">
        <f>_xlfn.XLOOKUP($B2075,'[1]Query2 w Prices'!$B:$B,'[1]Query2 w Prices'!$L:$L)</f>
        <v>3865.8697000000002</v>
      </c>
    </row>
    <row r="2076" spans="2:23" ht="16.5" customHeight="1" x14ac:dyDescent="0.25">
      <c r="B2076" s="42" t="s">
        <v>3460</v>
      </c>
      <c r="C2076" s="33" t="s">
        <v>6779</v>
      </c>
      <c r="D2076" s="34" t="str">
        <f>_xlfn.XLOOKUP($B2076,[1]Redo!$A:$A,[1]Redo!$AD:$AD)</f>
        <v>SGN,S11,WEX,SG42-12(CA),</v>
      </c>
      <c r="E2076" s="35">
        <v>1326</v>
      </c>
      <c r="F2076" s="36">
        <f>_xlfn.XLOOKUP($B2076,'[1]DOT Signs Costs (2)'!$A:$A,'[1]DOT Signs Costs (2)'!$Y:$Y)</f>
        <v>0.58820000000000017</v>
      </c>
      <c r="G2076" s="37">
        <f t="shared" si="418"/>
        <v>35.292000000000009</v>
      </c>
      <c r="H2076" s="36">
        <f>_xlfn.XLOOKUP($B2076,'[1]DOT Signs Costs (2)'!$A:$A,'[1]DOT Signs Costs (2)'!$W:$W)</f>
        <v>108.768</v>
      </c>
      <c r="I2076" s="36">
        <f t="shared" si="417"/>
        <v>27.286598000000009</v>
      </c>
      <c r="J2076" s="36">
        <f t="shared" si="419"/>
        <v>0.39409400000000011</v>
      </c>
      <c r="K2076" s="36">
        <f t="shared" si="420"/>
        <v>27.286598000000009</v>
      </c>
      <c r="L2076" s="36">
        <f t="shared" si="421"/>
        <v>136.44869199999999</v>
      </c>
      <c r="M2076" s="36">
        <f t="shared" si="422"/>
        <v>10.670287714400001</v>
      </c>
      <c r="N2076" s="36">
        <f t="shared" si="423"/>
        <v>147.11897971439998</v>
      </c>
      <c r="O2076" s="36">
        <f t="shared" si="424"/>
        <v>26.808960604709817</v>
      </c>
      <c r="P2076" s="36">
        <f t="shared" si="425"/>
        <v>173.92794031910981</v>
      </c>
      <c r="Q2076" s="38">
        <v>107.78</v>
      </c>
      <c r="R2076" s="39">
        <f t="shared" si="426"/>
        <v>-0.38031807999190109</v>
      </c>
      <c r="S2076" s="40"/>
      <c r="T2076" s="41" t="str">
        <f t="shared" si="427"/>
        <v/>
      </c>
      <c r="U2076" s="41" t="str">
        <f t="shared" si="428"/>
        <v/>
      </c>
      <c r="V2076" s="41">
        <f t="shared" si="416"/>
        <v>107.78</v>
      </c>
      <c r="W2076" s="18">
        <f>_xlfn.XLOOKUP($B2076,'[1]Query2 w Prices'!$B:$B,'[1]Query2 w Prices'!$L:$L)</f>
        <v>107.7002</v>
      </c>
    </row>
    <row r="2077" spans="2:23" ht="16.5" customHeight="1" x14ac:dyDescent="0.25">
      <c r="B2077" s="32" t="s">
        <v>3463</v>
      </c>
      <c r="C2077" s="33" t="s">
        <v>6780</v>
      </c>
      <c r="D2077" s="34" t="str">
        <f>_xlfn.XLOOKUP($B2077,[1]Redo!$A:$A,[1]Redo!$AD:$AD)</f>
        <v>SGN,S11,WEX,SG42-4(CA),</v>
      </c>
      <c r="E2077" s="35">
        <v>1326</v>
      </c>
      <c r="F2077" s="36">
        <f>_xlfn.XLOOKUP($B2077,'[1]DOT Signs Costs (2)'!$A:$A,'[1]DOT Signs Costs (2)'!$Y:$Y)</f>
        <v>1.4440250000000003</v>
      </c>
      <c r="G2077" s="37">
        <f t="shared" si="418"/>
        <v>86.641500000000022</v>
      </c>
      <c r="H2077" s="36">
        <f>_xlfn.XLOOKUP($B2077,'[1]DOT Signs Costs (2)'!$A:$A,'[1]DOT Signs Costs (2)'!$W:$W)</f>
        <v>285.51600000000008</v>
      </c>
      <c r="I2077" s="36">
        <f t="shared" si="417"/>
        <v>66.988319750000016</v>
      </c>
      <c r="J2077" s="36">
        <f t="shared" si="419"/>
        <v>0.96749675000000024</v>
      </c>
      <c r="K2077" s="36">
        <f t="shared" si="420"/>
        <v>66.988319750000016</v>
      </c>
      <c r="L2077" s="36">
        <f t="shared" si="421"/>
        <v>353.4718165000001</v>
      </c>
      <c r="M2077" s="36">
        <f t="shared" si="422"/>
        <v>27.64149605030001</v>
      </c>
      <c r="N2077" s="36">
        <f t="shared" si="423"/>
        <v>381.11331255030012</v>
      </c>
      <c r="O2077" s="36">
        <f t="shared" si="424"/>
        <v>69.448903206955791</v>
      </c>
      <c r="P2077" s="36">
        <f t="shared" si="425"/>
        <v>450.5622157572559</v>
      </c>
      <c r="Q2077" s="38">
        <v>748.31</v>
      </c>
      <c r="R2077" s="39">
        <f t="shared" si="426"/>
        <v>0.66083611503534978</v>
      </c>
      <c r="S2077" s="40"/>
      <c r="T2077" s="41" t="str">
        <f t="shared" si="427"/>
        <v/>
      </c>
      <c r="U2077" s="41" t="str">
        <f t="shared" si="428"/>
        <v/>
      </c>
      <c r="V2077" s="41">
        <f t="shared" si="416"/>
        <v>748.31</v>
      </c>
      <c r="W2077" s="18">
        <f>_xlfn.XLOOKUP($B2077,'[1]Query2 w Prices'!$B:$B,'[1]Query2 w Prices'!$L:$L)</f>
        <v>748.2328</v>
      </c>
    </row>
    <row r="2078" spans="2:23" ht="16.5" customHeight="1" x14ac:dyDescent="0.25">
      <c r="B2078" s="42" t="s">
        <v>3465</v>
      </c>
      <c r="C2078" s="33" t="s">
        <v>6781</v>
      </c>
      <c r="D2078" s="34" t="str">
        <f>_xlfn.XLOOKUP($B2078,[1]Redo!$A:$A,[1]Redo!$AD:$AD)</f>
        <v>SGN,S11,WEX,SG42-5(CA),</v>
      </c>
      <c r="E2078" s="35">
        <v>1326</v>
      </c>
      <c r="F2078" s="36">
        <f>_xlfn.XLOOKUP($B2078,'[1]DOT Signs Costs (2)'!$A:$A,'[1]DOT Signs Costs (2)'!$Y:$Y)</f>
        <v>0.77877500000000011</v>
      </c>
      <c r="G2078" s="37">
        <f t="shared" si="418"/>
        <v>46.726500000000009</v>
      </c>
      <c r="H2078" s="36">
        <f>_xlfn.XLOOKUP($B2078,'[1]DOT Signs Costs (2)'!$A:$A,'[1]DOT Signs Costs (2)'!$W:$W)</f>
        <v>149.55600000000001</v>
      </c>
      <c r="I2078" s="36">
        <f t="shared" si="417"/>
        <v>36.127372250000008</v>
      </c>
      <c r="J2078" s="36">
        <f t="shared" si="419"/>
        <v>0.52177925000000014</v>
      </c>
      <c r="K2078" s="36">
        <f t="shared" si="420"/>
        <v>36.127372250000008</v>
      </c>
      <c r="L2078" s="36">
        <f t="shared" si="421"/>
        <v>186.20515150000003</v>
      </c>
      <c r="M2078" s="36">
        <f t="shared" si="422"/>
        <v>14.561242847300003</v>
      </c>
      <c r="N2078" s="36">
        <f t="shared" si="423"/>
        <v>200.76639434730004</v>
      </c>
      <c r="O2078" s="36">
        <f t="shared" si="424"/>
        <v>36.584935317353754</v>
      </c>
      <c r="P2078" s="36">
        <f t="shared" si="425"/>
        <v>237.3513296646538</v>
      </c>
      <c r="Q2078" s="38">
        <v>413.87</v>
      </c>
      <c r="R2078" s="39">
        <f t="shared" si="426"/>
        <v>0.7437020495513712</v>
      </c>
      <c r="S2078" s="40"/>
      <c r="T2078" s="41" t="str">
        <f t="shared" si="427"/>
        <v/>
      </c>
      <c r="U2078" s="41" t="str">
        <f t="shared" si="428"/>
        <v/>
      </c>
      <c r="V2078" s="41">
        <f t="shared" si="416"/>
        <v>413.87</v>
      </c>
      <c r="W2078" s="18">
        <f>_xlfn.XLOOKUP($B2078,'[1]Query2 w Prices'!$B:$B,'[1]Query2 w Prices'!$L:$L)</f>
        <v>413.79539999999997</v>
      </c>
    </row>
    <row r="2079" spans="2:23" ht="16.5" customHeight="1" x14ac:dyDescent="0.25">
      <c r="B2079" s="32" t="s">
        <v>3467</v>
      </c>
      <c r="C2079" s="33" t="s">
        <v>6782</v>
      </c>
      <c r="D2079" s="34" t="str">
        <f>_xlfn.XLOOKUP($B2079,[1]Redo!$A:$A,[1]Redo!$AD:$AD)</f>
        <v>SGN,S11,WEX,SG42-8(CA),</v>
      </c>
      <c r="E2079" s="35">
        <v>1326</v>
      </c>
      <c r="F2079" s="36">
        <f>_xlfn.XLOOKUP($B2079,'[1]DOT Signs Costs (2)'!$A:$A,'[1]DOT Signs Costs (2)'!$Y:$Y)</f>
        <v>0.33468750000000008</v>
      </c>
      <c r="G2079" s="37">
        <f t="shared" si="418"/>
        <v>20.081250000000004</v>
      </c>
      <c r="H2079" s="36">
        <f>_xlfn.XLOOKUP($B2079,'[1]DOT Signs Costs (2)'!$A:$A,'[1]DOT Signs Costs (2)'!$W:$W)</f>
        <v>56.650000000000006</v>
      </c>
      <c r="I2079" s="36">
        <f t="shared" si="417"/>
        <v>15.526153125000004</v>
      </c>
      <c r="J2079" s="36">
        <f t="shared" si="419"/>
        <v>0.22424062500000008</v>
      </c>
      <c r="K2079" s="36">
        <f t="shared" si="420"/>
        <v>15.526153125000004</v>
      </c>
      <c r="L2079" s="36">
        <f t="shared" si="421"/>
        <v>72.400393750000006</v>
      </c>
      <c r="M2079" s="36">
        <f t="shared" si="422"/>
        <v>5.6617107912500009</v>
      </c>
      <c r="N2079" s="36">
        <f t="shared" si="423"/>
        <v>78.062104541250008</v>
      </c>
      <c r="O2079" s="36">
        <f t="shared" si="424"/>
        <v>14.224975522735164</v>
      </c>
      <c r="P2079" s="36">
        <f t="shared" si="425"/>
        <v>92.287080063985172</v>
      </c>
      <c r="Q2079" s="38">
        <v>56.76</v>
      </c>
      <c r="R2079" s="39">
        <f t="shared" si="426"/>
        <v>-0.38496266258888323</v>
      </c>
      <c r="S2079" s="40"/>
      <c r="T2079" s="41" t="str">
        <f t="shared" si="427"/>
        <v/>
      </c>
      <c r="U2079" s="41" t="str">
        <f t="shared" si="428"/>
        <v/>
      </c>
      <c r="V2079" s="41">
        <f t="shared" si="416"/>
        <v>56.76</v>
      </c>
      <c r="W2079" s="18">
        <f>_xlfn.XLOOKUP($B2079,'[1]Query2 w Prices'!$B:$B,'[1]Query2 w Prices'!$L:$L)</f>
        <v>56.6843</v>
      </c>
    </row>
    <row r="2080" spans="2:23" ht="16.5" customHeight="1" x14ac:dyDescent="0.25">
      <c r="B2080" s="42" t="s">
        <v>3469</v>
      </c>
      <c r="C2080" s="33" t="s">
        <v>6783</v>
      </c>
      <c r="D2080" s="34" t="str">
        <f>_xlfn.XLOOKUP($B2080,[1]Redo!$A:$A,[1]Redo!$AD:$AD)</f>
        <v>SGN,S11,WEX,SG42-9(CA),</v>
      </c>
      <c r="E2080" s="35">
        <v>1326</v>
      </c>
      <c r="F2080" s="36">
        <f>_xlfn.XLOOKUP($B2080,'[1]DOT Signs Costs (2)'!$A:$A,'[1]DOT Signs Costs (2)'!$Y:$Y)</f>
        <v>1.7904750000000003</v>
      </c>
      <c r="G2080" s="37">
        <f t="shared" si="418"/>
        <v>107.42850000000001</v>
      </c>
      <c r="H2080" s="36">
        <f>_xlfn.XLOOKUP($B2080,'[1]DOT Signs Costs (2)'!$A:$A,'[1]DOT Signs Costs (2)'!$W:$W)</f>
        <v>348.96400000000006</v>
      </c>
      <c r="I2080" s="36">
        <f t="shared" si="417"/>
        <v>83.060135250000016</v>
      </c>
      <c r="J2080" s="36">
        <f t="shared" si="419"/>
        <v>1.1996182500000003</v>
      </c>
      <c r="K2080" s="36">
        <f t="shared" si="420"/>
        <v>83.060135250000016</v>
      </c>
      <c r="L2080" s="36">
        <f t="shared" si="421"/>
        <v>433.2237535000001</v>
      </c>
      <c r="M2080" s="36">
        <f t="shared" si="422"/>
        <v>33.878097523700013</v>
      </c>
      <c r="N2080" s="36">
        <f t="shared" si="423"/>
        <v>467.10185102370014</v>
      </c>
      <c r="O2080" s="36">
        <f t="shared" si="424"/>
        <v>85.11828417238344</v>
      </c>
      <c r="P2080" s="36">
        <f t="shared" si="425"/>
        <v>552.22013519608356</v>
      </c>
      <c r="Q2080" s="38">
        <v>918.36</v>
      </c>
      <c r="R2080" s="39">
        <f t="shared" si="426"/>
        <v>0.6630324420783873</v>
      </c>
      <c r="S2080" s="40"/>
      <c r="T2080" s="41" t="str">
        <f t="shared" si="427"/>
        <v/>
      </c>
      <c r="U2080" s="41" t="str">
        <f t="shared" si="428"/>
        <v/>
      </c>
      <c r="V2080" s="41">
        <f t="shared" si="416"/>
        <v>918.36</v>
      </c>
      <c r="W2080" s="18">
        <f>_xlfn.XLOOKUP($B2080,'[1]Query2 w Prices'!$B:$B,'[1]Query2 w Prices'!$L:$L)</f>
        <v>918.28579999999999</v>
      </c>
    </row>
    <row r="2081" spans="2:23" ht="16.5" customHeight="1" x14ac:dyDescent="0.25">
      <c r="B2081" s="32" t="s">
        <v>3471</v>
      </c>
      <c r="C2081" s="33" t="s">
        <v>6784</v>
      </c>
      <c r="D2081" s="34" t="str">
        <f>_xlfn.XLOOKUP($B2081,[1]Redo!$A:$A,[1]Redo!$AD:$AD)</f>
        <v>SGN,S11,WEX,SG42-9(CA),</v>
      </c>
      <c r="E2081" s="35">
        <v>1326</v>
      </c>
      <c r="F2081" s="36">
        <f>_xlfn.XLOOKUP($B2081,'[1]DOT Signs Costs (2)'!$A:$A,'[1]DOT Signs Costs (2)'!$Y:$Y)</f>
        <v>1.9387000000000005</v>
      </c>
      <c r="G2081" s="37">
        <f t="shared" si="418"/>
        <v>116.32200000000003</v>
      </c>
      <c r="H2081" s="36">
        <f>_xlfn.XLOOKUP($B2081,'[1]DOT Signs Costs (2)'!$A:$A,'[1]DOT Signs Costs (2)'!$W:$W)</f>
        <v>380.68799999999999</v>
      </c>
      <c r="I2081" s="36">
        <f t="shared" si="417"/>
        <v>89.93629300000002</v>
      </c>
      <c r="J2081" s="36">
        <f t="shared" si="419"/>
        <v>1.2989290000000004</v>
      </c>
      <c r="K2081" s="36">
        <f t="shared" si="420"/>
        <v>89.93629300000002</v>
      </c>
      <c r="L2081" s="36">
        <f t="shared" si="421"/>
        <v>471.92322200000001</v>
      </c>
      <c r="M2081" s="36">
        <f t="shared" si="422"/>
        <v>36.904395960400002</v>
      </c>
      <c r="N2081" s="36">
        <f t="shared" si="423"/>
        <v>508.8276179604</v>
      </c>
      <c r="O2081" s="36">
        <f t="shared" si="424"/>
        <v>92.721820059995352</v>
      </c>
      <c r="P2081" s="36">
        <f t="shared" si="425"/>
        <v>601.54943802039531</v>
      </c>
      <c r="Q2081" s="38">
        <v>1003.39</v>
      </c>
      <c r="R2081" s="39">
        <f t="shared" si="426"/>
        <v>0.66800920519849349</v>
      </c>
      <c r="S2081" s="40"/>
      <c r="T2081" s="41" t="str">
        <f t="shared" si="427"/>
        <v/>
      </c>
      <c r="U2081" s="41" t="str">
        <f t="shared" si="428"/>
        <v/>
      </c>
      <c r="V2081" s="41">
        <f t="shared" si="416"/>
        <v>1003.39</v>
      </c>
      <c r="W2081" s="18">
        <f>_xlfn.XLOOKUP($B2081,'[1]Query2 w Prices'!$B:$B,'[1]Query2 w Prices'!$L:$L)</f>
        <v>1003.3122</v>
      </c>
    </row>
    <row r="2082" spans="2:23" ht="16.5" customHeight="1" x14ac:dyDescent="0.25">
      <c r="B2082" s="42" t="s">
        <v>3473</v>
      </c>
      <c r="C2082" s="33" t="s">
        <v>6785</v>
      </c>
      <c r="D2082" s="34" t="str">
        <f>_xlfn.XLOOKUP($B2082,[1]Redo!$A:$A,[1]Redo!$AD:$AD)</f>
        <v>SGN,S11,WYE,SG47A(CA),</v>
      </c>
      <c r="E2082" s="35">
        <v>1326</v>
      </c>
      <c r="F2082" s="36">
        <f>_xlfn.XLOOKUP($B2082,'[1]DOT Signs Costs (2)'!$A:$A,'[1]DOT Signs Costs (2)'!$Y:$Y)</f>
        <v>1.0317000000000003</v>
      </c>
      <c r="G2082" s="37">
        <f t="shared" si="418"/>
        <v>61.902000000000015</v>
      </c>
      <c r="H2082" s="36">
        <f>_xlfn.XLOOKUP($B2082,'[1]DOT Signs Costs (2)'!$A:$A,'[1]DOT Signs Costs (2)'!$W:$W)</f>
        <v>199.40800000000002</v>
      </c>
      <c r="I2082" s="36">
        <f t="shared" si="417"/>
        <v>47.860563000000013</v>
      </c>
      <c r="J2082" s="36">
        <f t="shared" si="419"/>
        <v>0.69123900000000027</v>
      </c>
      <c r="K2082" s="36">
        <f t="shared" si="420"/>
        <v>47.860563000000013</v>
      </c>
      <c r="L2082" s="36">
        <f t="shared" si="421"/>
        <v>247.95980200000002</v>
      </c>
      <c r="M2082" s="36">
        <f t="shared" si="422"/>
        <v>19.390456516400004</v>
      </c>
      <c r="N2082" s="36">
        <f t="shared" si="423"/>
        <v>267.3502585164</v>
      </c>
      <c r="O2082" s="36">
        <f t="shared" si="424"/>
        <v>48.718272531111168</v>
      </c>
      <c r="P2082" s="36">
        <f t="shared" si="425"/>
        <v>316.06853104751116</v>
      </c>
      <c r="Q2082" s="38">
        <v>549.91999999999996</v>
      </c>
      <c r="R2082" s="39">
        <f t="shared" si="426"/>
        <v>0.73987583698212733</v>
      </c>
      <c r="S2082" s="40"/>
      <c r="T2082" s="41" t="str">
        <f t="shared" si="427"/>
        <v/>
      </c>
      <c r="U2082" s="41" t="str">
        <f t="shared" si="428"/>
        <v/>
      </c>
      <c r="V2082" s="41">
        <f t="shared" si="416"/>
        <v>549.91999999999996</v>
      </c>
      <c r="W2082" s="18">
        <f>_xlfn.XLOOKUP($B2082,'[1]Query2 w Prices'!$B:$B,'[1]Query2 w Prices'!$L:$L)</f>
        <v>549.83780000000002</v>
      </c>
    </row>
    <row r="2083" spans="2:23" ht="16.5" customHeight="1" x14ac:dyDescent="0.25">
      <c r="B2083" s="32" t="s">
        <v>3477</v>
      </c>
      <c r="C2083" s="33" t="s">
        <v>6786</v>
      </c>
      <c r="D2083" s="34" t="str">
        <f>_xlfn.XLOOKUP($B2083,[1]Redo!$A:$A,[1]Redo!$AD:$AD)</f>
        <v>SGN,S11,WYE,SG47A(CA),</v>
      </c>
      <c r="E2083" s="35">
        <v>1326</v>
      </c>
      <c r="F2083" s="36">
        <f>_xlfn.XLOOKUP($B2083,'[1]DOT Signs Costs (2)'!$A:$A,'[1]DOT Signs Costs (2)'!$Y:$Y)</f>
        <v>2.2263250000000001</v>
      </c>
      <c r="G2083" s="37">
        <f t="shared" si="418"/>
        <v>133.5795</v>
      </c>
      <c r="H2083" s="36">
        <f>_xlfn.XLOOKUP($B2083,'[1]DOT Signs Costs (2)'!$A:$A,'[1]DOT Signs Costs (2)'!$W:$W)</f>
        <v>448.66800000000001</v>
      </c>
      <c r="I2083" s="36">
        <f t="shared" si="417"/>
        <v>103.27921675</v>
      </c>
      <c r="J2083" s="36">
        <f t="shared" si="419"/>
        <v>1.4916377500000002</v>
      </c>
      <c r="K2083" s="36">
        <f t="shared" si="420"/>
        <v>103.27921675</v>
      </c>
      <c r="L2083" s="36">
        <f t="shared" si="421"/>
        <v>553.43885450000005</v>
      </c>
      <c r="M2083" s="36">
        <f t="shared" si="422"/>
        <v>43.278918421900009</v>
      </c>
      <c r="N2083" s="36">
        <f t="shared" si="423"/>
        <v>596.71777292190006</v>
      </c>
      <c r="O2083" s="36">
        <f t="shared" si="424"/>
        <v>108.73772573361299</v>
      </c>
      <c r="P2083" s="36">
        <f t="shared" si="425"/>
        <v>705.45549865551311</v>
      </c>
      <c r="Q2083" s="38">
        <v>1179.1099999999999</v>
      </c>
      <c r="R2083" s="39">
        <f t="shared" si="426"/>
        <v>0.67141655603676997</v>
      </c>
      <c r="S2083" s="40"/>
      <c r="T2083" s="41" t="str">
        <f t="shared" si="427"/>
        <v/>
      </c>
      <c r="U2083" s="41" t="str">
        <f t="shared" si="428"/>
        <v/>
      </c>
      <c r="V2083" s="41">
        <f t="shared" si="416"/>
        <v>1179.1099999999999</v>
      </c>
      <c r="W2083" s="18">
        <f>_xlfn.XLOOKUP($B2083,'[1]Query2 w Prices'!$B:$B,'[1]Query2 w Prices'!$L:$L)</f>
        <v>1179.0336</v>
      </c>
    </row>
    <row r="2084" spans="2:23" ht="16.5" customHeight="1" x14ac:dyDescent="0.25">
      <c r="B2084" s="42" t="s">
        <v>3478</v>
      </c>
      <c r="C2084" s="33" t="s">
        <v>6787</v>
      </c>
      <c r="D2084" s="34" t="str">
        <f>_xlfn.XLOOKUP($B2084,[1]Redo!$A:$A,[1]Redo!$AD:$AD)</f>
        <v>SGN,S11,WYE,SG47B(CA),</v>
      </c>
      <c r="E2084" s="35">
        <v>1326</v>
      </c>
      <c r="F2084" s="36">
        <f>_xlfn.XLOOKUP($B2084,'[1]DOT Signs Costs (2)'!$A:$A,'[1]DOT Signs Costs (2)'!$Y:$Y)</f>
        <v>1.0317000000000003</v>
      </c>
      <c r="G2084" s="37">
        <f t="shared" si="418"/>
        <v>61.902000000000015</v>
      </c>
      <c r="H2084" s="36">
        <f>_xlfn.XLOOKUP($B2084,'[1]DOT Signs Costs (2)'!$A:$A,'[1]DOT Signs Costs (2)'!$W:$W)</f>
        <v>199.40800000000002</v>
      </c>
      <c r="I2084" s="36">
        <f t="shared" si="417"/>
        <v>47.860563000000013</v>
      </c>
      <c r="J2084" s="36">
        <f t="shared" si="419"/>
        <v>0.69123900000000027</v>
      </c>
      <c r="K2084" s="36">
        <f t="shared" si="420"/>
        <v>47.860563000000013</v>
      </c>
      <c r="L2084" s="36">
        <f t="shared" si="421"/>
        <v>247.95980200000002</v>
      </c>
      <c r="M2084" s="36">
        <f t="shared" si="422"/>
        <v>19.390456516400004</v>
      </c>
      <c r="N2084" s="36">
        <f t="shared" si="423"/>
        <v>267.3502585164</v>
      </c>
      <c r="O2084" s="36">
        <f t="shared" si="424"/>
        <v>48.718272531111168</v>
      </c>
      <c r="P2084" s="36">
        <f t="shared" si="425"/>
        <v>316.06853104751116</v>
      </c>
      <c r="Q2084" s="38">
        <v>549.91999999999996</v>
      </c>
      <c r="R2084" s="39">
        <f t="shared" si="426"/>
        <v>0.73987583698212733</v>
      </c>
      <c r="S2084" s="40"/>
      <c r="T2084" s="41" t="str">
        <f t="shared" si="427"/>
        <v/>
      </c>
      <c r="U2084" s="41" t="str">
        <f t="shared" si="428"/>
        <v/>
      </c>
      <c r="V2084" s="41">
        <f t="shared" si="416"/>
        <v>549.91999999999996</v>
      </c>
      <c r="W2084" s="18">
        <f>_xlfn.XLOOKUP($B2084,'[1]Query2 w Prices'!$B:$B,'[1]Query2 w Prices'!$L:$L)</f>
        <v>549.83780000000002</v>
      </c>
    </row>
    <row r="2085" spans="2:23" ht="16.5" customHeight="1" x14ac:dyDescent="0.25">
      <c r="B2085" s="32" t="s">
        <v>3481</v>
      </c>
      <c r="C2085" s="33" t="s">
        <v>6788</v>
      </c>
      <c r="D2085" s="34" t="str">
        <f>_xlfn.XLOOKUP($B2085,[1]Redo!$A:$A,[1]Redo!$AD:$AD)</f>
        <v>SGN,S11,WYE,SG47B(CA),</v>
      </c>
      <c r="E2085" s="35">
        <v>1326</v>
      </c>
      <c r="F2085" s="36">
        <f>_xlfn.XLOOKUP($B2085,'[1]DOT Signs Costs (2)'!$A:$A,'[1]DOT Signs Costs (2)'!$Y:$Y)</f>
        <v>1.0317000000000003</v>
      </c>
      <c r="G2085" s="37">
        <f t="shared" si="418"/>
        <v>61.902000000000015</v>
      </c>
      <c r="H2085" s="36">
        <f>_xlfn.XLOOKUP($B2085,'[1]DOT Signs Costs (2)'!$A:$A,'[1]DOT Signs Costs (2)'!$W:$W)</f>
        <v>199.40800000000002</v>
      </c>
      <c r="I2085" s="36">
        <f t="shared" si="417"/>
        <v>47.860563000000013</v>
      </c>
      <c r="J2085" s="36">
        <f t="shared" si="419"/>
        <v>0.69123900000000027</v>
      </c>
      <c r="K2085" s="36">
        <f t="shared" si="420"/>
        <v>47.860563000000013</v>
      </c>
      <c r="L2085" s="36">
        <f t="shared" si="421"/>
        <v>247.95980200000002</v>
      </c>
      <c r="M2085" s="36">
        <f t="shared" si="422"/>
        <v>19.390456516400004</v>
      </c>
      <c r="N2085" s="36">
        <f t="shared" si="423"/>
        <v>267.3502585164</v>
      </c>
      <c r="O2085" s="36">
        <f t="shared" si="424"/>
        <v>48.718272531111168</v>
      </c>
      <c r="P2085" s="36">
        <f t="shared" si="425"/>
        <v>316.06853104751116</v>
      </c>
      <c r="Q2085" s="38">
        <v>549.91999999999996</v>
      </c>
      <c r="R2085" s="39">
        <f t="shared" si="426"/>
        <v>0.73987583698212733</v>
      </c>
      <c r="S2085" s="40"/>
      <c r="T2085" s="41" t="str">
        <f t="shared" si="427"/>
        <v/>
      </c>
      <c r="U2085" s="41" t="str">
        <f t="shared" si="428"/>
        <v/>
      </c>
      <c r="V2085" s="41">
        <f t="shared" si="416"/>
        <v>549.91999999999996</v>
      </c>
      <c r="W2085" s="18">
        <f>_xlfn.XLOOKUP($B2085,'[1]Query2 w Prices'!$B:$B,'[1]Query2 w Prices'!$L:$L)</f>
        <v>549.83780000000002</v>
      </c>
    </row>
    <row r="2086" spans="2:23" ht="16.5" customHeight="1" x14ac:dyDescent="0.25">
      <c r="B2086" s="42" t="s">
        <v>3483</v>
      </c>
      <c r="C2086" s="33" t="s">
        <v>6789</v>
      </c>
      <c r="D2086" s="34" t="str">
        <f>_xlfn.XLOOKUP($B2086,[1]Redo!$A:$A,[1]Redo!$AD:$AD)</f>
        <v>SGN,S11,WYE,SG47B(CA),</v>
      </c>
      <c r="E2086" s="35">
        <v>1326</v>
      </c>
      <c r="F2086" s="36">
        <f>_xlfn.XLOOKUP($B2086,'[1]DOT Signs Costs (2)'!$A:$A,'[1]DOT Signs Costs (2)'!$Y:$Y)</f>
        <v>2.2263250000000001</v>
      </c>
      <c r="G2086" s="37">
        <f t="shared" si="418"/>
        <v>133.5795</v>
      </c>
      <c r="H2086" s="36">
        <f>_xlfn.XLOOKUP($B2086,'[1]DOT Signs Costs (2)'!$A:$A,'[1]DOT Signs Costs (2)'!$W:$W)</f>
        <v>448.66800000000001</v>
      </c>
      <c r="I2086" s="36">
        <f t="shared" si="417"/>
        <v>103.27921675</v>
      </c>
      <c r="J2086" s="36">
        <f t="shared" si="419"/>
        <v>1.4916377500000002</v>
      </c>
      <c r="K2086" s="36">
        <f t="shared" si="420"/>
        <v>103.27921675</v>
      </c>
      <c r="L2086" s="36">
        <f t="shared" si="421"/>
        <v>553.43885450000005</v>
      </c>
      <c r="M2086" s="36">
        <f t="shared" si="422"/>
        <v>43.278918421900009</v>
      </c>
      <c r="N2086" s="36">
        <f t="shared" si="423"/>
        <v>596.71777292190006</v>
      </c>
      <c r="O2086" s="36">
        <f t="shared" si="424"/>
        <v>108.73772573361299</v>
      </c>
      <c r="P2086" s="36">
        <f t="shared" si="425"/>
        <v>705.45549865551311</v>
      </c>
      <c r="Q2086" s="38">
        <v>1179.1099999999999</v>
      </c>
      <c r="R2086" s="39">
        <f t="shared" si="426"/>
        <v>0.67141655603676997</v>
      </c>
      <c r="S2086" s="40"/>
      <c r="T2086" s="41" t="str">
        <f t="shared" si="427"/>
        <v/>
      </c>
      <c r="U2086" s="41" t="str">
        <f t="shared" si="428"/>
        <v/>
      </c>
      <c r="V2086" s="41">
        <f t="shared" si="416"/>
        <v>1179.1099999999999</v>
      </c>
      <c r="W2086" s="18">
        <f>_xlfn.XLOOKUP($B2086,'[1]Query2 w Prices'!$B:$B,'[1]Query2 w Prices'!$L:$L)</f>
        <v>1179.0336</v>
      </c>
    </row>
    <row r="2087" spans="2:23" ht="16.5" customHeight="1" x14ac:dyDescent="0.25">
      <c r="B2087" s="32" t="s">
        <v>3484</v>
      </c>
      <c r="C2087" s="33" t="s">
        <v>6790</v>
      </c>
      <c r="D2087" s="34" t="str">
        <f>_xlfn.XLOOKUP($B2087,[1]Redo!$A:$A,[1]Redo!$AD:$AD)</f>
        <v>SGN,S11,WYE,SG47B(CA),</v>
      </c>
      <c r="E2087" s="35">
        <v>1326</v>
      </c>
      <c r="F2087" s="36">
        <f>_xlfn.XLOOKUP($B2087,'[1]DOT Signs Costs (2)'!$A:$A,'[1]DOT Signs Costs (2)'!$Y:$Y)</f>
        <v>2.2263250000000001</v>
      </c>
      <c r="G2087" s="37">
        <f t="shared" si="418"/>
        <v>133.5795</v>
      </c>
      <c r="H2087" s="36">
        <f>_xlfn.XLOOKUP($B2087,'[1]DOT Signs Costs (2)'!$A:$A,'[1]DOT Signs Costs (2)'!$W:$W)</f>
        <v>448.66800000000001</v>
      </c>
      <c r="I2087" s="36">
        <f t="shared" si="417"/>
        <v>103.27921675</v>
      </c>
      <c r="J2087" s="36">
        <f t="shared" si="419"/>
        <v>1.4916377500000002</v>
      </c>
      <c r="K2087" s="36">
        <f t="shared" si="420"/>
        <v>103.27921675</v>
      </c>
      <c r="L2087" s="36">
        <f t="shared" si="421"/>
        <v>553.43885450000005</v>
      </c>
      <c r="M2087" s="36">
        <f t="shared" si="422"/>
        <v>43.278918421900009</v>
      </c>
      <c r="N2087" s="36">
        <f t="shared" si="423"/>
        <v>596.71777292190006</v>
      </c>
      <c r="O2087" s="36">
        <f t="shared" si="424"/>
        <v>108.73772573361299</v>
      </c>
      <c r="P2087" s="36">
        <f t="shared" si="425"/>
        <v>705.45549865551311</v>
      </c>
      <c r="Q2087" s="38">
        <v>1179.1099999999999</v>
      </c>
      <c r="R2087" s="39">
        <f t="shared" si="426"/>
        <v>0.67141655603676997</v>
      </c>
      <c r="S2087" s="40"/>
      <c r="T2087" s="41" t="str">
        <f t="shared" si="427"/>
        <v/>
      </c>
      <c r="U2087" s="41" t="str">
        <f t="shared" si="428"/>
        <v/>
      </c>
      <c r="V2087" s="41">
        <f t="shared" si="416"/>
        <v>1179.1099999999999</v>
      </c>
      <c r="W2087" s="18">
        <f>_xlfn.XLOOKUP($B2087,'[1]Query2 w Prices'!$B:$B,'[1]Query2 w Prices'!$L:$L)</f>
        <v>1179.0336</v>
      </c>
    </row>
    <row r="2088" spans="2:23" ht="16.5" customHeight="1" x14ac:dyDescent="0.25">
      <c r="B2088" s="42" t="s">
        <v>3485</v>
      </c>
      <c r="C2088" s="33" t="s">
        <v>6791</v>
      </c>
      <c r="D2088" s="34" t="str">
        <f>_xlfn.XLOOKUP($B2088,[1]Redo!$A:$A,[1]Redo!$AD:$AD)</f>
        <v>SGN,S11,WYE,SG47C(CA),</v>
      </c>
      <c r="E2088" s="35">
        <v>1326</v>
      </c>
      <c r="F2088" s="36">
        <f>_xlfn.XLOOKUP($B2088,'[1]DOT Signs Costs (2)'!$A:$A,'[1]DOT Signs Costs (2)'!$Y:$Y)</f>
        <v>0.35644999999999999</v>
      </c>
      <c r="G2088" s="37">
        <f t="shared" si="418"/>
        <v>21.387</v>
      </c>
      <c r="H2088" s="36">
        <f>_xlfn.XLOOKUP($B2088,'[1]DOT Signs Costs (2)'!$A:$A,'[1]DOT Signs Costs (2)'!$W:$W)</f>
        <v>63.448000000000008</v>
      </c>
      <c r="I2088" s="36">
        <f t="shared" si="417"/>
        <v>16.535715499999998</v>
      </c>
      <c r="J2088" s="36">
        <f t="shared" si="419"/>
        <v>0.23882150000000002</v>
      </c>
      <c r="K2088" s="36">
        <f t="shared" si="420"/>
        <v>16.535715499999998</v>
      </c>
      <c r="L2088" s="36">
        <f t="shared" si="421"/>
        <v>80.222537000000003</v>
      </c>
      <c r="M2088" s="36">
        <f t="shared" si="422"/>
        <v>6.2734023934000005</v>
      </c>
      <c r="N2088" s="36">
        <f t="shared" si="423"/>
        <v>86.495939393400008</v>
      </c>
      <c r="O2088" s="36">
        <f t="shared" si="424"/>
        <v>15.761842803468399</v>
      </c>
      <c r="P2088" s="36">
        <f t="shared" si="425"/>
        <v>102.2577821968684</v>
      </c>
      <c r="Q2088" s="38">
        <v>59.03</v>
      </c>
      <c r="R2088" s="39">
        <f t="shared" si="426"/>
        <v>-0.42273342202596914</v>
      </c>
      <c r="S2088" s="40"/>
      <c r="T2088" s="41" t="str">
        <f t="shared" si="427"/>
        <v/>
      </c>
      <c r="U2088" s="41" t="str">
        <f t="shared" si="428"/>
        <v/>
      </c>
      <c r="V2088" s="41">
        <f t="shared" si="416"/>
        <v>59.03</v>
      </c>
      <c r="W2088" s="18">
        <f>_xlfn.XLOOKUP($B2088,'[1]Query2 w Prices'!$B:$B,'[1]Query2 w Prices'!$L:$L)</f>
        <v>58.951700000000002</v>
      </c>
    </row>
    <row r="2089" spans="2:23" ht="16.5" customHeight="1" x14ac:dyDescent="0.25">
      <c r="B2089" s="32" t="s">
        <v>3488</v>
      </c>
      <c r="C2089" s="33" t="s">
        <v>6792</v>
      </c>
      <c r="D2089" s="34" t="str">
        <f>_xlfn.XLOOKUP($B2089,[1]Redo!$A:$A,[1]Redo!$AD:$AD)</f>
        <v>SGN,S11,WYE,SG47C(CA),</v>
      </c>
      <c r="E2089" s="35">
        <v>1326</v>
      </c>
      <c r="F2089" s="36">
        <f>_xlfn.XLOOKUP($B2089,'[1]DOT Signs Costs (2)'!$A:$A,'[1]DOT Signs Costs (2)'!$Y:$Y)</f>
        <v>0.35644999999999999</v>
      </c>
      <c r="G2089" s="37">
        <f t="shared" si="418"/>
        <v>21.387</v>
      </c>
      <c r="H2089" s="36">
        <f>_xlfn.XLOOKUP($B2089,'[1]DOT Signs Costs (2)'!$A:$A,'[1]DOT Signs Costs (2)'!$W:$W)</f>
        <v>63.448000000000008</v>
      </c>
      <c r="I2089" s="36">
        <f t="shared" si="417"/>
        <v>16.535715499999998</v>
      </c>
      <c r="J2089" s="36">
        <f t="shared" si="419"/>
        <v>0.23882150000000002</v>
      </c>
      <c r="K2089" s="36">
        <f t="shared" si="420"/>
        <v>16.535715499999998</v>
      </c>
      <c r="L2089" s="36">
        <f t="shared" si="421"/>
        <v>80.222537000000003</v>
      </c>
      <c r="M2089" s="36">
        <f t="shared" si="422"/>
        <v>6.2734023934000005</v>
      </c>
      <c r="N2089" s="36">
        <f t="shared" si="423"/>
        <v>86.495939393400008</v>
      </c>
      <c r="O2089" s="36">
        <f t="shared" si="424"/>
        <v>15.761842803468399</v>
      </c>
      <c r="P2089" s="36">
        <f t="shared" si="425"/>
        <v>102.2577821968684</v>
      </c>
      <c r="Q2089" s="38">
        <v>59.03</v>
      </c>
      <c r="R2089" s="39">
        <f t="shared" si="426"/>
        <v>-0.42273342202596914</v>
      </c>
      <c r="S2089" s="40"/>
      <c r="T2089" s="41" t="str">
        <f t="shared" si="427"/>
        <v/>
      </c>
      <c r="U2089" s="41" t="str">
        <f t="shared" si="428"/>
        <v/>
      </c>
      <c r="V2089" s="41">
        <f t="shared" si="416"/>
        <v>59.03</v>
      </c>
      <c r="W2089" s="18">
        <f>_xlfn.XLOOKUP($B2089,'[1]Query2 w Prices'!$B:$B,'[1]Query2 w Prices'!$L:$L)</f>
        <v>58.951700000000002</v>
      </c>
    </row>
    <row r="2090" spans="2:23" ht="16.5" customHeight="1" x14ac:dyDescent="0.25">
      <c r="B2090" s="42" t="s">
        <v>3490</v>
      </c>
      <c r="C2090" s="33" t="s">
        <v>6793</v>
      </c>
      <c r="D2090" s="34" t="str">
        <f>_xlfn.XLOOKUP($B2090,[1]Redo!$A:$A,[1]Redo!$AD:$AD)</f>
        <v>SGN,S11,WYE,SG47C(CA),</v>
      </c>
      <c r="E2090" s="35">
        <v>1326</v>
      </c>
      <c r="F2090" s="36">
        <f>_xlfn.XLOOKUP($B2090,'[1]DOT Signs Costs (2)'!$A:$A,'[1]DOT Signs Costs (2)'!$Y:$Y)</f>
        <v>0.35644999999999999</v>
      </c>
      <c r="G2090" s="37">
        <f t="shared" si="418"/>
        <v>21.387</v>
      </c>
      <c r="H2090" s="36">
        <f>_xlfn.XLOOKUP($B2090,'[1]DOT Signs Costs (2)'!$A:$A,'[1]DOT Signs Costs (2)'!$W:$W)</f>
        <v>63.448000000000008</v>
      </c>
      <c r="I2090" s="36">
        <f t="shared" si="417"/>
        <v>16.535715499999998</v>
      </c>
      <c r="J2090" s="36">
        <f t="shared" si="419"/>
        <v>0.23882150000000002</v>
      </c>
      <c r="K2090" s="36">
        <f t="shared" si="420"/>
        <v>16.535715499999998</v>
      </c>
      <c r="L2090" s="36">
        <f t="shared" si="421"/>
        <v>80.222537000000003</v>
      </c>
      <c r="M2090" s="36">
        <f t="shared" si="422"/>
        <v>6.2734023934000005</v>
      </c>
      <c r="N2090" s="36">
        <f t="shared" si="423"/>
        <v>86.495939393400008</v>
      </c>
      <c r="O2090" s="36">
        <f t="shared" si="424"/>
        <v>15.761842803468399</v>
      </c>
      <c r="P2090" s="36">
        <f t="shared" si="425"/>
        <v>102.2577821968684</v>
      </c>
      <c r="Q2090" s="38">
        <v>59.03</v>
      </c>
      <c r="R2090" s="39">
        <f t="shared" si="426"/>
        <v>-0.42273342202596914</v>
      </c>
      <c r="S2090" s="40"/>
      <c r="T2090" s="41" t="str">
        <f t="shared" si="427"/>
        <v/>
      </c>
      <c r="U2090" s="41" t="str">
        <f t="shared" si="428"/>
        <v/>
      </c>
      <c r="V2090" s="41">
        <f t="shared" si="416"/>
        <v>59.03</v>
      </c>
      <c r="W2090" s="18">
        <f>_xlfn.XLOOKUP($B2090,'[1]Query2 w Prices'!$B:$B,'[1]Query2 w Prices'!$L:$L)</f>
        <v>58.951700000000002</v>
      </c>
    </row>
    <row r="2091" spans="2:23" ht="16.5" customHeight="1" x14ac:dyDescent="0.25">
      <c r="B2091" s="32" t="s">
        <v>3492</v>
      </c>
      <c r="C2091" s="33" t="s">
        <v>6794</v>
      </c>
      <c r="D2091" s="34" t="str">
        <f>_xlfn.XLOOKUP($B2091,[1]Redo!$A:$A,[1]Redo!$AD:$AD)</f>
        <v>SGN,S11,WGX,SG60A(CA),</v>
      </c>
      <c r="E2091" s="35">
        <v>1326</v>
      </c>
      <c r="F2091" s="36">
        <f>_xlfn.XLOOKUP($B2091,'[1]DOT Signs Costs (2)'!$A:$A,'[1]DOT Signs Costs (2)'!$Y:$Y)</f>
        <v>0.31410000000000005</v>
      </c>
      <c r="G2091" s="37">
        <f t="shared" si="418"/>
        <v>18.846000000000004</v>
      </c>
      <c r="H2091" s="36">
        <f>_xlfn.XLOOKUP($B2091,'[1]DOT Signs Costs (2)'!$A:$A,'[1]DOT Signs Costs (2)'!$W:$W)</f>
        <v>54.384</v>
      </c>
      <c r="I2091" s="36">
        <f t="shared" si="417"/>
        <v>14.571099000000002</v>
      </c>
      <c r="J2091" s="36">
        <f t="shared" si="419"/>
        <v>0.21044700000000005</v>
      </c>
      <c r="K2091" s="36">
        <f t="shared" si="420"/>
        <v>14.571099000000002</v>
      </c>
      <c r="L2091" s="36">
        <f t="shared" si="421"/>
        <v>69.165546000000006</v>
      </c>
      <c r="M2091" s="36">
        <f t="shared" si="422"/>
        <v>5.4087456972000005</v>
      </c>
      <c r="N2091" s="36">
        <f t="shared" si="423"/>
        <v>74.57429169720001</v>
      </c>
      <c r="O2091" s="36">
        <f t="shared" si="424"/>
        <v>13.589403978436417</v>
      </c>
      <c r="P2091" s="36">
        <f t="shared" si="425"/>
        <v>88.163695675636433</v>
      </c>
      <c r="Q2091" s="38" t="e">
        <v>#N/A</v>
      </c>
      <c r="R2091" s="39" t="str">
        <f t="shared" si="426"/>
        <v xml:space="preserve"> </v>
      </c>
      <c r="S2091" s="40"/>
      <c r="T2091" s="41" t="str">
        <f t="shared" si="427"/>
        <v/>
      </c>
      <c r="U2091" s="41" t="str">
        <f t="shared" si="428"/>
        <v/>
      </c>
      <c r="V2091" s="41" t="e">
        <f t="shared" si="416"/>
        <v>#N/A</v>
      </c>
      <c r="W2091" s="18" t="e">
        <f>_xlfn.XLOOKUP($B2091,'[1]Query2 w Prices'!$B:$B,'[1]Query2 w Prices'!$L:$L)</f>
        <v>#N/A</v>
      </c>
    </row>
    <row r="2092" spans="2:23" ht="16.5" customHeight="1" x14ac:dyDescent="0.25">
      <c r="B2092" s="42" t="s">
        <v>3493</v>
      </c>
      <c r="C2092" s="33" t="s">
        <v>6795</v>
      </c>
      <c r="D2092" s="34" t="str">
        <f>_xlfn.XLOOKUP($B2092,[1]Redo!$A:$A,[1]Redo!$AD:$AD)</f>
        <v>SGN,S8,BWX,SR10-1(CA),</v>
      </c>
      <c r="E2092" s="35">
        <v>1326</v>
      </c>
      <c r="F2092" s="36">
        <f>_xlfn.XLOOKUP($B2092,'[1]DOT Signs Costs (2)'!$A:$A,'[1]DOT Signs Costs (2)'!$Y:$Y)</f>
        <v>0.49761666666666676</v>
      </c>
      <c r="G2092" s="37">
        <f t="shared" si="418"/>
        <v>29.857000000000006</v>
      </c>
      <c r="H2092" s="36">
        <f>_xlfn.XLOOKUP($B2092,'[1]DOT Signs Costs (2)'!$A:$A,'[1]DOT Signs Costs (2)'!$W:$W)</f>
        <v>93.661333333333346</v>
      </c>
      <c r="I2092" s="36">
        <f t="shared" si="417"/>
        <v>23.084437166666671</v>
      </c>
      <c r="J2092" s="36">
        <f t="shared" si="419"/>
        <v>0.33340316666666675</v>
      </c>
      <c r="K2092" s="36">
        <f t="shared" si="420"/>
        <v>23.084437166666671</v>
      </c>
      <c r="L2092" s="36">
        <f t="shared" si="421"/>
        <v>117.07917366666669</v>
      </c>
      <c r="M2092" s="36">
        <f t="shared" si="422"/>
        <v>9.1555913807333358</v>
      </c>
      <c r="N2092" s="36">
        <f t="shared" si="423"/>
        <v>126.23476504740003</v>
      </c>
      <c r="O2092" s="36">
        <f t="shared" si="424"/>
        <v>23.003305553575018</v>
      </c>
      <c r="P2092" s="36">
        <f t="shared" si="425"/>
        <v>149.23807060097505</v>
      </c>
      <c r="Q2092" s="38">
        <v>289.17</v>
      </c>
      <c r="R2092" s="39">
        <f t="shared" si="426"/>
        <v>0.93764231094334927</v>
      </c>
      <c r="S2092" s="40"/>
      <c r="T2092" s="41" t="str">
        <f t="shared" si="427"/>
        <v/>
      </c>
      <c r="U2092" s="41" t="str">
        <f t="shared" si="428"/>
        <v/>
      </c>
      <c r="V2092" s="41">
        <f t="shared" si="416"/>
        <v>289.17</v>
      </c>
      <c r="W2092" s="18">
        <f>_xlfn.XLOOKUP($B2092,'[1]Query2 w Prices'!$B:$B,'[1]Query2 w Prices'!$L:$L)</f>
        <v>289.09280000000001</v>
      </c>
    </row>
    <row r="2093" spans="2:23" ht="16.5" customHeight="1" x14ac:dyDescent="0.25">
      <c r="B2093" s="32" t="s">
        <v>3497</v>
      </c>
      <c r="C2093" s="33" t="s">
        <v>6796</v>
      </c>
      <c r="D2093" s="34" t="str">
        <f>_xlfn.XLOOKUP($B2093,[1]Redo!$A:$A,[1]Redo!$AD:$AD)</f>
        <v>SGN,S8,BWX,SR11-1(CA),</v>
      </c>
      <c r="E2093" s="35">
        <v>1326</v>
      </c>
      <c r="F2093" s="36">
        <f>_xlfn.XLOOKUP($B2093,'[1]DOT Signs Costs (2)'!$A:$A,'[1]DOT Signs Costs (2)'!$Y:$Y)</f>
        <v>0.85053333333333347</v>
      </c>
      <c r="G2093" s="37">
        <f t="shared" si="418"/>
        <v>51.032000000000011</v>
      </c>
      <c r="H2093" s="36">
        <f>_xlfn.XLOOKUP($B2093,'[1]DOT Signs Costs (2)'!$A:$A,'[1]DOT Signs Costs (2)'!$W:$W)</f>
        <v>169.19466666666668</v>
      </c>
      <c r="I2093" s="36">
        <f t="shared" si="417"/>
        <v>39.456241333333338</v>
      </c>
      <c r="J2093" s="36">
        <f t="shared" si="419"/>
        <v>0.56985733333333344</v>
      </c>
      <c r="K2093" s="36">
        <f t="shared" si="420"/>
        <v>39.456241333333338</v>
      </c>
      <c r="L2093" s="36">
        <f t="shared" si="421"/>
        <v>209.22076533333336</v>
      </c>
      <c r="M2093" s="36">
        <f t="shared" si="422"/>
        <v>16.361063849066671</v>
      </c>
      <c r="N2093" s="36">
        <f t="shared" si="423"/>
        <v>225.58182918240004</v>
      </c>
      <c r="O2093" s="36">
        <f t="shared" si="424"/>
        <v>41.106962428841548</v>
      </c>
      <c r="P2093" s="36">
        <f t="shared" si="425"/>
        <v>266.68879161124158</v>
      </c>
      <c r="Q2093" s="38">
        <v>470.56</v>
      </c>
      <c r="R2093" s="39">
        <f t="shared" si="426"/>
        <v>0.76445360585662026</v>
      </c>
      <c r="S2093" s="40"/>
      <c r="T2093" s="41" t="str">
        <f t="shared" si="427"/>
        <v/>
      </c>
      <c r="U2093" s="41" t="str">
        <f t="shared" si="428"/>
        <v/>
      </c>
      <c r="V2093" s="41">
        <f t="shared" si="416"/>
        <v>470.56</v>
      </c>
      <c r="W2093" s="18">
        <f>_xlfn.XLOOKUP($B2093,'[1]Query2 w Prices'!$B:$B,'[1]Query2 w Prices'!$L:$L)</f>
        <v>470.48250000000002</v>
      </c>
    </row>
    <row r="2094" spans="2:23" ht="16.5" customHeight="1" x14ac:dyDescent="0.25">
      <c r="B2094" s="42" t="s">
        <v>3501</v>
      </c>
      <c r="C2094" s="33" t="s">
        <v>6797</v>
      </c>
      <c r="D2094" s="34" t="str">
        <f>_xlfn.XLOOKUP($B2094,[1]Redo!$A:$A,[1]Redo!$AD:$AD)</f>
        <v>SGN,S8,BWX,SR12-1(CA),</v>
      </c>
      <c r="E2094" s="35">
        <v>1326</v>
      </c>
      <c r="F2094" s="36">
        <f>_xlfn.XLOOKUP($B2094,'[1]DOT Signs Costs (2)'!$A:$A,'[1]DOT Signs Costs (2)'!$Y:$Y)</f>
        <v>0.89288333333333347</v>
      </c>
      <c r="G2094" s="37">
        <f t="shared" si="418"/>
        <v>53.573000000000008</v>
      </c>
      <c r="H2094" s="36">
        <f>_xlfn.XLOOKUP($B2094,'[1]DOT Signs Costs (2)'!$A:$A,'[1]DOT Signs Costs (2)'!$W:$W)</f>
        <v>178.2586666666667</v>
      </c>
      <c r="I2094" s="36">
        <f t="shared" si="417"/>
        <v>41.420857833333343</v>
      </c>
      <c r="J2094" s="36">
        <f t="shared" si="419"/>
        <v>0.59823183333333352</v>
      </c>
      <c r="K2094" s="36">
        <f t="shared" si="420"/>
        <v>41.420857833333343</v>
      </c>
      <c r="L2094" s="36">
        <f t="shared" si="421"/>
        <v>220.27775633333337</v>
      </c>
      <c r="M2094" s="36">
        <f t="shared" si="422"/>
        <v>17.225720545266672</v>
      </c>
      <c r="N2094" s="36">
        <f t="shared" si="423"/>
        <v>237.50347687860005</v>
      </c>
      <c r="O2094" s="36">
        <f t="shared" si="424"/>
        <v>43.279401253873537</v>
      </c>
      <c r="P2094" s="36">
        <f t="shared" si="425"/>
        <v>280.78287813247357</v>
      </c>
      <c r="Q2094" s="38">
        <v>498.9</v>
      </c>
      <c r="R2094" s="39">
        <f t="shared" si="426"/>
        <v>0.7768177437251661</v>
      </c>
      <c r="S2094" s="40"/>
      <c r="T2094" s="41" t="str">
        <f t="shared" si="427"/>
        <v/>
      </c>
      <c r="U2094" s="41" t="str">
        <f t="shared" si="428"/>
        <v/>
      </c>
      <c r="V2094" s="41">
        <f t="shared" si="416"/>
        <v>498.9</v>
      </c>
      <c r="W2094" s="18">
        <f>_xlfn.XLOOKUP($B2094,'[1]Query2 w Prices'!$B:$B,'[1]Query2 w Prices'!$L:$L)</f>
        <v>498.82190000000003</v>
      </c>
    </row>
    <row r="2095" spans="2:23" ht="16.5" customHeight="1" x14ac:dyDescent="0.25">
      <c r="B2095" s="32" t="s">
        <v>3505</v>
      </c>
      <c r="C2095" s="33" t="s">
        <v>6798</v>
      </c>
      <c r="D2095" s="34" t="str">
        <f>_xlfn.XLOOKUP($B2095,[1]Redo!$A:$A,[1]Redo!$AD:$AD)</f>
        <v>SGN,S8,BWX,SR13-1P(CA),</v>
      </c>
      <c r="E2095" s="35">
        <v>1326</v>
      </c>
      <c r="F2095" s="36">
        <f>_xlfn.XLOOKUP($B2095,'[1]DOT Signs Costs (2)'!$A:$A,'[1]DOT Signs Costs (2)'!$Y:$Y)</f>
        <v>0.17783333333333337</v>
      </c>
      <c r="G2095" s="37">
        <f t="shared" si="418"/>
        <v>10.670000000000002</v>
      </c>
      <c r="H2095" s="36">
        <f>_xlfn.XLOOKUP($B2095,'[1]DOT Signs Costs (2)'!$A:$A,'[1]DOT Signs Costs (2)'!$W:$W)</f>
        <v>30.213333333333338</v>
      </c>
      <c r="I2095" s="36">
        <f t="shared" si="417"/>
        <v>8.2496883333333351</v>
      </c>
      <c r="J2095" s="36">
        <f t="shared" si="419"/>
        <v>0.11914833333333337</v>
      </c>
      <c r="K2095" s="36">
        <f t="shared" si="420"/>
        <v>8.2496883333333351</v>
      </c>
      <c r="L2095" s="36">
        <f t="shared" si="421"/>
        <v>38.582170000000005</v>
      </c>
      <c r="M2095" s="36">
        <f t="shared" si="422"/>
        <v>3.0171256940000006</v>
      </c>
      <c r="N2095" s="36">
        <f t="shared" si="423"/>
        <v>41.599295694000006</v>
      </c>
      <c r="O2095" s="36">
        <f t="shared" si="424"/>
        <v>7.5804894895893709</v>
      </c>
      <c r="P2095" s="36">
        <f t="shared" si="425"/>
        <v>49.179785183589374</v>
      </c>
      <c r="Q2095" s="38">
        <v>40.89</v>
      </c>
      <c r="R2095" s="39">
        <f t="shared" si="426"/>
        <v>-0.16856082540099346</v>
      </c>
      <c r="S2095" s="40"/>
      <c r="T2095" s="41" t="str">
        <f t="shared" si="427"/>
        <v/>
      </c>
      <c r="U2095" s="41" t="str">
        <f t="shared" si="428"/>
        <v/>
      </c>
      <c r="V2095" s="41">
        <f t="shared" si="416"/>
        <v>40.89</v>
      </c>
      <c r="W2095" s="18">
        <f>_xlfn.XLOOKUP($B2095,'[1]Query2 w Prices'!$B:$B,'[1]Query2 w Prices'!$L:$L)</f>
        <v>40.8127</v>
      </c>
    </row>
    <row r="2096" spans="2:23" ht="16.5" customHeight="1" x14ac:dyDescent="0.25">
      <c r="B2096" s="42" t="s">
        <v>3509</v>
      </c>
      <c r="C2096" s="33" t="s">
        <v>6799</v>
      </c>
      <c r="D2096" s="34" t="str">
        <f>_xlfn.XLOOKUP($B2096,[1]Redo!$A:$A,[1]Redo!$AD:$AD)</f>
        <v>SGN,S8,BWX,SR15(CA),</v>
      </c>
      <c r="E2096" s="35">
        <v>1326</v>
      </c>
      <c r="F2096" s="36">
        <f>_xlfn.XLOOKUP($B2096,'[1]DOT Signs Costs (2)'!$A:$A,'[1]DOT Signs Costs (2)'!$Y:$Y)</f>
        <v>0.18705000000000002</v>
      </c>
      <c r="G2096" s="37">
        <f t="shared" si="418"/>
        <v>11.223000000000001</v>
      </c>
      <c r="H2096" s="36">
        <f>_xlfn.XLOOKUP($B2096,'[1]DOT Signs Costs (2)'!$A:$A,'[1]DOT Signs Costs (2)'!$W:$W)</f>
        <v>27.192</v>
      </c>
      <c r="I2096" s="36">
        <f t="shared" si="417"/>
        <v>8.6772495000000003</v>
      </c>
      <c r="J2096" s="36">
        <f t="shared" si="419"/>
        <v>0.12532350000000003</v>
      </c>
      <c r="K2096" s="36">
        <f t="shared" si="420"/>
        <v>8.6772495000000003</v>
      </c>
      <c r="L2096" s="36">
        <f t="shared" si="421"/>
        <v>35.994573000000003</v>
      </c>
      <c r="M2096" s="36">
        <f t="shared" si="422"/>
        <v>2.8147756086000002</v>
      </c>
      <c r="N2096" s="36">
        <f t="shared" si="423"/>
        <v>38.809348608600004</v>
      </c>
      <c r="O2096" s="36">
        <f t="shared" si="424"/>
        <v>7.0720875033404642</v>
      </c>
      <c r="P2096" s="36">
        <f t="shared" si="425"/>
        <v>45.881436111940467</v>
      </c>
      <c r="Q2096" s="38">
        <v>28.42</v>
      </c>
      <c r="R2096" s="39">
        <f t="shared" si="426"/>
        <v>-0.38057736617786891</v>
      </c>
      <c r="S2096" s="40"/>
      <c r="T2096" s="41" t="str">
        <f t="shared" si="427"/>
        <v/>
      </c>
      <c r="U2096" s="41" t="str">
        <f t="shared" si="428"/>
        <v/>
      </c>
      <c r="V2096" s="41">
        <f t="shared" si="416"/>
        <v>28.42</v>
      </c>
      <c r="W2096" s="18">
        <f>_xlfn.XLOOKUP($B2096,'[1]Query2 w Prices'!$B:$B,'[1]Query2 w Prices'!$L:$L)</f>
        <v>28.339400000000001</v>
      </c>
    </row>
    <row r="2097" spans="2:23" ht="16.5" customHeight="1" x14ac:dyDescent="0.25">
      <c r="B2097" s="32" t="s">
        <v>3511</v>
      </c>
      <c r="C2097" s="33" t="s">
        <v>6800</v>
      </c>
      <c r="D2097" s="34" t="str">
        <f>_xlfn.XLOOKUP($B2097,[1]Redo!$A:$A,[1]Redo!$AD:$AD)</f>
        <v>SGN,S8,BWX,SR15aP(CA),</v>
      </c>
      <c r="E2097" s="35">
        <v>1326</v>
      </c>
      <c r="F2097" s="36">
        <f>_xlfn.XLOOKUP($B2097,'[1]DOT Signs Costs (2)'!$A:$A,'[1]DOT Signs Costs (2)'!$Y:$Y)</f>
        <v>0.14528749999999999</v>
      </c>
      <c r="G2097" s="37">
        <f t="shared" si="418"/>
        <v>8.7172499999999999</v>
      </c>
      <c r="H2097" s="36">
        <f>_xlfn.XLOOKUP($B2097,'[1]DOT Signs Costs (2)'!$A:$A,'[1]DOT Signs Costs (2)'!$W:$W)</f>
        <v>20.394000000000002</v>
      </c>
      <c r="I2097" s="36">
        <f t="shared" si="417"/>
        <v>6.7398871249999992</v>
      </c>
      <c r="J2097" s="36">
        <f t="shared" si="419"/>
        <v>9.7342625000000002E-2</v>
      </c>
      <c r="K2097" s="36">
        <f t="shared" si="420"/>
        <v>6.7398871249999992</v>
      </c>
      <c r="L2097" s="36">
        <f t="shared" si="421"/>
        <v>27.231229750000001</v>
      </c>
      <c r="M2097" s="36">
        <f t="shared" si="422"/>
        <v>2.1294821664500003</v>
      </c>
      <c r="N2097" s="36">
        <f t="shared" si="423"/>
        <v>29.360711916450001</v>
      </c>
      <c r="O2097" s="36">
        <f t="shared" si="424"/>
        <v>5.3502965465257235</v>
      </c>
      <c r="P2097" s="36">
        <f t="shared" si="425"/>
        <v>34.711008462975727</v>
      </c>
      <c r="Q2097" s="38">
        <v>21.91</v>
      </c>
      <c r="R2097" s="39">
        <f t="shared" si="426"/>
        <v>-0.36878814617644545</v>
      </c>
      <c r="S2097" s="40"/>
      <c r="T2097" s="41" t="str">
        <f t="shared" si="427"/>
        <v/>
      </c>
      <c r="U2097" s="41" t="str">
        <f t="shared" si="428"/>
        <v/>
      </c>
      <c r="V2097" s="41">
        <f t="shared" si="416"/>
        <v>21.91</v>
      </c>
      <c r="W2097" s="18">
        <f>_xlfn.XLOOKUP($B2097,'[1]Query2 w Prices'!$B:$B,'[1]Query2 w Prices'!$L:$L)</f>
        <v>21.828399999999998</v>
      </c>
    </row>
    <row r="2098" spans="2:23" ht="16.5" customHeight="1" x14ac:dyDescent="0.25">
      <c r="B2098" s="42" t="s">
        <v>3514</v>
      </c>
      <c r="C2098" s="33" t="s">
        <v>6801</v>
      </c>
      <c r="D2098" s="34" t="str">
        <f>_xlfn.XLOOKUP($B2098,[1]Redo!$A:$A,[1]Redo!$AD:$AD)</f>
        <v>SGN,S8,BWX,SR17(CA),</v>
      </c>
      <c r="E2098" s="35">
        <v>1326</v>
      </c>
      <c r="F2098" s="36">
        <f>_xlfn.XLOOKUP($B2098,'[1]DOT Signs Costs (2)'!$A:$A,'[1]DOT Signs Costs (2)'!$Y:$Y)</f>
        <v>1.5722499999999999</v>
      </c>
      <c r="G2098" s="37">
        <f t="shared" si="418"/>
        <v>94.334999999999994</v>
      </c>
      <c r="H2098" s="36">
        <f>_xlfn.XLOOKUP($B2098,'[1]DOT Signs Costs (2)'!$A:$A,'[1]DOT Signs Costs (2)'!$W:$W)</f>
        <v>317.24</v>
      </c>
      <c r="I2098" s="36">
        <f t="shared" si="417"/>
        <v>72.936677500000002</v>
      </c>
      <c r="J2098" s="36">
        <f t="shared" si="419"/>
        <v>1.0534075000000001</v>
      </c>
      <c r="K2098" s="36">
        <f t="shared" si="420"/>
        <v>72.936677500000002</v>
      </c>
      <c r="L2098" s="36">
        <f t="shared" si="421"/>
        <v>391.23008500000003</v>
      </c>
      <c r="M2098" s="36">
        <f t="shared" si="422"/>
        <v>30.594192647000003</v>
      </c>
      <c r="N2098" s="36">
        <f t="shared" si="423"/>
        <v>421.82427764700003</v>
      </c>
      <c r="O2098" s="36">
        <f t="shared" si="424"/>
        <v>76.867515418486207</v>
      </c>
      <c r="P2098" s="36">
        <f t="shared" si="425"/>
        <v>498.69179306548625</v>
      </c>
      <c r="Q2098" s="38">
        <v>793.66</v>
      </c>
      <c r="R2098" s="39">
        <f t="shared" si="426"/>
        <v>0.59148398075959441</v>
      </c>
      <c r="S2098" s="40"/>
      <c r="T2098" s="41" t="str">
        <f t="shared" si="427"/>
        <v/>
      </c>
      <c r="U2098" s="41" t="str">
        <f t="shared" si="428"/>
        <v/>
      </c>
      <c r="V2098" s="41">
        <f t="shared" si="416"/>
        <v>793.66</v>
      </c>
      <c r="W2098" s="18">
        <f>_xlfn.XLOOKUP($B2098,'[1]Query2 w Prices'!$B:$B,'[1]Query2 w Prices'!$L:$L)</f>
        <v>793.58029999999997</v>
      </c>
    </row>
    <row r="2099" spans="2:23" ht="16.5" customHeight="1" x14ac:dyDescent="0.25">
      <c r="B2099" s="32" t="s">
        <v>3518</v>
      </c>
      <c r="C2099" s="33" t="s">
        <v>6802</v>
      </c>
      <c r="D2099" s="34" t="str">
        <f>_xlfn.XLOOKUP($B2099,[1]Redo!$A:$A,[1]Redo!$AD:$AD)</f>
        <v>SGN,S8,RWX,SR18(CA),</v>
      </c>
      <c r="E2099" s="35">
        <v>1326</v>
      </c>
      <c r="F2099" s="36">
        <f>_xlfn.XLOOKUP($B2099,'[1]DOT Signs Costs (2)'!$A:$A,'[1]DOT Signs Costs (2)'!$Y:$Y)</f>
        <v>0.31410000000000005</v>
      </c>
      <c r="G2099" s="37">
        <f t="shared" si="418"/>
        <v>18.846000000000004</v>
      </c>
      <c r="H2099" s="36">
        <f>_xlfn.XLOOKUP($B2099,'[1]DOT Signs Costs (2)'!$A:$A,'[1]DOT Signs Costs (2)'!$W:$W)</f>
        <v>54.384</v>
      </c>
      <c r="I2099" s="36">
        <f t="shared" si="417"/>
        <v>14.571099000000002</v>
      </c>
      <c r="J2099" s="36">
        <f t="shared" si="419"/>
        <v>0.21044700000000005</v>
      </c>
      <c r="K2099" s="36">
        <f t="shared" si="420"/>
        <v>14.571099000000002</v>
      </c>
      <c r="L2099" s="36">
        <f t="shared" si="421"/>
        <v>69.165546000000006</v>
      </c>
      <c r="M2099" s="36">
        <f t="shared" si="422"/>
        <v>5.4087456972000005</v>
      </c>
      <c r="N2099" s="36">
        <f t="shared" si="423"/>
        <v>74.57429169720001</v>
      </c>
      <c r="O2099" s="36">
        <f t="shared" si="424"/>
        <v>13.589403978436417</v>
      </c>
      <c r="P2099" s="36">
        <f t="shared" si="425"/>
        <v>88.163695675636433</v>
      </c>
      <c r="Q2099" s="38">
        <v>51.09</v>
      </c>
      <c r="R2099" s="39">
        <f t="shared" si="426"/>
        <v>-0.4205097732294989</v>
      </c>
      <c r="S2099" s="40"/>
      <c r="T2099" s="41" t="str">
        <f t="shared" si="427"/>
        <v/>
      </c>
      <c r="U2099" s="41" t="str">
        <f t="shared" si="428"/>
        <v/>
      </c>
      <c r="V2099" s="41">
        <f t="shared" si="416"/>
        <v>51.09</v>
      </c>
      <c r="W2099" s="18">
        <f>_xlfn.XLOOKUP($B2099,'[1]Query2 w Prices'!$B:$B,'[1]Query2 w Prices'!$L:$L)</f>
        <v>51.013100000000001</v>
      </c>
    </row>
    <row r="2100" spans="2:23" ht="16.5" customHeight="1" x14ac:dyDescent="0.25">
      <c r="B2100" s="42" t="s">
        <v>3521</v>
      </c>
      <c r="C2100" s="33" t="s">
        <v>6803</v>
      </c>
      <c r="D2100" s="34" t="str">
        <f>_xlfn.XLOOKUP($B2100,[1]Redo!$A:$A,[1]Redo!$AD:$AD)</f>
        <v>SGN,S8,RWX,SR19-1(CA),</v>
      </c>
      <c r="E2100" s="35">
        <v>1326</v>
      </c>
      <c r="F2100" s="36">
        <f>_xlfn.XLOOKUP($B2100,'[1]DOT Signs Costs (2)'!$A:$A,'[1]DOT Signs Costs (2)'!$Y:$Y)</f>
        <v>0.94700000000000017</v>
      </c>
      <c r="G2100" s="37">
        <f t="shared" si="418"/>
        <v>56.820000000000007</v>
      </c>
      <c r="H2100" s="36">
        <f>_xlfn.XLOOKUP($B2100,'[1]DOT Signs Costs (2)'!$A:$A,'[1]DOT Signs Costs (2)'!$W:$W)</f>
        <v>181.28</v>
      </c>
      <c r="I2100" s="36">
        <f t="shared" si="417"/>
        <v>43.93133000000001</v>
      </c>
      <c r="J2100" s="36">
        <f t="shared" si="419"/>
        <v>0.63449000000000011</v>
      </c>
      <c r="K2100" s="36">
        <f t="shared" si="420"/>
        <v>43.93133000000001</v>
      </c>
      <c r="L2100" s="36">
        <f t="shared" si="421"/>
        <v>225.84582</v>
      </c>
      <c r="M2100" s="36">
        <f t="shared" si="422"/>
        <v>17.661143124000002</v>
      </c>
      <c r="N2100" s="36">
        <f t="shared" si="423"/>
        <v>243.50696312400001</v>
      </c>
      <c r="O2100" s="36">
        <f t="shared" si="424"/>
        <v>44.373394881047197</v>
      </c>
      <c r="P2100" s="36">
        <f t="shared" si="425"/>
        <v>287.88035800504719</v>
      </c>
      <c r="Q2100" s="38">
        <v>167.86</v>
      </c>
      <c r="R2100" s="39">
        <f t="shared" si="426"/>
        <v>-0.41691054866252092</v>
      </c>
      <c r="S2100" s="40"/>
      <c r="T2100" s="41" t="str">
        <f t="shared" si="427"/>
        <v/>
      </c>
      <c r="U2100" s="41" t="str">
        <f t="shared" si="428"/>
        <v/>
      </c>
      <c r="V2100" s="41">
        <f t="shared" si="416"/>
        <v>167.86</v>
      </c>
      <c r="W2100" s="18">
        <f>_xlfn.XLOOKUP($B2100,'[1]Query2 w Prices'!$B:$B,'[1]Query2 w Prices'!$L:$L)</f>
        <v>167.78550000000001</v>
      </c>
    </row>
    <row r="2101" spans="2:23" ht="16.5" customHeight="1" x14ac:dyDescent="0.25">
      <c r="B2101" s="32" t="s">
        <v>3525</v>
      </c>
      <c r="C2101" s="33" t="s">
        <v>6804</v>
      </c>
      <c r="D2101" s="34" t="str">
        <f>_xlfn.XLOOKUP($B2101,[1]Redo!$A:$A,[1]Redo!$AD:$AD)</f>
        <v>SGN,S8,BWX,SR20-1(CA),</v>
      </c>
      <c r="E2101" s="35">
        <v>1326</v>
      </c>
      <c r="F2101" s="36">
        <f>_xlfn.XLOOKUP($B2101,'[1]DOT Signs Costs (2)'!$A:$A,'[1]DOT Signs Costs (2)'!$Y:$Y)</f>
        <v>0.49350000000000005</v>
      </c>
      <c r="G2101" s="37">
        <f t="shared" si="418"/>
        <v>29.610000000000003</v>
      </c>
      <c r="H2101" s="36">
        <f>_xlfn.XLOOKUP($B2101,'[1]DOT Signs Costs (2)'!$A:$A,'[1]DOT Signs Costs (2)'!$W:$W)</f>
        <v>90.64</v>
      </c>
      <c r="I2101" s="36">
        <f t="shared" si="417"/>
        <v>22.893465000000003</v>
      </c>
      <c r="J2101" s="36">
        <f t="shared" si="419"/>
        <v>0.33064500000000008</v>
      </c>
      <c r="K2101" s="36">
        <f t="shared" si="420"/>
        <v>22.893465000000003</v>
      </c>
      <c r="L2101" s="36">
        <f t="shared" si="421"/>
        <v>113.86411000000001</v>
      </c>
      <c r="M2101" s="36">
        <f t="shared" si="422"/>
        <v>8.9041734020000014</v>
      </c>
      <c r="N2101" s="36">
        <f t="shared" si="423"/>
        <v>122.76828340200001</v>
      </c>
      <c r="O2101" s="36">
        <f t="shared" si="424"/>
        <v>22.371621116605102</v>
      </c>
      <c r="P2101" s="36">
        <f t="shared" si="425"/>
        <v>145.13990451860511</v>
      </c>
      <c r="Q2101" s="38">
        <v>91.9</v>
      </c>
      <c r="R2101" s="39">
        <f t="shared" si="426"/>
        <v>-0.36681782791017625</v>
      </c>
      <c r="S2101" s="40"/>
      <c r="T2101" s="41" t="str">
        <f t="shared" si="427"/>
        <v/>
      </c>
      <c r="U2101" s="41" t="str">
        <f t="shared" si="428"/>
        <v/>
      </c>
      <c r="V2101" s="41">
        <f t="shared" si="416"/>
        <v>91.9</v>
      </c>
      <c r="W2101" s="18">
        <f>_xlfn.XLOOKUP($B2101,'[1]Query2 w Prices'!$B:$B,'[1]Query2 w Prices'!$L:$L)</f>
        <v>91.825800000000001</v>
      </c>
    </row>
    <row r="2102" spans="2:23" ht="16.5" customHeight="1" x14ac:dyDescent="0.25">
      <c r="B2102" s="42" t="s">
        <v>3528</v>
      </c>
      <c r="C2102" s="33" t="s">
        <v>6805</v>
      </c>
      <c r="D2102" s="34" t="str">
        <f>_xlfn.XLOOKUP($B2102,[1]Redo!$A:$A,[1]Redo!$AD:$AD)</f>
        <v>SGN,S8,BWX,SR25(CA),</v>
      </c>
      <c r="E2102" s="35">
        <v>1326</v>
      </c>
      <c r="F2102" s="36">
        <f>_xlfn.XLOOKUP($B2102,'[1]DOT Signs Costs (2)'!$A:$A,'[1]DOT Signs Costs (2)'!$Y:$Y)</f>
        <v>1.127575</v>
      </c>
      <c r="G2102" s="37">
        <f t="shared" si="418"/>
        <v>67.654499999999999</v>
      </c>
      <c r="H2102" s="36">
        <f>_xlfn.XLOOKUP($B2102,'[1]DOT Signs Costs (2)'!$A:$A,'[1]DOT Signs Costs (2)'!$W:$W)</f>
        <v>222.06800000000004</v>
      </c>
      <c r="I2102" s="36">
        <f t="shared" si="417"/>
        <v>52.308204250000003</v>
      </c>
      <c r="J2102" s="36">
        <f t="shared" si="419"/>
        <v>0.75547525000000004</v>
      </c>
      <c r="K2102" s="36">
        <f t="shared" si="420"/>
        <v>52.308204250000003</v>
      </c>
      <c r="L2102" s="36">
        <f t="shared" si="421"/>
        <v>275.13167950000002</v>
      </c>
      <c r="M2102" s="36">
        <f t="shared" si="422"/>
        <v>21.515297336900002</v>
      </c>
      <c r="N2102" s="36">
        <f t="shared" si="423"/>
        <v>296.64697683690002</v>
      </c>
      <c r="O2102" s="36">
        <f t="shared" si="424"/>
        <v>54.056907755650379</v>
      </c>
      <c r="P2102" s="36">
        <f t="shared" si="425"/>
        <v>350.70388459255042</v>
      </c>
      <c r="Q2102" s="38">
        <v>555.59</v>
      </c>
      <c r="R2102" s="39">
        <f t="shared" si="426"/>
        <v>0.58421398909078914</v>
      </c>
      <c r="S2102" s="40"/>
      <c r="T2102" s="41" t="str">
        <f t="shared" si="427"/>
        <v/>
      </c>
      <c r="U2102" s="41" t="str">
        <f t="shared" si="428"/>
        <v/>
      </c>
      <c r="V2102" s="41">
        <f t="shared" si="416"/>
        <v>555.59</v>
      </c>
      <c r="W2102" s="18">
        <f>_xlfn.XLOOKUP($B2102,'[1]Query2 w Prices'!$B:$B,'[1]Query2 w Prices'!$L:$L)</f>
        <v>555.51179999999999</v>
      </c>
    </row>
    <row r="2103" spans="2:23" ht="16.5" customHeight="1" x14ac:dyDescent="0.25">
      <c r="B2103" s="32" t="s">
        <v>3531</v>
      </c>
      <c r="C2103" s="33" t="s">
        <v>6806</v>
      </c>
      <c r="D2103" s="34" t="str">
        <f>_xlfn.XLOOKUP($B2103,[1]Redo!$A:$A,[1]Redo!$AD:$AD)</f>
        <v>SGN,S8,BWX,SR25(CA),</v>
      </c>
      <c r="E2103" s="35">
        <v>1326</v>
      </c>
      <c r="F2103" s="36">
        <f>_xlfn.XLOOKUP($B2103,'[1]DOT Signs Costs (2)'!$A:$A,'[1]DOT Signs Costs (2)'!$Y:$Y)</f>
        <v>1.8251750000000004</v>
      </c>
      <c r="G2103" s="37">
        <f t="shared" si="418"/>
        <v>109.51050000000002</v>
      </c>
      <c r="H2103" s="36">
        <f>_xlfn.XLOOKUP($B2103,'[1]DOT Signs Costs (2)'!$A:$A,'[1]DOT Signs Costs (2)'!$W:$W)</f>
        <v>367.09200000000004</v>
      </c>
      <c r="I2103" s="36">
        <f t="shared" si="417"/>
        <v>84.669868250000022</v>
      </c>
      <c r="J2103" s="36">
        <f t="shared" si="419"/>
        <v>1.2228672500000004</v>
      </c>
      <c r="K2103" s="36">
        <f t="shared" si="420"/>
        <v>84.669868250000022</v>
      </c>
      <c r="L2103" s="36">
        <f t="shared" si="421"/>
        <v>452.98473550000006</v>
      </c>
      <c r="M2103" s="36">
        <f t="shared" si="422"/>
        <v>35.423406316100007</v>
      </c>
      <c r="N2103" s="36">
        <f t="shared" si="423"/>
        <v>488.40814181610006</v>
      </c>
      <c r="O2103" s="36">
        <f t="shared" si="424"/>
        <v>89.000852632243621</v>
      </c>
      <c r="P2103" s="36">
        <f t="shared" si="425"/>
        <v>577.40899444834372</v>
      </c>
      <c r="Q2103" s="38">
        <v>929.7</v>
      </c>
      <c r="R2103" s="39">
        <f t="shared" si="426"/>
        <v>0.6101238618359851</v>
      </c>
      <c r="S2103" s="40"/>
      <c r="T2103" s="41" t="str">
        <f t="shared" si="427"/>
        <v/>
      </c>
      <c r="U2103" s="41" t="str">
        <f t="shared" si="428"/>
        <v/>
      </c>
      <c r="V2103" s="41">
        <f t="shared" si="416"/>
        <v>929.7</v>
      </c>
      <c r="W2103" s="18">
        <f>_xlfn.XLOOKUP($B2103,'[1]Query2 w Prices'!$B:$B,'[1]Query2 w Prices'!$L:$L)</f>
        <v>929.62260000000003</v>
      </c>
    </row>
    <row r="2104" spans="2:23" ht="16.5" customHeight="1" x14ac:dyDescent="0.25">
      <c r="B2104" s="42" t="s">
        <v>3532</v>
      </c>
      <c r="C2104" s="33" t="s">
        <v>6807</v>
      </c>
      <c r="D2104" s="34" t="str">
        <f>_xlfn.XLOOKUP($B2104,[1]Redo!$A:$A,[1]Redo!$AD:$AD)</f>
        <v>SGN,S8,BWX,SR26(CA),</v>
      </c>
      <c r="E2104" s="35">
        <v>1326</v>
      </c>
      <c r="F2104" s="36">
        <f>_xlfn.XLOOKUP($B2104,'[1]DOT Signs Costs (2)'!$A:$A,'[1]DOT Signs Costs (2)'!$Y:$Y)</f>
        <v>0.27174999999999999</v>
      </c>
      <c r="G2104" s="37">
        <f t="shared" si="418"/>
        <v>16.305</v>
      </c>
      <c r="H2104" s="36">
        <f>_xlfn.XLOOKUP($B2104,'[1]DOT Signs Costs (2)'!$A:$A,'[1]DOT Signs Costs (2)'!$W:$W)</f>
        <v>45.32</v>
      </c>
      <c r="I2104" s="36">
        <f t="shared" si="417"/>
        <v>12.6064825</v>
      </c>
      <c r="J2104" s="36">
        <f t="shared" si="419"/>
        <v>0.1820725</v>
      </c>
      <c r="K2104" s="36">
        <f t="shared" si="420"/>
        <v>12.6064825</v>
      </c>
      <c r="L2104" s="36">
        <f t="shared" si="421"/>
        <v>58.108554999999996</v>
      </c>
      <c r="M2104" s="36">
        <f t="shared" si="422"/>
        <v>4.5440890009999997</v>
      </c>
      <c r="N2104" s="36">
        <f t="shared" si="423"/>
        <v>62.652644000999999</v>
      </c>
      <c r="O2104" s="36">
        <f t="shared" si="424"/>
        <v>11.41696515340443</v>
      </c>
      <c r="P2104" s="36">
        <f t="shared" si="425"/>
        <v>74.069609154404432</v>
      </c>
      <c r="Q2104" s="38">
        <v>43.16</v>
      </c>
      <c r="R2104" s="39">
        <f t="shared" si="426"/>
        <v>-0.41730487722664655</v>
      </c>
      <c r="S2104" s="40"/>
      <c r="T2104" s="41" t="str">
        <f t="shared" si="427"/>
        <v/>
      </c>
      <c r="U2104" s="41" t="str">
        <f t="shared" si="428"/>
        <v/>
      </c>
      <c r="V2104" s="41">
        <f t="shared" si="416"/>
        <v>43.16</v>
      </c>
      <c r="W2104" s="18">
        <f>_xlfn.XLOOKUP($B2104,'[1]Query2 w Prices'!$B:$B,'[1]Query2 w Prices'!$L:$L)</f>
        <v>43.085700000000003</v>
      </c>
    </row>
    <row r="2105" spans="2:23" ht="16.5" customHeight="1" x14ac:dyDescent="0.25">
      <c r="B2105" s="32" t="s">
        <v>3524</v>
      </c>
      <c r="C2105" s="33" t="s">
        <v>6808</v>
      </c>
      <c r="D2105" s="34" t="str">
        <f>_xlfn.XLOOKUP($B2105,[1]Redo!$A:$A,[1]Redo!$AD:$AD)</f>
        <v>SGN,S8,BWX,SR2(CA),</v>
      </c>
      <c r="E2105" s="35">
        <v>1326</v>
      </c>
      <c r="F2105" s="36">
        <f>_xlfn.XLOOKUP($B2105,'[1]DOT Signs Costs (2)'!$A:$A,'[1]DOT Signs Costs (2)'!$Y:$Y)</f>
        <v>0.10352500000000002</v>
      </c>
      <c r="G2105" s="37">
        <f t="shared" si="418"/>
        <v>6.2115000000000009</v>
      </c>
      <c r="H2105" s="36">
        <f>_xlfn.XLOOKUP($B2105,'[1]DOT Signs Costs (2)'!$A:$A,'[1]DOT Signs Costs (2)'!$W:$W)</f>
        <v>13.596</v>
      </c>
      <c r="I2105" s="36">
        <f t="shared" si="417"/>
        <v>4.8025247500000008</v>
      </c>
      <c r="J2105" s="36">
        <f t="shared" si="419"/>
        <v>6.9361750000000014E-2</v>
      </c>
      <c r="K2105" s="36">
        <f t="shared" si="420"/>
        <v>4.8025247500000008</v>
      </c>
      <c r="L2105" s="36">
        <f t="shared" si="421"/>
        <v>18.467886500000002</v>
      </c>
      <c r="M2105" s="36">
        <f t="shared" si="422"/>
        <v>1.4441887243000002</v>
      </c>
      <c r="N2105" s="36">
        <f t="shared" si="423"/>
        <v>19.912075224300004</v>
      </c>
      <c r="O2105" s="36">
        <f t="shared" si="424"/>
        <v>3.6285055897109841</v>
      </c>
      <c r="P2105" s="36">
        <f t="shared" si="425"/>
        <v>23.540580814010987</v>
      </c>
      <c r="Q2105" s="38" t="e">
        <v>#N/A</v>
      </c>
      <c r="R2105" s="39" t="str">
        <f t="shared" si="426"/>
        <v xml:space="preserve"> </v>
      </c>
      <c r="S2105" s="40"/>
      <c r="T2105" s="41" t="str">
        <f t="shared" si="427"/>
        <v/>
      </c>
      <c r="U2105" s="41" t="str">
        <f t="shared" si="428"/>
        <v/>
      </c>
      <c r="V2105" s="41" t="e">
        <f t="shared" si="416"/>
        <v>#N/A</v>
      </c>
      <c r="W2105" s="18" t="e">
        <f>_xlfn.XLOOKUP($B2105,'[1]Query2 w Prices'!$B:$B,'[1]Query2 w Prices'!$L:$L)</f>
        <v>#N/A</v>
      </c>
    </row>
    <row r="2106" spans="2:23" ht="16.5" customHeight="1" x14ac:dyDescent="0.25">
      <c r="B2106" s="42" t="s">
        <v>3533</v>
      </c>
      <c r="C2106" s="33" t="s">
        <v>6809</v>
      </c>
      <c r="D2106" s="34" t="str">
        <f>_xlfn.XLOOKUP($B2106,[1]Redo!$A:$A,[1]Redo!$AD:$AD)</f>
        <v>SGN,S8,BWX,SR39A(U)(CA),</v>
      </c>
      <c r="E2106" s="35">
        <v>1326</v>
      </c>
      <c r="F2106" s="36">
        <f>_xlfn.XLOOKUP($B2106,'[1]DOT Signs Costs (2)'!$A:$A,'[1]DOT Signs Costs (2)'!$Y:$Y)</f>
        <v>0.35644999999999999</v>
      </c>
      <c r="G2106" s="37">
        <f t="shared" si="418"/>
        <v>21.387</v>
      </c>
      <c r="H2106" s="36">
        <f>_xlfn.XLOOKUP($B2106,'[1]DOT Signs Costs (2)'!$A:$A,'[1]DOT Signs Costs (2)'!$W:$W)</f>
        <v>63.448000000000008</v>
      </c>
      <c r="I2106" s="36">
        <f t="shared" si="417"/>
        <v>16.535715499999998</v>
      </c>
      <c r="J2106" s="36">
        <f t="shared" si="419"/>
        <v>0.23882150000000002</v>
      </c>
      <c r="K2106" s="36">
        <f t="shared" si="420"/>
        <v>16.535715499999998</v>
      </c>
      <c r="L2106" s="36">
        <f t="shared" si="421"/>
        <v>80.222537000000003</v>
      </c>
      <c r="M2106" s="36">
        <f t="shared" si="422"/>
        <v>6.2734023934000005</v>
      </c>
      <c r="N2106" s="36">
        <f t="shared" si="423"/>
        <v>86.495939393400008</v>
      </c>
      <c r="O2106" s="36">
        <f t="shared" si="424"/>
        <v>15.761842803468399</v>
      </c>
      <c r="P2106" s="36">
        <f t="shared" si="425"/>
        <v>102.2577821968684</v>
      </c>
      <c r="Q2106" s="38">
        <v>56.77</v>
      </c>
      <c r="R2106" s="39">
        <f t="shared" si="426"/>
        <v>-0.4448344294157931</v>
      </c>
      <c r="S2106" s="40"/>
      <c r="T2106" s="41" t="str">
        <f t="shared" si="427"/>
        <v/>
      </c>
      <c r="U2106" s="41" t="str">
        <f t="shared" si="428"/>
        <v/>
      </c>
      <c r="V2106" s="41">
        <f t="shared" si="416"/>
        <v>56.77</v>
      </c>
      <c r="W2106" s="18">
        <f>_xlfn.XLOOKUP($B2106,'[1]Query2 w Prices'!$B:$B,'[1]Query2 w Prices'!$L:$L)</f>
        <v>56.689900000000002</v>
      </c>
    </row>
    <row r="2107" spans="2:23" ht="16.5" customHeight="1" x14ac:dyDescent="0.25">
      <c r="B2107" s="32" t="s">
        <v>3536</v>
      </c>
      <c r="C2107" s="33" t="s">
        <v>6810</v>
      </c>
      <c r="D2107" s="34" t="str">
        <f>_xlfn.XLOOKUP($B2107,[1]Redo!$A:$A,[1]Redo!$AD:$AD)</f>
        <v>SGN,S8,BWX,SR40(CA),</v>
      </c>
      <c r="E2107" s="35">
        <v>1326</v>
      </c>
      <c r="F2107" s="36">
        <f>_xlfn.XLOOKUP($B2107,'[1]DOT Signs Costs (2)'!$A:$A,'[1]DOT Signs Costs (2)'!$Y:$Y)</f>
        <v>0.96700000000000019</v>
      </c>
      <c r="G2107" s="37">
        <f t="shared" si="418"/>
        <v>58.02000000000001</v>
      </c>
      <c r="H2107" s="36">
        <f>_xlfn.XLOOKUP($B2107,'[1]DOT Signs Costs (2)'!$A:$A,'[1]DOT Signs Costs (2)'!$W:$W)</f>
        <v>181.28</v>
      </c>
      <c r="I2107" s="36">
        <f t="shared" si="417"/>
        <v>44.859130000000007</v>
      </c>
      <c r="J2107" s="36">
        <f t="shared" si="419"/>
        <v>0.64789000000000019</v>
      </c>
      <c r="K2107" s="36">
        <f t="shared" si="420"/>
        <v>44.859130000000007</v>
      </c>
      <c r="L2107" s="36">
        <f t="shared" si="421"/>
        <v>226.78701999999998</v>
      </c>
      <c r="M2107" s="36">
        <f t="shared" si="422"/>
        <v>17.734744964000001</v>
      </c>
      <c r="N2107" s="36">
        <f t="shared" si="423"/>
        <v>244.521764964</v>
      </c>
      <c r="O2107" s="36">
        <f t="shared" si="424"/>
        <v>44.5583185571287</v>
      </c>
      <c r="P2107" s="36">
        <f t="shared" si="425"/>
        <v>289.0800835211287</v>
      </c>
      <c r="Q2107" s="38" t="e">
        <v>#N/A</v>
      </c>
      <c r="R2107" s="39" t="str">
        <f t="shared" si="426"/>
        <v xml:space="preserve"> </v>
      </c>
      <c r="S2107" s="40"/>
      <c r="T2107" s="41" t="str">
        <f t="shared" si="427"/>
        <v/>
      </c>
      <c r="U2107" s="41" t="str">
        <f t="shared" si="428"/>
        <v/>
      </c>
      <c r="V2107" s="41" t="e">
        <f t="shared" si="416"/>
        <v>#N/A</v>
      </c>
      <c r="W2107" s="18" t="e">
        <f>_xlfn.XLOOKUP($B2107,'[1]Query2 w Prices'!$B:$B,'[1]Query2 w Prices'!$L:$L)</f>
        <v>#N/A</v>
      </c>
    </row>
    <row r="2108" spans="2:23" ht="16.5" customHeight="1" x14ac:dyDescent="0.25">
      <c r="B2108" s="42" t="s">
        <v>3539</v>
      </c>
      <c r="C2108" s="33" t="s">
        <v>6811</v>
      </c>
      <c r="D2108" s="34" t="str">
        <f>_xlfn.XLOOKUP($B2108,[1]Redo!$A:$A,[1]Redo!$AD:$AD)</f>
        <v>SGN,S8,BWX,SR40(CA),</v>
      </c>
      <c r="E2108" s="35">
        <v>1326</v>
      </c>
      <c r="F2108" s="36">
        <f>_xlfn.XLOOKUP($B2108,'[1]DOT Signs Costs (2)'!$A:$A,'[1]DOT Signs Costs (2)'!$Y:$Y)</f>
        <v>1.5263750000000003</v>
      </c>
      <c r="G2108" s="37">
        <f t="shared" si="418"/>
        <v>91.58250000000001</v>
      </c>
      <c r="H2108" s="36">
        <f>_xlfn.XLOOKUP($B2108,'[1]DOT Signs Costs (2)'!$A:$A,'[1]DOT Signs Costs (2)'!$W:$W)</f>
        <v>294.58000000000004</v>
      </c>
      <c r="I2108" s="36">
        <f t="shared" si="417"/>
        <v>70.808536250000017</v>
      </c>
      <c r="J2108" s="36">
        <f t="shared" si="419"/>
        <v>1.0226712500000001</v>
      </c>
      <c r="K2108" s="36">
        <f t="shared" si="420"/>
        <v>70.808536250000017</v>
      </c>
      <c r="L2108" s="36">
        <f t="shared" si="421"/>
        <v>366.41120750000005</v>
      </c>
      <c r="M2108" s="36">
        <f t="shared" si="422"/>
        <v>28.653356426500007</v>
      </c>
      <c r="N2108" s="36">
        <f t="shared" si="423"/>
        <v>395.06456392650006</v>
      </c>
      <c r="O2108" s="36">
        <f t="shared" si="424"/>
        <v>71.991189384150758</v>
      </c>
      <c r="P2108" s="36">
        <f t="shared" si="425"/>
        <v>467.0557533106508</v>
      </c>
      <c r="Q2108" s="38">
        <v>328.85</v>
      </c>
      <c r="R2108" s="39">
        <f t="shared" si="426"/>
        <v>-0.2959084698796689</v>
      </c>
      <c r="S2108" s="40"/>
      <c r="T2108" s="41" t="str">
        <f t="shared" si="427"/>
        <v/>
      </c>
      <c r="U2108" s="41" t="str">
        <f t="shared" si="428"/>
        <v/>
      </c>
      <c r="V2108" s="41">
        <f t="shared" si="416"/>
        <v>328.85</v>
      </c>
      <c r="W2108" s="18">
        <f>_xlfn.XLOOKUP($B2108,'[1]Query2 w Prices'!$B:$B,'[1]Query2 w Prices'!$L:$L)</f>
        <v>328.77460000000002</v>
      </c>
    </row>
    <row r="2109" spans="2:23" ht="16.5" customHeight="1" x14ac:dyDescent="0.25">
      <c r="B2109" s="32" t="s">
        <v>3540</v>
      </c>
      <c r="C2109" s="33" t="s">
        <v>6812</v>
      </c>
      <c r="D2109" s="34" t="str">
        <f>_xlfn.XLOOKUP($B2109,[1]Redo!$A:$A,[1]Redo!$AD:$AD)</f>
        <v>SGN,S8,BWX,SR41(CA),</v>
      </c>
      <c r="E2109" s="35">
        <v>1326</v>
      </c>
      <c r="F2109" s="36">
        <f>_xlfn.XLOOKUP($B2109,'[1]DOT Signs Costs (2)'!$A:$A,'[1]DOT Signs Costs (2)'!$Y:$Y)</f>
        <v>1.2858000000000003</v>
      </c>
      <c r="G2109" s="37">
        <f t="shared" si="418"/>
        <v>77.14800000000001</v>
      </c>
      <c r="H2109" s="36">
        <f>_xlfn.XLOOKUP($B2109,'[1]DOT Signs Costs (2)'!$A:$A,'[1]DOT Signs Costs (2)'!$W:$W)</f>
        <v>253.79200000000003</v>
      </c>
      <c r="I2109" s="36">
        <f t="shared" si="417"/>
        <v>59.648262000000017</v>
      </c>
      <c r="J2109" s="36">
        <f t="shared" si="419"/>
        <v>0.8614860000000002</v>
      </c>
      <c r="K2109" s="36">
        <f t="shared" si="420"/>
        <v>59.648262000000017</v>
      </c>
      <c r="L2109" s="36">
        <f t="shared" si="421"/>
        <v>314.30174800000009</v>
      </c>
      <c r="M2109" s="36">
        <f t="shared" si="422"/>
        <v>24.578396693600009</v>
      </c>
      <c r="N2109" s="36">
        <f t="shared" si="423"/>
        <v>338.88014469360007</v>
      </c>
      <c r="O2109" s="36">
        <f t="shared" si="424"/>
        <v>61.752905481303081</v>
      </c>
      <c r="P2109" s="36">
        <f t="shared" si="425"/>
        <v>400.63305017490313</v>
      </c>
      <c r="Q2109" s="38">
        <v>671.22</v>
      </c>
      <c r="R2109" s="39">
        <f t="shared" si="426"/>
        <v>0.67539847176104817</v>
      </c>
      <c r="S2109" s="40"/>
      <c r="T2109" s="41" t="str">
        <f t="shared" si="427"/>
        <v/>
      </c>
      <c r="U2109" s="41" t="str">
        <f t="shared" si="428"/>
        <v/>
      </c>
      <c r="V2109" s="41">
        <f t="shared" si="416"/>
        <v>671.22</v>
      </c>
      <c r="W2109" s="18">
        <f>_xlfn.XLOOKUP($B2109,'[1]Query2 w Prices'!$B:$B,'[1]Query2 w Prices'!$L:$L)</f>
        <v>671.1422</v>
      </c>
    </row>
    <row r="2110" spans="2:23" ht="16.5" customHeight="1" x14ac:dyDescent="0.25">
      <c r="B2110" s="42" t="s">
        <v>3543</v>
      </c>
      <c r="C2110" s="33" t="s">
        <v>6813</v>
      </c>
      <c r="D2110" s="34" t="str">
        <f>_xlfn.XLOOKUP($B2110,[1]Redo!$A:$A,[1]Redo!$AD:$AD)</f>
        <v>SGN,S8,BWX,SR42(CA),</v>
      </c>
      <c r="E2110" s="35">
        <v>1326</v>
      </c>
      <c r="F2110" s="36">
        <f>_xlfn.XLOOKUP($B2110,'[1]DOT Signs Costs (2)'!$A:$A,'[1]DOT Signs Costs (2)'!$Y:$Y)</f>
        <v>0.96758750000000016</v>
      </c>
      <c r="G2110" s="37">
        <f t="shared" si="418"/>
        <v>58.055250000000008</v>
      </c>
      <c r="H2110" s="36">
        <f>_xlfn.XLOOKUP($B2110,'[1]DOT Signs Costs (2)'!$A:$A,'[1]DOT Signs Costs (2)'!$W:$W)</f>
        <v>183.54600000000002</v>
      </c>
      <c r="I2110" s="36">
        <f t="shared" si="417"/>
        <v>44.886384125000006</v>
      </c>
      <c r="J2110" s="36">
        <f t="shared" si="419"/>
        <v>0.64828362500000014</v>
      </c>
      <c r="K2110" s="36">
        <f t="shared" si="420"/>
        <v>44.886384125000006</v>
      </c>
      <c r="L2110" s="36">
        <f t="shared" si="421"/>
        <v>229.08066775000003</v>
      </c>
      <c r="M2110" s="36">
        <f t="shared" si="422"/>
        <v>17.914108218050004</v>
      </c>
      <c r="N2110" s="36">
        <f t="shared" si="423"/>
        <v>246.99477596805002</v>
      </c>
      <c r="O2110" s="36">
        <f t="shared" si="424"/>
        <v>45.008966425345946</v>
      </c>
      <c r="P2110" s="36">
        <f t="shared" si="425"/>
        <v>292.00374239339595</v>
      </c>
      <c r="Q2110" s="38">
        <v>170.14</v>
      </c>
      <c r="R2110" s="39">
        <f t="shared" si="426"/>
        <v>-0.41733623478433912</v>
      </c>
      <c r="S2110" s="40"/>
      <c r="T2110" s="41" t="str">
        <f t="shared" si="427"/>
        <v/>
      </c>
      <c r="U2110" s="41" t="str">
        <f t="shared" si="428"/>
        <v/>
      </c>
      <c r="V2110" s="41">
        <f t="shared" si="416"/>
        <v>170.14</v>
      </c>
      <c r="W2110" s="18">
        <f>_xlfn.XLOOKUP($B2110,'[1]Query2 w Prices'!$B:$B,'[1]Query2 w Prices'!$L:$L)</f>
        <v>170.05850000000001</v>
      </c>
    </row>
    <row r="2111" spans="2:23" ht="16.5" customHeight="1" x14ac:dyDescent="0.25">
      <c r="B2111" s="32" t="s">
        <v>3547</v>
      </c>
      <c r="C2111" s="33" t="s">
        <v>6814</v>
      </c>
      <c r="D2111" s="34" t="str">
        <f>_xlfn.XLOOKUP($B2111,[1]Redo!$A:$A,[1]Redo!$AD:$AD)</f>
        <v>SGN,S8,BWX,SR43(CA),</v>
      </c>
      <c r="E2111" s="35">
        <v>1326</v>
      </c>
      <c r="F2111" s="36">
        <f>_xlfn.XLOOKUP($B2111,'[1]DOT Signs Costs (2)'!$A:$A,'[1]DOT Signs Costs (2)'!$Y:$Y)</f>
        <v>0.18705000000000002</v>
      </c>
      <c r="G2111" s="37">
        <f t="shared" si="418"/>
        <v>11.223000000000001</v>
      </c>
      <c r="H2111" s="36">
        <f>_xlfn.XLOOKUP($B2111,'[1]DOT Signs Costs (2)'!$A:$A,'[1]DOT Signs Costs (2)'!$W:$W)</f>
        <v>27.192</v>
      </c>
      <c r="I2111" s="36">
        <f t="shared" si="417"/>
        <v>8.6772495000000003</v>
      </c>
      <c r="J2111" s="36">
        <f t="shared" si="419"/>
        <v>0.12532350000000003</v>
      </c>
      <c r="K2111" s="36">
        <f t="shared" si="420"/>
        <v>8.6772495000000003</v>
      </c>
      <c r="L2111" s="36">
        <f t="shared" si="421"/>
        <v>35.994573000000003</v>
      </c>
      <c r="M2111" s="36">
        <f t="shared" si="422"/>
        <v>2.8147756086000002</v>
      </c>
      <c r="N2111" s="36">
        <f t="shared" si="423"/>
        <v>38.809348608600004</v>
      </c>
      <c r="O2111" s="36">
        <f t="shared" si="424"/>
        <v>7.0720875033404642</v>
      </c>
      <c r="P2111" s="36">
        <f t="shared" si="425"/>
        <v>45.881436111940467</v>
      </c>
      <c r="Q2111" s="38">
        <v>28.42</v>
      </c>
      <c r="R2111" s="39">
        <f t="shared" si="426"/>
        <v>-0.38057736617786891</v>
      </c>
      <c r="S2111" s="40"/>
      <c r="T2111" s="41" t="str">
        <f t="shared" si="427"/>
        <v/>
      </c>
      <c r="U2111" s="41" t="str">
        <f t="shared" si="428"/>
        <v/>
      </c>
      <c r="V2111" s="41">
        <f t="shared" si="416"/>
        <v>28.42</v>
      </c>
      <c r="W2111" s="18">
        <f>_xlfn.XLOOKUP($B2111,'[1]Query2 w Prices'!$B:$B,'[1]Query2 w Prices'!$L:$L)</f>
        <v>28.339400000000001</v>
      </c>
    </row>
    <row r="2112" spans="2:23" ht="16.5" customHeight="1" x14ac:dyDescent="0.25">
      <c r="B2112" s="42" t="s">
        <v>3548</v>
      </c>
      <c r="C2112" s="33" t="s">
        <v>6815</v>
      </c>
      <c r="D2112" s="34" t="str">
        <f>_xlfn.XLOOKUP($B2112,[1]Redo!$A:$A,[1]Redo!$AD:$AD)</f>
        <v>SGN,S8,BWX,SR44(CA),</v>
      </c>
      <c r="E2112" s="35">
        <v>1326</v>
      </c>
      <c r="F2112" s="36">
        <f>_xlfn.XLOOKUP($B2112,'[1]DOT Signs Costs (2)'!$A:$A,'[1]DOT Signs Costs (2)'!$Y:$Y)</f>
        <v>0.97935000000000028</v>
      </c>
      <c r="G2112" s="37">
        <f t="shared" si="418"/>
        <v>58.761000000000017</v>
      </c>
      <c r="H2112" s="36">
        <f>_xlfn.XLOOKUP($B2112,'[1]DOT Signs Costs (2)'!$A:$A,'[1]DOT Signs Costs (2)'!$W:$W)</f>
        <v>190.34399999999999</v>
      </c>
      <c r="I2112" s="36">
        <f t="shared" si="417"/>
        <v>45.432046500000013</v>
      </c>
      <c r="J2112" s="36">
        <f t="shared" si="419"/>
        <v>0.65616450000000026</v>
      </c>
      <c r="K2112" s="36">
        <f t="shared" si="420"/>
        <v>45.432046500000013</v>
      </c>
      <c r="L2112" s="36">
        <f t="shared" si="421"/>
        <v>236.432211</v>
      </c>
      <c r="M2112" s="36">
        <f t="shared" si="422"/>
        <v>18.488998900200002</v>
      </c>
      <c r="N2112" s="36">
        <f t="shared" si="423"/>
        <v>254.92120990019998</v>
      </c>
      <c r="O2112" s="36">
        <f t="shared" si="424"/>
        <v>46.453371868038424</v>
      </c>
      <c r="P2112" s="36">
        <f t="shared" si="425"/>
        <v>301.37458176823839</v>
      </c>
      <c r="Q2112" s="38">
        <v>503.43</v>
      </c>
      <c r="R2112" s="39">
        <f t="shared" si="426"/>
        <v>0.67044611740729121</v>
      </c>
      <c r="S2112" s="40"/>
      <c r="T2112" s="41" t="str">
        <f t="shared" si="427"/>
        <v/>
      </c>
      <c r="U2112" s="41" t="str">
        <f t="shared" si="428"/>
        <v/>
      </c>
      <c r="V2112" s="41">
        <f t="shared" si="416"/>
        <v>503.43</v>
      </c>
      <c r="W2112" s="18">
        <f>_xlfn.XLOOKUP($B2112,'[1]Query2 w Prices'!$B:$B,'[1]Query2 w Prices'!$L:$L)</f>
        <v>503.35660000000001</v>
      </c>
    </row>
    <row r="2113" spans="2:23" ht="16.5" customHeight="1" x14ac:dyDescent="0.25">
      <c r="B2113" s="32" t="s">
        <v>3551</v>
      </c>
      <c r="C2113" s="33" t="s">
        <v>6816</v>
      </c>
      <c r="D2113" s="34" t="str">
        <f>_xlfn.XLOOKUP($B2113,[1]Redo!$A:$A,[1]Redo!$AD:$AD)</f>
        <v>SGN,S8,BWX,SR46(CA),</v>
      </c>
      <c r="E2113" s="35">
        <v>1326</v>
      </c>
      <c r="F2113" s="36">
        <f>_xlfn.XLOOKUP($B2113,'[1]DOT Signs Costs (2)'!$A:$A,'[1]DOT Signs Costs (2)'!$Y:$Y)</f>
        <v>0.28175</v>
      </c>
      <c r="G2113" s="37">
        <f t="shared" si="418"/>
        <v>16.905000000000001</v>
      </c>
      <c r="H2113" s="36">
        <f>_xlfn.XLOOKUP($B2113,'[1]DOT Signs Costs (2)'!$A:$A,'[1]DOT Signs Costs (2)'!$W:$W)</f>
        <v>45.32</v>
      </c>
      <c r="I2113" s="36">
        <f t="shared" si="417"/>
        <v>13.070382500000001</v>
      </c>
      <c r="J2113" s="36">
        <f t="shared" si="419"/>
        <v>0.18877250000000001</v>
      </c>
      <c r="K2113" s="36">
        <f t="shared" si="420"/>
        <v>13.070382500000001</v>
      </c>
      <c r="L2113" s="36">
        <f t="shared" si="421"/>
        <v>58.579155</v>
      </c>
      <c r="M2113" s="36">
        <f t="shared" si="422"/>
        <v>4.5808899210000007</v>
      </c>
      <c r="N2113" s="36">
        <f t="shared" si="423"/>
        <v>63.160044921000001</v>
      </c>
      <c r="O2113" s="36">
        <f t="shared" si="424"/>
        <v>11.509426991445183</v>
      </c>
      <c r="P2113" s="36">
        <f t="shared" si="425"/>
        <v>74.669471912445189</v>
      </c>
      <c r="Q2113" s="38">
        <v>43.16</v>
      </c>
      <c r="R2113" s="39">
        <f t="shared" si="426"/>
        <v>-0.42198600184814616</v>
      </c>
      <c r="S2113" s="40"/>
      <c r="T2113" s="41" t="str">
        <f t="shared" si="427"/>
        <v/>
      </c>
      <c r="U2113" s="41" t="str">
        <f t="shared" si="428"/>
        <v/>
      </c>
      <c r="V2113" s="41">
        <f t="shared" si="416"/>
        <v>43.16</v>
      </c>
      <c r="W2113" s="18">
        <f>_xlfn.XLOOKUP($B2113,'[1]Query2 w Prices'!$B:$B,'[1]Query2 w Prices'!$L:$L)</f>
        <v>43.085700000000003</v>
      </c>
    </row>
    <row r="2114" spans="2:23" ht="16.5" customHeight="1" x14ac:dyDescent="0.25">
      <c r="B2114" s="42" t="s">
        <v>3552</v>
      </c>
      <c r="C2114" s="33" t="s">
        <v>6817</v>
      </c>
      <c r="D2114" s="34" t="str">
        <f>_xlfn.XLOOKUP($B2114,[1]Redo!$A:$A,[1]Redo!$AD:$AD)</f>
        <v>SGN,S8,BWX,SR47(CA),</v>
      </c>
      <c r="E2114" s="35">
        <v>1326</v>
      </c>
      <c r="F2114" s="36">
        <f>_xlfn.XLOOKUP($B2114,'[1]DOT Signs Costs (2)'!$A:$A,'[1]DOT Signs Costs (2)'!$Y:$Y)</f>
        <v>0.77759999999999996</v>
      </c>
      <c r="G2114" s="37">
        <f t="shared" si="418"/>
        <v>46.655999999999999</v>
      </c>
      <c r="H2114" s="36">
        <f>_xlfn.XLOOKUP($B2114,'[1]DOT Signs Costs (2)'!$A:$A,'[1]DOT Signs Costs (2)'!$W:$W)</f>
        <v>145.024</v>
      </c>
      <c r="I2114" s="36">
        <f t="shared" si="417"/>
        <v>36.072863999999996</v>
      </c>
      <c r="J2114" s="36">
        <f t="shared" si="419"/>
        <v>0.52099200000000001</v>
      </c>
      <c r="K2114" s="36">
        <f t="shared" si="420"/>
        <v>36.072863999999996</v>
      </c>
      <c r="L2114" s="36">
        <f t="shared" si="421"/>
        <v>181.61785600000002</v>
      </c>
      <c r="M2114" s="36">
        <f t="shared" si="422"/>
        <v>14.202516339200002</v>
      </c>
      <c r="N2114" s="36">
        <f t="shared" si="423"/>
        <v>195.82037233920002</v>
      </c>
      <c r="O2114" s="36">
        <f t="shared" si="424"/>
        <v>35.683639580919262</v>
      </c>
      <c r="P2114" s="36">
        <f t="shared" si="425"/>
        <v>231.5040119201193</v>
      </c>
      <c r="Q2114" s="38">
        <v>134.99</v>
      </c>
      <c r="R2114" s="39">
        <f t="shared" si="426"/>
        <v>-0.41689995399916246</v>
      </c>
      <c r="S2114" s="40"/>
      <c r="T2114" s="41" t="str">
        <f t="shared" si="427"/>
        <v/>
      </c>
      <c r="U2114" s="41" t="str">
        <f t="shared" si="428"/>
        <v/>
      </c>
      <c r="V2114" s="41">
        <f t="shared" si="416"/>
        <v>134.99</v>
      </c>
      <c r="W2114" s="18">
        <f>_xlfn.XLOOKUP($B2114,'[1]Query2 w Prices'!$B:$B,'[1]Query2 w Prices'!$L:$L)</f>
        <v>134.91139999999999</v>
      </c>
    </row>
    <row r="2115" spans="2:23" ht="16.5" customHeight="1" x14ac:dyDescent="0.25">
      <c r="B2115" s="32" t="s">
        <v>3555</v>
      </c>
      <c r="C2115" s="33" t="s">
        <v>6818</v>
      </c>
      <c r="D2115" s="34" t="str">
        <f>_xlfn.XLOOKUP($B2115,[1]Redo!$A:$A,[1]Redo!$AD:$AD)</f>
        <v>SGN,S8,BWX,SR48(CA),</v>
      </c>
      <c r="E2115" s="35">
        <v>1326</v>
      </c>
      <c r="F2115" s="36">
        <f>_xlfn.XLOOKUP($B2115,'[1]DOT Signs Costs (2)'!$A:$A,'[1]DOT Signs Costs (2)'!$Y:$Y)</f>
        <v>0.77759999999999996</v>
      </c>
      <c r="G2115" s="37">
        <f t="shared" si="418"/>
        <v>46.655999999999999</v>
      </c>
      <c r="H2115" s="36">
        <f>_xlfn.XLOOKUP($B2115,'[1]DOT Signs Costs (2)'!$A:$A,'[1]DOT Signs Costs (2)'!$W:$W)</f>
        <v>145.024</v>
      </c>
      <c r="I2115" s="36">
        <f t="shared" si="417"/>
        <v>36.072863999999996</v>
      </c>
      <c r="J2115" s="36">
        <f t="shared" si="419"/>
        <v>0.52099200000000001</v>
      </c>
      <c r="K2115" s="36">
        <f t="shared" si="420"/>
        <v>36.072863999999996</v>
      </c>
      <c r="L2115" s="36">
        <f t="shared" si="421"/>
        <v>181.61785600000002</v>
      </c>
      <c r="M2115" s="36">
        <f t="shared" si="422"/>
        <v>14.202516339200002</v>
      </c>
      <c r="N2115" s="36">
        <f t="shared" si="423"/>
        <v>195.82037233920002</v>
      </c>
      <c r="O2115" s="36">
        <f t="shared" si="424"/>
        <v>35.683639580919262</v>
      </c>
      <c r="P2115" s="36">
        <f t="shared" si="425"/>
        <v>231.5040119201193</v>
      </c>
      <c r="Q2115" s="38">
        <v>134.99</v>
      </c>
      <c r="R2115" s="39">
        <f t="shared" si="426"/>
        <v>-0.41689995399916246</v>
      </c>
      <c r="S2115" s="40"/>
      <c r="T2115" s="41" t="str">
        <f t="shared" si="427"/>
        <v/>
      </c>
      <c r="U2115" s="41" t="str">
        <f t="shared" si="428"/>
        <v/>
      </c>
      <c r="V2115" s="41">
        <f t="shared" si="416"/>
        <v>134.99</v>
      </c>
      <c r="W2115" s="18">
        <f>_xlfn.XLOOKUP($B2115,'[1]Query2 w Prices'!$B:$B,'[1]Query2 w Prices'!$L:$L)</f>
        <v>134.91</v>
      </c>
    </row>
    <row r="2116" spans="2:23" ht="16.5" customHeight="1" x14ac:dyDescent="0.25">
      <c r="B2116" s="42" t="s">
        <v>3558</v>
      </c>
      <c r="C2116" s="33" t="s">
        <v>6819</v>
      </c>
      <c r="D2116" s="34" t="str">
        <f>_xlfn.XLOOKUP($B2116,[1]Redo!$A:$A,[1]Redo!$AD:$AD)</f>
        <v>SGN,S8,RWX,SR49(CA),</v>
      </c>
      <c r="E2116" s="35">
        <v>1326</v>
      </c>
      <c r="F2116" s="36">
        <f>_xlfn.XLOOKUP($B2116,'[1]DOT Signs Costs (2)'!$A:$A,'[1]DOT Signs Costs (2)'!$Y:$Y)</f>
        <v>0.57143750000000015</v>
      </c>
      <c r="G2116" s="37">
        <f t="shared" si="418"/>
        <v>34.28625000000001</v>
      </c>
      <c r="H2116" s="36">
        <f>_xlfn.XLOOKUP($B2116,'[1]DOT Signs Costs (2)'!$A:$A,'[1]DOT Signs Costs (2)'!$W:$W)</f>
        <v>101.97</v>
      </c>
      <c r="I2116" s="36">
        <f t="shared" si="417"/>
        <v>26.508985625000008</v>
      </c>
      <c r="J2116" s="36">
        <f t="shared" si="419"/>
        <v>0.38286312500000014</v>
      </c>
      <c r="K2116" s="36">
        <f t="shared" si="420"/>
        <v>26.508985625000008</v>
      </c>
      <c r="L2116" s="36">
        <f t="shared" si="421"/>
        <v>128.86184875000001</v>
      </c>
      <c r="M2116" s="36">
        <f t="shared" si="422"/>
        <v>10.076996572250001</v>
      </c>
      <c r="N2116" s="36">
        <f t="shared" si="423"/>
        <v>138.93884532225002</v>
      </c>
      <c r="O2116" s="36">
        <f t="shared" si="424"/>
        <v>25.318324242996965</v>
      </c>
      <c r="P2116" s="36">
        <f t="shared" si="425"/>
        <v>164.25716956524698</v>
      </c>
      <c r="Q2116" s="38">
        <v>89.64</v>
      </c>
      <c r="R2116" s="39">
        <f t="shared" si="426"/>
        <v>-0.45427039661490826</v>
      </c>
      <c r="S2116" s="40"/>
      <c r="T2116" s="41" t="str">
        <f t="shared" si="427"/>
        <v/>
      </c>
      <c r="U2116" s="41" t="str">
        <f t="shared" si="428"/>
        <v/>
      </c>
      <c r="V2116" s="41">
        <f t="shared" si="416"/>
        <v>89.64</v>
      </c>
      <c r="W2116" s="18">
        <f>_xlfn.XLOOKUP($B2116,'[1]Query2 w Prices'!$B:$B,'[1]Query2 w Prices'!$L:$L)</f>
        <v>89.563999999999993</v>
      </c>
    </row>
    <row r="2117" spans="2:23" ht="16.5" customHeight="1" x14ac:dyDescent="0.25">
      <c r="B2117" s="32" t="s">
        <v>3561</v>
      </c>
      <c r="C2117" s="33" t="s">
        <v>6820</v>
      </c>
      <c r="D2117" s="34" t="str">
        <f>_xlfn.XLOOKUP($B2117,[1]Redo!$A:$A,[1]Redo!$AD:$AD)</f>
        <v>SGN,S8,RWX,SR49(CA),</v>
      </c>
      <c r="E2117" s="35">
        <v>1326</v>
      </c>
      <c r="F2117" s="36">
        <f>_xlfn.XLOOKUP($B2117,'[1]DOT Signs Costs (2)'!$A:$A,'[1]DOT Signs Costs (2)'!$Y:$Y)</f>
        <v>0.18705000000000002</v>
      </c>
      <c r="G2117" s="37">
        <f t="shared" si="418"/>
        <v>11.223000000000001</v>
      </c>
      <c r="H2117" s="36">
        <f>_xlfn.XLOOKUP($B2117,'[1]DOT Signs Costs (2)'!$A:$A,'[1]DOT Signs Costs (2)'!$W:$W)</f>
        <v>27.192</v>
      </c>
      <c r="I2117" s="36">
        <f t="shared" si="417"/>
        <v>8.6772495000000003</v>
      </c>
      <c r="J2117" s="36">
        <f t="shared" si="419"/>
        <v>0.12532350000000003</v>
      </c>
      <c r="K2117" s="36">
        <f t="shared" si="420"/>
        <v>8.6772495000000003</v>
      </c>
      <c r="L2117" s="36">
        <f t="shared" si="421"/>
        <v>35.994573000000003</v>
      </c>
      <c r="M2117" s="36">
        <f t="shared" si="422"/>
        <v>2.8147756086000002</v>
      </c>
      <c r="N2117" s="36">
        <f t="shared" si="423"/>
        <v>38.809348608600004</v>
      </c>
      <c r="O2117" s="36">
        <f t="shared" si="424"/>
        <v>7.0720875033404642</v>
      </c>
      <c r="P2117" s="36">
        <f t="shared" si="425"/>
        <v>45.881436111940467</v>
      </c>
      <c r="Q2117" s="38" t="e">
        <v>#N/A</v>
      </c>
      <c r="R2117" s="39" t="str">
        <f t="shared" si="426"/>
        <v xml:space="preserve"> </v>
      </c>
      <c r="S2117" s="40"/>
      <c r="T2117" s="41" t="str">
        <f t="shared" si="427"/>
        <v/>
      </c>
      <c r="U2117" s="41" t="str">
        <f t="shared" si="428"/>
        <v/>
      </c>
      <c r="V2117" s="41" t="e">
        <f t="shared" si="416"/>
        <v>#N/A</v>
      </c>
      <c r="W2117" s="18" t="e">
        <f>_xlfn.XLOOKUP($B2117,'[1]Query2 w Prices'!$B:$B,'[1]Query2 w Prices'!$L:$L)</f>
        <v>#N/A</v>
      </c>
    </row>
    <row r="2118" spans="2:23" ht="16.5" customHeight="1" x14ac:dyDescent="0.25">
      <c r="B2118" s="42" t="s">
        <v>3562</v>
      </c>
      <c r="C2118" s="33" t="s">
        <v>6821</v>
      </c>
      <c r="D2118" s="34" t="str">
        <f>_xlfn.XLOOKUP($B2118,[1]Redo!$A:$A,[1]Redo!$AD:$AD)</f>
        <v>SGN,S8,BWX,SR50-2(CA),</v>
      </c>
      <c r="E2118" s="35">
        <v>1326</v>
      </c>
      <c r="F2118" s="36">
        <f>_xlfn.XLOOKUP($B2118,'[1]DOT Signs Costs (2)'!$A:$A,'[1]DOT Signs Costs (2)'!$Y:$Y)</f>
        <v>0.71231250000000024</v>
      </c>
      <c r="G2118" s="37">
        <f t="shared" si="418"/>
        <v>42.738750000000017</v>
      </c>
      <c r="H2118" s="36">
        <f>_xlfn.XLOOKUP($B2118,'[1]DOT Signs Costs (2)'!$A:$A,'[1]DOT Signs Costs (2)'!$W:$W)</f>
        <v>124.63000000000002</v>
      </c>
      <c r="I2118" s="36">
        <f t="shared" si="417"/>
        <v>33.044176875000012</v>
      </c>
      <c r="J2118" s="36">
        <f t="shared" si="419"/>
        <v>0.4772493750000002</v>
      </c>
      <c r="K2118" s="36">
        <f t="shared" si="420"/>
        <v>33.044176875000012</v>
      </c>
      <c r="L2118" s="36">
        <f t="shared" si="421"/>
        <v>158.15142625000004</v>
      </c>
      <c r="M2118" s="36">
        <f t="shared" si="422"/>
        <v>12.367441532750004</v>
      </c>
      <c r="N2118" s="36">
        <f t="shared" si="423"/>
        <v>170.51886778275005</v>
      </c>
      <c r="O2118" s="36">
        <f t="shared" si="424"/>
        <v>31.073037738719563</v>
      </c>
      <c r="P2118" s="36">
        <f t="shared" si="425"/>
        <v>201.59190552146961</v>
      </c>
      <c r="Q2118" s="38" t="e">
        <v>#N/A</v>
      </c>
      <c r="R2118" s="39" t="str">
        <f t="shared" si="426"/>
        <v xml:space="preserve"> </v>
      </c>
      <c r="S2118" s="40"/>
      <c r="T2118" s="41" t="str">
        <f t="shared" si="427"/>
        <v/>
      </c>
      <c r="U2118" s="41" t="str">
        <f t="shared" si="428"/>
        <v/>
      </c>
      <c r="V2118" s="41" t="e">
        <f t="shared" ref="V2118:V2181" si="429">ROUND($W2118+7.75%,2)</f>
        <v>#N/A</v>
      </c>
      <c r="W2118" s="18" t="e">
        <f>_xlfn.XLOOKUP($B2118,'[1]Query2 w Prices'!$B:$B,'[1]Query2 w Prices'!$L:$L)</f>
        <v>#N/A</v>
      </c>
    </row>
    <row r="2119" spans="2:23" ht="16.5" customHeight="1" x14ac:dyDescent="0.25">
      <c r="B2119" s="32" t="s">
        <v>3563</v>
      </c>
      <c r="C2119" s="33" t="s">
        <v>6822</v>
      </c>
      <c r="D2119" s="34" t="str">
        <f>_xlfn.XLOOKUP($B2119,[1]Redo!$A:$A,[1]Redo!$AD:$AD)</f>
        <v>SGN,S8,BWX,SR50-2(CA),</v>
      </c>
      <c r="E2119" s="35">
        <v>1326</v>
      </c>
      <c r="F2119" s="36">
        <f>_xlfn.XLOOKUP($B2119,'[1]DOT Signs Costs (2)'!$A:$A,'[1]DOT Signs Costs (2)'!$Y:$Y)</f>
        <v>0.97582500000000028</v>
      </c>
      <c r="G2119" s="37">
        <f t="shared" si="418"/>
        <v>58.549500000000016</v>
      </c>
      <c r="H2119" s="36">
        <f>_xlfn.XLOOKUP($B2119,'[1]DOT Signs Costs (2)'!$A:$A,'[1]DOT Signs Costs (2)'!$W:$W)</f>
        <v>176.74800000000005</v>
      </c>
      <c r="I2119" s="36">
        <f t="shared" ref="I2119:I2182" si="430">F2119*$K$4</f>
        <v>45.268521750000012</v>
      </c>
      <c r="J2119" s="36">
        <f t="shared" si="419"/>
        <v>0.65380275000000021</v>
      </c>
      <c r="K2119" s="36">
        <f t="shared" si="420"/>
        <v>45.268521750000012</v>
      </c>
      <c r="L2119" s="36">
        <f t="shared" si="421"/>
        <v>222.67032450000008</v>
      </c>
      <c r="M2119" s="36">
        <f t="shared" si="422"/>
        <v>17.412819375900007</v>
      </c>
      <c r="N2119" s="36">
        <f t="shared" si="423"/>
        <v>240.08314387590008</v>
      </c>
      <c r="O2119" s="36">
        <f t="shared" si="424"/>
        <v>43.749484658734978</v>
      </c>
      <c r="P2119" s="36">
        <f t="shared" si="425"/>
        <v>283.83262853463503</v>
      </c>
      <c r="Q2119" s="38" t="e">
        <v>#N/A</v>
      </c>
      <c r="R2119" s="39" t="str">
        <f t="shared" si="426"/>
        <v xml:space="preserve"> </v>
      </c>
      <c r="S2119" s="40"/>
      <c r="T2119" s="41" t="str">
        <f t="shared" si="427"/>
        <v/>
      </c>
      <c r="U2119" s="41" t="str">
        <f t="shared" si="428"/>
        <v/>
      </c>
      <c r="V2119" s="41" t="e">
        <f t="shared" si="429"/>
        <v>#N/A</v>
      </c>
      <c r="W2119" s="18" t="e">
        <f>_xlfn.XLOOKUP($B2119,'[1]Query2 w Prices'!$B:$B,'[1]Query2 w Prices'!$L:$L)</f>
        <v>#N/A</v>
      </c>
    </row>
    <row r="2120" spans="2:23" ht="16.5" customHeight="1" x14ac:dyDescent="0.25">
      <c r="B2120" s="42" t="s">
        <v>3564</v>
      </c>
      <c r="C2120" s="33" t="s">
        <v>6823</v>
      </c>
      <c r="D2120" s="34" t="str">
        <f>_xlfn.XLOOKUP($B2120,[1]Redo!$A:$A,[1]Redo!$AD:$AD)</f>
        <v>SGN,S8,BWX,SR50-2(CA),</v>
      </c>
      <c r="E2120" s="35">
        <v>1326</v>
      </c>
      <c r="F2120" s="36">
        <f>_xlfn.XLOOKUP($B2120,'[1]DOT Signs Costs (2)'!$A:$A,'[1]DOT Signs Costs (2)'!$Y:$Y)</f>
        <v>1.5351999999999999</v>
      </c>
      <c r="G2120" s="37">
        <f t="shared" si="418"/>
        <v>92.111999999999995</v>
      </c>
      <c r="H2120" s="36">
        <f>_xlfn.XLOOKUP($B2120,'[1]DOT Signs Costs (2)'!$A:$A,'[1]DOT Signs Costs (2)'!$W:$W)</f>
        <v>290.048</v>
      </c>
      <c r="I2120" s="36">
        <f t="shared" si="430"/>
        <v>71.217928000000001</v>
      </c>
      <c r="J2120" s="36">
        <f t="shared" si="419"/>
        <v>1.0285839999999999</v>
      </c>
      <c r="K2120" s="36">
        <f t="shared" si="420"/>
        <v>71.217928000000001</v>
      </c>
      <c r="L2120" s="36">
        <f t="shared" si="421"/>
        <v>362.29451200000005</v>
      </c>
      <c r="M2120" s="36">
        <f t="shared" si="422"/>
        <v>28.331430838400006</v>
      </c>
      <c r="N2120" s="36">
        <f t="shared" si="423"/>
        <v>390.62594283840008</v>
      </c>
      <c r="O2120" s="36">
        <f t="shared" si="424"/>
        <v>71.182355485757029</v>
      </c>
      <c r="P2120" s="36">
        <f t="shared" si="425"/>
        <v>461.80829832415714</v>
      </c>
      <c r="Q2120" s="38" t="e">
        <v>#N/A</v>
      </c>
      <c r="R2120" s="39" t="str">
        <f t="shared" si="426"/>
        <v xml:space="preserve"> </v>
      </c>
      <c r="S2120" s="40"/>
      <c r="T2120" s="41" t="str">
        <f t="shared" si="427"/>
        <v/>
      </c>
      <c r="U2120" s="41" t="str">
        <f t="shared" si="428"/>
        <v/>
      </c>
      <c r="V2120" s="41" t="e">
        <f t="shared" si="429"/>
        <v>#N/A</v>
      </c>
      <c r="W2120" s="18" t="e">
        <f>_xlfn.XLOOKUP($B2120,'[1]Query2 w Prices'!$B:$B,'[1]Query2 w Prices'!$L:$L)</f>
        <v>#N/A</v>
      </c>
    </row>
    <row r="2121" spans="2:23" ht="16.5" customHeight="1" x14ac:dyDescent="0.25">
      <c r="B2121" s="32" t="s">
        <v>3565</v>
      </c>
      <c r="C2121" s="33" t="s">
        <v>6824</v>
      </c>
      <c r="D2121" s="34" t="str">
        <f>_xlfn.XLOOKUP($B2121,[1]Redo!$A:$A,[1]Redo!$AD:$AD)</f>
        <v>SGN,S8,BWX,SR53(CA),</v>
      </c>
      <c r="E2121" s="35">
        <v>1326</v>
      </c>
      <c r="F2121" s="36">
        <f>_xlfn.XLOOKUP($B2121,'[1]DOT Signs Costs (2)'!$A:$A,'[1]DOT Signs Costs (2)'!$Y:$Y)</f>
        <v>0.77759999999999996</v>
      </c>
      <c r="G2121" s="37">
        <f t="shared" si="418"/>
        <v>46.655999999999999</v>
      </c>
      <c r="H2121" s="36">
        <f>_xlfn.XLOOKUP($B2121,'[1]DOT Signs Costs (2)'!$A:$A,'[1]DOT Signs Costs (2)'!$W:$W)</f>
        <v>145.024</v>
      </c>
      <c r="I2121" s="36">
        <f t="shared" si="430"/>
        <v>36.072863999999996</v>
      </c>
      <c r="J2121" s="36">
        <f t="shared" si="419"/>
        <v>0.52099200000000001</v>
      </c>
      <c r="K2121" s="36">
        <f t="shared" si="420"/>
        <v>36.072863999999996</v>
      </c>
      <c r="L2121" s="36">
        <f t="shared" si="421"/>
        <v>181.61785600000002</v>
      </c>
      <c r="M2121" s="36">
        <f t="shared" si="422"/>
        <v>14.202516339200002</v>
      </c>
      <c r="N2121" s="36">
        <f t="shared" si="423"/>
        <v>195.82037233920002</v>
      </c>
      <c r="O2121" s="36">
        <f t="shared" si="424"/>
        <v>35.683639580919262</v>
      </c>
      <c r="P2121" s="36">
        <f t="shared" si="425"/>
        <v>231.5040119201193</v>
      </c>
      <c r="Q2121" s="38">
        <v>134.99</v>
      </c>
      <c r="R2121" s="39">
        <f t="shared" si="426"/>
        <v>-0.41689995399916246</v>
      </c>
      <c r="S2121" s="40"/>
      <c r="T2121" s="41" t="str">
        <f t="shared" si="427"/>
        <v/>
      </c>
      <c r="U2121" s="41" t="str">
        <f t="shared" si="428"/>
        <v/>
      </c>
      <c r="V2121" s="41">
        <f t="shared" si="429"/>
        <v>134.99</v>
      </c>
      <c r="W2121" s="18">
        <f>_xlfn.XLOOKUP($B2121,'[1]Query2 w Prices'!$B:$B,'[1]Query2 w Prices'!$L:$L)</f>
        <v>134.91139999999999</v>
      </c>
    </row>
    <row r="2122" spans="2:23" ht="16.5" customHeight="1" x14ac:dyDescent="0.25">
      <c r="B2122" s="42" t="s">
        <v>3568</v>
      </c>
      <c r="C2122" s="33" t="s">
        <v>6825</v>
      </c>
      <c r="D2122" s="34" t="str">
        <f>_xlfn.XLOOKUP($B2122,[1]Redo!$A:$A,[1]Redo!$AD:$AD)</f>
        <v>SGN,S8,BWX,SR53(CA),</v>
      </c>
      <c r="E2122" s="35">
        <v>1326</v>
      </c>
      <c r="F2122" s="36">
        <f>_xlfn.XLOOKUP($B2122,'[1]DOT Signs Costs (2)'!$A:$A,'[1]DOT Signs Costs (2)'!$Y:$Y)</f>
        <v>1.6646000000000001</v>
      </c>
      <c r="G2122" s="37">
        <f t="shared" ref="G2122:G2185" si="431">IFERROR(SUM(F2122*60), " ")</f>
        <v>99.876000000000005</v>
      </c>
      <c r="H2122" s="36">
        <f>_xlfn.XLOOKUP($B2122,'[1]DOT Signs Costs (2)'!$A:$A,'[1]DOT Signs Costs (2)'!$W:$W)</f>
        <v>326.30400000000003</v>
      </c>
      <c r="I2122" s="36">
        <f t="shared" si="430"/>
        <v>77.220793999999998</v>
      </c>
      <c r="J2122" s="36">
        <f t="shared" ref="J2122:J2185" si="432">IFERROR(SUM($J$4*F2122), " " )</f>
        <v>1.1152820000000001</v>
      </c>
      <c r="K2122" s="36">
        <f t="shared" ref="K2122:K2185" si="433">IFERROR(SUM($K$4*F2122), " ")</f>
        <v>77.220793999999998</v>
      </c>
      <c r="L2122" s="36">
        <f t="shared" ref="L2122:L2185" si="434">IFERROR(SUM(H2122+J2122+K2122), " ")</f>
        <v>404.64007600000002</v>
      </c>
      <c r="M2122" s="36">
        <f t="shared" ref="M2122:M2185" si="435">IFERROR(SUM(L2122*$M$4), " ")</f>
        <v>31.642853943200002</v>
      </c>
      <c r="N2122" s="36">
        <f t="shared" ref="N2122:N2185" si="436">IFERROR(SUM(L2122+M2122), " ")</f>
        <v>436.28292994320003</v>
      </c>
      <c r="O2122" s="36">
        <f t="shared" ref="O2122:O2185" si="437">IFERROR(SUM(N2122*$O$4), " ")</f>
        <v>79.50226343372195</v>
      </c>
      <c r="P2122" s="36">
        <f t="shared" ref="P2122:P2185" si="438">IFERROR(SUM(O2122+N2122),"")</f>
        <v>515.78519337692194</v>
      </c>
      <c r="Q2122" s="38">
        <v>816.33</v>
      </c>
      <c r="R2122" s="39">
        <f t="shared" ref="R2122:R2185" si="439">IFERROR(SUM(Q2122-P2122)/(P2122)," ")</f>
        <v>0.58269374631591653</v>
      </c>
      <c r="S2122" s="40"/>
      <c r="T2122" s="41" t="str">
        <f t="shared" ref="T2122:T2185" si="440">IF(S2122=0,"",Q2122*S2122)</f>
        <v/>
      </c>
      <c r="U2122" s="41" t="str">
        <f t="shared" ref="U2122:U2185" si="441">IFERROR(T2122-(P2122*S2122),"")</f>
        <v/>
      </c>
      <c r="V2122" s="41">
        <f t="shared" si="429"/>
        <v>816.33</v>
      </c>
      <c r="W2122" s="18">
        <f>_xlfn.XLOOKUP($B2122,'[1]Query2 w Prices'!$B:$B,'[1]Query2 w Prices'!$L:$L)</f>
        <v>816.25400000000002</v>
      </c>
    </row>
    <row r="2123" spans="2:23" ht="16.5" customHeight="1" x14ac:dyDescent="0.25">
      <c r="B2123" s="32" t="s">
        <v>3569</v>
      </c>
      <c r="C2123" s="33" t="s">
        <v>6826</v>
      </c>
      <c r="D2123" s="34" t="str">
        <f>_xlfn.XLOOKUP($B2123,[1]Redo!$A:$A,[1]Redo!$AD:$AD)</f>
        <v>SGN,S8,BWX,SR54(CA),</v>
      </c>
      <c r="E2123" s="35">
        <v>1326</v>
      </c>
      <c r="F2123" s="36">
        <f>_xlfn.XLOOKUP($B2123,'[1]DOT Signs Costs (2)'!$A:$A,'[1]DOT Signs Costs (2)'!$Y:$Y)</f>
        <v>0.33468750000000008</v>
      </c>
      <c r="G2123" s="37">
        <f t="shared" si="431"/>
        <v>20.081250000000004</v>
      </c>
      <c r="H2123" s="36">
        <f>_xlfn.XLOOKUP($B2123,'[1]DOT Signs Costs (2)'!$A:$A,'[1]DOT Signs Costs (2)'!$W:$W)</f>
        <v>56.650000000000006</v>
      </c>
      <c r="I2123" s="36">
        <f t="shared" si="430"/>
        <v>15.526153125000004</v>
      </c>
      <c r="J2123" s="36">
        <f t="shared" si="432"/>
        <v>0.22424062500000008</v>
      </c>
      <c r="K2123" s="36">
        <f t="shared" si="433"/>
        <v>15.526153125000004</v>
      </c>
      <c r="L2123" s="36">
        <f t="shared" si="434"/>
        <v>72.400393750000006</v>
      </c>
      <c r="M2123" s="36">
        <f t="shared" si="435"/>
        <v>5.6617107912500009</v>
      </c>
      <c r="N2123" s="36">
        <f t="shared" si="436"/>
        <v>78.062104541250008</v>
      </c>
      <c r="O2123" s="36">
        <f t="shared" si="437"/>
        <v>14.224975522735164</v>
      </c>
      <c r="P2123" s="36">
        <f t="shared" si="438"/>
        <v>92.287080063985172</v>
      </c>
      <c r="Q2123" s="38">
        <v>53.36</v>
      </c>
      <c r="R2123" s="39">
        <f t="shared" si="439"/>
        <v>-0.42180422261703326</v>
      </c>
      <c r="S2123" s="40"/>
      <c r="T2123" s="41" t="str">
        <f t="shared" si="440"/>
        <v/>
      </c>
      <c r="U2123" s="41" t="str">
        <f t="shared" si="441"/>
        <v/>
      </c>
      <c r="V2123" s="41">
        <f t="shared" si="429"/>
        <v>53.36</v>
      </c>
      <c r="W2123" s="18">
        <f>_xlfn.XLOOKUP($B2123,'[1]Query2 w Prices'!$B:$B,'[1]Query2 w Prices'!$L:$L)</f>
        <v>53.286000000000001</v>
      </c>
    </row>
    <row r="2124" spans="2:23" ht="16.5" customHeight="1" x14ac:dyDescent="0.25">
      <c r="B2124" s="42" t="s">
        <v>3572</v>
      </c>
      <c r="C2124" s="33" t="s">
        <v>6827</v>
      </c>
      <c r="D2124" s="34" t="str">
        <f>_xlfn.XLOOKUP($B2124,[1]Redo!$A:$A,[1]Redo!$AD:$AD)</f>
        <v>SGN,S8,BWX,SR54(CA),</v>
      </c>
      <c r="E2124" s="35">
        <v>1326</v>
      </c>
      <c r="F2124" s="36">
        <f>_xlfn.XLOOKUP($B2124,'[1]DOT Signs Costs (2)'!$A:$A,'[1]DOT Signs Costs (2)'!$Y:$Y)</f>
        <v>0.60878750000000015</v>
      </c>
      <c r="G2124" s="37">
        <f t="shared" si="431"/>
        <v>36.527250000000009</v>
      </c>
      <c r="H2124" s="36">
        <f>_xlfn.XLOOKUP($B2124,'[1]DOT Signs Costs (2)'!$A:$A,'[1]DOT Signs Costs (2)'!$W:$W)</f>
        <v>111.03400000000002</v>
      </c>
      <c r="I2124" s="36">
        <f t="shared" si="430"/>
        <v>28.241652125000009</v>
      </c>
      <c r="J2124" s="36">
        <f t="shared" si="432"/>
        <v>0.40788762500000014</v>
      </c>
      <c r="K2124" s="36">
        <f t="shared" si="433"/>
        <v>28.241652125000009</v>
      </c>
      <c r="L2124" s="36">
        <f t="shared" si="434"/>
        <v>139.68353975000002</v>
      </c>
      <c r="M2124" s="36">
        <f t="shared" si="435"/>
        <v>10.923252808450002</v>
      </c>
      <c r="N2124" s="36">
        <f t="shared" si="436"/>
        <v>150.60679255845002</v>
      </c>
      <c r="O2124" s="36">
        <f t="shared" si="437"/>
        <v>27.444532149008573</v>
      </c>
      <c r="P2124" s="36">
        <f t="shared" si="438"/>
        <v>178.0513247074586</v>
      </c>
      <c r="Q2124" s="38">
        <v>93.05</v>
      </c>
      <c r="R2124" s="39">
        <f t="shared" si="439"/>
        <v>-0.47739787865727623</v>
      </c>
      <c r="S2124" s="40"/>
      <c r="T2124" s="41" t="str">
        <f t="shared" si="440"/>
        <v/>
      </c>
      <c r="U2124" s="41" t="str">
        <f t="shared" si="441"/>
        <v/>
      </c>
      <c r="V2124" s="41">
        <f t="shared" si="429"/>
        <v>93.05</v>
      </c>
      <c r="W2124" s="18">
        <f>_xlfn.XLOOKUP($B2124,'[1]Query2 w Prices'!$B:$B,'[1]Query2 w Prices'!$L:$L)</f>
        <v>92.9679</v>
      </c>
    </row>
    <row r="2125" spans="2:23" ht="16.5" customHeight="1" x14ac:dyDescent="0.25">
      <c r="B2125" s="32" t="s">
        <v>3573</v>
      </c>
      <c r="C2125" s="33" t="s">
        <v>6828</v>
      </c>
      <c r="D2125" s="34" t="str">
        <f>_xlfn.XLOOKUP($B2125,[1]Redo!$A:$A,[1]Redo!$AD:$AD)</f>
        <v>SGN,S8,BWX,SR55(CA),</v>
      </c>
      <c r="E2125" s="35">
        <v>1326</v>
      </c>
      <c r="F2125" s="36">
        <f>_xlfn.XLOOKUP($B2125,'[1]DOT Signs Costs (2)'!$A:$A,'[1]DOT Signs Costs (2)'!$Y:$Y)</f>
        <v>0.49350000000000005</v>
      </c>
      <c r="G2125" s="37">
        <f t="shared" si="431"/>
        <v>29.610000000000003</v>
      </c>
      <c r="H2125" s="36">
        <f>_xlfn.XLOOKUP($B2125,'[1]DOT Signs Costs (2)'!$A:$A,'[1]DOT Signs Costs (2)'!$W:$W)</f>
        <v>90.64</v>
      </c>
      <c r="I2125" s="36">
        <f t="shared" si="430"/>
        <v>22.893465000000003</v>
      </c>
      <c r="J2125" s="36">
        <f t="shared" si="432"/>
        <v>0.33064500000000008</v>
      </c>
      <c r="K2125" s="36">
        <f t="shared" si="433"/>
        <v>22.893465000000003</v>
      </c>
      <c r="L2125" s="36">
        <f t="shared" si="434"/>
        <v>113.86411000000001</v>
      </c>
      <c r="M2125" s="36">
        <f t="shared" si="435"/>
        <v>8.9041734020000014</v>
      </c>
      <c r="N2125" s="36">
        <f t="shared" si="436"/>
        <v>122.76828340200001</v>
      </c>
      <c r="O2125" s="36">
        <f t="shared" si="437"/>
        <v>22.371621116605102</v>
      </c>
      <c r="P2125" s="36">
        <f t="shared" si="438"/>
        <v>145.13990451860511</v>
      </c>
      <c r="Q2125" s="38">
        <v>91.9</v>
      </c>
      <c r="R2125" s="39">
        <f t="shared" si="439"/>
        <v>-0.36681782791017625</v>
      </c>
      <c r="S2125" s="40"/>
      <c r="T2125" s="41" t="str">
        <f t="shared" si="440"/>
        <v/>
      </c>
      <c r="U2125" s="41" t="str">
        <f t="shared" si="441"/>
        <v/>
      </c>
      <c r="V2125" s="41">
        <f t="shared" si="429"/>
        <v>91.9</v>
      </c>
      <c r="W2125" s="18">
        <f>_xlfn.XLOOKUP($B2125,'[1]Query2 w Prices'!$B:$B,'[1]Query2 w Prices'!$L:$L)</f>
        <v>91.825800000000001</v>
      </c>
    </row>
    <row r="2126" spans="2:23" ht="16.5" customHeight="1" x14ac:dyDescent="0.25">
      <c r="B2126" s="42" t="s">
        <v>3576</v>
      </c>
      <c r="C2126" s="33" t="s">
        <v>6829</v>
      </c>
      <c r="D2126" s="34" t="str">
        <f>_xlfn.XLOOKUP($B2126,[1]Redo!$A:$A,[1]Redo!$AD:$AD)</f>
        <v>SGN,S8,BWX,SR55(CA),</v>
      </c>
      <c r="E2126" s="35">
        <v>1326</v>
      </c>
      <c r="F2126" s="36">
        <f>_xlfn.XLOOKUP($B2126,'[1]DOT Signs Costs (2)'!$A:$A,'[1]DOT Signs Costs (2)'!$Y:$Y)</f>
        <v>0.97935000000000028</v>
      </c>
      <c r="G2126" s="37">
        <f t="shared" si="431"/>
        <v>58.761000000000017</v>
      </c>
      <c r="H2126" s="36">
        <f>_xlfn.XLOOKUP($B2126,'[1]DOT Signs Costs (2)'!$A:$A,'[1]DOT Signs Costs (2)'!$W:$W)</f>
        <v>190.34399999999999</v>
      </c>
      <c r="I2126" s="36">
        <f t="shared" si="430"/>
        <v>45.432046500000013</v>
      </c>
      <c r="J2126" s="36">
        <f t="shared" si="432"/>
        <v>0.65616450000000026</v>
      </c>
      <c r="K2126" s="36">
        <f t="shared" si="433"/>
        <v>45.432046500000013</v>
      </c>
      <c r="L2126" s="36">
        <f t="shared" si="434"/>
        <v>236.432211</v>
      </c>
      <c r="M2126" s="36">
        <f t="shared" si="435"/>
        <v>18.488998900200002</v>
      </c>
      <c r="N2126" s="36">
        <f t="shared" si="436"/>
        <v>254.92120990019998</v>
      </c>
      <c r="O2126" s="36">
        <f t="shared" si="437"/>
        <v>46.453371868038424</v>
      </c>
      <c r="P2126" s="36">
        <f t="shared" si="438"/>
        <v>301.37458176823839</v>
      </c>
      <c r="Q2126" s="38">
        <v>503.43</v>
      </c>
      <c r="R2126" s="39">
        <f t="shared" si="439"/>
        <v>0.67044611740729121</v>
      </c>
      <c r="S2126" s="40"/>
      <c r="T2126" s="41" t="str">
        <f t="shared" si="440"/>
        <v/>
      </c>
      <c r="U2126" s="41" t="str">
        <f t="shared" si="441"/>
        <v/>
      </c>
      <c r="V2126" s="41">
        <f t="shared" si="429"/>
        <v>503.43</v>
      </c>
      <c r="W2126" s="18">
        <f>_xlfn.XLOOKUP($B2126,'[1]Query2 w Prices'!$B:$B,'[1]Query2 w Prices'!$L:$L)</f>
        <v>503.35660000000001</v>
      </c>
    </row>
    <row r="2127" spans="2:23" ht="16.5" customHeight="1" x14ac:dyDescent="0.25">
      <c r="B2127" s="32" t="s">
        <v>3577</v>
      </c>
      <c r="C2127" s="33" t="s">
        <v>6830</v>
      </c>
      <c r="D2127" s="34" t="str">
        <f>_xlfn.XLOOKUP($B2127,[1]Redo!$A:$A,[1]Redo!$AD:$AD)</f>
        <v>SGN,S8,BWX,SR57-1(CA),</v>
      </c>
      <c r="E2127" s="35">
        <v>1326</v>
      </c>
      <c r="F2127" s="36">
        <f>_xlfn.XLOOKUP($B2127,'[1]DOT Signs Costs (2)'!$A:$A,'[1]DOT Signs Costs (2)'!$Y:$Y)</f>
        <v>0.39938750000000006</v>
      </c>
      <c r="G2127" s="37">
        <f t="shared" si="431"/>
        <v>23.963250000000002</v>
      </c>
      <c r="H2127" s="36">
        <f>_xlfn.XLOOKUP($B2127,'[1]DOT Signs Costs (2)'!$A:$A,'[1]DOT Signs Costs (2)'!$W:$W)</f>
        <v>74.778000000000006</v>
      </c>
      <c r="I2127" s="36">
        <f t="shared" si="430"/>
        <v>18.527586125000003</v>
      </c>
      <c r="J2127" s="36">
        <f t="shared" si="432"/>
        <v>0.26758962500000005</v>
      </c>
      <c r="K2127" s="36">
        <f t="shared" si="433"/>
        <v>18.527586125000003</v>
      </c>
      <c r="L2127" s="36">
        <f t="shared" si="434"/>
        <v>93.573175750000004</v>
      </c>
      <c r="M2127" s="36">
        <f t="shared" si="435"/>
        <v>7.3174223436500005</v>
      </c>
      <c r="N2127" s="36">
        <f t="shared" si="436"/>
        <v>100.89059809365</v>
      </c>
      <c r="O2127" s="36">
        <f t="shared" si="437"/>
        <v>18.384929496717625</v>
      </c>
      <c r="P2127" s="36">
        <f t="shared" si="438"/>
        <v>119.27552759036763</v>
      </c>
      <c r="Q2127" s="38" t="e">
        <v>#N/A</v>
      </c>
      <c r="R2127" s="39" t="str">
        <f t="shared" si="439"/>
        <v xml:space="preserve"> </v>
      </c>
      <c r="S2127" s="40"/>
      <c r="T2127" s="41" t="str">
        <f t="shared" si="440"/>
        <v/>
      </c>
      <c r="U2127" s="41" t="str">
        <f t="shared" si="441"/>
        <v/>
      </c>
      <c r="V2127" s="41" t="e">
        <f t="shared" si="429"/>
        <v>#N/A</v>
      </c>
      <c r="W2127" s="18" t="e">
        <f>_xlfn.XLOOKUP($B2127,'[1]Query2 w Prices'!$B:$B,'[1]Query2 w Prices'!$L:$L)</f>
        <v>#N/A</v>
      </c>
    </row>
    <row r="2128" spans="2:23" ht="16.5" customHeight="1" x14ac:dyDescent="0.25">
      <c r="B2128" s="42" t="s">
        <v>3578</v>
      </c>
      <c r="C2128" s="33" t="s">
        <v>6831</v>
      </c>
      <c r="D2128" s="34" t="str">
        <f>_xlfn.XLOOKUP($B2128,[1]Redo!$A:$A,[1]Redo!$AD:$AD)</f>
        <v>SGN,S8,BWX,SR57-1(CA),</v>
      </c>
      <c r="E2128" s="35">
        <v>1326</v>
      </c>
      <c r="F2128" s="36">
        <f>_xlfn.XLOOKUP($B2128,'[1]DOT Signs Costs (2)'!$A:$A,'[1]DOT Signs Costs (2)'!$Y:$Y)</f>
        <v>0.65290000000000015</v>
      </c>
      <c r="G2128" s="37">
        <f t="shared" si="431"/>
        <v>39.174000000000007</v>
      </c>
      <c r="H2128" s="36">
        <f>_xlfn.XLOOKUP($B2128,'[1]DOT Signs Costs (2)'!$A:$A,'[1]DOT Signs Costs (2)'!$W:$W)</f>
        <v>126.89600000000002</v>
      </c>
      <c r="I2128" s="36">
        <f t="shared" si="430"/>
        <v>30.288031000000007</v>
      </c>
      <c r="J2128" s="36">
        <f t="shared" si="432"/>
        <v>0.43744300000000014</v>
      </c>
      <c r="K2128" s="36">
        <f t="shared" si="433"/>
        <v>30.288031000000007</v>
      </c>
      <c r="L2128" s="36">
        <f t="shared" si="434"/>
        <v>157.62147400000003</v>
      </c>
      <c r="M2128" s="36">
        <f t="shared" si="435"/>
        <v>12.325999266800004</v>
      </c>
      <c r="N2128" s="36">
        <f t="shared" si="436"/>
        <v>169.94747326680005</v>
      </c>
      <c r="O2128" s="36">
        <f t="shared" si="437"/>
        <v>30.968914578692292</v>
      </c>
      <c r="P2128" s="36">
        <f t="shared" si="438"/>
        <v>200.91638784549235</v>
      </c>
      <c r="Q2128" s="38" t="e">
        <v>#N/A</v>
      </c>
      <c r="R2128" s="39" t="str">
        <f t="shared" si="439"/>
        <v xml:space="preserve"> </v>
      </c>
      <c r="S2128" s="40"/>
      <c r="T2128" s="41" t="str">
        <f t="shared" si="440"/>
        <v/>
      </c>
      <c r="U2128" s="41" t="str">
        <f t="shared" si="441"/>
        <v/>
      </c>
      <c r="V2128" s="41" t="e">
        <f t="shared" si="429"/>
        <v>#N/A</v>
      </c>
      <c r="W2128" s="18" t="e">
        <f>_xlfn.XLOOKUP($B2128,'[1]Query2 w Prices'!$B:$B,'[1]Query2 w Prices'!$L:$L)</f>
        <v>#N/A</v>
      </c>
    </row>
    <row r="2129" spans="2:23" ht="16.5" customHeight="1" x14ac:dyDescent="0.25">
      <c r="B2129" s="32" t="s">
        <v>3579</v>
      </c>
      <c r="C2129" s="33" t="s">
        <v>6832</v>
      </c>
      <c r="D2129" s="34" t="str">
        <f>_xlfn.XLOOKUP($B2129,[1]Redo!$A:$A,[1]Redo!$AD:$AD)</f>
        <v>SGN,S8,BWX,SR57-1(CA),</v>
      </c>
      <c r="E2129" s="35">
        <v>1326</v>
      </c>
      <c r="F2129" s="36">
        <f>_xlfn.XLOOKUP($B2129,'[1]DOT Signs Costs (2)'!$A:$A,'[1]DOT Signs Costs (2)'!$Y:$Y)</f>
        <v>1.0228750000000002</v>
      </c>
      <c r="G2129" s="37">
        <f t="shared" si="431"/>
        <v>61.372500000000009</v>
      </c>
      <c r="H2129" s="36">
        <f>_xlfn.XLOOKUP($B2129,'[1]DOT Signs Costs (2)'!$A:$A,'[1]DOT Signs Costs (2)'!$W:$W)</f>
        <v>203.94</v>
      </c>
      <c r="I2129" s="36">
        <f t="shared" si="430"/>
        <v>47.451171250000009</v>
      </c>
      <c r="J2129" s="36">
        <f t="shared" si="432"/>
        <v>0.68532625000000014</v>
      </c>
      <c r="K2129" s="36">
        <f t="shared" si="433"/>
        <v>47.451171250000009</v>
      </c>
      <c r="L2129" s="36">
        <f t="shared" si="434"/>
        <v>252.07649750000002</v>
      </c>
      <c r="M2129" s="36">
        <f t="shared" si="435"/>
        <v>19.712382104500001</v>
      </c>
      <c r="N2129" s="36">
        <f t="shared" si="436"/>
        <v>271.78887960450004</v>
      </c>
      <c r="O2129" s="36">
        <f t="shared" si="437"/>
        <v>49.527106429504904</v>
      </c>
      <c r="P2129" s="36">
        <f t="shared" si="438"/>
        <v>321.31598603400494</v>
      </c>
      <c r="Q2129" s="38" t="e">
        <v>#N/A</v>
      </c>
      <c r="R2129" s="39" t="str">
        <f t="shared" si="439"/>
        <v xml:space="preserve"> </v>
      </c>
      <c r="S2129" s="40"/>
      <c r="T2129" s="41" t="str">
        <f t="shared" si="440"/>
        <v/>
      </c>
      <c r="U2129" s="41" t="str">
        <f t="shared" si="441"/>
        <v/>
      </c>
      <c r="V2129" s="41" t="e">
        <f t="shared" si="429"/>
        <v>#N/A</v>
      </c>
      <c r="W2129" s="18" t="e">
        <f>_xlfn.XLOOKUP($B2129,'[1]Query2 w Prices'!$B:$B,'[1]Query2 w Prices'!$L:$L)</f>
        <v>#N/A</v>
      </c>
    </row>
    <row r="2130" spans="2:23" ht="16.5" customHeight="1" x14ac:dyDescent="0.25">
      <c r="B2130" s="42" t="s">
        <v>3580</v>
      </c>
      <c r="C2130" s="33" t="s">
        <v>6833</v>
      </c>
      <c r="D2130" s="34" t="str">
        <f>_xlfn.XLOOKUP($B2130,[1]Redo!$A:$A,[1]Redo!$AD:$AD)</f>
        <v>SGN,S8,BWX,SR57-1P(CA),</v>
      </c>
      <c r="E2130" s="35">
        <v>1326</v>
      </c>
      <c r="F2130" s="36">
        <f>_xlfn.XLOOKUP($B2130,'[1]DOT Signs Costs (2)'!$A:$A,'[1]DOT Signs Costs (2)'!$Y:$Y)</f>
        <v>0.27292500000000003</v>
      </c>
      <c r="G2130" s="37">
        <f t="shared" si="431"/>
        <v>16.375500000000002</v>
      </c>
      <c r="H2130" s="36">
        <f>_xlfn.XLOOKUP($B2130,'[1]DOT Signs Costs (2)'!$A:$A,'[1]DOT Signs Costs (2)'!$W:$W)</f>
        <v>49.852000000000004</v>
      </c>
      <c r="I2130" s="36">
        <f t="shared" si="430"/>
        <v>12.660990750000002</v>
      </c>
      <c r="J2130" s="36">
        <f t="shared" si="432"/>
        <v>0.18285975000000004</v>
      </c>
      <c r="K2130" s="36">
        <f t="shared" si="433"/>
        <v>12.660990750000002</v>
      </c>
      <c r="L2130" s="36">
        <f t="shared" si="434"/>
        <v>62.695850500000006</v>
      </c>
      <c r="M2130" s="36">
        <f t="shared" si="435"/>
        <v>4.9028155091000007</v>
      </c>
      <c r="N2130" s="36">
        <f t="shared" si="436"/>
        <v>67.5986660091</v>
      </c>
      <c r="O2130" s="36">
        <f t="shared" si="437"/>
        <v>12.318260889838919</v>
      </c>
      <c r="P2130" s="36">
        <f t="shared" si="438"/>
        <v>79.916926898938925</v>
      </c>
      <c r="Q2130" s="38" t="e">
        <v>#N/A</v>
      </c>
      <c r="R2130" s="39" t="str">
        <f t="shared" si="439"/>
        <v xml:space="preserve"> </v>
      </c>
      <c r="S2130" s="40"/>
      <c r="T2130" s="41" t="str">
        <f t="shared" si="440"/>
        <v/>
      </c>
      <c r="U2130" s="41" t="str">
        <f t="shared" si="441"/>
        <v/>
      </c>
      <c r="V2130" s="41" t="e">
        <f t="shared" si="429"/>
        <v>#N/A</v>
      </c>
      <c r="W2130" s="18" t="e">
        <f>_xlfn.XLOOKUP($B2130,'[1]Query2 w Prices'!$B:$B,'[1]Query2 w Prices'!$L:$L)</f>
        <v>#N/A</v>
      </c>
    </row>
    <row r="2131" spans="2:23" ht="16.5" customHeight="1" x14ac:dyDescent="0.25">
      <c r="B2131" s="32" t="s">
        <v>3581</v>
      </c>
      <c r="C2131" s="33" t="s">
        <v>6834</v>
      </c>
      <c r="D2131" s="34" t="str">
        <f>_xlfn.XLOOKUP($B2131,[1]Redo!$A:$A,[1]Redo!$AD:$AD)</f>
        <v>SGN,S8,BWX,SR57-1P(CA),</v>
      </c>
      <c r="E2131" s="35">
        <v>1326</v>
      </c>
      <c r="F2131" s="36">
        <f>_xlfn.XLOOKUP($B2131,'[1]DOT Signs Costs (2)'!$A:$A,'[1]DOT Signs Costs (2)'!$Y:$Y)</f>
        <v>0.49467500000000009</v>
      </c>
      <c r="G2131" s="37">
        <f t="shared" si="431"/>
        <v>29.680500000000006</v>
      </c>
      <c r="H2131" s="36">
        <f>_xlfn.XLOOKUP($B2131,'[1]DOT Signs Costs (2)'!$A:$A,'[1]DOT Signs Costs (2)'!$W:$W)</f>
        <v>95.171999999999997</v>
      </c>
      <c r="I2131" s="36">
        <f t="shared" si="430"/>
        <v>22.947973250000004</v>
      </c>
      <c r="J2131" s="36">
        <f t="shared" si="432"/>
        <v>0.33143225000000009</v>
      </c>
      <c r="K2131" s="36">
        <f t="shared" si="433"/>
        <v>22.947973250000004</v>
      </c>
      <c r="L2131" s="36">
        <f t="shared" si="434"/>
        <v>118.45140550000001</v>
      </c>
      <c r="M2131" s="36">
        <f t="shared" si="435"/>
        <v>9.2628999101000016</v>
      </c>
      <c r="N2131" s="36">
        <f t="shared" si="436"/>
        <v>127.71430541010001</v>
      </c>
      <c r="O2131" s="36">
        <f t="shared" si="437"/>
        <v>23.272916853039593</v>
      </c>
      <c r="P2131" s="36">
        <f t="shared" si="438"/>
        <v>150.98722226313961</v>
      </c>
      <c r="Q2131" s="38" t="e">
        <v>#N/A</v>
      </c>
      <c r="R2131" s="39" t="str">
        <f t="shared" si="439"/>
        <v xml:space="preserve"> </v>
      </c>
      <c r="S2131" s="40"/>
      <c r="T2131" s="41" t="str">
        <f t="shared" si="440"/>
        <v/>
      </c>
      <c r="U2131" s="41" t="str">
        <f t="shared" si="441"/>
        <v/>
      </c>
      <c r="V2131" s="41" t="e">
        <f t="shared" si="429"/>
        <v>#N/A</v>
      </c>
      <c r="W2131" s="18" t="e">
        <f>_xlfn.XLOOKUP($B2131,'[1]Query2 w Prices'!$B:$B,'[1]Query2 w Prices'!$L:$L)</f>
        <v>#N/A</v>
      </c>
    </row>
    <row r="2132" spans="2:23" ht="16.5" customHeight="1" x14ac:dyDescent="0.25">
      <c r="B2132" s="42" t="s">
        <v>3582</v>
      </c>
      <c r="C2132" s="33" t="s">
        <v>6835</v>
      </c>
      <c r="D2132" s="34" t="str">
        <f>_xlfn.XLOOKUP($B2132,[1]Redo!$A:$A,[1]Redo!$AD:$AD)</f>
        <v>SGN,S8,BWX,SR57-1P(CA),</v>
      </c>
      <c r="E2132" s="35">
        <v>1326</v>
      </c>
      <c r="F2132" s="36">
        <f>_xlfn.XLOOKUP($B2132,'[1]DOT Signs Costs (2)'!$A:$A,'[1]DOT Signs Costs (2)'!$Y:$Y)</f>
        <v>0.82230000000000003</v>
      </c>
      <c r="G2132" s="37">
        <f t="shared" si="431"/>
        <v>49.338000000000001</v>
      </c>
      <c r="H2132" s="36">
        <f>_xlfn.XLOOKUP($B2132,'[1]DOT Signs Costs (2)'!$A:$A,'[1]DOT Signs Costs (2)'!$W:$W)</f>
        <v>163.15200000000002</v>
      </c>
      <c r="I2132" s="36">
        <f t="shared" si="430"/>
        <v>38.146497000000004</v>
      </c>
      <c r="J2132" s="36">
        <f t="shared" si="432"/>
        <v>0.55094100000000001</v>
      </c>
      <c r="K2132" s="36">
        <f t="shared" si="433"/>
        <v>38.146497000000004</v>
      </c>
      <c r="L2132" s="36">
        <f t="shared" si="434"/>
        <v>201.84943800000002</v>
      </c>
      <c r="M2132" s="36">
        <f t="shared" si="435"/>
        <v>15.784626051600002</v>
      </c>
      <c r="N2132" s="36">
        <f t="shared" si="436"/>
        <v>217.63406405160003</v>
      </c>
      <c r="O2132" s="36">
        <f t="shared" si="437"/>
        <v>39.658669878820227</v>
      </c>
      <c r="P2132" s="36">
        <f t="shared" si="438"/>
        <v>257.29273393042024</v>
      </c>
      <c r="Q2132" s="38" t="e">
        <v>#N/A</v>
      </c>
      <c r="R2132" s="39" t="str">
        <f t="shared" si="439"/>
        <v xml:space="preserve"> </v>
      </c>
      <c r="S2132" s="40"/>
      <c r="T2132" s="41" t="str">
        <f t="shared" si="440"/>
        <v/>
      </c>
      <c r="U2132" s="41" t="str">
        <f t="shared" si="441"/>
        <v/>
      </c>
      <c r="V2132" s="41" t="e">
        <f t="shared" si="429"/>
        <v>#N/A</v>
      </c>
      <c r="W2132" s="18" t="e">
        <f>_xlfn.XLOOKUP($B2132,'[1]Query2 w Prices'!$B:$B,'[1]Query2 w Prices'!$L:$L)</f>
        <v>#N/A</v>
      </c>
    </row>
    <row r="2133" spans="2:23" ht="16.5" customHeight="1" x14ac:dyDescent="0.25">
      <c r="B2133" s="32" t="s">
        <v>3583</v>
      </c>
      <c r="C2133" s="33" t="s">
        <v>6836</v>
      </c>
      <c r="D2133" s="34" t="str">
        <f>_xlfn.XLOOKUP($B2133,[1]Redo!$A:$A,[1]Redo!$AD:$AD)</f>
        <v>SGN,S8,BWX,SR58(CA),</v>
      </c>
      <c r="E2133" s="35">
        <v>1326</v>
      </c>
      <c r="F2133" s="36">
        <f>_xlfn.XLOOKUP($B2133,'[1]DOT Signs Costs (2)'!$A:$A,'[1]DOT Signs Costs (2)'!$Y:$Y)</f>
        <v>0.39762499999999995</v>
      </c>
      <c r="G2133" s="37">
        <f t="shared" si="431"/>
        <v>23.857499999999998</v>
      </c>
      <c r="H2133" s="36">
        <f>_xlfn.XLOOKUP($B2133,'[1]DOT Signs Costs (2)'!$A:$A,'[1]DOT Signs Costs (2)'!$W:$W)</f>
        <v>67.98</v>
      </c>
      <c r="I2133" s="36">
        <f t="shared" si="430"/>
        <v>18.445823749999999</v>
      </c>
      <c r="J2133" s="36">
        <f t="shared" si="432"/>
        <v>0.26640874999999997</v>
      </c>
      <c r="K2133" s="36">
        <f t="shared" si="433"/>
        <v>18.445823749999999</v>
      </c>
      <c r="L2133" s="36">
        <f t="shared" si="434"/>
        <v>86.692232500000003</v>
      </c>
      <c r="M2133" s="36">
        <f t="shared" si="435"/>
        <v>6.7793325815000003</v>
      </c>
      <c r="N2133" s="36">
        <f t="shared" si="436"/>
        <v>93.471565081500003</v>
      </c>
      <c r="O2133" s="36">
        <f t="shared" si="437"/>
        <v>17.032985892065895</v>
      </c>
      <c r="P2133" s="36">
        <f t="shared" si="438"/>
        <v>110.5045509735659</v>
      </c>
      <c r="Q2133" s="38">
        <v>60.16</v>
      </c>
      <c r="R2133" s="39">
        <f t="shared" si="439"/>
        <v>-0.45558803261966074</v>
      </c>
      <c r="S2133" s="40"/>
      <c r="T2133" s="41" t="str">
        <f t="shared" si="440"/>
        <v/>
      </c>
      <c r="U2133" s="41" t="str">
        <f t="shared" si="441"/>
        <v/>
      </c>
      <c r="V2133" s="41">
        <f t="shared" si="429"/>
        <v>60.16</v>
      </c>
      <c r="W2133" s="18">
        <f>_xlfn.XLOOKUP($B2133,'[1]Query2 w Prices'!$B:$B,'[1]Query2 w Prices'!$L:$L)</f>
        <v>60.082599999999999</v>
      </c>
    </row>
    <row r="2134" spans="2:23" ht="16.5" customHeight="1" x14ac:dyDescent="0.25">
      <c r="B2134" s="42" t="s">
        <v>3586</v>
      </c>
      <c r="C2134" s="33" t="s">
        <v>6837</v>
      </c>
      <c r="D2134" s="34" t="str">
        <f>_xlfn.XLOOKUP($B2134,[1]Redo!$A:$A,[1]Redo!$AD:$AD)</f>
        <v>SGN,S8,BWX,SR58(CA),</v>
      </c>
      <c r="E2134" s="35">
        <v>1326</v>
      </c>
      <c r="F2134" s="36">
        <f>_xlfn.XLOOKUP($B2134,'[1]DOT Signs Costs (2)'!$A:$A,'[1]DOT Signs Costs (2)'!$Y:$Y)</f>
        <v>0.60820000000000018</v>
      </c>
      <c r="G2134" s="37">
        <f t="shared" si="431"/>
        <v>36.492000000000012</v>
      </c>
      <c r="H2134" s="36">
        <f>_xlfn.XLOOKUP($B2134,'[1]DOT Signs Costs (2)'!$A:$A,'[1]DOT Signs Costs (2)'!$W:$W)</f>
        <v>108.768</v>
      </c>
      <c r="I2134" s="36">
        <f t="shared" si="430"/>
        <v>28.21439800000001</v>
      </c>
      <c r="J2134" s="36">
        <f t="shared" si="432"/>
        <v>0.40749400000000013</v>
      </c>
      <c r="K2134" s="36">
        <f t="shared" si="433"/>
        <v>28.21439800000001</v>
      </c>
      <c r="L2134" s="36">
        <f t="shared" si="434"/>
        <v>137.389892</v>
      </c>
      <c r="M2134" s="36">
        <f t="shared" si="435"/>
        <v>10.743889554400001</v>
      </c>
      <c r="N2134" s="36">
        <f t="shared" si="436"/>
        <v>148.1337815544</v>
      </c>
      <c r="O2134" s="36">
        <f t="shared" si="437"/>
        <v>26.993884280791328</v>
      </c>
      <c r="P2134" s="36">
        <f t="shared" si="438"/>
        <v>175.12766583519132</v>
      </c>
      <c r="Q2134" s="38">
        <v>89.64</v>
      </c>
      <c r="R2134" s="39">
        <f t="shared" si="439"/>
        <v>-0.48814483666813574</v>
      </c>
      <c r="S2134" s="40"/>
      <c r="T2134" s="41" t="str">
        <f t="shared" si="440"/>
        <v/>
      </c>
      <c r="U2134" s="41" t="str">
        <f t="shared" si="441"/>
        <v/>
      </c>
      <c r="V2134" s="41">
        <f t="shared" si="429"/>
        <v>89.64</v>
      </c>
      <c r="W2134" s="18">
        <f>_xlfn.XLOOKUP($B2134,'[1]Query2 w Prices'!$B:$B,'[1]Query2 w Prices'!$L:$L)</f>
        <v>89.563999999999993</v>
      </c>
    </row>
    <row r="2135" spans="2:23" ht="16.5" customHeight="1" x14ac:dyDescent="0.25">
      <c r="B2135" s="32" t="s">
        <v>3587</v>
      </c>
      <c r="C2135" s="33" t="s">
        <v>6838</v>
      </c>
      <c r="D2135" s="34" t="str">
        <f>_xlfn.XLOOKUP($B2135,[1]Redo!$A:$A,[1]Redo!$AD:$AD)</f>
        <v>SGN,S8,BWX,SR60-1(CA),</v>
      </c>
      <c r="E2135" s="35">
        <v>1326</v>
      </c>
      <c r="F2135" s="36">
        <f>_xlfn.XLOOKUP($B2135,'[1]DOT Signs Costs (2)'!$A:$A,'[1]DOT Signs Costs (2)'!$Y:$Y)</f>
        <v>0.46056249999999993</v>
      </c>
      <c r="G2135" s="37">
        <f t="shared" si="431"/>
        <v>27.633749999999996</v>
      </c>
      <c r="H2135" s="36">
        <f>_xlfn.XLOOKUP($B2135,'[1]DOT Signs Costs (2)'!$A:$A,'[1]DOT Signs Costs (2)'!$W:$W)</f>
        <v>79.31</v>
      </c>
      <c r="I2135" s="36">
        <f t="shared" si="430"/>
        <v>21.365494374999997</v>
      </c>
      <c r="J2135" s="36">
        <f t="shared" si="432"/>
        <v>0.30857687499999997</v>
      </c>
      <c r="K2135" s="36">
        <f t="shared" si="433"/>
        <v>21.365494374999997</v>
      </c>
      <c r="L2135" s="36">
        <f t="shared" si="434"/>
        <v>100.98407125</v>
      </c>
      <c r="M2135" s="36">
        <f t="shared" si="435"/>
        <v>7.8969543717500006</v>
      </c>
      <c r="N2135" s="36">
        <f t="shared" si="436"/>
        <v>108.88102562175</v>
      </c>
      <c r="O2135" s="36">
        <f t="shared" si="437"/>
        <v>19.840996261396626</v>
      </c>
      <c r="P2135" s="36">
        <f t="shared" si="438"/>
        <v>128.72202188314662</v>
      </c>
      <c r="Q2135" s="38" t="e">
        <v>#N/A</v>
      </c>
      <c r="R2135" s="39" t="str">
        <f t="shared" si="439"/>
        <v xml:space="preserve"> </v>
      </c>
      <c r="S2135" s="40"/>
      <c r="T2135" s="41" t="str">
        <f t="shared" si="440"/>
        <v/>
      </c>
      <c r="U2135" s="41" t="str">
        <f t="shared" si="441"/>
        <v/>
      </c>
      <c r="V2135" s="41" t="e">
        <f t="shared" si="429"/>
        <v>#N/A</v>
      </c>
      <c r="W2135" s="18" t="e">
        <f>_xlfn.XLOOKUP($B2135,'[1]Query2 w Prices'!$B:$B,'[1]Query2 w Prices'!$L:$L)</f>
        <v>#N/A</v>
      </c>
    </row>
    <row r="2136" spans="2:23" ht="16.5" customHeight="1" x14ac:dyDescent="0.25">
      <c r="B2136" s="42" t="s">
        <v>3588</v>
      </c>
      <c r="C2136" s="33" t="s">
        <v>6839</v>
      </c>
      <c r="D2136" s="34" t="str">
        <f>_xlfn.XLOOKUP($B2136,[1]Redo!$A:$A,[1]Redo!$AD:$AD)</f>
        <v>SGN,S8,BWX,SR60-2(CA),</v>
      </c>
      <c r="E2136" s="35">
        <v>1326</v>
      </c>
      <c r="F2136" s="36">
        <f>_xlfn.XLOOKUP($B2136,'[1]DOT Signs Costs (2)'!$A:$A,'[1]DOT Signs Costs (2)'!$Y:$Y)</f>
        <v>0.46056249999999993</v>
      </c>
      <c r="G2136" s="37">
        <f t="shared" si="431"/>
        <v>27.633749999999996</v>
      </c>
      <c r="H2136" s="36">
        <f>_xlfn.XLOOKUP($B2136,'[1]DOT Signs Costs (2)'!$A:$A,'[1]DOT Signs Costs (2)'!$W:$W)</f>
        <v>79.31</v>
      </c>
      <c r="I2136" s="36">
        <f t="shared" si="430"/>
        <v>21.365494374999997</v>
      </c>
      <c r="J2136" s="36">
        <f t="shared" si="432"/>
        <v>0.30857687499999997</v>
      </c>
      <c r="K2136" s="36">
        <f t="shared" si="433"/>
        <v>21.365494374999997</v>
      </c>
      <c r="L2136" s="36">
        <f t="shared" si="434"/>
        <v>100.98407125</v>
      </c>
      <c r="M2136" s="36">
        <f t="shared" si="435"/>
        <v>7.8969543717500006</v>
      </c>
      <c r="N2136" s="36">
        <f t="shared" si="436"/>
        <v>108.88102562175</v>
      </c>
      <c r="O2136" s="36">
        <f t="shared" si="437"/>
        <v>19.840996261396626</v>
      </c>
      <c r="P2136" s="36">
        <f t="shared" si="438"/>
        <v>128.72202188314662</v>
      </c>
      <c r="Q2136" s="38" t="e">
        <v>#N/A</v>
      </c>
      <c r="R2136" s="39" t="str">
        <f t="shared" si="439"/>
        <v xml:space="preserve"> </v>
      </c>
      <c r="S2136" s="40"/>
      <c r="T2136" s="41" t="str">
        <f t="shared" si="440"/>
        <v/>
      </c>
      <c r="U2136" s="41" t="str">
        <f t="shared" si="441"/>
        <v/>
      </c>
      <c r="V2136" s="41" t="e">
        <f t="shared" si="429"/>
        <v>#N/A</v>
      </c>
      <c r="W2136" s="18" t="e">
        <f>_xlfn.XLOOKUP($B2136,'[1]Query2 w Prices'!$B:$B,'[1]Query2 w Prices'!$L:$L)</f>
        <v>#N/A</v>
      </c>
    </row>
    <row r="2137" spans="2:23" ht="16.5" customHeight="1" x14ac:dyDescent="0.25">
      <c r="B2137" s="32" t="s">
        <v>3589</v>
      </c>
      <c r="C2137" s="33" t="s">
        <v>6840</v>
      </c>
      <c r="D2137" s="34" t="str">
        <f>_xlfn.XLOOKUP($B2137,[1]Redo!$A:$A,[1]Redo!$AD:$AD)</f>
        <v>SGN,S8,BWX,SR60-4(CA),</v>
      </c>
      <c r="E2137" s="35">
        <v>1326</v>
      </c>
      <c r="F2137" s="36">
        <f>_xlfn.XLOOKUP($B2137,'[1]DOT Signs Costs (2)'!$A:$A,'[1]DOT Signs Costs (2)'!$Y:$Y)</f>
        <v>0.46056249999999993</v>
      </c>
      <c r="G2137" s="37">
        <f t="shared" si="431"/>
        <v>27.633749999999996</v>
      </c>
      <c r="H2137" s="36">
        <f>_xlfn.XLOOKUP($B2137,'[1]DOT Signs Costs (2)'!$A:$A,'[1]DOT Signs Costs (2)'!$W:$W)</f>
        <v>79.31</v>
      </c>
      <c r="I2137" s="36">
        <f t="shared" si="430"/>
        <v>21.365494374999997</v>
      </c>
      <c r="J2137" s="36">
        <f t="shared" si="432"/>
        <v>0.30857687499999997</v>
      </c>
      <c r="K2137" s="36">
        <f t="shared" si="433"/>
        <v>21.365494374999997</v>
      </c>
      <c r="L2137" s="36">
        <f t="shared" si="434"/>
        <v>100.98407125</v>
      </c>
      <c r="M2137" s="36">
        <f t="shared" si="435"/>
        <v>7.8969543717500006</v>
      </c>
      <c r="N2137" s="36">
        <f t="shared" si="436"/>
        <v>108.88102562175</v>
      </c>
      <c r="O2137" s="36">
        <f t="shared" si="437"/>
        <v>19.840996261396626</v>
      </c>
      <c r="P2137" s="36">
        <f t="shared" si="438"/>
        <v>128.72202188314662</v>
      </c>
      <c r="Q2137" s="38" t="e">
        <v>#N/A</v>
      </c>
      <c r="R2137" s="39" t="str">
        <f t="shared" si="439"/>
        <v xml:space="preserve"> </v>
      </c>
      <c r="S2137" s="40"/>
      <c r="T2137" s="41" t="str">
        <f t="shared" si="440"/>
        <v/>
      </c>
      <c r="U2137" s="41" t="str">
        <f t="shared" si="441"/>
        <v/>
      </c>
      <c r="V2137" s="41" t="e">
        <f t="shared" si="429"/>
        <v>#N/A</v>
      </c>
      <c r="W2137" s="18" t="e">
        <f>_xlfn.XLOOKUP($B2137,'[1]Query2 w Prices'!$B:$B,'[1]Query2 w Prices'!$L:$L)</f>
        <v>#N/A</v>
      </c>
    </row>
    <row r="2138" spans="2:23" ht="16.5" customHeight="1" x14ac:dyDescent="0.25">
      <c r="B2138" s="42" t="s">
        <v>3590</v>
      </c>
      <c r="C2138" s="33" t="s">
        <v>6841</v>
      </c>
      <c r="D2138" s="34" t="str">
        <f>_xlfn.XLOOKUP($B2138,[1]Redo!$A:$A,[1]Redo!$AD:$AD)</f>
        <v>SGN,S8,BWX,SR60-6(CA),</v>
      </c>
      <c r="E2138" s="35">
        <v>1326</v>
      </c>
      <c r="F2138" s="36">
        <f>_xlfn.XLOOKUP($B2138,'[1]DOT Signs Costs (2)'!$A:$A,'[1]DOT Signs Costs (2)'!$Y:$Y)</f>
        <v>0.46056249999999993</v>
      </c>
      <c r="G2138" s="37">
        <f t="shared" si="431"/>
        <v>27.633749999999996</v>
      </c>
      <c r="H2138" s="36">
        <f>_xlfn.XLOOKUP($B2138,'[1]DOT Signs Costs (2)'!$A:$A,'[1]DOT Signs Costs (2)'!$W:$W)</f>
        <v>79.31</v>
      </c>
      <c r="I2138" s="36">
        <f t="shared" si="430"/>
        <v>21.365494374999997</v>
      </c>
      <c r="J2138" s="36">
        <f t="shared" si="432"/>
        <v>0.30857687499999997</v>
      </c>
      <c r="K2138" s="36">
        <f t="shared" si="433"/>
        <v>21.365494374999997</v>
      </c>
      <c r="L2138" s="36">
        <f t="shared" si="434"/>
        <v>100.98407125</v>
      </c>
      <c r="M2138" s="36">
        <f t="shared" si="435"/>
        <v>7.8969543717500006</v>
      </c>
      <c r="N2138" s="36">
        <f t="shared" si="436"/>
        <v>108.88102562175</v>
      </c>
      <c r="O2138" s="36">
        <f t="shared" si="437"/>
        <v>19.840996261396626</v>
      </c>
      <c r="P2138" s="36">
        <f t="shared" si="438"/>
        <v>128.72202188314662</v>
      </c>
      <c r="Q2138" s="38" t="e">
        <v>#N/A</v>
      </c>
      <c r="R2138" s="39" t="str">
        <f t="shared" si="439"/>
        <v xml:space="preserve"> </v>
      </c>
      <c r="S2138" s="40"/>
      <c r="T2138" s="41" t="str">
        <f t="shared" si="440"/>
        <v/>
      </c>
      <c r="U2138" s="41" t="str">
        <f t="shared" si="441"/>
        <v/>
      </c>
      <c r="V2138" s="41" t="e">
        <f t="shared" si="429"/>
        <v>#N/A</v>
      </c>
      <c r="W2138" s="18" t="e">
        <f>_xlfn.XLOOKUP($B2138,'[1]Query2 w Prices'!$B:$B,'[1]Query2 w Prices'!$L:$L)</f>
        <v>#N/A</v>
      </c>
    </row>
    <row r="2139" spans="2:23" ht="16.5" customHeight="1" x14ac:dyDescent="0.25">
      <c r="B2139" s="32" t="s">
        <v>3591</v>
      </c>
      <c r="C2139" s="33" t="s">
        <v>6842</v>
      </c>
      <c r="D2139" s="34" t="str">
        <f>_xlfn.XLOOKUP($B2139,[1]Redo!$A:$A,[1]Redo!$AD:$AD)</f>
        <v>SGN,S8,BWX,SR60-8(CA),</v>
      </c>
      <c r="E2139" s="35">
        <v>1326</v>
      </c>
      <c r="F2139" s="36">
        <f>_xlfn.XLOOKUP($B2139,'[1]DOT Signs Costs (2)'!$A:$A,'[1]DOT Signs Costs (2)'!$Y:$Y)</f>
        <v>1.4238333333333333</v>
      </c>
      <c r="G2139" s="37">
        <f t="shared" si="431"/>
        <v>85.429999999999993</v>
      </c>
      <c r="H2139" s="36">
        <f>_xlfn.XLOOKUP($B2139,'[1]DOT Signs Costs (2)'!$A:$A,'[1]DOT Signs Costs (2)'!$W:$W)</f>
        <v>271.92</v>
      </c>
      <c r="I2139" s="36">
        <f t="shared" si="430"/>
        <v>66.051628333333326</v>
      </c>
      <c r="J2139" s="36">
        <f t="shared" si="432"/>
        <v>0.95396833333333331</v>
      </c>
      <c r="K2139" s="36">
        <f t="shared" si="433"/>
        <v>66.051628333333326</v>
      </c>
      <c r="L2139" s="36">
        <f t="shared" si="434"/>
        <v>338.92559666666665</v>
      </c>
      <c r="M2139" s="36">
        <f t="shared" si="435"/>
        <v>26.503981659333334</v>
      </c>
      <c r="N2139" s="36">
        <f t="shared" si="436"/>
        <v>365.42957832599996</v>
      </c>
      <c r="O2139" s="36">
        <f t="shared" si="437"/>
        <v>66.590912934251037</v>
      </c>
      <c r="P2139" s="36">
        <f t="shared" si="438"/>
        <v>432.02049126025099</v>
      </c>
      <c r="Q2139" s="38" t="e">
        <v>#N/A</v>
      </c>
      <c r="R2139" s="39" t="str">
        <f t="shared" si="439"/>
        <v xml:space="preserve"> </v>
      </c>
      <c r="S2139" s="40"/>
      <c r="T2139" s="41" t="str">
        <f t="shared" si="440"/>
        <v/>
      </c>
      <c r="U2139" s="41" t="str">
        <f t="shared" si="441"/>
        <v/>
      </c>
      <c r="V2139" s="41" t="e">
        <f t="shared" si="429"/>
        <v>#N/A</v>
      </c>
      <c r="W2139" s="18" t="e">
        <f>_xlfn.XLOOKUP($B2139,'[1]Query2 w Prices'!$B:$B,'[1]Query2 w Prices'!$L:$L)</f>
        <v>#N/A</v>
      </c>
    </row>
    <row r="2140" spans="2:23" ht="16.5" customHeight="1" x14ac:dyDescent="0.25">
      <c r="B2140" s="42" t="s">
        <v>3595</v>
      </c>
      <c r="C2140" s="33" t="s">
        <v>6843</v>
      </c>
      <c r="D2140" s="34" t="str">
        <f>_xlfn.XLOOKUP($B2140,[1]Redo!$A:$A,[1]Redo!$AD:$AD)</f>
        <v>SGN,S8,BYW,SR61-1(CA),</v>
      </c>
      <c r="E2140" s="35">
        <v>1326</v>
      </c>
      <c r="F2140" s="36">
        <f>_xlfn.XLOOKUP($B2140,'[1]DOT Signs Costs (2)'!$A:$A,'[1]DOT Signs Costs (2)'!$Y:$Y)</f>
        <v>2.2845583333333335</v>
      </c>
      <c r="G2140" s="37">
        <f t="shared" si="431"/>
        <v>137.0735</v>
      </c>
      <c r="H2140" s="36">
        <f>_xlfn.XLOOKUP($B2140,'[1]DOT Signs Costs (2)'!$A:$A,'[1]DOT Signs Costs (2)'!$W:$W)</f>
        <v>454.71066666666673</v>
      </c>
      <c r="I2140" s="36">
        <f t="shared" si="430"/>
        <v>105.98066108333335</v>
      </c>
      <c r="J2140" s="36">
        <f t="shared" si="432"/>
        <v>1.5306540833333335</v>
      </c>
      <c r="K2140" s="36">
        <f t="shared" si="433"/>
        <v>105.98066108333335</v>
      </c>
      <c r="L2140" s="36">
        <f t="shared" si="434"/>
        <v>562.22198183333342</v>
      </c>
      <c r="M2140" s="36">
        <f t="shared" si="435"/>
        <v>43.965758979366676</v>
      </c>
      <c r="N2140" s="36">
        <f t="shared" si="436"/>
        <v>606.1877408127001</v>
      </c>
      <c r="O2140" s="36">
        <f t="shared" si="437"/>
        <v>110.46340379775657</v>
      </c>
      <c r="P2140" s="36">
        <f t="shared" si="438"/>
        <v>716.65114461045664</v>
      </c>
      <c r="Q2140" s="38" t="e">
        <v>#N/A</v>
      </c>
      <c r="R2140" s="39" t="str">
        <f t="shared" si="439"/>
        <v xml:space="preserve"> </v>
      </c>
      <c r="S2140" s="40"/>
      <c r="T2140" s="41" t="str">
        <f t="shared" si="440"/>
        <v/>
      </c>
      <c r="U2140" s="41" t="str">
        <f t="shared" si="441"/>
        <v/>
      </c>
      <c r="V2140" s="41" t="e">
        <f t="shared" si="429"/>
        <v>#N/A</v>
      </c>
      <c r="W2140" s="18" t="e">
        <f>_xlfn.XLOOKUP($B2140,'[1]Query2 w Prices'!$B:$B,'[1]Query2 w Prices'!$L:$L)</f>
        <v>#N/A</v>
      </c>
    </row>
    <row r="2141" spans="2:23" ht="16.5" customHeight="1" x14ac:dyDescent="0.25">
      <c r="B2141" s="32" t="s">
        <v>3596</v>
      </c>
      <c r="C2141" s="33" t="s">
        <v>6844</v>
      </c>
      <c r="D2141" s="34" t="str">
        <f>_xlfn.XLOOKUP($B2141,[1]Redo!$A:$A,[1]Redo!$AD:$AD)</f>
        <v>SGN,S8,BWX,SR62(CA),</v>
      </c>
      <c r="E2141" s="35">
        <v>1326</v>
      </c>
      <c r="F2141" s="36">
        <f>_xlfn.XLOOKUP($B2141,'[1]DOT Signs Costs (2)'!$A:$A,'[1]DOT Signs Costs (2)'!$Y:$Y)</f>
        <v>0.18705000000000002</v>
      </c>
      <c r="G2141" s="37">
        <f t="shared" si="431"/>
        <v>11.223000000000001</v>
      </c>
      <c r="H2141" s="36">
        <f>_xlfn.XLOOKUP($B2141,'[1]DOT Signs Costs (2)'!$A:$A,'[1]DOT Signs Costs (2)'!$W:$W)</f>
        <v>27.192</v>
      </c>
      <c r="I2141" s="36">
        <f t="shared" si="430"/>
        <v>8.6772495000000003</v>
      </c>
      <c r="J2141" s="36">
        <f t="shared" si="432"/>
        <v>0.12532350000000003</v>
      </c>
      <c r="K2141" s="36">
        <f t="shared" si="433"/>
        <v>8.6772495000000003</v>
      </c>
      <c r="L2141" s="36">
        <f t="shared" si="434"/>
        <v>35.994573000000003</v>
      </c>
      <c r="M2141" s="36">
        <f t="shared" si="435"/>
        <v>2.8147756086000002</v>
      </c>
      <c r="N2141" s="36">
        <f t="shared" si="436"/>
        <v>38.809348608600004</v>
      </c>
      <c r="O2141" s="36">
        <f t="shared" si="437"/>
        <v>7.0720875033404642</v>
      </c>
      <c r="P2141" s="36">
        <f t="shared" si="438"/>
        <v>45.881436111940467</v>
      </c>
      <c r="Q2141" s="38">
        <v>28.42</v>
      </c>
      <c r="R2141" s="39">
        <f t="shared" si="439"/>
        <v>-0.38057736617786891</v>
      </c>
      <c r="S2141" s="40"/>
      <c r="T2141" s="41" t="str">
        <f t="shared" si="440"/>
        <v/>
      </c>
      <c r="U2141" s="41" t="str">
        <f t="shared" si="441"/>
        <v/>
      </c>
      <c r="V2141" s="41">
        <f t="shared" si="429"/>
        <v>28.42</v>
      </c>
      <c r="W2141" s="18">
        <f>_xlfn.XLOOKUP($B2141,'[1]Query2 w Prices'!$B:$B,'[1]Query2 w Prices'!$L:$L)</f>
        <v>28.339400000000001</v>
      </c>
    </row>
    <row r="2142" spans="2:23" ht="16.5" customHeight="1" x14ac:dyDescent="0.25">
      <c r="B2142" s="42" t="s">
        <v>3598</v>
      </c>
      <c r="C2142" s="33" t="s">
        <v>6845</v>
      </c>
      <c r="D2142" s="34" t="str">
        <f>_xlfn.XLOOKUP($B2142,[1]Redo!$A:$A,[1]Redo!$AD:$AD)</f>
        <v>SGN,S8,NWX,SR63(CA),</v>
      </c>
      <c r="E2142" s="35">
        <v>1326</v>
      </c>
      <c r="F2142" s="36">
        <f>_xlfn.XLOOKUP($B2142,'[1]DOT Signs Costs (2)'!$A:$A,'[1]DOT Signs Costs (2)'!$Y:$Y)</f>
        <v>0.18705000000000002</v>
      </c>
      <c r="G2142" s="37">
        <f t="shared" si="431"/>
        <v>11.223000000000001</v>
      </c>
      <c r="H2142" s="36">
        <f>_xlfn.XLOOKUP($B2142,'[1]DOT Signs Costs (2)'!$A:$A,'[1]DOT Signs Costs (2)'!$W:$W)</f>
        <v>27.192</v>
      </c>
      <c r="I2142" s="36">
        <f t="shared" si="430"/>
        <v>8.6772495000000003</v>
      </c>
      <c r="J2142" s="36">
        <f t="shared" si="432"/>
        <v>0.12532350000000003</v>
      </c>
      <c r="K2142" s="36">
        <f t="shared" si="433"/>
        <v>8.6772495000000003</v>
      </c>
      <c r="L2142" s="36">
        <f t="shared" si="434"/>
        <v>35.994573000000003</v>
      </c>
      <c r="M2142" s="36">
        <f t="shared" si="435"/>
        <v>2.8147756086000002</v>
      </c>
      <c r="N2142" s="36">
        <f t="shared" si="436"/>
        <v>38.809348608600004</v>
      </c>
      <c r="O2142" s="36">
        <f t="shared" si="437"/>
        <v>7.0720875033404642</v>
      </c>
      <c r="P2142" s="36">
        <f t="shared" si="438"/>
        <v>45.881436111940467</v>
      </c>
      <c r="Q2142" s="38">
        <v>28.42</v>
      </c>
      <c r="R2142" s="39">
        <f t="shared" si="439"/>
        <v>-0.38057736617786891</v>
      </c>
      <c r="S2142" s="40"/>
      <c r="T2142" s="41" t="str">
        <f t="shared" si="440"/>
        <v/>
      </c>
      <c r="U2142" s="41" t="str">
        <f t="shared" si="441"/>
        <v/>
      </c>
      <c r="V2142" s="41">
        <f t="shared" si="429"/>
        <v>28.42</v>
      </c>
      <c r="W2142" s="18">
        <f>_xlfn.XLOOKUP($B2142,'[1]Query2 w Prices'!$B:$B,'[1]Query2 w Prices'!$L:$L)</f>
        <v>28.339400000000001</v>
      </c>
    </row>
    <row r="2143" spans="2:23" ht="16.5" customHeight="1" x14ac:dyDescent="0.25">
      <c r="B2143" s="32" t="s">
        <v>3601</v>
      </c>
      <c r="C2143" s="33" t="s">
        <v>6846</v>
      </c>
      <c r="D2143" s="34" t="str">
        <f>_xlfn.XLOOKUP($B2143,[1]Redo!$A:$A,[1]Redo!$AD:$AD)</f>
        <v>SGN,S8,NWX,SR63A(CA),</v>
      </c>
      <c r="E2143" s="35">
        <v>1326</v>
      </c>
      <c r="F2143" s="36">
        <f>_xlfn.XLOOKUP($B2143,'[1]DOT Signs Costs (2)'!$A:$A,'[1]DOT Signs Costs (2)'!$Y:$Y)</f>
        <v>0.22881249999999997</v>
      </c>
      <c r="G2143" s="37">
        <f t="shared" si="431"/>
        <v>13.728749999999998</v>
      </c>
      <c r="H2143" s="36">
        <f>_xlfn.XLOOKUP($B2143,'[1]DOT Signs Costs (2)'!$A:$A,'[1]DOT Signs Costs (2)'!$W:$W)</f>
        <v>33.99</v>
      </c>
      <c r="I2143" s="36">
        <f t="shared" si="430"/>
        <v>10.614611875</v>
      </c>
      <c r="J2143" s="36">
        <f t="shared" si="432"/>
        <v>0.15330437499999999</v>
      </c>
      <c r="K2143" s="36">
        <f t="shared" si="433"/>
        <v>10.614611875</v>
      </c>
      <c r="L2143" s="36">
        <f t="shared" si="434"/>
        <v>44.757916250000001</v>
      </c>
      <c r="M2143" s="36">
        <f t="shared" si="435"/>
        <v>3.5000690507500005</v>
      </c>
      <c r="N2143" s="36">
        <f t="shared" si="436"/>
        <v>48.257985300750001</v>
      </c>
      <c r="O2143" s="36">
        <f t="shared" si="437"/>
        <v>8.7938784601552022</v>
      </c>
      <c r="P2143" s="36">
        <f t="shared" si="438"/>
        <v>57.051863760905206</v>
      </c>
      <c r="Q2143" s="38" t="e">
        <v>#N/A</v>
      </c>
      <c r="R2143" s="39" t="str">
        <f t="shared" si="439"/>
        <v xml:space="preserve"> </v>
      </c>
      <c r="S2143" s="40"/>
      <c r="T2143" s="41" t="str">
        <f t="shared" si="440"/>
        <v/>
      </c>
      <c r="U2143" s="41" t="str">
        <f t="shared" si="441"/>
        <v/>
      </c>
      <c r="V2143" s="41" t="e">
        <f t="shared" si="429"/>
        <v>#N/A</v>
      </c>
      <c r="W2143" s="18" t="e">
        <f>_xlfn.XLOOKUP($B2143,'[1]Query2 w Prices'!$B:$B,'[1]Query2 w Prices'!$L:$L)</f>
        <v>#N/A</v>
      </c>
    </row>
    <row r="2144" spans="2:23" ht="16.5" customHeight="1" x14ac:dyDescent="0.25">
      <c r="B2144" s="42" t="s">
        <v>3602</v>
      </c>
      <c r="C2144" s="33" t="s">
        <v>6847</v>
      </c>
      <c r="D2144" s="34" t="str">
        <f>_xlfn.XLOOKUP($B2144,[1]Redo!$A:$A,[1]Redo!$AD:$AD)</f>
        <v>SGN,S8,BWX,SR64A(CA),</v>
      </c>
      <c r="E2144" s="35">
        <v>1326</v>
      </c>
      <c r="F2144" s="36">
        <f>_xlfn.XLOOKUP($B2144,'[1]DOT Signs Costs (2)'!$A:$A,'[1]DOT Signs Costs (2)'!$Y:$Y)</f>
        <v>0.33468750000000008</v>
      </c>
      <c r="G2144" s="37">
        <f t="shared" si="431"/>
        <v>20.081250000000004</v>
      </c>
      <c r="H2144" s="36">
        <f>_xlfn.XLOOKUP($B2144,'[1]DOT Signs Costs (2)'!$A:$A,'[1]DOT Signs Costs (2)'!$W:$W)</f>
        <v>56.650000000000006</v>
      </c>
      <c r="I2144" s="36">
        <f t="shared" si="430"/>
        <v>15.526153125000004</v>
      </c>
      <c r="J2144" s="36">
        <f t="shared" si="432"/>
        <v>0.22424062500000008</v>
      </c>
      <c r="K2144" s="36">
        <f t="shared" si="433"/>
        <v>15.526153125000004</v>
      </c>
      <c r="L2144" s="36">
        <f t="shared" si="434"/>
        <v>72.400393750000006</v>
      </c>
      <c r="M2144" s="36">
        <f t="shared" si="435"/>
        <v>5.6617107912500009</v>
      </c>
      <c r="N2144" s="36">
        <f t="shared" si="436"/>
        <v>78.062104541250008</v>
      </c>
      <c r="O2144" s="36">
        <f t="shared" si="437"/>
        <v>14.224975522735164</v>
      </c>
      <c r="P2144" s="36">
        <f t="shared" si="438"/>
        <v>92.287080063985172</v>
      </c>
      <c r="Q2144" s="38" t="e">
        <v>#N/A</v>
      </c>
      <c r="R2144" s="39" t="str">
        <f t="shared" si="439"/>
        <v xml:space="preserve"> </v>
      </c>
      <c r="S2144" s="40"/>
      <c r="T2144" s="41" t="str">
        <f t="shared" si="440"/>
        <v/>
      </c>
      <c r="U2144" s="41" t="str">
        <f t="shared" si="441"/>
        <v/>
      </c>
      <c r="V2144" s="41" t="e">
        <f t="shared" si="429"/>
        <v>#N/A</v>
      </c>
      <c r="W2144" s="18" t="e">
        <f>_xlfn.XLOOKUP($B2144,'[1]Query2 w Prices'!$B:$B,'[1]Query2 w Prices'!$L:$L)</f>
        <v>#N/A</v>
      </c>
    </row>
    <row r="2145" spans="2:23" ht="16.5" customHeight="1" x14ac:dyDescent="0.25">
      <c r="B2145" s="32" t="s">
        <v>3603</v>
      </c>
      <c r="C2145" s="33" t="s">
        <v>6848</v>
      </c>
      <c r="D2145" s="34" t="str">
        <f>_xlfn.XLOOKUP($B2145,[1]Redo!$A:$A,[1]Redo!$AD:$AD)</f>
        <v>SGN,S8,BWX,SR64B(CA),</v>
      </c>
      <c r="E2145" s="35">
        <v>1326</v>
      </c>
      <c r="F2145" s="36">
        <f>_xlfn.XLOOKUP($B2145,'[1]DOT Signs Costs (2)'!$A:$A,'[1]DOT Signs Costs (2)'!$Y:$Y)</f>
        <v>0.33468750000000008</v>
      </c>
      <c r="G2145" s="37">
        <f t="shared" si="431"/>
        <v>20.081250000000004</v>
      </c>
      <c r="H2145" s="36">
        <f>_xlfn.XLOOKUP($B2145,'[1]DOT Signs Costs (2)'!$A:$A,'[1]DOT Signs Costs (2)'!$W:$W)</f>
        <v>56.650000000000006</v>
      </c>
      <c r="I2145" s="36">
        <f t="shared" si="430"/>
        <v>15.526153125000004</v>
      </c>
      <c r="J2145" s="36">
        <f t="shared" si="432"/>
        <v>0.22424062500000008</v>
      </c>
      <c r="K2145" s="36">
        <f t="shared" si="433"/>
        <v>15.526153125000004</v>
      </c>
      <c r="L2145" s="36">
        <f t="shared" si="434"/>
        <v>72.400393750000006</v>
      </c>
      <c r="M2145" s="36">
        <f t="shared" si="435"/>
        <v>5.6617107912500009</v>
      </c>
      <c r="N2145" s="36">
        <f t="shared" si="436"/>
        <v>78.062104541250008</v>
      </c>
      <c r="O2145" s="36">
        <f t="shared" si="437"/>
        <v>14.224975522735164</v>
      </c>
      <c r="P2145" s="36">
        <f t="shared" si="438"/>
        <v>92.287080063985172</v>
      </c>
      <c r="Q2145" s="38" t="e">
        <v>#N/A</v>
      </c>
      <c r="R2145" s="39" t="str">
        <f t="shared" si="439"/>
        <v xml:space="preserve"> </v>
      </c>
      <c r="S2145" s="40"/>
      <c r="T2145" s="41" t="str">
        <f t="shared" si="440"/>
        <v/>
      </c>
      <c r="U2145" s="41" t="str">
        <f t="shared" si="441"/>
        <v/>
      </c>
      <c r="V2145" s="41" t="e">
        <f t="shared" si="429"/>
        <v>#N/A</v>
      </c>
      <c r="W2145" s="18" t="e">
        <f>_xlfn.XLOOKUP($B2145,'[1]Query2 w Prices'!$B:$B,'[1]Query2 w Prices'!$L:$L)</f>
        <v>#N/A</v>
      </c>
    </row>
    <row r="2146" spans="2:23" ht="16.5" customHeight="1" x14ac:dyDescent="0.25">
      <c r="B2146" s="42" t="s">
        <v>3592</v>
      </c>
      <c r="C2146" s="33" t="s">
        <v>6849</v>
      </c>
      <c r="D2146" s="34" t="str">
        <f>_xlfn.XLOOKUP($B2146,[1]Redo!$A:$A,[1]Redo!$AD:$AD)</f>
        <v>SGN,S8,BWX,SR6-1(CA),</v>
      </c>
      <c r="E2146" s="35">
        <v>1326</v>
      </c>
      <c r="F2146" s="36">
        <f>_xlfn.XLOOKUP($B2146,'[1]DOT Signs Costs (2)'!$A:$A,'[1]DOT Signs Costs (2)'!$Y:$Y)</f>
        <v>0.54585000000000017</v>
      </c>
      <c r="G2146" s="37">
        <f t="shared" si="431"/>
        <v>32.751000000000012</v>
      </c>
      <c r="H2146" s="36">
        <f>_xlfn.XLOOKUP($B2146,'[1]DOT Signs Costs (2)'!$A:$A,'[1]DOT Signs Costs (2)'!$W:$W)</f>
        <v>99.704000000000008</v>
      </c>
      <c r="I2146" s="36">
        <f t="shared" si="430"/>
        <v>25.321981500000007</v>
      </c>
      <c r="J2146" s="36">
        <f t="shared" si="432"/>
        <v>0.36571950000000014</v>
      </c>
      <c r="K2146" s="36">
        <f t="shared" si="433"/>
        <v>25.321981500000007</v>
      </c>
      <c r="L2146" s="36">
        <f t="shared" si="434"/>
        <v>125.39170100000001</v>
      </c>
      <c r="M2146" s="36">
        <f t="shared" si="435"/>
        <v>9.8056310182000015</v>
      </c>
      <c r="N2146" s="36">
        <f t="shared" si="436"/>
        <v>135.1973320182</v>
      </c>
      <c r="O2146" s="36">
        <f t="shared" si="437"/>
        <v>24.636521779677839</v>
      </c>
      <c r="P2146" s="36">
        <f t="shared" si="438"/>
        <v>159.83385379787785</v>
      </c>
      <c r="Q2146" s="38">
        <v>89.64</v>
      </c>
      <c r="R2146" s="39">
        <f t="shared" si="439"/>
        <v>-0.43916762394181746</v>
      </c>
      <c r="S2146" s="40"/>
      <c r="T2146" s="41" t="str">
        <f t="shared" si="440"/>
        <v/>
      </c>
      <c r="U2146" s="41" t="str">
        <f t="shared" si="441"/>
        <v/>
      </c>
      <c r="V2146" s="41">
        <f t="shared" si="429"/>
        <v>89.64</v>
      </c>
      <c r="W2146" s="18">
        <f>_xlfn.XLOOKUP($B2146,'[1]Query2 w Prices'!$B:$B,'[1]Query2 w Prices'!$L:$L)</f>
        <v>89.563999999999993</v>
      </c>
    </row>
    <row r="2147" spans="2:23" ht="16.5" customHeight="1" x14ac:dyDescent="0.25">
      <c r="B2147" s="32" t="s">
        <v>3604</v>
      </c>
      <c r="C2147" s="33" t="s">
        <v>6850</v>
      </c>
      <c r="D2147" s="34" t="str">
        <f>_xlfn.XLOOKUP($B2147,[1]Redo!$A:$A,[1]Redo!$AD:$AD)</f>
        <v>SGN,S8,BWX,SR7-1(CA),</v>
      </c>
      <c r="E2147" s="35">
        <v>1326</v>
      </c>
      <c r="F2147" s="36">
        <f>_xlfn.XLOOKUP($B2147,'[1]DOT Signs Costs (2)'!$A:$A,'[1]DOT Signs Costs (2)'!$Y:$Y)</f>
        <v>0.52467500000000011</v>
      </c>
      <c r="G2147" s="37">
        <f t="shared" si="431"/>
        <v>31.480500000000006</v>
      </c>
      <c r="H2147" s="36">
        <f>_xlfn.XLOOKUP($B2147,'[1]DOT Signs Costs (2)'!$A:$A,'[1]DOT Signs Costs (2)'!$W:$W)</f>
        <v>95.171999999999997</v>
      </c>
      <c r="I2147" s="36">
        <f t="shared" si="430"/>
        <v>24.339673250000004</v>
      </c>
      <c r="J2147" s="36">
        <f t="shared" si="432"/>
        <v>0.3515322500000001</v>
      </c>
      <c r="K2147" s="36">
        <f t="shared" si="433"/>
        <v>24.339673250000004</v>
      </c>
      <c r="L2147" s="36">
        <f t="shared" si="434"/>
        <v>119.86320550000001</v>
      </c>
      <c r="M2147" s="36">
        <f t="shared" si="435"/>
        <v>9.3733026701000011</v>
      </c>
      <c r="N2147" s="36">
        <f t="shared" si="436"/>
        <v>129.2365081701</v>
      </c>
      <c r="O2147" s="36">
        <f t="shared" si="437"/>
        <v>23.550302367161844</v>
      </c>
      <c r="P2147" s="36">
        <f t="shared" si="438"/>
        <v>152.78681053726183</v>
      </c>
      <c r="Q2147" s="38">
        <v>85.11</v>
      </c>
      <c r="R2147" s="39">
        <f t="shared" si="439"/>
        <v>-0.44294929843277753</v>
      </c>
      <c r="S2147" s="40"/>
      <c r="T2147" s="41" t="str">
        <f t="shared" si="440"/>
        <v/>
      </c>
      <c r="U2147" s="41" t="str">
        <f t="shared" si="441"/>
        <v/>
      </c>
      <c r="V2147" s="41">
        <f t="shared" si="429"/>
        <v>85.11</v>
      </c>
      <c r="W2147" s="18">
        <f>_xlfn.XLOOKUP($B2147,'[1]Query2 w Prices'!$B:$B,'[1]Query2 w Prices'!$L:$L)</f>
        <v>85.029300000000006</v>
      </c>
    </row>
    <row r="2148" spans="2:23" ht="16.5" customHeight="1" x14ac:dyDescent="0.25">
      <c r="B2148" s="42" t="s">
        <v>3607</v>
      </c>
      <c r="C2148" s="33" t="s">
        <v>6851</v>
      </c>
      <c r="D2148" s="34" t="str">
        <f>_xlfn.XLOOKUP($B2148,[1]Redo!$A:$A,[1]Redo!$AD:$AD)</f>
        <v>SGN,S8,BWX,SR8-1(CA),</v>
      </c>
      <c r="E2148" s="35">
        <v>1326</v>
      </c>
      <c r="F2148" s="36">
        <f>_xlfn.XLOOKUP($B2148,'[1]DOT Signs Costs (2)'!$A:$A,'[1]DOT Signs Costs (2)'!$Y:$Y)</f>
        <v>0.33566666666666672</v>
      </c>
      <c r="G2148" s="37">
        <f t="shared" si="431"/>
        <v>20.140000000000004</v>
      </c>
      <c r="H2148" s="36">
        <f>_xlfn.XLOOKUP($B2148,'[1]DOT Signs Costs (2)'!$A:$A,'[1]DOT Signs Costs (2)'!$W:$W)</f>
        <v>60.426666666666677</v>
      </c>
      <c r="I2148" s="36">
        <f t="shared" si="430"/>
        <v>15.571576666666669</v>
      </c>
      <c r="J2148" s="36">
        <f t="shared" si="432"/>
        <v>0.22489666666666672</v>
      </c>
      <c r="K2148" s="36">
        <f t="shared" si="433"/>
        <v>15.571576666666669</v>
      </c>
      <c r="L2148" s="36">
        <f t="shared" si="434"/>
        <v>76.223140000000015</v>
      </c>
      <c r="M2148" s="36">
        <f t="shared" si="435"/>
        <v>5.9606495480000019</v>
      </c>
      <c r="N2148" s="36">
        <f t="shared" si="436"/>
        <v>82.183789548000021</v>
      </c>
      <c r="O2148" s="36">
        <f t="shared" si="437"/>
        <v>14.97605530309724</v>
      </c>
      <c r="P2148" s="36">
        <f t="shared" si="438"/>
        <v>97.159844851097262</v>
      </c>
      <c r="Q2148" s="38">
        <v>72.63</v>
      </c>
      <c r="R2148" s="39">
        <f t="shared" si="439"/>
        <v>-0.25246895863914343</v>
      </c>
      <c r="S2148" s="40"/>
      <c r="T2148" s="41" t="str">
        <f t="shared" si="440"/>
        <v/>
      </c>
      <c r="U2148" s="41" t="str">
        <f t="shared" si="441"/>
        <v/>
      </c>
      <c r="V2148" s="41">
        <f t="shared" si="429"/>
        <v>72.63</v>
      </c>
      <c r="W2148" s="18">
        <f>_xlfn.XLOOKUP($B2148,'[1]Query2 w Prices'!$B:$B,'[1]Query2 w Prices'!$L:$L)</f>
        <v>72.555899999999994</v>
      </c>
    </row>
    <row r="2149" spans="2:23" ht="16.5" customHeight="1" x14ac:dyDescent="0.25">
      <c r="B2149" s="32" t="s">
        <v>3611</v>
      </c>
      <c r="C2149" s="33" t="s">
        <v>6852</v>
      </c>
      <c r="D2149" s="34" t="str">
        <f>_xlfn.XLOOKUP($B2149,[1]Redo!$A:$A,[1]Redo!$AD:$AD)</f>
        <v>SGN,S8,BWX,SR9-1(CA),</v>
      </c>
      <c r="E2149" s="35">
        <v>1326</v>
      </c>
      <c r="F2149" s="36">
        <f>_xlfn.XLOOKUP($B2149,'[1]DOT Signs Costs (2)'!$A:$A,'[1]DOT Signs Costs (2)'!$Y:$Y)</f>
        <v>0.53996666666666682</v>
      </c>
      <c r="G2149" s="37">
        <f t="shared" si="431"/>
        <v>32.39800000000001</v>
      </c>
      <c r="H2149" s="36">
        <f>_xlfn.XLOOKUP($B2149,'[1]DOT Signs Costs (2)'!$A:$A,'[1]DOT Signs Costs (2)'!$W:$W)</f>
        <v>102.72533333333335</v>
      </c>
      <c r="I2149" s="36">
        <f t="shared" si="430"/>
        <v>25.049053666666673</v>
      </c>
      <c r="J2149" s="36">
        <f t="shared" si="432"/>
        <v>0.36177766666666678</v>
      </c>
      <c r="K2149" s="36">
        <f t="shared" si="433"/>
        <v>25.049053666666673</v>
      </c>
      <c r="L2149" s="36">
        <f t="shared" si="434"/>
        <v>128.1361646666667</v>
      </c>
      <c r="M2149" s="36">
        <f t="shared" si="435"/>
        <v>10.020248076933337</v>
      </c>
      <c r="N2149" s="36">
        <f t="shared" si="436"/>
        <v>138.15641274360004</v>
      </c>
      <c r="O2149" s="36">
        <f t="shared" si="437"/>
        <v>25.175744378607003</v>
      </c>
      <c r="P2149" s="36">
        <f t="shared" si="438"/>
        <v>163.33215712220704</v>
      </c>
      <c r="Q2149" s="38">
        <v>289.17</v>
      </c>
      <c r="R2149" s="39">
        <f t="shared" si="439"/>
        <v>0.77044132089457207</v>
      </c>
      <c r="S2149" s="40"/>
      <c r="T2149" s="41" t="str">
        <f t="shared" si="440"/>
        <v/>
      </c>
      <c r="U2149" s="41" t="str">
        <f t="shared" si="441"/>
        <v/>
      </c>
      <c r="V2149" s="41">
        <f t="shared" si="429"/>
        <v>289.17</v>
      </c>
      <c r="W2149" s="18">
        <f>_xlfn.XLOOKUP($B2149,'[1]Query2 w Prices'!$B:$B,'[1]Query2 w Prices'!$L:$L)</f>
        <v>289.09280000000001</v>
      </c>
    </row>
    <row r="2150" spans="2:23" ht="16.5" customHeight="1" x14ac:dyDescent="0.25">
      <c r="B2150" s="42" t="s">
        <v>3615</v>
      </c>
      <c r="C2150" s="33" t="s">
        <v>6853</v>
      </c>
      <c r="D2150" s="34" t="str">
        <f>_xlfn.XLOOKUP($B2150,[1]Redo!$A:$A,[1]Redo!$AD:$AD)</f>
        <v>SGN,S11,MUL,SW24-1(CA),</v>
      </c>
      <c r="E2150" s="35">
        <v>1326</v>
      </c>
      <c r="F2150" s="36">
        <f>_xlfn.XLOOKUP($B2150,'[1]DOT Signs Costs (2)'!$A:$A,'[1]DOT Signs Costs (2)'!$Y:$Y)</f>
        <v>0.46056249999999993</v>
      </c>
      <c r="G2150" s="37">
        <f t="shared" si="431"/>
        <v>27.633749999999996</v>
      </c>
      <c r="H2150" s="36">
        <f>_xlfn.XLOOKUP($B2150,'[1]DOT Signs Costs (2)'!$A:$A,'[1]DOT Signs Costs (2)'!$W:$W)</f>
        <v>79.31</v>
      </c>
      <c r="I2150" s="36">
        <f t="shared" si="430"/>
        <v>21.365494374999997</v>
      </c>
      <c r="J2150" s="36">
        <f t="shared" si="432"/>
        <v>0.30857687499999997</v>
      </c>
      <c r="K2150" s="36">
        <f t="shared" si="433"/>
        <v>21.365494374999997</v>
      </c>
      <c r="L2150" s="36">
        <f t="shared" si="434"/>
        <v>100.98407125</v>
      </c>
      <c r="M2150" s="36">
        <f t="shared" si="435"/>
        <v>7.8969543717500006</v>
      </c>
      <c r="N2150" s="36">
        <f t="shared" si="436"/>
        <v>108.88102562175</v>
      </c>
      <c r="O2150" s="36">
        <f t="shared" si="437"/>
        <v>19.840996261396626</v>
      </c>
      <c r="P2150" s="36">
        <f t="shared" si="438"/>
        <v>128.72202188314662</v>
      </c>
      <c r="Q2150" s="38" t="e">
        <v>#N/A</v>
      </c>
      <c r="R2150" s="39" t="str">
        <f t="shared" si="439"/>
        <v xml:space="preserve"> </v>
      </c>
      <c r="S2150" s="40"/>
      <c r="T2150" s="41" t="str">
        <f t="shared" si="440"/>
        <v/>
      </c>
      <c r="U2150" s="41" t="str">
        <f t="shared" si="441"/>
        <v/>
      </c>
      <c r="V2150" s="41" t="e">
        <f t="shared" si="429"/>
        <v>#N/A</v>
      </c>
      <c r="W2150" s="18" t="e">
        <f>_xlfn.XLOOKUP($B2150,'[1]Query2 w Prices'!$B:$B,'[1]Query2 w Prices'!$L:$L)</f>
        <v>#N/A</v>
      </c>
    </row>
    <row r="2151" spans="2:23" ht="16.5" customHeight="1" x14ac:dyDescent="0.25">
      <c r="B2151" s="32" t="s">
        <v>3616</v>
      </c>
      <c r="C2151" s="33" t="s">
        <v>6854</v>
      </c>
      <c r="D2151" s="34" t="str">
        <f>_xlfn.XLOOKUP($B2151,[1]Redo!$A:$A,[1]Redo!$AD:$AD)</f>
        <v>SGN,S11,MUL,SW24-1(CA),</v>
      </c>
      <c r="E2151" s="35">
        <v>1326</v>
      </c>
      <c r="F2151" s="36">
        <f>_xlfn.XLOOKUP($B2151,'[1]DOT Signs Costs (2)'!$A:$A,'[1]DOT Signs Costs (2)'!$Y:$Y)</f>
        <v>0.60820000000000018</v>
      </c>
      <c r="G2151" s="37">
        <f t="shared" si="431"/>
        <v>36.492000000000012</v>
      </c>
      <c r="H2151" s="36">
        <f>_xlfn.XLOOKUP($B2151,'[1]DOT Signs Costs (2)'!$A:$A,'[1]DOT Signs Costs (2)'!$W:$W)</f>
        <v>108.768</v>
      </c>
      <c r="I2151" s="36">
        <f t="shared" si="430"/>
        <v>28.21439800000001</v>
      </c>
      <c r="J2151" s="36">
        <f t="shared" si="432"/>
        <v>0.40749400000000013</v>
      </c>
      <c r="K2151" s="36">
        <f t="shared" si="433"/>
        <v>28.21439800000001</v>
      </c>
      <c r="L2151" s="36">
        <f t="shared" si="434"/>
        <v>137.389892</v>
      </c>
      <c r="M2151" s="36">
        <f t="shared" si="435"/>
        <v>10.743889554400001</v>
      </c>
      <c r="N2151" s="36">
        <f t="shared" si="436"/>
        <v>148.1337815544</v>
      </c>
      <c r="O2151" s="36">
        <f t="shared" si="437"/>
        <v>26.993884280791328</v>
      </c>
      <c r="P2151" s="36">
        <f t="shared" si="438"/>
        <v>175.12766583519132</v>
      </c>
      <c r="Q2151" s="38" t="e">
        <v>#N/A</v>
      </c>
      <c r="R2151" s="39" t="str">
        <f t="shared" si="439"/>
        <v xml:space="preserve"> </v>
      </c>
      <c r="S2151" s="40"/>
      <c r="T2151" s="41" t="str">
        <f t="shared" si="440"/>
        <v/>
      </c>
      <c r="U2151" s="41" t="str">
        <f t="shared" si="441"/>
        <v/>
      </c>
      <c r="V2151" s="41" t="e">
        <f t="shared" si="429"/>
        <v>#N/A</v>
      </c>
      <c r="W2151" s="18" t="e">
        <f>_xlfn.XLOOKUP($B2151,'[1]Query2 w Prices'!$B:$B,'[1]Query2 w Prices'!$L:$L)</f>
        <v>#N/A</v>
      </c>
    </row>
    <row r="2152" spans="2:23" ht="16.5" customHeight="1" x14ac:dyDescent="0.25">
      <c r="B2152" s="42" t="s">
        <v>3617</v>
      </c>
      <c r="C2152" s="33" t="s">
        <v>6855</v>
      </c>
      <c r="D2152" s="34" t="str">
        <f>_xlfn.XLOOKUP($B2152,[1]Redo!$A:$A,[1]Redo!$AD:$AD)</f>
        <v>SGN,S11,MUL,SW24-1(CA),</v>
      </c>
      <c r="E2152" s="35">
        <v>1326</v>
      </c>
      <c r="F2152" s="36">
        <f>_xlfn.XLOOKUP($B2152,'[1]DOT Signs Costs (2)'!$A:$A,'[1]DOT Signs Costs (2)'!$Y:$Y)</f>
        <v>0.96700000000000019</v>
      </c>
      <c r="G2152" s="37">
        <f t="shared" si="431"/>
        <v>58.02000000000001</v>
      </c>
      <c r="H2152" s="36">
        <f>_xlfn.XLOOKUP($B2152,'[1]DOT Signs Costs (2)'!$A:$A,'[1]DOT Signs Costs (2)'!$W:$W)</f>
        <v>181.28</v>
      </c>
      <c r="I2152" s="36">
        <f t="shared" si="430"/>
        <v>44.859130000000007</v>
      </c>
      <c r="J2152" s="36">
        <f t="shared" si="432"/>
        <v>0.64789000000000019</v>
      </c>
      <c r="K2152" s="36">
        <f t="shared" si="433"/>
        <v>44.859130000000007</v>
      </c>
      <c r="L2152" s="36">
        <f t="shared" si="434"/>
        <v>226.78701999999998</v>
      </c>
      <c r="M2152" s="36">
        <f t="shared" si="435"/>
        <v>17.734744964000001</v>
      </c>
      <c r="N2152" s="36">
        <f t="shared" si="436"/>
        <v>244.521764964</v>
      </c>
      <c r="O2152" s="36">
        <f t="shared" si="437"/>
        <v>44.5583185571287</v>
      </c>
      <c r="P2152" s="36">
        <f t="shared" si="438"/>
        <v>289.0800835211287</v>
      </c>
      <c r="Q2152" s="38" t="e">
        <v>#N/A</v>
      </c>
      <c r="R2152" s="39" t="str">
        <f t="shared" si="439"/>
        <v xml:space="preserve"> </v>
      </c>
      <c r="S2152" s="40"/>
      <c r="T2152" s="41" t="str">
        <f t="shared" si="440"/>
        <v/>
      </c>
      <c r="U2152" s="41" t="str">
        <f t="shared" si="441"/>
        <v/>
      </c>
      <c r="V2152" s="41" t="e">
        <f t="shared" si="429"/>
        <v>#N/A</v>
      </c>
      <c r="W2152" s="18" t="e">
        <f>_xlfn.XLOOKUP($B2152,'[1]Query2 w Prices'!$B:$B,'[1]Query2 w Prices'!$L:$L)</f>
        <v>#N/A</v>
      </c>
    </row>
    <row r="2153" spans="2:23" ht="16.5" customHeight="1" x14ac:dyDescent="0.25">
      <c r="B2153" s="32" t="s">
        <v>3618</v>
      </c>
      <c r="C2153" s="33" t="s">
        <v>6856</v>
      </c>
      <c r="D2153" s="34" t="str">
        <f>_xlfn.XLOOKUP($B2153,[1]Redo!$A:$A,[1]Redo!$AD:$AD)</f>
        <v>SGN,S11,MUL,SW24-2(CA),</v>
      </c>
      <c r="E2153" s="35">
        <v>1326</v>
      </c>
      <c r="F2153" s="36">
        <f>_xlfn.XLOOKUP($B2153,'[1]DOT Signs Costs (2)'!$A:$A,'[1]DOT Signs Costs (2)'!$Y:$Y)</f>
        <v>0.52350000000000008</v>
      </c>
      <c r="G2153" s="37">
        <f t="shared" si="431"/>
        <v>31.410000000000004</v>
      </c>
      <c r="H2153" s="36">
        <f>_xlfn.XLOOKUP($B2153,'[1]DOT Signs Costs (2)'!$A:$A,'[1]DOT Signs Costs (2)'!$W:$W)</f>
        <v>90.64</v>
      </c>
      <c r="I2153" s="36">
        <f t="shared" si="430"/>
        <v>24.285165000000003</v>
      </c>
      <c r="J2153" s="36">
        <f t="shared" si="432"/>
        <v>0.35074500000000008</v>
      </c>
      <c r="K2153" s="36">
        <f t="shared" si="433"/>
        <v>24.285165000000003</v>
      </c>
      <c r="L2153" s="36">
        <f t="shared" si="434"/>
        <v>115.27591000000001</v>
      </c>
      <c r="M2153" s="36">
        <f t="shared" si="435"/>
        <v>9.0145761620000009</v>
      </c>
      <c r="N2153" s="36">
        <f t="shared" si="436"/>
        <v>124.29048616200001</v>
      </c>
      <c r="O2153" s="36">
        <f t="shared" si="437"/>
        <v>22.64900663072736</v>
      </c>
      <c r="P2153" s="36">
        <f t="shared" si="438"/>
        <v>146.93949279272738</v>
      </c>
      <c r="Q2153" s="38" t="e">
        <v>#N/A</v>
      </c>
      <c r="R2153" s="39" t="str">
        <f t="shared" si="439"/>
        <v xml:space="preserve"> </v>
      </c>
      <c r="S2153" s="40"/>
      <c r="T2153" s="41" t="str">
        <f t="shared" si="440"/>
        <v/>
      </c>
      <c r="U2153" s="41" t="str">
        <f t="shared" si="441"/>
        <v/>
      </c>
      <c r="V2153" s="41" t="e">
        <f t="shared" si="429"/>
        <v>#N/A</v>
      </c>
      <c r="W2153" s="18" t="e">
        <f>_xlfn.XLOOKUP($B2153,'[1]Query2 w Prices'!$B:$B,'[1]Query2 w Prices'!$L:$L)</f>
        <v>#N/A</v>
      </c>
    </row>
    <row r="2154" spans="2:23" ht="16.5" customHeight="1" x14ac:dyDescent="0.25">
      <c r="B2154" s="42" t="s">
        <v>3619</v>
      </c>
      <c r="C2154" s="33" t="s">
        <v>6857</v>
      </c>
      <c r="D2154" s="34" t="str">
        <f>_xlfn.XLOOKUP($B2154,[1]Redo!$A:$A,[1]Redo!$AD:$AD)</f>
        <v>SGN,S11,MUL,SW24-2(CA),</v>
      </c>
      <c r="E2154" s="35">
        <v>1326</v>
      </c>
      <c r="F2154" s="36">
        <f>_xlfn.XLOOKUP($B2154,'[1]DOT Signs Costs (2)'!$A:$A,'[1]DOT Signs Costs (2)'!$Y:$Y)</f>
        <v>0.68172500000000014</v>
      </c>
      <c r="G2154" s="37">
        <f t="shared" si="431"/>
        <v>40.903500000000008</v>
      </c>
      <c r="H2154" s="36">
        <f>_xlfn.XLOOKUP($B2154,'[1]DOT Signs Costs (2)'!$A:$A,'[1]DOT Signs Costs (2)'!$W:$W)</f>
        <v>122.364</v>
      </c>
      <c r="I2154" s="36">
        <f t="shared" si="430"/>
        <v>31.625222750000006</v>
      </c>
      <c r="J2154" s="36">
        <f t="shared" si="432"/>
        <v>0.45675575000000013</v>
      </c>
      <c r="K2154" s="36">
        <f t="shared" si="433"/>
        <v>31.625222750000006</v>
      </c>
      <c r="L2154" s="36">
        <f t="shared" si="434"/>
        <v>154.44597850000002</v>
      </c>
      <c r="M2154" s="36">
        <f t="shared" si="435"/>
        <v>12.077675518700003</v>
      </c>
      <c r="N2154" s="36">
        <f t="shared" si="436"/>
        <v>166.52365401870003</v>
      </c>
      <c r="O2154" s="36">
        <f t="shared" si="437"/>
        <v>30.345004356380059</v>
      </c>
      <c r="P2154" s="36">
        <f t="shared" si="438"/>
        <v>196.86865837508009</v>
      </c>
      <c r="Q2154" s="38" t="e">
        <v>#N/A</v>
      </c>
      <c r="R2154" s="39" t="str">
        <f t="shared" si="439"/>
        <v xml:space="preserve"> </v>
      </c>
      <c r="S2154" s="40"/>
      <c r="T2154" s="41" t="str">
        <f t="shared" si="440"/>
        <v/>
      </c>
      <c r="U2154" s="41" t="str">
        <f t="shared" si="441"/>
        <v/>
      </c>
      <c r="V2154" s="41" t="e">
        <f t="shared" si="429"/>
        <v>#N/A</v>
      </c>
      <c r="W2154" s="18" t="e">
        <f>_xlfn.XLOOKUP($B2154,'[1]Query2 w Prices'!$B:$B,'[1]Query2 w Prices'!$L:$L)</f>
        <v>#N/A</v>
      </c>
    </row>
    <row r="2155" spans="2:23" ht="16.5" customHeight="1" x14ac:dyDescent="0.25">
      <c r="B2155" s="32" t="s">
        <v>3620</v>
      </c>
      <c r="C2155" s="33" t="s">
        <v>6858</v>
      </c>
      <c r="D2155" s="34" t="str">
        <f>_xlfn.XLOOKUP($B2155,[1]Redo!$A:$A,[1]Redo!$AD:$AD)</f>
        <v>SGN,S11,MUL,SW24-2(CA),</v>
      </c>
      <c r="E2155" s="35">
        <v>1326</v>
      </c>
      <c r="F2155" s="36">
        <f>_xlfn.XLOOKUP($B2155,'[1]DOT Signs Costs (2)'!$A:$A,'[1]DOT Signs Costs (2)'!$Y:$Y)</f>
        <v>1.0617000000000003</v>
      </c>
      <c r="G2155" s="37">
        <f t="shared" si="431"/>
        <v>63.702000000000019</v>
      </c>
      <c r="H2155" s="36">
        <f>_xlfn.XLOOKUP($B2155,'[1]DOT Signs Costs (2)'!$A:$A,'[1]DOT Signs Costs (2)'!$W:$W)</f>
        <v>199.40800000000002</v>
      </c>
      <c r="I2155" s="36">
        <f t="shared" si="430"/>
        <v>49.252263000000013</v>
      </c>
      <c r="J2155" s="36">
        <f t="shared" si="432"/>
        <v>0.71133900000000028</v>
      </c>
      <c r="K2155" s="36">
        <f t="shared" si="433"/>
        <v>49.252263000000013</v>
      </c>
      <c r="L2155" s="36">
        <f t="shared" si="434"/>
        <v>249.37160200000005</v>
      </c>
      <c r="M2155" s="36">
        <f t="shared" si="435"/>
        <v>19.500859276400007</v>
      </c>
      <c r="N2155" s="36">
        <f t="shared" si="436"/>
        <v>268.87246127640003</v>
      </c>
      <c r="O2155" s="36">
        <f t="shared" si="437"/>
        <v>48.995658045233426</v>
      </c>
      <c r="P2155" s="36">
        <f t="shared" si="438"/>
        <v>317.86811932163346</v>
      </c>
      <c r="Q2155" s="38" t="e">
        <v>#N/A</v>
      </c>
      <c r="R2155" s="39" t="str">
        <f t="shared" si="439"/>
        <v xml:space="preserve"> </v>
      </c>
      <c r="S2155" s="40"/>
      <c r="T2155" s="41" t="str">
        <f t="shared" si="440"/>
        <v/>
      </c>
      <c r="U2155" s="41" t="str">
        <f t="shared" si="441"/>
        <v/>
      </c>
      <c r="V2155" s="41" t="e">
        <f t="shared" si="429"/>
        <v>#N/A</v>
      </c>
      <c r="W2155" s="18" t="e">
        <f>_xlfn.XLOOKUP($B2155,'[1]Query2 w Prices'!$B:$B,'[1]Query2 w Prices'!$L:$L)</f>
        <v>#N/A</v>
      </c>
    </row>
    <row r="2156" spans="2:23" ht="16.5" customHeight="1" x14ac:dyDescent="0.25">
      <c r="B2156" s="42" t="s">
        <v>3621</v>
      </c>
      <c r="C2156" s="33" t="s">
        <v>6859</v>
      </c>
      <c r="D2156" s="34" t="str">
        <f>_xlfn.XLOOKUP($B2156,[1]Redo!$A:$A,[1]Redo!$AD:$AD)</f>
        <v>SGN,S11,MUL,SW24-3(CA),</v>
      </c>
      <c r="E2156" s="35">
        <v>1326</v>
      </c>
      <c r="F2156" s="36">
        <f>_xlfn.XLOOKUP($B2156,'[1]DOT Signs Costs (2)'!$A:$A,'[1]DOT Signs Costs (2)'!$Y:$Y)</f>
        <v>0.46056249999999993</v>
      </c>
      <c r="G2156" s="37">
        <f t="shared" si="431"/>
        <v>27.633749999999996</v>
      </c>
      <c r="H2156" s="36">
        <f>_xlfn.XLOOKUP($B2156,'[1]DOT Signs Costs (2)'!$A:$A,'[1]DOT Signs Costs (2)'!$W:$W)</f>
        <v>79.31</v>
      </c>
      <c r="I2156" s="36">
        <f t="shared" si="430"/>
        <v>21.365494374999997</v>
      </c>
      <c r="J2156" s="36">
        <f t="shared" si="432"/>
        <v>0.30857687499999997</v>
      </c>
      <c r="K2156" s="36">
        <f t="shared" si="433"/>
        <v>21.365494374999997</v>
      </c>
      <c r="L2156" s="36">
        <f t="shared" si="434"/>
        <v>100.98407125</v>
      </c>
      <c r="M2156" s="36">
        <f t="shared" si="435"/>
        <v>7.8969543717500006</v>
      </c>
      <c r="N2156" s="36">
        <f t="shared" si="436"/>
        <v>108.88102562175</v>
      </c>
      <c r="O2156" s="36">
        <f t="shared" si="437"/>
        <v>19.840996261396626</v>
      </c>
      <c r="P2156" s="36">
        <f t="shared" si="438"/>
        <v>128.72202188314662</v>
      </c>
      <c r="Q2156" s="38" t="e">
        <v>#N/A</v>
      </c>
      <c r="R2156" s="39" t="str">
        <f t="shared" si="439"/>
        <v xml:space="preserve"> </v>
      </c>
      <c r="S2156" s="40"/>
      <c r="T2156" s="41" t="str">
        <f t="shared" si="440"/>
        <v/>
      </c>
      <c r="U2156" s="41" t="str">
        <f t="shared" si="441"/>
        <v/>
      </c>
      <c r="V2156" s="41" t="e">
        <f t="shared" si="429"/>
        <v>#N/A</v>
      </c>
      <c r="W2156" s="18" t="e">
        <f>_xlfn.XLOOKUP($B2156,'[1]Query2 w Prices'!$B:$B,'[1]Query2 w Prices'!$L:$L)</f>
        <v>#N/A</v>
      </c>
    </row>
    <row r="2157" spans="2:23" ht="16.5" customHeight="1" x14ac:dyDescent="0.25">
      <c r="B2157" s="32" t="s">
        <v>3622</v>
      </c>
      <c r="C2157" s="33" t="s">
        <v>6860</v>
      </c>
      <c r="D2157" s="34" t="str">
        <f>_xlfn.XLOOKUP($B2157,[1]Redo!$A:$A,[1]Redo!$AD:$AD)</f>
        <v>SGN,S11,MUL,SW24-3(CA),</v>
      </c>
      <c r="E2157" s="35">
        <v>1326</v>
      </c>
      <c r="F2157" s="36">
        <f>_xlfn.XLOOKUP($B2157,'[1]DOT Signs Costs (2)'!$A:$A,'[1]DOT Signs Costs (2)'!$Y:$Y)</f>
        <v>0.60820000000000018</v>
      </c>
      <c r="G2157" s="37">
        <f t="shared" si="431"/>
        <v>36.492000000000012</v>
      </c>
      <c r="H2157" s="36">
        <f>_xlfn.XLOOKUP($B2157,'[1]DOT Signs Costs (2)'!$A:$A,'[1]DOT Signs Costs (2)'!$W:$W)</f>
        <v>108.768</v>
      </c>
      <c r="I2157" s="36">
        <f t="shared" si="430"/>
        <v>28.21439800000001</v>
      </c>
      <c r="J2157" s="36">
        <f t="shared" si="432"/>
        <v>0.40749400000000013</v>
      </c>
      <c r="K2157" s="36">
        <f t="shared" si="433"/>
        <v>28.21439800000001</v>
      </c>
      <c r="L2157" s="36">
        <f t="shared" si="434"/>
        <v>137.389892</v>
      </c>
      <c r="M2157" s="36">
        <f t="shared" si="435"/>
        <v>10.743889554400001</v>
      </c>
      <c r="N2157" s="36">
        <f t="shared" si="436"/>
        <v>148.1337815544</v>
      </c>
      <c r="O2157" s="36">
        <f t="shared" si="437"/>
        <v>26.993884280791328</v>
      </c>
      <c r="P2157" s="36">
        <f t="shared" si="438"/>
        <v>175.12766583519132</v>
      </c>
      <c r="Q2157" s="38" t="e">
        <v>#N/A</v>
      </c>
      <c r="R2157" s="39" t="str">
        <f t="shared" si="439"/>
        <v xml:space="preserve"> </v>
      </c>
      <c r="S2157" s="40"/>
      <c r="T2157" s="41" t="str">
        <f t="shared" si="440"/>
        <v/>
      </c>
      <c r="U2157" s="41" t="str">
        <f t="shared" si="441"/>
        <v/>
      </c>
      <c r="V2157" s="41" t="e">
        <f t="shared" si="429"/>
        <v>#N/A</v>
      </c>
      <c r="W2157" s="18" t="e">
        <f>_xlfn.XLOOKUP($B2157,'[1]Query2 w Prices'!$B:$B,'[1]Query2 w Prices'!$L:$L)</f>
        <v>#N/A</v>
      </c>
    </row>
    <row r="2158" spans="2:23" ht="16.5" customHeight="1" x14ac:dyDescent="0.25">
      <c r="B2158" s="42" t="s">
        <v>3623</v>
      </c>
      <c r="C2158" s="33" t="s">
        <v>6861</v>
      </c>
      <c r="D2158" s="34" t="str">
        <f>_xlfn.XLOOKUP($B2158,[1]Redo!$A:$A,[1]Redo!$AD:$AD)</f>
        <v>SGN,S11,MUL,SW24-3(CA),</v>
      </c>
      <c r="E2158" s="35">
        <v>1326</v>
      </c>
      <c r="F2158" s="36">
        <f>_xlfn.XLOOKUP($B2158,'[1]DOT Signs Costs (2)'!$A:$A,'[1]DOT Signs Costs (2)'!$Y:$Y)</f>
        <v>0.96700000000000019</v>
      </c>
      <c r="G2158" s="37">
        <f t="shared" si="431"/>
        <v>58.02000000000001</v>
      </c>
      <c r="H2158" s="36">
        <f>_xlfn.XLOOKUP($B2158,'[1]DOT Signs Costs (2)'!$A:$A,'[1]DOT Signs Costs (2)'!$W:$W)</f>
        <v>181.28</v>
      </c>
      <c r="I2158" s="36">
        <f t="shared" si="430"/>
        <v>44.859130000000007</v>
      </c>
      <c r="J2158" s="36">
        <f t="shared" si="432"/>
        <v>0.64789000000000019</v>
      </c>
      <c r="K2158" s="36">
        <f t="shared" si="433"/>
        <v>44.859130000000007</v>
      </c>
      <c r="L2158" s="36">
        <f t="shared" si="434"/>
        <v>226.78701999999998</v>
      </c>
      <c r="M2158" s="36">
        <f t="shared" si="435"/>
        <v>17.734744964000001</v>
      </c>
      <c r="N2158" s="36">
        <f t="shared" si="436"/>
        <v>244.521764964</v>
      </c>
      <c r="O2158" s="36">
        <f t="shared" si="437"/>
        <v>44.5583185571287</v>
      </c>
      <c r="P2158" s="36">
        <f t="shared" si="438"/>
        <v>289.0800835211287</v>
      </c>
      <c r="Q2158" s="38" t="e">
        <v>#N/A</v>
      </c>
      <c r="R2158" s="39" t="str">
        <f t="shared" si="439"/>
        <v xml:space="preserve"> </v>
      </c>
      <c r="S2158" s="40"/>
      <c r="T2158" s="41" t="str">
        <f t="shared" si="440"/>
        <v/>
      </c>
      <c r="U2158" s="41" t="str">
        <f t="shared" si="441"/>
        <v/>
      </c>
      <c r="V2158" s="41" t="e">
        <f t="shared" si="429"/>
        <v>#N/A</v>
      </c>
      <c r="W2158" s="18" t="e">
        <f>_xlfn.XLOOKUP($B2158,'[1]Query2 w Prices'!$B:$B,'[1]Query2 w Prices'!$L:$L)</f>
        <v>#N/A</v>
      </c>
    </row>
    <row r="2159" spans="2:23" ht="16.5" customHeight="1" x14ac:dyDescent="0.25">
      <c r="B2159" s="32" t="s">
        <v>3624</v>
      </c>
      <c r="C2159" s="33" t="s">
        <v>6862</v>
      </c>
      <c r="D2159" s="34" t="str">
        <f>_xlfn.XLOOKUP($B2159,[1]Redo!$A:$A,[1]Redo!$AD:$AD)</f>
        <v>SGN,S11,BFY,SW26aP(CA),</v>
      </c>
      <c r="E2159" s="35">
        <v>1326</v>
      </c>
      <c r="F2159" s="36">
        <f>_xlfn.XLOOKUP($B2159,'[1]DOT Signs Costs (2)'!$A:$A,'[1]DOT Signs Costs (2)'!$Y:$Y)</f>
        <v>0.70524999999999993</v>
      </c>
      <c r="G2159" s="37">
        <f t="shared" si="431"/>
        <v>42.314999999999998</v>
      </c>
      <c r="H2159" s="36">
        <f>_xlfn.XLOOKUP($B2159,'[1]DOT Signs Costs (2)'!$A:$A,'[1]DOT Signs Costs (2)'!$W:$W)</f>
        <v>135.96</v>
      </c>
      <c r="I2159" s="36">
        <f t="shared" si="430"/>
        <v>32.716547499999997</v>
      </c>
      <c r="J2159" s="36">
        <f t="shared" si="432"/>
        <v>0.47251749999999998</v>
      </c>
      <c r="K2159" s="36">
        <f t="shared" si="433"/>
        <v>32.716547499999997</v>
      </c>
      <c r="L2159" s="36">
        <f t="shared" si="434"/>
        <v>169.14906500000001</v>
      </c>
      <c r="M2159" s="36">
        <f t="shared" si="435"/>
        <v>13.227456883000002</v>
      </c>
      <c r="N2159" s="36">
        <f t="shared" si="436"/>
        <v>182.37652188300001</v>
      </c>
      <c r="O2159" s="36">
        <f t="shared" si="437"/>
        <v>33.233815241765022</v>
      </c>
      <c r="P2159" s="36">
        <f t="shared" si="438"/>
        <v>215.61033712476504</v>
      </c>
      <c r="Q2159" s="38" t="e">
        <v>#N/A</v>
      </c>
      <c r="R2159" s="39" t="str">
        <f t="shared" si="439"/>
        <v xml:space="preserve"> </v>
      </c>
      <c r="S2159" s="40"/>
      <c r="T2159" s="41" t="str">
        <f t="shared" si="440"/>
        <v/>
      </c>
      <c r="U2159" s="41" t="str">
        <f t="shared" si="441"/>
        <v/>
      </c>
      <c r="V2159" s="41" t="e">
        <f t="shared" si="429"/>
        <v>#N/A</v>
      </c>
      <c r="W2159" s="18" t="e">
        <f>_xlfn.XLOOKUP($B2159,'[1]Query2 w Prices'!$B:$B,'[1]Query2 w Prices'!$L:$L)</f>
        <v>#N/A</v>
      </c>
    </row>
    <row r="2160" spans="2:23" ht="16.5" customHeight="1" x14ac:dyDescent="0.25">
      <c r="B2160" s="42" t="s">
        <v>3625</v>
      </c>
      <c r="C2160" s="33" t="s">
        <v>6863</v>
      </c>
      <c r="D2160" s="34" t="str">
        <f>_xlfn.XLOOKUP($B2160,[1]Redo!$A:$A,[1]Redo!$AD:$AD)</f>
        <v>SGN,S11,BFY,SW26bP(CA),</v>
      </c>
      <c r="E2160" s="35">
        <v>1326</v>
      </c>
      <c r="F2160" s="36">
        <f>_xlfn.XLOOKUP($B2160,'[1]DOT Signs Costs (2)'!$A:$A,'[1]DOT Signs Costs (2)'!$Y:$Y)</f>
        <v>0.70524999999999993</v>
      </c>
      <c r="G2160" s="37">
        <f t="shared" si="431"/>
        <v>42.314999999999998</v>
      </c>
      <c r="H2160" s="36">
        <f>_xlfn.XLOOKUP($B2160,'[1]DOT Signs Costs (2)'!$A:$A,'[1]DOT Signs Costs (2)'!$W:$W)</f>
        <v>135.96</v>
      </c>
      <c r="I2160" s="36">
        <f t="shared" si="430"/>
        <v>32.716547499999997</v>
      </c>
      <c r="J2160" s="36">
        <f t="shared" si="432"/>
        <v>0.47251749999999998</v>
      </c>
      <c r="K2160" s="36">
        <f t="shared" si="433"/>
        <v>32.716547499999997</v>
      </c>
      <c r="L2160" s="36">
        <f t="shared" si="434"/>
        <v>169.14906500000001</v>
      </c>
      <c r="M2160" s="36">
        <f t="shared" si="435"/>
        <v>13.227456883000002</v>
      </c>
      <c r="N2160" s="36">
        <f t="shared" si="436"/>
        <v>182.37652188300001</v>
      </c>
      <c r="O2160" s="36">
        <f t="shared" si="437"/>
        <v>33.233815241765022</v>
      </c>
      <c r="P2160" s="36">
        <f t="shared" si="438"/>
        <v>215.61033712476504</v>
      </c>
      <c r="Q2160" s="38" t="e">
        <v>#N/A</v>
      </c>
      <c r="R2160" s="39" t="str">
        <f t="shared" si="439"/>
        <v xml:space="preserve"> </v>
      </c>
      <c r="S2160" s="40"/>
      <c r="T2160" s="41" t="str">
        <f t="shared" si="440"/>
        <v/>
      </c>
      <c r="U2160" s="41" t="str">
        <f t="shared" si="441"/>
        <v/>
      </c>
      <c r="V2160" s="41" t="e">
        <f t="shared" si="429"/>
        <v>#N/A</v>
      </c>
      <c r="W2160" s="18" t="e">
        <f>_xlfn.XLOOKUP($B2160,'[1]Query2 w Prices'!$B:$B,'[1]Query2 w Prices'!$L:$L)</f>
        <v>#N/A</v>
      </c>
    </row>
    <row r="2161" spans="2:23" ht="16.5" customHeight="1" x14ac:dyDescent="0.25">
      <c r="B2161" s="32" t="s">
        <v>3626</v>
      </c>
      <c r="C2161" s="33" t="s">
        <v>6864</v>
      </c>
      <c r="D2161" s="34" t="str">
        <f>_xlfn.XLOOKUP($B2161,[1]Redo!$A:$A,[1]Redo!$AD:$AD)</f>
        <v>SGN,S11,BFY,SW32(CA),</v>
      </c>
      <c r="E2161" s="35">
        <v>1326</v>
      </c>
      <c r="F2161" s="36">
        <f>_xlfn.XLOOKUP($B2161,'[1]DOT Signs Costs (2)'!$A:$A,'[1]DOT Signs Costs (2)'!$Y:$Y)</f>
        <v>0.46115</v>
      </c>
      <c r="G2161" s="37">
        <f t="shared" si="431"/>
        <v>27.669</v>
      </c>
      <c r="H2161" s="36">
        <f>_xlfn.XLOOKUP($B2161,'[1]DOT Signs Costs (2)'!$A:$A,'[1]DOT Signs Costs (2)'!$W:$W)</f>
        <v>81.576000000000008</v>
      </c>
      <c r="I2161" s="36">
        <f t="shared" si="430"/>
        <v>21.3927485</v>
      </c>
      <c r="J2161" s="36">
        <f t="shared" si="432"/>
        <v>0.30897050000000004</v>
      </c>
      <c r="K2161" s="36">
        <f t="shared" si="433"/>
        <v>21.3927485</v>
      </c>
      <c r="L2161" s="36">
        <f t="shared" si="434"/>
        <v>103.277719</v>
      </c>
      <c r="M2161" s="36">
        <f t="shared" si="435"/>
        <v>8.0763176258000016</v>
      </c>
      <c r="N2161" s="36">
        <f t="shared" si="436"/>
        <v>111.35403662580001</v>
      </c>
      <c r="O2161" s="36">
        <f t="shared" si="437"/>
        <v>20.291644129613871</v>
      </c>
      <c r="P2161" s="36">
        <f t="shared" si="438"/>
        <v>131.64568075541388</v>
      </c>
      <c r="Q2161" s="38">
        <v>74.900000000000006</v>
      </c>
      <c r="R2161" s="39">
        <f t="shared" si="439"/>
        <v>-0.43104855723175883</v>
      </c>
      <c r="S2161" s="40"/>
      <c r="T2161" s="41" t="str">
        <f t="shared" si="440"/>
        <v/>
      </c>
      <c r="U2161" s="41" t="str">
        <f t="shared" si="441"/>
        <v/>
      </c>
      <c r="V2161" s="41">
        <f t="shared" si="429"/>
        <v>74.900000000000006</v>
      </c>
      <c r="W2161" s="18">
        <f>_xlfn.XLOOKUP($B2161,'[1]Query2 w Prices'!$B:$B,'[1]Query2 w Prices'!$L:$L)</f>
        <v>74.823300000000003</v>
      </c>
    </row>
    <row r="2162" spans="2:23" ht="16.5" customHeight="1" x14ac:dyDescent="0.25">
      <c r="B2162" s="42" t="s">
        <v>3629</v>
      </c>
      <c r="C2162" s="33" t="s">
        <v>6865</v>
      </c>
      <c r="D2162" s="34" t="str">
        <f>_xlfn.XLOOKUP($B2162,[1]Redo!$A:$A,[1]Redo!$AD:$AD)</f>
        <v>SGN,S11,BFY,SW32(CA),</v>
      </c>
      <c r="E2162" s="35">
        <v>1326</v>
      </c>
      <c r="F2162" s="36">
        <f>_xlfn.XLOOKUP($B2162,'[1]DOT Signs Costs (2)'!$A:$A,'[1]DOT Signs Costs (2)'!$Y:$Y)</f>
        <v>0.77759999999999996</v>
      </c>
      <c r="G2162" s="37">
        <f t="shared" si="431"/>
        <v>46.655999999999999</v>
      </c>
      <c r="H2162" s="36">
        <f>_xlfn.XLOOKUP($B2162,'[1]DOT Signs Costs (2)'!$A:$A,'[1]DOT Signs Costs (2)'!$W:$W)</f>
        <v>145.024</v>
      </c>
      <c r="I2162" s="36">
        <f t="shared" si="430"/>
        <v>36.072863999999996</v>
      </c>
      <c r="J2162" s="36">
        <f t="shared" si="432"/>
        <v>0.52099200000000001</v>
      </c>
      <c r="K2162" s="36">
        <f t="shared" si="433"/>
        <v>36.072863999999996</v>
      </c>
      <c r="L2162" s="36">
        <f t="shared" si="434"/>
        <v>181.61785600000002</v>
      </c>
      <c r="M2162" s="36">
        <f t="shared" si="435"/>
        <v>14.202516339200002</v>
      </c>
      <c r="N2162" s="36">
        <f t="shared" si="436"/>
        <v>195.82037233920002</v>
      </c>
      <c r="O2162" s="36">
        <f t="shared" si="437"/>
        <v>35.683639580919262</v>
      </c>
      <c r="P2162" s="36">
        <f t="shared" si="438"/>
        <v>231.5040119201193</v>
      </c>
      <c r="Q2162" s="38">
        <v>140.65</v>
      </c>
      <c r="R2162" s="39">
        <f t="shared" si="439"/>
        <v>-0.39245113363939699</v>
      </c>
      <c r="S2162" s="40"/>
      <c r="T2162" s="41" t="str">
        <f t="shared" si="440"/>
        <v/>
      </c>
      <c r="U2162" s="41" t="str">
        <f t="shared" si="441"/>
        <v/>
      </c>
      <c r="V2162" s="41">
        <f t="shared" si="429"/>
        <v>140.65</v>
      </c>
      <c r="W2162" s="18">
        <f>_xlfn.XLOOKUP($B2162,'[1]Query2 w Prices'!$B:$B,'[1]Query2 w Prices'!$L:$L)</f>
        <v>140.5771</v>
      </c>
    </row>
    <row r="2163" spans="2:23" ht="16.5" customHeight="1" x14ac:dyDescent="0.25">
      <c r="B2163" s="32" t="s">
        <v>3630</v>
      </c>
      <c r="C2163" s="33" t="s">
        <v>6866</v>
      </c>
      <c r="D2163" s="34" t="str">
        <f>_xlfn.XLOOKUP($B2163,[1]Redo!$A:$A,[1]Redo!$AD:$AD)</f>
        <v>SGN,S11,BFY,SW32(CA),</v>
      </c>
      <c r="E2163" s="35">
        <v>1326</v>
      </c>
      <c r="F2163" s="36">
        <f>_xlfn.XLOOKUP($B2163,'[1]DOT Signs Costs (2)'!$A:$A,'[1]DOT Signs Costs (2)'!$Y:$Y)</f>
        <v>0.33468750000000008</v>
      </c>
      <c r="G2163" s="37">
        <f t="shared" si="431"/>
        <v>20.081250000000004</v>
      </c>
      <c r="H2163" s="36">
        <f>_xlfn.XLOOKUP($B2163,'[1]DOT Signs Costs (2)'!$A:$A,'[1]DOT Signs Costs (2)'!$W:$W)</f>
        <v>56.650000000000006</v>
      </c>
      <c r="I2163" s="36">
        <f t="shared" si="430"/>
        <v>15.526153125000004</v>
      </c>
      <c r="J2163" s="36">
        <f t="shared" si="432"/>
        <v>0.22424062500000008</v>
      </c>
      <c r="K2163" s="36">
        <f t="shared" si="433"/>
        <v>15.526153125000004</v>
      </c>
      <c r="L2163" s="36">
        <f t="shared" si="434"/>
        <v>72.400393750000006</v>
      </c>
      <c r="M2163" s="36">
        <f t="shared" si="435"/>
        <v>5.6617107912500009</v>
      </c>
      <c r="N2163" s="36">
        <f t="shared" si="436"/>
        <v>78.062104541250008</v>
      </c>
      <c r="O2163" s="36">
        <f t="shared" si="437"/>
        <v>14.224975522735164</v>
      </c>
      <c r="P2163" s="36">
        <f t="shared" si="438"/>
        <v>92.287080063985172</v>
      </c>
      <c r="Q2163" s="38" t="e">
        <v>#N/A</v>
      </c>
      <c r="R2163" s="39" t="str">
        <f t="shared" si="439"/>
        <v xml:space="preserve"> </v>
      </c>
      <c r="S2163" s="40"/>
      <c r="T2163" s="41" t="str">
        <f t="shared" si="440"/>
        <v/>
      </c>
      <c r="U2163" s="41" t="str">
        <f t="shared" si="441"/>
        <v/>
      </c>
      <c r="V2163" s="41" t="e">
        <f t="shared" si="429"/>
        <v>#N/A</v>
      </c>
      <c r="W2163" s="18" t="e">
        <f>_xlfn.XLOOKUP($B2163,'[1]Query2 w Prices'!$B:$B,'[1]Query2 w Prices'!$L:$L)</f>
        <v>#N/A</v>
      </c>
    </row>
    <row r="2164" spans="2:23" ht="16.5" customHeight="1" x14ac:dyDescent="0.25">
      <c r="B2164" s="42" t="s">
        <v>3631</v>
      </c>
      <c r="C2164" s="33" t="s">
        <v>6867</v>
      </c>
      <c r="D2164" s="34" t="str">
        <f>_xlfn.XLOOKUP($B2164,[1]Redo!$A:$A,[1]Redo!$AD:$AD)</f>
        <v>SGN,S11,MUL,SW33(CA),</v>
      </c>
      <c r="E2164" s="35">
        <v>1326</v>
      </c>
      <c r="F2164" s="36">
        <f>_xlfn.XLOOKUP($B2164,'[1]DOT Signs Costs (2)'!$A:$A,'[1]DOT Signs Costs (2)'!$Y:$Y)</f>
        <v>1.5399</v>
      </c>
      <c r="G2164" s="37">
        <f t="shared" si="431"/>
        <v>92.394000000000005</v>
      </c>
      <c r="H2164" s="36">
        <f>_xlfn.XLOOKUP($B2164,'[1]DOT Signs Costs (2)'!$A:$A,'[1]DOT Signs Costs (2)'!$W:$W)</f>
        <v>308.17600000000004</v>
      </c>
      <c r="I2164" s="36">
        <f t="shared" si="430"/>
        <v>71.435961000000006</v>
      </c>
      <c r="J2164" s="36">
        <f t="shared" si="432"/>
        <v>1.031733</v>
      </c>
      <c r="K2164" s="36">
        <f t="shared" si="433"/>
        <v>71.435961000000006</v>
      </c>
      <c r="L2164" s="36">
        <f t="shared" si="434"/>
        <v>380.64369400000004</v>
      </c>
      <c r="M2164" s="36">
        <f t="shared" si="435"/>
        <v>29.766336870800004</v>
      </c>
      <c r="N2164" s="36">
        <f t="shared" si="436"/>
        <v>410.41003087080003</v>
      </c>
      <c r="O2164" s="36">
        <f t="shared" si="437"/>
        <v>74.78753843149498</v>
      </c>
      <c r="P2164" s="36">
        <f t="shared" si="438"/>
        <v>485.19756930229499</v>
      </c>
      <c r="Q2164" s="38" t="e">
        <v>#N/A</v>
      </c>
      <c r="R2164" s="39" t="str">
        <f t="shared" si="439"/>
        <v xml:space="preserve"> </v>
      </c>
      <c r="S2164" s="40"/>
      <c r="T2164" s="41" t="str">
        <f t="shared" si="440"/>
        <v/>
      </c>
      <c r="U2164" s="41" t="str">
        <f t="shared" si="441"/>
        <v/>
      </c>
      <c r="V2164" s="41" t="e">
        <f t="shared" si="429"/>
        <v>#N/A</v>
      </c>
      <c r="W2164" s="18" t="e">
        <f>_xlfn.XLOOKUP($B2164,'[1]Query2 w Prices'!$B:$B,'[1]Query2 w Prices'!$L:$L)</f>
        <v>#N/A</v>
      </c>
    </row>
    <row r="2165" spans="2:23" ht="16.5" customHeight="1" x14ac:dyDescent="0.25">
      <c r="B2165" s="32" t="s">
        <v>3632</v>
      </c>
      <c r="C2165" s="33" t="s">
        <v>6868</v>
      </c>
      <c r="D2165" s="34" t="str">
        <f>_xlfn.XLOOKUP($B2165,[1]Redo!$A:$A,[1]Redo!$AD:$AD)</f>
        <v>SGN,S11,BFY,SW35(CA),</v>
      </c>
      <c r="E2165" s="35">
        <v>1326</v>
      </c>
      <c r="F2165" s="36">
        <f>_xlfn.XLOOKUP($B2165,'[1]DOT Signs Costs (2)'!$A:$A,'[1]DOT Signs Costs (2)'!$Y:$Y)</f>
        <v>0.46115</v>
      </c>
      <c r="G2165" s="37">
        <f t="shared" si="431"/>
        <v>27.669</v>
      </c>
      <c r="H2165" s="36">
        <f>_xlfn.XLOOKUP($B2165,'[1]DOT Signs Costs (2)'!$A:$A,'[1]DOT Signs Costs (2)'!$W:$W)</f>
        <v>81.576000000000008</v>
      </c>
      <c r="I2165" s="36">
        <f t="shared" si="430"/>
        <v>21.3927485</v>
      </c>
      <c r="J2165" s="36">
        <f t="shared" si="432"/>
        <v>0.30897050000000004</v>
      </c>
      <c r="K2165" s="36">
        <f t="shared" si="433"/>
        <v>21.3927485</v>
      </c>
      <c r="L2165" s="36">
        <f t="shared" si="434"/>
        <v>103.277719</v>
      </c>
      <c r="M2165" s="36">
        <f t="shared" si="435"/>
        <v>8.0763176258000016</v>
      </c>
      <c r="N2165" s="36">
        <f t="shared" si="436"/>
        <v>111.35403662580001</v>
      </c>
      <c r="O2165" s="36">
        <f t="shared" si="437"/>
        <v>20.291644129613871</v>
      </c>
      <c r="P2165" s="36">
        <f t="shared" si="438"/>
        <v>131.64568075541388</v>
      </c>
      <c r="Q2165" s="38">
        <v>74.900000000000006</v>
      </c>
      <c r="R2165" s="39">
        <f t="shared" si="439"/>
        <v>-0.43104855723175883</v>
      </c>
      <c r="S2165" s="40"/>
      <c r="T2165" s="41" t="str">
        <f t="shared" si="440"/>
        <v/>
      </c>
      <c r="U2165" s="41" t="str">
        <f t="shared" si="441"/>
        <v/>
      </c>
      <c r="V2165" s="41">
        <f t="shared" si="429"/>
        <v>74.900000000000006</v>
      </c>
      <c r="W2165" s="18">
        <f>_xlfn.XLOOKUP($B2165,'[1]Query2 w Prices'!$B:$B,'[1]Query2 w Prices'!$L:$L)</f>
        <v>74.823300000000003</v>
      </c>
    </row>
    <row r="2166" spans="2:23" ht="16.5" customHeight="1" x14ac:dyDescent="0.25">
      <c r="B2166" s="42" t="s">
        <v>3635</v>
      </c>
      <c r="C2166" s="33" t="s">
        <v>6869</v>
      </c>
      <c r="D2166" s="34" t="str">
        <f>_xlfn.XLOOKUP($B2166,[1]Redo!$A:$A,[1]Redo!$AD:$AD)</f>
        <v>SGN,S11,BFY,SW37(CA),</v>
      </c>
      <c r="E2166" s="35">
        <v>1326</v>
      </c>
      <c r="F2166" s="36">
        <f>_xlfn.XLOOKUP($B2166,'[1]DOT Signs Costs (2)'!$A:$A,'[1]DOT Signs Costs (2)'!$Y:$Y)</f>
        <v>0.33468750000000008</v>
      </c>
      <c r="G2166" s="37">
        <f t="shared" si="431"/>
        <v>20.081250000000004</v>
      </c>
      <c r="H2166" s="36">
        <f>_xlfn.XLOOKUP($B2166,'[1]DOT Signs Costs (2)'!$A:$A,'[1]DOT Signs Costs (2)'!$W:$W)</f>
        <v>56.650000000000006</v>
      </c>
      <c r="I2166" s="36">
        <f t="shared" si="430"/>
        <v>15.526153125000004</v>
      </c>
      <c r="J2166" s="36">
        <f t="shared" si="432"/>
        <v>0.22424062500000008</v>
      </c>
      <c r="K2166" s="36">
        <f t="shared" si="433"/>
        <v>15.526153125000004</v>
      </c>
      <c r="L2166" s="36">
        <f t="shared" si="434"/>
        <v>72.400393750000006</v>
      </c>
      <c r="M2166" s="36">
        <f t="shared" si="435"/>
        <v>5.6617107912500009</v>
      </c>
      <c r="N2166" s="36">
        <f t="shared" si="436"/>
        <v>78.062104541250008</v>
      </c>
      <c r="O2166" s="36">
        <f t="shared" si="437"/>
        <v>14.224975522735164</v>
      </c>
      <c r="P2166" s="36">
        <f t="shared" si="438"/>
        <v>92.287080063985172</v>
      </c>
      <c r="Q2166" s="38">
        <v>55.63</v>
      </c>
      <c r="R2166" s="39">
        <f t="shared" si="439"/>
        <v>-0.39720706342176831</v>
      </c>
      <c r="S2166" s="40"/>
      <c r="T2166" s="41" t="str">
        <f t="shared" si="440"/>
        <v/>
      </c>
      <c r="U2166" s="41" t="str">
        <f t="shared" si="441"/>
        <v/>
      </c>
      <c r="V2166" s="41">
        <f t="shared" si="429"/>
        <v>55.63</v>
      </c>
      <c r="W2166" s="18">
        <f>_xlfn.XLOOKUP($B2166,'[1]Query2 w Prices'!$B:$B,'[1]Query2 w Prices'!$L:$L)</f>
        <v>55.550600000000003</v>
      </c>
    </row>
    <row r="2167" spans="2:23" ht="16.5" customHeight="1" x14ac:dyDescent="0.25">
      <c r="B2167" s="32" t="s">
        <v>3638</v>
      </c>
      <c r="C2167" s="33" t="s">
        <v>6870</v>
      </c>
      <c r="D2167" s="34" t="str">
        <f>_xlfn.XLOOKUP($B2167,[1]Redo!$A:$A,[1]Redo!$AD:$AD)</f>
        <v>SGN,S11,BFY,SW38(CA),</v>
      </c>
      <c r="E2167" s="35">
        <v>1326</v>
      </c>
      <c r="F2167" s="36">
        <f>_xlfn.XLOOKUP($B2167,'[1]DOT Signs Costs (2)'!$A:$A,'[1]DOT Signs Costs (2)'!$Y:$Y)</f>
        <v>0.33468750000000008</v>
      </c>
      <c r="G2167" s="37">
        <f t="shared" si="431"/>
        <v>20.081250000000004</v>
      </c>
      <c r="H2167" s="36">
        <f>_xlfn.XLOOKUP($B2167,'[1]DOT Signs Costs (2)'!$A:$A,'[1]DOT Signs Costs (2)'!$W:$W)</f>
        <v>56.650000000000006</v>
      </c>
      <c r="I2167" s="36">
        <f t="shared" si="430"/>
        <v>15.526153125000004</v>
      </c>
      <c r="J2167" s="36">
        <f t="shared" si="432"/>
        <v>0.22424062500000008</v>
      </c>
      <c r="K2167" s="36">
        <f t="shared" si="433"/>
        <v>15.526153125000004</v>
      </c>
      <c r="L2167" s="36">
        <f t="shared" si="434"/>
        <v>72.400393750000006</v>
      </c>
      <c r="M2167" s="36">
        <f t="shared" si="435"/>
        <v>5.6617107912500009</v>
      </c>
      <c r="N2167" s="36">
        <f t="shared" si="436"/>
        <v>78.062104541250008</v>
      </c>
      <c r="O2167" s="36">
        <f t="shared" si="437"/>
        <v>14.224975522735164</v>
      </c>
      <c r="P2167" s="36">
        <f t="shared" si="438"/>
        <v>92.287080063985172</v>
      </c>
      <c r="Q2167" s="38">
        <v>55.63</v>
      </c>
      <c r="R2167" s="39">
        <f t="shared" si="439"/>
        <v>-0.39720706342176831</v>
      </c>
      <c r="S2167" s="40"/>
      <c r="T2167" s="41" t="str">
        <f t="shared" si="440"/>
        <v/>
      </c>
      <c r="U2167" s="41" t="str">
        <f t="shared" si="441"/>
        <v/>
      </c>
      <c r="V2167" s="41">
        <f t="shared" si="429"/>
        <v>55.63</v>
      </c>
      <c r="W2167" s="18">
        <f>_xlfn.XLOOKUP($B2167,'[1]Query2 w Prices'!$B:$B,'[1]Query2 w Prices'!$L:$L)</f>
        <v>55.550600000000003</v>
      </c>
    </row>
    <row r="2168" spans="2:23" ht="16.5" customHeight="1" x14ac:dyDescent="0.25">
      <c r="B2168" s="42" t="s">
        <v>3641</v>
      </c>
      <c r="C2168" s="33" t="s">
        <v>6871</v>
      </c>
      <c r="D2168" s="34" t="str">
        <f>_xlfn.XLOOKUP($B2168,[1]Redo!$A:$A,[1]Redo!$AD:$AD)</f>
        <v>SGN,S11,BFY,SW38(CA),</v>
      </c>
      <c r="E2168" s="35">
        <v>1326</v>
      </c>
      <c r="F2168" s="36">
        <f>_xlfn.XLOOKUP($B2168,'[1]DOT Signs Costs (2)'!$A:$A,'[1]DOT Signs Costs (2)'!$Y:$Y)</f>
        <v>0.22939999999999999</v>
      </c>
      <c r="G2168" s="37">
        <f t="shared" si="431"/>
        <v>13.763999999999999</v>
      </c>
      <c r="H2168" s="36">
        <f>_xlfn.XLOOKUP($B2168,'[1]DOT Signs Costs (2)'!$A:$A,'[1]DOT Signs Costs (2)'!$W:$W)</f>
        <v>36.256</v>
      </c>
      <c r="I2168" s="36">
        <f t="shared" si="430"/>
        <v>10.641866</v>
      </c>
      <c r="J2168" s="36">
        <f t="shared" si="432"/>
        <v>0.153698</v>
      </c>
      <c r="K2168" s="36">
        <f t="shared" si="433"/>
        <v>10.641866</v>
      </c>
      <c r="L2168" s="36">
        <f t="shared" si="434"/>
        <v>47.051563999999999</v>
      </c>
      <c r="M2168" s="36">
        <f t="shared" si="435"/>
        <v>3.6794323048000002</v>
      </c>
      <c r="N2168" s="36">
        <f t="shared" si="436"/>
        <v>50.730996304800001</v>
      </c>
      <c r="O2168" s="36">
        <f t="shared" si="437"/>
        <v>9.2445263283724479</v>
      </c>
      <c r="P2168" s="36">
        <f t="shared" si="438"/>
        <v>59.975522633172446</v>
      </c>
      <c r="Q2168" s="38" t="e">
        <v>#N/A</v>
      </c>
      <c r="R2168" s="39" t="str">
        <f t="shared" si="439"/>
        <v xml:space="preserve"> </v>
      </c>
      <c r="S2168" s="40"/>
      <c r="T2168" s="41" t="str">
        <f t="shared" si="440"/>
        <v/>
      </c>
      <c r="U2168" s="41" t="str">
        <f t="shared" si="441"/>
        <v/>
      </c>
      <c r="V2168" s="41" t="e">
        <f t="shared" si="429"/>
        <v>#N/A</v>
      </c>
      <c r="W2168" s="18" t="e">
        <f>_xlfn.XLOOKUP($B2168,'[1]Query2 w Prices'!$B:$B,'[1]Query2 w Prices'!$L:$L)</f>
        <v>#N/A</v>
      </c>
    </row>
    <row r="2169" spans="2:23" ht="16.5" customHeight="1" x14ac:dyDescent="0.25">
      <c r="B2169" s="32" t="s">
        <v>3642</v>
      </c>
      <c r="C2169" s="33" t="s">
        <v>6872</v>
      </c>
      <c r="D2169" s="34" t="str">
        <f>_xlfn.XLOOKUP($B2169,[1]Redo!$A:$A,[1]Redo!$AD:$AD)</f>
        <v>SGN,S11,BFY,SW41(CA),</v>
      </c>
      <c r="E2169" s="35">
        <v>1326</v>
      </c>
      <c r="F2169" s="36">
        <f>_xlfn.XLOOKUP($B2169,'[1]DOT Signs Costs (2)'!$A:$A,'[1]DOT Signs Costs (2)'!$Y:$Y)</f>
        <v>0.46115</v>
      </c>
      <c r="G2169" s="37">
        <f t="shared" si="431"/>
        <v>27.669</v>
      </c>
      <c r="H2169" s="36">
        <f>_xlfn.XLOOKUP($B2169,'[1]DOT Signs Costs (2)'!$A:$A,'[1]DOT Signs Costs (2)'!$W:$W)</f>
        <v>81.576000000000008</v>
      </c>
      <c r="I2169" s="36">
        <f t="shared" si="430"/>
        <v>21.3927485</v>
      </c>
      <c r="J2169" s="36">
        <f t="shared" si="432"/>
        <v>0.30897050000000004</v>
      </c>
      <c r="K2169" s="36">
        <f t="shared" si="433"/>
        <v>21.3927485</v>
      </c>
      <c r="L2169" s="36">
        <f t="shared" si="434"/>
        <v>103.277719</v>
      </c>
      <c r="M2169" s="36">
        <f t="shared" si="435"/>
        <v>8.0763176258000016</v>
      </c>
      <c r="N2169" s="36">
        <f t="shared" si="436"/>
        <v>111.35403662580001</v>
      </c>
      <c r="O2169" s="36">
        <f t="shared" si="437"/>
        <v>20.291644129613871</v>
      </c>
      <c r="P2169" s="36">
        <f t="shared" si="438"/>
        <v>131.64568075541388</v>
      </c>
      <c r="Q2169" s="38">
        <v>74.900000000000006</v>
      </c>
      <c r="R2169" s="39">
        <f t="shared" si="439"/>
        <v>-0.43104855723175883</v>
      </c>
      <c r="S2169" s="40"/>
      <c r="T2169" s="41" t="str">
        <f t="shared" si="440"/>
        <v/>
      </c>
      <c r="U2169" s="41" t="str">
        <f t="shared" si="441"/>
        <v/>
      </c>
      <c r="V2169" s="41">
        <f t="shared" si="429"/>
        <v>74.900000000000006</v>
      </c>
      <c r="W2169" s="18">
        <f>_xlfn.XLOOKUP($B2169,'[1]Query2 w Prices'!$B:$B,'[1]Query2 w Prices'!$L:$L)</f>
        <v>74.823300000000003</v>
      </c>
    </row>
    <row r="2170" spans="2:23" ht="16.5" customHeight="1" x14ac:dyDescent="0.25">
      <c r="B2170" s="42" t="s">
        <v>3645</v>
      </c>
      <c r="C2170" s="33" t="s">
        <v>6873</v>
      </c>
      <c r="D2170" s="34" t="str">
        <f>_xlfn.XLOOKUP($B2170,[1]Redo!$A:$A,[1]Redo!$AD:$AD)</f>
        <v>SGN,S11,BFY,SW41(CA),</v>
      </c>
      <c r="E2170" s="35">
        <v>1326</v>
      </c>
      <c r="F2170" s="36">
        <f>_xlfn.XLOOKUP($B2170,'[1]DOT Signs Costs (2)'!$A:$A,'[1]DOT Signs Costs (2)'!$Y:$Y)</f>
        <v>0.77759999999999996</v>
      </c>
      <c r="G2170" s="37">
        <f t="shared" si="431"/>
        <v>46.655999999999999</v>
      </c>
      <c r="H2170" s="36">
        <f>_xlfn.XLOOKUP($B2170,'[1]DOT Signs Costs (2)'!$A:$A,'[1]DOT Signs Costs (2)'!$W:$W)</f>
        <v>145.024</v>
      </c>
      <c r="I2170" s="36">
        <f t="shared" si="430"/>
        <v>36.072863999999996</v>
      </c>
      <c r="J2170" s="36">
        <f t="shared" si="432"/>
        <v>0.52099200000000001</v>
      </c>
      <c r="K2170" s="36">
        <f t="shared" si="433"/>
        <v>36.072863999999996</v>
      </c>
      <c r="L2170" s="36">
        <f t="shared" si="434"/>
        <v>181.61785600000002</v>
      </c>
      <c r="M2170" s="36">
        <f t="shared" si="435"/>
        <v>14.202516339200002</v>
      </c>
      <c r="N2170" s="36">
        <f t="shared" si="436"/>
        <v>195.82037233920002</v>
      </c>
      <c r="O2170" s="36">
        <f t="shared" si="437"/>
        <v>35.683639580919262</v>
      </c>
      <c r="P2170" s="36">
        <f t="shared" si="438"/>
        <v>231.5040119201193</v>
      </c>
      <c r="Q2170" s="38">
        <v>140.65</v>
      </c>
      <c r="R2170" s="39">
        <f t="shared" si="439"/>
        <v>-0.39245113363939699</v>
      </c>
      <c r="S2170" s="40"/>
      <c r="T2170" s="41" t="str">
        <f t="shared" si="440"/>
        <v/>
      </c>
      <c r="U2170" s="41" t="str">
        <f t="shared" si="441"/>
        <v/>
      </c>
      <c r="V2170" s="41">
        <f t="shared" si="429"/>
        <v>140.65</v>
      </c>
      <c r="W2170" s="18">
        <f>_xlfn.XLOOKUP($B2170,'[1]Query2 w Prices'!$B:$B,'[1]Query2 w Prices'!$L:$L)</f>
        <v>140.5771</v>
      </c>
    </row>
    <row r="2171" spans="2:23" ht="16.5" customHeight="1" x14ac:dyDescent="0.25">
      <c r="B2171" s="32" t="s">
        <v>3646</v>
      </c>
      <c r="C2171" s="33" t="s">
        <v>6874</v>
      </c>
      <c r="D2171" s="34" t="str">
        <f>_xlfn.XLOOKUP($B2171,[1]Redo!$A:$A,[1]Redo!$AD:$AD)</f>
        <v>SGN,S11,BFY,SW4-1(CA),</v>
      </c>
      <c r="E2171" s="35">
        <v>1326</v>
      </c>
      <c r="F2171" s="36">
        <f>_xlfn.XLOOKUP($B2171,'[1]DOT Signs Costs (2)'!$A:$A,'[1]DOT Signs Costs (2)'!$Y:$Y)</f>
        <v>1.6646000000000001</v>
      </c>
      <c r="G2171" s="37">
        <f t="shared" si="431"/>
        <v>99.876000000000005</v>
      </c>
      <c r="H2171" s="36">
        <f>_xlfn.XLOOKUP($B2171,'[1]DOT Signs Costs (2)'!$A:$A,'[1]DOT Signs Costs (2)'!$W:$W)</f>
        <v>326.30400000000003</v>
      </c>
      <c r="I2171" s="36">
        <f t="shared" si="430"/>
        <v>77.220793999999998</v>
      </c>
      <c r="J2171" s="36">
        <f t="shared" si="432"/>
        <v>1.1152820000000001</v>
      </c>
      <c r="K2171" s="36">
        <f t="shared" si="433"/>
        <v>77.220793999999998</v>
      </c>
      <c r="L2171" s="36">
        <f t="shared" si="434"/>
        <v>404.64007600000002</v>
      </c>
      <c r="M2171" s="36">
        <f t="shared" si="435"/>
        <v>31.642853943200002</v>
      </c>
      <c r="N2171" s="36">
        <f t="shared" si="436"/>
        <v>436.28292994320003</v>
      </c>
      <c r="O2171" s="36">
        <f t="shared" si="437"/>
        <v>79.50226343372195</v>
      </c>
      <c r="P2171" s="36">
        <f t="shared" si="438"/>
        <v>515.78519337692194</v>
      </c>
      <c r="Q2171" s="38">
        <v>816.33</v>
      </c>
      <c r="R2171" s="39">
        <f t="shared" si="439"/>
        <v>0.58269374631591653</v>
      </c>
      <c r="S2171" s="40"/>
      <c r="T2171" s="41" t="str">
        <f t="shared" si="440"/>
        <v/>
      </c>
      <c r="U2171" s="41" t="str">
        <f t="shared" si="441"/>
        <v/>
      </c>
      <c r="V2171" s="41">
        <f t="shared" si="429"/>
        <v>816.33</v>
      </c>
      <c r="W2171" s="18">
        <f>_xlfn.XLOOKUP($B2171,'[1]Query2 w Prices'!$B:$B,'[1]Query2 w Prices'!$L:$L)</f>
        <v>816.25400000000002</v>
      </c>
    </row>
    <row r="2172" spans="2:23" ht="16.5" customHeight="1" x14ac:dyDescent="0.25">
      <c r="B2172" s="42" t="s">
        <v>3649</v>
      </c>
      <c r="C2172" s="33" t="s">
        <v>6875</v>
      </c>
      <c r="D2172" s="34" t="str">
        <f>_xlfn.XLOOKUP($B2172,[1]Redo!$A:$A,[1]Redo!$AD:$AD)</f>
        <v>SGN,S11,BFY,SW46P(CA),</v>
      </c>
      <c r="E2172" s="35">
        <v>1326</v>
      </c>
      <c r="F2172" s="36">
        <f>_xlfn.XLOOKUP($B2172,'[1]DOT Signs Costs (2)'!$A:$A,'[1]DOT Signs Costs (2)'!$Y:$Y)</f>
        <v>0.20881249999999998</v>
      </c>
      <c r="G2172" s="37">
        <f t="shared" si="431"/>
        <v>12.528749999999999</v>
      </c>
      <c r="H2172" s="36">
        <f>_xlfn.XLOOKUP($B2172,'[1]DOT Signs Costs (2)'!$A:$A,'[1]DOT Signs Costs (2)'!$W:$W)</f>
        <v>33.99</v>
      </c>
      <c r="I2172" s="36">
        <f t="shared" si="430"/>
        <v>9.6868118750000001</v>
      </c>
      <c r="J2172" s="36">
        <f t="shared" si="432"/>
        <v>0.139904375</v>
      </c>
      <c r="K2172" s="36">
        <f t="shared" si="433"/>
        <v>9.6868118750000001</v>
      </c>
      <c r="L2172" s="36">
        <f t="shared" si="434"/>
        <v>43.816716249999999</v>
      </c>
      <c r="M2172" s="36">
        <f t="shared" si="435"/>
        <v>3.4264672107500003</v>
      </c>
      <c r="N2172" s="36">
        <f t="shared" si="436"/>
        <v>47.243183460749997</v>
      </c>
      <c r="O2172" s="36">
        <f t="shared" si="437"/>
        <v>8.6089547840736991</v>
      </c>
      <c r="P2172" s="36">
        <f t="shared" si="438"/>
        <v>55.852138244823692</v>
      </c>
      <c r="Q2172" s="38" t="e">
        <v>#N/A</v>
      </c>
      <c r="R2172" s="39" t="str">
        <f t="shared" si="439"/>
        <v xml:space="preserve"> </v>
      </c>
      <c r="S2172" s="40"/>
      <c r="T2172" s="41" t="str">
        <f t="shared" si="440"/>
        <v/>
      </c>
      <c r="U2172" s="41" t="str">
        <f t="shared" si="441"/>
        <v/>
      </c>
      <c r="V2172" s="41" t="e">
        <f t="shared" si="429"/>
        <v>#N/A</v>
      </c>
      <c r="W2172" s="18" t="e">
        <f>_xlfn.XLOOKUP($B2172,'[1]Query2 w Prices'!$B:$B,'[1]Query2 w Prices'!$L:$L)</f>
        <v>#N/A</v>
      </c>
    </row>
    <row r="2173" spans="2:23" ht="16.5" customHeight="1" x14ac:dyDescent="0.25">
      <c r="B2173" s="32" t="s">
        <v>3650</v>
      </c>
      <c r="C2173" s="33" t="s">
        <v>6876</v>
      </c>
      <c r="D2173" s="34" t="str">
        <f>_xlfn.XLOOKUP($B2173,[1]Redo!$A:$A,[1]Redo!$AD:$AD)</f>
        <v>SGN,S11,BFY,SW46P(CA),</v>
      </c>
      <c r="E2173" s="35">
        <v>1326</v>
      </c>
      <c r="F2173" s="36">
        <f>_xlfn.XLOOKUP($B2173,'[1]DOT Signs Costs (2)'!$A:$A,'[1]DOT Signs Costs (2)'!$Y:$Y)</f>
        <v>0.12470000000000001</v>
      </c>
      <c r="G2173" s="37">
        <f t="shared" si="431"/>
        <v>7.4820000000000002</v>
      </c>
      <c r="H2173" s="36">
        <f>_xlfn.XLOOKUP($B2173,'[1]DOT Signs Costs (2)'!$A:$A,'[1]DOT Signs Costs (2)'!$W:$W)</f>
        <v>18.128</v>
      </c>
      <c r="I2173" s="36">
        <f t="shared" si="430"/>
        <v>5.7848329999999999</v>
      </c>
      <c r="J2173" s="36">
        <f t="shared" si="432"/>
        <v>8.3549000000000012E-2</v>
      </c>
      <c r="K2173" s="36">
        <f t="shared" si="433"/>
        <v>5.7848329999999999</v>
      </c>
      <c r="L2173" s="36">
        <f t="shared" si="434"/>
        <v>23.996382000000001</v>
      </c>
      <c r="M2173" s="36">
        <f t="shared" si="435"/>
        <v>1.8765170724000002</v>
      </c>
      <c r="N2173" s="36">
        <f t="shared" si="436"/>
        <v>25.872899072399999</v>
      </c>
      <c r="O2173" s="36">
        <f t="shared" si="437"/>
        <v>4.7147250022269755</v>
      </c>
      <c r="P2173" s="36">
        <f t="shared" si="438"/>
        <v>30.587624074626973</v>
      </c>
      <c r="Q2173" s="38" t="e">
        <v>#N/A</v>
      </c>
      <c r="R2173" s="39" t="str">
        <f t="shared" si="439"/>
        <v xml:space="preserve"> </v>
      </c>
      <c r="S2173" s="40"/>
      <c r="T2173" s="41" t="str">
        <f t="shared" si="440"/>
        <v/>
      </c>
      <c r="U2173" s="41" t="str">
        <f t="shared" si="441"/>
        <v/>
      </c>
      <c r="V2173" s="41" t="e">
        <f t="shared" si="429"/>
        <v>#N/A</v>
      </c>
      <c r="W2173" s="18" t="e">
        <f>_xlfn.XLOOKUP($B2173,'[1]Query2 w Prices'!$B:$B,'[1]Query2 w Prices'!$L:$L)</f>
        <v>#N/A</v>
      </c>
    </row>
    <row r="2174" spans="2:23" ht="16.5" customHeight="1" x14ac:dyDescent="0.25">
      <c r="B2174" s="42" t="s">
        <v>3651</v>
      </c>
      <c r="C2174" s="33" t="s">
        <v>6877</v>
      </c>
      <c r="D2174" s="34" t="str">
        <f>_xlfn.XLOOKUP($B2174,[1]Redo!$A:$A,[1]Redo!$AD:$AD)</f>
        <v>SGN,S11,BFY,SW47A(CA),</v>
      </c>
      <c r="E2174" s="35">
        <v>1326</v>
      </c>
      <c r="F2174" s="36">
        <f>_xlfn.XLOOKUP($B2174,'[1]DOT Signs Costs (2)'!$A:$A,'[1]DOT Signs Costs (2)'!$Y:$Y)</f>
        <v>0.33468750000000008</v>
      </c>
      <c r="G2174" s="37">
        <f t="shared" si="431"/>
        <v>20.081250000000004</v>
      </c>
      <c r="H2174" s="36">
        <f>_xlfn.XLOOKUP($B2174,'[1]DOT Signs Costs (2)'!$A:$A,'[1]DOT Signs Costs (2)'!$W:$W)</f>
        <v>56.650000000000006</v>
      </c>
      <c r="I2174" s="36">
        <f t="shared" si="430"/>
        <v>15.526153125000004</v>
      </c>
      <c r="J2174" s="36">
        <f t="shared" si="432"/>
        <v>0.22424062500000008</v>
      </c>
      <c r="K2174" s="36">
        <f t="shared" si="433"/>
        <v>15.526153125000004</v>
      </c>
      <c r="L2174" s="36">
        <f t="shared" si="434"/>
        <v>72.400393750000006</v>
      </c>
      <c r="M2174" s="36">
        <f t="shared" si="435"/>
        <v>5.6617107912500009</v>
      </c>
      <c r="N2174" s="36">
        <f t="shared" si="436"/>
        <v>78.062104541250008</v>
      </c>
      <c r="O2174" s="36">
        <f t="shared" si="437"/>
        <v>14.224975522735164</v>
      </c>
      <c r="P2174" s="36">
        <f t="shared" si="438"/>
        <v>92.287080063985172</v>
      </c>
      <c r="Q2174" s="38" t="e">
        <v>#N/A</v>
      </c>
      <c r="R2174" s="39" t="str">
        <f t="shared" si="439"/>
        <v xml:space="preserve"> </v>
      </c>
      <c r="S2174" s="40"/>
      <c r="T2174" s="41" t="str">
        <f t="shared" si="440"/>
        <v/>
      </c>
      <c r="U2174" s="41" t="str">
        <f t="shared" si="441"/>
        <v/>
      </c>
      <c r="V2174" s="41" t="e">
        <f t="shared" si="429"/>
        <v>#N/A</v>
      </c>
      <c r="W2174" s="18" t="e">
        <f>_xlfn.XLOOKUP($B2174,'[1]Query2 w Prices'!$B:$B,'[1]Query2 w Prices'!$L:$L)</f>
        <v>#N/A</v>
      </c>
    </row>
    <row r="2175" spans="2:23" ht="16.5" customHeight="1" x14ac:dyDescent="0.25">
      <c r="B2175" s="32" t="s">
        <v>3652</v>
      </c>
      <c r="C2175" s="33" t="s">
        <v>6878</v>
      </c>
      <c r="D2175" s="34" t="str">
        <f>_xlfn.XLOOKUP($B2175,[1]Redo!$A:$A,[1]Redo!$AD:$AD)</f>
        <v>SGN,S11,BFY,SW47A(CA),</v>
      </c>
      <c r="E2175" s="35">
        <v>1326</v>
      </c>
      <c r="F2175" s="36">
        <f>_xlfn.XLOOKUP($B2175,'[1]DOT Signs Costs (2)'!$A:$A,'[1]DOT Signs Costs (2)'!$Y:$Y)</f>
        <v>0.46115</v>
      </c>
      <c r="G2175" s="37">
        <f t="shared" si="431"/>
        <v>27.669</v>
      </c>
      <c r="H2175" s="36">
        <f>_xlfn.XLOOKUP($B2175,'[1]DOT Signs Costs (2)'!$A:$A,'[1]DOT Signs Costs (2)'!$W:$W)</f>
        <v>81.576000000000008</v>
      </c>
      <c r="I2175" s="36">
        <f t="shared" si="430"/>
        <v>21.3927485</v>
      </c>
      <c r="J2175" s="36">
        <f t="shared" si="432"/>
        <v>0.30897050000000004</v>
      </c>
      <c r="K2175" s="36">
        <f t="shared" si="433"/>
        <v>21.3927485</v>
      </c>
      <c r="L2175" s="36">
        <f t="shared" si="434"/>
        <v>103.277719</v>
      </c>
      <c r="M2175" s="36">
        <f t="shared" si="435"/>
        <v>8.0763176258000016</v>
      </c>
      <c r="N2175" s="36">
        <f t="shared" si="436"/>
        <v>111.35403662580001</v>
      </c>
      <c r="O2175" s="36">
        <f t="shared" si="437"/>
        <v>20.291644129613871</v>
      </c>
      <c r="P2175" s="36">
        <f t="shared" si="438"/>
        <v>131.64568075541388</v>
      </c>
      <c r="Q2175" s="38" t="e">
        <v>#N/A</v>
      </c>
      <c r="R2175" s="39" t="str">
        <f t="shared" si="439"/>
        <v xml:space="preserve"> </v>
      </c>
      <c r="S2175" s="40"/>
      <c r="T2175" s="41" t="str">
        <f t="shared" si="440"/>
        <v/>
      </c>
      <c r="U2175" s="41" t="str">
        <f t="shared" si="441"/>
        <v/>
      </c>
      <c r="V2175" s="41" t="e">
        <f t="shared" si="429"/>
        <v>#N/A</v>
      </c>
      <c r="W2175" s="18" t="e">
        <f>_xlfn.XLOOKUP($B2175,'[1]Query2 w Prices'!$B:$B,'[1]Query2 w Prices'!$L:$L)</f>
        <v>#N/A</v>
      </c>
    </row>
    <row r="2176" spans="2:23" ht="16.5" customHeight="1" x14ac:dyDescent="0.25">
      <c r="B2176" s="42" t="s">
        <v>3653</v>
      </c>
      <c r="C2176" s="33" t="s">
        <v>6879</v>
      </c>
      <c r="D2176" s="34" t="str">
        <f>_xlfn.XLOOKUP($B2176,[1]Redo!$A:$A,[1]Redo!$AD:$AD)</f>
        <v>SGN,S11,BFY,SW48(CA),</v>
      </c>
      <c r="E2176" s="35">
        <v>1326</v>
      </c>
      <c r="F2176" s="36">
        <f>_xlfn.XLOOKUP($B2176,'[1]DOT Signs Costs (2)'!$A:$A,'[1]DOT Signs Costs (2)'!$Y:$Y)</f>
        <v>0.58820000000000017</v>
      </c>
      <c r="G2176" s="37">
        <f t="shared" si="431"/>
        <v>35.292000000000009</v>
      </c>
      <c r="H2176" s="36">
        <f>_xlfn.XLOOKUP($B2176,'[1]DOT Signs Costs (2)'!$A:$A,'[1]DOT Signs Costs (2)'!$W:$W)</f>
        <v>108.768</v>
      </c>
      <c r="I2176" s="36">
        <f t="shared" si="430"/>
        <v>27.286598000000009</v>
      </c>
      <c r="J2176" s="36">
        <f t="shared" si="432"/>
        <v>0.39409400000000011</v>
      </c>
      <c r="K2176" s="36">
        <f t="shared" si="433"/>
        <v>27.286598000000009</v>
      </c>
      <c r="L2176" s="36">
        <f t="shared" si="434"/>
        <v>136.44869199999999</v>
      </c>
      <c r="M2176" s="36">
        <f t="shared" si="435"/>
        <v>10.670287714400001</v>
      </c>
      <c r="N2176" s="36">
        <f t="shared" si="436"/>
        <v>147.11897971439998</v>
      </c>
      <c r="O2176" s="36">
        <f t="shared" si="437"/>
        <v>26.808960604709817</v>
      </c>
      <c r="P2176" s="36">
        <f t="shared" si="438"/>
        <v>173.92794031910981</v>
      </c>
      <c r="Q2176" s="38">
        <v>140.65</v>
      </c>
      <c r="R2176" s="39">
        <f t="shared" si="439"/>
        <v>-0.19133176796122556</v>
      </c>
      <c r="S2176" s="40"/>
      <c r="T2176" s="41" t="str">
        <f t="shared" si="440"/>
        <v/>
      </c>
      <c r="U2176" s="41" t="str">
        <f t="shared" si="441"/>
        <v/>
      </c>
      <c r="V2176" s="41">
        <f t="shared" si="429"/>
        <v>140.65</v>
      </c>
      <c r="W2176" s="18">
        <f>_xlfn.XLOOKUP($B2176,'[1]Query2 w Prices'!$B:$B,'[1]Query2 w Prices'!$L:$L)</f>
        <v>140.5771</v>
      </c>
    </row>
    <row r="2177" spans="2:23" ht="16.5" customHeight="1" x14ac:dyDescent="0.25">
      <c r="B2177" s="32" t="s">
        <v>3656</v>
      </c>
      <c r="C2177" s="33" t="s">
        <v>6880</v>
      </c>
      <c r="D2177" s="34" t="str">
        <f>_xlfn.XLOOKUP($B2177,[1]Redo!$A:$A,[1]Redo!$AD:$AD)</f>
        <v>SGN,S11,BFY,SW48(CA),</v>
      </c>
      <c r="E2177" s="35">
        <v>1326</v>
      </c>
      <c r="F2177" s="36">
        <f>_xlfn.XLOOKUP($B2177,'[1]DOT Signs Costs (2)'!$A:$A,'[1]DOT Signs Costs (2)'!$Y:$Y)</f>
        <v>1.2534500000000004</v>
      </c>
      <c r="G2177" s="37">
        <f t="shared" si="431"/>
        <v>75.207000000000022</v>
      </c>
      <c r="H2177" s="36">
        <f>_xlfn.XLOOKUP($B2177,'[1]DOT Signs Costs (2)'!$A:$A,'[1]DOT Signs Costs (2)'!$W:$W)</f>
        <v>244.72800000000001</v>
      </c>
      <c r="I2177" s="36">
        <f t="shared" si="430"/>
        <v>58.147545500000021</v>
      </c>
      <c r="J2177" s="36">
        <f t="shared" si="432"/>
        <v>0.83981150000000027</v>
      </c>
      <c r="K2177" s="36">
        <f t="shared" si="433"/>
        <v>58.147545500000021</v>
      </c>
      <c r="L2177" s="36">
        <f t="shared" si="434"/>
        <v>303.71535700000004</v>
      </c>
      <c r="M2177" s="36">
        <f t="shared" si="435"/>
        <v>23.750540917400006</v>
      </c>
      <c r="N2177" s="36">
        <f t="shared" si="436"/>
        <v>327.46589791740007</v>
      </c>
      <c r="O2177" s="36">
        <f t="shared" si="437"/>
        <v>59.672928494311847</v>
      </c>
      <c r="P2177" s="36">
        <f t="shared" si="438"/>
        <v>387.13882641171193</v>
      </c>
      <c r="Q2177" s="38">
        <v>612.27</v>
      </c>
      <c r="R2177" s="39">
        <f t="shared" si="439"/>
        <v>0.58152569111956487</v>
      </c>
      <c r="S2177" s="40"/>
      <c r="T2177" s="41" t="str">
        <f t="shared" si="440"/>
        <v/>
      </c>
      <c r="U2177" s="41" t="str">
        <f t="shared" si="441"/>
        <v/>
      </c>
      <c r="V2177" s="41">
        <f t="shared" si="429"/>
        <v>612.27</v>
      </c>
      <c r="W2177" s="18">
        <f>_xlfn.XLOOKUP($B2177,'[1]Query2 w Prices'!$B:$B,'[1]Query2 w Prices'!$L:$L)</f>
        <v>612.19050000000004</v>
      </c>
    </row>
    <row r="2178" spans="2:23" ht="16.5" customHeight="1" x14ac:dyDescent="0.25">
      <c r="B2178" s="42" t="s">
        <v>3658</v>
      </c>
      <c r="C2178" s="33" t="s">
        <v>6881</v>
      </c>
      <c r="D2178" s="34" t="str">
        <f>_xlfn.XLOOKUP($B2178,[1]Redo!$A:$A,[1]Redo!$AD:$AD)</f>
        <v>SGN,S11,BFY,SW48-1P(CA),</v>
      </c>
      <c r="E2178" s="35">
        <v>1326</v>
      </c>
      <c r="F2178" s="36">
        <f>_xlfn.XLOOKUP($B2178,'[1]DOT Signs Costs (2)'!$A:$A,'[1]DOT Signs Costs (2)'!$Y:$Y)</f>
        <v>0.20939999999999998</v>
      </c>
      <c r="G2178" s="37">
        <f t="shared" si="431"/>
        <v>12.563999999999998</v>
      </c>
      <c r="H2178" s="36">
        <f>_xlfn.XLOOKUP($B2178,'[1]DOT Signs Costs (2)'!$A:$A,'[1]DOT Signs Costs (2)'!$W:$W)</f>
        <v>36.256</v>
      </c>
      <c r="I2178" s="36">
        <f t="shared" si="430"/>
        <v>9.714065999999999</v>
      </c>
      <c r="J2178" s="36">
        <f t="shared" si="432"/>
        <v>0.14029799999999998</v>
      </c>
      <c r="K2178" s="36">
        <f t="shared" si="433"/>
        <v>9.714065999999999</v>
      </c>
      <c r="L2178" s="36">
        <f t="shared" si="434"/>
        <v>46.110364000000004</v>
      </c>
      <c r="M2178" s="36">
        <f t="shared" si="435"/>
        <v>3.6058304648000008</v>
      </c>
      <c r="N2178" s="36">
        <f t="shared" si="436"/>
        <v>49.716194464800004</v>
      </c>
      <c r="O2178" s="36">
        <f t="shared" si="437"/>
        <v>9.0596026522909447</v>
      </c>
      <c r="P2178" s="36">
        <f t="shared" si="438"/>
        <v>58.775797117090946</v>
      </c>
      <c r="Q2178" s="38" t="e">
        <v>#N/A</v>
      </c>
      <c r="R2178" s="39" t="str">
        <f t="shared" si="439"/>
        <v xml:space="preserve"> </v>
      </c>
      <c r="S2178" s="40"/>
      <c r="T2178" s="41" t="str">
        <f t="shared" si="440"/>
        <v/>
      </c>
      <c r="U2178" s="41" t="str">
        <f t="shared" si="441"/>
        <v/>
      </c>
      <c r="V2178" s="41" t="e">
        <f t="shared" si="429"/>
        <v>#N/A</v>
      </c>
      <c r="W2178" s="18" t="e">
        <f>_xlfn.XLOOKUP($B2178,'[1]Query2 w Prices'!$B:$B,'[1]Query2 w Prices'!$L:$L)</f>
        <v>#N/A</v>
      </c>
    </row>
    <row r="2179" spans="2:23" ht="16.5" customHeight="1" x14ac:dyDescent="0.25">
      <c r="B2179" s="32" t="s">
        <v>3659</v>
      </c>
      <c r="C2179" s="33" t="s">
        <v>6882</v>
      </c>
      <c r="D2179" s="34" t="str">
        <f>_xlfn.XLOOKUP($B2179,[1]Redo!$A:$A,[1]Redo!$AD:$AD)</f>
        <v>SGN,S11,BFY,SW48-1P(CA),</v>
      </c>
      <c r="E2179" s="35">
        <v>1326</v>
      </c>
      <c r="F2179" s="36">
        <f>_xlfn.XLOOKUP($B2179,'[1]DOT Signs Costs (2)'!$A:$A,'[1]DOT Signs Costs (2)'!$Y:$Y)</f>
        <v>0.43114999999999998</v>
      </c>
      <c r="G2179" s="37">
        <f t="shared" si="431"/>
        <v>25.869</v>
      </c>
      <c r="H2179" s="36">
        <f>_xlfn.XLOOKUP($B2179,'[1]DOT Signs Costs (2)'!$A:$A,'[1]DOT Signs Costs (2)'!$W:$W)</f>
        <v>81.576000000000008</v>
      </c>
      <c r="I2179" s="36">
        <f t="shared" si="430"/>
        <v>20.0010485</v>
      </c>
      <c r="J2179" s="36">
        <f t="shared" si="432"/>
        <v>0.28887050000000003</v>
      </c>
      <c r="K2179" s="36">
        <f t="shared" si="433"/>
        <v>20.0010485</v>
      </c>
      <c r="L2179" s="36">
        <f t="shared" si="434"/>
        <v>101.86591900000001</v>
      </c>
      <c r="M2179" s="36">
        <f t="shared" si="435"/>
        <v>7.9659148658000012</v>
      </c>
      <c r="N2179" s="36">
        <f t="shared" si="436"/>
        <v>109.83183386580001</v>
      </c>
      <c r="O2179" s="36">
        <f t="shared" si="437"/>
        <v>20.014258615491617</v>
      </c>
      <c r="P2179" s="36">
        <f t="shared" si="438"/>
        <v>129.84609248129163</v>
      </c>
      <c r="Q2179" s="38" t="e">
        <v>#N/A</v>
      </c>
      <c r="R2179" s="39" t="str">
        <f t="shared" si="439"/>
        <v xml:space="preserve"> </v>
      </c>
      <c r="S2179" s="40"/>
      <c r="T2179" s="41" t="str">
        <f t="shared" si="440"/>
        <v/>
      </c>
      <c r="U2179" s="41" t="str">
        <f t="shared" si="441"/>
        <v/>
      </c>
      <c r="V2179" s="41" t="e">
        <f t="shared" si="429"/>
        <v>#N/A</v>
      </c>
      <c r="W2179" s="18" t="e">
        <f>_xlfn.XLOOKUP($B2179,'[1]Query2 w Prices'!$B:$B,'[1]Query2 w Prices'!$L:$L)</f>
        <v>#N/A</v>
      </c>
    </row>
    <row r="2180" spans="2:23" ht="16.5" customHeight="1" x14ac:dyDescent="0.25">
      <c r="B2180" s="42" t="s">
        <v>3660</v>
      </c>
      <c r="C2180" s="33" t="s">
        <v>6883</v>
      </c>
      <c r="D2180" s="34" t="str">
        <f>_xlfn.XLOOKUP($B2180,[1]Redo!$A:$A,[1]Redo!$AD:$AD)</f>
        <v>SGN,S11,BFY,SW49P(CA),</v>
      </c>
      <c r="E2180" s="35">
        <v>1326</v>
      </c>
      <c r="F2180" s="36">
        <f>_xlfn.XLOOKUP($B2180,'[1]DOT Signs Costs (2)'!$A:$A,'[1]DOT Signs Costs (2)'!$Y:$Y)</f>
        <v>0.16705000000000003</v>
      </c>
      <c r="G2180" s="37">
        <f t="shared" si="431"/>
        <v>10.023000000000001</v>
      </c>
      <c r="H2180" s="36">
        <f>_xlfn.XLOOKUP($B2180,'[1]DOT Signs Costs (2)'!$A:$A,'[1]DOT Signs Costs (2)'!$W:$W)</f>
        <v>27.192</v>
      </c>
      <c r="I2180" s="36">
        <f t="shared" si="430"/>
        <v>7.7494495000000017</v>
      </c>
      <c r="J2180" s="36">
        <f t="shared" si="432"/>
        <v>0.11192350000000002</v>
      </c>
      <c r="K2180" s="36">
        <f t="shared" si="433"/>
        <v>7.7494495000000017</v>
      </c>
      <c r="L2180" s="36">
        <f t="shared" si="434"/>
        <v>35.053373000000001</v>
      </c>
      <c r="M2180" s="36">
        <f t="shared" si="435"/>
        <v>2.7411737686000004</v>
      </c>
      <c r="N2180" s="36">
        <f t="shared" si="436"/>
        <v>37.7945467686</v>
      </c>
      <c r="O2180" s="36">
        <f t="shared" si="437"/>
        <v>6.8871638272589593</v>
      </c>
      <c r="P2180" s="36">
        <f t="shared" si="438"/>
        <v>44.681710595858959</v>
      </c>
      <c r="Q2180" s="38" t="e">
        <v>#N/A</v>
      </c>
      <c r="R2180" s="39" t="str">
        <f t="shared" si="439"/>
        <v xml:space="preserve"> </v>
      </c>
      <c r="S2180" s="40"/>
      <c r="T2180" s="41" t="str">
        <f t="shared" si="440"/>
        <v/>
      </c>
      <c r="U2180" s="41" t="str">
        <f t="shared" si="441"/>
        <v/>
      </c>
      <c r="V2180" s="41" t="e">
        <f t="shared" si="429"/>
        <v>#N/A</v>
      </c>
      <c r="W2180" s="18" t="e">
        <f>_xlfn.XLOOKUP($B2180,'[1]Query2 w Prices'!$B:$B,'[1]Query2 w Prices'!$L:$L)</f>
        <v>#N/A</v>
      </c>
    </row>
    <row r="2181" spans="2:23" ht="16.5" customHeight="1" x14ac:dyDescent="0.25">
      <c r="B2181" s="32" t="s">
        <v>3661</v>
      </c>
      <c r="C2181" s="33" t="s">
        <v>6884</v>
      </c>
      <c r="D2181" s="34" t="str">
        <f>_xlfn.XLOOKUP($B2181,[1]Redo!$A:$A,[1]Redo!$AD:$AD)</f>
        <v>SGN,S11,MUL,SW50-1P(CA),</v>
      </c>
      <c r="E2181" s="35">
        <v>1326</v>
      </c>
      <c r="F2181" s="36">
        <f>_xlfn.XLOOKUP($B2181,'[1]DOT Signs Costs (2)'!$A:$A,'[1]DOT Signs Costs (2)'!$Y:$Y)</f>
        <v>0.17705000000000001</v>
      </c>
      <c r="G2181" s="37">
        <f t="shared" si="431"/>
        <v>10.623000000000001</v>
      </c>
      <c r="H2181" s="36">
        <f>_xlfn.XLOOKUP($B2181,'[1]DOT Signs Costs (2)'!$A:$A,'[1]DOT Signs Costs (2)'!$W:$W)</f>
        <v>27.192</v>
      </c>
      <c r="I2181" s="36">
        <f t="shared" si="430"/>
        <v>8.2133495000000014</v>
      </c>
      <c r="J2181" s="36">
        <f t="shared" si="432"/>
        <v>0.11862350000000002</v>
      </c>
      <c r="K2181" s="36">
        <f t="shared" si="433"/>
        <v>8.2133495000000014</v>
      </c>
      <c r="L2181" s="36">
        <f t="shared" si="434"/>
        <v>35.523973000000005</v>
      </c>
      <c r="M2181" s="36">
        <f t="shared" si="435"/>
        <v>2.7779746886000005</v>
      </c>
      <c r="N2181" s="36">
        <f t="shared" si="436"/>
        <v>38.301947688600009</v>
      </c>
      <c r="O2181" s="36">
        <f t="shared" si="437"/>
        <v>6.9796256652997126</v>
      </c>
      <c r="P2181" s="36">
        <f t="shared" si="438"/>
        <v>45.281573353899724</v>
      </c>
      <c r="Q2181" s="38" t="e">
        <v>#N/A</v>
      </c>
      <c r="R2181" s="39" t="str">
        <f t="shared" si="439"/>
        <v xml:space="preserve"> </v>
      </c>
      <c r="S2181" s="40"/>
      <c r="T2181" s="41" t="str">
        <f t="shared" si="440"/>
        <v/>
      </c>
      <c r="U2181" s="41" t="str">
        <f t="shared" si="441"/>
        <v/>
      </c>
      <c r="V2181" s="41" t="e">
        <f t="shared" si="429"/>
        <v>#N/A</v>
      </c>
      <c r="W2181" s="18" t="e">
        <f>_xlfn.XLOOKUP($B2181,'[1]Query2 w Prices'!$B:$B,'[1]Query2 w Prices'!$L:$L)</f>
        <v>#N/A</v>
      </c>
    </row>
    <row r="2182" spans="2:23" ht="16.5" customHeight="1" x14ac:dyDescent="0.25">
      <c r="B2182" s="42" t="s">
        <v>3662</v>
      </c>
      <c r="C2182" s="33" t="s">
        <v>6885</v>
      </c>
      <c r="D2182" s="34" t="str">
        <f>_xlfn.XLOOKUP($B2182,[1]Redo!$A:$A,[1]Redo!$AD:$AD)</f>
        <v>SGN,S11,MUL,SW50-2P(CA),</v>
      </c>
      <c r="E2182" s="35">
        <v>1326</v>
      </c>
      <c r="F2182" s="36">
        <f>_xlfn.XLOOKUP($B2182,'[1]DOT Signs Costs (2)'!$A:$A,'[1]DOT Signs Costs (2)'!$Y:$Y)</f>
        <v>8.9800000000000005E-2</v>
      </c>
      <c r="G2182" s="37">
        <f t="shared" si="431"/>
        <v>5.3879999999999999</v>
      </c>
      <c r="H2182" s="36">
        <f>_xlfn.XLOOKUP($B2182,'[1]DOT Signs Costs (2)'!$A:$A,'[1]DOT Signs Costs (2)'!$W:$W)</f>
        <v>12.085333333333335</v>
      </c>
      <c r="I2182" s="36">
        <f t="shared" si="430"/>
        <v>4.1658220000000004</v>
      </c>
      <c r="J2182" s="36">
        <f t="shared" si="432"/>
        <v>6.0166000000000004E-2</v>
      </c>
      <c r="K2182" s="36">
        <f t="shared" si="433"/>
        <v>4.1658220000000004</v>
      </c>
      <c r="L2182" s="36">
        <f t="shared" si="434"/>
        <v>16.311321333333336</v>
      </c>
      <c r="M2182" s="36">
        <f t="shared" si="435"/>
        <v>1.2755453282666669</v>
      </c>
      <c r="N2182" s="36">
        <f t="shared" si="436"/>
        <v>17.586866661600002</v>
      </c>
      <c r="O2182" s="36">
        <f t="shared" si="437"/>
        <v>3.2047912268451517</v>
      </c>
      <c r="P2182" s="36">
        <f t="shared" si="438"/>
        <v>20.791657888445155</v>
      </c>
      <c r="Q2182" s="38" t="e">
        <v>#N/A</v>
      </c>
      <c r="R2182" s="39" t="str">
        <f t="shared" si="439"/>
        <v xml:space="preserve"> </v>
      </c>
      <c r="S2182" s="40"/>
      <c r="T2182" s="41" t="str">
        <f t="shared" si="440"/>
        <v/>
      </c>
      <c r="U2182" s="41" t="str">
        <f t="shared" si="441"/>
        <v/>
      </c>
      <c r="V2182" s="41" t="e">
        <f t="shared" ref="V2182:V2245" si="442">ROUND($W2182+7.75%,2)</f>
        <v>#N/A</v>
      </c>
      <c r="W2182" s="18" t="e">
        <f>_xlfn.XLOOKUP($B2182,'[1]Query2 w Prices'!$B:$B,'[1]Query2 w Prices'!$L:$L)</f>
        <v>#N/A</v>
      </c>
    </row>
    <row r="2183" spans="2:23" ht="16.5" customHeight="1" x14ac:dyDescent="0.25">
      <c r="B2183" s="32" t="s">
        <v>3663</v>
      </c>
      <c r="C2183" s="33" t="s">
        <v>6886</v>
      </c>
      <c r="D2183" s="34" t="str">
        <f>_xlfn.XLOOKUP($B2183,[1]Redo!$A:$A,[1]Redo!$AD:$AD)</f>
        <v>SGN,S11,BFY,SW58(CA),</v>
      </c>
      <c r="E2183" s="35">
        <v>1326</v>
      </c>
      <c r="F2183" s="36">
        <f>_xlfn.XLOOKUP($B2183,'[1]DOT Signs Costs (2)'!$A:$A,'[1]DOT Signs Costs (2)'!$Y:$Y)</f>
        <v>0.46115</v>
      </c>
      <c r="G2183" s="37">
        <f t="shared" si="431"/>
        <v>27.669</v>
      </c>
      <c r="H2183" s="36">
        <f>_xlfn.XLOOKUP($B2183,'[1]DOT Signs Costs (2)'!$A:$A,'[1]DOT Signs Costs (2)'!$W:$W)</f>
        <v>81.576000000000008</v>
      </c>
      <c r="I2183" s="36">
        <f t="shared" ref="I2183:I2246" si="443">F2183*$K$4</f>
        <v>21.3927485</v>
      </c>
      <c r="J2183" s="36">
        <f t="shared" si="432"/>
        <v>0.30897050000000004</v>
      </c>
      <c r="K2183" s="36">
        <f t="shared" si="433"/>
        <v>21.3927485</v>
      </c>
      <c r="L2183" s="36">
        <f t="shared" si="434"/>
        <v>103.277719</v>
      </c>
      <c r="M2183" s="36">
        <f t="shared" si="435"/>
        <v>8.0763176258000016</v>
      </c>
      <c r="N2183" s="36">
        <f t="shared" si="436"/>
        <v>111.35403662580001</v>
      </c>
      <c r="O2183" s="36">
        <f t="shared" si="437"/>
        <v>20.291644129613871</v>
      </c>
      <c r="P2183" s="36">
        <f t="shared" si="438"/>
        <v>131.64568075541388</v>
      </c>
      <c r="Q2183" s="38">
        <v>79.44</v>
      </c>
      <c r="R2183" s="39">
        <f t="shared" si="439"/>
        <v>-0.39656204788372401</v>
      </c>
      <c r="S2183" s="40"/>
      <c r="T2183" s="41" t="str">
        <f t="shared" si="440"/>
        <v/>
      </c>
      <c r="U2183" s="41" t="str">
        <f t="shared" si="441"/>
        <v/>
      </c>
      <c r="V2183" s="41">
        <f t="shared" si="442"/>
        <v>79.44</v>
      </c>
      <c r="W2183" s="18">
        <f>_xlfn.XLOOKUP($B2183,'[1]Query2 w Prices'!$B:$B,'[1]Query2 w Prices'!$L:$L)</f>
        <v>79.358000000000004</v>
      </c>
    </row>
    <row r="2184" spans="2:23" ht="16.5" customHeight="1" x14ac:dyDescent="0.25">
      <c r="B2184" s="42" t="s">
        <v>3666</v>
      </c>
      <c r="C2184" s="33" t="s">
        <v>6887</v>
      </c>
      <c r="D2184" s="34" t="str">
        <f>_xlfn.XLOOKUP($B2184,[1]Redo!$A:$A,[1]Redo!$AD:$AD)</f>
        <v>SGN,S11,BFY,SW58(CA),</v>
      </c>
      <c r="E2184" s="35">
        <v>1326</v>
      </c>
      <c r="F2184" s="36">
        <f>_xlfn.XLOOKUP($B2184,'[1]DOT Signs Costs (2)'!$A:$A,'[1]DOT Signs Costs (2)'!$Y:$Y)</f>
        <v>0.86230000000000007</v>
      </c>
      <c r="G2184" s="37">
        <f t="shared" si="431"/>
        <v>51.738000000000007</v>
      </c>
      <c r="H2184" s="36">
        <f>_xlfn.XLOOKUP($B2184,'[1]DOT Signs Costs (2)'!$A:$A,'[1]DOT Signs Costs (2)'!$W:$W)</f>
        <v>163.15200000000002</v>
      </c>
      <c r="I2184" s="36">
        <f t="shared" si="443"/>
        <v>40.002097000000006</v>
      </c>
      <c r="J2184" s="36">
        <f t="shared" si="432"/>
        <v>0.57774100000000006</v>
      </c>
      <c r="K2184" s="36">
        <f t="shared" si="433"/>
        <v>40.002097000000006</v>
      </c>
      <c r="L2184" s="36">
        <f t="shared" si="434"/>
        <v>203.73183800000004</v>
      </c>
      <c r="M2184" s="36">
        <f t="shared" si="435"/>
        <v>15.931829731600004</v>
      </c>
      <c r="N2184" s="36">
        <f t="shared" si="436"/>
        <v>219.66366773160004</v>
      </c>
      <c r="O2184" s="36">
        <f t="shared" si="437"/>
        <v>40.028517230983233</v>
      </c>
      <c r="P2184" s="36">
        <f t="shared" si="438"/>
        <v>259.69218496258327</v>
      </c>
      <c r="Q2184" s="38">
        <v>0</v>
      </c>
      <c r="R2184" s="39">
        <f t="shared" si="439"/>
        <v>-1</v>
      </c>
      <c r="S2184" s="40"/>
      <c r="T2184" s="41" t="str">
        <f t="shared" si="440"/>
        <v/>
      </c>
      <c r="U2184" s="41" t="str">
        <f t="shared" si="441"/>
        <v/>
      </c>
      <c r="V2184" s="41">
        <f t="shared" si="442"/>
        <v>0.08</v>
      </c>
      <c r="W2184" s="18">
        <f>_xlfn.XLOOKUP($B2184,'[1]Query2 w Prices'!$B:$B,'[1]Query2 w Prices'!$L:$L)</f>
        <v>0</v>
      </c>
    </row>
    <row r="2185" spans="2:23" ht="16.5" customHeight="1" x14ac:dyDescent="0.25">
      <c r="B2185" s="32" t="s">
        <v>3667</v>
      </c>
      <c r="C2185" s="33" t="s">
        <v>6888</v>
      </c>
      <c r="D2185" s="34" t="str">
        <f>_xlfn.XLOOKUP($B2185,[1]Redo!$A:$A,[1]Redo!$AD:$AD)</f>
        <v>SGN,S11,BFY,SW95(CA),</v>
      </c>
      <c r="E2185" s="35">
        <v>1326</v>
      </c>
      <c r="F2185" s="36">
        <f>_xlfn.XLOOKUP($B2185,'[1]DOT Signs Costs (2)'!$A:$A,'[1]DOT Signs Costs (2)'!$Y:$Y)</f>
        <v>0.33586250000000006</v>
      </c>
      <c r="G2185" s="37">
        <f t="shared" si="431"/>
        <v>20.151750000000003</v>
      </c>
      <c r="H2185" s="36">
        <f>_xlfn.XLOOKUP($B2185,'[1]DOT Signs Costs (2)'!$A:$A,'[1]DOT Signs Costs (2)'!$W:$W)</f>
        <v>61.182000000000002</v>
      </c>
      <c r="I2185" s="36">
        <f t="shared" si="443"/>
        <v>15.580661375000004</v>
      </c>
      <c r="J2185" s="36">
        <f t="shared" si="432"/>
        <v>0.22502787500000004</v>
      </c>
      <c r="K2185" s="36">
        <f t="shared" si="433"/>
        <v>15.580661375000004</v>
      </c>
      <c r="L2185" s="36">
        <f t="shared" si="434"/>
        <v>76.987689250000003</v>
      </c>
      <c r="M2185" s="36">
        <f t="shared" si="435"/>
        <v>6.020437299350001</v>
      </c>
      <c r="N2185" s="36">
        <f t="shared" si="436"/>
        <v>83.00812654935001</v>
      </c>
      <c r="O2185" s="36">
        <f t="shared" si="437"/>
        <v>15.126271259169652</v>
      </c>
      <c r="P2185" s="36">
        <f t="shared" si="438"/>
        <v>98.134397808519665</v>
      </c>
      <c r="Q2185" s="38" t="e">
        <v>#N/A</v>
      </c>
      <c r="R2185" s="39" t="str">
        <f t="shared" si="439"/>
        <v xml:space="preserve"> </v>
      </c>
      <c r="S2185" s="40"/>
      <c r="T2185" s="41" t="str">
        <f t="shared" si="440"/>
        <v/>
      </c>
      <c r="U2185" s="41" t="str">
        <f t="shared" si="441"/>
        <v/>
      </c>
      <c r="V2185" s="41" t="e">
        <f t="shared" si="442"/>
        <v>#N/A</v>
      </c>
      <c r="W2185" s="18" t="e">
        <f>_xlfn.XLOOKUP($B2185,'[1]Query2 w Prices'!$B:$B,'[1]Query2 w Prices'!$L:$L)</f>
        <v>#N/A</v>
      </c>
    </row>
    <row r="2186" spans="2:23" ht="16.5" customHeight="1" x14ac:dyDescent="0.25">
      <c r="B2186" s="42" t="s">
        <v>3668</v>
      </c>
      <c r="C2186" s="33" t="s">
        <v>6889</v>
      </c>
      <c r="D2186" s="34" t="str">
        <f>_xlfn.XLOOKUP($B2186,[1]Redo!$A:$A,[1]Redo!$AD:$AD)</f>
        <v>SGN,S11,BFY,SW95(CA),</v>
      </c>
      <c r="E2186" s="35">
        <v>1326</v>
      </c>
      <c r="F2186" s="36">
        <f>_xlfn.XLOOKUP($B2186,'[1]DOT Signs Costs (2)'!$A:$A,'[1]DOT Signs Costs (2)'!$Y:$Y)</f>
        <v>1.5275500000000002</v>
      </c>
      <c r="G2186" s="37">
        <f t="shared" ref="G2186:G2249" si="444">IFERROR(SUM(F2186*60), " ")</f>
        <v>91.653000000000006</v>
      </c>
      <c r="H2186" s="36">
        <f>_xlfn.XLOOKUP($B2186,'[1]DOT Signs Costs (2)'!$A:$A,'[1]DOT Signs Costs (2)'!$W:$W)</f>
        <v>299.11200000000002</v>
      </c>
      <c r="I2186" s="36">
        <f t="shared" si="443"/>
        <v>70.863044500000015</v>
      </c>
      <c r="J2186" s="36">
        <f t="shared" ref="J2186:J2249" si="445">IFERROR(SUM($J$4*F2186), " " )</f>
        <v>1.0234585000000003</v>
      </c>
      <c r="K2186" s="36">
        <f t="shared" ref="K2186:K2249" si="446">IFERROR(SUM($K$4*F2186), " ")</f>
        <v>70.863044500000015</v>
      </c>
      <c r="L2186" s="36">
        <f t="shared" ref="L2186:L2249" si="447">IFERROR(SUM(H2186+J2186+K2186), " ")</f>
        <v>370.99850300000003</v>
      </c>
      <c r="M2186" s="36">
        <f t="shared" ref="M2186:M2249" si="448">IFERROR(SUM(L2186*$M$4), " ")</f>
        <v>29.012082934600006</v>
      </c>
      <c r="N2186" s="36">
        <f t="shared" ref="N2186:N2249" si="449">IFERROR(SUM(L2186+M2186), " ")</f>
        <v>400.01058593460004</v>
      </c>
      <c r="O2186" s="36">
        <f t="shared" ref="O2186:O2249" si="450">IFERROR(SUM(N2186*$O$4), " ")</f>
        <v>72.892485120585249</v>
      </c>
      <c r="P2186" s="36">
        <f t="shared" ref="P2186:P2249" si="451">IFERROR(SUM(O2186+N2186),"")</f>
        <v>472.90307105518531</v>
      </c>
      <c r="Q2186" s="38" t="e">
        <v>#N/A</v>
      </c>
      <c r="R2186" s="39" t="str">
        <f t="shared" ref="R2186:R2249" si="452">IFERROR(SUM(Q2186-P2186)/(P2186)," ")</f>
        <v xml:space="preserve"> </v>
      </c>
      <c r="S2186" s="40"/>
      <c r="T2186" s="41" t="str">
        <f t="shared" ref="T2186:T2249" si="453">IF(S2186=0,"",Q2186*S2186)</f>
        <v/>
      </c>
      <c r="U2186" s="41" t="str">
        <f t="shared" ref="U2186:U2249" si="454">IFERROR(T2186-(P2186*S2186),"")</f>
        <v/>
      </c>
      <c r="V2186" s="41" t="e">
        <f t="shared" si="442"/>
        <v>#N/A</v>
      </c>
      <c r="W2186" s="18" t="e">
        <f>_xlfn.XLOOKUP($B2186,'[1]Query2 w Prices'!$B:$B,'[1]Query2 w Prices'!$L:$L)</f>
        <v>#N/A</v>
      </c>
    </row>
    <row r="2187" spans="2:23" ht="16.5" customHeight="1" x14ac:dyDescent="0.25">
      <c r="B2187" s="32" t="s">
        <v>3669</v>
      </c>
      <c r="C2187" s="33" t="s">
        <v>6890</v>
      </c>
      <c r="D2187" s="34" t="str">
        <f>_xlfn.XLOOKUP($B2187,[1]Redo!$A:$A,[1]Redo!$AD:$AD)</f>
        <v>SGN,S11,BFY,SW95aP(CA),</v>
      </c>
      <c r="E2187" s="35">
        <v>1326</v>
      </c>
      <c r="F2187" s="36">
        <f>_xlfn.XLOOKUP($B2187,'[1]DOT Signs Costs (2)'!$A:$A,'[1]DOT Signs Costs (2)'!$Y:$Y)</f>
        <v>0.33586250000000006</v>
      </c>
      <c r="G2187" s="37">
        <f t="shared" si="444"/>
        <v>20.151750000000003</v>
      </c>
      <c r="H2187" s="36">
        <f>_xlfn.XLOOKUP($B2187,'[1]DOT Signs Costs (2)'!$A:$A,'[1]DOT Signs Costs (2)'!$W:$W)</f>
        <v>61.182000000000002</v>
      </c>
      <c r="I2187" s="36">
        <f t="shared" si="443"/>
        <v>15.580661375000004</v>
      </c>
      <c r="J2187" s="36">
        <f t="shared" si="445"/>
        <v>0.22502787500000004</v>
      </c>
      <c r="K2187" s="36">
        <f t="shared" si="446"/>
        <v>15.580661375000004</v>
      </c>
      <c r="L2187" s="36">
        <f t="shared" si="447"/>
        <v>76.987689250000003</v>
      </c>
      <c r="M2187" s="36">
        <f t="shared" si="448"/>
        <v>6.020437299350001</v>
      </c>
      <c r="N2187" s="36">
        <f t="shared" si="449"/>
        <v>83.00812654935001</v>
      </c>
      <c r="O2187" s="36">
        <f t="shared" si="450"/>
        <v>15.126271259169652</v>
      </c>
      <c r="P2187" s="36">
        <f t="shared" si="451"/>
        <v>98.134397808519665</v>
      </c>
      <c r="Q2187" s="38" t="e">
        <v>#N/A</v>
      </c>
      <c r="R2187" s="39" t="str">
        <f t="shared" si="452"/>
        <v xml:space="preserve"> </v>
      </c>
      <c r="S2187" s="40"/>
      <c r="T2187" s="41" t="str">
        <f t="shared" si="453"/>
        <v/>
      </c>
      <c r="U2187" s="41" t="str">
        <f t="shared" si="454"/>
        <v/>
      </c>
      <c r="V2187" s="41" t="e">
        <f t="shared" si="442"/>
        <v>#N/A</v>
      </c>
      <c r="W2187" s="18" t="e">
        <f>_xlfn.XLOOKUP($B2187,'[1]Query2 w Prices'!$B:$B,'[1]Query2 w Prices'!$L:$L)</f>
        <v>#N/A</v>
      </c>
    </row>
    <row r="2188" spans="2:23" ht="16.5" customHeight="1" x14ac:dyDescent="0.25">
      <c r="B2188" s="42" t="s">
        <v>3670</v>
      </c>
      <c r="C2188" s="33" t="s">
        <v>6891</v>
      </c>
      <c r="D2188" s="34" t="str">
        <f>_xlfn.XLOOKUP($B2188,[1]Redo!$A:$A,[1]Redo!$AD:$AD)</f>
        <v>SGN,S11,BFY,SW95aP(CA),</v>
      </c>
      <c r="E2188" s="35">
        <v>1326</v>
      </c>
      <c r="F2188" s="36">
        <f>_xlfn.XLOOKUP($B2188,'[1]DOT Signs Costs (2)'!$A:$A,'[1]DOT Signs Costs (2)'!$Y:$Y)</f>
        <v>0.56820000000000015</v>
      </c>
      <c r="G2188" s="37">
        <f t="shared" si="444"/>
        <v>34.092000000000006</v>
      </c>
      <c r="H2188" s="36">
        <f>_xlfn.XLOOKUP($B2188,'[1]DOT Signs Costs (2)'!$A:$A,'[1]DOT Signs Costs (2)'!$W:$W)</f>
        <v>108.768</v>
      </c>
      <c r="I2188" s="36">
        <f t="shared" si="443"/>
        <v>26.358798000000007</v>
      </c>
      <c r="J2188" s="36">
        <f t="shared" si="445"/>
        <v>0.38069400000000014</v>
      </c>
      <c r="K2188" s="36">
        <f t="shared" si="446"/>
        <v>26.358798000000007</v>
      </c>
      <c r="L2188" s="36">
        <f t="shared" si="447"/>
        <v>135.50749200000001</v>
      </c>
      <c r="M2188" s="36">
        <f t="shared" si="448"/>
        <v>10.596685874400002</v>
      </c>
      <c r="N2188" s="36">
        <f t="shared" si="449"/>
        <v>146.10417787440002</v>
      </c>
      <c r="O2188" s="36">
        <f t="shared" si="450"/>
        <v>26.624036928628321</v>
      </c>
      <c r="P2188" s="36">
        <f t="shared" si="451"/>
        <v>172.72821480302835</v>
      </c>
      <c r="Q2188" s="38" t="e">
        <v>#N/A</v>
      </c>
      <c r="R2188" s="39" t="str">
        <f t="shared" si="452"/>
        <v xml:space="preserve"> </v>
      </c>
      <c r="S2188" s="40"/>
      <c r="T2188" s="41" t="str">
        <f t="shared" si="453"/>
        <v/>
      </c>
      <c r="U2188" s="41" t="str">
        <f t="shared" si="454"/>
        <v/>
      </c>
      <c r="V2188" s="41" t="e">
        <f t="shared" si="442"/>
        <v>#N/A</v>
      </c>
      <c r="W2188" s="18" t="e">
        <f>_xlfn.XLOOKUP($B2188,'[1]Query2 w Prices'!$B:$B,'[1]Query2 w Prices'!$L:$L)</f>
        <v>#N/A</v>
      </c>
    </row>
    <row r="2189" spans="2:23" ht="16.5" customHeight="1" x14ac:dyDescent="0.25">
      <c r="B2189" s="32" t="s">
        <v>3671</v>
      </c>
      <c r="C2189" s="33" t="s">
        <v>6892</v>
      </c>
      <c r="D2189" s="34" t="str">
        <f>_xlfn.XLOOKUP($B2189,[1]Redo!$A:$A,[1]Redo!$AD:$AD)</f>
        <v>SGN,S11,BFY,W10-1,</v>
      </c>
      <c r="E2189" s="35">
        <v>1326</v>
      </c>
      <c r="F2189" s="36" t="e">
        <f>_xlfn.XLOOKUP($B2189,'[1]DOT Signs Costs (2)'!$A:$A,'[1]DOT Signs Costs (2)'!$Y:$Y)</f>
        <v>#VALUE!</v>
      </c>
      <c r="G2189" s="37" t="str">
        <f t="shared" si="444"/>
        <v xml:space="preserve"> </v>
      </c>
      <c r="H2189" s="36" t="e">
        <f>_xlfn.XLOOKUP($B2189,'[1]DOT Signs Costs (2)'!$A:$A,'[1]DOT Signs Costs (2)'!$W:$W)</f>
        <v>#VALUE!</v>
      </c>
      <c r="I2189" s="36" t="e">
        <f t="shared" si="443"/>
        <v>#VALUE!</v>
      </c>
      <c r="J2189" s="36" t="str">
        <f t="shared" si="445"/>
        <v xml:space="preserve"> </v>
      </c>
      <c r="K2189" s="36" t="str">
        <f t="shared" si="446"/>
        <v xml:space="preserve"> </v>
      </c>
      <c r="L2189" s="36" t="str">
        <f t="shared" si="447"/>
        <v xml:space="preserve"> </v>
      </c>
      <c r="M2189" s="36" t="str">
        <f t="shared" si="448"/>
        <v xml:space="preserve"> </v>
      </c>
      <c r="N2189" s="36" t="str">
        <f t="shared" si="449"/>
        <v xml:space="preserve"> </v>
      </c>
      <c r="O2189" s="36" t="str">
        <f t="shared" si="450"/>
        <v xml:space="preserve"> </v>
      </c>
      <c r="P2189" s="36" t="str">
        <f t="shared" si="451"/>
        <v/>
      </c>
      <c r="Q2189" s="38" t="e">
        <v>#N/A</v>
      </c>
      <c r="R2189" s="39" t="str">
        <f t="shared" si="452"/>
        <v xml:space="preserve"> </v>
      </c>
      <c r="S2189" s="40"/>
      <c r="T2189" s="41" t="str">
        <f t="shared" si="453"/>
        <v/>
      </c>
      <c r="U2189" s="41" t="str">
        <f t="shared" si="454"/>
        <v/>
      </c>
      <c r="V2189" s="41" t="e">
        <f t="shared" si="442"/>
        <v>#N/A</v>
      </c>
      <c r="W2189" s="18" t="e">
        <f>_xlfn.XLOOKUP($B2189,'[1]Query2 w Prices'!$B:$B,'[1]Query2 w Prices'!$L:$L)</f>
        <v>#N/A</v>
      </c>
    </row>
    <row r="2190" spans="2:23" ht="16.5" customHeight="1" x14ac:dyDescent="0.25">
      <c r="B2190" s="42" t="s">
        <v>3674</v>
      </c>
      <c r="C2190" s="33" t="s">
        <v>6893</v>
      </c>
      <c r="D2190" s="34" t="str">
        <f>_xlfn.XLOOKUP($B2190,[1]Redo!$A:$A,[1]Redo!$AD:$AD)</f>
        <v>SGN,S11,BFY,W10-1,</v>
      </c>
      <c r="E2190" s="35">
        <v>1326</v>
      </c>
      <c r="F2190" s="36" t="e">
        <f>_xlfn.XLOOKUP($B2190,'[1]DOT Signs Costs (2)'!$A:$A,'[1]DOT Signs Costs (2)'!$Y:$Y)</f>
        <v>#VALUE!</v>
      </c>
      <c r="G2190" s="37" t="str">
        <f t="shared" si="444"/>
        <v xml:space="preserve"> </v>
      </c>
      <c r="H2190" s="36" t="e">
        <f>_xlfn.XLOOKUP($B2190,'[1]DOT Signs Costs (2)'!$A:$A,'[1]DOT Signs Costs (2)'!$W:$W)</f>
        <v>#VALUE!</v>
      </c>
      <c r="I2190" s="36" t="e">
        <f t="shared" si="443"/>
        <v>#VALUE!</v>
      </c>
      <c r="J2190" s="36" t="str">
        <f t="shared" si="445"/>
        <v xml:space="preserve"> </v>
      </c>
      <c r="K2190" s="36" t="str">
        <f t="shared" si="446"/>
        <v xml:space="preserve"> </v>
      </c>
      <c r="L2190" s="36" t="str">
        <f t="shared" si="447"/>
        <v xml:space="preserve"> </v>
      </c>
      <c r="M2190" s="36" t="str">
        <f t="shared" si="448"/>
        <v xml:space="preserve"> </v>
      </c>
      <c r="N2190" s="36" t="str">
        <f t="shared" si="449"/>
        <v xml:space="preserve"> </v>
      </c>
      <c r="O2190" s="36" t="str">
        <f t="shared" si="450"/>
        <v xml:space="preserve"> </v>
      </c>
      <c r="P2190" s="36" t="str">
        <f t="shared" si="451"/>
        <v/>
      </c>
      <c r="Q2190" s="38">
        <v>69.23</v>
      </c>
      <c r="R2190" s="39" t="str">
        <f t="shared" si="452"/>
        <v xml:space="preserve"> </v>
      </c>
      <c r="S2190" s="40"/>
      <c r="T2190" s="41" t="str">
        <f t="shared" si="453"/>
        <v/>
      </c>
      <c r="U2190" s="41" t="str">
        <f t="shared" si="454"/>
        <v/>
      </c>
      <c r="V2190" s="41">
        <f t="shared" si="442"/>
        <v>69.23</v>
      </c>
      <c r="W2190" s="18">
        <f>_xlfn.XLOOKUP($B2190,'[1]Query2 w Prices'!$B:$B,'[1]Query2 w Prices'!$L:$L)</f>
        <v>69.154899999999998</v>
      </c>
    </row>
    <row r="2191" spans="2:23" ht="16.5" customHeight="1" x14ac:dyDescent="0.25">
      <c r="B2191" s="32" t="s">
        <v>3676</v>
      </c>
      <c r="C2191" s="33" t="s">
        <v>6894</v>
      </c>
      <c r="D2191" s="34" t="str">
        <f>_xlfn.XLOOKUP($B2191,[1]Redo!$A:$A,[1]Redo!$AD:$AD)</f>
        <v>SGN,S11,BFY,W10-1,</v>
      </c>
      <c r="E2191" s="35">
        <v>1326</v>
      </c>
      <c r="F2191" s="36" t="e">
        <f>_xlfn.XLOOKUP($B2191,'[1]DOT Signs Costs (2)'!$A:$A,'[1]DOT Signs Costs (2)'!$Y:$Y)</f>
        <v>#VALUE!</v>
      </c>
      <c r="G2191" s="37" t="str">
        <f t="shared" si="444"/>
        <v xml:space="preserve"> </v>
      </c>
      <c r="H2191" s="36" t="e">
        <f>_xlfn.XLOOKUP($B2191,'[1]DOT Signs Costs (2)'!$A:$A,'[1]DOT Signs Costs (2)'!$W:$W)</f>
        <v>#VALUE!</v>
      </c>
      <c r="I2191" s="36" t="e">
        <f t="shared" si="443"/>
        <v>#VALUE!</v>
      </c>
      <c r="J2191" s="36" t="str">
        <f t="shared" si="445"/>
        <v xml:space="preserve"> </v>
      </c>
      <c r="K2191" s="36" t="str">
        <f t="shared" si="446"/>
        <v xml:space="preserve"> </v>
      </c>
      <c r="L2191" s="36" t="str">
        <f t="shared" si="447"/>
        <v xml:space="preserve"> </v>
      </c>
      <c r="M2191" s="36" t="str">
        <f t="shared" si="448"/>
        <v xml:space="preserve"> </v>
      </c>
      <c r="N2191" s="36" t="str">
        <f t="shared" si="449"/>
        <v xml:space="preserve"> </v>
      </c>
      <c r="O2191" s="36" t="str">
        <f t="shared" si="450"/>
        <v xml:space="preserve"> </v>
      </c>
      <c r="P2191" s="36" t="str">
        <f t="shared" si="451"/>
        <v/>
      </c>
      <c r="Q2191" s="38">
        <v>171.26</v>
      </c>
      <c r="R2191" s="39" t="str">
        <f t="shared" si="452"/>
        <v xml:space="preserve"> </v>
      </c>
      <c r="S2191" s="40"/>
      <c r="T2191" s="41" t="str">
        <f t="shared" si="453"/>
        <v/>
      </c>
      <c r="U2191" s="41" t="str">
        <f t="shared" si="454"/>
        <v/>
      </c>
      <c r="V2191" s="41">
        <f t="shared" si="442"/>
        <v>171.26</v>
      </c>
      <c r="W2191" s="18">
        <f>_xlfn.XLOOKUP($B2191,'[1]Query2 w Prices'!$B:$B,'[1]Query2 w Prices'!$L:$L)</f>
        <v>171.1866</v>
      </c>
    </row>
    <row r="2192" spans="2:23" ht="16.5" customHeight="1" x14ac:dyDescent="0.25">
      <c r="B2192" s="42" t="s">
        <v>3678</v>
      </c>
      <c r="C2192" s="33" t="s">
        <v>6895</v>
      </c>
      <c r="D2192" s="34" t="str">
        <f>_xlfn.XLOOKUP($B2192,[1]Redo!$A:$A,[1]Redo!$AD:$AD)</f>
        <v>SGN,S11,BFY,W10-1,</v>
      </c>
      <c r="E2192" s="35">
        <v>1326</v>
      </c>
      <c r="F2192" s="36" t="e">
        <f>_xlfn.XLOOKUP($B2192,'[1]DOT Signs Costs (2)'!$A:$A,'[1]DOT Signs Costs (2)'!$Y:$Y)</f>
        <v>#VALUE!</v>
      </c>
      <c r="G2192" s="37" t="str">
        <f t="shared" si="444"/>
        <v xml:space="preserve"> </v>
      </c>
      <c r="H2192" s="36" t="e">
        <f>_xlfn.XLOOKUP($B2192,'[1]DOT Signs Costs (2)'!$A:$A,'[1]DOT Signs Costs (2)'!$W:$W)</f>
        <v>#VALUE!</v>
      </c>
      <c r="I2192" s="36" t="e">
        <f t="shared" si="443"/>
        <v>#VALUE!</v>
      </c>
      <c r="J2192" s="36" t="str">
        <f t="shared" si="445"/>
        <v xml:space="preserve"> </v>
      </c>
      <c r="K2192" s="36" t="str">
        <f t="shared" si="446"/>
        <v xml:space="preserve"> </v>
      </c>
      <c r="L2192" s="36" t="str">
        <f t="shared" si="447"/>
        <v xml:space="preserve"> </v>
      </c>
      <c r="M2192" s="36" t="str">
        <f t="shared" si="448"/>
        <v xml:space="preserve"> </v>
      </c>
      <c r="N2192" s="36" t="str">
        <f t="shared" si="449"/>
        <v xml:space="preserve"> </v>
      </c>
      <c r="O2192" s="36" t="str">
        <f t="shared" si="450"/>
        <v xml:space="preserve"> </v>
      </c>
      <c r="P2192" s="36" t="str">
        <f t="shared" si="451"/>
        <v/>
      </c>
      <c r="Q2192" s="38">
        <v>36.36</v>
      </c>
      <c r="R2192" s="39" t="str">
        <f t="shared" si="452"/>
        <v xml:space="preserve"> </v>
      </c>
      <c r="S2192" s="40"/>
      <c r="T2192" s="41" t="str">
        <f t="shared" si="453"/>
        <v/>
      </c>
      <c r="U2192" s="41" t="str">
        <f t="shared" si="454"/>
        <v/>
      </c>
      <c r="V2192" s="41">
        <f t="shared" si="442"/>
        <v>36.36</v>
      </c>
      <c r="W2192" s="18">
        <f>_xlfn.XLOOKUP($B2192,'[1]Query2 w Prices'!$B:$B,'[1]Query2 w Prices'!$L:$L)</f>
        <v>36.277999999999999</v>
      </c>
    </row>
    <row r="2193" spans="2:23" ht="16.5" customHeight="1" x14ac:dyDescent="0.25">
      <c r="B2193" s="32" t="s">
        <v>3680</v>
      </c>
      <c r="C2193" s="33" t="s">
        <v>6896</v>
      </c>
      <c r="D2193" s="34" t="str">
        <f>_xlfn.XLOOKUP($B2193,[1]Redo!$A:$A,[1]Redo!$AD:$AD)</f>
        <v>SGN,S11,BFY,W10-11,</v>
      </c>
      <c r="E2193" s="35">
        <v>1326</v>
      </c>
      <c r="F2193" s="36">
        <f>_xlfn.XLOOKUP($B2193,'[1]DOT Signs Costs (2)'!$A:$A,'[1]DOT Signs Costs (2)'!$Y:$Y)</f>
        <v>0.46115</v>
      </c>
      <c r="G2193" s="37">
        <f t="shared" si="444"/>
        <v>27.669</v>
      </c>
      <c r="H2193" s="36">
        <f>_xlfn.XLOOKUP($B2193,'[1]DOT Signs Costs (2)'!$A:$A,'[1]DOT Signs Costs (2)'!$W:$W)</f>
        <v>81.576000000000008</v>
      </c>
      <c r="I2193" s="36">
        <f t="shared" si="443"/>
        <v>21.3927485</v>
      </c>
      <c r="J2193" s="36">
        <f t="shared" si="445"/>
        <v>0.30897050000000004</v>
      </c>
      <c r="K2193" s="36">
        <f t="shared" si="446"/>
        <v>21.3927485</v>
      </c>
      <c r="L2193" s="36">
        <f t="shared" si="447"/>
        <v>103.277719</v>
      </c>
      <c r="M2193" s="36">
        <f t="shared" si="448"/>
        <v>8.0763176258000016</v>
      </c>
      <c r="N2193" s="36">
        <f t="shared" si="449"/>
        <v>111.35403662580001</v>
      </c>
      <c r="O2193" s="36">
        <f t="shared" si="450"/>
        <v>20.291644129613871</v>
      </c>
      <c r="P2193" s="36">
        <f t="shared" si="451"/>
        <v>131.64568075541388</v>
      </c>
      <c r="Q2193" s="38">
        <v>74.900000000000006</v>
      </c>
      <c r="R2193" s="39">
        <f t="shared" si="452"/>
        <v>-0.43104855723175883</v>
      </c>
      <c r="S2193" s="40"/>
      <c r="T2193" s="41" t="str">
        <f t="shared" si="453"/>
        <v/>
      </c>
      <c r="U2193" s="41" t="str">
        <f t="shared" si="454"/>
        <v/>
      </c>
      <c r="V2193" s="41">
        <f t="shared" si="442"/>
        <v>74.900000000000006</v>
      </c>
      <c r="W2193" s="18">
        <f>_xlfn.XLOOKUP($B2193,'[1]Query2 w Prices'!$B:$B,'[1]Query2 w Prices'!$L:$L)</f>
        <v>74.823300000000003</v>
      </c>
    </row>
    <row r="2194" spans="2:23" ht="16.5" customHeight="1" x14ac:dyDescent="0.25">
      <c r="B2194" s="42" t="s">
        <v>3683</v>
      </c>
      <c r="C2194" s="33" t="s">
        <v>6897</v>
      </c>
      <c r="D2194" s="34" t="str">
        <f>_xlfn.XLOOKUP($B2194,[1]Redo!$A:$A,[1]Redo!$AD:$AD)</f>
        <v>SGN,S11,BFY,W10-11,</v>
      </c>
      <c r="E2194" s="35">
        <v>1326</v>
      </c>
      <c r="F2194" s="36">
        <f>_xlfn.XLOOKUP($B2194,'[1]DOT Signs Costs (2)'!$A:$A,'[1]DOT Signs Costs (2)'!$Y:$Y)</f>
        <v>0.77759999999999996</v>
      </c>
      <c r="G2194" s="37">
        <f t="shared" si="444"/>
        <v>46.655999999999999</v>
      </c>
      <c r="H2194" s="36">
        <f>_xlfn.XLOOKUP($B2194,'[1]DOT Signs Costs (2)'!$A:$A,'[1]DOT Signs Costs (2)'!$W:$W)</f>
        <v>145.024</v>
      </c>
      <c r="I2194" s="36">
        <f t="shared" si="443"/>
        <v>36.072863999999996</v>
      </c>
      <c r="J2194" s="36">
        <f t="shared" si="445"/>
        <v>0.52099200000000001</v>
      </c>
      <c r="K2194" s="36">
        <f t="shared" si="446"/>
        <v>36.072863999999996</v>
      </c>
      <c r="L2194" s="36">
        <f t="shared" si="447"/>
        <v>181.61785600000002</v>
      </c>
      <c r="M2194" s="36">
        <f t="shared" si="448"/>
        <v>14.202516339200002</v>
      </c>
      <c r="N2194" s="36">
        <f t="shared" si="449"/>
        <v>195.82037233920002</v>
      </c>
      <c r="O2194" s="36">
        <f t="shared" si="450"/>
        <v>35.683639580919262</v>
      </c>
      <c r="P2194" s="36">
        <f t="shared" si="451"/>
        <v>231.5040119201193</v>
      </c>
      <c r="Q2194" s="38">
        <v>140.65</v>
      </c>
      <c r="R2194" s="39">
        <f t="shared" si="452"/>
        <v>-0.39245113363939699</v>
      </c>
      <c r="S2194" s="40"/>
      <c r="T2194" s="41" t="str">
        <f t="shared" si="453"/>
        <v/>
      </c>
      <c r="U2194" s="41" t="str">
        <f t="shared" si="454"/>
        <v/>
      </c>
      <c r="V2194" s="41">
        <f t="shared" si="442"/>
        <v>140.65</v>
      </c>
      <c r="W2194" s="18">
        <f>_xlfn.XLOOKUP($B2194,'[1]Query2 w Prices'!$B:$B,'[1]Query2 w Prices'!$L:$L)</f>
        <v>140.5771</v>
      </c>
    </row>
    <row r="2195" spans="2:23" ht="16.5" customHeight="1" x14ac:dyDescent="0.25">
      <c r="B2195" s="32" t="s">
        <v>3684</v>
      </c>
      <c r="C2195" s="33" t="s">
        <v>6898</v>
      </c>
      <c r="D2195" s="34" t="str">
        <f>_xlfn.XLOOKUP($B2195,[1]Redo!$A:$A,[1]Redo!$AD:$AD)</f>
        <v>SGN,S11,BFY,W10-11a,</v>
      </c>
      <c r="E2195" s="35">
        <v>1326</v>
      </c>
      <c r="F2195" s="36">
        <f>_xlfn.XLOOKUP($B2195,'[1]DOT Signs Costs (2)'!$A:$A,'[1]DOT Signs Costs (2)'!$Y:$Y)</f>
        <v>0.39762499999999995</v>
      </c>
      <c r="G2195" s="37">
        <f t="shared" si="444"/>
        <v>23.857499999999998</v>
      </c>
      <c r="H2195" s="36">
        <f>_xlfn.XLOOKUP($B2195,'[1]DOT Signs Costs (2)'!$A:$A,'[1]DOT Signs Costs (2)'!$W:$W)</f>
        <v>67.98</v>
      </c>
      <c r="I2195" s="36">
        <f t="shared" si="443"/>
        <v>18.445823749999999</v>
      </c>
      <c r="J2195" s="36">
        <f t="shared" si="445"/>
        <v>0.26640874999999997</v>
      </c>
      <c r="K2195" s="36">
        <f t="shared" si="446"/>
        <v>18.445823749999999</v>
      </c>
      <c r="L2195" s="36">
        <f t="shared" si="447"/>
        <v>86.692232500000003</v>
      </c>
      <c r="M2195" s="36">
        <f t="shared" si="448"/>
        <v>6.7793325815000003</v>
      </c>
      <c r="N2195" s="36">
        <f t="shared" si="449"/>
        <v>93.471565081500003</v>
      </c>
      <c r="O2195" s="36">
        <f t="shared" si="450"/>
        <v>17.032985892065895</v>
      </c>
      <c r="P2195" s="36">
        <f t="shared" si="451"/>
        <v>110.5045509735659</v>
      </c>
      <c r="Q2195" s="38">
        <v>62.43</v>
      </c>
      <c r="R2195" s="39">
        <f t="shared" si="452"/>
        <v>-0.43504589222814855</v>
      </c>
      <c r="S2195" s="40"/>
      <c r="T2195" s="41" t="str">
        <f t="shared" si="453"/>
        <v/>
      </c>
      <c r="U2195" s="41" t="str">
        <f t="shared" si="454"/>
        <v/>
      </c>
      <c r="V2195" s="41">
        <f t="shared" si="442"/>
        <v>62.43</v>
      </c>
      <c r="W2195" s="18">
        <f>_xlfn.XLOOKUP($B2195,'[1]Query2 w Prices'!$B:$B,'[1]Query2 w Prices'!$L:$L)</f>
        <v>62.352699999999999</v>
      </c>
    </row>
    <row r="2196" spans="2:23" ht="16.5" customHeight="1" x14ac:dyDescent="0.25">
      <c r="B2196" s="42" t="s">
        <v>3687</v>
      </c>
      <c r="C2196" s="33" t="s">
        <v>6899</v>
      </c>
      <c r="D2196" s="34" t="str">
        <f>_xlfn.XLOOKUP($B2196,[1]Redo!$A:$A,[1]Redo!$AD:$AD)</f>
        <v>SGN,S11,BFY,W10-11b,</v>
      </c>
      <c r="E2196" s="35">
        <v>1326</v>
      </c>
      <c r="F2196" s="36">
        <f>_xlfn.XLOOKUP($B2196,'[1]DOT Signs Costs (2)'!$A:$A,'[1]DOT Signs Costs (2)'!$Y:$Y)</f>
        <v>0.39762499999999995</v>
      </c>
      <c r="G2196" s="37">
        <f t="shared" si="444"/>
        <v>23.857499999999998</v>
      </c>
      <c r="H2196" s="36">
        <f>_xlfn.XLOOKUP($B2196,'[1]DOT Signs Costs (2)'!$A:$A,'[1]DOT Signs Costs (2)'!$W:$W)</f>
        <v>67.98</v>
      </c>
      <c r="I2196" s="36">
        <f t="shared" si="443"/>
        <v>18.445823749999999</v>
      </c>
      <c r="J2196" s="36">
        <f t="shared" si="445"/>
        <v>0.26640874999999997</v>
      </c>
      <c r="K2196" s="36">
        <f t="shared" si="446"/>
        <v>18.445823749999999</v>
      </c>
      <c r="L2196" s="36">
        <f t="shared" si="447"/>
        <v>86.692232500000003</v>
      </c>
      <c r="M2196" s="36">
        <f t="shared" si="448"/>
        <v>6.7793325815000003</v>
      </c>
      <c r="N2196" s="36">
        <f t="shared" si="449"/>
        <v>93.471565081500003</v>
      </c>
      <c r="O2196" s="36">
        <f t="shared" si="450"/>
        <v>17.032985892065895</v>
      </c>
      <c r="P2196" s="36">
        <f t="shared" si="451"/>
        <v>110.5045509735659</v>
      </c>
      <c r="Q2196" s="38">
        <v>62.43</v>
      </c>
      <c r="R2196" s="39">
        <f t="shared" si="452"/>
        <v>-0.43504589222814855</v>
      </c>
      <c r="S2196" s="40"/>
      <c r="T2196" s="41" t="str">
        <f t="shared" si="453"/>
        <v/>
      </c>
      <c r="U2196" s="41" t="str">
        <f t="shared" si="454"/>
        <v/>
      </c>
      <c r="V2196" s="41">
        <f t="shared" si="442"/>
        <v>62.43</v>
      </c>
      <c r="W2196" s="18">
        <f>_xlfn.XLOOKUP($B2196,'[1]Query2 w Prices'!$B:$B,'[1]Query2 w Prices'!$L:$L)</f>
        <v>62.352699999999999</v>
      </c>
    </row>
    <row r="2197" spans="2:23" ht="16.5" customHeight="1" x14ac:dyDescent="0.25">
      <c r="B2197" s="32" t="s">
        <v>3690</v>
      </c>
      <c r="C2197" s="33" t="s">
        <v>6900</v>
      </c>
      <c r="D2197" s="34" t="str">
        <f>_xlfn.XLOOKUP($B2197,[1]Redo!$A:$A,[1]Redo!$AD:$AD)</f>
        <v>SGN,S11,BFY,W10-12,</v>
      </c>
      <c r="E2197" s="35">
        <v>1326</v>
      </c>
      <c r="F2197" s="36">
        <f>_xlfn.XLOOKUP($B2197,'[1]DOT Signs Costs (2)'!$A:$A,'[1]DOT Signs Costs (2)'!$Y:$Y)</f>
        <v>0.46115</v>
      </c>
      <c r="G2197" s="37">
        <f t="shared" si="444"/>
        <v>27.669</v>
      </c>
      <c r="H2197" s="36">
        <f>_xlfn.XLOOKUP($B2197,'[1]DOT Signs Costs (2)'!$A:$A,'[1]DOT Signs Costs (2)'!$W:$W)</f>
        <v>81.576000000000008</v>
      </c>
      <c r="I2197" s="36">
        <f t="shared" si="443"/>
        <v>21.3927485</v>
      </c>
      <c r="J2197" s="36">
        <f t="shared" si="445"/>
        <v>0.30897050000000004</v>
      </c>
      <c r="K2197" s="36">
        <f t="shared" si="446"/>
        <v>21.3927485</v>
      </c>
      <c r="L2197" s="36">
        <f t="shared" si="447"/>
        <v>103.277719</v>
      </c>
      <c r="M2197" s="36">
        <f t="shared" si="448"/>
        <v>8.0763176258000016</v>
      </c>
      <c r="N2197" s="36">
        <f t="shared" si="449"/>
        <v>111.35403662580001</v>
      </c>
      <c r="O2197" s="36">
        <f t="shared" si="450"/>
        <v>20.291644129613871</v>
      </c>
      <c r="P2197" s="36">
        <f t="shared" si="451"/>
        <v>131.64568075541388</v>
      </c>
      <c r="Q2197" s="38">
        <v>74.900000000000006</v>
      </c>
      <c r="R2197" s="39">
        <f t="shared" si="452"/>
        <v>-0.43104855723175883</v>
      </c>
      <c r="S2197" s="40"/>
      <c r="T2197" s="41" t="str">
        <f t="shared" si="453"/>
        <v/>
      </c>
      <c r="U2197" s="41" t="str">
        <f t="shared" si="454"/>
        <v/>
      </c>
      <c r="V2197" s="41">
        <f t="shared" si="442"/>
        <v>74.900000000000006</v>
      </c>
      <c r="W2197" s="18">
        <f>_xlfn.XLOOKUP($B2197,'[1]Query2 w Prices'!$B:$B,'[1]Query2 w Prices'!$L:$L)</f>
        <v>74.823300000000003</v>
      </c>
    </row>
    <row r="2198" spans="2:23" ht="16.5" customHeight="1" x14ac:dyDescent="0.25">
      <c r="B2198" s="42" t="s">
        <v>3693</v>
      </c>
      <c r="C2198" s="33" t="s">
        <v>6901</v>
      </c>
      <c r="D2198" s="34" t="str">
        <f>_xlfn.XLOOKUP($B2198,[1]Redo!$A:$A,[1]Redo!$AD:$AD)</f>
        <v>SGN,S11,BFY,W10-12,</v>
      </c>
      <c r="E2198" s="35">
        <v>1326</v>
      </c>
      <c r="F2198" s="36">
        <f>_xlfn.XLOOKUP($B2198,'[1]DOT Signs Costs (2)'!$A:$A,'[1]DOT Signs Costs (2)'!$Y:$Y)</f>
        <v>0.77759999999999996</v>
      </c>
      <c r="G2198" s="37">
        <f t="shared" si="444"/>
        <v>46.655999999999999</v>
      </c>
      <c r="H2198" s="36">
        <f>_xlfn.XLOOKUP($B2198,'[1]DOT Signs Costs (2)'!$A:$A,'[1]DOT Signs Costs (2)'!$W:$W)</f>
        <v>145.024</v>
      </c>
      <c r="I2198" s="36">
        <f t="shared" si="443"/>
        <v>36.072863999999996</v>
      </c>
      <c r="J2198" s="36">
        <f t="shared" si="445"/>
        <v>0.52099200000000001</v>
      </c>
      <c r="K2198" s="36">
        <f t="shared" si="446"/>
        <v>36.072863999999996</v>
      </c>
      <c r="L2198" s="36">
        <f t="shared" si="447"/>
        <v>181.61785600000002</v>
      </c>
      <c r="M2198" s="36">
        <f t="shared" si="448"/>
        <v>14.202516339200002</v>
      </c>
      <c r="N2198" s="36">
        <f t="shared" si="449"/>
        <v>195.82037233920002</v>
      </c>
      <c r="O2198" s="36">
        <f t="shared" si="450"/>
        <v>35.683639580919262</v>
      </c>
      <c r="P2198" s="36">
        <f t="shared" si="451"/>
        <v>231.5040119201193</v>
      </c>
      <c r="Q2198" s="38">
        <v>140.65</v>
      </c>
      <c r="R2198" s="39">
        <f t="shared" si="452"/>
        <v>-0.39245113363939699</v>
      </c>
      <c r="S2198" s="40"/>
      <c r="T2198" s="41" t="str">
        <f t="shared" si="453"/>
        <v/>
      </c>
      <c r="U2198" s="41" t="str">
        <f t="shared" si="454"/>
        <v/>
      </c>
      <c r="V2198" s="41">
        <f t="shared" si="442"/>
        <v>140.65</v>
      </c>
      <c r="W2198" s="18">
        <f>_xlfn.XLOOKUP($B2198,'[1]Query2 w Prices'!$B:$B,'[1]Query2 w Prices'!$L:$L)</f>
        <v>140.5771</v>
      </c>
    </row>
    <row r="2199" spans="2:23" ht="16.5" customHeight="1" x14ac:dyDescent="0.25">
      <c r="B2199" s="32" t="s">
        <v>3694</v>
      </c>
      <c r="C2199" s="33" t="s">
        <v>6902</v>
      </c>
      <c r="D2199" s="34" t="str">
        <f>_xlfn.XLOOKUP($B2199,[1]Redo!$A:$A,[1]Redo!$AD:$AD)</f>
        <v>SGN,S11,BFY,W10-12,</v>
      </c>
      <c r="E2199" s="35">
        <v>1326</v>
      </c>
      <c r="F2199" s="36">
        <f>_xlfn.XLOOKUP($B2199,'[1]DOT Signs Costs (2)'!$A:$A,'[1]DOT Signs Costs (2)'!$Y:$Y)</f>
        <v>0.14528749999999999</v>
      </c>
      <c r="G2199" s="37">
        <f t="shared" si="444"/>
        <v>8.7172499999999999</v>
      </c>
      <c r="H2199" s="36">
        <f>_xlfn.XLOOKUP($B2199,'[1]DOT Signs Costs (2)'!$A:$A,'[1]DOT Signs Costs (2)'!$W:$W)</f>
        <v>20.394000000000002</v>
      </c>
      <c r="I2199" s="36">
        <f t="shared" si="443"/>
        <v>6.7398871249999992</v>
      </c>
      <c r="J2199" s="36">
        <f t="shared" si="445"/>
        <v>9.7342625000000002E-2</v>
      </c>
      <c r="K2199" s="36">
        <f t="shared" si="446"/>
        <v>6.7398871249999992</v>
      </c>
      <c r="L2199" s="36">
        <f t="shared" si="447"/>
        <v>27.231229750000001</v>
      </c>
      <c r="M2199" s="36">
        <f t="shared" si="448"/>
        <v>2.1294821664500003</v>
      </c>
      <c r="N2199" s="36">
        <f t="shared" si="449"/>
        <v>29.360711916450001</v>
      </c>
      <c r="O2199" s="36">
        <f t="shared" si="450"/>
        <v>5.3502965465257235</v>
      </c>
      <c r="P2199" s="36">
        <f t="shared" si="451"/>
        <v>34.711008462975727</v>
      </c>
      <c r="Q2199" s="38">
        <v>22.75</v>
      </c>
      <c r="R2199" s="39">
        <f t="shared" si="452"/>
        <v>-0.34458833069439221</v>
      </c>
      <c r="S2199" s="40"/>
      <c r="T2199" s="41" t="str">
        <f t="shared" si="453"/>
        <v/>
      </c>
      <c r="U2199" s="41" t="str">
        <f t="shared" si="454"/>
        <v/>
      </c>
      <c r="V2199" s="41">
        <f t="shared" si="442"/>
        <v>22.75</v>
      </c>
      <c r="W2199" s="18">
        <f>_xlfn.XLOOKUP($B2199,'[1]Query2 w Prices'!$B:$B,'[1]Query2 w Prices'!$L:$L)</f>
        <v>22.6737</v>
      </c>
    </row>
    <row r="2200" spans="2:23" ht="16.5" customHeight="1" x14ac:dyDescent="0.25">
      <c r="B2200" s="42" t="s">
        <v>3695</v>
      </c>
      <c r="C2200" s="33" t="s">
        <v>6903</v>
      </c>
      <c r="D2200" s="34" t="str">
        <f>_xlfn.XLOOKUP($B2200,[1]Redo!$A:$A,[1]Redo!$AD:$AD)</f>
        <v>SGN,S11,BFY,W10-13P,</v>
      </c>
      <c r="E2200" s="35">
        <v>1326</v>
      </c>
      <c r="F2200" s="36">
        <f>_xlfn.XLOOKUP($B2200,'[1]DOT Signs Costs (2)'!$A:$A,'[1]DOT Signs Costs (2)'!$Y:$Y)</f>
        <v>0.27174999999999999</v>
      </c>
      <c r="G2200" s="37">
        <f t="shared" si="444"/>
        <v>16.305</v>
      </c>
      <c r="H2200" s="36">
        <f>_xlfn.XLOOKUP($B2200,'[1]DOT Signs Costs (2)'!$A:$A,'[1]DOT Signs Costs (2)'!$W:$W)</f>
        <v>45.32</v>
      </c>
      <c r="I2200" s="36">
        <f t="shared" si="443"/>
        <v>12.6064825</v>
      </c>
      <c r="J2200" s="36">
        <f t="shared" si="445"/>
        <v>0.1820725</v>
      </c>
      <c r="K2200" s="36">
        <f t="shared" si="446"/>
        <v>12.6064825</v>
      </c>
      <c r="L2200" s="36">
        <f t="shared" si="447"/>
        <v>58.108554999999996</v>
      </c>
      <c r="M2200" s="36">
        <f t="shared" si="448"/>
        <v>4.5440890009999997</v>
      </c>
      <c r="N2200" s="36">
        <f t="shared" si="449"/>
        <v>62.652644000999999</v>
      </c>
      <c r="O2200" s="36">
        <f t="shared" si="450"/>
        <v>11.41696515340443</v>
      </c>
      <c r="P2200" s="36">
        <f t="shared" si="451"/>
        <v>74.069609154404432</v>
      </c>
      <c r="Q2200" s="38">
        <v>44.29</v>
      </c>
      <c r="R2200" s="39">
        <f t="shared" si="452"/>
        <v>-0.40204895765449894</v>
      </c>
      <c r="S2200" s="40"/>
      <c r="T2200" s="41" t="str">
        <f t="shared" si="453"/>
        <v/>
      </c>
      <c r="U2200" s="41" t="str">
        <f t="shared" si="454"/>
        <v/>
      </c>
      <c r="V2200" s="41">
        <f t="shared" si="442"/>
        <v>44.29</v>
      </c>
      <c r="W2200" s="18">
        <f>_xlfn.XLOOKUP($B2200,'[1]Query2 w Prices'!$B:$B,'[1]Query2 w Prices'!$L:$L)</f>
        <v>44.213799999999999</v>
      </c>
    </row>
    <row r="2201" spans="2:23" ht="16.5" customHeight="1" x14ac:dyDescent="0.25">
      <c r="B2201" s="32" t="s">
        <v>3698</v>
      </c>
      <c r="C2201" s="33" t="s">
        <v>6904</v>
      </c>
      <c r="D2201" s="34" t="str">
        <f>_xlfn.XLOOKUP($B2201,[1]Redo!$A:$A,[1]Redo!$AD:$AD)</f>
        <v>SGN,S11,BFY,W10-14aP,</v>
      </c>
      <c r="E2201" s="35">
        <v>1326</v>
      </c>
      <c r="F2201" s="36">
        <f>_xlfn.XLOOKUP($B2201,'[1]DOT Signs Costs (2)'!$A:$A,'[1]DOT Signs Costs (2)'!$Y:$Y)</f>
        <v>0.27174999999999999</v>
      </c>
      <c r="G2201" s="37">
        <f t="shared" si="444"/>
        <v>16.305</v>
      </c>
      <c r="H2201" s="36">
        <f>_xlfn.XLOOKUP($B2201,'[1]DOT Signs Costs (2)'!$A:$A,'[1]DOT Signs Costs (2)'!$W:$W)</f>
        <v>45.32</v>
      </c>
      <c r="I2201" s="36">
        <f t="shared" si="443"/>
        <v>12.6064825</v>
      </c>
      <c r="J2201" s="36">
        <f t="shared" si="445"/>
        <v>0.1820725</v>
      </c>
      <c r="K2201" s="36">
        <f t="shared" si="446"/>
        <v>12.6064825</v>
      </c>
      <c r="L2201" s="36">
        <f t="shared" si="447"/>
        <v>58.108554999999996</v>
      </c>
      <c r="M2201" s="36">
        <f t="shared" si="448"/>
        <v>4.5440890009999997</v>
      </c>
      <c r="N2201" s="36">
        <f t="shared" si="449"/>
        <v>62.652644000999999</v>
      </c>
      <c r="O2201" s="36">
        <f t="shared" si="450"/>
        <v>11.41696515340443</v>
      </c>
      <c r="P2201" s="36">
        <f t="shared" si="451"/>
        <v>74.069609154404432</v>
      </c>
      <c r="Q2201" s="38">
        <v>44.29</v>
      </c>
      <c r="R2201" s="39">
        <f t="shared" si="452"/>
        <v>-0.40204895765449894</v>
      </c>
      <c r="S2201" s="40"/>
      <c r="T2201" s="41" t="str">
        <f t="shared" si="453"/>
        <v/>
      </c>
      <c r="U2201" s="41" t="str">
        <f t="shared" si="454"/>
        <v/>
      </c>
      <c r="V2201" s="41">
        <f t="shared" si="442"/>
        <v>44.29</v>
      </c>
      <c r="W2201" s="18">
        <f>_xlfn.XLOOKUP($B2201,'[1]Query2 w Prices'!$B:$B,'[1]Query2 w Prices'!$L:$L)</f>
        <v>44.213799999999999</v>
      </c>
    </row>
    <row r="2202" spans="2:23" ht="16.5" customHeight="1" x14ac:dyDescent="0.25">
      <c r="B2202" s="42" t="s">
        <v>3701</v>
      </c>
      <c r="C2202" s="33" t="s">
        <v>6905</v>
      </c>
      <c r="D2202" s="34" t="str">
        <f>_xlfn.XLOOKUP($B2202,[1]Redo!$A:$A,[1]Redo!$AD:$AD)</f>
        <v>SGN,S11,BFY,W10-14P,</v>
      </c>
      <c r="E2202" s="35">
        <v>1326</v>
      </c>
      <c r="F2202" s="36">
        <f>_xlfn.XLOOKUP($B2202,'[1]DOT Signs Costs (2)'!$A:$A,'[1]DOT Signs Costs (2)'!$Y:$Y)</f>
        <v>0.27174999999999999</v>
      </c>
      <c r="G2202" s="37">
        <f t="shared" si="444"/>
        <v>16.305</v>
      </c>
      <c r="H2202" s="36">
        <f>_xlfn.XLOOKUP($B2202,'[1]DOT Signs Costs (2)'!$A:$A,'[1]DOT Signs Costs (2)'!$W:$W)</f>
        <v>45.32</v>
      </c>
      <c r="I2202" s="36">
        <f t="shared" si="443"/>
        <v>12.6064825</v>
      </c>
      <c r="J2202" s="36">
        <f t="shared" si="445"/>
        <v>0.1820725</v>
      </c>
      <c r="K2202" s="36">
        <f t="shared" si="446"/>
        <v>12.6064825</v>
      </c>
      <c r="L2202" s="36">
        <f t="shared" si="447"/>
        <v>58.108554999999996</v>
      </c>
      <c r="M2202" s="36">
        <f t="shared" si="448"/>
        <v>4.5440890009999997</v>
      </c>
      <c r="N2202" s="36">
        <f t="shared" si="449"/>
        <v>62.652644000999999</v>
      </c>
      <c r="O2202" s="36">
        <f t="shared" si="450"/>
        <v>11.41696515340443</v>
      </c>
      <c r="P2202" s="36">
        <f t="shared" si="451"/>
        <v>74.069609154404432</v>
      </c>
      <c r="Q2202" s="38">
        <v>44.29</v>
      </c>
      <c r="R2202" s="39">
        <f t="shared" si="452"/>
        <v>-0.40204895765449894</v>
      </c>
      <c r="S2202" s="40"/>
      <c r="T2202" s="41" t="str">
        <f t="shared" si="453"/>
        <v/>
      </c>
      <c r="U2202" s="41" t="str">
        <f t="shared" si="454"/>
        <v/>
      </c>
      <c r="V2202" s="41">
        <f t="shared" si="442"/>
        <v>44.29</v>
      </c>
      <c r="W2202" s="18">
        <f>_xlfn.XLOOKUP($B2202,'[1]Query2 w Prices'!$B:$B,'[1]Query2 w Prices'!$L:$L)</f>
        <v>44.213799999999999</v>
      </c>
    </row>
    <row r="2203" spans="2:23" ht="16.5" customHeight="1" x14ac:dyDescent="0.25">
      <c r="B2203" s="32" t="s">
        <v>3704</v>
      </c>
      <c r="C2203" s="33" t="s">
        <v>6906</v>
      </c>
      <c r="D2203" s="34" t="str">
        <f>_xlfn.XLOOKUP($B2203,[1]Redo!$A:$A,[1]Redo!$AD:$AD)</f>
        <v>SGN,S11,BFY,W10-15P,</v>
      </c>
      <c r="E2203" s="35">
        <v>1326</v>
      </c>
      <c r="F2203" s="36">
        <f>_xlfn.XLOOKUP($B2203,'[1]DOT Signs Costs (2)'!$A:$A,'[1]DOT Signs Costs (2)'!$Y:$Y)</f>
        <v>0.27174999999999999</v>
      </c>
      <c r="G2203" s="37">
        <f t="shared" si="444"/>
        <v>16.305</v>
      </c>
      <c r="H2203" s="36">
        <f>_xlfn.XLOOKUP($B2203,'[1]DOT Signs Costs (2)'!$A:$A,'[1]DOT Signs Costs (2)'!$W:$W)</f>
        <v>45.32</v>
      </c>
      <c r="I2203" s="36">
        <f t="shared" si="443"/>
        <v>12.6064825</v>
      </c>
      <c r="J2203" s="36">
        <f t="shared" si="445"/>
        <v>0.1820725</v>
      </c>
      <c r="K2203" s="36">
        <f t="shared" si="446"/>
        <v>12.6064825</v>
      </c>
      <c r="L2203" s="36">
        <f t="shared" si="447"/>
        <v>58.108554999999996</v>
      </c>
      <c r="M2203" s="36">
        <f t="shared" si="448"/>
        <v>4.5440890009999997</v>
      </c>
      <c r="N2203" s="36">
        <f t="shared" si="449"/>
        <v>62.652644000999999</v>
      </c>
      <c r="O2203" s="36">
        <f t="shared" si="450"/>
        <v>11.41696515340443</v>
      </c>
      <c r="P2203" s="36">
        <f t="shared" si="451"/>
        <v>74.069609154404432</v>
      </c>
      <c r="Q2203" s="38">
        <v>44.29</v>
      </c>
      <c r="R2203" s="39">
        <f t="shared" si="452"/>
        <v>-0.40204895765449894</v>
      </c>
      <c r="S2203" s="40"/>
      <c r="T2203" s="41" t="str">
        <f t="shared" si="453"/>
        <v/>
      </c>
      <c r="U2203" s="41" t="str">
        <f t="shared" si="454"/>
        <v/>
      </c>
      <c r="V2203" s="41">
        <f t="shared" si="442"/>
        <v>44.29</v>
      </c>
      <c r="W2203" s="18">
        <f>_xlfn.XLOOKUP($B2203,'[1]Query2 w Prices'!$B:$B,'[1]Query2 w Prices'!$L:$L)</f>
        <v>44.213799999999999</v>
      </c>
    </row>
    <row r="2204" spans="2:23" ht="16.5" customHeight="1" x14ac:dyDescent="0.25">
      <c r="B2204" s="42" t="s">
        <v>3707</v>
      </c>
      <c r="C2204" s="33" t="s">
        <v>6907</v>
      </c>
      <c r="D2204" s="34" t="str">
        <f>_xlfn.XLOOKUP($B2204,[1]Redo!$A:$A,[1]Redo!$AD:$AD)</f>
        <v>SGN,S11,BFY,W10-15P,</v>
      </c>
      <c r="E2204" s="35">
        <v>1326</v>
      </c>
      <c r="F2204" s="36">
        <f>_xlfn.XLOOKUP($B2204,'[1]DOT Signs Costs (2)'!$A:$A,'[1]DOT Signs Costs (2)'!$Y:$Y)</f>
        <v>0.38762499999999994</v>
      </c>
      <c r="G2204" s="37">
        <f t="shared" si="444"/>
        <v>23.257499999999997</v>
      </c>
      <c r="H2204" s="36">
        <f>_xlfn.XLOOKUP($B2204,'[1]DOT Signs Costs (2)'!$A:$A,'[1]DOT Signs Costs (2)'!$W:$W)</f>
        <v>67.98</v>
      </c>
      <c r="I2204" s="36">
        <f t="shared" si="443"/>
        <v>17.981923749999996</v>
      </c>
      <c r="J2204" s="36">
        <f t="shared" si="445"/>
        <v>0.25970874999999999</v>
      </c>
      <c r="K2204" s="36">
        <f t="shared" si="446"/>
        <v>17.981923749999996</v>
      </c>
      <c r="L2204" s="36">
        <f t="shared" si="447"/>
        <v>86.221632499999998</v>
      </c>
      <c r="M2204" s="36">
        <f t="shared" si="448"/>
        <v>6.7425316615000002</v>
      </c>
      <c r="N2204" s="36">
        <f t="shared" si="449"/>
        <v>92.964164161499994</v>
      </c>
      <c r="O2204" s="36">
        <f t="shared" si="450"/>
        <v>16.94052405402514</v>
      </c>
      <c r="P2204" s="36">
        <f t="shared" si="451"/>
        <v>109.90468821552514</v>
      </c>
      <c r="Q2204" s="38">
        <v>62.43</v>
      </c>
      <c r="R2204" s="39">
        <f t="shared" si="452"/>
        <v>-0.43196235744217204</v>
      </c>
      <c r="S2204" s="40"/>
      <c r="T2204" s="41" t="str">
        <f t="shared" si="453"/>
        <v/>
      </c>
      <c r="U2204" s="41" t="str">
        <f t="shared" si="454"/>
        <v/>
      </c>
      <c r="V2204" s="41">
        <f t="shared" si="442"/>
        <v>62.43</v>
      </c>
      <c r="W2204" s="18">
        <f>_xlfn.XLOOKUP($B2204,'[1]Query2 w Prices'!$B:$B,'[1]Query2 w Prices'!$L:$L)</f>
        <v>62.352699999999999</v>
      </c>
    </row>
    <row r="2205" spans="2:23" ht="16.5" customHeight="1" x14ac:dyDescent="0.25">
      <c r="B2205" s="32" t="s">
        <v>3708</v>
      </c>
      <c r="C2205" s="33" t="s">
        <v>6908</v>
      </c>
      <c r="D2205" s="34" t="str">
        <f>_xlfn.XLOOKUP($B2205,[1]Redo!$A:$A,[1]Redo!$AD:$AD)</f>
        <v>SGN,S11,BFY,W10-1aP,</v>
      </c>
      <c r="E2205" s="35">
        <v>1326</v>
      </c>
      <c r="F2205" s="36">
        <f>_xlfn.XLOOKUP($B2205,'[1]DOT Signs Costs (2)'!$A:$A,'[1]DOT Signs Costs (2)'!$Y:$Y)</f>
        <v>0.12470000000000001</v>
      </c>
      <c r="G2205" s="37">
        <f t="shared" si="444"/>
        <v>7.4820000000000002</v>
      </c>
      <c r="H2205" s="36">
        <f>_xlfn.XLOOKUP($B2205,'[1]DOT Signs Costs (2)'!$A:$A,'[1]DOT Signs Costs (2)'!$W:$W)</f>
        <v>18.128</v>
      </c>
      <c r="I2205" s="36">
        <f t="shared" si="443"/>
        <v>5.7848329999999999</v>
      </c>
      <c r="J2205" s="36">
        <f t="shared" si="445"/>
        <v>8.3549000000000012E-2</v>
      </c>
      <c r="K2205" s="36">
        <f t="shared" si="446"/>
        <v>5.7848329999999999</v>
      </c>
      <c r="L2205" s="36">
        <f t="shared" si="447"/>
        <v>23.996382000000001</v>
      </c>
      <c r="M2205" s="36">
        <f t="shared" si="448"/>
        <v>1.8765170724000002</v>
      </c>
      <c r="N2205" s="36">
        <f t="shared" si="449"/>
        <v>25.872899072399999</v>
      </c>
      <c r="O2205" s="36">
        <f t="shared" si="450"/>
        <v>4.7147250022269755</v>
      </c>
      <c r="P2205" s="36">
        <f t="shared" si="451"/>
        <v>30.587624074626973</v>
      </c>
      <c r="Q2205" s="38">
        <v>20.48</v>
      </c>
      <c r="R2205" s="39">
        <f t="shared" si="452"/>
        <v>-0.33044815935904753</v>
      </c>
      <c r="S2205" s="40"/>
      <c r="T2205" s="41" t="str">
        <f t="shared" si="453"/>
        <v/>
      </c>
      <c r="U2205" s="41" t="str">
        <f t="shared" si="454"/>
        <v/>
      </c>
      <c r="V2205" s="41">
        <f t="shared" si="442"/>
        <v>20.48</v>
      </c>
      <c r="W2205" s="18">
        <f>_xlfn.XLOOKUP($B2205,'[1]Query2 w Prices'!$B:$B,'[1]Query2 w Prices'!$L:$L)</f>
        <v>20.406400000000001</v>
      </c>
    </row>
    <row r="2206" spans="2:23" ht="16.5" customHeight="1" x14ac:dyDescent="0.25">
      <c r="B2206" s="42" t="s">
        <v>3711</v>
      </c>
      <c r="C2206" s="33" t="s">
        <v>6909</v>
      </c>
      <c r="D2206" s="34" t="str">
        <f>_xlfn.XLOOKUP($B2206,[1]Redo!$A:$A,[1]Redo!$AD:$AD)</f>
        <v>SGN,S11,BFY,W10-2,</v>
      </c>
      <c r="E2206" s="35">
        <v>1326</v>
      </c>
      <c r="F2206" s="36">
        <f>_xlfn.XLOOKUP($B2206,'[1]DOT Signs Costs (2)'!$A:$A,'[1]DOT Signs Costs (2)'!$Y:$Y)</f>
        <v>0.46115</v>
      </c>
      <c r="G2206" s="37">
        <f t="shared" si="444"/>
        <v>27.669</v>
      </c>
      <c r="H2206" s="36">
        <f>_xlfn.XLOOKUP($B2206,'[1]DOT Signs Costs (2)'!$A:$A,'[1]DOT Signs Costs (2)'!$W:$W)</f>
        <v>81.576000000000008</v>
      </c>
      <c r="I2206" s="36">
        <f t="shared" si="443"/>
        <v>21.3927485</v>
      </c>
      <c r="J2206" s="36">
        <f t="shared" si="445"/>
        <v>0.30897050000000004</v>
      </c>
      <c r="K2206" s="36">
        <f t="shared" si="446"/>
        <v>21.3927485</v>
      </c>
      <c r="L2206" s="36">
        <f t="shared" si="447"/>
        <v>103.277719</v>
      </c>
      <c r="M2206" s="36">
        <f t="shared" si="448"/>
        <v>8.0763176258000016</v>
      </c>
      <c r="N2206" s="36">
        <f t="shared" si="449"/>
        <v>111.35403662580001</v>
      </c>
      <c r="O2206" s="36">
        <f t="shared" si="450"/>
        <v>20.291644129613871</v>
      </c>
      <c r="P2206" s="36">
        <f t="shared" si="451"/>
        <v>131.64568075541388</v>
      </c>
      <c r="Q2206" s="38">
        <v>74.900000000000006</v>
      </c>
      <c r="R2206" s="39">
        <f t="shared" si="452"/>
        <v>-0.43104855723175883</v>
      </c>
      <c r="S2206" s="40"/>
      <c r="T2206" s="41" t="str">
        <f t="shared" si="453"/>
        <v/>
      </c>
      <c r="U2206" s="41" t="str">
        <f t="shared" si="454"/>
        <v/>
      </c>
      <c r="V2206" s="41">
        <f t="shared" si="442"/>
        <v>74.900000000000006</v>
      </c>
      <c r="W2206" s="18">
        <f>_xlfn.XLOOKUP($B2206,'[1]Query2 w Prices'!$B:$B,'[1]Query2 w Prices'!$L:$L)</f>
        <v>74.823300000000003</v>
      </c>
    </row>
    <row r="2207" spans="2:23" ht="16.5" customHeight="1" x14ac:dyDescent="0.25">
      <c r="B2207" s="32" t="s">
        <v>3714</v>
      </c>
      <c r="C2207" s="33" t="s">
        <v>6910</v>
      </c>
      <c r="D2207" s="34" t="str">
        <f>_xlfn.XLOOKUP($B2207,[1]Redo!$A:$A,[1]Redo!$AD:$AD)</f>
        <v>SGN,S11,BFY,W10-2,</v>
      </c>
      <c r="E2207" s="35">
        <v>1326</v>
      </c>
      <c r="F2207" s="36">
        <f>_xlfn.XLOOKUP($B2207,'[1]DOT Signs Costs (2)'!$A:$A,'[1]DOT Signs Costs (2)'!$Y:$Y)</f>
        <v>0.77759999999999996</v>
      </c>
      <c r="G2207" s="37">
        <f t="shared" si="444"/>
        <v>46.655999999999999</v>
      </c>
      <c r="H2207" s="36">
        <f>_xlfn.XLOOKUP($B2207,'[1]DOT Signs Costs (2)'!$A:$A,'[1]DOT Signs Costs (2)'!$W:$W)</f>
        <v>145.024</v>
      </c>
      <c r="I2207" s="36">
        <f t="shared" si="443"/>
        <v>36.072863999999996</v>
      </c>
      <c r="J2207" s="36">
        <f t="shared" si="445"/>
        <v>0.52099200000000001</v>
      </c>
      <c r="K2207" s="36">
        <f t="shared" si="446"/>
        <v>36.072863999999996</v>
      </c>
      <c r="L2207" s="36">
        <f t="shared" si="447"/>
        <v>181.61785600000002</v>
      </c>
      <c r="M2207" s="36">
        <f t="shared" si="448"/>
        <v>14.202516339200002</v>
      </c>
      <c r="N2207" s="36">
        <f t="shared" si="449"/>
        <v>195.82037233920002</v>
      </c>
      <c r="O2207" s="36">
        <f t="shared" si="450"/>
        <v>35.683639580919262</v>
      </c>
      <c r="P2207" s="36">
        <f t="shared" si="451"/>
        <v>231.5040119201193</v>
      </c>
      <c r="Q2207" s="38">
        <v>140.65</v>
      </c>
      <c r="R2207" s="39">
        <f t="shared" si="452"/>
        <v>-0.39245113363939699</v>
      </c>
      <c r="S2207" s="40"/>
      <c r="T2207" s="41" t="str">
        <f t="shared" si="453"/>
        <v/>
      </c>
      <c r="U2207" s="41" t="str">
        <f t="shared" si="454"/>
        <v/>
      </c>
      <c r="V2207" s="41">
        <f t="shared" si="442"/>
        <v>140.65</v>
      </c>
      <c r="W2207" s="18">
        <f>_xlfn.XLOOKUP($B2207,'[1]Query2 w Prices'!$B:$B,'[1]Query2 w Prices'!$L:$L)</f>
        <v>140.5771</v>
      </c>
    </row>
    <row r="2208" spans="2:23" ht="16.5" customHeight="1" x14ac:dyDescent="0.25">
      <c r="B2208" s="42" t="s">
        <v>3715</v>
      </c>
      <c r="C2208" s="33" t="s">
        <v>6911</v>
      </c>
      <c r="D2208" s="34" t="str">
        <f>_xlfn.XLOOKUP($B2208,[1]Redo!$A:$A,[1]Redo!$AD:$AD)</f>
        <v>SGN,S11,BFY,W10-21,</v>
      </c>
      <c r="E2208" s="35">
        <v>1326</v>
      </c>
      <c r="F2208" s="36">
        <f>_xlfn.XLOOKUP($B2208,'[1]DOT Signs Costs (2)'!$A:$A,'[1]DOT Signs Costs (2)'!$Y:$Y)</f>
        <v>0.46115</v>
      </c>
      <c r="G2208" s="37">
        <f t="shared" si="444"/>
        <v>27.669</v>
      </c>
      <c r="H2208" s="36">
        <f>_xlfn.XLOOKUP($B2208,'[1]DOT Signs Costs (2)'!$A:$A,'[1]DOT Signs Costs (2)'!$W:$W)</f>
        <v>81.576000000000008</v>
      </c>
      <c r="I2208" s="36">
        <f t="shared" si="443"/>
        <v>21.3927485</v>
      </c>
      <c r="J2208" s="36">
        <f t="shared" si="445"/>
        <v>0.30897050000000004</v>
      </c>
      <c r="K2208" s="36">
        <f t="shared" si="446"/>
        <v>21.3927485</v>
      </c>
      <c r="L2208" s="36">
        <f t="shared" si="447"/>
        <v>103.277719</v>
      </c>
      <c r="M2208" s="36">
        <f t="shared" si="448"/>
        <v>8.0763176258000016</v>
      </c>
      <c r="N2208" s="36">
        <f t="shared" si="449"/>
        <v>111.35403662580001</v>
      </c>
      <c r="O2208" s="36">
        <f t="shared" si="450"/>
        <v>20.291644129613871</v>
      </c>
      <c r="P2208" s="36">
        <f t="shared" si="451"/>
        <v>131.64568075541388</v>
      </c>
      <c r="Q2208" s="38" t="e">
        <v>#N/A</v>
      </c>
      <c r="R2208" s="39" t="str">
        <f t="shared" si="452"/>
        <v xml:space="preserve"> </v>
      </c>
      <c r="S2208" s="40"/>
      <c r="T2208" s="41" t="str">
        <f t="shared" si="453"/>
        <v/>
      </c>
      <c r="U2208" s="41" t="str">
        <f t="shared" si="454"/>
        <v/>
      </c>
      <c r="V2208" s="41" t="e">
        <f t="shared" si="442"/>
        <v>#N/A</v>
      </c>
      <c r="W2208" s="18" t="e">
        <f>_xlfn.XLOOKUP($B2208,'[1]Query2 w Prices'!$B:$B,'[1]Query2 w Prices'!$L:$L)</f>
        <v>#N/A</v>
      </c>
    </row>
    <row r="2209" spans="2:23" ht="16.5" customHeight="1" x14ac:dyDescent="0.25">
      <c r="B2209" s="32" t="s">
        <v>3716</v>
      </c>
      <c r="C2209" s="33" t="s">
        <v>6912</v>
      </c>
      <c r="D2209" s="34" t="str">
        <f>_xlfn.XLOOKUP($B2209,[1]Redo!$A:$A,[1]Redo!$AD:$AD)</f>
        <v>SGN,S11,BFY,W10-21,</v>
      </c>
      <c r="E2209" s="35">
        <v>1326</v>
      </c>
      <c r="F2209" s="36">
        <f>_xlfn.XLOOKUP($B2209,'[1]DOT Signs Costs (2)'!$A:$A,'[1]DOT Signs Costs (2)'!$Y:$Y)</f>
        <v>0.77759999999999996</v>
      </c>
      <c r="G2209" s="37">
        <f t="shared" si="444"/>
        <v>46.655999999999999</v>
      </c>
      <c r="H2209" s="36">
        <f>_xlfn.XLOOKUP($B2209,'[1]DOT Signs Costs (2)'!$A:$A,'[1]DOT Signs Costs (2)'!$W:$W)</f>
        <v>145.024</v>
      </c>
      <c r="I2209" s="36">
        <f t="shared" si="443"/>
        <v>36.072863999999996</v>
      </c>
      <c r="J2209" s="36">
        <f t="shared" si="445"/>
        <v>0.52099200000000001</v>
      </c>
      <c r="K2209" s="36">
        <f t="shared" si="446"/>
        <v>36.072863999999996</v>
      </c>
      <c r="L2209" s="36">
        <f t="shared" si="447"/>
        <v>181.61785600000002</v>
      </c>
      <c r="M2209" s="36">
        <f t="shared" si="448"/>
        <v>14.202516339200002</v>
      </c>
      <c r="N2209" s="36">
        <f t="shared" si="449"/>
        <v>195.82037233920002</v>
      </c>
      <c r="O2209" s="36">
        <f t="shared" si="450"/>
        <v>35.683639580919262</v>
      </c>
      <c r="P2209" s="36">
        <f t="shared" si="451"/>
        <v>231.5040119201193</v>
      </c>
      <c r="Q2209" s="38" t="e">
        <v>#N/A</v>
      </c>
      <c r="R2209" s="39" t="str">
        <f t="shared" si="452"/>
        <v xml:space="preserve"> </v>
      </c>
      <c r="S2209" s="40"/>
      <c r="T2209" s="41" t="str">
        <f t="shared" si="453"/>
        <v/>
      </c>
      <c r="U2209" s="41" t="str">
        <f t="shared" si="454"/>
        <v/>
      </c>
      <c r="V2209" s="41" t="e">
        <f t="shared" si="442"/>
        <v>#N/A</v>
      </c>
      <c r="W2209" s="18" t="e">
        <f>_xlfn.XLOOKUP($B2209,'[1]Query2 w Prices'!$B:$B,'[1]Query2 w Prices'!$L:$L)</f>
        <v>#N/A</v>
      </c>
    </row>
    <row r="2210" spans="2:23" ht="16.5" customHeight="1" x14ac:dyDescent="0.25">
      <c r="B2210" s="42" t="s">
        <v>3717</v>
      </c>
      <c r="C2210" s="33" t="s">
        <v>6913</v>
      </c>
      <c r="D2210" s="34" t="str">
        <f>_xlfn.XLOOKUP($B2210,[1]Redo!$A:$A,[1]Redo!$AD:$AD)</f>
        <v>SGN,S11,BFY,W10-21aP,</v>
      </c>
      <c r="E2210" s="35">
        <v>1326</v>
      </c>
      <c r="F2210" s="36">
        <f>_xlfn.XLOOKUP($B2210,'[1]DOT Signs Costs (2)'!$A:$A,'[1]DOT Signs Costs (2)'!$Y:$Y)</f>
        <v>0.27174999999999999</v>
      </c>
      <c r="G2210" s="37">
        <f t="shared" si="444"/>
        <v>16.305</v>
      </c>
      <c r="H2210" s="36">
        <f>_xlfn.XLOOKUP($B2210,'[1]DOT Signs Costs (2)'!$A:$A,'[1]DOT Signs Costs (2)'!$W:$W)</f>
        <v>45.32</v>
      </c>
      <c r="I2210" s="36">
        <f t="shared" si="443"/>
        <v>12.6064825</v>
      </c>
      <c r="J2210" s="36">
        <f t="shared" si="445"/>
        <v>0.1820725</v>
      </c>
      <c r="K2210" s="36">
        <f t="shared" si="446"/>
        <v>12.6064825</v>
      </c>
      <c r="L2210" s="36">
        <f t="shared" si="447"/>
        <v>58.108554999999996</v>
      </c>
      <c r="M2210" s="36">
        <f t="shared" si="448"/>
        <v>4.5440890009999997</v>
      </c>
      <c r="N2210" s="36">
        <f t="shared" si="449"/>
        <v>62.652644000999999</v>
      </c>
      <c r="O2210" s="36">
        <f t="shared" si="450"/>
        <v>11.41696515340443</v>
      </c>
      <c r="P2210" s="36">
        <f t="shared" si="451"/>
        <v>74.069609154404432</v>
      </c>
      <c r="Q2210" s="38" t="e">
        <v>#N/A</v>
      </c>
      <c r="R2210" s="39" t="str">
        <f t="shared" si="452"/>
        <v xml:space="preserve"> </v>
      </c>
      <c r="S2210" s="40"/>
      <c r="T2210" s="41" t="str">
        <f t="shared" si="453"/>
        <v/>
      </c>
      <c r="U2210" s="41" t="str">
        <f t="shared" si="454"/>
        <v/>
      </c>
      <c r="V2210" s="41" t="e">
        <f t="shared" si="442"/>
        <v>#N/A</v>
      </c>
      <c r="W2210" s="18" t="e">
        <f>_xlfn.XLOOKUP($B2210,'[1]Query2 w Prices'!$B:$B,'[1]Query2 w Prices'!$L:$L)</f>
        <v>#N/A</v>
      </c>
    </row>
    <row r="2211" spans="2:23" ht="16.5" customHeight="1" x14ac:dyDescent="0.25">
      <c r="B2211" s="32" t="s">
        <v>3718</v>
      </c>
      <c r="C2211" s="33" t="s">
        <v>6914</v>
      </c>
      <c r="D2211" s="34" t="str">
        <f>_xlfn.XLOOKUP($B2211,[1]Redo!$A:$A,[1]Redo!$AD:$AD)</f>
        <v>SGN,S11,BFY,W10-3,</v>
      </c>
      <c r="E2211" s="35">
        <v>1326</v>
      </c>
      <c r="F2211" s="36">
        <f>_xlfn.XLOOKUP($B2211,'[1]DOT Signs Costs (2)'!$A:$A,'[1]DOT Signs Costs (2)'!$Y:$Y)</f>
        <v>0.46115</v>
      </c>
      <c r="G2211" s="37">
        <f t="shared" si="444"/>
        <v>27.669</v>
      </c>
      <c r="H2211" s="36">
        <f>_xlfn.XLOOKUP($B2211,'[1]DOT Signs Costs (2)'!$A:$A,'[1]DOT Signs Costs (2)'!$W:$W)</f>
        <v>81.576000000000008</v>
      </c>
      <c r="I2211" s="36">
        <f t="shared" si="443"/>
        <v>21.3927485</v>
      </c>
      <c r="J2211" s="36">
        <f t="shared" si="445"/>
        <v>0.30897050000000004</v>
      </c>
      <c r="K2211" s="36">
        <f t="shared" si="446"/>
        <v>21.3927485</v>
      </c>
      <c r="L2211" s="36">
        <f t="shared" si="447"/>
        <v>103.277719</v>
      </c>
      <c r="M2211" s="36">
        <f t="shared" si="448"/>
        <v>8.0763176258000016</v>
      </c>
      <c r="N2211" s="36">
        <f t="shared" si="449"/>
        <v>111.35403662580001</v>
      </c>
      <c r="O2211" s="36">
        <f t="shared" si="450"/>
        <v>20.291644129613871</v>
      </c>
      <c r="P2211" s="36">
        <f t="shared" si="451"/>
        <v>131.64568075541388</v>
      </c>
      <c r="Q2211" s="38">
        <v>74.900000000000006</v>
      </c>
      <c r="R2211" s="39">
        <f t="shared" si="452"/>
        <v>-0.43104855723175883</v>
      </c>
      <c r="S2211" s="40"/>
      <c r="T2211" s="41" t="str">
        <f t="shared" si="453"/>
        <v/>
      </c>
      <c r="U2211" s="41" t="str">
        <f t="shared" si="454"/>
        <v/>
      </c>
      <c r="V2211" s="41">
        <f t="shared" si="442"/>
        <v>74.900000000000006</v>
      </c>
      <c r="W2211" s="18">
        <f>_xlfn.XLOOKUP($B2211,'[1]Query2 w Prices'!$B:$B,'[1]Query2 w Prices'!$L:$L)</f>
        <v>74.823300000000003</v>
      </c>
    </row>
    <row r="2212" spans="2:23" ht="16.5" customHeight="1" x14ac:dyDescent="0.25">
      <c r="B2212" s="42" t="s">
        <v>3720</v>
      </c>
      <c r="C2212" s="33" t="s">
        <v>6915</v>
      </c>
      <c r="D2212" s="34" t="str">
        <f>_xlfn.XLOOKUP($B2212,[1]Redo!$A:$A,[1]Redo!$AD:$AD)</f>
        <v>SGN,S11,BFY,W10-3,</v>
      </c>
      <c r="E2212" s="35">
        <v>1326</v>
      </c>
      <c r="F2212" s="36">
        <f>_xlfn.XLOOKUP($B2212,'[1]DOT Signs Costs (2)'!$A:$A,'[1]DOT Signs Costs (2)'!$Y:$Y)</f>
        <v>0.77759999999999996</v>
      </c>
      <c r="G2212" s="37">
        <f t="shared" si="444"/>
        <v>46.655999999999999</v>
      </c>
      <c r="H2212" s="36">
        <f>_xlfn.XLOOKUP($B2212,'[1]DOT Signs Costs (2)'!$A:$A,'[1]DOT Signs Costs (2)'!$W:$W)</f>
        <v>145.024</v>
      </c>
      <c r="I2212" s="36">
        <f t="shared" si="443"/>
        <v>36.072863999999996</v>
      </c>
      <c r="J2212" s="36">
        <f t="shared" si="445"/>
        <v>0.52099200000000001</v>
      </c>
      <c r="K2212" s="36">
        <f t="shared" si="446"/>
        <v>36.072863999999996</v>
      </c>
      <c r="L2212" s="36">
        <f t="shared" si="447"/>
        <v>181.61785600000002</v>
      </c>
      <c r="M2212" s="36">
        <f t="shared" si="448"/>
        <v>14.202516339200002</v>
      </c>
      <c r="N2212" s="36">
        <f t="shared" si="449"/>
        <v>195.82037233920002</v>
      </c>
      <c r="O2212" s="36">
        <f t="shared" si="450"/>
        <v>35.683639580919262</v>
      </c>
      <c r="P2212" s="36">
        <f t="shared" si="451"/>
        <v>231.5040119201193</v>
      </c>
      <c r="Q2212" s="38">
        <v>140.65</v>
      </c>
      <c r="R2212" s="39">
        <f t="shared" si="452"/>
        <v>-0.39245113363939699</v>
      </c>
      <c r="S2212" s="40"/>
      <c r="T2212" s="41" t="str">
        <f t="shared" si="453"/>
        <v/>
      </c>
      <c r="U2212" s="41" t="str">
        <f t="shared" si="454"/>
        <v/>
      </c>
      <c r="V2212" s="41">
        <f t="shared" si="442"/>
        <v>140.65</v>
      </c>
      <c r="W2212" s="18">
        <f>_xlfn.XLOOKUP($B2212,'[1]Query2 w Prices'!$B:$B,'[1]Query2 w Prices'!$L:$L)</f>
        <v>140.5771</v>
      </c>
    </row>
    <row r="2213" spans="2:23" ht="16.5" customHeight="1" x14ac:dyDescent="0.25">
      <c r="B2213" s="32" t="s">
        <v>3721</v>
      </c>
      <c r="C2213" s="33" t="s">
        <v>6916</v>
      </c>
      <c r="D2213" s="34" t="str">
        <f>_xlfn.XLOOKUP($B2213,[1]Redo!$A:$A,[1]Redo!$AD:$AD)</f>
        <v>SGN,S11,BFY,W10-4,</v>
      </c>
      <c r="E2213" s="35">
        <v>1326</v>
      </c>
      <c r="F2213" s="36">
        <f>_xlfn.XLOOKUP($B2213,'[1]DOT Signs Costs (2)'!$A:$A,'[1]DOT Signs Costs (2)'!$Y:$Y)</f>
        <v>0.46115</v>
      </c>
      <c r="G2213" s="37">
        <f t="shared" si="444"/>
        <v>27.669</v>
      </c>
      <c r="H2213" s="36">
        <f>_xlfn.XLOOKUP($B2213,'[1]DOT Signs Costs (2)'!$A:$A,'[1]DOT Signs Costs (2)'!$W:$W)</f>
        <v>81.576000000000008</v>
      </c>
      <c r="I2213" s="36">
        <f t="shared" si="443"/>
        <v>21.3927485</v>
      </c>
      <c r="J2213" s="36">
        <f t="shared" si="445"/>
        <v>0.30897050000000004</v>
      </c>
      <c r="K2213" s="36">
        <f t="shared" si="446"/>
        <v>21.3927485</v>
      </c>
      <c r="L2213" s="36">
        <f t="shared" si="447"/>
        <v>103.277719</v>
      </c>
      <c r="M2213" s="36">
        <f t="shared" si="448"/>
        <v>8.0763176258000016</v>
      </c>
      <c r="N2213" s="36">
        <f t="shared" si="449"/>
        <v>111.35403662580001</v>
      </c>
      <c r="O2213" s="36">
        <f t="shared" si="450"/>
        <v>20.291644129613871</v>
      </c>
      <c r="P2213" s="36">
        <f t="shared" si="451"/>
        <v>131.64568075541388</v>
      </c>
      <c r="Q2213" s="38">
        <v>74.900000000000006</v>
      </c>
      <c r="R2213" s="39">
        <f t="shared" si="452"/>
        <v>-0.43104855723175883</v>
      </c>
      <c r="S2213" s="40"/>
      <c r="T2213" s="41" t="str">
        <f t="shared" si="453"/>
        <v/>
      </c>
      <c r="U2213" s="41" t="str">
        <f t="shared" si="454"/>
        <v/>
      </c>
      <c r="V2213" s="41">
        <f t="shared" si="442"/>
        <v>74.900000000000006</v>
      </c>
      <c r="W2213" s="18">
        <f>_xlfn.XLOOKUP($B2213,'[1]Query2 w Prices'!$B:$B,'[1]Query2 w Prices'!$L:$L)</f>
        <v>74.823300000000003</v>
      </c>
    </row>
    <row r="2214" spans="2:23" ht="16.5" customHeight="1" x14ac:dyDescent="0.25">
      <c r="B2214" s="42" t="s">
        <v>3723</v>
      </c>
      <c r="C2214" s="33" t="s">
        <v>6917</v>
      </c>
      <c r="D2214" s="34" t="str">
        <f>_xlfn.XLOOKUP($B2214,[1]Redo!$A:$A,[1]Redo!$AD:$AD)</f>
        <v>SGN,S11,BFY,W10-4,</v>
      </c>
      <c r="E2214" s="35">
        <v>1326</v>
      </c>
      <c r="F2214" s="36">
        <f>_xlfn.XLOOKUP($B2214,'[1]DOT Signs Costs (2)'!$A:$A,'[1]DOT Signs Costs (2)'!$Y:$Y)</f>
        <v>0.77759999999999996</v>
      </c>
      <c r="G2214" s="37">
        <f t="shared" si="444"/>
        <v>46.655999999999999</v>
      </c>
      <c r="H2214" s="36">
        <f>_xlfn.XLOOKUP($B2214,'[1]DOT Signs Costs (2)'!$A:$A,'[1]DOT Signs Costs (2)'!$W:$W)</f>
        <v>145.024</v>
      </c>
      <c r="I2214" s="36">
        <f t="shared" si="443"/>
        <v>36.072863999999996</v>
      </c>
      <c r="J2214" s="36">
        <f t="shared" si="445"/>
        <v>0.52099200000000001</v>
      </c>
      <c r="K2214" s="36">
        <f t="shared" si="446"/>
        <v>36.072863999999996</v>
      </c>
      <c r="L2214" s="36">
        <f t="shared" si="447"/>
        <v>181.61785600000002</v>
      </c>
      <c r="M2214" s="36">
        <f t="shared" si="448"/>
        <v>14.202516339200002</v>
      </c>
      <c r="N2214" s="36">
        <f t="shared" si="449"/>
        <v>195.82037233920002</v>
      </c>
      <c r="O2214" s="36">
        <f t="shared" si="450"/>
        <v>35.683639580919262</v>
      </c>
      <c r="P2214" s="36">
        <f t="shared" si="451"/>
        <v>231.5040119201193</v>
      </c>
      <c r="Q2214" s="38">
        <v>140.65</v>
      </c>
      <c r="R2214" s="39">
        <f t="shared" si="452"/>
        <v>-0.39245113363939699</v>
      </c>
      <c r="S2214" s="40"/>
      <c r="T2214" s="41" t="str">
        <f t="shared" si="453"/>
        <v/>
      </c>
      <c r="U2214" s="41" t="str">
        <f t="shared" si="454"/>
        <v/>
      </c>
      <c r="V2214" s="41">
        <f t="shared" si="442"/>
        <v>140.65</v>
      </c>
      <c r="W2214" s="18">
        <f>_xlfn.XLOOKUP($B2214,'[1]Query2 w Prices'!$B:$B,'[1]Query2 w Prices'!$L:$L)</f>
        <v>140.5771</v>
      </c>
    </row>
    <row r="2215" spans="2:23" ht="16.5" customHeight="1" x14ac:dyDescent="0.25">
      <c r="B2215" s="32" t="s">
        <v>3724</v>
      </c>
      <c r="C2215" s="33" t="s">
        <v>6918</v>
      </c>
      <c r="D2215" s="34" t="str">
        <f>_xlfn.XLOOKUP($B2215,[1]Redo!$A:$A,[1]Redo!$AD:$AD)</f>
        <v>SGN,S11,BFY,W10-5,</v>
      </c>
      <c r="E2215" s="35">
        <v>1326</v>
      </c>
      <c r="F2215" s="36">
        <f>_xlfn.XLOOKUP($B2215,'[1]DOT Signs Costs (2)'!$A:$A,'[1]DOT Signs Costs (2)'!$Y:$Y)</f>
        <v>0.46115</v>
      </c>
      <c r="G2215" s="37">
        <f t="shared" si="444"/>
        <v>27.669</v>
      </c>
      <c r="H2215" s="36">
        <f>_xlfn.XLOOKUP($B2215,'[1]DOT Signs Costs (2)'!$A:$A,'[1]DOT Signs Costs (2)'!$W:$W)</f>
        <v>81.576000000000008</v>
      </c>
      <c r="I2215" s="36">
        <f t="shared" si="443"/>
        <v>21.3927485</v>
      </c>
      <c r="J2215" s="36">
        <f t="shared" si="445"/>
        <v>0.30897050000000004</v>
      </c>
      <c r="K2215" s="36">
        <f t="shared" si="446"/>
        <v>21.3927485</v>
      </c>
      <c r="L2215" s="36">
        <f t="shared" si="447"/>
        <v>103.277719</v>
      </c>
      <c r="M2215" s="36">
        <f t="shared" si="448"/>
        <v>8.0763176258000016</v>
      </c>
      <c r="N2215" s="36">
        <f t="shared" si="449"/>
        <v>111.35403662580001</v>
      </c>
      <c r="O2215" s="36">
        <f t="shared" si="450"/>
        <v>20.291644129613871</v>
      </c>
      <c r="P2215" s="36">
        <f t="shared" si="451"/>
        <v>131.64568075541388</v>
      </c>
      <c r="Q2215" s="38">
        <v>74.900000000000006</v>
      </c>
      <c r="R2215" s="39">
        <f t="shared" si="452"/>
        <v>-0.43104855723175883</v>
      </c>
      <c r="S2215" s="40"/>
      <c r="T2215" s="41" t="str">
        <f t="shared" si="453"/>
        <v/>
      </c>
      <c r="U2215" s="41" t="str">
        <f t="shared" si="454"/>
        <v/>
      </c>
      <c r="V2215" s="41">
        <f t="shared" si="442"/>
        <v>74.900000000000006</v>
      </c>
      <c r="W2215" s="18">
        <f>_xlfn.XLOOKUP($B2215,'[1]Query2 w Prices'!$B:$B,'[1]Query2 w Prices'!$L:$L)</f>
        <v>74.823300000000003</v>
      </c>
    </row>
    <row r="2216" spans="2:23" ht="16.5" customHeight="1" x14ac:dyDescent="0.25">
      <c r="B2216" s="42" t="s">
        <v>3727</v>
      </c>
      <c r="C2216" s="33" t="s">
        <v>6919</v>
      </c>
      <c r="D2216" s="34" t="str">
        <f>_xlfn.XLOOKUP($B2216,[1]Redo!$A:$A,[1]Redo!$AD:$AD)</f>
        <v>SGN,S11,BFY,W10-5,</v>
      </c>
      <c r="E2216" s="35">
        <v>1326</v>
      </c>
      <c r="F2216" s="36">
        <f>_xlfn.XLOOKUP($B2216,'[1]DOT Signs Costs (2)'!$A:$A,'[1]DOT Signs Costs (2)'!$Y:$Y)</f>
        <v>0.77759999999999996</v>
      </c>
      <c r="G2216" s="37">
        <f t="shared" si="444"/>
        <v>46.655999999999999</v>
      </c>
      <c r="H2216" s="36">
        <f>_xlfn.XLOOKUP($B2216,'[1]DOT Signs Costs (2)'!$A:$A,'[1]DOT Signs Costs (2)'!$W:$W)</f>
        <v>145.024</v>
      </c>
      <c r="I2216" s="36">
        <f t="shared" si="443"/>
        <v>36.072863999999996</v>
      </c>
      <c r="J2216" s="36">
        <f t="shared" si="445"/>
        <v>0.52099200000000001</v>
      </c>
      <c r="K2216" s="36">
        <f t="shared" si="446"/>
        <v>36.072863999999996</v>
      </c>
      <c r="L2216" s="36">
        <f t="shared" si="447"/>
        <v>181.61785600000002</v>
      </c>
      <c r="M2216" s="36">
        <f t="shared" si="448"/>
        <v>14.202516339200002</v>
      </c>
      <c r="N2216" s="36">
        <f t="shared" si="449"/>
        <v>195.82037233920002</v>
      </c>
      <c r="O2216" s="36">
        <f t="shared" si="450"/>
        <v>35.683639580919262</v>
      </c>
      <c r="P2216" s="36">
        <f t="shared" si="451"/>
        <v>231.5040119201193</v>
      </c>
      <c r="Q2216" s="38">
        <v>140.65</v>
      </c>
      <c r="R2216" s="39">
        <f t="shared" si="452"/>
        <v>-0.39245113363939699</v>
      </c>
      <c r="S2216" s="40"/>
      <c r="T2216" s="41" t="str">
        <f t="shared" si="453"/>
        <v/>
      </c>
      <c r="U2216" s="41" t="str">
        <f t="shared" si="454"/>
        <v/>
      </c>
      <c r="V2216" s="41">
        <f t="shared" si="442"/>
        <v>140.65</v>
      </c>
      <c r="W2216" s="18">
        <f>_xlfn.XLOOKUP($B2216,'[1]Query2 w Prices'!$B:$B,'[1]Query2 w Prices'!$L:$L)</f>
        <v>140.5771</v>
      </c>
    </row>
    <row r="2217" spans="2:23" ht="16.5" customHeight="1" x14ac:dyDescent="0.25">
      <c r="B2217" s="32" t="s">
        <v>3728</v>
      </c>
      <c r="C2217" s="33" t="s">
        <v>6920</v>
      </c>
      <c r="D2217" s="34" t="str">
        <f>_xlfn.XLOOKUP($B2217,[1]Redo!$A:$A,[1]Redo!$AD:$AD)</f>
        <v>SGN,S11,BFY,W10-5P,</v>
      </c>
      <c r="E2217" s="35">
        <v>1326</v>
      </c>
      <c r="F2217" s="36">
        <f>_xlfn.XLOOKUP($B2217,'[1]DOT Signs Costs (2)'!$A:$A,'[1]DOT Signs Costs (2)'!$Y:$Y)</f>
        <v>0.27174999999999999</v>
      </c>
      <c r="G2217" s="37">
        <f t="shared" si="444"/>
        <v>16.305</v>
      </c>
      <c r="H2217" s="36">
        <f>_xlfn.XLOOKUP($B2217,'[1]DOT Signs Costs (2)'!$A:$A,'[1]DOT Signs Costs (2)'!$W:$W)</f>
        <v>45.32</v>
      </c>
      <c r="I2217" s="36">
        <f t="shared" si="443"/>
        <v>12.6064825</v>
      </c>
      <c r="J2217" s="36">
        <f t="shared" si="445"/>
        <v>0.1820725</v>
      </c>
      <c r="K2217" s="36">
        <f t="shared" si="446"/>
        <v>12.6064825</v>
      </c>
      <c r="L2217" s="36">
        <f t="shared" si="447"/>
        <v>58.108554999999996</v>
      </c>
      <c r="M2217" s="36">
        <f t="shared" si="448"/>
        <v>4.5440890009999997</v>
      </c>
      <c r="N2217" s="36">
        <f t="shared" si="449"/>
        <v>62.652644000999999</v>
      </c>
      <c r="O2217" s="36">
        <f t="shared" si="450"/>
        <v>11.41696515340443</v>
      </c>
      <c r="P2217" s="36">
        <f t="shared" si="451"/>
        <v>74.069609154404432</v>
      </c>
      <c r="Q2217" s="38">
        <v>44.29</v>
      </c>
      <c r="R2217" s="39">
        <f t="shared" si="452"/>
        <v>-0.40204895765449894</v>
      </c>
      <c r="S2217" s="40"/>
      <c r="T2217" s="41" t="str">
        <f t="shared" si="453"/>
        <v/>
      </c>
      <c r="U2217" s="41" t="str">
        <f t="shared" si="454"/>
        <v/>
      </c>
      <c r="V2217" s="41">
        <f t="shared" si="442"/>
        <v>44.29</v>
      </c>
      <c r="W2217" s="18">
        <f>_xlfn.XLOOKUP($B2217,'[1]Query2 w Prices'!$B:$B,'[1]Query2 w Prices'!$L:$L)</f>
        <v>44.213799999999999</v>
      </c>
    </row>
    <row r="2218" spans="2:23" ht="16.5" customHeight="1" x14ac:dyDescent="0.25">
      <c r="B2218" s="42" t="s">
        <v>3731</v>
      </c>
      <c r="C2218" s="33" t="s">
        <v>6921</v>
      </c>
      <c r="D2218" s="34" t="str">
        <f>_xlfn.XLOOKUP($B2218,[1]Redo!$A:$A,[1]Redo!$AD:$AD)</f>
        <v>SGN,S11,BFY,W10-8,</v>
      </c>
      <c r="E2218" s="35">
        <v>1326</v>
      </c>
      <c r="F2218" s="36">
        <f>_xlfn.XLOOKUP($B2218,'[1]DOT Signs Costs (2)'!$A:$A,'[1]DOT Signs Costs (2)'!$Y:$Y)</f>
        <v>0.46115</v>
      </c>
      <c r="G2218" s="37">
        <f t="shared" si="444"/>
        <v>27.669</v>
      </c>
      <c r="H2218" s="36">
        <f>_xlfn.XLOOKUP($B2218,'[1]DOT Signs Costs (2)'!$A:$A,'[1]DOT Signs Costs (2)'!$W:$W)</f>
        <v>81.576000000000008</v>
      </c>
      <c r="I2218" s="36">
        <f t="shared" si="443"/>
        <v>21.3927485</v>
      </c>
      <c r="J2218" s="36">
        <f t="shared" si="445"/>
        <v>0.30897050000000004</v>
      </c>
      <c r="K2218" s="36">
        <f t="shared" si="446"/>
        <v>21.3927485</v>
      </c>
      <c r="L2218" s="36">
        <f t="shared" si="447"/>
        <v>103.277719</v>
      </c>
      <c r="M2218" s="36">
        <f t="shared" si="448"/>
        <v>8.0763176258000016</v>
      </c>
      <c r="N2218" s="36">
        <f t="shared" si="449"/>
        <v>111.35403662580001</v>
      </c>
      <c r="O2218" s="36">
        <f t="shared" si="450"/>
        <v>20.291644129613871</v>
      </c>
      <c r="P2218" s="36">
        <f t="shared" si="451"/>
        <v>131.64568075541388</v>
      </c>
      <c r="Q2218" s="38">
        <v>74.900000000000006</v>
      </c>
      <c r="R2218" s="39">
        <f t="shared" si="452"/>
        <v>-0.43104855723175883</v>
      </c>
      <c r="S2218" s="40"/>
      <c r="T2218" s="41" t="str">
        <f t="shared" si="453"/>
        <v/>
      </c>
      <c r="U2218" s="41" t="str">
        <f t="shared" si="454"/>
        <v/>
      </c>
      <c r="V2218" s="41">
        <f t="shared" si="442"/>
        <v>74.900000000000006</v>
      </c>
      <c r="W2218" s="18">
        <f>_xlfn.XLOOKUP($B2218,'[1]Query2 w Prices'!$B:$B,'[1]Query2 w Prices'!$L:$L)</f>
        <v>74.823300000000003</v>
      </c>
    </row>
    <row r="2219" spans="2:23" ht="16.5" customHeight="1" x14ac:dyDescent="0.25">
      <c r="B2219" s="32" t="s">
        <v>3734</v>
      </c>
      <c r="C2219" s="33" t="s">
        <v>6922</v>
      </c>
      <c r="D2219" s="34" t="str">
        <f>_xlfn.XLOOKUP($B2219,[1]Redo!$A:$A,[1]Redo!$AD:$AD)</f>
        <v>SGN,S11,BFY,W10-8,</v>
      </c>
      <c r="E2219" s="35">
        <v>1326</v>
      </c>
      <c r="F2219" s="36">
        <f>_xlfn.XLOOKUP($B2219,'[1]DOT Signs Costs (2)'!$A:$A,'[1]DOT Signs Costs (2)'!$Y:$Y)</f>
        <v>0.77759999999999996</v>
      </c>
      <c r="G2219" s="37">
        <f t="shared" si="444"/>
        <v>46.655999999999999</v>
      </c>
      <c r="H2219" s="36">
        <f>_xlfn.XLOOKUP($B2219,'[1]DOT Signs Costs (2)'!$A:$A,'[1]DOT Signs Costs (2)'!$W:$W)</f>
        <v>145.024</v>
      </c>
      <c r="I2219" s="36">
        <f t="shared" si="443"/>
        <v>36.072863999999996</v>
      </c>
      <c r="J2219" s="36">
        <f t="shared" si="445"/>
        <v>0.52099200000000001</v>
      </c>
      <c r="K2219" s="36">
        <f t="shared" si="446"/>
        <v>36.072863999999996</v>
      </c>
      <c r="L2219" s="36">
        <f t="shared" si="447"/>
        <v>181.61785600000002</v>
      </c>
      <c r="M2219" s="36">
        <f t="shared" si="448"/>
        <v>14.202516339200002</v>
      </c>
      <c r="N2219" s="36">
        <f t="shared" si="449"/>
        <v>195.82037233920002</v>
      </c>
      <c r="O2219" s="36">
        <f t="shared" si="450"/>
        <v>35.683639580919262</v>
      </c>
      <c r="P2219" s="36">
        <f t="shared" si="451"/>
        <v>231.5040119201193</v>
      </c>
      <c r="Q2219" s="38">
        <v>140.65</v>
      </c>
      <c r="R2219" s="39">
        <f t="shared" si="452"/>
        <v>-0.39245113363939699</v>
      </c>
      <c r="S2219" s="40"/>
      <c r="T2219" s="41" t="str">
        <f t="shared" si="453"/>
        <v/>
      </c>
      <c r="U2219" s="41" t="str">
        <f t="shared" si="454"/>
        <v/>
      </c>
      <c r="V2219" s="41">
        <f t="shared" si="442"/>
        <v>140.65</v>
      </c>
      <c r="W2219" s="18">
        <f>_xlfn.XLOOKUP($B2219,'[1]Query2 w Prices'!$B:$B,'[1]Query2 w Prices'!$L:$L)</f>
        <v>140.5771</v>
      </c>
    </row>
    <row r="2220" spans="2:23" ht="16.5" customHeight="1" x14ac:dyDescent="0.25">
      <c r="B2220" s="42" t="s">
        <v>3735</v>
      </c>
      <c r="C2220" s="33" t="s">
        <v>6923</v>
      </c>
      <c r="D2220" s="34" t="str">
        <f>_xlfn.XLOOKUP($B2220,[1]Redo!$A:$A,[1]Redo!$AD:$AD)</f>
        <v>SGN,S11,BFY,W10-9,</v>
      </c>
      <c r="E2220" s="35">
        <v>1326</v>
      </c>
      <c r="F2220" s="36">
        <f>_xlfn.XLOOKUP($B2220,'[1]DOT Signs Costs (2)'!$A:$A,'[1]DOT Signs Costs (2)'!$Y:$Y)</f>
        <v>0.46115</v>
      </c>
      <c r="G2220" s="37">
        <f t="shared" si="444"/>
        <v>27.669</v>
      </c>
      <c r="H2220" s="36">
        <f>_xlfn.XLOOKUP($B2220,'[1]DOT Signs Costs (2)'!$A:$A,'[1]DOT Signs Costs (2)'!$W:$W)</f>
        <v>81.576000000000008</v>
      </c>
      <c r="I2220" s="36">
        <f t="shared" si="443"/>
        <v>21.3927485</v>
      </c>
      <c r="J2220" s="36">
        <f t="shared" si="445"/>
        <v>0.30897050000000004</v>
      </c>
      <c r="K2220" s="36">
        <f t="shared" si="446"/>
        <v>21.3927485</v>
      </c>
      <c r="L2220" s="36">
        <f t="shared" si="447"/>
        <v>103.277719</v>
      </c>
      <c r="M2220" s="36">
        <f t="shared" si="448"/>
        <v>8.0763176258000016</v>
      </c>
      <c r="N2220" s="36">
        <f t="shared" si="449"/>
        <v>111.35403662580001</v>
      </c>
      <c r="O2220" s="36">
        <f t="shared" si="450"/>
        <v>20.291644129613871</v>
      </c>
      <c r="P2220" s="36">
        <f t="shared" si="451"/>
        <v>131.64568075541388</v>
      </c>
      <c r="Q2220" s="38">
        <v>74.900000000000006</v>
      </c>
      <c r="R2220" s="39">
        <f t="shared" si="452"/>
        <v>-0.43104855723175883</v>
      </c>
      <c r="S2220" s="40"/>
      <c r="T2220" s="41" t="str">
        <f t="shared" si="453"/>
        <v/>
      </c>
      <c r="U2220" s="41" t="str">
        <f t="shared" si="454"/>
        <v/>
      </c>
      <c r="V2220" s="41">
        <f t="shared" si="442"/>
        <v>74.900000000000006</v>
      </c>
      <c r="W2220" s="18">
        <f>_xlfn.XLOOKUP($B2220,'[1]Query2 w Prices'!$B:$B,'[1]Query2 w Prices'!$L:$L)</f>
        <v>74.823300000000003</v>
      </c>
    </row>
    <row r="2221" spans="2:23" ht="16.5" customHeight="1" x14ac:dyDescent="0.25">
      <c r="B2221" s="32" t="s">
        <v>3738</v>
      </c>
      <c r="C2221" s="33" t="s">
        <v>6924</v>
      </c>
      <c r="D2221" s="34" t="str">
        <f>_xlfn.XLOOKUP($B2221,[1]Redo!$A:$A,[1]Redo!$AD:$AD)</f>
        <v>SGN,S11,BFY,W10-9,</v>
      </c>
      <c r="E2221" s="35">
        <v>1326</v>
      </c>
      <c r="F2221" s="36">
        <f>_xlfn.XLOOKUP($B2221,'[1]DOT Signs Costs (2)'!$A:$A,'[1]DOT Signs Costs (2)'!$Y:$Y)</f>
        <v>0.77759999999999996</v>
      </c>
      <c r="G2221" s="37">
        <f t="shared" si="444"/>
        <v>46.655999999999999</v>
      </c>
      <c r="H2221" s="36">
        <f>_xlfn.XLOOKUP($B2221,'[1]DOT Signs Costs (2)'!$A:$A,'[1]DOT Signs Costs (2)'!$W:$W)</f>
        <v>145.024</v>
      </c>
      <c r="I2221" s="36">
        <f t="shared" si="443"/>
        <v>36.072863999999996</v>
      </c>
      <c r="J2221" s="36">
        <f t="shared" si="445"/>
        <v>0.52099200000000001</v>
      </c>
      <c r="K2221" s="36">
        <f t="shared" si="446"/>
        <v>36.072863999999996</v>
      </c>
      <c r="L2221" s="36">
        <f t="shared" si="447"/>
        <v>181.61785600000002</v>
      </c>
      <c r="M2221" s="36">
        <f t="shared" si="448"/>
        <v>14.202516339200002</v>
      </c>
      <c r="N2221" s="36">
        <f t="shared" si="449"/>
        <v>195.82037233920002</v>
      </c>
      <c r="O2221" s="36">
        <f t="shared" si="450"/>
        <v>35.683639580919262</v>
      </c>
      <c r="P2221" s="36">
        <f t="shared" si="451"/>
        <v>231.5040119201193</v>
      </c>
      <c r="Q2221" s="38">
        <v>140.65</v>
      </c>
      <c r="R2221" s="39">
        <f t="shared" si="452"/>
        <v>-0.39245113363939699</v>
      </c>
      <c r="S2221" s="40"/>
      <c r="T2221" s="41" t="str">
        <f t="shared" si="453"/>
        <v/>
      </c>
      <c r="U2221" s="41" t="str">
        <f t="shared" si="454"/>
        <v/>
      </c>
      <c r="V2221" s="41">
        <f t="shared" si="442"/>
        <v>140.65</v>
      </c>
      <c r="W2221" s="18">
        <f>_xlfn.XLOOKUP($B2221,'[1]Query2 w Prices'!$B:$B,'[1]Query2 w Prices'!$L:$L)</f>
        <v>140.5771</v>
      </c>
    </row>
    <row r="2222" spans="2:23" ht="16.5" customHeight="1" x14ac:dyDescent="0.25">
      <c r="B2222" s="42" t="s">
        <v>3739</v>
      </c>
      <c r="C2222" s="33" t="s">
        <v>6925</v>
      </c>
      <c r="D2222" s="34" t="str">
        <f>_xlfn.XLOOKUP($B2222,[1]Redo!$A:$A,[1]Redo!$AD:$AD)</f>
        <v>SGN,S11,BFY,W10-9P,</v>
      </c>
      <c r="E2222" s="35">
        <v>1326</v>
      </c>
      <c r="F2222" s="36">
        <f>_xlfn.XLOOKUP($B2222,'[1]DOT Signs Costs (2)'!$A:$A,'[1]DOT Signs Costs (2)'!$Y:$Y)</f>
        <v>0.27174999999999999</v>
      </c>
      <c r="G2222" s="37">
        <f t="shared" si="444"/>
        <v>16.305</v>
      </c>
      <c r="H2222" s="36">
        <f>_xlfn.XLOOKUP($B2222,'[1]DOT Signs Costs (2)'!$A:$A,'[1]DOT Signs Costs (2)'!$W:$W)</f>
        <v>45.32</v>
      </c>
      <c r="I2222" s="36">
        <f t="shared" si="443"/>
        <v>12.6064825</v>
      </c>
      <c r="J2222" s="36">
        <f t="shared" si="445"/>
        <v>0.1820725</v>
      </c>
      <c r="K2222" s="36">
        <f t="shared" si="446"/>
        <v>12.6064825</v>
      </c>
      <c r="L2222" s="36">
        <f t="shared" si="447"/>
        <v>58.108554999999996</v>
      </c>
      <c r="M2222" s="36">
        <f t="shared" si="448"/>
        <v>4.5440890009999997</v>
      </c>
      <c r="N2222" s="36">
        <f t="shared" si="449"/>
        <v>62.652644000999999</v>
      </c>
      <c r="O2222" s="36">
        <f t="shared" si="450"/>
        <v>11.41696515340443</v>
      </c>
      <c r="P2222" s="36">
        <f t="shared" si="451"/>
        <v>74.069609154404432</v>
      </c>
      <c r="Q2222" s="38">
        <v>44.29</v>
      </c>
      <c r="R2222" s="39">
        <f t="shared" si="452"/>
        <v>-0.40204895765449894</v>
      </c>
      <c r="S2222" s="40"/>
      <c r="T2222" s="41" t="str">
        <f t="shared" si="453"/>
        <v/>
      </c>
      <c r="U2222" s="41" t="str">
        <f t="shared" si="454"/>
        <v/>
      </c>
      <c r="V2222" s="41">
        <f t="shared" si="442"/>
        <v>44.29</v>
      </c>
      <c r="W2222" s="18">
        <f>_xlfn.XLOOKUP($B2222,'[1]Query2 w Prices'!$B:$B,'[1]Query2 w Prices'!$L:$L)</f>
        <v>44.213799999999999</v>
      </c>
    </row>
    <row r="2223" spans="2:23" ht="16.5" customHeight="1" x14ac:dyDescent="0.25">
      <c r="B2223" s="32" t="s">
        <v>3742</v>
      </c>
      <c r="C2223" s="33" t="s">
        <v>6926</v>
      </c>
      <c r="D2223" s="34" t="str">
        <f>_xlfn.XLOOKUP($B2223,[1]Redo!$A:$A,[1]Redo!$AD:$AD)</f>
        <v>SGN,S11,BFY,W10-9P,</v>
      </c>
      <c r="E2223" s="35">
        <v>1326</v>
      </c>
      <c r="F2223" s="36">
        <f>_xlfn.XLOOKUP($B2223,'[1]DOT Signs Costs (2)'!$A:$A,'[1]DOT Signs Costs (2)'!$Y:$Y)</f>
        <v>0.10352500000000002</v>
      </c>
      <c r="G2223" s="37">
        <f t="shared" si="444"/>
        <v>6.2115000000000009</v>
      </c>
      <c r="H2223" s="36">
        <f>_xlfn.XLOOKUP($B2223,'[1]DOT Signs Costs (2)'!$A:$A,'[1]DOT Signs Costs (2)'!$W:$W)</f>
        <v>13.596</v>
      </c>
      <c r="I2223" s="36">
        <f t="shared" si="443"/>
        <v>4.8025247500000008</v>
      </c>
      <c r="J2223" s="36">
        <f t="shared" si="445"/>
        <v>6.9361750000000014E-2</v>
      </c>
      <c r="K2223" s="36">
        <f t="shared" si="446"/>
        <v>4.8025247500000008</v>
      </c>
      <c r="L2223" s="36">
        <f t="shared" si="447"/>
        <v>18.467886500000002</v>
      </c>
      <c r="M2223" s="36">
        <f t="shared" si="448"/>
        <v>1.4441887243000002</v>
      </c>
      <c r="N2223" s="36">
        <f t="shared" si="449"/>
        <v>19.912075224300004</v>
      </c>
      <c r="O2223" s="36">
        <f t="shared" si="450"/>
        <v>3.6285055897109841</v>
      </c>
      <c r="P2223" s="36">
        <f t="shared" si="451"/>
        <v>23.540580814010987</v>
      </c>
      <c r="Q2223" s="38">
        <v>14.82</v>
      </c>
      <c r="R2223" s="39">
        <f t="shared" si="452"/>
        <v>-0.37044883823854646</v>
      </c>
      <c r="S2223" s="40"/>
      <c r="T2223" s="41" t="str">
        <f t="shared" si="453"/>
        <v/>
      </c>
      <c r="U2223" s="41" t="str">
        <f t="shared" si="454"/>
        <v/>
      </c>
      <c r="V2223" s="41">
        <f t="shared" si="442"/>
        <v>14.82</v>
      </c>
      <c r="W2223" s="18">
        <f>_xlfn.XLOOKUP($B2223,'[1]Query2 w Prices'!$B:$B,'[1]Query2 w Prices'!$L:$L)</f>
        <v>14.7379</v>
      </c>
    </row>
    <row r="2224" spans="2:23" ht="16.5" customHeight="1" x14ac:dyDescent="0.25">
      <c r="B2224" s="42" t="s">
        <v>3746</v>
      </c>
      <c r="C2224" s="33" t="s">
        <v>6927</v>
      </c>
      <c r="D2224" s="34" t="str">
        <f>_xlfn.XLOOKUP($B2224,[1]Redo!$A:$A,[1]Redo!$AD:$AD)</f>
        <v>SGN,S11,BFY,W1-1,</v>
      </c>
      <c r="E2224" s="35">
        <v>1326</v>
      </c>
      <c r="F2224" s="36">
        <f>_xlfn.XLOOKUP($B2224,'[1]DOT Signs Costs (2)'!$A:$A,'[1]DOT Signs Costs (2)'!$Y:$Y)</f>
        <v>0.14528749999999999</v>
      </c>
      <c r="G2224" s="37">
        <f t="shared" si="444"/>
        <v>8.7172499999999999</v>
      </c>
      <c r="H2224" s="36">
        <f>_xlfn.XLOOKUP($B2224,'[1]DOT Signs Costs (2)'!$A:$A,'[1]DOT Signs Costs (2)'!$W:$W)</f>
        <v>20.394000000000002</v>
      </c>
      <c r="I2224" s="36">
        <f t="shared" si="443"/>
        <v>6.7398871249999992</v>
      </c>
      <c r="J2224" s="36">
        <f t="shared" si="445"/>
        <v>9.7342625000000002E-2</v>
      </c>
      <c r="K2224" s="36">
        <f t="shared" si="446"/>
        <v>6.7398871249999992</v>
      </c>
      <c r="L2224" s="36">
        <f t="shared" si="447"/>
        <v>27.231229750000001</v>
      </c>
      <c r="M2224" s="36">
        <f t="shared" si="448"/>
        <v>2.1294821664500003</v>
      </c>
      <c r="N2224" s="36">
        <f t="shared" si="449"/>
        <v>29.360711916450001</v>
      </c>
      <c r="O2224" s="36">
        <f t="shared" si="450"/>
        <v>5.3502965465257235</v>
      </c>
      <c r="P2224" s="36">
        <f t="shared" si="451"/>
        <v>34.711008462975727</v>
      </c>
      <c r="Q2224" s="38" t="e">
        <v>#N/A</v>
      </c>
      <c r="R2224" s="39" t="str">
        <f t="shared" si="452"/>
        <v xml:space="preserve"> </v>
      </c>
      <c r="S2224" s="40"/>
      <c r="T2224" s="41" t="str">
        <f t="shared" si="453"/>
        <v/>
      </c>
      <c r="U2224" s="41" t="str">
        <f t="shared" si="454"/>
        <v/>
      </c>
      <c r="V2224" s="41" t="e">
        <f t="shared" si="442"/>
        <v>#N/A</v>
      </c>
      <c r="W2224" s="18" t="e">
        <f>_xlfn.XLOOKUP($B2224,'[1]Query2 w Prices'!$B:$B,'[1]Query2 w Prices'!$L:$L)</f>
        <v>#N/A</v>
      </c>
    </row>
    <row r="2225" spans="2:23" ht="16.5" customHeight="1" x14ac:dyDescent="0.25">
      <c r="B2225" s="32" t="s">
        <v>3747</v>
      </c>
      <c r="C2225" s="33" t="s">
        <v>6928</v>
      </c>
      <c r="D2225" s="34" t="str">
        <f>_xlfn.XLOOKUP($B2225,[1]Redo!$A:$A,[1]Redo!$AD:$AD)</f>
        <v>SGN,S11,BFY,W1-1,</v>
      </c>
      <c r="E2225" s="35">
        <v>1326</v>
      </c>
      <c r="F2225" s="36">
        <f>_xlfn.XLOOKUP($B2225,'[1]DOT Signs Costs (2)'!$A:$A,'[1]DOT Signs Costs (2)'!$Y:$Y)</f>
        <v>0.46115</v>
      </c>
      <c r="G2225" s="37">
        <f t="shared" si="444"/>
        <v>27.669</v>
      </c>
      <c r="H2225" s="36">
        <f>_xlfn.XLOOKUP($B2225,'[1]DOT Signs Costs (2)'!$A:$A,'[1]DOT Signs Costs (2)'!$W:$W)</f>
        <v>81.576000000000008</v>
      </c>
      <c r="I2225" s="36">
        <f t="shared" si="443"/>
        <v>21.3927485</v>
      </c>
      <c r="J2225" s="36">
        <f t="shared" si="445"/>
        <v>0.30897050000000004</v>
      </c>
      <c r="K2225" s="36">
        <f t="shared" si="446"/>
        <v>21.3927485</v>
      </c>
      <c r="L2225" s="36">
        <f t="shared" si="447"/>
        <v>103.277719</v>
      </c>
      <c r="M2225" s="36">
        <f t="shared" si="448"/>
        <v>8.0763176258000016</v>
      </c>
      <c r="N2225" s="36">
        <f t="shared" si="449"/>
        <v>111.35403662580001</v>
      </c>
      <c r="O2225" s="36">
        <f t="shared" si="450"/>
        <v>20.291644129613871</v>
      </c>
      <c r="P2225" s="36">
        <f t="shared" si="451"/>
        <v>131.64568075541388</v>
      </c>
      <c r="Q2225" s="38">
        <v>74.900000000000006</v>
      </c>
      <c r="R2225" s="39">
        <f t="shared" si="452"/>
        <v>-0.43104855723175883</v>
      </c>
      <c r="S2225" s="40"/>
      <c r="T2225" s="41" t="str">
        <f t="shared" si="453"/>
        <v/>
      </c>
      <c r="U2225" s="41" t="str">
        <f t="shared" si="454"/>
        <v/>
      </c>
      <c r="V2225" s="41">
        <f t="shared" si="442"/>
        <v>74.900000000000006</v>
      </c>
      <c r="W2225" s="18">
        <f>_xlfn.XLOOKUP($B2225,'[1]Query2 w Prices'!$B:$B,'[1]Query2 w Prices'!$L:$L)</f>
        <v>74.823300000000003</v>
      </c>
    </row>
    <row r="2226" spans="2:23" ht="16.5" customHeight="1" x14ac:dyDescent="0.25">
      <c r="B2226" s="42" t="s">
        <v>3748</v>
      </c>
      <c r="C2226" s="33" t="s">
        <v>6929</v>
      </c>
      <c r="D2226" s="34" t="str">
        <f>_xlfn.XLOOKUP($B2226,[1]Redo!$A:$A,[1]Redo!$AD:$AD)</f>
        <v>SGN,S11,BFY,W1-1,</v>
      </c>
      <c r="E2226" s="35">
        <v>1326</v>
      </c>
      <c r="F2226" s="36">
        <f>_xlfn.XLOOKUP($B2226,'[1]DOT Signs Costs (2)'!$A:$A,'[1]DOT Signs Costs (2)'!$Y:$Y)</f>
        <v>0.77759999999999996</v>
      </c>
      <c r="G2226" s="37">
        <f t="shared" si="444"/>
        <v>46.655999999999999</v>
      </c>
      <c r="H2226" s="36">
        <f>_xlfn.XLOOKUP($B2226,'[1]DOT Signs Costs (2)'!$A:$A,'[1]DOT Signs Costs (2)'!$W:$W)</f>
        <v>145.024</v>
      </c>
      <c r="I2226" s="36">
        <f t="shared" si="443"/>
        <v>36.072863999999996</v>
      </c>
      <c r="J2226" s="36">
        <f t="shared" si="445"/>
        <v>0.52099200000000001</v>
      </c>
      <c r="K2226" s="36">
        <f t="shared" si="446"/>
        <v>36.072863999999996</v>
      </c>
      <c r="L2226" s="36">
        <f t="shared" si="447"/>
        <v>181.61785600000002</v>
      </c>
      <c r="M2226" s="36">
        <f t="shared" si="448"/>
        <v>14.202516339200002</v>
      </c>
      <c r="N2226" s="36">
        <f t="shared" si="449"/>
        <v>195.82037233920002</v>
      </c>
      <c r="O2226" s="36">
        <f t="shared" si="450"/>
        <v>35.683639580919262</v>
      </c>
      <c r="P2226" s="36">
        <f t="shared" si="451"/>
        <v>231.5040119201193</v>
      </c>
      <c r="Q2226" s="38">
        <v>136.12</v>
      </c>
      <c r="R2226" s="39">
        <f t="shared" si="452"/>
        <v>-0.41201882908634707</v>
      </c>
      <c r="S2226" s="40"/>
      <c r="T2226" s="41" t="str">
        <f t="shared" si="453"/>
        <v/>
      </c>
      <c r="U2226" s="41" t="str">
        <f t="shared" si="454"/>
        <v/>
      </c>
      <c r="V2226" s="41">
        <f t="shared" si="442"/>
        <v>136.12</v>
      </c>
      <c r="W2226" s="18">
        <f>_xlfn.XLOOKUP($B2226,'[1]Query2 w Prices'!$B:$B,'[1]Query2 w Prices'!$L:$L)</f>
        <v>136.04230000000001</v>
      </c>
    </row>
    <row r="2227" spans="2:23" ht="16.5" customHeight="1" x14ac:dyDescent="0.25">
      <c r="B2227" s="32" t="s">
        <v>3743</v>
      </c>
      <c r="C2227" s="33" t="s">
        <v>6930</v>
      </c>
      <c r="D2227" s="34" t="str">
        <f>_xlfn.XLOOKUP($B2227,[1]Redo!$A:$A,[1]Redo!$AD:$AD)</f>
        <v>SGN,S8,BFY,W1-1,</v>
      </c>
      <c r="E2227" s="35">
        <v>1326</v>
      </c>
      <c r="F2227" s="36">
        <f>_xlfn.XLOOKUP($B2227,'[1]DOT Signs Costs (2)'!$A:$A,'[1]DOT Signs Costs (2)'!$Y:$Y)</f>
        <v>0.33468750000000008</v>
      </c>
      <c r="G2227" s="37">
        <f t="shared" si="444"/>
        <v>20.081250000000004</v>
      </c>
      <c r="H2227" s="36">
        <f>_xlfn.XLOOKUP($B2227,'[1]DOT Signs Costs (2)'!$A:$A,'[1]DOT Signs Costs (2)'!$W:$W)</f>
        <v>56.650000000000006</v>
      </c>
      <c r="I2227" s="36">
        <f t="shared" si="443"/>
        <v>15.526153125000004</v>
      </c>
      <c r="J2227" s="36">
        <f t="shared" si="445"/>
        <v>0.22424062500000008</v>
      </c>
      <c r="K2227" s="36">
        <f t="shared" si="446"/>
        <v>15.526153125000004</v>
      </c>
      <c r="L2227" s="36">
        <f t="shared" si="447"/>
        <v>72.400393750000006</v>
      </c>
      <c r="M2227" s="36">
        <f t="shared" si="448"/>
        <v>5.6617107912500009</v>
      </c>
      <c r="N2227" s="36">
        <f t="shared" si="449"/>
        <v>78.062104541250008</v>
      </c>
      <c r="O2227" s="36">
        <f t="shared" si="450"/>
        <v>14.224975522735164</v>
      </c>
      <c r="P2227" s="36">
        <f t="shared" si="451"/>
        <v>92.287080063985172</v>
      </c>
      <c r="Q2227" s="38">
        <v>55.34</v>
      </c>
      <c r="R2227" s="39">
        <f t="shared" si="452"/>
        <v>-0.40034943177711052</v>
      </c>
      <c r="S2227" s="40"/>
      <c r="T2227" s="41" t="str">
        <f t="shared" si="453"/>
        <v/>
      </c>
      <c r="U2227" s="41" t="str">
        <f t="shared" si="454"/>
        <v/>
      </c>
      <c r="V2227" s="41">
        <f t="shared" si="442"/>
        <v>55.34</v>
      </c>
      <c r="W2227" s="18">
        <f>_xlfn.XLOOKUP($B2227,'[1]Query2 w Prices'!$B:$B,'[1]Query2 w Prices'!$L:$L)</f>
        <v>55.267200000000003</v>
      </c>
    </row>
    <row r="2228" spans="2:23" ht="16.5" customHeight="1" x14ac:dyDescent="0.25">
      <c r="B2228" s="42" t="s">
        <v>3752</v>
      </c>
      <c r="C2228" s="33" t="s">
        <v>6931</v>
      </c>
      <c r="D2228" s="34" t="str">
        <f>_xlfn.XLOOKUP($B2228,[1]Redo!$A:$A,[1]Redo!$AD:$AD)</f>
        <v>SGN,S11,BFY,W1-10,</v>
      </c>
      <c r="E2228" s="35">
        <v>1326</v>
      </c>
      <c r="F2228" s="36">
        <f>_xlfn.XLOOKUP($B2228,'[1]DOT Signs Costs (2)'!$A:$A,'[1]DOT Signs Costs (2)'!$Y:$Y)</f>
        <v>0.77759999999999996</v>
      </c>
      <c r="G2228" s="37">
        <f t="shared" si="444"/>
        <v>46.655999999999999</v>
      </c>
      <c r="H2228" s="36">
        <f>_xlfn.XLOOKUP($B2228,'[1]DOT Signs Costs (2)'!$A:$A,'[1]DOT Signs Costs (2)'!$W:$W)</f>
        <v>145.024</v>
      </c>
      <c r="I2228" s="36">
        <f t="shared" si="443"/>
        <v>36.072863999999996</v>
      </c>
      <c r="J2228" s="36">
        <f t="shared" si="445"/>
        <v>0.52099200000000001</v>
      </c>
      <c r="K2228" s="36">
        <f t="shared" si="446"/>
        <v>36.072863999999996</v>
      </c>
      <c r="L2228" s="36">
        <f t="shared" si="447"/>
        <v>181.61785600000002</v>
      </c>
      <c r="M2228" s="36">
        <f t="shared" si="448"/>
        <v>14.202516339200002</v>
      </c>
      <c r="N2228" s="36">
        <f t="shared" si="449"/>
        <v>195.82037233920002</v>
      </c>
      <c r="O2228" s="36">
        <f t="shared" si="450"/>
        <v>35.683639580919262</v>
      </c>
      <c r="P2228" s="36">
        <f t="shared" si="451"/>
        <v>231.5040119201193</v>
      </c>
      <c r="Q2228" s="38">
        <v>147.46</v>
      </c>
      <c r="R2228" s="39">
        <f t="shared" si="452"/>
        <v>-0.36303479677543887</v>
      </c>
      <c r="S2228" s="40"/>
      <c r="T2228" s="41" t="str">
        <f t="shared" si="453"/>
        <v/>
      </c>
      <c r="U2228" s="41" t="str">
        <f t="shared" si="454"/>
        <v/>
      </c>
      <c r="V2228" s="41">
        <f t="shared" si="442"/>
        <v>147.46</v>
      </c>
      <c r="W2228" s="18">
        <f>_xlfn.XLOOKUP($B2228,'[1]Query2 w Prices'!$B:$B,'[1]Query2 w Prices'!$L:$L)</f>
        <v>147.3792</v>
      </c>
    </row>
    <row r="2229" spans="2:23" ht="16.5" customHeight="1" x14ac:dyDescent="0.25">
      <c r="B2229" s="32" t="s">
        <v>3749</v>
      </c>
      <c r="C2229" s="33" t="s">
        <v>6932</v>
      </c>
      <c r="D2229" s="34" t="str">
        <f>_xlfn.XLOOKUP($B2229,[1]Redo!$A:$A,[1]Redo!$AD:$AD)</f>
        <v>SGN,S11,BFY,W1-10,</v>
      </c>
      <c r="E2229" s="35">
        <v>1326</v>
      </c>
      <c r="F2229" s="36">
        <f>_xlfn.XLOOKUP($B2229,'[1]DOT Signs Costs (2)'!$A:$A,'[1]DOT Signs Costs (2)'!$Y:$Y)</f>
        <v>0.46115</v>
      </c>
      <c r="G2229" s="37">
        <f t="shared" si="444"/>
        <v>27.669</v>
      </c>
      <c r="H2229" s="36">
        <f>_xlfn.XLOOKUP($B2229,'[1]DOT Signs Costs (2)'!$A:$A,'[1]DOT Signs Costs (2)'!$W:$W)</f>
        <v>81.576000000000008</v>
      </c>
      <c r="I2229" s="36">
        <f t="shared" si="443"/>
        <v>21.3927485</v>
      </c>
      <c r="J2229" s="36">
        <f t="shared" si="445"/>
        <v>0.30897050000000004</v>
      </c>
      <c r="K2229" s="36">
        <f t="shared" si="446"/>
        <v>21.3927485</v>
      </c>
      <c r="L2229" s="36">
        <f t="shared" si="447"/>
        <v>103.277719</v>
      </c>
      <c r="M2229" s="36">
        <f t="shared" si="448"/>
        <v>8.0763176258000016</v>
      </c>
      <c r="N2229" s="36">
        <f t="shared" si="449"/>
        <v>111.35403662580001</v>
      </c>
      <c r="O2229" s="36">
        <f t="shared" si="450"/>
        <v>20.291644129613871</v>
      </c>
      <c r="P2229" s="36">
        <f t="shared" si="451"/>
        <v>131.64568075541388</v>
      </c>
      <c r="Q2229" s="38">
        <v>79.44</v>
      </c>
      <c r="R2229" s="39">
        <f t="shared" si="452"/>
        <v>-0.39656204788372401</v>
      </c>
      <c r="S2229" s="40"/>
      <c r="T2229" s="41" t="str">
        <f t="shared" si="453"/>
        <v/>
      </c>
      <c r="U2229" s="41" t="str">
        <f t="shared" si="454"/>
        <v/>
      </c>
      <c r="V2229" s="41">
        <f t="shared" si="442"/>
        <v>79.44</v>
      </c>
      <c r="W2229" s="18">
        <f>_xlfn.XLOOKUP($B2229,'[1]Query2 w Prices'!$B:$B,'[1]Query2 w Prices'!$L:$L)</f>
        <v>79.358000000000004</v>
      </c>
    </row>
    <row r="2230" spans="2:23" ht="16.5" customHeight="1" x14ac:dyDescent="0.25">
      <c r="B2230" s="42" t="s">
        <v>3753</v>
      </c>
      <c r="C2230" s="33" t="s">
        <v>6933</v>
      </c>
      <c r="D2230" s="34" t="str">
        <f>_xlfn.XLOOKUP($B2230,[1]Redo!$A:$A,[1]Redo!$AD:$AD)</f>
        <v>SGN,S11,BFY,W1-10a,</v>
      </c>
      <c r="E2230" s="35">
        <v>1326</v>
      </c>
      <c r="F2230" s="36">
        <f>_xlfn.XLOOKUP($B2230,'[1]DOT Signs Costs (2)'!$A:$A,'[1]DOT Signs Costs (2)'!$Y:$Y)</f>
        <v>0.46115</v>
      </c>
      <c r="G2230" s="37">
        <f t="shared" si="444"/>
        <v>27.669</v>
      </c>
      <c r="H2230" s="36">
        <f>_xlfn.XLOOKUP($B2230,'[1]DOT Signs Costs (2)'!$A:$A,'[1]DOT Signs Costs (2)'!$W:$W)</f>
        <v>81.576000000000008</v>
      </c>
      <c r="I2230" s="36">
        <f t="shared" si="443"/>
        <v>21.3927485</v>
      </c>
      <c r="J2230" s="36">
        <f t="shared" si="445"/>
        <v>0.30897050000000004</v>
      </c>
      <c r="K2230" s="36">
        <f t="shared" si="446"/>
        <v>21.3927485</v>
      </c>
      <c r="L2230" s="36">
        <f t="shared" si="447"/>
        <v>103.277719</v>
      </c>
      <c r="M2230" s="36">
        <f t="shared" si="448"/>
        <v>8.0763176258000016</v>
      </c>
      <c r="N2230" s="36">
        <f t="shared" si="449"/>
        <v>111.35403662580001</v>
      </c>
      <c r="O2230" s="36">
        <f t="shared" si="450"/>
        <v>20.291644129613871</v>
      </c>
      <c r="P2230" s="36">
        <f t="shared" si="451"/>
        <v>131.64568075541388</v>
      </c>
      <c r="Q2230" s="38">
        <v>79.44</v>
      </c>
      <c r="R2230" s="39">
        <f t="shared" si="452"/>
        <v>-0.39656204788372401</v>
      </c>
      <c r="S2230" s="40"/>
      <c r="T2230" s="41" t="str">
        <f t="shared" si="453"/>
        <v/>
      </c>
      <c r="U2230" s="41" t="str">
        <f t="shared" si="454"/>
        <v/>
      </c>
      <c r="V2230" s="41">
        <f t="shared" si="442"/>
        <v>79.44</v>
      </c>
      <c r="W2230" s="18">
        <f>_xlfn.XLOOKUP($B2230,'[1]Query2 w Prices'!$B:$B,'[1]Query2 w Prices'!$L:$L)</f>
        <v>79.358000000000004</v>
      </c>
    </row>
    <row r="2231" spans="2:23" ht="16.5" customHeight="1" x14ac:dyDescent="0.25">
      <c r="B2231" s="32" t="s">
        <v>3755</v>
      </c>
      <c r="C2231" s="33" t="s">
        <v>6934</v>
      </c>
      <c r="D2231" s="34" t="str">
        <f>_xlfn.XLOOKUP($B2231,[1]Redo!$A:$A,[1]Redo!$AD:$AD)</f>
        <v>SGN,S11,BFY,W1-10a,</v>
      </c>
      <c r="E2231" s="35">
        <v>1326</v>
      </c>
      <c r="F2231" s="36">
        <f>_xlfn.XLOOKUP($B2231,'[1]DOT Signs Costs (2)'!$A:$A,'[1]DOT Signs Costs (2)'!$Y:$Y)</f>
        <v>0.77759999999999996</v>
      </c>
      <c r="G2231" s="37">
        <f t="shared" si="444"/>
        <v>46.655999999999999</v>
      </c>
      <c r="H2231" s="36">
        <f>_xlfn.XLOOKUP($B2231,'[1]DOT Signs Costs (2)'!$A:$A,'[1]DOT Signs Costs (2)'!$W:$W)</f>
        <v>145.024</v>
      </c>
      <c r="I2231" s="36">
        <f t="shared" si="443"/>
        <v>36.072863999999996</v>
      </c>
      <c r="J2231" s="36">
        <f t="shared" si="445"/>
        <v>0.52099200000000001</v>
      </c>
      <c r="K2231" s="36">
        <f t="shared" si="446"/>
        <v>36.072863999999996</v>
      </c>
      <c r="L2231" s="36">
        <f t="shared" si="447"/>
        <v>181.61785600000002</v>
      </c>
      <c r="M2231" s="36">
        <f t="shared" si="448"/>
        <v>14.202516339200002</v>
      </c>
      <c r="N2231" s="36">
        <f t="shared" si="449"/>
        <v>195.82037233920002</v>
      </c>
      <c r="O2231" s="36">
        <f t="shared" si="450"/>
        <v>35.683639580919262</v>
      </c>
      <c r="P2231" s="36">
        <f t="shared" si="451"/>
        <v>231.5040119201193</v>
      </c>
      <c r="Q2231" s="38">
        <v>147.46</v>
      </c>
      <c r="R2231" s="39">
        <f t="shared" si="452"/>
        <v>-0.36303479677543887</v>
      </c>
      <c r="S2231" s="40"/>
      <c r="T2231" s="41" t="str">
        <f t="shared" si="453"/>
        <v/>
      </c>
      <c r="U2231" s="41" t="str">
        <f t="shared" si="454"/>
        <v/>
      </c>
      <c r="V2231" s="41">
        <f t="shared" si="442"/>
        <v>147.46</v>
      </c>
      <c r="W2231" s="18">
        <f>_xlfn.XLOOKUP($B2231,'[1]Query2 w Prices'!$B:$B,'[1]Query2 w Prices'!$L:$L)</f>
        <v>147.3792</v>
      </c>
    </row>
    <row r="2232" spans="2:23" ht="16.5" customHeight="1" x14ac:dyDescent="0.25">
      <c r="B2232" s="42" t="s">
        <v>3756</v>
      </c>
      <c r="C2232" s="33" t="s">
        <v>6935</v>
      </c>
      <c r="D2232" s="34" t="str">
        <f>_xlfn.XLOOKUP($B2232,[1]Redo!$A:$A,[1]Redo!$AD:$AD)</f>
        <v>SGN,S11,BFY,W1-10b,</v>
      </c>
      <c r="E2232" s="35">
        <v>1326</v>
      </c>
      <c r="F2232" s="36">
        <f>_xlfn.XLOOKUP($B2232,'[1]DOT Signs Costs (2)'!$A:$A,'[1]DOT Signs Costs (2)'!$Y:$Y)</f>
        <v>0.46115</v>
      </c>
      <c r="G2232" s="37">
        <f t="shared" si="444"/>
        <v>27.669</v>
      </c>
      <c r="H2232" s="36">
        <f>_xlfn.XLOOKUP($B2232,'[1]DOT Signs Costs (2)'!$A:$A,'[1]DOT Signs Costs (2)'!$W:$W)</f>
        <v>81.576000000000008</v>
      </c>
      <c r="I2232" s="36">
        <f t="shared" si="443"/>
        <v>21.3927485</v>
      </c>
      <c r="J2232" s="36">
        <f t="shared" si="445"/>
        <v>0.30897050000000004</v>
      </c>
      <c r="K2232" s="36">
        <f t="shared" si="446"/>
        <v>21.3927485</v>
      </c>
      <c r="L2232" s="36">
        <f t="shared" si="447"/>
        <v>103.277719</v>
      </c>
      <c r="M2232" s="36">
        <f t="shared" si="448"/>
        <v>8.0763176258000016</v>
      </c>
      <c r="N2232" s="36">
        <f t="shared" si="449"/>
        <v>111.35403662580001</v>
      </c>
      <c r="O2232" s="36">
        <f t="shared" si="450"/>
        <v>20.291644129613871</v>
      </c>
      <c r="P2232" s="36">
        <f t="shared" si="451"/>
        <v>131.64568075541388</v>
      </c>
      <c r="Q2232" s="38">
        <v>79.44</v>
      </c>
      <c r="R2232" s="39">
        <f t="shared" si="452"/>
        <v>-0.39656204788372401</v>
      </c>
      <c r="S2232" s="40"/>
      <c r="T2232" s="41" t="str">
        <f t="shared" si="453"/>
        <v/>
      </c>
      <c r="U2232" s="41" t="str">
        <f t="shared" si="454"/>
        <v/>
      </c>
      <c r="V2232" s="41">
        <f t="shared" si="442"/>
        <v>79.44</v>
      </c>
      <c r="W2232" s="18">
        <f>_xlfn.XLOOKUP($B2232,'[1]Query2 w Prices'!$B:$B,'[1]Query2 w Prices'!$L:$L)</f>
        <v>79.358000000000004</v>
      </c>
    </row>
    <row r="2233" spans="2:23" ht="16.5" customHeight="1" x14ac:dyDescent="0.25">
      <c r="B2233" s="32" t="s">
        <v>3758</v>
      </c>
      <c r="C2233" s="33" t="s">
        <v>6936</v>
      </c>
      <c r="D2233" s="34" t="str">
        <f>_xlfn.XLOOKUP($B2233,[1]Redo!$A:$A,[1]Redo!$AD:$AD)</f>
        <v>SGN,S11,BFY,W1-10b,</v>
      </c>
      <c r="E2233" s="35">
        <v>1326</v>
      </c>
      <c r="F2233" s="36">
        <f>_xlfn.XLOOKUP($B2233,'[1]DOT Signs Costs (2)'!$A:$A,'[1]DOT Signs Costs (2)'!$Y:$Y)</f>
        <v>0.77759999999999996</v>
      </c>
      <c r="G2233" s="37">
        <f t="shared" si="444"/>
        <v>46.655999999999999</v>
      </c>
      <c r="H2233" s="36">
        <f>_xlfn.XLOOKUP($B2233,'[1]DOT Signs Costs (2)'!$A:$A,'[1]DOT Signs Costs (2)'!$W:$W)</f>
        <v>145.024</v>
      </c>
      <c r="I2233" s="36">
        <f t="shared" si="443"/>
        <v>36.072863999999996</v>
      </c>
      <c r="J2233" s="36">
        <f t="shared" si="445"/>
        <v>0.52099200000000001</v>
      </c>
      <c r="K2233" s="36">
        <f t="shared" si="446"/>
        <v>36.072863999999996</v>
      </c>
      <c r="L2233" s="36">
        <f t="shared" si="447"/>
        <v>181.61785600000002</v>
      </c>
      <c r="M2233" s="36">
        <f t="shared" si="448"/>
        <v>14.202516339200002</v>
      </c>
      <c r="N2233" s="36">
        <f t="shared" si="449"/>
        <v>195.82037233920002</v>
      </c>
      <c r="O2233" s="36">
        <f t="shared" si="450"/>
        <v>35.683639580919262</v>
      </c>
      <c r="P2233" s="36">
        <f t="shared" si="451"/>
        <v>231.5040119201193</v>
      </c>
      <c r="Q2233" s="38">
        <v>147.46</v>
      </c>
      <c r="R2233" s="39">
        <f t="shared" si="452"/>
        <v>-0.36303479677543887</v>
      </c>
      <c r="S2233" s="40"/>
      <c r="T2233" s="41" t="str">
        <f t="shared" si="453"/>
        <v/>
      </c>
      <c r="U2233" s="41" t="str">
        <f t="shared" si="454"/>
        <v/>
      </c>
      <c r="V2233" s="41">
        <f t="shared" si="442"/>
        <v>147.46</v>
      </c>
      <c r="W2233" s="18">
        <f>_xlfn.XLOOKUP($B2233,'[1]Query2 w Prices'!$B:$B,'[1]Query2 w Prices'!$L:$L)</f>
        <v>147.3792</v>
      </c>
    </row>
    <row r="2234" spans="2:23" ht="16.5" customHeight="1" x14ac:dyDescent="0.25">
      <c r="B2234" s="42" t="s">
        <v>3759</v>
      </c>
      <c r="C2234" s="33" t="s">
        <v>6937</v>
      </c>
      <c r="D2234" s="34" t="str">
        <f>_xlfn.XLOOKUP($B2234,[1]Redo!$A:$A,[1]Redo!$AD:$AD)</f>
        <v>SGN,S11,BFY,W1-10c,</v>
      </c>
      <c r="E2234" s="35">
        <v>1326</v>
      </c>
      <c r="F2234" s="36">
        <f>_xlfn.XLOOKUP($B2234,'[1]DOT Signs Costs (2)'!$A:$A,'[1]DOT Signs Costs (2)'!$Y:$Y)</f>
        <v>0.46115</v>
      </c>
      <c r="G2234" s="37">
        <f t="shared" si="444"/>
        <v>27.669</v>
      </c>
      <c r="H2234" s="36">
        <f>_xlfn.XLOOKUP($B2234,'[1]DOT Signs Costs (2)'!$A:$A,'[1]DOT Signs Costs (2)'!$W:$W)</f>
        <v>81.576000000000008</v>
      </c>
      <c r="I2234" s="36">
        <f t="shared" si="443"/>
        <v>21.3927485</v>
      </c>
      <c r="J2234" s="36">
        <f t="shared" si="445"/>
        <v>0.30897050000000004</v>
      </c>
      <c r="K2234" s="36">
        <f t="shared" si="446"/>
        <v>21.3927485</v>
      </c>
      <c r="L2234" s="36">
        <f t="shared" si="447"/>
        <v>103.277719</v>
      </c>
      <c r="M2234" s="36">
        <f t="shared" si="448"/>
        <v>8.0763176258000016</v>
      </c>
      <c r="N2234" s="36">
        <f t="shared" si="449"/>
        <v>111.35403662580001</v>
      </c>
      <c r="O2234" s="36">
        <f t="shared" si="450"/>
        <v>20.291644129613871</v>
      </c>
      <c r="P2234" s="36">
        <f t="shared" si="451"/>
        <v>131.64568075541388</v>
      </c>
      <c r="Q2234" s="38">
        <v>79.44</v>
      </c>
      <c r="R2234" s="39">
        <f t="shared" si="452"/>
        <v>-0.39656204788372401</v>
      </c>
      <c r="S2234" s="40"/>
      <c r="T2234" s="41" t="str">
        <f t="shared" si="453"/>
        <v/>
      </c>
      <c r="U2234" s="41" t="str">
        <f t="shared" si="454"/>
        <v/>
      </c>
      <c r="V2234" s="41">
        <f t="shared" si="442"/>
        <v>79.44</v>
      </c>
      <c r="W2234" s="18">
        <f>_xlfn.XLOOKUP($B2234,'[1]Query2 w Prices'!$B:$B,'[1]Query2 w Prices'!$L:$L)</f>
        <v>79.358000000000004</v>
      </c>
    </row>
    <row r="2235" spans="2:23" ht="16.5" customHeight="1" x14ac:dyDescent="0.25">
      <c r="B2235" s="32" t="s">
        <v>3761</v>
      </c>
      <c r="C2235" s="33" t="s">
        <v>6938</v>
      </c>
      <c r="D2235" s="34" t="str">
        <f>_xlfn.XLOOKUP($B2235,[1]Redo!$A:$A,[1]Redo!$AD:$AD)</f>
        <v>SGN,S11,BFY,W1-10c,</v>
      </c>
      <c r="E2235" s="35">
        <v>1326</v>
      </c>
      <c r="F2235" s="36">
        <f>_xlfn.XLOOKUP($B2235,'[1]DOT Signs Costs (2)'!$A:$A,'[1]DOT Signs Costs (2)'!$Y:$Y)</f>
        <v>0.77759999999999996</v>
      </c>
      <c r="G2235" s="37">
        <f t="shared" si="444"/>
        <v>46.655999999999999</v>
      </c>
      <c r="H2235" s="36">
        <f>_xlfn.XLOOKUP($B2235,'[1]DOT Signs Costs (2)'!$A:$A,'[1]DOT Signs Costs (2)'!$W:$W)</f>
        <v>145.024</v>
      </c>
      <c r="I2235" s="36">
        <f t="shared" si="443"/>
        <v>36.072863999999996</v>
      </c>
      <c r="J2235" s="36">
        <f t="shared" si="445"/>
        <v>0.52099200000000001</v>
      </c>
      <c r="K2235" s="36">
        <f t="shared" si="446"/>
        <v>36.072863999999996</v>
      </c>
      <c r="L2235" s="36">
        <f t="shared" si="447"/>
        <v>181.61785600000002</v>
      </c>
      <c r="M2235" s="36">
        <f t="shared" si="448"/>
        <v>14.202516339200002</v>
      </c>
      <c r="N2235" s="36">
        <f t="shared" si="449"/>
        <v>195.82037233920002</v>
      </c>
      <c r="O2235" s="36">
        <f t="shared" si="450"/>
        <v>35.683639580919262</v>
      </c>
      <c r="P2235" s="36">
        <f t="shared" si="451"/>
        <v>231.5040119201193</v>
      </c>
      <c r="Q2235" s="38">
        <v>147.46</v>
      </c>
      <c r="R2235" s="39">
        <f t="shared" si="452"/>
        <v>-0.36303479677543887</v>
      </c>
      <c r="S2235" s="40"/>
      <c r="T2235" s="41" t="str">
        <f t="shared" si="453"/>
        <v/>
      </c>
      <c r="U2235" s="41" t="str">
        <f t="shared" si="454"/>
        <v/>
      </c>
      <c r="V2235" s="41">
        <f t="shared" si="442"/>
        <v>147.46</v>
      </c>
      <c r="W2235" s="18">
        <f>_xlfn.XLOOKUP($B2235,'[1]Query2 w Prices'!$B:$B,'[1]Query2 w Prices'!$L:$L)</f>
        <v>147.3792</v>
      </c>
    </row>
    <row r="2236" spans="2:23" ht="16.5" customHeight="1" x14ac:dyDescent="0.25">
      <c r="B2236" s="42" t="s">
        <v>3762</v>
      </c>
      <c r="C2236" s="33" t="s">
        <v>6939</v>
      </c>
      <c r="D2236" s="34" t="str">
        <f>_xlfn.XLOOKUP($B2236,[1]Redo!$A:$A,[1]Redo!$AD:$AD)</f>
        <v>SGN,S11,BFY,W1-10d,</v>
      </c>
      <c r="E2236" s="35">
        <v>1326</v>
      </c>
      <c r="F2236" s="36">
        <f>_xlfn.XLOOKUP($B2236,'[1]DOT Signs Costs (2)'!$A:$A,'[1]DOT Signs Costs (2)'!$Y:$Y)</f>
        <v>0.46115</v>
      </c>
      <c r="G2236" s="37">
        <f t="shared" si="444"/>
        <v>27.669</v>
      </c>
      <c r="H2236" s="36">
        <f>_xlfn.XLOOKUP($B2236,'[1]DOT Signs Costs (2)'!$A:$A,'[1]DOT Signs Costs (2)'!$W:$W)</f>
        <v>81.576000000000008</v>
      </c>
      <c r="I2236" s="36">
        <f t="shared" si="443"/>
        <v>21.3927485</v>
      </c>
      <c r="J2236" s="36">
        <f t="shared" si="445"/>
        <v>0.30897050000000004</v>
      </c>
      <c r="K2236" s="36">
        <f t="shared" si="446"/>
        <v>21.3927485</v>
      </c>
      <c r="L2236" s="36">
        <f t="shared" si="447"/>
        <v>103.277719</v>
      </c>
      <c r="M2236" s="36">
        <f t="shared" si="448"/>
        <v>8.0763176258000016</v>
      </c>
      <c r="N2236" s="36">
        <f t="shared" si="449"/>
        <v>111.35403662580001</v>
      </c>
      <c r="O2236" s="36">
        <f t="shared" si="450"/>
        <v>20.291644129613871</v>
      </c>
      <c r="P2236" s="36">
        <f t="shared" si="451"/>
        <v>131.64568075541388</v>
      </c>
      <c r="Q2236" s="38">
        <v>79.44</v>
      </c>
      <c r="R2236" s="39">
        <f t="shared" si="452"/>
        <v>-0.39656204788372401</v>
      </c>
      <c r="S2236" s="40"/>
      <c r="T2236" s="41" t="str">
        <f t="shared" si="453"/>
        <v/>
      </c>
      <c r="U2236" s="41" t="str">
        <f t="shared" si="454"/>
        <v/>
      </c>
      <c r="V2236" s="41">
        <f t="shared" si="442"/>
        <v>79.44</v>
      </c>
      <c r="W2236" s="18">
        <f>_xlfn.XLOOKUP($B2236,'[1]Query2 w Prices'!$B:$B,'[1]Query2 w Prices'!$L:$L)</f>
        <v>79.358000000000004</v>
      </c>
    </row>
    <row r="2237" spans="2:23" ht="16.5" customHeight="1" x14ac:dyDescent="0.25">
      <c r="B2237" s="32" t="s">
        <v>3764</v>
      </c>
      <c r="C2237" s="33" t="s">
        <v>6940</v>
      </c>
      <c r="D2237" s="34" t="str">
        <f>_xlfn.XLOOKUP($B2237,[1]Redo!$A:$A,[1]Redo!$AD:$AD)</f>
        <v>SGN,S11,BFY,W1-10d,</v>
      </c>
      <c r="E2237" s="35">
        <v>1326</v>
      </c>
      <c r="F2237" s="36">
        <f>_xlfn.XLOOKUP($B2237,'[1]DOT Signs Costs (2)'!$A:$A,'[1]DOT Signs Costs (2)'!$Y:$Y)</f>
        <v>0.77759999999999996</v>
      </c>
      <c r="G2237" s="37">
        <f t="shared" si="444"/>
        <v>46.655999999999999</v>
      </c>
      <c r="H2237" s="36">
        <f>_xlfn.XLOOKUP($B2237,'[1]DOT Signs Costs (2)'!$A:$A,'[1]DOT Signs Costs (2)'!$W:$W)</f>
        <v>145.024</v>
      </c>
      <c r="I2237" s="36">
        <f t="shared" si="443"/>
        <v>36.072863999999996</v>
      </c>
      <c r="J2237" s="36">
        <f t="shared" si="445"/>
        <v>0.52099200000000001</v>
      </c>
      <c r="K2237" s="36">
        <f t="shared" si="446"/>
        <v>36.072863999999996</v>
      </c>
      <c r="L2237" s="36">
        <f t="shared" si="447"/>
        <v>181.61785600000002</v>
      </c>
      <c r="M2237" s="36">
        <f t="shared" si="448"/>
        <v>14.202516339200002</v>
      </c>
      <c r="N2237" s="36">
        <f t="shared" si="449"/>
        <v>195.82037233920002</v>
      </c>
      <c r="O2237" s="36">
        <f t="shared" si="450"/>
        <v>35.683639580919262</v>
      </c>
      <c r="P2237" s="36">
        <f t="shared" si="451"/>
        <v>231.5040119201193</v>
      </c>
      <c r="Q2237" s="38">
        <v>147.46</v>
      </c>
      <c r="R2237" s="39">
        <f t="shared" si="452"/>
        <v>-0.36303479677543887</v>
      </c>
      <c r="S2237" s="40"/>
      <c r="T2237" s="41" t="str">
        <f t="shared" si="453"/>
        <v/>
      </c>
      <c r="U2237" s="41" t="str">
        <f t="shared" si="454"/>
        <v/>
      </c>
      <c r="V2237" s="41">
        <f t="shared" si="442"/>
        <v>147.46</v>
      </c>
      <c r="W2237" s="18">
        <f>_xlfn.XLOOKUP($B2237,'[1]Query2 w Prices'!$B:$B,'[1]Query2 w Prices'!$L:$L)</f>
        <v>147.3792</v>
      </c>
    </row>
    <row r="2238" spans="2:23" ht="16.5" customHeight="1" x14ac:dyDescent="0.25">
      <c r="B2238" s="42" t="s">
        <v>3765</v>
      </c>
      <c r="C2238" s="33" t="s">
        <v>6941</v>
      </c>
      <c r="D2238" s="34" t="str">
        <f>_xlfn.XLOOKUP($B2238,[1]Redo!$A:$A,[1]Redo!$AD:$AD)</f>
        <v>SGN,S11,BFY,W1-10e,</v>
      </c>
      <c r="E2238" s="35">
        <v>1326</v>
      </c>
      <c r="F2238" s="36">
        <f>_xlfn.XLOOKUP($B2238,'[1]DOT Signs Costs (2)'!$A:$A,'[1]DOT Signs Costs (2)'!$Y:$Y)</f>
        <v>0.46115</v>
      </c>
      <c r="G2238" s="37">
        <f t="shared" si="444"/>
        <v>27.669</v>
      </c>
      <c r="H2238" s="36">
        <f>_xlfn.XLOOKUP($B2238,'[1]DOT Signs Costs (2)'!$A:$A,'[1]DOT Signs Costs (2)'!$W:$W)</f>
        <v>81.576000000000008</v>
      </c>
      <c r="I2238" s="36">
        <f t="shared" si="443"/>
        <v>21.3927485</v>
      </c>
      <c r="J2238" s="36">
        <f t="shared" si="445"/>
        <v>0.30897050000000004</v>
      </c>
      <c r="K2238" s="36">
        <f t="shared" si="446"/>
        <v>21.3927485</v>
      </c>
      <c r="L2238" s="36">
        <f t="shared" si="447"/>
        <v>103.277719</v>
      </c>
      <c r="M2238" s="36">
        <f t="shared" si="448"/>
        <v>8.0763176258000016</v>
      </c>
      <c r="N2238" s="36">
        <f t="shared" si="449"/>
        <v>111.35403662580001</v>
      </c>
      <c r="O2238" s="36">
        <f t="shared" si="450"/>
        <v>20.291644129613871</v>
      </c>
      <c r="P2238" s="36">
        <f t="shared" si="451"/>
        <v>131.64568075541388</v>
      </c>
      <c r="Q2238" s="38">
        <v>79.44</v>
      </c>
      <c r="R2238" s="39">
        <f t="shared" si="452"/>
        <v>-0.39656204788372401</v>
      </c>
      <c r="S2238" s="40"/>
      <c r="T2238" s="41" t="str">
        <f t="shared" si="453"/>
        <v/>
      </c>
      <c r="U2238" s="41" t="str">
        <f t="shared" si="454"/>
        <v/>
      </c>
      <c r="V2238" s="41">
        <f t="shared" si="442"/>
        <v>79.44</v>
      </c>
      <c r="W2238" s="18">
        <f>_xlfn.XLOOKUP($B2238,'[1]Query2 w Prices'!$B:$B,'[1]Query2 w Prices'!$L:$L)</f>
        <v>79.358000000000004</v>
      </c>
    </row>
    <row r="2239" spans="2:23" ht="16.5" customHeight="1" x14ac:dyDescent="0.25">
      <c r="B2239" s="32" t="s">
        <v>3767</v>
      </c>
      <c r="C2239" s="33" t="s">
        <v>6942</v>
      </c>
      <c r="D2239" s="34" t="str">
        <f>_xlfn.XLOOKUP($B2239,[1]Redo!$A:$A,[1]Redo!$AD:$AD)</f>
        <v>SGN,S11,BFY,W1-10e,</v>
      </c>
      <c r="E2239" s="35">
        <v>1326</v>
      </c>
      <c r="F2239" s="36">
        <f>_xlfn.XLOOKUP($B2239,'[1]DOT Signs Costs (2)'!$A:$A,'[1]DOT Signs Costs (2)'!$Y:$Y)</f>
        <v>0.77759999999999996</v>
      </c>
      <c r="G2239" s="37">
        <f t="shared" si="444"/>
        <v>46.655999999999999</v>
      </c>
      <c r="H2239" s="36">
        <f>_xlfn.XLOOKUP($B2239,'[1]DOT Signs Costs (2)'!$A:$A,'[1]DOT Signs Costs (2)'!$W:$W)</f>
        <v>145.024</v>
      </c>
      <c r="I2239" s="36">
        <f t="shared" si="443"/>
        <v>36.072863999999996</v>
      </c>
      <c r="J2239" s="36">
        <f t="shared" si="445"/>
        <v>0.52099200000000001</v>
      </c>
      <c r="K2239" s="36">
        <f t="shared" si="446"/>
        <v>36.072863999999996</v>
      </c>
      <c r="L2239" s="36">
        <f t="shared" si="447"/>
        <v>181.61785600000002</v>
      </c>
      <c r="M2239" s="36">
        <f t="shared" si="448"/>
        <v>14.202516339200002</v>
      </c>
      <c r="N2239" s="36">
        <f t="shared" si="449"/>
        <v>195.82037233920002</v>
      </c>
      <c r="O2239" s="36">
        <f t="shared" si="450"/>
        <v>35.683639580919262</v>
      </c>
      <c r="P2239" s="36">
        <f t="shared" si="451"/>
        <v>231.5040119201193</v>
      </c>
      <c r="Q2239" s="38">
        <v>147.46</v>
      </c>
      <c r="R2239" s="39">
        <f t="shared" si="452"/>
        <v>-0.36303479677543887</v>
      </c>
      <c r="S2239" s="40"/>
      <c r="T2239" s="41" t="str">
        <f t="shared" si="453"/>
        <v/>
      </c>
      <c r="U2239" s="41" t="str">
        <f t="shared" si="454"/>
        <v/>
      </c>
      <c r="V2239" s="41">
        <f t="shared" si="442"/>
        <v>147.46</v>
      </c>
      <c r="W2239" s="18">
        <f>_xlfn.XLOOKUP($B2239,'[1]Query2 w Prices'!$B:$B,'[1]Query2 w Prices'!$L:$L)</f>
        <v>147.3792</v>
      </c>
    </row>
    <row r="2240" spans="2:23" ht="16.5" customHeight="1" x14ac:dyDescent="0.25">
      <c r="B2240" s="42" t="s">
        <v>3771</v>
      </c>
      <c r="C2240" s="33" t="s">
        <v>6943</v>
      </c>
      <c r="D2240" s="34" t="str">
        <f>_xlfn.XLOOKUP($B2240,[1]Redo!$A:$A,[1]Redo!$AD:$AD)</f>
        <v>SGN,S11,BFY,W11-1,</v>
      </c>
      <c r="E2240" s="35">
        <v>1326</v>
      </c>
      <c r="F2240" s="36">
        <f>_xlfn.XLOOKUP($B2240,'[1]DOT Signs Costs (2)'!$A:$A,'[1]DOT Signs Costs (2)'!$Y:$Y)</f>
        <v>0.46115</v>
      </c>
      <c r="G2240" s="37">
        <f t="shared" si="444"/>
        <v>27.669</v>
      </c>
      <c r="H2240" s="36">
        <f>_xlfn.XLOOKUP($B2240,'[1]DOT Signs Costs (2)'!$A:$A,'[1]DOT Signs Costs (2)'!$W:$W)</f>
        <v>81.576000000000008</v>
      </c>
      <c r="I2240" s="36">
        <f t="shared" si="443"/>
        <v>21.3927485</v>
      </c>
      <c r="J2240" s="36">
        <f t="shared" si="445"/>
        <v>0.30897050000000004</v>
      </c>
      <c r="K2240" s="36">
        <f t="shared" si="446"/>
        <v>21.3927485</v>
      </c>
      <c r="L2240" s="36">
        <f t="shared" si="447"/>
        <v>103.277719</v>
      </c>
      <c r="M2240" s="36">
        <f t="shared" si="448"/>
        <v>8.0763176258000016</v>
      </c>
      <c r="N2240" s="36">
        <f t="shared" si="449"/>
        <v>111.35403662580001</v>
      </c>
      <c r="O2240" s="36">
        <f t="shared" si="450"/>
        <v>20.291644129613871</v>
      </c>
      <c r="P2240" s="36">
        <f t="shared" si="451"/>
        <v>131.64568075541388</v>
      </c>
      <c r="Q2240" s="38">
        <v>74.900000000000006</v>
      </c>
      <c r="R2240" s="39">
        <f t="shared" si="452"/>
        <v>-0.43104855723175883</v>
      </c>
      <c r="S2240" s="40"/>
      <c r="T2240" s="41" t="str">
        <f t="shared" si="453"/>
        <v/>
      </c>
      <c r="U2240" s="41" t="str">
        <f t="shared" si="454"/>
        <v/>
      </c>
      <c r="V2240" s="41">
        <f t="shared" si="442"/>
        <v>74.900000000000006</v>
      </c>
      <c r="W2240" s="18">
        <f>_xlfn.XLOOKUP($B2240,'[1]Query2 w Prices'!$B:$B,'[1]Query2 w Prices'!$L:$L)</f>
        <v>74.823300000000003</v>
      </c>
    </row>
    <row r="2241" spans="2:23" ht="16.5" customHeight="1" x14ac:dyDescent="0.25">
      <c r="B2241" s="32" t="s">
        <v>3772</v>
      </c>
      <c r="C2241" s="33" t="s">
        <v>6944</v>
      </c>
      <c r="D2241" s="34" t="str">
        <f>_xlfn.XLOOKUP($B2241,[1]Redo!$A:$A,[1]Redo!$AD:$AD)</f>
        <v>SGN,S11,BFY,W11-1,</v>
      </c>
      <c r="E2241" s="35">
        <v>1326</v>
      </c>
      <c r="F2241" s="36">
        <f>_xlfn.XLOOKUP($B2241,'[1]DOT Signs Costs (2)'!$A:$A,'[1]DOT Signs Costs (2)'!$Y:$Y)</f>
        <v>0.77759999999999996</v>
      </c>
      <c r="G2241" s="37">
        <f t="shared" si="444"/>
        <v>46.655999999999999</v>
      </c>
      <c r="H2241" s="36">
        <f>_xlfn.XLOOKUP($B2241,'[1]DOT Signs Costs (2)'!$A:$A,'[1]DOT Signs Costs (2)'!$W:$W)</f>
        <v>145.024</v>
      </c>
      <c r="I2241" s="36">
        <f t="shared" si="443"/>
        <v>36.072863999999996</v>
      </c>
      <c r="J2241" s="36">
        <f t="shared" si="445"/>
        <v>0.52099200000000001</v>
      </c>
      <c r="K2241" s="36">
        <f t="shared" si="446"/>
        <v>36.072863999999996</v>
      </c>
      <c r="L2241" s="36">
        <f t="shared" si="447"/>
        <v>181.61785600000002</v>
      </c>
      <c r="M2241" s="36">
        <f t="shared" si="448"/>
        <v>14.202516339200002</v>
      </c>
      <c r="N2241" s="36">
        <f t="shared" si="449"/>
        <v>195.82037233920002</v>
      </c>
      <c r="O2241" s="36">
        <f t="shared" si="450"/>
        <v>35.683639580919262</v>
      </c>
      <c r="P2241" s="36">
        <f t="shared" si="451"/>
        <v>231.5040119201193</v>
      </c>
      <c r="Q2241" s="38">
        <v>136.12</v>
      </c>
      <c r="R2241" s="39">
        <f t="shared" si="452"/>
        <v>-0.41201882908634707</v>
      </c>
      <c r="S2241" s="40"/>
      <c r="T2241" s="41" t="str">
        <f t="shared" si="453"/>
        <v/>
      </c>
      <c r="U2241" s="41" t="str">
        <f t="shared" si="454"/>
        <v/>
      </c>
      <c r="V2241" s="41">
        <f t="shared" si="442"/>
        <v>136.12</v>
      </c>
      <c r="W2241" s="18">
        <f>_xlfn.XLOOKUP($B2241,'[1]Query2 w Prices'!$B:$B,'[1]Query2 w Prices'!$L:$L)</f>
        <v>136.04230000000001</v>
      </c>
    </row>
    <row r="2242" spans="2:23" ht="16.5" customHeight="1" x14ac:dyDescent="0.25">
      <c r="B2242" s="42" t="s">
        <v>3773</v>
      </c>
      <c r="C2242" s="33" t="s">
        <v>6945</v>
      </c>
      <c r="D2242" s="34" t="str">
        <f>_xlfn.XLOOKUP($B2242,[1]Redo!$A:$A,[1]Redo!$AD:$AD)</f>
        <v>SGN,S11,BFY,W11-1,</v>
      </c>
      <c r="E2242" s="35">
        <v>1326</v>
      </c>
      <c r="F2242" s="36">
        <f>_xlfn.XLOOKUP($B2242,'[1]DOT Signs Costs (2)'!$A:$A,'[1]DOT Signs Costs (2)'!$Y:$Y)</f>
        <v>0.14528749999999999</v>
      </c>
      <c r="G2242" s="37">
        <f t="shared" si="444"/>
        <v>8.7172499999999999</v>
      </c>
      <c r="H2242" s="36">
        <f>_xlfn.XLOOKUP($B2242,'[1]DOT Signs Costs (2)'!$A:$A,'[1]DOT Signs Costs (2)'!$W:$W)</f>
        <v>20.394000000000002</v>
      </c>
      <c r="I2242" s="36">
        <f t="shared" si="443"/>
        <v>6.7398871249999992</v>
      </c>
      <c r="J2242" s="36">
        <f t="shared" si="445"/>
        <v>9.7342625000000002E-2</v>
      </c>
      <c r="K2242" s="36">
        <f t="shared" si="446"/>
        <v>6.7398871249999992</v>
      </c>
      <c r="L2242" s="36">
        <f t="shared" si="447"/>
        <v>27.231229750000001</v>
      </c>
      <c r="M2242" s="36">
        <f t="shared" si="448"/>
        <v>2.1294821664500003</v>
      </c>
      <c r="N2242" s="36">
        <f t="shared" si="449"/>
        <v>29.360711916450001</v>
      </c>
      <c r="O2242" s="36">
        <f t="shared" si="450"/>
        <v>5.3502965465257235</v>
      </c>
      <c r="P2242" s="36">
        <f t="shared" si="451"/>
        <v>34.711008462975727</v>
      </c>
      <c r="Q2242" s="38">
        <v>22.75</v>
      </c>
      <c r="R2242" s="39">
        <f t="shared" si="452"/>
        <v>-0.34458833069439221</v>
      </c>
      <c r="S2242" s="40"/>
      <c r="T2242" s="41" t="str">
        <f t="shared" si="453"/>
        <v/>
      </c>
      <c r="U2242" s="41" t="str">
        <f t="shared" si="454"/>
        <v/>
      </c>
      <c r="V2242" s="41">
        <f t="shared" si="442"/>
        <v>22.75</v>
      </c>
      <c r="W2242" s="18">
        <f>_xlfn.XLOOKUP($B2242,'[1]Query2 w Prices'!$B:$B,'[1]Query2 w Prices'!$L:$L)</f>
        <v>22.6737</v>
      </c>
    </row>
    <row r="2243" spans="2:23" ht="16.5" customHeight="1" x14ac:dyDescent="0.25">
      <c r="B2243" s="32" t="s">
        <v>3768</v>
      </c>
      <c r="C2243" s="33" t="s">
        <v>6946</v>
      </c>
      <c r="D2243" s="34" t="str">
        <f>_xlfn.XLOOKUP($B2243,[1]Redo!$A:$A,[1]Redo!$AD:$AD)</f>
        <v>SGN,S8,BFY,W11-1,</v>
      </c>
      <c r="E2243" s="35">
        <v>1326</v>
      </c>
      <c r="F2243" s="36">
        <f>_xlfn.XLOOKUP($B2243,'[1]DOT Signs Costs (2)'!$A:$A,'[1]DOT Signs Costs (2)'!$Y:$Y)</f>
        <v>0.33468750000000008</v>
      </c>
      <c r="G2243" s="37">
        <f t="shared" si="444"/>
        <v>20.081250000000004</v>
      </c>
      <c r="H2243" s="36">
        <f>_xlfn.XLOOKUP($B2243,'[1]DOT Signs Costs (2)'!$A:$A,'[1]DOT Signs Costs (2)'!$W:$W)</f>
        <v>56.650000000000006</v>
      </c>
      <c r="I2243" s="36">
        <f t="shared" si="443"/>
        <v>15.526153125000004</v>
      </c>
      <c r="J2243" s="36">
        <f t="shared" si="445"/>
        <v>0.22424062500000008</v>
      </c>
      <c r="K2243" s="36">
        <f t="shared" si="446"/>
        <v>15.526153125000004</v>
      </c>
      <c r="L2243" s="36">
        <f t="shared" si="447"/>
        <v>72.400393750000006</v>
      </c>
      <c r="M2243" s="36">
        <f t="shared" si="448"/>
        <v>5.6617107912500009</v>
      </c>
      <c r="N2243" s="36">
        <f t="shared" si="449"/>
        <v>78.062104541250008</v>
      </c>
      <c r="O2243" s="36">
        <f t="shared" si="450"/>
        <v>14.224975522735164</v>
      </c>
      <c r="P2243" s="36">
        <f t="shared" si="451"/>
        <v>92.287080063985172</v>
      </c>
      <c r="Q2243" s="38">
        <v>55.34</v>
      </c>
      <c r="R2243" s="39">
        <f t="shared" si="452"/>
        <v>-0.40034943177711052</v>
      </c>
      <c r="S2243" s="40"/>
      <c r="T2243" s="41" t="str">
        <f t="shared" si="453"/>
        <v/>
      </c>
      <c r="U2243" s="41" t="str">
        <f t="shared" si="454"/>
        <v/>
      </c>
      <c r="V2243" s="41">
        <f t="shared" si="442"/>
        <v>55.34</v>
      </c>
      <c r="W2243" s="18">
        <f>_xlfn.XLOOKUP($B2243,'[1]Query2 w Prices'!$B:$B,'[1]Query2 w Prices'!$L:$L)</f>
        <v>55.267200000000003</v>
      </c>
    </row>
    <row r="2244" spans="2:23" ht="16.5" customHeight="1" x14ac:dyDescent="0.25">
      <c r="B2244" s="42" t="s">
        <v>3774</v>
      </c>
      <c r="C2244" s="33" t="s">
        <v>6947</v>
      </c>
      <c r="D2244" s="34" t="str">
        <f>_xlfn.XLOOKUP($B2244,[1]Redo!$A:$A,[1]Redo!$AD:$AD)</f>
        <v>SGN,S11,BFY,W1-11,</v>
      </c>
      <c r="E2244" s="35">
        <v>1326</v>
      </c>
      <c r="F2244" s="36">
        <f>_xlfn.XLOOKUP($B2244,'[1]DOT Signs Costs (2)'!$A:$A,'[1]DOT Signs Costs (2)'!$Y:$Y)</f>
        <v>0.46115</v>
      </c>
      <c r="G2244" s="37">
        <f t="shared" si="444"/>
        <v>27.669</v>
      </c>
      <c r="H2244" s="36">
        <f>_xlfn.XLOOKUP($B2244,'[1]DOT Signs Costs (2)'!$A:$A,'[1]DOT Signs Costs (2)'!$W:$W)</f>
        <v>81.576000000000008</v>
      </c>
      <c r="I2244" s="36">
        <f t="shared" si="443"/>
        <v>21.3927485</v>
      </c>
      <c r="J2244" s="36">
        <f t="shared" si="445"/>
        <v>0.30897050000000004</v>
      </c>
      <c r="K2244" s="36">
        <f t="shared" si="446"/>
        <v>21.3927485</v>
      </c>
      <c r="L2244" s="36">
        <f t="shared" si="447"/>
        <v>103.277719</v>
      </c>
      <c r="M2244" s="36">
        <f t="shared" si="448"/>
        <v>8.0763176258000016</v>
      </c>
      <c r="N2244" s="36">
        <f t="shared" si="449"/>
        <v>111.35403662580001</v>
      </c>
      <c r="O2244" s="36">
        <f t="shared" si="450"/>
        <v>20.291644129613871</v>
      </c>
      <c r="P2244" s="36">
        <f t="shared" si="451"/>
        <v>131.64568075541388</v>
      </c>
      <c r="Q2244" s="38">
        <v>74.900000000000006</v>
      </c>
      <c r="R2244" s="39">
        <f t="shared" si="452"/>
        <v>-0.43104855723175883</v>
      </c>
      <c r="S2244" s="40"/>
      <c r="T2244" s="41" t="str">
        <f t="shared" si="453"/>
        <v/>
      </c>
      <c r="U2244" s="41" t="str">
        <f t="shared" si="454"/>
        <v/>
      </c>
      <c r="V2244" s="41">
        <f t="shared" si="442"/>
        <v>74.900000000000006</v>
      </c>
      <c r="W2244" s="18">
        <f>_xlfn.XLOOKUP($B2244,'[1]Query2 w Prices'!$B:$B,'[1]Query2 w Prices'!$L:$L)</f>
        <v>74.823300000000003</v>
      </c>
    </row>
    <row r="2245" spans="2:23" ht="16.5" customHeight="1" x14ac:dyDescent="0.25">
      <c r="B2245" s="32" t="s">
        <v>3778</v>
      </c>
      <c r="C2245" s="33" t="s">
        <v>6948</v>
      </c>
      <c r="D2245" s="34" t="str">
        <f>_xlfn.XLOOKUP($B2245,[1]Redo!$A:$A,[1]Redo!$AD:$AD)</f>
        <v>SGN,S11,BFY,W1-11,</v>
      </c>
      <c r="E2245" s="35">
        <v>1326</v>
      </c>
      <c r="F2245" s="36">
        <f>_xlfn.XLOOKUP($B2245,'[1]DOT Signs Costs (2)'!$A:$A,'[1]DOT Signs Costs (2)'!$Y:$Y)</f>
        <v>0.33468750000000008</v>
      </c>
      <c r="G2245" s="37">
        <f t="shared" si="444"/>
        <v>20.081250000000004</v>
      </c>
      <c r="H2245" s="36">
        <f>_xlfn.XLOOKUP($B2245,'[1]DOT Signs Costs (2)'!$A:$A,'[1]DOT Signs Costs (2)'!$W:$W)</f>
        <v>56.650000000000006</v>
      </c>
      <c r="I2245" s="36">
        <f t="shared" si="443"/>
        <v>15.526153125000004</v>
      </c>
      <c r="J2245" s="36">
        <f t="shared" si="445"/>
        <v>0.22424062500000008</v>
      </c>
      <c r="K2245" s="36">
        <f t="shared" si="446"/>
        <v>15.526153125000004</v>
      </c>
      <c r="L2245" s="36">
        <f t="shared" si="447"/>
        <v>72.400393750000006</v>
      </c>
      <c r="M2245" s="36">
        <f t="shared" si="448"/>
        <v>5.6617107912500009</v>
      </c>
      <c r="N2245" s="36">
        <f t="shared" si="449"/>
        <v>78.062104541250008</v>
      </c>
      <c r="O2245" s="36">
        <f t="shared" si="450"/>
        <v>14.224975522735164</v>
      </c>
      <c r="P2245" s="36">
        <f t="shared" si="451"/>
        <v>92.287080063985172</v>
      </c>
      <c r="Q2245" s="38" t="e">
        <v>#N/A</v>
      </c>
      <c r="R2245" s="39" t="str">
        <f t="shared" si="452"/>
        <v xml:space="preserve"> </v>
      </c>
      <c r="S2245" s="40"/>
      <c r="T2245" s="41" t="str">
        <f t="shared" si="453"/>
        <v/>
      </c>
      <c r="U2245" s="41" t="str">
        <f t="shared" si="454"/>
        <v/>
      </c>
      <c r="V2245" s="41" t="e">
        <f t="shared" si="442"/>
        <v>#N/A</v>
      </c>
      <c r="W2245" s="18" t="e">
        <f>_xlfn.XLOOKUP($B2245,'[1]Query2 w Prices'!$B:$B,'[1]Query2 w Prices'!$L:$L)</f>
        <v>#N/A</v>
      </c>
    </row>
    <row r="2246" spans="2:23" ht="16.5" customHeight="1" x14ac:dyDescent="0.25">
      <c r="B2246" s="42" t="s">
        <v>3777</v>
      </c>
      <c r="C2246" s="33" t="s">
        <v>6949</v>
      </c>
      <c r="D2246" s="34" t="str">
        <f>_xlfn.XLOOKUP($B2246,[1]Redo!$A:$A,[1]Redo!$AD:$AD)</f>
        <v>SGN,S11,BFY,W1-11,</v>
      </c>
      <c r="E2246" s="35">
        <v>1326</v>
      </c>
      <c r="F2246" s="36">
        <f>_xlfn.XLOOKUP($B2246,'[1]DOT Signs Costs (2)'!$A:$A,'[1]DOT Signs Costs (2)'!$Y:$Y)</f>
        <v>0.77759999999999996</v>
      </c>
      <c r="G2246" s="37">
        <f t="shared" si="444"/>
        <v>46.655999999999999</v>
      </c>
      <c r="H2246" s="36">
        <f>_xlfn.XLOOKUP($B2246,'[1]DOT Signs Costs (2)'!$A:$A,'[1]DOT Signs Costs (2)'!$W:$W)</f>
        <v>145.024</v>
      </c>
      <c r="I2246" s="36">
        <f t="shared" si="443"/>
        <v>36.072863999999996</v>
      </c>
      <c r="J2246" s="36">
        <f t="shared" si="445"/>
        <v>0.52099200000000001</v>
      </c>
      <c r="K2246" s="36">
        <f t="shared" si="446"/>
        <v>36.072863999999996</v>
      </c>
      <c r="L2246" s="36">
        <f t="shared" si="447"/>
        <v>181.61785600000002</v>
      </c>
      <c r="M2246" s="36">
        <f t="shared" si="448"/>
        <v>14.202516339200002</v>
      </c>
      <c r="N2246" s="36">
        <f t="shared" si="449"/>
        <v>195.82037233920002</v>
      </c>
      <c r="O2246" s="36">
        <f t="shared" si="450"/>
        <v>35.683639580919262</v>
      </c>
      <c r="P2246" s="36">
        <f t="shared" si="451"/>
        <v>231.5040119201193</v>
      </c>
      <c r="Q2246" s="38">
        <v>140.65</v>
      </c>
      <c r="R2246" s="39">
        <f t="shared" si="452"/>
        <v>-0.39245113363939699</v>
      </c>
      <c r="S2246" s="40"/>
      <c r="T2246" s="41" t="str">
        <f t="shared" si="453"/>
        <v/>
      </c>
      <c r="U2246" s="41" t="str">
        <f t="shared" si="454"/>
        <v/>
      </c>
      <c r="V2246" s="41">
        <f t="shared" ref="V2246:V2309" si="455">ROUND($W2246+7.75%,2)</f>
        <v>140.65</v>
      </c>
      <c r="W2246" s="18">
        <f>_xlfn.XLOOKUP($B2246,'[1]Query2 w Prices'!$B:$B,'[1]Query2 w Prices'!$L:$L)</f>
        <v>140.5771</v>
      </c>
    </row>
    <row r="2247" spans="2:23" ht="16.5" customHeight="1" x14ac:dyDescent="0.25">
      <c r="B2247" s="32" t="s">
        <v>3779</v>
      </c>
      <c r="C2247" s="33" t="s">
        <v>6950</v>
      </c>
      <c r="D2247" s="34" t="str">
        <f>_xlfn.XLOOKUP($B2247,[1]Redo!$A:$A,[1]Redo!$AD:$AD)</f>
        <v>SGN,S11,BFY,W11-1(CA),</v>
      </c>
      <c r="E2247" s="35">
        <v>1326</v>
      </c>
      <c r="F2247" s="36">
        <f>_xlfn.XLOOKUP($B2247,'[1]DOT Signs Costs (2)'!$A:$A,'[1]DOT Signs Costs (2)'!$Y:$Y)</f>
        <v>0.64937500000000015</v>
      </c>
      <c r="G2247" s="37">
        <f t="shared" si="444"/>
        <v>38.962500000000006</v>
      </c>
      <c r="H2247" s="36">
        <f>_xlfn.XLOOKUP($B2247,'[1]DOT Signs Costs (2)'!$A:$A,'[1]DOT Signs Costs (2)'!$W:$W)</f>
        <v>113.30000000000001</v>
      </c>
      <c r="I2247" s="36">
        <f t="shared" ref="I2247:I2310" si="456">F2247*$K$4</f>
        <v>30.124506250000007</v>
      </c>
      <c r="J2247" s="36">
        <f t="shared" si="445"/>
        <v>0.43508125000000014</v>
      </c>
      <c r="K2247" s="36">
        <f t="shared" si="446"/>
        <v>30.124506250000007</v>
      </c>
      <c r="L2247" s="36">
        <f t="shared" si="447"/>
        <v>143.8595875</v>
      </c>
      <c r="M2247" s="36">
        <f t="shared" si="448"/>
        <v>11.249819742500001</v>
      </c>
      <c r="N2247" s="36">
        <f t="shared" si="449"/>
        <v>155.1094072425</v>
      </c>
      <c r="O2247" s="36">
        <f t="shared" si="450"/>
        <v>28.265027369388822</v>
      </c>
      <c r="P2247" s="36">
        <f t="shared" si="451"/>
        <v>183.37443461188883</v>
      </c>
      <c r="Q2247" s="38">
        <v>96.44</v>
      </c>
      <c r="R2247" s="39">
        <f t="shared" si="452"/>
        <v>-0.47408154138762676</v>
      </c>
      <c r="S2247" s="40"/>
      <c r="T2247" s="41" t="str">
        <f t="shared" si="453"/>
        <v/>
      </c>
      <c r="U2247" s="41" t="str">
        <f t="shared" si="454"/>
        <v/>
      </c>
      <c r="V2247" s="41">
        <f t="shared" si="455"/>
        <v>96.44</v>
      </c>
      <c r="W2247" s="18">
        <f>_xlfn.XLOOKUP($B2247,'[1]Query2 w Prices'!$B:$B,'[1]Query2 w Prices'!$L:$L)</f>
        <v>96.363299999999995</v>
      </c>
    </row>
    <row r="2248" spans="2:23" ht="16.5" customHeight="1" x14ac:dyDescent="0.25">
      <c r="B2248" s="42" t="s">
        <v>3783</v>
      </c>
      <c r="C2248" s="33" t="s">
        <v>6951</v>
      </c>
      <c r="D2248" s="34" t="str">
        <f>_xlfn.XLOOKUP($B2248,[1]Redo!$A:$A,[1]Redo!$AD:$AD)</f>
        <v>SGN,S11,BFY,W11-1(CA),</v>
      </c>
      <c r="E2248" s="35">
        <v>1326</v>
      </c>
      <c r="F2248" s="36">
        <f>_xlfn.XLOOKUP($B2248,'[1]DOT Signs Costs (2)'!$A:$A,'[1]DOT Signs Costs (2)'!$Y:$Y)</f>
        <v>0.75524999999999998</v>
      </c>
      <c r="G2248" s="37">
        <f t="shared" si="444"/>
        <v>45.314999999999998</v>
      </c>
      <c r="H2248" s="36">
        <f>_xlfn.XLOOKUP($B2248,'[1]DOT Signs Costs (2)'!$A:$A,'[1]DOT Signs Costs (2)'!$W:$W)</f>
        <v>135.96</v>
      </c>
      <c r="I2248" s="36">
        <f t="shared" si="456"/>
        <v>35.036047500000002</v>
      </c>
      <c r="J2248" s="36">
        <f t="shared" si="445"/>
        <v>0.50601750000000001</v>
      </c>
      <c r="K2248" s="36">
        <f t="shared" si="446"/>
        <v>35.036047500000002</v>
      </c>
      <c r="L2248" s="36">
        <f t="shared" si="447"/>
        <v>171.50206500000002</v>
      </c>
      <c r="M2248" s="36">
        <f t="shared" si="448"/>
        <v>13.411461483000002</v>
      </c>
      <c r="N2248" s="36">
        <f t="shared" si="449"/>
        <v>184.91352648300003</v>
      </c>
      <c r="O2248" s="36">
        <f t="shared" si="450"/>
        <v>33.696124431968784</v>
      </c>
      <c r="P2248" s="36">
        <f t="shared" si="451"/>
        <v>218.60965091496882</v>
      </c>
      <c r="Q2248" s="38">
        <v>115.71</v>
      </c>
      <c r="R2248" s="39">
        <f t="shared" si="452"/>
        <v>-0.47070040359285437</v>
      </c>
      <c r="S2248" s="40"/>
      <c r="T2248" s="41" t="str">
        <f t="shared" si="453"/>
        <v/>
      </c>
      <c r="U2248" s="41" t="str">
        <f t="shared" si="454"/>
        <v/>
      </c>
      <c r="V2248" s="41">
        <f t="shared" si="455"/>
        <v>115.71</v>
      </c>
      <c r="W2248" s="18">
        <f>_xlfn.XLOOKUP($B2248,'[1]Query2 w Prices'!$B:$B,'[1]Query2 w Prices'!$L:$L)</f>
        <v>115.636</v>
      </c>
    </row>
    <row r="2249" spans="2:23" ht="16.5" customHeight="1" x14ac:dyDescent="0.25">
      <c r="B2249" s="32" t="s">
        <v>3784</v>
      </c>
      <c r="C2249" s="33" t="s">
        <v>6952</v>
      </c>
      <c r="D2249" s="34" t="str">
        <f>_xlfn.XLOOKUP($B2249,[1]Redo!$A:$A,[1]Redo!$AD:$AD)</f>
        <v>SGN,S11,BFY,W11-1(CA),</v>
      </c>
      <c r="E2249" s="35">
        <v>1326</v>
      </c>
      <c r="F2249" s="36">
        <f>_xlfn.XLOOKUP($B2249,'[1]DOT Signs Costs (2)'!$A:$A,'[1]DOT Signs Costs (2)'!$Y:$Y)</f>
        <v>1.1564000000000003</v>
      </c>
      <c r="G2249" s="37">
        <f t="shared" si="444"/>
        <v>69.384000000000015</v>
      </c>
      <c r="H2249" s="36">
        <f>_xlfn.XLOOKUP($B2249,'[1]DOT Signs Costs (2)'!$A:$A,'[1]DOT Signs Costs (2)'!$W:$W)</f>
        <v>217.536</v>
      </c>
      <c r="I2249" s="36">
        <f t="shared" si="456"/>
        <v>53.645396000000012</v>
      </c>
      <c r="J2249" s="36">
        <f t="shared" si="445"/>
        <v>0.77478800000000025</v>
      </c>
      <c r="K2249" s="36">
        <f t="shared" si="446"/>
        <v>53.645396000000012</v>
      </c>
      <c r="L2249" s="36">
        <f t="shared" si="447"/>
        <v>271.95618400000001</v>
      </c>
      <c r="M2249" s="36">
        <f t="shared" si="448"/>
        <v>21.266973588800003</v>
      </c>
      <c r="N2249" s="36">
        <f t="shared" si="449"/>
        <v>293.22315758880001</v>
      </c>
      <c r="O2249" s="36">
        <f t="shared" si="450"/>
        <v>53.432997533338138</v>
      </c>
      <c r="P2249" s="36">
        <f t="shared" si="451"/>
        <v>346.65615512213816</v>
      </c>
      <c r="Q2249" s="38" t="e">
        <v>#N/A</v>
      </c>
      <c r="R2249" s="39" t="str">
        <f t="shared" si="452"/>
        <v xml:space="preserve"> </v>
      </c>
      <c r="S2249" s="40"/>
      <c r="T2249" s="41" t="str">
        <f t="shared" si="453"/>
        <v/>
      </c>
      <c r="U2249" s="41" t="str">
        <f t="shared" si="454"/>
        <v/>
      </c>
      <c r="V2249" s="41" t="e">
        <f t="shared" si="455"/>
        <v>#N/A</v>
      </c>
      <c r="W2249" s="18" t="e">
        <f>_xlfn.XLOOKUP($B2249,'[1]Query2 w Prices'!$B:$B,'[1]Query2 w Prices'!$L:$L)</f>
        <v>#N/A</v>
      </c>
    </row>
    <row r="2250" spans="2:23" ht="16.5" customHeight="1" x14ac:dyDescent="0.25">
      <c r="B2250" s="42" t="s">
        <v>3786</v>
      </c>
      <c r="C2250" s="33" t="s">
        <v>6953</v>
      </c>
      <c r="D2250" s="34" t="str">
        <f>_xlfn.XLOOKUP($B2250,[1]Redo!$A:$A,[1]Redo!$AD:$AD)</f>
        <v>SGN,S11,BFY,W11-10,</v>
      </c>
      <c r="E2250" s="35">
        <v>1326</v>
      </c>
      <c r="F2250" s="36">
        <f>_xlfn.XLOOKUP($B2250,'[1]DOT Signs Costs (2)'!$A:$A,'[1]DOT Signs Costs (2)'!$Y:$Y)</f>
        <v>0.33468750000000008</v>
      </c>
      <c r="G2250" s="37">
        <f t="shared" ref="G2250:G2313" si="457">IFERROR(SUM(F2250*60), " ")</f>
        <v>20.081250000000004</v>
      </c>
      <c r="H2250" s="36">
        <f>_xlfn.XLOOKUP($B2250,'[1]DOT Signs Costs (2)'!$A:$A,'[1]DOT Signs Costs (2)'!$W:$W)</f>
        <v>56.650000000000006</v>
      </c>
      <c r="I2250" s="36">
        <f t="shared" si="456"/>
        <v>15.526153125000004</v>
      </c>
      <c r="J2250" s="36">
        <f t="shared" ref="J2250:J2313" si="458">IFERROR(SUM($J$4*F2250), " " )</f>
        <v>0.22424062500000008</v>
      </c>
      <c r="K2250" s="36">
        <f t="shared" ref="K2250:K2313" si="459">IFERROR(SUM($K$4*F2250), " ")</f>
        <v>15.526153125000004</v>
      </c>
      <c r="L2250" s="36">
        <f t="shared" ref="L2250:L2313" si="460">IFERROR(SUM(H2250+J2250+K2250), " ")</f>
        <v>72.400393750000006</v>
      </c>
      <c r="M2250" s="36">
        <f t="shared" ref="M2250:M2313" si="461">IFERROR(SUM(L2250*$M$4), " ")</f>
        <v>5.6617107912500009</v>
      </c>
      <c r="N2250" s="36">
        <f t="shared" ref="N2250:N2313" si="462">IFERROR(SUM(L2250+M2250), " ")</f>
        <v>78.062104541250008</v>
      </c>
      <c r="O2250" s="36">
        <f t="shared" ref="O2250:O2313" si="463">IFERROR(SUM(N2250*$O$4), " ")</f>
        <v>14.224975522735164</v>
      </c>
      <c r="P2250" s="36">
        <f t="shared" ref="P2250:P2313" si="464">IFERROR(SUM(O2250+N2250),"")</f>
        <v>92.287080063985172</v>
      </c>
      <c r="Q2250" s="38">
        <v>55.63</v>
      </c>
      <c r="R2250" s="39">
        <f t="shared" ref="R2250:R2313" si="465">IFERROR(SUM(Q2250-P2250)/(P2250)," ")</f>
        <v>-0.39720706342176831</v>
      </c>
      <c r="S2250" s="40"/>
      <c r="T2250" s="41" t="str">
        <f t="shared" ref="T2250:T2313" si="466">IF(S2250=0,"",Q2250*S2250)</f>
        <v/>
      </c>
      <c r="U2250" s="41" t="str">
        <f t="shared" ref="U2250:U2313" si="467">IFERROR(T2250-(P2250*S2250),"")</f>
        <v/>
      </c>
      <c r="V2250" s="41">
        <f t="shared" si="455"/>
        <v>55.63</v>
      </c>
      <c r="W2250" s="18">
        <f>_xlfn.XLOOKUP($B2250,'[1]Query2 w Prices'!$B:$B,'[1]Query2 w Prices'!$L:$L)</f>
        <v>55.550600000000003</v>
      </c>
    </row>
    <row r="2251" spans="2:23" ht="16.5" customHeight="1" x14ac:dyDescent="0.25">
      <c r="B2251" s="32" t="s">
        <v>3789</v>
      </c>
      <c r="C2251" s="33" t="s">
        <v>6954</v>
      </c>
      <c r="D2251" s="34" t="str">
        <f>_xlfn.XLOOKUP($B2251,[1]Redo!$A:$A,[1]Redo!$AD:$AD)</f>
        <v>SGN,S11,BFY,W11-10,</v>
      </c>
      <c r="E2251" s="35">
        <v>1326</v>
      </c>
      <c r="F2251" s="36">
        <f>_xlfn.XLOOKUP($B2251,'[1]DOT Signs Costs (2)'!$A:$A,'[1]DOT Signs Costs (2)'!$Y:$Y)</f>
        <v>0.46115</v>
      </c>
      <c r="G2251" s="37">
        <f t="shared" si="457"/>
        <v>27.669</v>
      </c>
      <c r="H2251" s="36">
        <f>_xlfn.XLOOKUP($B2251,'[1]DOT Signs Costs (2)'!$A:$A,'[1]DOT Signs Costs (2)'!$W:$W)</f>
        <v>81.576000000000008</v>
      </c>
      <c r="I2251" s="36">
        <f t="shared" si="456"/>
        <v>21.3927485</v>
      </c>
      <c r="J2251" s="36">
        <f t="shared" si="458"/>
        <v>0.30897050000000004</v>
      </c>
      <c r="K2251" s="36">
        <f t="shared" si="459"/>
        <v>21.3927485</v>
      </c>
      <c r="L2251" s="36">
        <f t="shared" si="460"/>
        <v>103.277719</v>
      </c>
      <c r="M2251" s="36">
        <f t="shared" si="461"/>
        <v>8.0763176258000016</v>
      </c>
      <c r="N2251" s="36">
        <f t="shared" si="462"/>
        <v>111.35403662580001</v>
      </c>
      <c r="O2251" s="36">
        <f t="shared" si="463"/>
        <v>20.291644129613871</v>
      </c>
      <c r="P2251" s="36">
        <f t="shared" si="464"/>
        <v>131.64568075541388</v>
      </c>
      <c r="Q2251" s="38">
        <v>74.900000000000006</v>
      </c>
      <c r="R2251" s="39">
        <f t="shared" si="465"/>
        <v>-0.43104855723175883</v>
      </c>
      <c r="S2251" s="40"/>
      <c r="T2251" s="41" t="str">
        <f t="shared" si="466"/>
        <v/>
      </c>
      <c r="U2251" s="41" t="str">
        <f t="shared" si="467"/>
        <v/>
      </c>
      <c r="V2251" s="41">
        <f t="shared" si="455"/>
        <v>74.900000000000006</v>
      </c>
      <c r="W2251" s="18">
        <f>_xlfn.XLOOKUP($B2251,'[1]Query2 w Prices'!$B:$B,'[1]Query2 w Prices'!$L:$L)</f>
        <v>74.823300000000003</v>
      </c>
    </row>
    <row r="2252" spans="2:23" ht="16.5" customHeight="1" x14ac:dyDescent="0.25">
      <c r="B2252" s="42" t="s">
        <v>3790</v>
      </c>
      <c r="C2252" s="33" t="s">
        <v>6955</v>
      </c>
      <c r="D2252" s="34" t="str">
        <f>_xlfn.XLOOKUP($B2252,[1]Redo!$A:$A,[1]Redo!$AD:$AD)</f>
        <v>SGN,S11,BFY,W11-10,</v>
      </c>
      <c r="E2252" s="35">
        <v>1326</v>
      </c>
      <c r="F2252" s="36">
        <f>_xlfn.XLOOKUP($B2252,'[1]DOT Signs Costs (2)'!$A:$A,'[1]DOT Signs Costs (2)'!$Y:$Y)</f>
        <v>0.77759999999999996</v>
      </c>
      <c r="G2252" s="37">
        <f t="shared" si="457"/>
        <v>46.655999999999999</v>
      </c>
      <c r="H2252" s="36">
        <f>_xlfn.XLOOKUP($B2252,'[1]DOT Signs Costs (2)'!$A:$A,'[1]DOT Signs Costs (2)'!$W:$W)</f>
        <v>145.024</v>
      </c>
      <c r="I2252" s="36">
        <f t="shared" si="456"/>
        <v>36.072863999999996</v>
      </c>
      <c r="J2252" s="36">
        <f t="shared" si="458"/>
        <v>0.52099200000000001</v>
      </c>
      <c r="K2252" s="36">
        <f t="shared" si="459"/>
        <v>36.072863999999996</v>
      </c>
      <c r="L2252" s="36">
        <f t="shared" si="460"/>
        <v>181.61785600000002</v>
      </c>
      <c r="M2252" s="36">
        <f t="shared" si="461"/>
        <v>14.202516339200002</v>
      </c>
      <c r="N2252" s="36">
        <f t="shared" si="462"/>
        <v>195.82037233920002</v>
      </c>
      <c r="O2252" s="36">
        <f t="shared" si="463"/>
        <v>35.683639580919262</v>
      </c>
      <c r="P2252" s="36">
        <f t="shared" si="464"/>
        <v>231.5040119201193</v>
      </c>
      <c r="Q2252" s="38">
        <v>140.65</v>
      </c>
      <c r="R2252" s="39">
        <f t="shared" si="465"/>
        <v>-0.39245113363939699</v>
      </c>
      <c r="S2252" s="40"/>
      <c r="T2252" s="41" t="str">
        <f t="shared" si="466"/>
        <v/>
      </c>
      <c r="U2252" s="41" t="str">
        <f t="shared" si="467"/>
        <v/>
      </c>
      <c r="V2252" s="41">
        <f t="shared" si="455"/>
        <v>140.65</v>
      </c>
      <c r="W2252" s="18">
        <f>_xlfn.XLOOKUP($B2252,'[1]Query2 w Prices'!$B:$B,'[1]Query2 w Prices'!$L:$L)</f>
        <v>140.5771</v>
      </c>
    </row>
    <row r="2253" spans="2:23" ht="16.5" customHeight="1" x14ac:dyDescent="0.25">
      <c r="B2253" s="32" t="s">
        <v>3791</v>
      </c>
      <c r="C2253" s="33" t="s">
        <v>6956</v>
      </c>
      <c r="D2253" s="34" t="str">
        <f>_xlfn.XLOOKUP($B2253,[1]Redo!$A:$A,[1]Redo!$AD:$AD)</f>
        <v>SGN,S11,BFY,W11-10,</v>
      </c>
      <c r="E2253" s="35">
        <v>1326</v>
      </c>
      <c r="F2253" s="36">
        <f>_xlfn.XLOOKUP($B2253,'[1]DOT Signs Costs (2)'!$A:$A,'[1]DOT Signs Costs (2)'!$Y:$Y)</f>
        <v>0.22939999999999999</v>
      </c>
      <c r="G2253" s="37">
        <f t="shared" si="457"/>
        <v>13.763999999999999</v>
      </c>
      <c r="H2253" s="36">
        <f>_xlfn.XLOOKUP($B2253,'[1]DOT Signs Costs (2)'!$A:$A,'[1]DOT Signs Costs (2)'!$W:$W)</f>
        <v>36.256</v>
      </c>
      <c r="I2253" s="36">
        <f t="shared" si="456"/>
        <v>10.641866</v>
      </c>
      <c r="J2253" s="36">
        <f t="shared" si="458"/>
        <v>0.153698</v>
      </c>
      <c r="K2253" s="36">
        <f t="shared" si="459"/>
        <v>10.641866</v>
      </c>
      <c r="L2253" s="36">
        <f t="shared" si="460"/>
        <v>47.051563999999999</v>
      </c>
      <c r="M2253" s="36">
        <f t="shared" si="461"/>
        <v>3.6794323048000002</v>
      </c>
      <c r="N2253" s="36">
        <f t="shared" si="462"/>
        <v>50.730996304800001</v>
      </c>
      <c r="O2253" s="36">
        <f t="shared" si="463"/>
        <v>9.2445263283724479</v>
      </c>
      <c r="P2253" s="36">
        <f t="shared" si="464"/>
        <v>59.975522633172446</v>
      </c>
      <c r="Q2253" s="38" t="e">
        <v>#N/A</v>
      </c>
      <c r="R2253" s="39" t="str">
        <f t="shared" si="465"/>
        <v xml:space="preserve"> </v>
      </c>
      <c r="S2253" s="40"/>
      <c r="T2253" s="41" t="str">
        <f t="shared" si="466"/>
        <v/>
      </c>
      <c r="U2253" s="41" t="str">
        <f t="shared" si="467"/>
        <v/>
      </c>
      <c r="V2253" s="41" t="e">
        <f t="shared" si="455"/>
        <v>#N/A</v>
      </c>
      <c r="W2253" s="18" t="e">
        <f>_xlfn.XLOOKUP($B2253,'[1]Query2 w Prices'!$B:$B,'[1]Query2 w Prices'!$L:$L)</f>
        <v>#N/A</v>
      </c>
    </row>
    <row r="2254" spans="2:23" ht="16.5" customHeight="1" x14ac:dyDescent="0.25">
      <c r="B2254" s="42" t="s">
        <v>3792</v>
      </c>
      <c r="C2254" s="33" t="s">
        <v>6957</v>
      </c>
      <c r="D2254" s="34" t="str">
        <f>_xlfn.XLOOKUP($B2254,[1]Redo!$A:$A,[1]Redo!$AD:$AD)</f>
        <v>SGN,S11,BFY,W11-11,</v>
      </c>
      <c r="E2254" s="35">
        <v>1326</v>
      </c>
      <c r="F2254" s="36">
        <f>_xlfn.XLOOKUP($B2254,'[1]DOT Signs Costs (2)'!$A:$A,'[1]DOT Signs Costs (2)'!$Y:$Y)</f>
        <v>0.22939999999999999</v>
      </c>
      <c r="G2254" s="37">
        <f t="shared" si="457"/>
        <v>13.763999999999999</v>
      </c>
      <c r="H2254" s="36">
        <f>_xlfn.XLOOKUP($B2254,'[1]DOT Signs Costs (2)'!$A:$A,'[1]DOT Signs Costs (2)'!$W:$W)</f>
        <v>36.256</v>
      </c>
      <c r="I2254" s="36">
        <f t="shared" si="456"/>
        <v>10.641866</v>
      </c>
      <c r="J2254" s="36">
        <f t="shared" si="458"/>
        <v>0.153698</v>
      </c>
      <c r="K2254" s="36">
        <f t="shared" si="459"/>
        <v>10.641866</v>
      </c>
      <c r="L2254" s="36">
        <f t="shared" si="460"/>
        <v>47.051563999999999</v>
      </c>
      <c r="M2254" s="36">
        <f t="shared" si="461"/>
        <v>3.6794323048000002</v>
      </c>
      <c r="N2254" s="36">
        <f t="shared" si="462"/>
        <v>50.730996304800001</v>
      </c>
      <c r="O2254" s="36">
        <f t="shared" si="463"/>
        <v>9.2445263283724479</v>
      </c>
      <c r="P2254" s="36">
        <f t="shared" si="464"/>
        <v>59.975522633172446</v>
      </c>
      <c r="Q2254" s="38" t="e">
        <v>#N/A</v>
      </c>
      <c r="R2254" s="39" t="str">
        <f t="shared" si="465"/>
        <v xml:space="preserve"> </v>
      </c>
      <c r="S2254" s="40"/>
      <c r="T2254" s="41" t="str">
        <f t="shared" si="466"/>
        <v/>
      </c>
      <c r="U2254" s="41" t="str">
        <f t="shared" si="467"/>
        <v/>
      </c>
      <c r="V2254" s="41" t="e">
        <f t="shared" si="455"/>
        <v>#N/A</v>
      </c>
      <c r="W2254" s="18" t="e">
        <f>_xlfn.XLOOKUP($B2254,'[1]Query2 w Prices'!$B:$B,'[1]Query2 w Prices'!$L:$L)</f>
        <v>#N/A</v>
      </c>
    </row>
    <row r="2255" spans="2:23" ht="16.5" customHeight="1" x14ac:dyDescent="0.25">
      <c r="B2255" s="32" t="s">
        <v>3793</v>
      </c>
      <c r="C2255" s="33" t="s">
        <v>6958</v>
      </c>
      <c r="D2255" s="34" t="str">
        <f>_xlfn.XLOOKUP($B2255,[1]Redo!$A:$A,[1]Redo!$AD:$AD)</f>
        <v>SGN,S11,BFY,W11-11,</v>
      </c>
      <c r="E2255" s="35">
        <v>1326</v>
      </c>
      <c r="F2255" s="36">
        <f>_xlfn.XLOOKUP($B2255,'[1]DOT Signs Costs (2)'!$A:$A,'[1]DOT Signs Costs (2)'!$Y:$Y)</f>
        <v>0.46115</v>
      </c>
      <c r="G2255" s="37">
        <f t="shared" si="457"/>
        <v>27.669</v>
      </c>
      <c r="H2255" s="36">
        <f>_xlfn.XLOOKUP($B2255,'[1]DOT Signs Costs (2)'!$A:$A,'[1]DOT Signs Costs (2)'!$W:$W)</f>
        <v>81.576000000000008</v>
      </c>
      <c r="I2255" s="36">
        <f t="shared" si="456"/>
        <v>21.3927485</v>
      </c>
      <c r="J2255" s="36">
        <f t="shared" si="458"/>
        <v>0.30897050000000004</v>
      </c>
      <c r="K2255" s="36">
        <f t="shared" si="459"/>
        <v>21.3927485</v>
      </c>
      <c r="L2255" s="36">
        <f t="shared" si="460"/>
        <v>103.277719</v>
      </c>
      <c r="M2255" s="36">
        <f t="shared" si="461"/>
        <v>8.0763176258000016</v>
      </c>
      <c r="N2255" s="36">
        <f t="shared" si="462"/>
        <v>111.35403662580001</v>
      </c>
      <c r="O2255" s="36">
        <f t="shared" si="463"/>
        <v>20.291644129613871</v>
      </c>
      <c r="P2255" s="36">
        <f t="shared" si="464"/>
        <v>131.64568075541388</v>
      </c>
      <c r="Q2255" s="38" t="e">
        <v>#N/A</v>
      </c>
      <c r="R2255" s="39" t="str">
        <f t="shared" si="465"/>
        <v xml:space="preserve"> </v>
      </c>
      <c r="S2255" s="40"/>
      <c r="T2255" s="41" t="str">
        <f t="shared" si="466"/>
        <v/>
      </c>
      <c r="U2255" s="41" t="str">
        <f t="shared" si="467"/>
        <v/>
      </c>
      <c r="V2255" s="41" t="e">
        <f t="shared" si="455"/>
        <v>#N/A</v>
      </c>
      <c r="W2255" s="18" t="e">
        <f>_xlfn.XLOOKUP($B2255,'[1]Query2 w Prices'!$B:$B,'[1]Query2 w Prices'!$L:$L)</f>
        <v>#N/A</v>
      </c>
    </row>
    <row r="2256" spans="2:23" ht="16.5" customHeight="1" x14ac:dyDescent="0.25">
      <c r="B2256" s="42" t="s">
        <v>3794</v>
      </c>
      <c r="C2256" s="33" t="s">
        <v>6959</v>
      </c>
      <c r="D2256" s="34" t="str">
        <f>_xlfn.XLOOKUP($B2256,[1]Redo!$A:$A,[1]Redo!$AD:$AD)</f>
        <v>SGN,S11,BFY,W11-11,</v>
      </c>
      <c r="E2256" s="35">
        <v>1326</v>
      </c>
      <c r="F2256" s="36">
        <f>_xlfn.XLOOKUP($B2256,'[1]DOT Signs Costs (2)'!$A:$A,'[1]DOT Signs Costs (2)'!$Y:$Y)</f>
        <v>0.33468750000000008</v>
      </c>
      <c r="G2256" s="37">
        <f t="shared" si="457"/>
        <v>20.081250000000004</v>
      </c>
      <c r="H2256" s="36">
        <f>_xlfn.XLOOKUP($B2256,'[1]DOT Signs Costs (2)'!$A:$A,'[1]DOT Signs Costs (2)'!$W:$W)</f>
        <v>56.650000000000006</v>
      </c>
      <c r="I2256" s="36">
        <f t="shared" si="456"/>
        <v>15.526153125000004</v>
      </c>
      <c r="J2256" s="36">
        <f t="shared" si="458"/>
        <v>0.22424062500000008</v>
      </c>
      <c r="K2256" s="36">
        <f t="shared" si="459"/>
        <v>15.526153125000004</v>
      </c>
      <c r="L2256" s="36">
        <f t="shared" si="460"/>
        <v>72.400393750000006</v>
      </c>
      <c r="M2256" s="36">
        <f t="shared" si="461"/>
        <v>5.6617107912500009</v>
      </c>
      <c r="N2256" s="36">
        <f t="shared" si="462"/>
        <v>78.062104541250008</v>
      </c>
      <c r="O2256" s="36">
        <f t="shared" si="463"/>
        <v>14.224975522735164</v>
      </c>
      <c r="P2256" s="36">
        <f t="shared" si="464"/>
        <v>92.287080063985172</v>
      </c>
      <c r="Q2256" s="38" t="e">
        <v>#N/A</v>
      </c>
      <c r="R2256" s="39" t="str">
        <f t="shared" si="465"/>
        <v xml:space="preserve"> </v>
      </c>
      <c r="S2256" s="40"/>
      <c r="T2256" s="41" t="str">
        <f t="shared" si="466"/>
        <v/>
      </c>
      <c r="U2256" s="41" t="str">
        <f t="shared" si="467"/>
        <v/>
      </c>
      <c r="V2256" s="41" t="e">
        <f t="shared" si="455"/>
        <v>#N/A</v>
      </c>
      <c r="W2256" s="18" t="e">
        <f>_xlfn.XLOOKUP($B2256,'[1]Query2 w Prices'!$B:$B,'[1]Query2 w Prices'!$L:$L)</f>
        <v>#N/A</v>
      </c>
    </row>
    <row r="2257" spans="2:23" ht="16.5" customHeight="1" x14ac:dyDescent="0.25">
      <c r="B2257" s="32" t="s">
        <v>3795</v>
      </c>
      <c r="C2257" s="33" t="s">
        <v>6960</v>
      </c>
      <c r="D2257" s="34" t="str">
        <f>_xlfn.XLOOKUP($B2257,[1]Redo!$A:$A,[1]Redo!$AD:$AD)</f>
        <v>SGN,S11,BFY,W11-11,</v>
      </c>
      <c r="E2257" s="35">
        <v>1326</v>
      </c>
      <c r="F2257" s="36">
        <f>_xlfn.XLOOKUP($B2257,'[1]DOT Signs Costs (2)'!$A:$A,'[1]DOT Signs Costs (2)'!$Y:$Y)</f>
        <v>0.77759999999999996</v>
      </c>
      <c r="G2257" s="37">
        <f t="shared" si="457"/>
        <v>46.655999999999999</v>
      </c>
      <c r="H2257" s="36">
        <f>_xlfn.XLOOKUP($B2257,'[1]DOT Signs Costs (2)'!$A:$A,'[1]DOT Signs Costs (2)'!$W:$W)</f>
        <v>145.024</v>
      </c>
      <c r="I2257" s="36">
        <f t="shared" si="456"/>
        <v>36.072863999999996</v>
      </c>
      <c r="J2257" s="36">
        <f t="shared" si="458"/>
        <v>0.52099200000000001</v>
      </c>
      <c r="K2257" s="36">
        <f t="shared" si="459"/>
        <v>36.072863999999996</v>
      </c>
      <c r="L2257" s="36">
        <f t="shared" si="460"/>
        <v>181.61785600000002</v>
      </c>
      <c r="M2257" s="36">
        <f t="shared" si="461"/>
        <v>14.202516339200002</v>
      </c>
      <c r="N2257" s="36">
        <f t="shared" si="462"/>
        <v>195.82037233920002</v>
      </c>
      <c r="O2257" s="36">
        <f t="shared" si="463"/>
        <v>35.683639580919262</v>
      </c>
      <c r="P2257" s="36">
        <f t="shared" si="464"/>
        <v>231.5040119201193</v>
      </c>
      <c r="Q2257" s="38" t="e">
        <v>#N/A</v>
      </c>
      <c r="R2257" s="39" t="str">
        <f t="shared" si="465"/>
        <v xml:space="preserve"> </v>
      </c>
      <c r="S2257" s="40"/>
      <c r="T2257" s="41" t="str">
        <f t="shared" si="466"/>
        <v/>
      </c>
      <c r="U2257" s="41" t="str">
        <f t="shared" si="467"/>
        <v/>
      </c>
      <c r="V2257" s="41" t="e">
        <f t="shared" si="455"/>
        <v>#N/A</v>
      </c>
      <c r="W2257" s="18" t="e">
        <f>_xlfn.XLOOKUP($B2257,'[1]Query2 w Prices'!$B:$B,'[1]Query2 w Prices'!$L:$L)</f>
        <v>#N/A</v>
      </c>
    </row>
    <row r="2258" spans="2:23" ht="16.5" customHeight="1" x14ac:dyDescent="0.25">
      <c r="B2258" s="42" t="s">
        <v>3797</v>
      </c>
      <c r="C2258" s="33" t="s">
        <v>6961</v>
      </c>
      <c r="D2258" s="34" t="str">
        <f>_xlfn.XLOOKUP($B2258,[1]Redo!$A:$A,[1]Redo!$AD:$AD)</f>
        <v>SGN,S11,BFY,W11-12P,</v>
      </c>
      <c r="E2258" s="35">
        <v>1326</v>
      </c>
      <c r="F2258" s="36">
        <f>_xlfn.XLOOKUP($B2258,'[1]DOT Signs Costs (2)'!$A:$A,'[1]DOT Signs Costs (2)'!$Y:$Y)</f>
        <v>0.38762499999999994</v>
      </c>
      <c r="G2258" s="37">
        <f t="shared" si="457"/>
        <v>23.257499999999997</v>
      </c>
      <c r="H2258" s="36">
        <f>_xlfn.XLOOKUP($B2258,'[1]DOT Signs Costs (2)'!$A:$A,'[1]DOT Signs Costs (2)'!$W:$W)</f>
        <v>67.98</v>
      </c>
      <c r="I2258" s="36">
        <f t="shared" si="456"/>
        <v>17.981923749999996</v>
      </c>
      <c r="J2258" s="36">
        <f t="shared" si="458"/>
        <v>0.25970874999999999</v>
      </c>
      <c r="K2258" s="36">
        <f t="shared" si="459"/>
        <v>17.981923749999996</v>
      </c>
      <c r="L2258" s="36">
        <f t="shared" si="460"/>
        <v>86.221632499999998</v>
      </c>
      <c r="M2258" s="36">
        <f t="shared" si="461"/>
        <v>6.7425316615000002</v>
      </c>
      <c r="N2258" s="36">
        <f t="shared" si="462"/>
        <v>92.964164161499994</v>
      </c>
      <c r="O2258" s="36">
        <f t="shared" si="463"/>
        <v>16.94052405402514</v>
      </c>
      <c r="P2258" s="36">
        <f t="shared" si="464"/>
        <v>109.90468821552514</v>
      </c>
      <c r="Q2258" s="38">
        <v>62.43</v>
      </c>
      <c r="R2258" s="39">
        <f t="shared" si="465"/>
        <v>-0.43196235744217204</v>
      </c>
      <c r="S2258" s="40"/>
      <c r="T2258" s="41" t="str">
        <f t="shared" si="466"/>
        <v/>
      </c>
      <c r="U2258" s="41" t="str">
        <f t="shared" si="467"/>
        <v/>
      </c>
      <c r="V2258" s="41">
        <f t="shared" si="455"/>
        <v>62.43</v>
      </c>
      <c r="W2258" s="18">
        <f>_xlfn.XLOOKUP($B2258,'[1]Query2 w Prices'!$B:$B,'[1]Query2 w Prices'!$L:$L)</f>
        <v>62.352699999999999</v>
      </c>
    </row>
    <row r="2259" spans="2:23" ht="16.5" customHeight="1" x14ac:dyDescent="0.25">
      <c r="B2259" s="32" t="s">
        <v>3800</v>
      </c>
      <c r="C2259" s="33" t="s">
        <v>6962</v>
      </c>
      <c r="D2259" s="34" t="str">
        <f>_xlfn.XLOOKUP($B2259,[1]Redo!$A:$A,[1]Redo!$AD:$AD)</f>
        <v>SGN,S11,BFY,W11-14,</v>
      </c>
      <c r="E2259" s="35">
        <v>1326</v>
      </c>
      <c r="F2259" s="36">
        <f>_xlfn.XLOOKUP($B2259,'[1]DOT Signs Costs (2)'!$A:$A,'[1]DOT Signs Costs (2)'!$Y:$Y)</f>
        <v>0.33468750000000008</v>
      </c>
      <c r="G2259" s="37">
        <f t="shared" si="457"/>
        <v>20.081250000000004</v>
      </c>
      <c r="H2259" s="36">
        <f>_xlfn.XLOOKUP($B2259,'[1]DOT Signs Costs (2)'!$A:$A,'[1]DOT Signs Costs (2)'!$W:$W)</f>
        <v>56.650000000000006</v>
      </c>
      <c r="I2259" s="36">
        <f t="shared" si="456"/>
        <v>15.526153125000004</v>
      </c>
      <c r="J2259" s="36">
        <f t="shared" si="458"/>
        <v>0.22424062500000008</v>
      </c>
      <c r="K2259" s="36">
        <f t="shared" si="459"/>
        <v>15.526153125000004</v>
      </c>
      <c r="L2259" s="36">
        <f t="shared" si="460"/>
        <v>72.400393750000006</v>
      </c>
      <c r="M2259" s="36">
        <f t="shared" si="461"/>
        <v>5.6617107912500009</v>
      </c>
      <c r="N2259" s="36">
        <f t="shared" si="462"/>
        <v>78.062104541250008</v>
      </c>
      <c r="O2259" s="36">
        <f t="shared" si="463"/>
        <v>14.224975522735164</v>
      </c>
      <c r="P2259" s="36">
        <f t="shared" si="464"/>
        <v>92.287080063985172</v>
      </c>
      <c r="Q2259" s="38">
        <v>55.63</v>
      </c>
      <c r="R2259" s="39">
        <f t="shared" si="465"/>
        <v>-0.39720706342176831</v>
      </c>
      <c r="S2259" s="40"/>
      <c r="T2259" s="41" t="str">
        <f t="shared" si="466"/>
        <v/>
      </c>
      <c r="U2259" s="41" t="str">
        <f t="shared" si="467"/>
        <v/>
      </c>
      <c r="V2259" s="41">
        <f t="shared" si="455"/>
        <v>55.63</v>
      </c>
      <c r="W2259" s="18">
        <f>_xlfn.XLOOKUP($B2259,'[1]Query2 w Prices'!$B:$B,'[1]Query2 w Prices'!$L:$L)</f>
        <v>55.550600000000003</v>
      </c>
    </row>
    <row r="2260" spans="2:23" ht="16.5" customHeight="1" x14ac:dyDescent="0.25">
      <c r="B2260" s="42" t="s">
        <v>3803</v>
      </c>
      <c r="C2260" s="33" t="s">
        <v>6963</v>
      </c>
      <c r="D2260" s="34" t="str">
        <f>_xlfn.XLOOKUP($B2260,[1]Redo!$A:$A,[1]Redo!$AD:$AD)</f>
        <v>SGN,S11,BFY,W11-14,</v>
      </c>
      <c r="E2260" s="35">
        <v>1326</v>
      </c>
      <c r="F2260" s="36">
        <f>_xlfn.XLOOKUP($B2260,'[1]DOT Signs Costs (2)'!$A:$A,'[1]DOT Signs Costs (2)'!$Y:$Y)</f>
        <v>0.46115</v>
      </c>
      <c r="G2260" s="37">
        <f t="shared" si="457"/>
        <v>27.669</v>
      </c>
      <c r="H2260" s="36">
        <f>_xlfn.XLOOKUP($B2260,'[1]DOT Signs Costs (2)'!$A:$A,'[1]DOT Signs Costs (2)'!$W:$W)</f>
        <v>81.576000000000008</v>
      </c>
      <c r="I2260" s="36">
        <f t="shared" si="456"/>
        <v>21.3927485</v>
      </c>
      <c r="J2260" s="36">
        <f t="shared" si="458"/>
        <v>0.30897050000000004</v>
      </c>
      <c r="K2260" s="36">
        <f t="shared" si="459"/>
        <v>21.3927485</v>
      </c>
      <c r="L2260" s="36">
        <f t="shared" si="460"/>
        <v>103.277719</v>
      </c>
      <c r="M2260" s="36">
        <f t="shared" si="461"/>
        <v>8.0763176258000016</v>
      </c>
      <c r="N2260" s="36">
        <f t="shared" si="462"/>
        <v>111.35403662580001</v>
      </c>
      <c r="O2260" s="36">
        <f t="shared" si="463"/>
        <v>20.291644129613871</v>
      </c>
      <c r="P2260" s="36">
        <f t="shared" si="464"/>
        <v>131.64568075541388</v>
      </c>
      <c r="Q2260" s="38">
        <v>74.900000000000006</v>
      </c>
      <c r="R2260" s="39">
        <f t="shared" si="465"/>
        <v>-0.43104855723175883</v>
      </c>
      <c r="S2260" s="40"/>
      <c r="T2260" s="41" t="str">
        <f t="shared" si="466"/>
        <v/>
      </c>
      <c r="U2260" s="41" t="str">
        <f t="shared" si="467"/>
        <v/>
      </c>
      <c r="V2260" s="41">
        <f t="shared" si="455"/>
        <v>74.900000000000006</v>
      </c>
      <c r="W2260" s="18">
        <f>_xlfn.XLOOKUP($B2260,'[1]Query2 w Prices'!$B:$B,'[1]Query2 w Prices'!$L:$L)</f>
        <v>74.823300000000003</v>
      </c>
    </row>
    <row r="2261" spans="2:23" ht="16.5" customHeight="1" x14ac:dyDescent="0.25">
      <c r="B2261" s="32" t="s">
        <v>3804</v>
      </c>
      <c r="C2261" s="33" t="s">
        <v>6964</v>
      </c>
      <c r="D2261" s="34" t="str">
        <f>_xlfn.XLOOKUP($B2261,[1]Redo!$A:$A,[1]Redo!$AD:$AD)</f>
        <v>SGN,S11,BFY,W11-14,</v>
      </c>
      <c r="E2261" s="35">
        <v>1326</v>
      </c>
      <c r="F2261" s="36">
        <f>_xlfn.XLOOKUP($B2261,'[1]DOT Signs Costs (2)'!$A:$A,'[1]DOT Signs Costs (2)'!$Y:$Y)</f>
        <v>0.77759999999999996</v>
      </c>
      <c r="G2261" s="37">
        <f t="shared" si="457"/>
        <v>46.655999999999999</v>
      </c>
      <c r="H2261" s="36">
        <f>_xlfn.XLOOKUP($B2261,'[1]DOT Signs Costs (2)'!$A:$A,'[1]DOT Signs Costs (2)'!$W:$W)</f>
        <v>145.024</v>
      </c>
      <c r="I2261" s="36">
        <f t="shared" si="456"/>
        <v>36.072863999999996</v>
      </c>
      <c r="J2261" s="36">
        <f t="shared" si="458"/>
        <v>0.52099200000000001</v>
      </c>
      <c r="K2261" s="36">
        <f t="shared" si="459"/>
        <v>36.072863999999996</v>
      </c>
      <c r="L2261" s="36">
        <f t="shared" si="460"/>
        <v>181.61785600000002</v>
      </c>
      <c r="M2261" s="36">
        <f t="shared" si="461"/>
        <v>14.202516339200002</v>
      </c>
      <c r="N2261" s="36">
        <f t="shared" si="462"/>
        <v>195.82037233920002</v>
      </c>
      <c r="O2261" s="36">
        <f t="shared" si="463"/>
        <v>35.683639580919262</v>
      </c>
      <c r="P2261" s="36">
        <f t="shared" si="464"/>
        <v>231.5040119201193</v>
      </c>
      <c r="Q2261" s="38">
        <v>140.65</v>
      </c>
      <c r="R2261" s="39">
        <f t="shared" si="465"/>
        <v>-0.39245113363939699</v>
      </c>
      <c r="S2261" s="40"/>
      <c r="T2261" s="41" t="str">
        <f t="shared" si="466"/>
        <v/>
      </c>
      <c r="U2261" s="41" t="str">
        <f t="shared" si="467"/>
        <v/>
      </c>
      <c r="V2261" s="41">
        <f t="shared" si="455"/>
        <v>140.65</v>
      </c>
      <c r="W2261" s="18">
        <f>_xlfn.XLOOKUP($B2261,'[1]Query2 w Prices'!$B:$B,'[1]Query2 w Prices'!$L:$L)</f>
        <v>140.5771</v>
      </c>
    </row>
    <row r="2262" spans="2:23" ht="16.5" customHeight="1" x14ac:dyDescent="0.25">
      <c r="B2262" s="42" t="s">
        <v>3805</v>
      </c>
      <c r="C2262" s="33" t="s">
        <v>6965</v>
      </c>
      <c r="D2262" s="34" t="str">
        <f>_xlfn.XLOOKUP($B2262,[1]Redo!$A:$A,[1]Redo!$AD:$AD)</f>
        <v>SGN,S11,BFY,W11-14,</v>
      </c>
      <c r="E2262" s="35">
        <v>1326</v>
      </c>
      <c r="F2262" s="36">
        <f>_xlfn.XLOOKUP($B2262,'[1]DOT Signs Costs (2)'!$A:$A,'[1]DOT Signs Costs (2)'!$Y:$Y)</f>
        <v>0.22939999999999999</v>
      </c>
      <c r="G2262" s="37">
        <f t="shared" si="457"/>
        <v>13.763999999999999</v>
      </c>
      <c r="H2262" s="36">
        <f>_xlfn.XLOOKUP($B2262,'[1]DOT Signs Costs (2)'!$A:$A,'[1]DOT Signs Costs (2)'!$W:$W)</f>
        <v>36.256</v>
      </c>
      <c r="I2262" s="36">
        <f t="shared" si="456"/>
        <v>10.641866</v>
      </c>
      <c r="J2262" s="36">
        <f t="shared" si="458"/>
        <v>0.153698</v>
      </c>
      <c r="K2262" s="36">
        <f t="shared" si="459"/>
        <v>10.641866</v>
      </c>
      <c r="L2262" s="36">
        <f t="shared" si="460"/>
        <v>47.051563999999999</v>
      </c>
      <c r="M2262" s="36">
        <f t="shared" si="461"/>
        <v>3.6794323048000002</v>
      </c>
      <c r="N2262" s="36">
        <f t="shared" si="462"/>
        <v>50.730996304800001</v>
      </c>
      <c r="O2262" s="36">
        <f t="shared" si="463"/>
        <v>9.2445263283724479</v>
      </c>
      <c r="P2262" s="36">
        <f t="shared" si="464"/>
        <v>59.975522633172446</v>
      </c>
      <c r="Q2262" s="38" t="e">
        <v>#N/A</v>
      </c>
      <c r="R2262" s="39" t="str">
        <f t="shared" si="465"/>
        <v xml:space="preserve"> </v>
      </c>
      <c r="S2262" s="40"/>
      <c r="T2262" s="41" t="str">
        <f t="shared" si="466"/>
        <v/>
      </c>
      <c r="U2262" s="41" t="str">
        <f t="shared" si="467"/>
        <v/>
      </c>
      <c r="V2262" s="41" t="e">
        <f t="shared" si="455"/>
        <v>#N/A</v>
      </c>
      <c r="W2262" s="18" t="e">
        <f>_xlfn.XLOOKUP($B2262,'[1]Query2 w Prices'!$B:$B,'[1]Query2 w Prices'!$L:$L)</f>
        <v>#N/A</v>
      </c>
    </row>
    <row r="2263" spans="2:23" ht="16.5" customHeight="1" x14ac:dyDescent="0.25">
      <c r="B2263" s="32" t="s">
        <v>3806</v>
      </c>
      <c r="C2263" s="33" t="s">
        <v>6966</v>
      </c>
      <c r="D2263" s="34" t="str">
        <f>_xlfn.XLOOKUP($B2263,[1]Redo!$A:$A,[1]Redo!$AD:$AD)</f>
        <v>SGN,S11,BFY,W11-15,</v>
      </c>
      <c r="E2263" s="35">
        <v>1326</v>
      </c>
      <c r="F2263" s="36">
        <f>_xlfn.XLOOKUP($B2263,'[1]DOT Signs Costs (2)'!$A:$A,'[1]DOT Signs Costs (2)'!$Y:$Y)</f>
        <v>0.33468750000000008</v>
      </c>
      <c r="G2263" s="37">
        <f t="shared" si="457"/>
        <v>20.081250000000004</v>
      </c>
      <c r="H2263" s="36">
        <f>_xlfn.XLOOKUP($B2263,'[1]DOT Signs Costs (2)'!$A:$A,'[1]DOT Signs Costs (2)'!$W:$W)</f>
        <v>56.650000000000006</v>
      </c>
      <c r="I2263" s="36">
        <f t="shared" si="456"/>
        <v>15.526153125000004</v>
      </c>
      <c r="J2263" s="36">
        <f t="shared" si="458"/>
        <v>0.22424062500000008</v>
      </c>
      <c r="K2263" s="36">
        <f t="shared" si="459"/>
        <v>15.526153125000004</v>
      </c>
      <c r="L2263" s="36">
        <f t="shared" si="460"/>
        <v>72.400393750000006</v>
      </c>
      <c r="M2263" s="36">
        <f t="shared" si="461"/>
        <v>5.6617107912500009</v>
      </c>
      <c r="N2263" s="36">
        <f t="shared" si="462"/>
        <v>78.062104541250008</v>
      </c>
      <c r="O2263" s="36">
        <f t="shared" si="463"/>
        <v>14.224975522735164</v>
      </c>
      <c r="P2263" s="36">
        <f t="shared" si="464"/>
        <v>92.287080063985172</v>
      </c>
      <c r="Q2263" s="38">
        <v>55.34</v>
      </c>
      <c r="R2263" s="39">
        <f t="shared" si="465"/>
        <v>-0.40034943177711052</v>
      </c>
      <c r="S2263" s="40"/>
      <c r="T2263" s="41" t="str">
        <f t="shared" si="466"/>
        <v/>
      </c>
      <c r="U2263" s="41" t="str">
        <f t="shared" si="467"/>
        <v/>
      </c>
      <c r="V2263" s="41">
        <f t="shared" si="455"/>
        <v>55.34</v>
      </c>
      <c r="W2263" s="18">
        <f>_xlfn.XLOOKUP($B2263,'[1]Query2 w Prices'!$B:$B,'[1]Query2 w Prices'!$L:$L)</f>
        <v>55.267200000000003</v>
      </c>
    </row>
    <row r="2264" spans="2:23" ht="16.5" customHeight="1" x14ac:dyDescent="0.25">
      <c r="B2264" s="42" t="s">
        <v>3809</v>
      </c>
      <c r="C2264" s="33" t="s">
        <v>6967</v>
      </c>
      <c r="D2264" s="34" t="str">
        <f>_xlfn.XLOOKUP($B2264,[1]Redo!$A:$A,[1]Redo!$AD:$AD)</f>
        <v>SGN,S11,BFY,W11-15,</v>
      </c>
      <c r="E2264" s="35">
        <v>1326</v>
      </c>
      <c r="F2264" s="36">
        <f>_xlfn.XLOOKUP($B2264,'[1]DOT Signs Costs (2)'!$A:$A,'[1]DOT Signs Costs (2)'!$Y:$Y)</f>
        <v>0.46115</v>
      </c>
      <c r="G2264" s="37">
        <f t="shared" si="457"/>
        <v>27.669</v>
      </c>
      <c r="H2264" s="36">
        <f>_xlfn.XLOOKUP($B2264,'[1]DOT Signs Costs (2)'!$A:$A,'[1]DOT Signs Costs (2)'!$W:$W)</f>
        <v>81.576000000000008</v>
      </c>
      <c r="I2264" s="36">
        <f t="shared" si="456"/>
        <v>21.3927485</v>
      </c>
      <c r="J2264" s="36">
        <f t="shared" si="458"/>
        <v>0.30897050000000004</v>
      </c>
      <c r="K2264" s="36">
        <f t="shared" si="459"/>
        <v>21.3927485</v>
      </c>
      <c r="L2264" s="36">
        <f t="shared" si="460"/>
        <v>103.277719</v>
      </c>
      <c r="M2264" s="36">
        <f t="shared" si="461"/>
        <v>8.0763176258000016</v>
      </c>
      <c r="N2264" s="36">
        <f t="shared" si="462"/>
        <v>111.35403662580001</v>
      </c>
      <c r="O2264" s="36">
        <f t="shared" si="463"/>
        <v>20.291644129613871</v>
      </c>
      <c r="P2264" s="36">
        <f t="shared" si="464"/>
        <v>131.64568075541388</v>
      </c>
      <c r="Q2264" s="38">
        <v>74.900000000000006</v>
      </c>
      <c r="R2264" s="39">
        <f t="shared" si="465"/>
        <v>-0.43104855723175883</v>
      </c>
      <c r="S2264" s="40"/>
      <c r="T2264" s="41" t="str">
        <f t="shared" si="466"/>
        <v/>
      </c>
      <c r="U2264" s="41" t="str">
        <f t="shared" si="467"/>
        <v/>
      </c>
      <c r="V2264" s="41">
        <f t="shared" si="455"/>
        <v>74.900000000000006</v>
      </c>
      <c r="W2264" s="18">
        <f>_xlfn.XLOOKUP($B2264,'[1]Query2 w Prices'!$B:$B,'[1]Query2 w Prices'!$L:$L)</f>
        <v>74.823300000000003</v>
      </c>
    </row>
    <row r="2265" spans="2:23" ht="16.5" customHeight="1" x14ac:dyDescent="0.25">
      <c r="B2265" s="32" t="s">
        <v>3810</v>
      </c>
      <c r="C2265" s="33" t="s">
        <v>6968</v>
      </c>
      <c r="D2265" s="34" t="str">
        <f>_xlfn.XLOOKUP($B2265,[1]Redo!$A:$A,[1]Redo!$AD:$AD)</f>
        <v>SGN,S11,BFY,W11-15,</v>
      </c>
      <c r="E2265" s="35">
        <v>1326</v>
      </c>
      <c r="F2265" s="36">
        <f>_xlfn.XLOOKUP($B2265,'[1]DOT Signs Costs (2)'!$A:$A,'[1]DOT Signs Costs (2)'!$Y:$Y)</f>
        <v>0.77759999999999996</v>
      </c>
      <c r="G2265" s="37">
        <f t="shared" si="457"/>
        <v>46.655999999999999</v>
      </c>
      <c r="H2265" s="36">
        <f>_xlfn.XLOOKUP($B2265,'[1]DOT Signs Costs (2)'!$A:$A,'[1]DOT Signs Costs (2)'!$W:$W)</f>
        <v>145.024</v>
      </c>
      <c r="I2265" s="36">
        <f t="shared" si="456"/>
        <v>36.072863999999996</v>
      </c>
      <c r="J2265" s="36">
        <f t="shared" si="458"/>
        <v>0.52099200000000001</v>
      </c>
      <c r="K2265" s="36">
        <f t="shared" si="459"/>
        <v>36.072863999999996</v>
      </c>
      <c r="L2265" s="36">
        <f t="shared" si="460"/>
        <v>181.61785600000002</v>
      </c>
      <c r="M2265" s="36">
        <f t="shared" si="461"/>
        <v>14.202516339200002</v>
      </c>
      <c r="N2265" s="36">
        <f t="shared" si="462"/>
        <v>195.82037233920002</v>
      </c>
      <c r="O2265" s="36">
        <f t="shared" si="463"/>
        <v>35.683639580919262</v>
      </c>
      <c r="P2265" s="36">
        <f t="shared" si="464"/>
        <v>231.5040119201193</v>
      </c>
      <c r="Q2265" s="38">
        <v>140.65</v>
      </c>
      <c r="R2265" s="39">
        <f t="shared" si="465"/>
        <v>-0.39245113363939699</v>
      </c>
      <c r="S2265" s="40"/>
      <c r="T2265" s="41" t="str">
        <f t="shared" si="466"/>
        <v/>
      </c>
      <c r="U2265" s="41" t="str">
        <f t="shared" si="467"/>
        <v/>
      </c>
      <c r="V2265" s="41">
        <f t="shared" si="455"/>
        <v>140.65</v>
      </c>
      <c r="W2265" s="18">
        <f>_xlfn.XLOOKUP($B2265,'[1]Query2 w Prices'!$B:$B,'[1]Query2 w Prices'!$L:$L)</f>
        <v>140.5771</v>
      </c>
    </row>
    <row r="2266" spans="2:23" ht="16.5" customHeight="1" x14ac:dyDescent="0.25">
      <c r="B2266" s="42" t="s">
        <v>3811</v>
      </c>
      <c r="C2266" s="33" t="s">
        <v>6969</v>
      </c>
      <c r="D2266" s="34" t="str">
        <f>_xlfn.XLOOKUP($B2266,[1]Redo!$A:$A,[1]Redo!$AD:$AD)</f>
        <v>SGN,S11,BFY,W11-15,</v>
      </c>
      <c r="E2266" s="35">
        <v>1326</v>
      </c>
      <c r="F2266" s="36">
        <f>_xlfn.XLOOKUP($B2266,'[1]DOT Signs Costs (2)'!$A:$A,'[1]DOT Signs Costs (2)'!$Y:$Y)</f>
        <v>0.22939999999999999</v>
      </c>
      <c r="G2266" s="37">
        <f t="shared" si="457"/>
        <v>13.763999999999999</v>
      </c>
      <c r="H2266" s="36">
        <f>_xlfn.XLOOKUP($B2266,'[1]DOT Signs Costs (2)'!$A:$A,'[1]DOT Signs Costs (2)'!$W:$W)</f>
        <v>36.256</v>
      </c>
      <c r="I2266" s="36">
        <f t="shared" si="456"/>
        <v>10.641866</v>
      </c>
      <c r="J2266" s="36">
        <f t="shared" si="458"/>
        <v>0.153698</v>
      </c>
      <c r="K2266" s="36">
        <f t="shared" si="459"/>
        <v>10.641866</v>
      </c>
      <c r="L2266" s="36">
        <f t="shared" si="460"/>
        <v>47.051563999999999</v>
      </c>
      <c r="M2266" s="36">
        <f t="shared" si="461"/>
        <v>3.6794323048000002</v>
      </c>
      <c r="N2266" s="36">
        <f t="shared" si="462"/>
        <v>50.730996304800001</v>
      </c>
      <c r="O2266" s="36">
        <f t="shared" si="463"/>
        <v>9.2445263283724479</v>
      </c>
      <c r="P2266" s="36">
        <f t="shared" si="464"/>
        <v>59.975522633172446</v>
      </c>
      <c r="Q2266" s="38" t="e">
        <v>#N/A</v>
      </c>
      <c r="R2266" s="39" t="str">
        <f t="shared" si="465"/>
        <v xml:space="preserve"> </v>
      </c>
      <c r="S2266" s="40"/>
      <c r="T2266" s="41" t="str">
        <f t="shared" si="466"/>
        <v/>
      </c>
      <c r="U2266" s="41" t="str">
        <f t="shared" si="467"/>
        <v/>
      </c>
      <c r="V2266" s="41" t="e">
        <f t="shared" si="455"/>
        <v>#N/A</v>
      </c>
      <c r="W2266" s="18" t="e">
        <f>_xlfn.XLOOKUP($B2266,'[1]Query2 w Prices'!$B:$B,'[1]Query2 w Prices'!$L:$L)</f>
        <v>#N/A</v>
      </c>
    </row>
    <row r="2267" spans="2:23" ht="16.5" customHeight="1" x14ac:dyDescent="0.25">
      <c r="B2267" s="32" t="s">
        <v>3812</v>
      </c>
      <c r="C2267" s="33" t="s">
        <v>6970</v>
      </c>
      <c r="D2267" s="34" t="str">
        <f>_xlfn.XLOOKUP($B2267,[1]Redo!$A:$A,[1]Redo!$AD:$AD)</f>
        <v>SGN,S11,BFY,W11-15,</v>
      </c>
      <c r="E2267" s="35">
        <v>1326</v>
      </c>
      <c r="F2267" s="36">
        <f>_xlfn.XLOOKUP($B2267,'[1]DOT Signs Costs (2)'!$A:$A,'[1]DOT Signs Costs (2)'!$Y:$Y)</f>
        <v>0.14528749999999999</v>
      </c>
      <c r="G2267" s="37">
        <f t="shared" si="457"/>
        <v>8.7172499999999999</v>
      </c>
      <c r="H2267" s="36">
        <f>_xlfn.XLOOKUP($B2267,'[1]DOT Signs Costs (2)'!$A:$A,'[1]DOT Signs Costs (2)'!$W:$W)</f>
        <v>20.394000000000002</v>
      </c>
      <c r="I2267" s="36">
        <f t="shared" si="456"/>
        <v>6.7398871249999992</v>
      </c>
      <c r="J2267" s="36">
        <f t="shared" si="458"/>
        <v>9.7342625000000002E-2</v>
      </c>
      <c r="K2267" s="36">
        <f t="shared" si="459"/>
        <v>6.7398871249999992</v>
      </c>
      <c r="L2267" s="36">
        <f t="shared" si="460"/>
        <v>27.231229750000001</v>
      </c>
      <c r="M2267" s="36">
        <f t="shared" si="461"/>
        <v>2.1294821664500003</v>
      </c>
      <c r="N2267" s="36">
        <f t="shared" si="462"/>
        <v>29.360711916450001</v>
      </c>
      <c r="O2267" s="36">
        <f t="shared" si="463"/>
        <v>5.3502965465257235</v>
      </c>
      <c r="P2267" s="36">
        <f t="shared" si="464"/>
        <v>34.711008462975727</v>
      </c>
      <c r="Q2267" s="38">
        <v>22.75</v>
      </c>
      <c r="R2267" s="39">
        <f t="shared" si="465"/>
        <v>-0.34458833069439221</v>
      </c>
      <c r="S2267" s="40"/>
      <c r="T2267" s="41" t="str">
        <f t="shared" si="466"/>
        <v/>
      </c>
      <c r="U2267" s="41" t="str">
        <f t="shared" si="467"/>
        <v/>
      </c>
      <c r="V2267" s="41">
        <f t="shared" si="455"/>
        <v>22.75</v>
      </c>
      <c r="W2267" s="18">
        <f>_xlfn.XLOOKUP($B2267,'[1]Query2 w Prices'!$B:$B,'[1]Query2 w Prices'!$L:$L)</f>
        <v>22.6737</v>
      </c>
    </row>
    <row r="2268" spans="2:23" ht="16.5" customHeight="1" x14ac:dyDescent="0.25">
      <c r="B2268" s="42" t="s">
        <v>3814</v>
      </c>
      <c r="C2268" s="33" t="s">
        <v>6971</v>
      </c>
      <c r="D2268" s="34" t="str">
        <f>_xlfn.XLOOKUP($B2268,[1]Redo!$A:$A,[1]Redo!$AD:$AD)</f>
        <v>SGN,S11,BFY,W11-15a,</v>
      </c>
      <c r="E2268" s="35">
        <v>1326</v>
      </c>
      <c r="F2268" s="36">
        <f>_xlfn.XLOOKUP($B2268,'[1]DOT Signs Costs (2)'!$A:$A,'[1]DOT Signs Costs (2)'!$Y:$Y)</f>
        <v>0.33468750000000008</v>
      </c>
      <c r="G2268" s="37">
        <f t="shared" si="457"/>
        <v>20.081250000000004</v>
      </c>
      <c r="H2268" s="36">
        <f>_xlfn.XLOOKUP($B2268,'[1]DOT Signs Costs (2)'!$A:$A,'[1]DOT Signs Costs (2)'!$W:$W)</f>
        <v>56.650000000000006</v>
      </c>
      <c r="I2268" s="36">
        <f t="shared" si="456"/>
        <v>15.526153125000004</v>
      </c>
      <c r="J2268" s="36">
        <f t="shared" si="458"/>
        <v>0.22424062500000008</v>
      </c>
      <c r="K2268" s="36">
        <f t="shared" si="459"/>
        <v>15.526153125000004</v>
      </c>
      <c r="L2268" s="36">
        <f t="shared" si="460"/>
        <v>72.400393750000006</v>
      </c>
      <c r="M2268" s="36">
        <f t="shared" si="461"/>
        <v>5.6617107912500009</v>
      </c>
      <c r="N2268" s="36">
        <f t="shared" si="462"/>
        <v>78.062104541250008</v>
      </c>
      <c r="O2268" s="36">
        <f t="shared" si="463"/>
        <v>14.224975522735164</v>
      </c>
      <c r="P2268" s="36">
        <f t="shared" si="464"/>
        <v>92.287080063985172</v>
      </c>
      <c r="Q2268" s="38">
        <v>55.63</v>
      </c>
      <c r="R2268" s="39">
        <f t="shared" si="465"/>
        <v>-0.39720706342176831</v>
      </c>
      <c r="S2268" s="40"/>
      <c r="T2268" s="41" t="str">
        <f t="shared" si="466"/>
        <v/>
      </c>
      <c r="U2268" s="41" t="str">
        <f t="shared" si="467"/>
        <v/>
      </c>
      <c r="V2268" s="41">
        <f t="shared" si="455"/>
        <v>55.63</v>
      </c>
      <c r="W2268" s="18">
        <f>_xlfn.XLOOKUP($B2268,'[1]Query2 w Prices'!$B:$B,'[1]Query2 w Prices'!$L:$L)</f>
        <v>55.550600000000003</v>
      </c>
    </row>
    <row r="2269" spans="2:23" ht="16.5" customHeight="1" x14ac:dyDescent="0.25">
      <c r="B2269" s="32" t="s">
        <v>3817</v>
      </c>
      <c r="C2269" s="33" t="s">
        <v>6972</v>
      </c>
      <c r="D2269" s="34" t="str">
        <f>_xlfn.XLOOKUP($B2269,[1]Redo!$A:$A,[1]Redo!$AD:$AD)</f>
        <v>SGN,S11,BFY,W11-15a,</v>
      </c>
      <c r="E2269" s="35">
        <v>1326</v>
      </c>
      <c r="F2269" s="36">
        <f>_xlfn.XLOOKUP($B2269,'[1]DOT Signs Costs (2)'!$A:$A,'[1]DOT Signs Costs (2)'!$Y:$Y)</f>
        <v>0.46115</v>
      </c>
      <c r="G2269" s="37">
        <f t="shared" si="457"/>
        <v>27.669</v>
      </c>
      <c r="H2269" s="36">
        <f>_xlfn.XLOOKUP($B2269,'[1]DOT Signs Costs (2)'!$A:$A,'[1]DOT Signs Costs (2)'!$W:$W)</f>
        <v>81.576000000000008</v>
      </c>
      <c r="I2269" s="36">
        <f t="shared" si="456"/>
        <v>21.3927485</v>
      </c>
      <c r="J2269" s="36">
        <f t="shared" si="458"/>
        <v>0.30897050000000004</v>
      </c>
      <c r="K2269" s="36">
        <f t="shared" si="459"/>
        <v>21.3927485</v>
      </c>
      <c r="L2269" s="36">
        <f t="shared" si="460"/>
        <v>103.277719</v>
      </c>
      <c r="M2269" s="36">
        <f t="shared" si="461"/>
        <v>8.0763176258000016</v>
      </c>
      <c r="N2269" s="36">
        <f t="shared" si="462"/>
        <v>111.35403662580001</v>
      </c>
      <c r="O2269" s="36">
        <f t="shared" si="463"/>
        <v>20.291644129613871</v>
      </c>
      <c r="P2269" s="36">
        <f t="shared" si="464"/>
        <v>131.64568075541388</v>
      </c>
      <c r="Q2269" s="38">
        <v>74.900000000000006</v>
      </c>
      <c r="R2269" s="39">
        <f t="shared" si="465"/>
        <v>-0.43104855723175883</v>
      </c>
      <c r="S2269" s="40"/>
      <c r="T2269" s="41" t="str">
        <f t="shared" si="466"/>
        <v/>
      </c>
      <c r="U2269" s="41" t="str">
        <f t="shared" si="467"/>
        <v/>
      </c>
      <c r="V2269" s="41">
        <f t="shared" si="455"/>
        <v>74.900000000000006</v>
      </c>
      <c r="W2269" s="18">
        <f>_xlfn.XLOOKUP($B2269,'[1]Query2 w Prices'!$B:$B,'[1]Query2 w Prices'!$L:$L)</f>
        <v>74.823300000000003</v>
      </c>
    </row>
    <row r="2270" spans="2:23" ht="16.5" customHeight="1" x14ac:dyDescent="0.25">
      <c r="B2270" s="42" t="s">
        <v>3818</v>
      </c>
      <c r="C2270" s="33" t="s">
        <v>6973</v>
      </c>
      <c r="D2270" s="34" t="str">
        <f>_xlfn.XLOOKUP($B2270,[1]Redo!$A:$A,[1]Redo!$AD:$AD)</f>
        <v>SGN,S11,BFY,W11-15a,</v>
      </c>
      <c r="E2270" s="35">
        <v>1326</v>
      </c>
      <c r="F2270" s="36">
        <f>_xlfn.XLOOKUP($B2270,'[1]DOT Signs Costs (2)'!$A:$A,'[1]DOT Signs Costs (2)'!$Y:$Y)</f>
        <v>0.77759999999999996</v>
      </c>
      <c r="G2270" s="37">
        <f t="shared" si="457"/>
        <v>46.655999999999999</v>
      </c>
      <c r="H2270" s="36">
        <f>_xlfn.XLOOKUP($B2270,'[1]DOT Signs Costs (2)'!$A:$A,'[1]DOT Signs Costs (2)'!$W:$W)</f>
        <v>145.024</v>
      </c>
      <c r="I2270" s="36">
        <f t="shared" si="456"/>
        <v>36.072863999999996</v>
      </c>
      <c r="J2270" s="36">
        <f t="shared" si="458"/>
        <v>0.52099200000000001</v>
      </c>
      <c r="K2270" s="36">
        <f t="shared" si="459"/>
        <v>36.072863999999996</v>
      </c>
      <c r="L2270" s="36">
        <f t="shared" si="460"/>
        <v>181.61785600000002</v>
      </c>
      <c r="M2270" s="36">
        <f t="shared" si="461"/>
        <v>14.202516339200002</v>
      </c>
      <c r="N2270" s="36">
        <f t="shared" si="462"/>
        <v>195.82037233920002</v>
      </c>
      <c r="O2270" s="36">
        <f t="shared" si="463"/>
        <v>35.683639580919262</v>
      </c>
      <c r="P2270" s="36">
        <f t="shared" si="464"/>
        <v>231.5040119201193</v>
      </c>
      <c r="Q2270" s="38">
        <v>140.65</v>
      </c>
      <c r="R2270" s="39">
        <f t="shared" si="465"/>
        <v>-0.39245113363939699</v>
      </c>
      <c r="S2270" s="40"/>
      <c r="T2270" s="41" t="str">
        <f t="shared" si="466"/>
        <v/>
      </c>
      <c r="U2270" s="41" t="str">
        <f t="shared" si="467"/>
        <v/>
      </c>
      <c r="V2270" s="41">
        <f t="shared" si="455"/>
        <v>140.65</v>
      </c>
      <c r="W2270" s="18">
        <f>_xlfn.XLOOKUP($B2270,'[1]Query2 w Prices'!$B:$B,'[1]Query2 w Prices'!$L:$L)</f>
        <v>140.5771</v>
      </c>
    </row>
    <row r="2271" spans="2:23" ht="16.5" customHeight="1" x14ac:dyDescent="0.25">
      <c r="B2271" s="32" t="s">
        <v>3819</v>
      </c>
      <c r="C2271" s="33" t="s">
        <v>6974</v>
      </c>
      <c r="D2271" s="34" t="str">
        <f>_xlfn.XLOOKUP($B2271,[1]Redo!$A:$A,[1]Redo!$AD:$AD)</f>
        <v>SGN,S11,BFY,W11-15a,</v>
      </c>
      <c r="E2271" s="35">
        <v>1326</v>
      </c>
      <c r="F2271" s="36">
        <f>_xlfn.XLOOKUP($B2271,'[1]DOT Signs Costs (2)'!$A:$A,'[1]DOT Signs Costs (2)'!$Y:$Y)</f>
        <v>0.22939999999999999</v>
      </c>
      <c r="G2271" s="37">
        <f t="shared" si="457"/>
        <v>13.763999999999999</v>
      </c>
      <c r="H2271" s="36">
        <f>_xlfn.XLOOKUP($B2271,'[1]DOT Signs Costs (2)'!$A:$A,'[1]DOT Signs Costs (2)'!$W:$W)</f>
        <v>36.256</v>
      </c>
      <c r="I2271" s="36">
        <f t="shared" si="456"/>
        <v>10.641866</v>
      </c>
      <c r="J2271" s="36">
        <f t="shared" si="458"/>
        <v>0.153698</v>
      </c>
      <c r="K2271" s="36">
        <f t="shared" si="459"/>
        <v>10.641866</v>
      </c>
      <c r="L2271" s="36">
        <f t="shared" si="460"/>
        <v>47.051563999999999</v>
      </c>
      <c r="M2271" s="36">
        <f t="shared" si="461"/>
        <v>3.6794323048000002</v>
      </c>
      <c r="N2271" s="36">
        <f t="shared" si="462"/>
        <v>50.730996304800001</v>
      </c>
      <c r="O2271" s="36">
        <f t="shared" si="463"/>
        <v>9.2445263283724479</v>
      </c>
      <c r="P2271" s="36">
        <f t="shared" si="464"/>
        <v>59.975522633172446</v>
      </c>
      <c r="Q2271" s="38" t="e">
        <v>#N/A</v>
      </c>
      <c r="R2271" s="39" t="str">
        <f t="shared" si="465"/>
        <v xml:space="preserve"> </v>
      </c>
      <c r="S2271" s="40"/>
      <c r="T2271" s="41" t="str">
        <f t="shared" si="466"/>
        <v/>
      </c>
      <c r="U2271" s="41" t="str">
        <f t="shared" si="467"/>
        <v/>
      </c>
      <c r="V2271" s="41" t="e">
        <f t="shared" si="455"/>
        <v>#N/A</v>
      </c>
      <c r="W2271" s="18" t="e">
        <f>_xlfn.XLOOKUP($B2271,'[1]Query2 w Prices'!$B:$B,'[1]Query2 w Prices'!$L:$L)</f>
        <v>#N/A</v>
      </c>
    </row>
    <row r="2272" spans="2:23" ht="16.5" customHeight="1" x14ac:dyDescent="0.25">
      <c r="B2272" s="42" t="s">
        <v>3823</v>
      </c>
      <c r="C2272" s="33" t="s">
        <v>6975</v>
      </c>
      <c r="D2272" s="34" t="str">
        <f>_xlfn.XLOOKUP($B2272,[1]Redo!$A:$A,[1]Redo!$AD:$AD)</f>
        <v>SGN,S11,BFY,W11-15P,</v>
      </c>
      <c r="E2272" s="35">
        <v>1326</v>
      </c>
      <c r="F2272" s="36">
        <f>_xlfn.XLOOKUP($B2272,'[1]DOT Signs Costs (2)'!$A:$A,'[1]DOT Signs Costs (2)'!$Y:$Y)</f>
        <v>0.38762499999999994</v>
      </c>
      <c r="G2272" s="37">
        <f t="shared" si="457"/>
        <v>23.257499999999997</v>
      </c>
      <c r="H2272" s="36">
        <f>_xlfn.XLOOKUP($B2272,'[1]DOT Signs Costs (2)'!$A:$A,'[1]DOT Signs Costs (2)'!$W:$W)</f>
        <v>67.98</v>
      </c>
      <c r="I2272" s="36">
        <f t="shared" si="456"/>
        <v>17.981923749999996</v>
      </c>
      <c r="J2272" s="36">
        <f t="shared" si="458"/>
        <v>0.25970874999999999</v>
      </c>
      <c r="K2272" s="36">
        <f t="shared" si="459"/>
        <v>17.981923749999996</v>
      </c>
      <c r="L2272" s="36">
        <f t="shared" si="460"/>
        <v>86.221632499999998</v>
      </c>
      <c r="M2272" s="36">
        <f t="shared" si="461"/>
        <v>6.7425316615000002</v>
      </c>
      <c r="N2272" s="36">
        <f t="shared" si="462"/>
        <v>92.964164161499994</v>
      </c>
      <c r="O2272" s="36">
        <f t="shared" si="463"/>
        <v>16.94052405402514</v>
      </c>
      <c r="P2272" s="36">
        <f t="shared" si="464"/>
        <v>109.90468821552514</v>
      </c>
      <c r="Q2272" s="38">
        <v>63.56</v>
      </c>
      <c r="R2272" s="39">
        <f t="shared" si="465"/>
        <v>-0.42168072143239549</v>
      </c>
      <c r="S2272" s="40"/>
      <c r="T2272" s="41" t="str">
        <f t="shared" si="466"/>
        <v/>
      </c>
      <c r="U2272" s="41" t="str">
        <f t="shared" si="467"/>
        <v/>
      </c>
      <c r="V2272" s="41">
        <f t="shared" si="455"/>
        <v>63.56</v>
      </c>
      <c r="W2272" s="18">
        <f>_xlfn.XLOOKUP($B2272,'[1]Query2 w Prices'!$B:$B,'[1]Query2 w Prices'!$L:$L)</f>
        <v>63.486400000000003</v>
      </c>
    </row>
    <row r="2273" spans="2:23" ht="16.5" customHeight="1" x14ac:dyDescent="0.25">
      <c r="B2273" s="32" t="s">
        <v>3820</v>
      </c>
      <c r="C2273" s="33" t="s">
        <v>6976</v>
      </c>
      <c r="D2273" s="34" t="str">
        <f>_xlfn.XLOOKUP($B2273,[1]Redo!$A:$A,[1]Redo!$AD:$AD)</f>
        <v>SGN,S11,BFY,W11-15P,</v>
      </c>
      <c r="E2273" s="35">
        <v>1326</v>
      </c>
      <c r="F2273" s="36">
        <f>_xlfn.XLOOKUP($B2273,'[1]DOT Signs Costs (2)'!$A:$A,'[1]DOT Signs Costs (2)'!$Y:$Y)</f>
        <v>0.27174999999999999</v>
      </c>
      <c r="G2273" s="37">
        <f t="shared" si="457"/>
        <v>16.305</v>
      </c>
      <c r="H2273" s="36">
        <f>_xlfn.XLOOKUP($B2273,'[1]DOT Signs Costs (2)'!$A:$A,'[1]DOT Signs Costs (2)'!$W:$W)</f>
        <v>45.32</v>
      </c>
      <c r="I2273" s="36">
        <f t="shared" si="456"/>
        <v>12.6064825</v>
      </c>
      <c r="J2273" s="36">
        <f t="shared" si="458"/>
        <v>0.1820725</v>
      </c>
      <c r="K2273" s="36">
        <f t="shared" si="459"/>
        <v>12.6064825</v>
      </c>
      <c r="L2273" s="36">
        <f t="shared" si="460"/>
        <v>58.108554999999996</v>
      </c>
      <c r="M2273" s="36">
        <f t="shared" si="461"/>
        <v>4.5440890009999997</v>
      </c>
      <c r="N2273" s="36">
        <f t="shared" si="462"/>
        <v>62.652644000999999</v>
      </c>
      <c r="O2273" s="36">
        <f t="shared" si="463"/>
        <v>11.41696515340443</v>
      </c>
      <c r="P2273" s="36">
        <f t="shared" si="464"/>
        <v>74.069609154404432</v>
      </c>
      <c r="Q2273" s="38">
        <v>44.29</v>
      </c>
      <c r="R2273" s="39">
        <f t="shared" si="465"/>
        <v>-0.40204895765449894</v>
      </c>
      <c r="S2273" s="40"/>
      <c r="T2273" s="41" t="str">
        <f t="shared" si="466"/>
        <v/>
      </c>
      <c r="U2273" s="41" t="str">
        <f t="shared" si="467"/>
        <v/>
      </c>
      <c r="V2273" s="41">
        <f t="shared" si="455"/>
        <v>44.29</v>
      </c>
      <c r="W2273" s="18">
        <f>_xlfn.XLOOKUP($B2273,'[1]Query2 w Prices'!$B:$B,'[1]Query2 w Prices'!$L:$L)</f>
        <v>44.213799999999999</v>
      </c>
    </row>
    <row r="2274" spans="2:23" ht="16.5" customHeight="1" x14ac:dyDescent="0.25">
      <c r="B2274" s="42" t="s">
        <v>3824</v>
      </c>
      <c r="C2274" s="33" t="s">
        <v>6977</v>
      </c>
      <c r="D2274" s="34" t="str">
        <f>_xlfn.XLOOKUP($B2274,[1]Redo!$A:$A,[1]Redo!$AD:$AD)</f>
        <v>SGN,S11,BFY,W11-15P,</v>
      </c>
      <c r="E2274" s="35">
        <v>1326</v>
      </c>
      <c r="F2274" s="36">
        <f>_xlfn.XLOOKUP($B2274,'[1]DOT Signs Costs (2)'!$A:$A,'[1]DOT Signs Costs (2)'!$Y:$Y)</f>
        <v>0.10352500000000002</v>
      </c>
      <c r="G2274" s="37">
        <f t="shared" si="457"/>
        <v>6.2115000000000009</v>
      </c>
      <c r="H2274" s="36">
        <f>_xlfn.XLOOKUP($B2274,'[1]DOT Signs Costs (2)'!$A:$A,'[1]DOT Signs Costs (2)'!$W:$W)</f>
        <v>13.596</v>
      </c>
      <c r="I2274" s="36">
        <f t="shared" si="456"/>
        <v>4.8025247500000008</v>
      </c>
      <c r="J2274" s="36">
        <f t="shared" si="458"/>
        <v>6.9361750000000014E-2</v>
      </c>
      <c r="K2274" s="36">
        <f t="shared" si="459"/>
        <v>4.8025247500000008</v>
      </c>
      <c r="L2274" s="36">
        <f t="shared" si="460"/>
        <v>18.467886500000002</v>
      </c>
      <c r="M2274" s="36">
        <f t="shared" si="461"/>
        <v>1.4441887243000002</v>
      </c>
      <c r="N2274" s="36">
        <f t="shared" si="462"/>
        <v>19.912075224300004</v>
      </c>
      <c r="O2274" s="36">
        <f t="shared" si="463"/>
        <v>3.6285055897109841</v>
      </c>
      <c r="P2274" s="36">
        <f t="shared" si="464"/>
        <v>23.540580814010987</v>
      </c>
      <c r="Q2274" s="38">
        <v>14.82</v>
      </c>
      <c r="R2274" s="39">
        <f t="shared" si="465"/>
        <v>-0.37044883823854646</v>
      </c>
      <c r="S2274" s="40"/>
      <c r="T2274" s="41" t="str">
        <f t="shared" si="466"/>
        <v/>
      </c>
      <c r="U2274" s="41" t="str">
        <f t="shared" si="467"/>
        <v/>
      </c>
      <c r="V2274" s="41">
        <f t="shared" si="455"/>
        <v>14.82</v>
      </c>
      <c r="W2274" s="18">
        <f>_xlfn.XLOOKUP($B2274,'[1]Query2 w Prices'!$B:$B,'[1]Query2 w Prices'!$L:$L)</f>
        <v>14.7379</v>
      </c>
    </row>
    <row r="2275" spans="2:23" ht="16.5" customHeight="1" x14ac:dyDescent="0.25">
      <c r="B2275" s="32" t="s">
        <v>3826</v>
      </c>
      <c r="C2275" s="33" t="s">
        <v>6978</v>
      </c>
      <c r="D2275" s="34" t="str">
        <f>_xlfn.XLOOKUP($B2275,[1]Redo!$A:$A,[1]Redo!$AD:$AD)</f>
        <v>SGN,S11,BFY,W11-15P,</v>
      </c>
      <c r="E2275" s="35">
        <v>1326</v>
      </c>
      <c r="F2275" s="36">
        <f>_xlfn.XLOOKUP($B2275,'[1]DOT Signs Costs (2)'!$A:$A,'[1]DOT Signs Costs (2)'!$Y:$Y)</f>
        <v>0.17705000000000001</v>
      </c>
      <c r="G2275" s="37">
        <f t="shared" si="457"/>
        <v>10.623000000000001</v>
      </c>
      <c r="H2275" s="36">
        <f>_xlfn.XLOOKUP($B2275,'[1]DOT Signs Costs (2)'!$A:$A,'[1]DOT Signs Costs (2)'!$W:$W)</f>
        <v>27.192</v>
      </c>
      <c r="I2275" s="36">
        <f t="shared" si="456"/>
        <v>8.2133495000000014</v>
      </c>
      <c r="J2275" s="36">
        <f t="shared" si="458"/>
        <v>0.11862350000000002</v>
      </c>
      <c r="K2275" s="36">
        <f t="shared" si="459"/>
        <v>8.2133495000000014</v>
      </c>
      <c r="L2275" s="36">
        <f t="shared" si="460"/>
        <v>35.523973000000005</v>
      </c>
      <c r="M2275" s="36">
        <f t="shared" si="461"/>
        <v>2.7779746886000005</v>
      </c>
      <c r="N2275" s="36">
        <f t="shared" si="462"/>
        <v>38.301947688600009</v>
      </c>
      <c r="O2275" s="36">
        <f t="shared" si="463"/>
        <v>6.9796256652997126</v>
      </c>
      <c r="P2275" s="36">
        <f t="shared" si="464"/>
        <v>45.281573353899724</v>
      </c>
      <c r="Q2275" s="38">
        <v>29.55</v>
      </c>
      <c r="R2275" s="39">
        <f t="shared" si="465"/>
        <v>-0.34741666838625634</v>
      </c>
      <c r="S2275" s="40"/>
      <c r="T2275" s="41" t="str">
        <f t="shared" si="466"/>
        <v/>
      </c>
      <c r="U2275" s="41" t="str">
        <f t="shared" si="467"/>
        <v/>
      </c>
      <c r="V2275" s="41">
        <f t="shared" si="455"/>
        <v>29.55</v>
      </c>
      <c r="W2275" s="18">
        <f>_xlfn.XLOOKUP($B2275,'[1]Query2 w Prices'!$B:$B,'[1]Query2 w Prices'!$L:$L)</f>
        <v>29.4758</v>
      </c>
    </row>
    <row r="2276" spans="2:23" ht="16.5" customHeight="1" x14ac:dyDescent="0.25">
      <c r="B2276" s="42" t="s">
        <v>3827</v>
      </c>
      <c r="C2276" s="33" t="s">
        <v>6979</v>
      </c>
      <c r="D2276" s="34" t="str">
        <f>_xlfn.XLOOKUP($B2276,[1]Redo!$A:$A,[1]Redo!$AD:$AD)</f>
        <v>SGN,S11,BFY,W11-16,</v>
      </c>
      <c r="E2276" s="35">
        <v>1326</v>
      </c>
      <c r="F2276" s="36">
        <f>_xlfn.XLOOKUP($B2276,'[1]DOT Signs Costs (2)'!$A:$A,'[1]DOT Signs Costs (2)'!$Y:$Y)</f>
        <v>0.33468750000000008</v>
      </c>
      <c r="G2276" s="37">
        <f t="shared" si="457"/>
        <v>20.081250000000004</v>
      </c>
      <c r="H2276" s="36">
        <f>_xlfn.XLOOKUP($B2276,'[1]DOT Signs Costs (2)'!$A:$A,'[1]DOT Signs Costs (2)'!$W:$W)</f>
        <v>56.650000000000006</v>
      </c>
      <c r="I2276" s="36">
        <f t="shared" si="456"/>
        <v>15.526153125000004</v>
      </c>
      <c r="J2276" s="36">
        <f t="shared" si="458"/>
        <v>0.22424062500000008</v>
      </c>
      <c r="K2276" s="36">
        <f t="shared" si="459"/>
        <v>15.526153125000004</v>
      </c>
      <c r="L2276" s="36">
        <f t="shared" si="460"/>
        <v>72.400393750000006</v>
      </c>
      <c r="M2276" s="36">
        <f t="shared" si="461"/>
        <v>5.6617107912500009</v>
      </c>
      <c r="N2276" s="36">
        <f t="shared" si="462"/>
        <v>78.062104541250008</v>
      </c>
      <c r="O2276" s="36">
        <f t="shared" si="463"/>
        <v>14.224975522735164</v>
      </c>
      <c r="P2276" s="36">
        <f t="shared" si="464"/>
        <v>92.287080063985172</v>
      </c>
      <c r="Q2276" s="38">
        <v>55.63</v>
      </c>
      <c r="R2276" s="39">
        <f t="shared" si="465"/>
        <v>-0.39720706342176831</v>
      </c>
      <c r="S2276" s="40"/>
      <c r="T2276" s="41" t="str">
        <f t="shared" si="466"/>
        <v/>
      </c>
      <c r="U2276" s="41" t="str">
        <f t="shared" si="467"/>
        <v/>
      </c>
      <c r="V2276" s="41">
        <f t="shared" si="455"/>
        <v>55.63</v>
      </c>
      <c r="W2276" s="18">
        <f>_xlfn.XLOOKUP($B2276,'[1]Query2 w Prices'!$B:$B,'[1]Query2 w Prices'!$L:$L)</f>
        <v>55.550600000000003</v>
      </c>
    </row>
    <row r="2277" spans="2:23" ht="16.5" customHeight="1" x14ac:dyDescent="0.25">
      <c r="B2277" s="32" t="s">
        <v>3830</v>
      </c>
      <c r="C2277" s="33" t="s">
        <v>6980</v>
      </c>
      <c r="D2277" s="34" t="str">
        <f>_xlfn.XLOOKUP($B2277,[1]Redo!$A:$A,[1]Redo!$AD:$AD)</f>
        <v>SGN,S11,BFY,W11-16,</v>
      </c>
      <c r="E2277" s="35">
        <v>1326</v>
      </c>
      <c r="F2277" s="36">
        <f>_xlfn.XLOOKUP($B2277,'[1]DOT Signs Costs (2)'!$A:$A,'[1]DOT Signs Costs (2)'!$Y:$Y)</f>
        <v>0.46115</v>
      </c>
      <c r="G2277" s="37">
        <f t="shared" si="457"/>
        <v>27.669</v>
      </c>
      <c r="H2277" s="36">
        <f>_xlfn.XLOOKUP($B2277,'[1]DOT Signs Costs (2)'!$A:$A,'[1]DOT Signs Costs (2)'!$W:$W)</f>
        <v>81.576000000000008</v>
      </c>
      <c r="I2277" s="36">
        <f t="shared" si="456"/>
        <v>21.3927485</v>
      </c>
      <c r="J2277" s="36">
        <f t="shared" si="458"/>
        <v>0.30897050000000004</v>
      </c>
      <c r="K2277" s="36">
        <f t="shared" si="459"/>
        <v>21.3927485</v>
      </c>
      <c r="L2277" s="36">
        <f t="shared" si="460"/>
        <v>103.277719</v>
      </c>
      <c r="M2277" s="36">
        <f t="shared" si="461"/>
        <v>8.0763176258000016</v>
      </c>
      <c r="N2277" s="36">
        <f t="shared" si="462"/>
        <v>111.35403662580001</v>
      </c>
      <c r="O2277" s="36">
        <f t="shared" si="463"/>
        <v>20.291644129613871</v>
      </c>
      <c r="P2277" s="36">
        <f t="shared" si="464"/>
        <v>131.64568075541388</v>
      </c>
      <c r="Q2277" s="38">
        <v>74.900000000000006</v>
      </c>
      <c r="R2277" s="39">
        <f t="shared" si="465"/>
        <v>-0.43104855723175883</v>
      </c>
      <c r="S2277" s="40"/>
      <c r="T2277" s="41" t="str">
        <f t="shared" si="466"/>
        <v/>
      </c>
      <c r="U2277" s="41" t="str">
        <f t="shared" si="467"/>
        <v/>
      </c>
      <c r="V2277" s="41">
        <f t="shared" si="455"/>
        <v>74.900000000000006</v>
      </c>
      <c r="W2277" s="18">
        <f>_xlfn.XLOOKUP($B2277,'[1]Query2 w Prices'!$B:$B,'[1]Query2 w Prices'!$L:$L)</f>
        <v>74.823300000000003</v>
      </c>
    </row>
    <row r="2278" spans="2:23" ht="16.5" customHeight="1" x14ac:dyDescent="0.25">
      <c r="B2278" s="42" t="s">
        <v>3831</v>
      </c>
      <c r="C2278" s="33" t="s">
        <v>6981</v>
      </c>
      <c r="D2278" s="34" t="str">
        <f>_xlfn.XLOOKUP($B2278,[1]Redo!$A:$A,[1]Redo!$AD:$AD)</f>
        <v>SGN,S11,BFY,W11-16,</v>
      </c>
      <c r="E2278" s="35">
        <v>1326</v>
      </c>
      <c r="F2278" s="36">
        <f>_xlfn.XLOOKUP($B2278,'[1]DOT Signs Costs (2)'!$A:$A,'[1]DOT Signs Costs (2)'!$Y:$Y)</f>
        <v>0.22939999999999999</v>
      </c>
      <c r="G2278" s="37">
        <f t="shared" si="457"/>
        <v>13.763999999999999</v>
      </c>
      <c r="H2278" s="36">
        <f>_xlfn.XLOOKUP($B2278,'[1]DOT Signs Costs (2)'!$A:$A,'[1]DOT Signs Costs (2)'!$W:$W)</f>
        <v>36.256</v>
      </c>
      <c r="I2278" s="36">
        <f t="shared" si="456"/>
        <v>10.641866</v>
      </c>
      <c r="J2278" s="36">
        <f t="shared" si="458"/>
        <v>0.153698</v>
      </c>
      <c r="K2278" s="36">
        <f t="shared" si="459"/>
        <v>10.641866</v>
      </c>
      <c r="L2278" s="36">
        <f t="shared" si="460"/>
        <v>47.051563999999999</v>
      </c>
      <c r="M2278" s="36">
        <f t="shared" si="461"/>
        <v>3.6794323048000002</v>
      </c>
      <c r="N2278" s="36">
        <f t="shared" si="462"/>
        <v>50.730996304800001</v>
      </c>
      <c r="O2278" s="36">
        <f t="shared" si="463"/>
        <v>9.2445263283724479</v>
      </c>
      <c r="P2278" s="36">
        <f t="shared" si="464"/>
        <v>59.975522633172446</v>
      </c>
      <c r="Q2278" s="38" t="e">
        <v>#N/A</v>
      </c>
      <c r="R2278" s="39" t="str">
        <f t="shared" si="465"/>
        <v xml:space="preserve"> </v>
      </c>
      <c r="S2278" s="40"/>
      <c r="T2278" s="41" t="str">
        <f t="shared" si="466"/>
        <v/>
      </c>
      <c r="U2278" s="41" t="str">
        <f t="shared" si="467"/>
        <v/>
      </c>
      <c r="V2278" s="41" t="e">
        <f t="shared" si="455"/>
        <v>#N/A</v>
      </c>
      <c r="W2278" s="18" t="e">
        <f>_xlfn.XLOOKUP($B2278,'[1]Query2 w Prices'!$B:$B,'[1]Query2 w Prices'!$L:$L)</f>
        <v>#N/A</v>
      </c>
    </row>
    <row r="2279" spans="2:23" ht="16.5" customHeight="1" x14ac:dyDescent="0.25">
      <c r="B2279" s="32" t="s">
        <v>3832</v>
      </c>
      <c r="C2279" s="33" t="s">
        <v>6982</v>
      </c>
      <c r="D2279" s="34" t="str">
        <f>_xlfn.XLOOKUP($B2279,[1]Redo!$A:$A,[1]Redo!$AD:$AD)</f>
        <v>SGN,S11,BFY,W11-16,</v>
      </c>
      <c r="E2279" s="35">
        <v>1326</v>
      </c>
      <c r="F2279" s="36">
        <f>_xlfn.XLOOKUP($B2279,'[1]DOT Signs Costs (2)'!$A:$A,'[1]DOT Signs Costs (2)'!$Y:$Y)</f>
        <v>0.77759999999999996</v>
      </c>
      <c r="G2279" s="37">
        <f t="shared" si="457"/>
        <v>46.655999999999999</v>
      </c>
      <c r="H2279" s="36">
        <f>_xlfn.XLOOKUP($B2279,'[1]DOT Signs Costs (2)'!$A:$A,'[1]DOT Signs Costs (2)'!$W:$W)</f>
        <v>145.024</v>
      </c>
      <c r="I2279" s="36">
        <f t="shared" si="456"/>
        <v>36.072863999999996</v>
      </c>
      <c r="J2279" s="36">
        <f t="shared" si="458"/>
        <v>0.52099200000000001</v>
      </c>
      <c r="K2279" s="36">
        <f t="shared" si="459"/>
        <v>36.072863999999996</v>
      </c>
      <c r="L2279" s="36">
        <f t="shared" si="460"/>
        <v>181.61785600000002</v>
      </c>
      <c r="M2279" s="36">
        <f t="shared" si="461"/>
        <v>14.202516339200002</v>
      </c>
      <c r="N2279" s="36">
        <f t="shared" si="462"/>
        <v>195.82037233920002</v>
      </c>
      <c r="O2279" s="36">
        <f t="shared" si="463"/>
        <v>35.683639580919262</v>
      </c>
      <c r="P2279" s="36">
        <f t="shared" si="464"/>
        <v>231.5040119201193</v>
      </c>
      <c r="Q2279" s="38" t="e">
        <v>#N/A</v>
      </c>
      <c r="R2279" s="39" t="str">
        <f t="shared" si="465"/>
        <v xml:space="preserve"> </v>
      </c>
      <c r="S2279" s="40"/>
      <c r="T2279" s="41" t="str">
        <f t="shared" si="466"/>
        <v/>
      </c>
      <c r="U2279" s="41" t="str">
        <f t="shared" si="467"/>
        <v/>
      </c>
      <c r="V2279" s="41" t="e">
        <f t="shared" si="455"/>
        <v>#N/A</v>
      </c>
      <c r="W2279" s="18" t="e">
        <f>_xlfn.XLOOKUP($B2279,'[1]Query2 w Prices'!$B:$B,'[1]Query2 w Prices'!$L:$L)</f>
        <v>#N/A</v>
      </c>
    </row>
    <row r="2280" spans="2:23" ht="16.5" customHeight="1" x14ac:dyDescent="0.25">
      <c r="B2280" s="42" t="s">
        <v>3833</v>
      </c>
      <c r="C2280" s="33" t="s">
        <v>6983</v>
      </c>
      <c r="D2280" s="34" t="str">
        <f>_xlfn.XLOOKUP($B2280,[1]Redo!$A:$A,[1]Redo!$AD:$AD)</f>
        <v>SGN,S11,BFY,W11-17,</v>
      </c>
      <c r="E2280" s="35">
        <v>1326</v>
      </c>
      <c r="F2280" s="36">
        <f>_xlfn.XLOOKUP($B2280,'[1]DOT Signs Costs (2)'!$A:$A,'[1]DOT Signs Costs (2)'!$Y:$Y)</f>
        <v>0.33468750000000008</v>
      </c>
      <c r="G2280" s="37">
        <f t="shared" si="457"/>
        <v>20.081250000000004</v>
      </c>
      <c r="H2280" s="36">
        <f>_xlfn.XLOOKUP($B2280,'[1]DOT Signs Costs (2)'!$A:$A,'[1]DOT Signs Costs (2)'!$W:$W)</f>
        <v>56.650000000000006</v>
      </c>
      <c r="I2280" s="36">
        <f t="shared" si="456"/>
        <v>15.526153125000004</v>
      </c>
      <c r="J2280" s="36">
        <f t="shared" si="458"/>
        <v>0.22424062500000008</v>
      </c>
      <c r="K2280" s="36">
        <f t="shared" si="459"/>
        <v>15.526153125000004</v>
      </c>
      <c r="L2280" s="36">
        <f t="shared" si="460"/>
        <v>72.400393750000006</v>
      </c>
      <c r="M2280" s="36">
        <f t="shared" si="461"/>
        <v>5.6617107912500009</v>
      </c>
      <c r="N2280" s="36">
        <f t="shared" si="462"/>
        <v>78.062104541250008</v>
      </c>
      <c r="O2280" s="36">
        <f t="shared" si="463"/>
        <v>14.224975522735164</v>
      </c>
      <c r="P2280" s="36">
        <f t="shared" si="464"/>
        <v>92.287080063985172</v>
      </c>
      <c r="Q2280" s="38">
        <v>55.63</v>
      </c>
      <c r="R2280" s="39">
        <f t="shared" si="465"/>
        <v>-0.39720706342176831</v>
      </c>
      <c r="S2280" s="40"/>
      <c r="T2280" s="41" t="str">
        <f t="shared" si="466"/>
        <v/>
      </c>
      <c r="U2280" s="41" t="str">
        <f t="shared" si="467"/>
        <v/>
      </c>
      <c r="V2280" s="41">
        <f t="shared" si="455"/>
        <v>55.63</v>
      </c>
      <c r="W2280" s="18">
        <f>_xlfn.XLOOKUP($B2280,'[1]Query2 w Prices'!$B:$B,'[1]Query2 w Prices'!$L:$L)</f>
        <v>55.550600000000003</v>
      </c>
    </row>
    <row r="2281" spans="2:23" ht="16.5" customHeight="1" x14ac:dyDescent="0.25">
      <c r="B2281" s="32" t="s">
        <v>3835</v>
      </c>
      <c r="C2281" s="33" t="s">
        <v>6984</v>
      </c>
      <c r="D2281" s="34" t="str">
        <f>_xlfn.XLOOKUP($B2281,[1]Redo!$A:$A,[1]Redo!$AD:$AD)</f>
        <v>SGN,S11,BFY,W11-17,</v>
      </c>
      <c r="E2281" s="35">
        <v>1326</v>
      </c>
      <c r="F2281" s="36">
        <f>_xlfn.XLOOKUP($B2281,'[1]DOT Signs Costs (2)'!$A:$A,'[1]DOT Signs Costs (2)'!$Y:$Y)</f>
        <v>0.46115</v>
      </c>
      <c r="G2281" s="37">
        <f t="shared" si="457"/>
        <v>27.669</v>
      </c>
      <c r="H2281" s="36">
        <f>_xlfn.XLOOKUP($B2281,'[1]DOT Signs Costs (2)'!$A:$A,'[1]DOT Signs Costs (2)'!$W:$W)</f>
        <v>81.576000000000008</v>
      </c>
      <c r="I2281" s="36">
        <f t="shared" si="456"/>
        <v>21.3927485</v>
      </c>
      <c r="J2281" s="36">
        <f t="shared" si="458"/>
        <v>0.30897050000000004</v>
      </c>
      <c r="K2281" s="36">
        <f t="shared" si="459"/>
        <v>21.3927485</v>
      </c>
      <c r="L2281" s="36">
        <f t="shared" si="460"/>
        <v>103.277719</v>
      </c>
      <c r="M2281" s="36">
        <f t="shared" si="461"/>
        <v>8.0763176258000016</v>
      </c>
      <c r="N2281" s="36">
        <f t="shared" si="462"/>
        <v>111.35403662580001</v>
      </c>
      <c r="O2281" s="36">
        <f t="shared" si="463"/>
        <v>20.291644129613871</v>
      </c>
      <c r="P2281" s="36">
        <f t="shared" si="464"/>
        <v>131.64568075541388</v>
      </c>
      <c r="Q2281" s="38">
        <v>74.900000000000006</v>
      </c>
      <c r="R2281" s="39">
        <f t="shared" si="465"/>
        <v>-0.43104855723175883</v>
      </c>
      <c r="S2281" s="40"/>
      <c r="T2281" s="41" t="str">
        <f t="shared" si="466"/>
        <v/>
      </c>
      <c r="U2281" s="41" t="str">
        <f t="shared" si="467"/>
        <v/>
      </c>
      <c r="V2281" s="41">
        <f t="shared" si="455"/>
        <v>74.900000000000006</v>
      </c>
      <c r="W2281" s="18">
        <f>_xlfn.XLOOKUP($B2281,'[1]Query2 w Prices'!$B:$B,'[1]Query2 w Prices'!$L:$L)</f>
        <v>74.823300000000003</v>
      </c>
    </row>
    <row r="2282" spans="2:23" ht="16.5" customHeight="1" x14ac:dyDescent="0.25">
      <c r="B2282" s="42" t="s">
        <v>3836</v>
      </c>
      <c r="C2282" s="33" t="s">
        <v>6985</v>
      </c>
      <c r="D2282" s="34" t="str">
        <f>_xlfn.XLOOKUP($B2282,[1]Redo!$A:$A,[1]Redo!$AD:$AD)</f>
        <v>SGN,S11,BFY,W11-17,</v>
      </c>
      <c r="E2282" s="35">
        <v>1326</v>
      </c>
      <c r="F2282" s="36">
        <f>_xlfn.XLOOKUP($B2282,'[1]DOT Signs Costs (2)'!$A:$A,'[1]DOT Signs Costs (2)'!$Y:$Y)</f>
        <v>0.22939999999999999</v>
      </c>
      <c r="G2282" s="37">
        <f t="shared" si="457"/>
        <v>13.763999999999999</v>
      </c>
      <c r="H2282" s="36">
        <f>_xlfn.XLOOKUP($B2282,'[1]DOT Signs Costs (2)'!$A:$A,'[1]DOT Signs Costs (2)'!$W:$W)</f>
        <v>36.256</v>
      </c>
      <c r="I2282" s="36">
        <f t="shared" si="456"/>
        <v>10.641866</v>
      </c>
      <c r="J2282" s="36">
        <f t="shared" si="458"/>
        <v>0.153698</v>
      </c>
      <c r="K2282" s="36">
        <f t="shared" si="459"/>
        <v>10.641866</v>
      </c>
      <c r="L2282" s="36">
        <f t="shared" si="460"/>
        <v>47.051563999999999</v>
      </c>
      <c r="M2282" s="36">
        <f t="shared" si="461"/>
        <v>3.6794323048000002</v>
      </c>
      <c r="N2282" s="36">
        <f t="shared" si="462"/>
        <v>50.730996304800001</v>
      </c>
      <c r="O2282" s="36">
        <f t="shared" si="463"/>
        <v>9.2445263283724479</v>
      </c>
      <c r="P2282" s="36">
        <f t="shared" si="464"/>
        <v>59.975522633172446</v>
      </c>
      <c r="Q2282" s="38" t="e">
        <v>#N/A</v>
      </c>
      <c r="R2282" s="39" t="str">
        <f t="shared" si="465"/>
        <v xml:space="preserve"> </v>
      </c>
      <c r="S2282" s="40"/>
      <c r="T2282" s="41" t="str">
        <f t="shared" si="466"/>
        <v/>
      </c>
      <c r="U2282" s="41" t="str">
        <f t="shared" si="467"/>
        <v/>
      </c>
      <c r="V2282" s="41" t="e">
        <f t="shared" si="455"/>
        <v>#N/A</v>
      </c>
      <c r="W2282" s="18" t="e">
        <f>_xlfn.XLOOKUP($B2282,'[1]Query2 w Prices'!$B:$B,'[1]Query2 w Prices'!$L:$L)</f>
        <v>#N/A</v>
      </c>
    </row>
    <row r="2283" spans="2:23" ht="16.5" customHeight="1" x14ac:dyDescent="0.25">
      <c r="B2283" s="32" t="s">
        <v>3837</v>
      </c>
      <c r="C2283" s="33" t="s">
        <v>6986</v>
      </c>
      <c r="D2283" s="34" t="str">
        <f>_xlfn.XLOOKUP($B2283,[1]Redo!$A:$A,[1]Redo!$AD:$AD)</f>
        <v>SGN,S11,BFY,W11-17,</v>
      </c>
      <c r="E2283" s="35">
        <v>1326</v>
      </c>
      <c r="F2283" s="36">
        <f>_xlfn.XLOOKUP($B2283,'[1]DOT Signs Costs (2)'!$A:$A,'[1]DOT Signs Costs (2)'!$Y:$Y)</f>
        <v>0.77759999999999996</v>
      </c>
      <c r="G2283" s="37">
        <f t="shared" si="457"/>
        <v>46.655999999999999</v>
      </c>
      <c r="H2283" s="36">
        <f>_xlfn.XLOOKUP($B2283,'[1]DOT Signs Costs (2)'!$A:$A,'[1]DOT Signs Costs (2)'!$W:$W)</f>
        <v>145.024</v>
      </c>
      <c r="I2283" s="36">
        <f t="shared" si="456"/>
        <v>36.072863999999996</v>
      </c>
      <c r="J2283" s="36">
        <f t="shared" si="458"/>
        <v>0.52099200000000001</v>
      </c>
      <c r="K2283" s="36">
        <f t="shared" si="459"/>
        <v>36.072863999999996</v>
      </c>
      <c r="L2283" s="36">
        <f t="shared" si="460"/>
        <v>181.61785600000002</v>
      </c>
      <c r="M2283" s="36">
        <f t="shared" si="461"/>
        <v>14.202516339200002</v>
      </c>
      <c r="N2283" s="36">
        <f t="shared" si="462"/>
        <v>195.82037233920002</v>
      </c>
      <c r="O2283" s="36">
        <f t="shared" si="463"/>
        <v>35.683639580919262</v>
      </c>
      <c r="P2283" s="36">
        <f t="shared" si="464"/>
        <v>231.5040119201193</v>
      </c>
      <c r="Q2283" s="38" t="e">
        <v>#N/A</v>
      </c>
      <c r="R2283" s="39" t="str">
        <f t="shared" si="465"/>
        <v xml:space="preserve"> </v>
      </c>
      <c r="S2283" s="40"/>
      <c r="T2283" s="41" t="str">
        <f t="shared" si="466"/>
        <v/>
      </c>
      <c r="U2283" s="41" t="str">
        <f t="shared" si="467"/>
        <v/>
      </c>
      <c r="V2283" s="41" t="e">
        <f t="shared" si="455"/>
        <v>#N/A</v>
      </c>
      <c r="W2283" s="18" t="e">
        <f>_xlfn.XLOOKUP($B2283,'[1]Query2 w Prices'!$B:$B,'[1]Query2 w Prices'!$L:$L)</f>
        <v>#N/A</v>
      </c>
    </row>
    <row r="2284" spans="2:23" ht="16.5" customHeight="1" x14ac:dyDescent="0.25">
      <c r="B2284" s="42" t="s">
        <v>3838</v>
      </c>
      <c r="C2284" s="33" t="s">
        <v>6987</v>
      </c>
      <c r="D2284" s="34" t="str">
        <f>_xlfn.XLOOKUP($B2284,[1]Redo!$A:$A,[1]Redo!$AD:$AD)</f>
        <v>SGN,S11,BFY,W11-18,</v>
      </c>
      <c r="E2284" s="35">
        <v>1326</v>
      </c>
      <c r="F2284" s="36">
        <f>_xlfn.XLOOKUP($B2284,'[1]DOT Signs Costs (2)'!$A:$A,'[1]DOT Signs Costs (2)'!$Y:$Y)</f>
        <v>0.33468750000000008</v>
      </c>
      <c r="G2284" s="37">
        <f t="shared" si="457"/>
        <v>20.081250000000004</v>
      </c>
      <c r="H2284" s="36">
        <f>_xlfn.XLOOKUP($B2284,'[1]DOT Signs Costs (2)'!$A:$A,'[1]DOT Signs Costs (2)'!$W:$W)</f>
        <v>56.650000000000006</v>
      </c>
      <c r="I2284" s="36">
        <f t="shared" si="456"/>
        <v>15.526153125000004</v>
      </c>
      <c r="J2284" s="36">
        <f t="shared" si="458"/>
        <v>0.22424062500000008</v>
      </c>
      <c r="K2284" s="36">
        <f t="shared" si="459"/>
        <v>15.526153125000004</v>
      </c>
      <c r="L2284" s="36">
        <f t="shared" si="460"/>
        <v>72.400393750000006</v>
      </c>
      <c r="M2284" s="36">
        <f t="shared" si="461"/>
        <v>5.6617107912500009</v>
      </c>
      <c r="N2284" s="36">
        <f t="shared" si="462"/>
        <v>78.062104541250008</v>
      </c>
      <c r="O2284" s="36">
        <f t="shared" si="463"/>
        <v>14.224975522735164</v>
      </c>
      <c r="P2284" s="36">
        <f t="shared" si="464"/>
        <v>92.287080063985172</v>
      </c>
      <c r="Q2284" s="38">
        <v>55.63</v>
      </c>
      <c r="R2284" s="39">
        <f t="shared" si="465"/>
        <v>-0.39720706342176831</v>
      </c>
      <c r="S2284" s="40"/>
      <c r="T2284" s="41" t="str">
        <f t="shared" si="466"/>
        <v/>
      </c>
      <c r="U2284" s="41" t="str">
        <f t="shared" si="467"/>
        <v/>
      </c>
      <c r="V2284" s="41">
        <f t="shared" si="455"/>
        <v>55.63</v>
      </c>
      <c r="W2284" s="18">
        <f>_xlfn.XLOOKUP($B2284,'[1]Query2 w Prices'!$B:$B,'[1]Query2 w Prices'!$L:$L)</f>
        <v>55.550600000000003</v>
      </c>
    </row>
    <row r="2285" spans="2:23" ht="16.5" customHeight="1" x14ac:dyDescent="0.25">
      <c r="B2285" s="32" t="s">
        <v>3840</v>
      </c>
      <c r="C2285" s="33" t="s">
        <v>6988</v>
      </c>
      <c r="D2285" s="34" t="str">
        <f>_xlfn.XLOOKUP($B2285,[1]Redo!$A:$A,[1]Redo!$AD:$AD)</f>
        <v>SGN,S11,BFY,W11-18,</v>
      </c>
      <c r="E2285" s="35">
        <v>1326</v>
      </c>
      <c r="F2285" s="36">
        <f>_xlfn.XLOOKUP($B2285,'[1]DOT Signs Costs (2)'!$A:$A,'[1]DOT Signs Costs (2)'!$Y:$Y)</f>
        <v>0.46115</v>
      </c>
      <c r="G2285" s="37">
        <f t="shared" si="457"/>
        <v>27.669</v>
      </c>
      <c r="H2285" s="36">
        <f>_xlfn.XLOOKUP($B2285,'[1]DOT Signs Costs (2)'!$A:$A,'[1]DOT Signs Costs (2)'!$W:$W)</f>
        <v>81.576000000000008</v>
      </c>
      <c r="I2285" s="36">
        <f t="shared" si="456"/>
        <v>21.3927485</v>
      </c>
      <c r="J2285" s="36">
        <f t="shared" si="458"/>
        <v>0.30897050000000004</v>
      </c>
      <c r="K2285" s="36">
        <f t="shared" si="459"/>
        <v>21.3927485</v>
      </c>
      <c r="L2285" s="36">
        <f t="shared" si="460"/>
        <v>103.277719</v>
      </c>
      <c r="M2285" s="36">
        <f t="shared" si="461"/>
        <v>8.0763176258000016</v>
      </c>
      <c r="N2285" s="36">
        <f t="shared" si="462"/>
        <v>111.35403662580001</v>
      </c>
      <c r="O2285" s="36">
        <f t="shared" si="463"/>
        <v>20.291644129613871</v>
      </c>
      <c r="P2285" s="36">
        <f t="shared" si="464"/>
        <v>131.64568075541388</v>
      </c>
      <c r="Q2285" s="38">
        <v>74.900000000000006</v>
      </c>
      <c r="R2285" s="39">
        <f t="shared" si="465"/>
        <v>-0.43104855723175883</v>
      </c>
      <c r="S2285" s="40"/>
      <c r="T2285" s="41" t="str">
        <f t="shared" si="466"/>
        <v/>
      </c>
      <c r="U2285" s="41" t="str">
        <f t="shared" si="467"/>
        <v/>
      </c>
      <c r="V2285" s="41">
        <f t="shared" si="455"/>
        <v>74.900000000000006</v>
      </c>
      <c r="W2285" s="18">
        <f>_xlfn.XLOOKUP($B2285,'[1]Query2 w Prices'!$B:$B,'[1]Query2 w Prices'!$L:$L)</f>
        <v>74.823300000000003</v>
      </c>
    </row>
    <row r="2286" spans="2:23" ht="16.5" customHeight="1" x14ac:dyDescent="0.25">
      <c r="B2286" s="42" t="s">
        <v>3841</v>
      </c>
      <c r="C2286" s="33" t="s">
        <v>6989</v>
      </c>
      <c r="D2286" s="34" t="str">
        <f>_xlfn.XLOOKUP($B2286,[1]Redo!$A:$A,[1]Redo!$AD:$AD)</f>
        <v>SGN,S11,BFY,W11-18,</v>
      </c>
      <c r="E2286" s="35">
        <v>1326</v>
      </c>
      <c r="F2286" s="36">
        <f>_xlfn.XLOOKUP($B2286,'[1]DOT Signs Costs (2)'!$A:$A,'[1]DOT Signs Costs (2)'!$Y:$Y)</f>
        <v>0.22939999999999999</v>
      </c>
      <c r="G2286" s="37">
        <f t="shared" si="457"/>
        <v>13.763999999999999</v>
      </c>
      <c r="H2286" s="36">
        <f>_xlfn.XLOOKUP($B2286,'[1]DOT Signs Costs (2)'!$A:$A,'[1]DOT Signs Costs (2)'!$W:$W)</f>
        <v>36.256</v>
      </c>
      <c r="I2286" s="36">
        <f t="shared" si="456"/>
        <v>10.641866</v>
      </c>
      <c r="J2286" s="36">
        <f t="shared" si="458"/>
        <v>0.153698</v>
      </c>
      <c r="K2286" s="36">
        <f t="shared" si="459"/>
        <v>10.641866</v>
      </c>
      <c r="L2286" s="36">
        <f t="shared" si="460"/>
        <v>47.051563999999999</v>
      </c>
      <c r="M2286" s="36">
        <f t="shared" si="461"/>
        <v>3.6794323048000002</v>
      </c>
      <c r="N2286" s="36">
        <f t="shared" si="462"/>
        <v>50.730996304800001</v>
      </c>
      <c r="O2286" s="36">
        <f t="shared" si="463"/>
        <v>9.2445263283724479</v>
      </c>
      <c r="P2286" s="36">
        <f t="shared" si="464"/>
        <v>59.975522633172446</v>
      </c>
      <c r="Q2286" s="38" t="e">
        <v>#N/A</v>
      </c>
      <c r="R2286" s="39" t="str">
        <f t="shared" si="465"/>
        <v xml:space="preserve"> </v>
      </c>
      <c r="S2286" s="40"/>
      <c r="T2286" s="41" t="str">
        <f t="shared" si="466"/>
        <v/>
      </c>
      <c r="U2286" s="41" t="str">
        <f t="shared" si="467"/>
        <v/>
      </c>
      <c r="V2286" s="41" t="e">
        <f t="shared" si="455"/>
        <v>#N/A</v>
      </c>
      <c r="W2286" s="18" t="e">
        <f>_xlfn.XLOOKUP($B2286,'[1]Query2 w Prices'!$B:$B,'[1]Query2 w Prices'!$L:$L)</f>
        <v>#N/A</v>
      </c>
    </row>
    <row r="2287" spans="2:23" ht="16.5" customHeight="1" x14ac:dyDescent="0.25">
      <c r="B2287" s="32" t="s">
        <v>3842</v>
      </c>
      <c r="C2287" s="33" t="s">
        <v>6990</v>
      </c>
      <c r="D2287" s="34" t="str">
        <f>_xlfn.XLOOKUP($B2287,[1]Redo!$A:$A,[1]Redo!$AD:$AD)</f>
        <v>SGN,S11,BFY,W11-18,</v>
      </c>
      <c r="E2287" s="35">
        <v>1326</v>
      </c>
      <c r="F2287" s="36">
        <f>_xlfn.XLOOKUP($B2287,'[1]DOT Signs Costs (2)'!$A:$A,'[1]DOT Signs Costs (2)'!$Y:$Y)</f>
        <v>0.77759999999999996</v>
      </c>
      <c r="G2287" s="37">
        <f t="shared" si="457"/>
        <v>46.655999999999999</v>
      </c>
      <c r="H2287" s="36">
        <f>_xlfn.XLOOKUP($B2287,'[1]DOT Signs Costs (2)'!$A:$A,'[1]DOT Signs Costs (2)'!$W:$W)</f>
        <v>145.024</v>
      </c>
      <c r="I2287" s="36">
        <f t="shared" si="456"/>
        <v>36.072863999999996</v>
      </c>
      <c r="J2287" s="36">
        <f t="shared" si="458"/>
        <v>0.52099200000000001</v>
      </c>
      <c r="K2287" s="36">
        <f t="shared" si="459"/>
        <v>36.072863999999996</v>
      </c>
      <c r="L2287" s="36">
        <f t="shared" si="460"/>
        <v>181.61785600000002</v>
      </c>
      <c r="M2287" s="36">
        <f t="shared" si="461"/>
        <v>14.202516339200002</v>
      </c>
      <c r="N2287" s="36">
        <f t="shared" si="462"/>
        <v>195.82037233920002</v>
      </c>
      <c r="O2287" s="36">
        <f t="shared" si="463"/>
        <v>35.683639580919262</v>
      </c>
      <c r="P2287" s="36">
        <f t="shared" si="464"/>
        <v>231.5040119201193</v>
      </c>
      <c r="Q2287" s="38" t="e">
        <v>#N/A</v>
      </c>
      <c r="R2287" s="39" t="str">
        <f t="shared" si="465"/>
        <v xml:space="preserve"> </v>
      </c>
      <c r="S2287" s="40"/>
      <c r="T2287" s="41" t="str">
        <f t="shared" si="466"/>
        <v/>
      </c>
      <c r="U2287" s="41" t="str">
        <f t="shared" si="467"/>
        <v/>
      </c>
      <c r="V2287" s="41" t="e">
        <f t="shared" si="455"/>
        <v>#N/A</v>
      </c>
      <c r="W2287" s="18" t="e">
        <f>_xlfn.XLOOKUP($B2287,'[1]Query2 w Prices'!$B:$B,'[1]Query2 w Prices'!$L:$L)</f>
        <v>#N/A</v>
      </c>
    </row>
    <row r="2288" spans="2:23" ht="16.5" customHeight="1" x14ac:dyDescent="0.25">
      <c r="B2288" s="42" t="s">
        <v>3843</v>
      </c>
      <c r="C2288" s="33" t="s">
        <v>6991</v>
      </c>
      <c r="D2288" s="34" t="str">
        <f>_xlfn.XLOOKUP($B2288,[1]Redo!$A:$A,[1]Redo!$AD:$AD)</f>
        <v>SGN,S11,BFY,W11-19,</v>
      </c>
      <c r="E2288" s="35">
        <v>1326</v>
      </c>
      <c r="F2288" s="36">
        <f>_xlfn.XLOOKUP($B2288,'[1]DOT Signs Costs (2)'!$A:$A,'[1]DOT Signs Costs (2)'!$Y:$Y)</f>
        <v>0.33468750000000008</v>
      </c>
      <c r="G2288" s="37">
        <f t="shared" si="457"/>
        <v>20.081250000000004</v>
      </c>
      <c r="H2288" s="36">
        <f>_xlfn.XLOOKUP($B2288,'[1]DOT Signs Costs (2)'!$A:$A,'[1]DOT Signs Costs (2)'!$W:$W)</f>
        <v>56.650000000000006</v>
      </c>
      <c r="I2288" s="36">
        <f t="shared" si="456"/>
        <v>15.526153125000004</v>
      </c>
      <c r="J2288" s="36">
        <f t="shared" si="458"/>
        <v>0.22424062500000008</v>
      </c>
      <c r="K2288" s="36">
        <f t="shared" si="459"/>
        <v>15.526153125000004</v>
      </c>
      <c r="L2288" s="36">
        <f t="shared" si="460"/>
        <v>72.400393750000006</v>
      </c>
      <c r="M2288" s="36">
        <f t="shared" si="461"/>
        <v>5.6617107912500009</v>
      </c>
      <c r="N2288" s="36">
        <f t="shared" si="462"/>
        <v>78.062104541250008</v>
      </c>
      <c r="O2288" s="36">
        <f t="shared" si="463"/>
        <v>14.224975522735164</v>
      </c>
      <c r="P2288" s="36">
        <f t="shared" si="464"/>
        <v>92.287080063985172</v>
      </c>
      <c r="Q2288" s="38">
        <v>55.63</v>
      </c>
      <c r="R2288" s="39">
        <f t="shared" si="465"/>
        <v>-0.39720706342176831</v>
      </c>
      <c r="S2288" s="40"/>
      <c r="T2288" s="41" t="str">
        <f t="shared" si="466"/>
        <v/>
      </c>
      <c r="U2288" s="41" t="str">
        <f t="shared" si="467"/>
        <v/>
      </c>
      <c r="V2288" s="41">
        <f t="shared" si="455"/>
        <v>55.63</v>
      </c>
      <c r="W2288" s="18">
        <f>_xlfn.XLOOKUP($B2288,'[1]Query2 w Prices'!$B:$B,'[1]Query2 w Prices'!$L:$L)</f>
        <v>55.550600000000003</v>
      </c>
    </row>
    <row r="2289" spans="2:23" ht="16.5" customHeight="1" x14ac:dyDescent="0.25">
      <c r="B2289" s="32" t="s">
        <v>3845</v>
      </c>
      <c r="C2289" s="33" t="s">
        <v>6992</v>
      </c>
      <c r="D2289" s="34" t="str">
        <f>_xlfn.XLOOKUP($B2289,[1]Redo!$A:$A,[1]Redo!$AD:$AD)</f>
        <v>SGN,S11,BFY,W11-19,</v>
      </c>
      <c r="E2289" s="35">
        <v>1326</v>
      </c>
      <c r="F2289" s="36">
        <f>_xlfn.XLOOKUP($B2289,'[1]DOT Signs Costs (2)'!$A:$A,'[1]DOT Signs Costs (2)'!$Y:$Y)</f>
        <v>0.46115</v>
      </c>
      <c r="G2289" s="37">
        <f t="shared" si="457"/>
        <v>27.669</v>
      </c>
      <c r="H2289" s="36">
        <f>_xlfn.XLOOKUP($B2289,'[1]DOT Signs Costs (2)'!$A:$A,'[1]DOT Signs Costs (2)'!$W:$W)</f>
        <v>81.576000000000008</v>
      </c>
      <c r="I2289" s="36">
        <f t="shared" si="456"/>
        <v>21.3927485</v>
      </c>
      <c r="J2289" s="36">
        <f t="shared" si="458"/>
        <v>0.30897050000000004</v>
      </c>
      <c r="K2289" s="36">
        <f t="shared" si="459"/>
        <v>21.3927485</v>
      </c>
      <c r="L2289" s="36">
        <f t="shared" si="460"/>
        <v>103.277719</v>
      </c>
      <c r="M2289" s="36">
        <f t="shared" si="461"/>
        <v>8.0763176258000016</v>
      </c>
      <c r="N2289" s="36">
        <f t="shared" si="462"/>
        <v>111.35403662580001</v>
      </c>
      <c r="O2289" s="36">
        <f t="shared" si="463"/>
        <v>20.291644129613871</v>
      </c>
      <c r="P2289" s="36">
        <f t="shared" si="464"/>
        <v>131.64568075541388</v>
      </c>
      <c r="Q2289" s="38">
        <v>74.900000000000006</v>
      </c>
      <c r="R2289" s="39">
        <f t="shared" si="465"/>
        <v>-0.43104855723175883</v>
      </c>
      <c r="S2289" s="40"/>
      <c r="T2289" s="41" t="str">
        <f t="shared" si="466"/>
        <v/>
      </c>
      <c r="U2289" s="41" t="str">
        <f t="shared" si="467"/>
        <v/>
      </c>
      <c r="V2289" s="41">
        <f t="shared" si="455"/>
        <v>74.900000000000006</v>
      </c>
      <c r="W2289" s="18">
        <f>_xlfn.XLOOKUP($B2289,'[1]Query2 w Prices'!$B:$B,'[1]Query2 w Prices'!$L:$L)</f>
        <v>74.823300000000003</v>
      </c>
    </row>
    <row r="2290" spans="2:23" ht="16.5" customHeight="1" x14ac:dyDescent="0.25">
      <c r="B2290" s="42" t="s">
        <v>3846</v>
      </c>
      <c r="C2290" s="33" t="s">
        <v>6993</v>
      </c>
      <c r="D2290" s="34" t="str">
        <f>_xlfn.XLOOKUP($B2290,[1]Redo!$A:$A,[1]Redo!$AD:$AD)</f>
        <v>SGN,S11,BFY,W11-19,</v>
      </c>
      <c r="E2290" s="35">
        <v>1326</v>
      </c>
      <c r="F2290" s="36">
        <f>_xlfn.XLOOKUP($B2290,'[1]DOT Signs Costs (2)'!$A:$A,'[1]DOT Signs Costs (2)'!$Y:$Y)</f>
        <v>0.22939999999999999</v>
      </c>
      <c r="G2290" s="37">
        <f t="shared" si="457"/>
        <v>13.763999999999999</v>
      </c>
      <c r="H2290" s="36">
        <f>_xlfn.XLOOKUP($B2290,'[1]DOT Signs Costs (2)'!$A:$A,'[1]DOT Signs Costs (2)'!$W:$W)</f>
        <v>36.256</v>
      </c>
      <c r="I2290" s="36">
        <f t="shared" si="456"/>
        <v>10.641866</v>
      </c>
      <c r="J2290" s="36">
        <f t="shared" si="458"/>
        <v>0.153698</v>
      </c>
      <c r="K2290" s="36">
        <f t="shared" si="459"/>
        <v>10.641866</v>
      </c>
      <c r="L2290" s="36">
        <f t="shared" si="460"/>
        <v>47.051563999999999</v>
      </c>
      <c r="M2290" s="36">
        <f t="shared" si="461"/>
        <v>3.6794323048000002</v>
      </c>
      <c r="N2290" s="36">
        <f t="shared" si="462"/>
        <v>50.730996304800001</v>
      </c>
      <c r="O2290" s="36">
        <f t="shared" si="463"/>
        <v>9.2445263283724479</v>
      </c>
      <c r="P2290" s="36">
        <f t="shared" si="464"/>
        <v>59.975522633172446</v>
      </c>
      <c r="Q2290" s="38" t="e">
        <v>#N/A</v>
      </c>
      <c r="R2290" s="39" t="str">
        <f t="shared" si="465"/>
        <v xml:space="preserve"> </v>
      </c>
      <c r="S2290" s="40"/>
      <c r="T2290" s="41" t="str">
        <f t="shared" si="466"/>
        <v/>
      </c>
      <c r="U2290" s="41" t="str">
        <f t="shared" si="467"/>
        <v/>
      </c>
      <c r="V2290" s="41" t="e">
        <f t="shared" si="455"/>
        <v>#N/A</v>
      </c>
      <c r="W2290" s="18" t="e">
        <f>_xlfn.XLOOKUP($B2290,'[1]Query2 w Prices'!$B:$B,'[1]Query2 w Prices'!$L:$L)</f>
        <v>#N/A</v>
      </c>
    </row>
    <row r="2291" spans="2:23" ht="16.5" customHeight="1" x14ac:dyDescent="0.25">
      <c r="B2291" s="32" t="s">
        <v>3847</v>
      </c>
      <c r="C2291" s="33" t="s">
        <v>6994</v>
      </c>
      <c r="D2291" s="34" t="str">
        <f>_xlfn.XLOOKUP($B2291,[1]Redo!$A:$A,[1]Redo!$AD:$AD)</f>
        <v>SGN,S11,BFY,W11-19,</v>
      </c>
      <c r="E2291" s="35">
        <v>1326</v>
      </c>
      <c r="F2291" s="36">
        <f>_xlfn.XLOOKUP($B2291,'[1]DOT Signs Costs (2)'!$A:$A,'[1]DOT Signs Costs (2)'!$Y:$Y)</f>
        <v>0.77759999999999996</v>
      </c>
      <c r="G2291" s="37">
        <f t="shared" si="457"/>
        <v>46.655999999999999</v>
      </c>
      <c r="H2291" s="36">
        <f>_xlfn.XLOOKUP($B2291,'[1]DOT Signs Costs (2)'!$A:$A,'[1]DOT Signs Costs (2)'!$W:$W)</f>
        <v>145.024</v>
      </c>
      <c r="I2291" s="36">
        <f t="shared" si="456"/>
        <v>36.072863999999996</v>
      </c>
      <c r="J2291" s="36">
        <f t="shared" si="458"/>
        <v>0.52099200000000001</v>
      </c>
      <c r="K2291" s="36">
        <f t="shared" si="459"/>
        <v>36.072863999999996</v>
      </c>
      <c r="L2291" s="36">
        <f t="shared" si="460"/>
        <v>181.61785600000002</v>
      </c>
      <c r="M2291" s="36">
        <f t="shared" si="461"/>
        <v>14.202516339200002</v>
      </c>
      <c r="N2291" s="36">
        <f t="shared" si="462"/>
        <v>195.82037233920002</v>
      </c>
      <c r="O2291" s="36">
        <f t="shared" si="463"/>
        <v>35.683639580919262</v>
      </c>
      <c r="P2291" s="36">
        <f t="shared" si="464"/>
        <v>231.5040119201193</v>
      </c>
      <c r="Q2291" s="38" t="e">
        <v>#N/A</v>
      </c>
      <c r="R2291" s="39" t="str">
        <f t="shared" si="465"/>
        <v xml:space="preserve"> </v>
      </c>
      <c r="S2291" s="40"/>
      <c r="T2291" s="41" t="str">
        <f t="shared" si="466"/>
        <v/>
      </c>
      <c r="U2291" s="41" t="str">
        <f t="shared" si="467"/>
        <v/>
      </c>
      <c r="V2291" s="41" t="e">
        <f t="shared" si="455"/>
        <v>#N/A</v>
      </c>
      <c r="W2291" s="18" t="e">
        <f>_xlfn.XLOOKUP($B2291,'[1]Query2 w Prices'!$B:$B,'[1]Query2 w Prices'!$L:$L)</f>
        <v>#N/A</v>
      </c>
    </row>
    <row r="2292" spans="2:23" ht="16.5" customHeight="1" x14ac:dyDescent="0.25">
      <c r="B2292" s="42" t="s">
        <v>3848</v>
      </c>
      <c r="C2292" s="33" t="s">
        <v>6995</v>
      </c>
      <c r="D2292" s="34" t="str">
        <f>_xlfn.XLOOKUP($B2292,[1]Redo!$A:$A,[1]Redo!$AD:$AD)</f>
        <v>SGN,S11,BFY,W11-2,</v>
      </c>
      <c r="E2292" s="35">
        <v>1326</v>
      </c>
      <c r="F2292" s="36">
        <f>_xlfn.XLOOKUP($B2292,'[1]DOT Signs Costs (2)'!$A:$A,'[1]DOT Signs Costs (2)'!$Y:$Y)</f>
        <v>0.46115</v>
      </c>
      <c r="G2292" s="37">
        <f t="shared" si="457"/>
        <v>27.669</v>
      </c>
      <c r="H2292" s="36">
        <f>_xlfn.XLOOKUP($B2292,'[1]DOT Signs Costs (2)'!$A:$A,'[1]DOT Signs Costs (2)'!$W:$W)</f>
        <v>81.576000000000008</v>
      </c>
      <c r="I2292" s="36">
        <f t="shared" si="456"/>
        <v>21.3927485</v>
      </c>
      <c r="J2292" s="36">
        <f t="shared" si="458"/>
        <v>0.30897050000000004</v>
      </c>
      <c r="K2292" s="36">
        <f t="shared" si="459"/>
        <v>21.3927485</v>
      </c>
      <c r="L2292" s="36">
        <f t="shared" si="460"/>
        <v>103.277719</v>
      </c>
      <c r="M2292" s="36">
        <f t="shared" si="461"/>
        <v>8.0763176258000016</v>
      </c>
      <c r="N2292" s="36">
        <f t="shared" si="462"/>
        <v>111.35403662580001</v>
      </c>
      <c r="O2292" s="36">
        <f t="shared" si="463"/>
        <v>20.291644129613871</v>
      </c>
      <c r="P2292" s="36">
        <f t="shared" si="464"/>
        <v>131.64568075541388</v>
      </c>
      <c r="Q2292" s="38">
        <v>74.900000000000006</v>
      </c>
      <c r="R2292" s="39">
        <f t="shared" si="465"/>
        <v>-0.43104855723175883</v>
      </c>
      <c r="S2292" s="40"/>
      <c r="T2292" s="41" t="str">
        <f t="shared" si="466"/>
        <v/>
      </c>
      <c r="U2292" s="41" t="str">
        <f t="shared" si="467"/>
        <v/>
      </c>
      <c r="V2292" s="41">
        <f t="shared" si="455"/>
        <v>74.900000000000006</v>
      </c>
      <c r="W2292" s="18">
        <f>_xlfn.XLOOKUP($B2292,'[1]Query2 w Prices'!$B:$B,'[1]Query2 w Prices'!$L:$L)</f>
        <v>74.823300000000003</v>
      </c>
    </row>
    <row r="2293" spans="2:23" ht="16.5" customHeight="1" x14ac:dyDescent="0.25">
      <c r="B2293" s="32" t="s">
        <v>3851</v>
      </c>
      <c r="C2293" s="33" t="s">
        <v>6996</v>
      </c>
      <c r="D2293" s="34" t="str">
        <f>_xlfn.XLOOKUP($B2293,[1]Redo!$A:$A,[1]Redo!$AD:$AD)</f>
        <v>SGN,S11,BFY,W11-2,</v>
      </c>
      <c r="E2293" s="35">
        <v>1326</v>
      </c>
      <c r="F2293" s="36">
        <f>_xlfn.XLOOKUP($B2293,'[1]DOT Signs Costs (2)'!$A:$A,'[1]DOT Signs Costs (2)'!$Y:$Y)</f>
        <v>0.77759999999999996</v>
      </c>
      <c r="G2293" s="37">
        <f t="shared" si="457"/>
        <v>46.655999999999999</v>
      </c>
      <c r="H2293" s="36">
        <f>_xlfn.XLOOKUP($B2293,'[1]DOT Signs Costs (2)'!$A:$A,'[1]DOT Signs Costs (2)'!$W:$W)</f>
        <v>145.024</v>
      </c>
      <c r="I2293" s="36">
        <f t="shared" si="456"/>
        <v>36.072863999999996</v>
      </c>
      <c r="J2293" s="36">
        <f t="shared" si="458"/>
        <v>0.52099200000000001</v>
      </c>
      <c r="K2293" s="36">
        <f t="shared" si="459"/>
        <v>36.072863999999996</v>
      </c>
      <c r="L2293" s="36">
        <f t="shared" si="460"/>
        <v>181.61785600000002</v>
      </c>
      <c r="M2293" s="36">
        <f t="shared" si="461"/>
        <v>14.202516339200002</v>
      </c>
      <c r="N2293" s="36">
        <f t="shared" si="462"/>
        <v>195.82037233920002</v>
      </c>
      <c r="O2293" s="36">
        <f t="shared" si="463"/>
        <v>35.683639580919262</v>
      </c>
      <c r="P2293" s="36">
        <f t="shared" si="464"/>
        <v>231.5040119201193</v>
      </c>
      <c r="Q2293" s="38">
        <v>140.65</v>
      </c>
      <c r="R2293" s="39">
        <f t="shared" si="465"/>
        <v>-0.39245113363939699</v>
      </c>
      <c r="S2293" s="40"/>
      <c r="T2293" s="41" t="str">
        <f t="shared" si="466"/>
        <v/>
      </c>
      <c r="U2293" s="41" t="str">
        <f t="shared" si="467"/>
        <v/>
      </c>
      <c r="V2293" s="41">
        <f t="shared" si="455"/>
        <v>140.65</v>
      </c>
      <c r="W2293" s="18">
        <f>_xlfn.XLOOKUP($B2293,'[1]Query2 w Prices'!$B:$B,'[1]Query2 w Prices'!$L:$L)</f>
        <v>140.5771</v>
      </c>
    </row>
    <row r="2294" spans="2:23" ht="16.5" customHeight="1" x14ac:dyDescent="0.25">
      <c r="B2294" s="42" t="s">
        <v>3852</v>
      </c>
      <c r="C2294" s="33" t="s">
        <v>6997</v>
      </c>
      <c r="D2294" s="34" t="str">
        <f>_xlfn.XLOOKUP($B2294,[1]Redo!$A:$A,[1]Redo!$AD:$AD)</f>
        <v>SGN,S11,BFY,W11-2,</v>
      </c>
      <c r="E2294" s="35">
        <v>1326</v>
      </c>
      <c r="F2294" s="36">
        <f>_xlfn.XLOOKUP($B2294,'[1]DOT Signs Costs (2)'!$A:$A,'[1]DOT Signs Costs (2)'!$Y:$Y)</f>
        <v>0.14528749999999999</v>
      </c>
      <c r="G2294" s="37">
        <f t="shared" si="457"/>
        <v>8.7172499999999999</v>
      </c>
      <c r="H2294" s="36">
        <f>_xlfn.XLOOKUP($B2294,'[1]DOT Signs Costs (2)'!$A:$A,'[1]DOT Signs Costs (2)'!$W:$W)</f>
        <v>20.394000000000002</v>
      </c>
      <c r="I2294" s="36">
        <f t="shared" si="456"/>
        <v>6.7398871249999992</v>
      </c>
      <c r="J2294" s="36">
        <f t="shared" si="458"/>
        <v>9.7342625000000002E-2</v>
      </c>
      <c r="K2294" s="36">
        <f t="shared" si="459"/>
        <v>6.7398871249999992</v>
      </c>
      <c r="L2294" s="36">
        <f t="shared" si="460"/>
        <v>27.231229750000001</v>
      </c>
      <c r="M2294" s="36">
        <f t="shared" si="461"/>
        <v>2.1294821664500003</v>
      </c>
      <c r="N2294" s="36">
        <f t="shared" si="462"/>
        <v>29.360711916450001</v>
      </c>
      <c r="O2294" s="36">
        <f t="shared" si="463"/>
        <v>5.3502965465257235</v>
      </c>
      <c r="P2294" s="36">
        <f t="shared" si="464"/>
        <v>34.711008462975727</v>
      </c>
      <c r="Q2294" s="38">
        <v>22.75</v>
      </c>
      <c r="R2294" s="39">
        <f t="shared" si="465"/>
        <v>-0.34458833069439221</v>
      </c>
      <c r="S2294" s="40"/>
      <c r="T2294" s="41" t="str">
        <f t="shared" si="466"/>
        <v/>
      </c>
      <c r="U2294" s="41" t="str">
        <f t="shared" si="467"/>
        <v/>
      </c>
      <c r="V2294" s="41">
        <f t="shared" si="455"/>
        <v>22.75</v>
      </c>
      <c r="W2294" s="18">
        <f>_xlfn.XLOOKUP($B2294,'[1]Query2 w Prices'!$B:$B,'[1]Query2 w Prices'!$L:$L)</f>
        <v>22.6737</v>
      </c>
    </row>
    <row r="2295" spans="2:23" ht="16.5" customHeight="1" x14ac:dyDescent="0.25">
      <c r="B2295" s="32" t="s">
        <v>3853</v>
      </c>
      <c r="C2295" s="33" t="s">
        <v>6998</v>
      </c>
      <c r="D2295" s="34" t="str">
        <f>_xlfn.XLOOKUP($B2295,[1]Redo!$A:$A,[1]Redo!$AD:$AD)</f>
        <v>SGN,S11,BFY,W11-2,</v>
      </c>
      <c r="E2295" s="35">
        <v>1326</v>
      </c>
      <c r="F2295" s="36">
        <f>_xlfn.XLOOKUP($B2295,'[1]DOT Signs Costs (2)'!$A:$A,'[1]DOT Signs Costs (2)'!$Y:$Y)</f>
        <v>0.22939999999999999</v>
      </c>
      <c r="G2295" s="37">
        <f t="shared" si="457"/>
        <v>13.763999999999999</v>
      </c>
      <c r="H2295" s="36">
        <f>_xlfn.XLOOKUP($B2295,'[1]DOT Signs Costs (2)'!$A:$A,'[1]DOT Signs Costs (2)'!$W:$W)</f>
        <v>36.256</v>
      </c>
      <c r="I2295" s="36">
        <f t="shared" si="456"/>
        <v>10.641866</v>
      </c>
      <c r="J2295" s="36">
        <f t="shared" si="458"/>
        <v>0.153698</v>
      </c>
      <c r="K2295" s="36">
        <f t="shared" si="459"/>
        <v>10.641866</v>
      </c>
      <c r="L2295" s="36">
        <f t="shared" si="460"/>
        <v>47.051563999999999</v>
      </c>
      <c r="M2295" s="36">
        <f t="shared" si="461"/>
        <v>3.6794323048000002</v>
      </c>
      <c r="N2295" s="36">
        <f t="shared" si="462"/>
        <v>50.730996304800001</v>
      </c>
      <c r="O2295" s="36">
        <f t="shared" si="463"/>
        <v>9.2445263283724479</v>
      </c>
      <c r="P2295" s="36">
        <f t="shared" si="464"/>
        <v>59.975522633172446</v>
      </c>
      <c r="Q2295" s="38">
        <v>35.22</v>
      </c>
      <c r="R2295" s="39">
        <f t="shared" si="465"/>
        <v>-0.4127604320279849</v>
      </c>
      <c r="S2295" s="40"/>
      <c r="T2295" s="41" t="str">
        <f t="shared" si="466"/>
        <v/>
      </c>
      <c r="U2295" s="41" t="str">
        <f t="shared" si="467"/>
        <v/>
      </c>
      <c r="V2295" s="41">
        <f t="shared" si="455"/>
        <v>35.22</v>
      </c>
      <c r="W2295" s="18">
        <f>_xlfn.XLOOKUP($B2295,'[1]Query2 w Prices'!$B:$B,'[1]Query2 w Prices'!$L:$L)</f>
        <v>35.144300000000001</v>
      </c>
    </row>
    <row r="2296" spans="2:23" ht="16.5" customHeight="1" x14ac:dyDescent="0.25">
      <c r="B2296" s="42" t="s">
        <v>3854</v>
      </c>
      <c r="C2296" s="33" t="s">
        <v>6999</v>
      </c>
      <c r="D2296" s="34" t="str">
        <f>_xlfn.XLOOKUP($B2296,[1]Redo!$A:$A,[1]Redo!$AD:$AD)</f>
        <v>SGN,S11,BFY,W11-20,</v>
      </c>
      <c r="E2296" s="35">
        <v>1326</v>
      </c>
      <c r="F2296" s="36">
        <f>_xlfn.XLOOKUP($B2296,'[1]DOT Signs Costs (2)'!$A:$A,'[1]DOT Signs Costs (2)'!$Y:$Y)</f>
        <v>0.33468750000000008</v>
      </c>
      <c r="G2296" s="37">
        <f t="shared" si="457"/>
        <v>20.081250000000004</v>
      </c>
      <c r="H2296" s="36">
        <f>_xlfn.XLOOKUP($B2296,'[1]DOT Signs Costs (2)'!$A:$A,'[1]DOT Signs Costs (2)'!$W:$W)</f>
        <v>56.650000000000006</v>
      </c>
      <c r="I2296" s="36">
        <f t="shared" si="456"/>
        <v>15.526153125000004</v>
      </c>
      <c r="J2296" s="36">
        <f t="shared" si="458"/>
        <v>0.22424062500000008</v>
      </c>
      <c r="K2296" s="36">
        <f t="shared" si="459"/>
        <v>15.526153125000004</v>
      </c>
      <c r="L2296" s="36">
        <f t="shared" si="460"/>
        <v>72.400393750000006</v>
      </c>
      <c r="M2296" s="36">
        <f t="shared" si="461"/>
        <v>5.6617107912500009</v>
      </c>
      <c r="N2296" s="36">
        <f t="shared" si="462"/>
        <v>78.062104541250008</v>
      </c>
      <c r="O2296" s="36">
        <f t="shared" si="463"/>
        <v>14.224975522735164</v>
      </c>
      <c r="P2296" s="36">
        <f t="shared" si="464"/>
        <v>92.287080063985172</v>
      </c>
      <c r="Q2296" s="38">
        <v>55.63</v>
      </c>
      <c r="R2296" s="39">
        <f t="shared" si="465"/>
        <v>-0.39720706342176831</v>
      </c>
      <c r="S2296" s="40"/>
      <c r="T2296" s="41" t="str">
        <f t="shared" si="466"/>
        <v/>
      </c>
      <c r="U2296" s="41" t="str">
        <f t="shared" si="467"/>
        <v/>
      </c>
      <c r="V2296" s="41">
        <f t="shared" si="455"/>
        <v>55.63</v>
      </c>
      <c r="W2296" s="18">
        <f>_xlfn.XLOOKUP($B2296,'[1]Query2 w Prices'!$B:$B,'[1]Query2 w Prices'!$L:$L)</f>
        <v>55.550600000000003</v>
      </c>
    </row>
    <row r="2297" spans="2:23" ht="16.5" customHeight="1" x14ac:dyDescent="0.25">
      <c r="B2297" s="32" t="s">
        <v>3856</v>
      </c>
      <c r="C2297" s="33" t="s">
        <v>7000</v>
      </c>
      <c r="D2297" s="34" t="str">
        <f>_xlfn.XLOOKUP($B2297,[1]Redo!$A:$A,[1]Redo!$AD:$AD)</f>
        <v>SGN,S11,BFY,W11-20,</v>
      </c>
      <c r="E2297" s="35">
        <v>1326</v>
      </c>
      <c r="F2297" s="36">
        <f>_xlfn.XLOOKUP($B2297,'[1]DOT Signs Costs (2)'!$A:$A,'[1]DOT Signs Costs (2)'!$Y:$Y)</f>
        <v>0.46115</v>
      </c>
      <c r="G2297" s="37">
        <f t="shared" si="457"/>
        <v>27.669</v>
      </c>
      <c r="H2297" s="36">
        <f>_xlfn.XLOOKUP($B2297,'[1]DOT Signs Costs (2)'!$A:$A,'[1]DOT Signs Costs (2)'!$W:$W)</f>
        <v>81.576000000000008</v>
      </c>
      <c r="I2297" s="36">
        <f t="shared" si="456"/>
        <v>21.3927485</v>
      </c>
      <c r="J2297" s="36">
        <f t="shared" si="458"/>
        <v>0.30897050000000004</v>
      </c>
      <c r="K2297" s="36">
        <f t="shared" si="459"/>
        <v>21.3927485</v>
      </c>
      <c r="L2297" s="36">
        <f t="shared" si="460"/>
        <v>103.277719</v>
      </c>
      <c r="M2297" s="36">
        <f t="shared" si="461"/>
        <v>8.0763176258000016</v>
      </c>
      <c r="N2297" s="36">
        <f t="shared" si="462"/>
        <v>111.35403662580001</v>
      </c>
      <c r="O2297" s="36">
        <f t="shared" si="463"/>
        <v>20.291644129613871</v>
      </c>
      <c r="P2297" s="36">
        <f t="shared" si="464"/>
        <v>131.64568075541388</v>
      </c>
      <c r="Q2297" s="38">
        <v>74.900000000000006</v>
      </c>
      <c r="R2297" s="39">
        <f t="shared" si="465"/>
        <v>-0.43104855723175883</v>
      </c>
      <c r="S2297" s="40"/>
      <c r="T2297" s="41" t="str">
        <f t="shared" si="466"/>
        <v/>
      </c>
      <c r="U2297" s="41" t="str">
        <f t="shared" si="467"/>
        <v/>
      </c>
      <c r="V2297" s="41">
        <f t="shared" si="455"/>
        <v>74.900000000000006</v>
      </c>
      <c r="W2297" s="18">
        <f>_xlfn.XLOOKUP($B2297,'[1]Query2 w Prices'!$B:$B,'[1]Query2 w Prices'!$L:$L)</f>
        <v>74.823300000000003</v>
      </c>
    </row>
    <row r="2298" spans="2:23" ht="16.5" customHeight="1" x14ac:dyDescent="0.25">
      <c r="B2298" s="42" t="s">
        <v>3857</v>
      </c>
      <c r="C2298" s="33" t="s">
        <v>7001</v>
      </c>
      <c r="D2298" s="34" t="str">
        <f>_xlfn.XLOOKUP($B2298,[1]Redo!$A:$A,[1]Redo!$AD:$AD)</f>
        <v>SGN,S11,BFY,W11-20,</v>
      </c>
      <c r="E2298" s="35">
        <v>1326</v>
      </c>
      <c r="F2298" s="36">
        <f>_xlfn.XLOOKUP($B2298,'[1]DOT Signs Costs (2)'!$A:$A,'[1]DOT Signs Costs (2)'!$Y:$Y)</f>
        <v>0.22939999999999999</v>
      </c>
      <c r="G2298" s="37">
        <f t="shared" si="457"/>
        <v>13.763999999999999</v>
      </c>
      <c r="H2298" s="36">
        <f>_xlfn.XLOOKUP($B2298,'[1]DOT Signs Costs (2)'!$A:$A,'[1]DOT Signs Costs (2)'!$W:$W)</f>
        <v>36.256</v>
      </c>
      <c r="I2298" s="36">
        <f t="shared" si="456"/>
        <v>10.641866</v>
      </c>
      <c r="J2298" s="36">
        <f t="shared" si="458"/>
        <v>0.153698</v>
      </c>
      <c r="K2298" s="36">
        <f t="shared" si="459"/>
        <v>10.641866</v>
      </c>
      <c r="L2298" s="36">
        <f t="shared" si="460"/>
        <v>47.051563999999999</v>
      </c>
      <c r="M2298" s="36">
        <f t="shared" si="461"/>
        <v>3.6794323048000002</v>
      </c>
      <c r="N2298" s="36">
        <f t="shared" si="462"/>
        <v>50.730996304800001</v>
      </c>
      <c r="O2298" s="36">
        <f t="shared" si="463"/>
        <v>9.2445263283724479</v>
      </c>
      <c r="P2298" s="36">
        <f t="shared" si="464"/>
        <v>59.975522633172446</v>
      </c>
      <c r="Q2298" s="38" t="e">
        <v>#N/A</v>
      </c>
      <c r="R2298" s="39" t="str">
        <f t="shared" si="465"/>
        <v xml:space="preserve"> </v>
      </c>
      <c r="S2298" s="40"/>
      <c r="T2298" s="41" t="str">
        <f t="shared" si="466"/>
        <v/>
      </c>
      <c r="U2298" s="41" t="str">
        <f t="shared" si="467"/>
        <v/>
      </c>
      <c r="V2298" s="41" t="e">
        <f t="shared" si="455"/>
        <v>#N/A</v>
      </c>
      <c r="W2298" s="18" t="e">
        <f>_xlfn.XLOOKUP($B2298,'[1]Query2 w Prices'!$B:$B,'[1]Query2 w Prices'!$L:$L)</f>
        <v>#N/A</v>
      </c>
    </row>
    <row r="2299" spans="2:23" ht="16.5" customHeight="1" x14ac:dyDescent="0.25">
      <c r="B2299" s="32" t="s">
        <v>3858</v>
      </c>
      <c r="C2299" s="33" t="s">
        <v>7002</v>
      </c>
      <c r="D2299" s="34" t="str">
        <f>_xlfn.XLOOKUP($B2299,[1]Redo!$A:$A,[1]Redo!$AD:$AD)</f>
        <v>SGN,S11,BFY,W11-20,</v>
      </c>
      <c r="E2299" s="35">
        <v>1326</v>
      </c>
      <c r="F2299" s="36">
        <f>_xlfn.XLOOKUP($B2299,'[1]DOT Signs Costs (2)'!$A:$A,'[1]DOT Signs Costs (2)'!$Y:$Y)</f>
        <v>0.77759999999999996</v>
      </c>
      <c r="G2299" s="37">
        <f t="shared" si="457"/>
        <v>46.655999999999999</v>
      </c>
      <c r="H2299" s="36">
        <f>_xlfn.XLOOKUP($B2299,'[1]DOT Signs Costs (2)'!$A:$A,'[1]DOT Signs Costs (2)'!$W:$W)</f>
        <v>145.024</v>
      </c>
      <c r="I2299" s="36">
        <f t="shared" si="456"/>
        <v>36.072863999999996</v>
      </c>
      <c r="J2299" s="36">
        <f t="shared" si="458"/>
        <v>0.52099200000000001</v>
      </c>
      <c r="K2299" s="36">
        <f t="shared" si="459"/>
        <v>36.072863999999996</v>
      </c>
      <c r="L2299" s="36">
        <f t="shared" si="460"/>
        <v>181.61785600000002</v>
      </c>
      <c r="M2299" s="36">
        <f t="shared" si="461"/>
        <v>14.202516339200002</v>
      </c>
      <c r="N2299" s="36">
        <f t="shared" si="462"/>
        <v>195.82037233920002</v>
      </c>
      <c r="O2299" s="36">
        <f t="shared" si="463"/>
        <v>35.683639580919262</v>
      </c>
      <c r="P2299" s="36">
        <f t="shared" si="464"/>
        <v>231.5040119201193</v>
      </c>
      <c r="Q2299" s="38" t="e">
        <v>#N/A</v>
      </c>
      <c r="R2299" s="39" t="str">
        <f t="shared" si="465"/>
        <v xml:space="preserve"> </v>
      </c>
      <c r="S2299" s="40"/>
      <c r="T2299" s="41" t="str">
        <f t="shared" si="466"/>
        <v/>
      </c>
      <c r="U2299" s="41" t="str">
        <f t="shared" si="467"/>
        <v/>
      </c>
      <c r="V2299" s="41" t="e">
        <f t="shared" si="455"/>
        <v>#N/A</v>
      </c>
      <c r="W2299" s="18" t="e">
        <f>_xlfn.XLOOKUP($B2299,'[1]Query2 w Prices'!$B:$B,'[1]Query2 w Prices'!$L:$L)</f>
        <v>#N/A</v>
      </c>
    </row>
    <row r="2300" spans="2:23" ht="16.5" customHeight="1" x14ac:dyDescent="0.25">
      <c r="B2300" s="42" t="s">
        <v>3859</v>
      </c>
      <c r="C2300" s="33" t="s">
        <v>7003</v>
      </c>
      <c r="D2300" s="34" t="str">
        <f>_xlfn.XLOOKUP($B2300,[1]Redo!$A:$A,[1]Redo!$AD:$AD)</f>
        <v>SGN,S11,BFY,W11-21,</v>
      </c>
      <c r="E2300" s="35">
        <v>1326</v>
      </c>
      <c r="F2300" s="36">
        <f>_xlfn.XLOOKUP($B2300,'[1]DOT Signs Costs (2)'!$A:$A,'[1]DOT Signs Costs (2)'!$Y:$Y)</f>
        <v>0.33468750000000008</v>
      </c>
      <c r="G2300" s="37">
        <f t="shared" si="457"/>
        <v>20.081250000000004</v>
      </c>
      <c r="H2300" s="36">
        <f>_xlfn.XLOOKUP($B2300,'[1]DOT Signs Costs (2)'!$A:$A,'[1]DOT Signs Costs (2)'!$W:$W)</f>
        <v>56.650000000000006</v>
      </c>
      <c r="I2300" s="36">
        <f t="shared" si="456"/>
        <v>15.526153125000004</v>
      </c>
      <c r="J2300" s="36">
        <f t="shared" si="458"/>
        <v>0.22424062500000008</v>
      </c>
      <c r="K2300" s="36">
        <f t="shared" si="459"/>
        <v>15.526153125000004</v>
      </c>
      <c r="L2300" s="36">
        <f t="shared" si="460"/>
        <v>72.400393750000006</v>
      </c>
      <c r="M2300" s="36">
        <f t="shared" si="461"/>
        <v>5.6617107912500009</v>
      </c>
      <c r="N2300" s="36">
        <f t="shared" si="462"/>
        <v>78.062104541250008</v>
      </c>
      <c r="O2300" s="36">
        <f t="shared" si="463"/>
        <v>14.224975522735164</v>
      </c>
      <c r="P2300" s="36">
        <f t="shared" si="464"/>
        <v>92.287080063985172</v>
      </c>
      <c r="Q2300" s="38">
        <v>55.63</v>
      </c>
      <c r="R2300" s="39">
        <f t="shared" si="465"/>
        <v>-0.39720706342176831</v>
      </c>
      <c r="S2300" s="40"/>
      <c r="T2300" s="41" t="str">
        <f t="shared" si="466"/>
        <v/>
      </c>
      <c r="U2300" s="41" t="str">
        <f t="shared" si="467"/>
        <v/>
      </c>
      <c r="V2300" s="41">
        <f t="shared" si="455"/>
        <v>55.63</v>
      </c>
      <c r="W2300" s="18">
        <f>_xlfn.XLOOKUP($B2300,'[1]Query2 w Prices'!$B:$B,'[1]Query2 w Prices'!$L:$L)</f>
        <v>55.550600000000003</v>
      </c>
    </row>
    <row r="2301" spans="2:23" ht="16.5" customHeight="1" x14ac:dyDescent="0.25">
      <c r="B2301" s="32" t="s">
        <v>3861</v>
      </c>
      <c r="C2301" s="33" t="s">
        <v>7004</v>
      </c>
      <c r="D2301" s="34" t="str">
        <f>_xlfn.XLOOKUP($B2301,[1]Redo!$A:$A,[1]Redo!$AD:$AD)</f>
        <v>SGN,S11,BFY,W11-21,</v>
      </c>
      <c r="E2301" s="35">
        <v>1326</v>
      </c>
      <c r="F2301" s="36">
        <f>_xlfn.XLOOKUP($B2301,'[1]DOT Signs Costs (2)'!$A:$A,'[1]DOT Signs Costs (2)'!$Y:$Y)</f>
        <v>0.46115</v>
      </c>
      <c r="G2301" s="37">
        <f t="shared" si="457"/>
        <v>27.669</v>
      </c>
      <c r="H2301" s="36">
        <f>_xlfn.XLOOKUP($B2301,'[1]DOT Signs Costs (2)'!$A:$A,'[1]DOT Signs Costs (2)'!$W:$W)</f>
        <v>81.576000000000008</v>
      </c>
      <c r="I2301" s="36">
        <f t="shared" si="456"/>
        <v>21.3927485</v>
      </c>
      <c r="J2301" s="36">
        <f t="shared" si="458"/>
        <v>0.30897050000000004</v>
      </c>
      <c r="K2301" s="36">
        <f t="shared" si="459"/>
        <v>21.3927485</v>
      </c>
      <c r="L2301" s="36">
        <f t="shared" si="460"/>
        <v>103.277719</v>
      </c>
      <c r="M2301" s="36">
        <f t="shared" si="461"/>
        <v>8.0763176258000016</v>
      </c>
      <c r="N2301" s="36">
        <f t="shared" si="462"/>
        <v>111.35403662580001</v>
      </c>
      <c r="O2301" s="36">
        <f t="shared" si="463"/>
        <v>20.291644129613871</v>
      </c>
      <c r="P2301" s="36">
        <f t="shared" si="464"/>
        <v>131.64568075541388</v>
      </c>
      <c r="Q2301" s="38">
        <v>74.900000000000006</v>
      </c>
      <c r="R2301" s="39">
        <f t="shared" si="465"/>
        <v>-0.43104855723175883</v>
      </c>
      <c r="S2301" s="40"/>
      <c r="T2301" s="41" t="str">
        <f t="shared" si="466"/>
        <v/>
      </c>
      <c r="U2301" s="41" t="str">
        <f t="shared" si="467"/>
        <v/>
      </c>
      <c r="V2301" s="41">
        <f t="shared" si="455"/>
        <v>74.900000000000006</v>
      </c>
      <c r="W2301" s="18">
        <f>_xlfn.XLOOKUP($B2301,'[1]Query2 w Prices'!$B:$B,'[1]Query2 w Prices'!$L:$L)</f>
        <v>74.823300000000003</v>
      </c>
    </row>
    <row r="2302" spans="2:23" ht="16.5" customHeight="1" x14ac:dyDescent="0.25">
      <c r="B2302" s="42" t="s">
        <v>3862</v>
      </c>
      <c r="C2302" s="33" t="s">
        <v>7005</v>
      </c>
      <c r="D2302" s="34" t="str">
        <f>_xlfn.XLOOKUP($B2302,[1]Redo!$A:$A,[1]Redo!$AD:$AD)</f>
        <v>SGN,S11,BFY,W11-21,</v>
      </c>
      <c r="E2302" s="35">
        <v>1326</v>
      </c>
      <c r="F2302" s="36">
        <f>_xlfn.XLOOKUP($B2302,'[1]DOT Signs Costs (2)'!$A:$A,'[1]DOT Signs Costs (2)'!$Y:$Y)</f>
        <v>0.22939999999999999</v>
      </c>
      <c r="G2302" s="37">
        <f t="shared" si="457"/>
        <v>13.763999999999999</v>
      </c>
      <c r="H2302" s="36">
        <f>_xlfn.XLOOKUP($B2302,'[1]DOT Signs Costs (2)'!$A:$A,'[1]DOT Signs Costs (2)'!$W:$W)</f>
        <v>36.256</v>
      </c>
      <c r="I2302" s="36">
        <f t="shared" si="456"/>
        <v>10.641866</v>
      </c>
      <c r="J2302" s="36">
        <f t="shared" si="458"/>
        <v>0.153698</v>
      </c>
      <c r="K2302" s="36">
        <f t="shared" si="459"/>
        <v>10.641866</v>
      </c>
      <c r="L2302" s="36">
        <f t="shared" si="460"/>
        <v>47.051563999999999</v>
      </c>
      <c r="M2302" s="36">
        <f t="shared" si="461"/>
        <v>3.6794323048000002</v>
      </c>
      <c r="N2302" s="36">
        <f t="shared" si="462"/>
        <v>50.730996304800001</v>
      </c>
      <c r="O2302" s="36">
        <f t="shared" si="463"/>
        <v>9.2445263283724479</v>
      </c>
      <c r="P2302" s="36">
        <f t="shared" si="464"/>
        <v>59.975522633172446</v>
      </c>
      <c r="Q2302" s="38" t="e">
        <v>#N/A</v>
      </c>
      <c r="R2302" s="39" t="str">
        <f t="shared" si="465"/>
        <v xml:space="preserve"> </v>
      </c>
      <c r="S2302" s="40"/>
      <c r="T2302" s="41" t="str">
        <f t="shared" si="466"/>
        <v/>
      </c>
      <c r="U2302" s="41" t="str">
        <f t="shared" si="467"/>
        <v/>
      </c>
      <c r="V2302" s="41" t="e">
        <f t="shared" si="455"/>
        <v>#N/A</v>
      </c>
      <c r="W2302" s="18" t="e">
        <f>_xlfn.XLOOKUP($B2302,'[1]Query2 w Prices'!$B:$B,'[1]Query2 w Prices'!$L:$L)</f>
        <v>#N/A</v>
      </c>
    </row>
    <row r="2303" spans="2:23" ht="16.5" customHeight="1" x14ac:dyDescent="0.25">
      <c r="B2303" s="32" t="s">
        <v>3863</v>
      </c>
      <c r="C2303" s="33" t="s">
        <v>7006</v>
      </c>
      <c r="D2303" s="34" t="str">
        <f>_xlfn.XLOOKUP($B2303,[1]Redo!$A:$A,[1]Redo!$AD:$AD)</f>
        <v>SGN,S11,BFY,W11-21,</v>
      </c>
      <c r="E2303" s="35">
        <v>1326</v>
      </c>
      <c r="F2303" s="36">
        <f>_xlfn.XLOOKUP($B2303,'[1]DOT Signs Costs (2)'!$A:$A,'[1]DOT Signs Costs (2)'!$Y:$Y)</f>
        <v>0.77759999999999996</v>
      </c>
      <c r="G2303" s="37">
        <f t="shared" si="457"/>
        <v>46.655999999999999</v>
      </c>
      <c r="H2303" s="36">
        <f>_xlfn.XLOOKUP($B2303,'[1]DOT Signs Costs (2)'!$A:$A,'[1]DOT Signs Costs (2)'!$W:$W)</f>
        <v>145.024</v>
      </c>
      <c r="I2303" s="36">
        <f t="shared" si="456"/>
        <v>36.072863999999996</v>
      </c>
      <c r="J2303" s="36">
        <f t="shared" si="458"/>
        <v>0.52099200000000001</v>
      </c>
      <c r="K2303" s="36">
        <f t="shared" si="459"/>
        <v>36.072863999999996</v>
      </c>
      <c r="L2303" s="36">
        <f t="shared" si="460"/>
        <v>181.61785600000002</v>
      </c>
      <c r="M2303" s="36">
        <f t="shared" si="461"/>
        <v>14.202516339200002</v>
      </c>
      <c r="N2303" s="36">
        <f t="shared" si="462"/>
        <v>195.82037233920002</v>
      </c>
      <c r="O2303" s="36">
        <f t="shared" si="463"/>
        <v>35.683639580919262</v>
      </c>
      <c r="P2303" s="36">
        <f t="shared" si="464"/>
        <v>231.5040119201193</v>
      </c>
      <c r="Q2303" s="38" t="e">
        <v>#N/A</v>
      </c>
      <c r="R2303" s="39" t="str">
        <f t="shared" si="465"/>
        <v xml:space="preserve"> </v>
      </c>
      <c r="S2303" s="40"/>
      <c r="T2303" s="41" t="str">
        <f t="shared" si="466"/>
        <v/>
      </c>
      <c r="U2303" s="41" t="str">
        <f t="shared" si="467"/>
        <v/>
      </c>
      <c r="V2303" s="41" t="e">
        <f t="shared" si="455"/>
        <v>#N/A</v>
      </c>
      <c r="W2303" s="18" t="e">
        <f>_xlfn.XLOOKUP($B2303,'[1]Query2 w Prices'!$B:$B,'[1]Query2 w Prices'!$L:$L)</f>
        <v>#N/A</v>
      </c>
    </row>
    <row r="2304" spans="2:23" ht="16.5" customHeight="1" x14ac:dyDescent="0.25">
      <c r="B2304" s="42" t="s">
        <v>3864</v>
      </c>
      <c r="C2304" s="33" t="s">
        <v>7007</v>
      </c>
      <c r="D2304" s="34" t="str">
        <f>_xlfn.XLOOKUP($B2304,[1]Redo!$A:$A,[1]Redo!$AD:$AD)</f>
        <v>SGN,S11,BFY,W11-22,</v>
      </c>
      <c r="E2304" s="35">
        <v>1326</v>
      </c>
      <c r="F2304" s="36">
        <f>_xlfn.XLOOKUP($B2304,'[1]DOT Signs Costs (2)'!$A:$A,'[1]DOT Signs Costs (2)'!$Y:$Y)</f>
        <v>0.33468750000000008</v>
      </c>
      <c r="G2304" s="37">
        <f t="shared" si="457"/>
        <v>20.081250000000004</v>
      </c>
      <c r="H2304" s="36">
        <f>_xlfn.XLOOKUP($B2304,'[1]DOT Signs Costs (2)'!$A:$A,'[1]DOT Signs Costs (2)'!$W:$W)</f>
        <v>56.650000000000006</v>
      </c>
      <c r="I2304" s="36">
        <f t="shared" si="456"/>
        <v>15.526153125000004</v>
      </c>
      <c r="J2304" s="36">
        <f t="shared" si="458"/>
        <v>0.22424062500000008</v>
      </c>
      <c r="K2304" s="36">
        <f t="shared" si="459"/>
        <v>15.526153125000004</v>
      </c>
      <c r="L2304" s="36">
        <f t="shared" si="460"/>
        <v>72.400393750000006</v>
      </c>
      <c r="M2304" s="36">
        <f t="shared" si="461"/>
        <v>5.6617107912500009</v>
      </c>
      <c r="N2304" s="36">
        <f t="shared" si="462"/>
        <v>78.062104541250008</v>
      </c>
      <c r="O2304" s="36">
        <f t="shared" si="463"/>
        <v>14.224975522735164</v>
      </c>
      <c r="P2304" s="36">
        <f t="shared" si="464"/>
        <v>92.287080063985172</v>
      </c>
      <c r="Q2304" s="38">
        <v>55.63</v>
      </c>
      <c r="R2304" s="39">
        <f t="shared" si="465"/>
        <v>-0.39720706342176831</v>
      </c>
      <c r="S2304" s="40"/>
      <c r="T2304" s="41" t="str">
        <f t="shared" si="466"/>
        <v/>
      </c>
      <c r="U2304" s="41" t="str">
        <f t="shared" si="467"/>
        <v/>
      </c>
      <c r="V2304" s="41">
        <f t="shared" si="455"/>
        <v>55.63</v>
      </c>
      <c r="W2304" s="18">
        <f>_xlfn.XLOOKUP($B2304,'[1]Query2 w Prices'!$B:$B,'[1]Query2 w Prices'!$L:$L)</f>
        <v>55.550600000000003</v>
      </c>
    </row>
    <row r="2305" spans="2:23" ht="16.5" customHeight="1" x14ac:dyDescent="0.25">
      <c r="B2305" s="32" t="s">
        <v>3866</v>
      </c>
      <c r="C2305" s="33" t="s">
        <v>7008</v>
      </c>
      <c r="D2305" s="34" t="str">
        <f>_xlfn.XLOOKUP($B2305,[1]Redo!$A:$A,[1]Redo!$AD:$AD)</f>
        <v>SGN,S11,BFY,W11-22,</v>
      </c>
      <c r="E2305" s="35">
        <v>1326</v>
      </c>
      <c r="F2305" s="36">
        <f>_xlfn.XLOOKUP($B2305,'[1]DOT Signs Costs (2)'!$A:$A,'[1]DOT Signs Costs (2)'!$Y:$Y)</f>
        <v>0.46115</v>
      </c>
      <c r="G2305" s="37">
        <f t="shared" si="457"/>
        <v>27.669</v>
      </c>
      <c r="H2305" s="36">
        <f>_xlfn.XLOOKUP($B2305,'[1]DOT Signs Costs (2)'!$A:$A,'[1]DOT Signs Costs (2)'!$W:$W)</f>
        <v>81.576000000000008</v>
      </c>
      <c r="I2305" s="36">
        <f t="shared" si="456"/>
        <v>21.3927485</v>
      </c>
      <c r="J2305" s="36">
        <f t="shared" si="458"/>
        <v>0.30897050000000004</v>
      </c>
      <c r="K2305" s="36">
        <f t="shared" si="459"/>
        <v>21.3927485</v>
      </c>
      <c r="L2305" s="36">
        <f t="shared" si="460"/>
        <v>103.277719</v>
      </c>
      <c r="M2305" s="36">
        <f t="shared" si="461"/>
        <v>8.0763176258000016</v>
      </c>
      <c r="N2305" s="36">
        <f t="shared" si="462"/>
        <v>111.35403662580001</v>
      </c>
      <c r="O2305" s="36">
        <f t="shared" si="463"/>
        <v>20.291644129613871</v>
      </c>
      <c r="P2305" s="36">
        <f t="shared" si="464"/>
        <v>131.64568075541388</v>
      </c>
      <c r="Q2305" s="38">
        <v>74.900000000000006</v>
      </c>
      <c r="R2305" s="39">
        <f t="shared" si="465"/>
        <v>-0.43104855723175883</v>
      </c>
      <c r="S2305" s="40"/>
      <c r="T2305" s="41" t="str">
        <f t="shared" si="466"/>
        <v/>
      </c>
      <c r="U2305" s="41" t="str">
        <f t="shared" si="467"/>
        <v/>
      </c>
      <c r="V2305" s="41">
        <f t="shared" si="455"/>
        <v>74.900000000000006</v>
      </c>
      <c r="W2305" s="18">
        <f>_xlfn.XLOOKUP($B2305,'[1]Query2 w Prices'!$B:$B,'[1]Query2 w Prices'!$L:$L)</f>
        <v>74.823300000000003</v>
      </c>
    </row>
    <row r="2306" spans="2:23" ht="16.5" customHeight="1" x14ac:dyDescent="0.25">
      <c r="B2306" s="42" t="s">
        <v>3867</v>
      </c>
      <c r="C2306" s="33" t="s">
        <v>7009</v>
      </c>
      <c r="D2306" s="34" t="str">
        <f>_xlfn.XLOOKUP($B2306,[1]Redo!$A:$A,[1]Redo!$AD:$AD)</f>
        <v>SGN,S11,BFY,W11-22,</v>
      </c>
      <c r="E2306" s="35">
        <v>1326</v>
      </c>
      <c r="F2306" s="36">
        <f>_xlfn.XLOOKUP($B2306,'[1]DOT Signs Costs (2)'!$A:$A,'[1]DOT Signs Costs (2)'!$Y:$Y)</f>
        <v>0.22939999999999999</v>
      </c>
      <c r="G2306" s="37">
        <f t="shared" si="457"/>
        <v>13.763999999999999</v>
      </c>
      <c r="H2306" s="36">
        <f>_xlfn.XLOOKUP($B2306,'[1]DOT Signs Costs (2)'!$A:$A,'[1]DOT Signs Costs (2)'!$W:$W)</f>
        <v>36.256</v>
      </c>
      <c r="I2306" s="36">
        <f t="shared" si="456"/>
        <v>10.641866</v>
      </c>
      <c r="J2306" s="36">
        <f t="shared" si="458"/>
        <v>0.153698</v>
      </c>
      <c r="K2306" s="36">
        <f t="shared" si="459"/>
        <v>10.641866</v>
      </c>
      <c r="L2306" s="36">
        <f t="shared" si="460"/>
        <v>47.051563999999999</v>
      </c>
      <c r="M2306" s="36">
        <f t="shared" si="461"/>
        <v>3.6794323048000002</v>
      </c>
      <c r="N2306" s="36">
        <f t="shared" si="462"/>
        <v>50.730996304800001</v>
      </c>
      <c r="O2306" s="36">
        <f t="shared" si="463"/>
        <v>9.2445263283724479</v>
      </c>
      <c r="P2306" s="36">
        <f t="shared" si="464"/>
        <v>59.975522633172446</v>
      </c>
      <c r="Q2306" s="38" t="e">
        <v>#N/A</v>
      </c>
      <c r="R2306" s="39" t="str">
        <f t="shared" si="465"/>
        <v xml:space="preserve"> </v>
      </c>
      <c r="S2306" s="40"/>
      <c r="T2306" s="41" t="str">
        <f t="shared" si="466"/>
        <v/>
      </c>
      <c r="U2306" s="41" t="str">
        <f t="shared" si="467"/>
        <v/>
      </c>
      <c r="V2306" s="41" t="e">
        <f t="shared" si="455"/>
        <v>#N/A</v>
      </c>
      <c r="W2306" s="18" t="e">
        <f>_xlfn.XLOOKUP($B2306,'[1]Query2 w Prices'!$B:$B,'[1]Query2 w Prices'!$L:$L)</f>
        <v>#N/A</v>
      </c>
    </row>
    <row r="2307" spans="2:23" ht="16.5" customHeight="1" x14ac:dyDescent="0.25">
      <c r="B2307" s="32" t="s">
        <v>3868</v>
      </c>
      <c r="C2307" s="33" t="s">
        <v>7010</v>
      </c>
      <c r="D2307" s="34" t="str">
        <f>_xlfn.XLOOKUP($B2307,[1]Redo!$A:$A,[1]Redo!$AD:$AD)</f>
        <v>SGN,S11,BFY,W11-22,</v>
      </c>
      <c r="E2307" s="35">
        <v>1326</v>
      </c>
      <c r="F2307" s="36">
        <f>_xlfn.XLOOKUP($B2307,'[1]DOT Signs Costs (2)'!$A:$A,'[1]DOT Signs Costs (2)'!$Y:$Y)</f>
        <v>0.77759999999999996</v>
      </c>
      <c r="G2307" s="37">
        <f t="shared" si="457"/>
        <v>46.655999999999999</v>
      </c>
      <c r="H2307" s="36">
        <f>_xlfn.XLOOKUP($B2307,'[1]DOT Signs Costs (2)'!$A:$A,'[1]DOT Signs Costs (2)'!$W:$W)</f>
        <v>145.024</v>
      </c>
      <c r="I2307" s="36">
        <f t="shared" si="456"/>
        <v>36.072863999999996</v>
      </c>
      <c r="J2307" s="36">
        <f t="shared" si="458"/>
        <v>0.52099200000000001</v>
      </c>
      <c r="K2307" s="36">
        <f t="shared" si="459"/>
        <v>36.072863999999996</v>
      </c>
      <c r="L2307" s="36">
        <f t="shared" si="460"/>
        <v>181.61785600000002</v>
      </c>
      <c r="M2307" s="36">
        <f t="shared" si="461"/>
        <v>14.202516339200002</v>
      </c>
      <c r="N2307" s="36">
        <f t="shared" si="462"/>
        <v>195.82037233920002</v>
      </c>
      <c r="O2307" s="36">
        <f t="shared" si="463"/>
        <v>35.683639580919262</v>
      </c>
      <c r="P2307" s="36">
        <f t="shared" si="464"/>
        <v>231.5040119201193</v>
      </c>
      <c r="Q2307" s="38" t="e">
        <v>#N/A</v>
      </c>
      <c r="R2307" s="39" t="str">
        <f t="shared" si="465"/>
        <v xml:space="preserve"> </v>
      </c>
      <c r="S2307" s="40"/>
      <c r="T2307" s="41" t="str">
        <f t="shared" si="466"/>
        <v/>
      </c>
      <c r="U2307" s="41" t="str">
        <f t="shared" si="467"/>
        <v/>
      </c>
      <c r="V2307" s="41" t="e">
        <f t="shared" si="455"/>
        <v>#N/A</v>
      </c>
      <c r="W2307" s="18" t="e">
        <f>_xlfn.XLOOKUP($B2307,'[1]Query2 w Prices'!$B:$B,'[1]Query2 w Prices'!$L:$L)</f>
        <v>#N/A</v>
      </c>
    </row>
    <row r="2308" spans="2:23" ht="16.5" customHeight="1" x14ac:dyDescent="0.25">
      <c r="B2308" s="42" t="s">
        <v>3869</v>
      </c>
      <c r="C2308" s="33" t="s">
        <v>7011</v>
      </c>
      <c r="D2308" s="34" t="str">
        <f>_xlfn.XLOOKUP($B2308,[1]Redo!$A:$A,[1]Redo!$AD:$AD)</f>
        <v>SGN,S11,BFY,W11-23(CA),</v>
      </c>
      <c r="E2308" s="35">
        <v>1326</v>
      </c>
      <c r="F2308" s="36">
        <f>_xlfn.XLOOKUP($B2308,'[1]DOT Signs Costs (2)'!$A:$A,'[1]DOT Signs Costs (2)'!$Y:$Y)</f>
        <v>0.33468750000000008</v>
      </c>
      <c r="G2308" s="37">
        <f t="shared" si="457"/>
        <v>20.081250000000004</v>
      </c>
      <c r="H2308" s="36">
        <f>_xlfn.XLOOKUP($B2308,'[1]DOT Signs Costs (2)'!$A:$A,'[1]DOT Signs Costs (2)'!$W:$W)</f>
        <v>56.650000000000006</v>
      </c>
      <c r="I2308" s="36">
        <f t="shared" si="456"/>
        <v>15.526153125000004</v>
      </c>
      <c r="J2308" s="36">
        <f t="shared" si="458"/>
        <v>0.22424062500000008</v>
      </c>
      <c r="K2308" s="36">
        <f t="shared" si="459"/>
        <v>15.526153125000004</v>
      </c>
      <c r="L2308" s="36">
        <f t="shared" si="460"/>
        <v>72.400393750000006</v>
      </c>
      <c r="M2308" s="36">
        <f t="shared" si="461"/>
        <v>5.6617107912500009</v>
      </c>
      <c r="N2308" s="36">
        <f t="shared" si="462"/>
        <v>78.062104541250008</v>
      </c>
      <c r="O2308" s="36">
        <f t="shared" si="463"/>
        <v>14.224975522735164</v>
      </c>
      <c r="P2308" s="36">
        <f t="shared" si="464"/>
        <v>92.287080063985172</v>
      </c>
      <c r="Q2308" s="38" t="e">
        <v>#N/A</v>
      </c>
      <c r="R2308" s="39" t="str">
        <f t="shared" si="465"/>
        <v xml:space="preserve"> </v>
      </c>
      <c r="S2308" s="40"/>
      <c r="T2308" s="41" t="str">
        <f t="shared" si="466"/>
        <v/>
      </c>
      <c r="U2308" s="41" t="str">
        <f t="shared" si="467"/>
        <v/>
      </c>
      <c r="V2308" s="41" t="e">
        <f t="shared" si="455"/>
        <v>#N/A</v>
      </c>
      <c r="W2308" s="18" t="e">
        <f>_xlfn.XLOOKUP($B2308,'[1]Query2 w Prices'!$B:$B,'[1]Query2 w Prices'!$L:$L)</f>
        <v>#N/A</v>
      </c>
    </row>
    <row r="2309" spans="2:23" ht="16.5" customHeight="1" x14ac:dyDescent="0.25">
      <c r="B2309" s="32" t="s">
        <v>3870</v>
      </c>
      <c r="C2309" s="33" t="s">
        <v>7012</v>
      </c>
      <c r="D2309" s="34" t="str">
        <f>_xlfn.XLOOKUP($B2309,[1]Redo!$A:$A,[1]Redo!$AD:$AD)</f>
        <v>SGN,S11,BFY,W11-23(CA),</v>
      </c>
      <c r="E2309" s="35">
        <v>1326</v>
      </c>
      <c r="F2309" s="36">
        <f>_xlfn.XLOOKUP($B2309,'[1]DOT Signs Costs (2)'!$A:$A,'[1]DOT Signs Costs (2)'!$Y:$Y)</f>
        <v>0.46115</v>
      </c>
      <c r="G2309" s="37">
        <f t="shared" si="457"/>
        <v>27.669</v>
      </c>
      <c r="H2309" s="36">
        <f>_xlfn.XLOOKUP($B2309,'[1]DOT Signs Costs (2)'!$A:$A,'[1]DOT Signs Costs (2)'!$W:$W)</f>
        <v>81.576000000000008</v>
      </c>
      <c r="I2309" s="36">
        <f t="shared" si="456"/>
        <v>21.3927485</v>
      </c>
      <c r="J2309" s="36">
        <f t="shared" si="458"/>
        <v>0.30897050000000004</v>
      </c>
      <c r="K2309" s="36">
        <f t="shared" si="459"/>
        <v>21.3927485</v>
      </c>
      <c r="L2309" s="36">
        <f t="shared" si="460"/>
        <v>103.277719</v>
      </c>
      <c r="M2309" s="36">
        <f t="shared" si="461"/>
        <v>8.0763176258000016</v>
      </c>
      <c r="N2309" s="36">
        <f t="shared" si="462"/>
        <v>111.35403662580001</v>
      </c>
      <c r="O2309" s="36">
        <f t="shared" si="463"/>
        <v>20.291644129613871</v>
      </c>
      <c r="P2309" s="36">
        <f t="shared" si="464"/>
        <v>131.64568075541388</v>
      </c>
      <c r="Q2309" s="38" t="e">
        <v>#N/A</v>
      </c>
      <c r="R2309" s="39" t="str">
        <f t="shared" si="465"/>
        <v xml:space="preserve"> </v>
      </c>
      <c r="S2309" s="40"/>
      <c r="T2309" s="41" t="str">
        <f t="shared" si="466"/>
        <v/>
      </c>
      <c r="U2309" s="41" t="str">
        <f t="shared" si="467"/>
        <v/>
      </c>
      <c r="V2309" s="41" t="e">
        <f t="shared" si="455"/>
        <v>#N/A</v>
      </c>
      <c r="W2309" s="18" t="e">
        <f>_xlfn.XLOOKUP($B2309,'[1]Query2 w Prices'!$B:$B,'[1]Query2 w Prices'!$L:$L)</f>
        <v>#N/A</v>
      </c>
    </row>
    <row r="2310" spans="2:23" ht="16.5" customHeight="1" x14ac:dyDescent="0.25">
      <c r="B2310" s="42" t="s">
        <v>3871</v>
      </c>
      <c r="C2310" s="33" t="s">
        <v>7013</v>
      </c>
      <c r="D2310" s="34" t="str">
        <f>_xlfn.XLOOKUP($B2310,[1]Redo!$A:$A,[1]Redo!$AD:$AD)</f>
        <v>SGN,S11,BFY,W11-23(CA),</v>
      </c>
      <c r="E2310" s="35">
        <v>1326</v>
      </c>
      <c r="F2310" s="36">
        <f>_xlfn.XLOOKUP($B2310,'[1]DOT Signs Costs (2)'!$A:$A,'[1]DOT Signs Costs (2)'!$Y:$Y)</f>
        <v>0.77759999999999996</v>
      </c>
      <c r="G2310" s="37">
        <f t="shared" si="457"/>
        <v>46.655999999999999</v>
      </c>
      <c r="H2310" s="36">
        <f>_xlfn.XLOOKUP($B2310,'[1]DOT Signs Costs (2)'!$A:$A,'[1]DOT Signs Costs (2)'!$W:$W)</f>
        <v>145.024</v>
      </c>
      <c r="I2310" s="36">
        <f t="shared" si="456"/>
        <v>36.072863999999996</v>
      </c>
      <c r="J2310" s="36">
        <f t="shared" si="458"/>
        <v>0.52099200000000001</v>
      </c>
      <c r="K2310" s="36">
        <f t="shared" si="459"/>
        <v>36.072863999999996</v>
      </c>
      <c r="L2310" s="36">
        <f t="shared" si="460"/>
        <v>181.61785600000002</v>
      </c>
      <c r="M2310" s="36">
        <f t="shared" si="461"/>
        <v>14.202516339200002</v>
      </c>
      <c r="N2310" s="36">
        <f t="shared" si="462"/>
        <v>195.82037233920002</v>
      </c>
      <c r="O2310" s="36">
        <f t="shared" si="463"/>
        <v>35.683639580919262</v>
      </c>
      <c r="P2310" s="36">
        <f t="shared" si="464"/>
        <v>231.5040119201193</v>
      </c>
      <c r="Q2310" s="38" t="e">
        <v>#N/A</v>
      </c>
      <c r="R2310" s="39" t="str">
        <f t="shared" si="465"/>
        <v xml:space="preserve"> </v>
      </c>
      <c r="S2310" s="40"/>
      <c r="T2310" s="41" t="str">
        <f t="shared" si="466"/>
        <v/>
      </c>
      <c r="U2310" s="41" t="str">
        <f t="shared" si="467"/>
        <v/>
      </c>
      <c r="V2310" s="41" t="e">
        <f t="shared" ref="V2310:V2373" si="468">ROUND($W2310+7.75%,2)</f>
        <v>#N/A</v>
      </c>
      <c r="W2310" s="18" t="e">
        <f>_xlfn.XLOOKUP($B2310,'[1]Query2 w Prices'!$B:$B,'[1]Query2 w Prices'!$L:$L)</f>
        <v>#N/A</v>
      </c>
    </row>
    <row r="2311" spans="2:23" ht="16.5" customHeight="1" x14ac:dyDescent="0.25">
      <c r="B2311" s="32" t="s">
        <v>3872</v>
      </c>
      <c r="C2311" s="33" t="s">
        <v>7014</v>
      </c>
      <c r="D2311" s="34" t="str">
        <f>_xlfn.XLOOKUP($B2311,[1]Redo!$A:$A,[1]Redo!$AD:$AD)</f>
        <v>SGN,S11,BFY,W11-3,</v>
      </c>
      <c r="E2311" s="35">
        <v>1326</v>
      </c>
      <c r="F2311" s="36">
        <f>_xlfn.XLOOKUP($B2311,'[1]DOT Signs Costs (2)'!$A:$A,'[1]DOT Signs Costs (2)'!$Y:$Y)</f>
        <v>0.22939999999999999</v>
      </c>
      <c r="G2311" s="37">
        <f t="shared" si="457"/>
        <v>13.763999999999999</v>
      </c>
      <c r="H2311" s="36">
        <f>_xlfn.XLOOKUP($B2311,'[1]DOT Signs Costs (2)'!$A:$A,'[1]DOT Signs Costs (2)'!$W:$W)</f>
        <v>36.256</v>
      </c>
      <c r="I2311" s="36">
        <f t="shared" ref="I2311:I2374" si="469">F2311*$K$4</f>
        <v>10.641866</v>
      </c>
      <c r="J2311" s="36">
        <f t="shared" si="458"/>
        <v>0.153698</v>
      </c>
      <c r="K2311" s="36">
        <f t="shared" si="459"/>
        <v>10.641866</v>
      </c>
      <c r="L2311" s="36">
        <f t="shared" si="460"/>
        <v>47.051563999999999</v>
      </c>
      <c r="M2311" s="36">
        <f t="shared" si="461"/>
        <v>3.6794323048000002</v>
      </c>
      <c r="N2311" s="36">
        <f t="shared" si="462"/>
        <v>50.730996304800001</v>
      </c>
      <c r="O2311" s="36">
        <f t="shared" si="463"/>
        <v>9.2445263283724479</v>
      </c>
      <c r="P2311" s="36">
        <f t="shared" si="464"/>
        <v>59.975522633172446</v>
      </c>
      <c r="Q2311" s="38" t="e">
        <v>#N/A</v>
      </c>
      <c r="R2311" s="39" t="str">
        <f t="shared" si="465"/>
        <v xml:space="preserve"> </v>
      </c>
      <c r="S2311" s="40"/>
      <c r="T2311" s="41" t="str">
        <f t="shared" si="466"/>
        <v/>
      </c>
      <c r="U2311" s="41" t="str">
        <f t="shared" si="467"/>
        <v/>
      </c>
      <c r="V2311" s="41" t="e">
        <f t="shared" si="468"/>
        <v>#N/A</v>
      </c>
      <c r="W2311" s="18" t="e">
        <f>_xlfn.XLOOKUP($B2311,'[1]Query2 w Prices'!$B:$B,'[1]Query2 w Prices'!$L:$L)</f>
        <v>#N/A</v>
      </c>
    </row>
    <row r="2312" spans="2:23" ht="16.5" customHeight="1" x14ac:dyDescent="0.25">
      <c r="B2312" s="42" t="s">
        <v>3873</v>
      </c>
      <c r="C2312" s="33" t="s">
        <v>7015</v>
      </c>
      <c r="D2312" s="34" t="str">
        <f>_xlfn.XLOOKUP($B2312,[1]Redo!$A:$A,[1]Redo!$AD:$AD)</f>
        <v>SGN,S11,BFY,W11-3,</v>
      </c>
      <c r="E2312" s="35">
        <v>1326</v>
      </c>
      <c r="F2312" s="36">
        <f>_xlfn.XLOOKUP($B2312,'[1]DOT Signs Costs (2)'!$A:$A,'[1]DOT Signs Costs (2)'!$Y:$Y)</f>
        <v>0.33468750000000008</v>
      </c>
      <c r="G2312" s="37">
        <f t="shared" si="457"/>
        <v>20.081250000000004</v>
      </c>
      <c r="H2312" s="36">
        <f>_xlfn.XLOOKUP($B2312,'[1]DOT Signs Costs (2)'!$A:$A,'[1]DOT Signs Costs (2)'!$W:$W)</f>
        <v>56.650000000000006</v>
      </c>
      <c r="I2312" s="36">
        <f t="shared" si="469"/>
        <v>15.526153125000004</v>
      </c>
      <c r="J2312" s="36">
        <f t="shared" si="458"/>
        <v>0.22424062500000008</v>
      </c>
      <c r="K2312" s="36">
        <f t="shared" si="459"/>
        <v>15.526153125000004</v>
      </c>
      <c r="L2312" s="36">
        <f t="shared" si="460"/>
        <v>72.400393750000006</v>
      </c>
      <c r="M2312" s="36">
        <f t="shared" si="461"/>
        <v>5.6617107912500009</v>
      </c>
      <c r="N2312" s="36">
        <f t="shared" si="462"/>
        <v>78.062104541250008</v>
      </c>
      <c r="O2312" s="36">
        <f t="shared" si="463"/>
        <v>14.224975522735164</v>
      </c>
      <c r="P2312" s="36">
        <f t="shared" si="464"/>
        <v>92.287080063985172</v>
      </c>
      <c r="Q2312" s="38" t="e">
        <v>#N/A</v>
      </c>
      <c r="R2312" s="39" t="str">
        <f t="shared" si="465"/>
        <v xml:space="preserve"> </v>
      </c>
      <c r="S2312" s="40"/>
      <c r="T2312" s="41" t="str">
        <f t="shared" si="466"/>
        <v/>
      </c>
      <c r="U2312" s="41" t="str">
        <f t="shared" si="467"/>
        <v/>
      </c>
      <c r="V2312" s="41" t="e">
        <f t="shared" si="468"/>
        <v>#N/A</v>
      </c>
      <c r="W2312" s="18" t="e">
        <f>_xlfn.XLOOKUP($B2312,'[1]Query2 w Prices'!$B:$B,'[1]Query2 w Prices'!$L:$L)</f>
        <v>#N/A</v>
      </c>
    </row>
    <row r="2313" spans="2:23" ht="16.5" customHeight="1" x14ac:dyDescent="0.25">
      <c r="B2313" s="32" t="s">
        <v>3874</v>
      </c>
      <c r="C2313" s="33" t="s">
        <v>7016</v>
      </c>
      <c r="D2313" s="34" t="str">
        <f>_xlfn.XLOOKUP($B2313,[1]Redo!$A:$A,[1]Redo!$AD:$AD)</f>
        <v>SGN,S11,BFY,W11-3,</v>
      </c>
      <c r="E2313" s="35">
        <v>1326</v>
      </c>
      <c r="F2313" s="36">
        <f>_xlfn.XLOOKUP($B2313,'[1]DOT Signs Costs (2)'!$A:$A,'[1]DOT Signs Costs (2)'!$Y:$Y)</f>
        <v>0.46115</v>
      </c>
      <c r="G2313" s="37">
        <f t="shared" si="457"/>
        <v>27.669</v>
      </c>
      <c r="H2313" s="36">
        <f>_xlfn.XLOOKUP($B2313,'[1]DOT Signs Costs (2)'!$A:$A,'[1]DOT Signs Costs (2)'!$W:$W)</f>
        <v>81.576000000000008</v>
      </c>
      <c r="I2313" s="36">
        <f t="shared" si="469"/>
        <v>21.3927485</v>
      </c>
      <c r="J2313" s="36">
        <f t="shared" si="458"/>
        <v>0.30897050000000004</v>
      </c>
      <c r="K2313" s="36">
        <f t="shared" si="459"/>
        <v>21.3927485</v>
      </c>
      <c r="L2313" s="36">
        <f t="shared" si="460"/>
        <v>103.277719</v>
      </c>
      <c r="M2313" s="36">
        <f t="shared" si="461"/>
        <v>8.0763176258000016</v>
      </c>
      <c r="N2313" s="36">
        <f t="shared" si="462"/>
        <v>111.35403662580001</v>
      </c>
      <c r="O2313" s="36">
        <f t="shared" si="463"/>
        <v>20.291644129613871</v>
      </c>
      <c r="P2313" s="36">
        <f t="shared" si="464"/>
        <v>131.64568075541388</v>
      </c>
      <c r="Q2313" s="38" t="e">
        <v>#N/A</v>
      </c>
      <c r="R2313" s="39" t="str">
        <f t="shared" si="465"/>
        <v xml:space="preserve"> </v>
      </c>
      <c r="S2313" s="40"/>
      <c r="T2313" s="41" t="str">
        <f t="shared" si="466"/>
        <v/>
      </c>
      <c r="U2313" s="41" t="str">
        <f t="shared" si="467"/>
        <v/>
      </c>
      <c r="V2313" s="41" t="e">
        <f t="shared" si="468"/>
        <v>#N/A</v>
      </c>
      <c r="W2313" s="18" t="e">
        <f>_xlfn.XLOOKUP($B2313,'[1]Query2 w Prices'!$B:$B,'[1]Query2 w Prices'!$L:$L)</f>
        <v>#N/A</v>
      </c>
    </row>
    <row r="2314" spans="2:23" ht="16.5" customHeight="1" x14ac:dyDescent="0.25">
      <c r="B2314" s="42" t="s">
        <v>3875</v>
      </c>
      <c r="C2314" s="33" t="s">
        <v>7017</v>
      </c>
      <c r="D2314" s="34" t="str">
        <f>_xlfn.XLOOKUP($B2314,[1]Redo!$A:$A,[1]Redo!$AD:$AD)</f>
        <v>SGN,S11,BFY,W11-3,</v>
      </c>
      <c r="E2314" s="35">
        <v>1326</v>
      </c>
      <c r="F2314" s="36">
        <f>_xlfn.XLOOKUP($B2314,'[1]DOT Signs Costs (2)'!$A:$A,'[1]DOT Signs Costs (2)'!$Y:$Y)</f>
        <v>0.77759999999999996</v>
      </c>
      <c r="G2314" s="37">
        <f t="shared" ref="G2314:G2377" si="470">IFERROR(SUM(F2314*60), " ")</f>
        <v>46.655999999999999</v>
      </c>
      <c r="H2314" s="36">
        <f>_xlfn.XLOOKUP($B2314,'[1]DOT Signs Costs (2)'!$A:$A,'[1]DOT Signs Costs (2)'!$W:$W)</f>
        <v>145.024</v>
      </c>
      <c r="I2314" s="36">
        <f t="shared" si="469"/>
        <v>36.072863999999996</v>
      </c>
      <c r="J2314" s="36">
        <f t="shared" ref="J2314:J2377" si="471">IFERROR(SUM($J$4*F2314), " " )</f>
        <v>0.52099200000000001</v>
      </c>
      <c r="K2314" s="36">
        <f t="shared" ref="K2314:K2377" si="472">IFERROR(SUM($K$4*F2314), " ")</f>
        <v>36.072863999999996</v>
      </c>
      <c r="L2314" s="36">
        <f t="shared" ref="L2314:L2377" si="473">IFERROR(SUM(H2314+J2314+K2314), " ")</f>
        <v>181.61785600000002</v>
      </c>
      <c r="M2314" s="36">
        <f t="shared" ref="M2314:M2377" si="474">IFERROR(SUM(L2314*$M$4), " ")</f>
        <v>14.202516339200002</v>
      </c>
      <c r="N2314" s="36">
        <f t="shared" ref="N2314:N2377" si="475">IFERROR(SUM(L2314+M2314), " ")</f>
        <v>195.82037233920002</v>
      </c>
      <c r="O2314" s="36">
        <f t="shared" ref="O2314:O2377" si="476">IFERROR(SUM(N2314*$O$4), " ")</f>
        <v>35.683639580919262</v>
      </c>
      <c r="P2314" s="36">
        <f t="shared" ref="P2314:P2377" si="477">IFERROR(SUM(O2314+N2314),"")</f>
        <v>231.5040119201193</v>
      </c>
      <c r="Q2314" s="38" t="e">
        <v>#N/A</v>
      </c>
      <c r="R2314" s="39" t="str">
        <f t="shared" ref="R2314:R2377" si="478">IFERROR(SUM(Q2314-P2314)/(P2314)," ")</f>
        <v xml:space="preserve"> </v>
      </c>
      <c r="S2314" s="40"/>
      <c r="T2314" s="41" t="str">
        <f t="shared" ref="T2314:T2377" si="479">IF(S2314=0,"",Q2314*S2314)</f>
        <v/>
      </c>
      <c r="U2314" s="41" t="str">
        <f t="shared" ref="U2314:U2377" si="480">IFERROR(T2314-(P2314*S2314),"")</f>
        <v/>
      </c>
      <c r="V2314" s="41" t="e">
        <f t="shared" si="468"/>
        <v>#N/A</v>
      </c>
      <c r="W2314" s="18" t="e">
        <f>_xlfn.XLOOKUP($B2314,'[1]Query2 w Prices'!$B:$B,'[1]Query2 w Prices'!$L:$L)</f>
        <v>#N/A</v>
      </c>
    </row>
    <row r="2315" spans="2:23" ht="16.5" customHeight="1" x14ac:dyDescent="0.25">
      <c r="B2315" s="32" t="s">
        <v>3876</v>
      </c>
      <c r="C2315" s="33" t="s">
        <v>7018</v>
      </c>
      <c r="D2315" s="34" t="str">
        <f>_xlfn.XLOOKUP($B2315,[1]Redo!$A:$A,[1]Redo!$AD:$AD)</f>
        <v>SGN,S11,BFY,W1-13,</v>
      </c>
      <c r="E2315" s="35">
        <v>1326</v>
      </c>
      <c r="F2315" s="36">
        <f>_xlfn.XLOOKUP($B2315,'[1]DOT Signs Costs (2)'!$A:$A,'[1]DOT Signs Costs (2)'!$Y:$Y)</f>
        <v>0.46115</v>
      </c>
      <c r="G2315" s="37">
        <f t="shared" si="470"/>
        <v>27.669</v>
      </c>
      <c r="H2315" s="36">
        <f>_xlfn.XLOOKUP($B2315,'[1]DOT Signs Costs (2)'!$A:$A,'[1]DOT Signs Costs (2)'!$W:$W)</f>
        <v>81.576000000000008</v>
      </c>
      <c r="I2315" s="36">
        <f t="shared" si="469"/>
        <v>21.3927485</v>
      </c>
      <c r="J2315" s="36">
        <f t="shared" si="471"/>
        <v>0.30897050000000004</v>
      </c>
      <c r="K2315" s="36">
        <f t="shared" si="472"/>
        <v>21.3927485</v>
      </c>
      <c r="L2315" s="36">
        <f t="shared" si="473"/>
        <v>103.277719</v>
      </c>
      <c r="M2315" s="36">
        <f t="shared" si="474"/>
        <v>8.0763176258000016</v>
      </c>
      <c r="N2315" s="36">
        <f t="shared" si="475"/>
        <v>111.35403662580001</v>
      </c>
      <c r="O2315" s="36">
        <f t="shared" si="476"/>
        <v>20.291644129613871</v>
      </c>
      <c r="P2315" s="36">
        <f t="shared" si="477"/>
        <v>131.64568075541388</v>
      </c>
      <c r="Q2315" s="38">
        <v>74.900000000000006</v>
      </c>
      <c r="R2315" s="39">
        <f t="shared" si="478"/>
        <v>-0.43104855723175883</v>
      </c>
      <c r="S2315" s="40"/>
      <c r="T2315" s="41" t="str">
        <f t="shared" si="479"/>
        <v/>
      </c>
      <c r="U2315" s="41" t="str">
        <f t="shared" si="480"/>
        <v/>
      </c>
      <c r="V2315" s="41">
        <f t="shared" si="468"/>
        <v>74.900000000000006</v>
      </c>
      <c r="W2315" s="18">
        <f>_xlfn.XLOOKUP($B2315,'[1]Query2 w Prices'!$B:$B,'[1]Query2 w Prices'!$L:$L)</f>
        <v>74.823300000000003</v>
      </c>
    </row>
    <row r="2316" spans="2:23" ht="16.5" customHeight="1" x14ac:dyDescent="0.25">
      <c r="B2316" s="42" t="s">
        <v>3879</v>
      </c>
      <c r="C2316" s="33" t="s">
        <v>7019</v>
      </c>
      <c r="D2316" s="34" t="str">
        <f>_xlfn.XLOOKUP($B2316,[1]Redo!$A:$A,[1]Redo!$AD:$AD)</f>
        <v>SGN,S11,BFY,W1-13,</v>
      </c>
      <c r="E2316" s="35">
        <v>1326</v>
      </c>
      <c r="F2316" s="36">
        <f>_xlfn.XLOOKUP($B2316,'[1]DOT Signs Costs (2)'!$A:$A,'[1]DOT Signs Costs (2)'!$Y:$Y)</f>
        <v>0.77759999999999996</v>
      </c>
      <c r="G2316" s="37">
        <f t="shared" si="470"/>
        <v>46.655999999999999</v>
      </c>
      <c r="H2316" s="36">
        <f>_xlfn.XLOOKUP($B2316,'[1]DOT Signs Costs (2)'!$A:$A,'[1]DOT Signs Costs (2)'!$W:$W)</f>
        <v>145.024</v>
      </c>
      <c r="I2316" s="36">
        <f t="shared" si="469"/>
        <v>36.072863999999996</v>
      </c>
      <c r="J2316" s="36">
        <f t="shared" si="471"/>
        <v>0.52099200000000001</v>
      </c>
      <c r="K2316" s="36">
        <f t="shared" si="472"/>
        <v>36.072863999999996</v>
      </c>
      <c r="L2316" s="36">
        <f t="shared" si="473"/>
        <v>181.61785600000002</v>
      </c>
      <c r="M2316" s="36">
        <f t="shared" si="474"/>
        <v>14.202516339200002</v>
      </c>
      <c r="N2316" s="36">
        <f t="shared" si="475"/>
        <v>195.82037233920002</v>
      </c>
      <c r="O2316" s="36">
        <f t="shared" si="476"/>
        <v>35.683639580919262</v>
      </c>
      <c r="P2316" s="36">
        <f t="shared" si="477"/>
        <v>231.5040119201193</v>
      </c>
      <c r="Q2316" s="38">
        <v>140.65</v>
      </c>
      <c r="R2316" s="39">
        <f t="shared" si="478"/>
        <v>-0.39245113363939699</v>
      </c>
      <c r="S2316" s="40"/>
      <c r="T2316" s="41" t="str">
        <f t="shared" si="479"/>
        <v/>
      </c>
      <c r="U2316" s="41" t="str">
        <f t="shared" si="480"/>
        <v/>
      </c>
      <c r="V2316" s="41">
        <f t="shared" si="468"/>
        <v>140.65</v>
      </c>
      <c r="W2316" s="18">
        <f>_xlfn.XLOOKUP($B2316,'[1]Query2 w Prices'!$B:$B,'[1]Query2 w Prices'!$L:$L)</f>
        <v>140.5771</v>
      </c>
    </row>
    <row r="2317" spans="2:23" ht="16.5" customHeight="1" x14ac:dyDescent="0.25">
      <c r="B2317" s="32" t="s">
        <v>3880</v>
      </c>
      <c r="C2317" s="33" t="s">
        <v>7020</v>
      </c>
      <c r="D2317" s="34" t="str">
        <f>_xlfn.XLOOKUP($B2317,[1]Redo!$A:$A,[1]Redo!$AD:$AD)</f>
        <v>SGN,S11,BFY,W11-4,</v>
      </c>
      <c r="E2317" s="35">
        <v>1326</v>
      </c>
      <c r="F2317" s="36">
        <f>_xlfn.XLOOKUP($B2317,'[1]DOT Signs Costs (2)'!$A:$A,'[1]DOT Signs Costs (2)'!$Y:$Y)</f>
        <v>0.77759999999999996</v>
      </c>
      <c r="G2317" s="37">
        <f t="shared" si="470"/>
        <v>46.655999999999999</v>
      </c>
      <c r="H2317" s="36">
        <f>_xlfn.XLOOKUP($B2317,'[1]DOT Signs Costs (2)'!$A:$A,'[1]DOT Signs Costs (2)'!$W:$W)</f>
        <v>145.024</v>
      </c>
      <c r="I2317" s="36">
        <f t="shared" si="469"/>
        <v>36.072863999999996</v>
      </c>
      <c r="J2317" s="36">
        <f t="shared" si="471"/>
        <v>0.52099200000000001</v>
      </c>
      <c r="K2317" s="36">
        <f t="shared" si="472"/>
        <v>36.072863999999996</v>
      </c>
      <c r="L2317" s="36">
        <f t="shared" si="473"/>
        <v>181.61785600000002</v>
      </c>
      <c r="M2317" s="36">
        <f t="shared" si="474"/>
        <v>14.202516339200002</v>
      </c>
      <c r="N2317" s="36">
        <f t="shared" si="475"/>
        <v>195.82037233920002</v>
      </c>
      <c r="O2317" s="36">
        <f t="shared" si="476"/>
        <v>35.683639580919262</v>
      </c>
      <c r="P2317" s="36">
        <f t="shared" si="477"/>
        <v>231.5040119201193</v>
      </c>
      <c r="Q2317" s="38">
        <v>140.65</v>
      </c>
      <c r="R2317" s="39">
        <f t="shared" si="478"/>
        <v>-0.39245113363939699</v>
      </c>
      <c r="S2317" s="40"/>
      <c r="T2317" s="41" t="str">
        <f t="shared" si="479"/>
        <v/>
      </c>
      <c r="U2317" s="41" t="str">
        <f t="shared" si="480"/>
        <v/>
      </c>
      <c r="V2317" s="41">
        <f t="shared" si="468"/>
        <v>140.65</v>
      </c>
      <c r="W2317" s="18">
        <f>_xlfn.XLOOKUP($B2317,'[1]Query2 w Prices'!$B:$B,'[1]Query2 w Prices'!$L:$L)</f>
        <v>140.5771</v>
      </c>
    </row>
    <row r="2318" spans="2:23" ht="16.5" customHeight="1" x14ac:dyDescent="0.25">
      <c r="B2318" s="42" t="s">
        <v>3883</v>
      </c>
      <c r="C2318" s="33" t="s">
        <v>7021</v>
      </c>
      <c r="D2318" s="34" t="str">
        <f>_xlfn.XLOOKUP($B2318,[1]Redo!$A:$A,[1]Redo!$AD:$AD)</f>
        <v>SGN,S11,BFY,W11-4,</v>
      </c>
      <c r="E2318" s="35">
        <v>1326</v>
      </c>
      <c r="F2318" s="36">
        <f>_xlfn.XLOOKUP($B2318,'[1]DOT Signs Costs (2)'!$A:$A,'[1]DOT Signs Costs (2)'!$Y:$Y)</f>
        <v>0.33468750000000008</v>
      </c>
      <c r="G2318" s="37">
        <f t="shared" si="470"/>
        <v>20.081250000000004</v>
      </c>
      <c r="H2318" s="36">
        <f>_xlfn.XLOOKUP($B2318,'[1]DOT Signs Costs (2)'!$A:$A,'[1]DOT Signs Costs (2)'!$W:$W)</f>
        <v>56.650000000000006</v>
      </c>
      <c r="I2318" s="36">
        <f t="shared" si="469"/>
        <v>15.526153125000004</v>
      </c>
      <c r="J2318" s="36">
        <f t="shared" si="471"/>
        <v>0.22424062500000008</v>
      </c>
      <c r="K2318" s="36">
        <f t="shared" si="472"/>
        <v>15.526153125000004</v>
      </c>
      <c r="L2318" s="36">
        <f t="shared" si="473"/>
        <v>72.400393750000006</v>
      </c>
      <c r="M2318" s="36">
        <f t="shared" si="474"/>
        <v>5.6617107912500009</v>
      </c>
      <c r="N2318" s="36">
        <f t="shared" si="475"/>
        <v>78.062104541250008</v>
      </c>
      <c r="O2318" s="36">
        <f t="shared" si="476"/>
        <v>14.224975522735164</v>
      </c>
      <c r="P2318" s="36">
        <f t="shared" si="477"/>
        <v>92.287080063985172</v>
      </c>
      <c r="Q2318" s="38">
        <v>55.34</v>
      </c>
      <c r="R2318" s="39">
        <f t="shared" si="478"/>
        <v>-0.40034943177711052</v>
      </c>
      <c r="S2318" s="40"/>
      <c r="T2318" s="41" t="str">
        <f t="shared" si="479"/>
        <v/>
      </c>
      <c r="U2318" s="41" t="str">
        <f t="shared" si="480"/>
        <v/>
      </c>
      <c r="V2318" s="41">
        <f t="shared" si="468"/>
        <v>55.34</v>
      </c>
      <c r="W2318" s="18">
        <f>_xlfn.XLOOKUP($B2318,'[1]Query2 w Prices'!$B:$B,'[1]Query2 w Prices'!$L:$L)</f>
        <v>55.267200000000003</v>
      </c>
    </row>
    <row r="2319" spans="2:23" ht="16.5" customHeight="1" x14ac:dyDescent="0.25">
      <c r="B2319" s="32" t="s">
        <v>3884</v>
      </c>
      <c r="C2319" s="33" t="s">
        <v>7022</v>
      </c>
      <c r="D2319" s="34" t="str">
        <f>_xlfn.XLOOKUP($B2319,[1]Redo!$A:$A,[1]Redo!$AD:$AD)</f>
        <v>SGN,S11,BFY,W11-4,</v>
      </c>
      <c r="E2319" s="35">
        <v>1326</v>
      </c>
      <c r="F2319" s="36">
        <f>_xlfn.XLOOKUP($B2319,'[1]DOT Signs Costs (2)'!$A:$A,'[1]DOT Signs Costs (2)'!$Y:$Y)</f>
        <v>0.46115</v>
      </c>
      <c r="G2319" s="37">
        <f t="shared" si="470"/>
        <v>27.669</v>
      </c>
      <c r="H2319" s="36">
        <f>_xlfn.XLOOKUP($B2319,'[1]DOT Signs Costs (2)'!$A:$A,'[1]DOT Signs Costs (2)'!$W:$W)</f>
        <v>81.576000000000008</v>
      </c>
      <c r="I2319" s="36">
        <f t="shared" si="469"/>
        <v>21.3927485</v>
      </c>
      <c r="J2319" s="36">
        <f t="shared" si="471"/>
        <v>0.30897050000000004</v>
      </c>
      <c r="K2319" s="36">
        <f t="shared" si="472"/>
        <v>21.3927485</v>
      </c>
      <c r="L2319" s="36">
        <f t="shared" si="473"/>
        <v>103.277719</v>
      </c>
      <c r="M2319" s="36">
        <f t="shared" si="474"/>
        <v>8.0763176258000016</v>
      </c>
      <c r="N2319" s="36">
        <f t="shared" si="475"/>
        <v>111.35403662580001</v>
      </c>
      <c r="O2319" s="36">
        <f t="shared" si="476"/>
        <v>20.291644129613871</v>
      </c>
      <c r="P2319" s="36">
        <f t="shared" si="477"/>
        <v>131.64568075541388</v>
      </c>
      <c r="Q2319" s="38" t="e">
        <v>#N/A</v>
      </c>
      <c r="R2319" s="39" t="str">
        <f t="shared" si="478"/>
        <v xml:space="preserve"> </v>
      </c>
      <c r="S2319" s="40"/>
      <c r="T2319" s="41" t="str">
        <f t="shared" si="479"/>
        <v/>
      </c>
      <c r="U2319" s="41" t="str">
        <f t="shared" si="480"/>
        <v/>
      </c>
      <c r="V2319" s="41" t="e">
        <f t="shared" si="468"/>
        <v>#N/A</v>
      </c>
      <c r="W2319" s="18" t="e">
        <f>_xlfn.XLOOKUP($B2319,'[1]Query2 w Prices'!$B:$B,'[1]Query2 w Prices'!$L:$L)</f>
        <v>#N/A</v>
      </c>
    </row>
    <row r="2320" spans="2:23" ht="16.5" customHeight="1" x14ac:dyDescent="0.25">
      <c r="B2320" s="42" t="s">
        <v>3885</v>
      </c>
      <c r="C2320" s="33" t="s">
        <v>7023</v>
      </c>
      <c r="D2320" s="34" t="str">
        <f>_xlfn.XLOOKUP($B2320,[1]Redo!$A:$A,[1]Redo!$AD:$AD)</f>
        <v>SGN,S11,BFY,W11-4,</v>
      </c>
      <c r="E2320" s="35">
        <v>1326</v>
      </c>
      <c r="F2320" s="36">
        <f>_xlfn.XLOOKUP($B2320,'[1]DOT Signs Costs (2)'!$A:$A,'[1]DOT Signs Costs (2)'!$Y:$Y)</f>
        <v>0.22939999999999999</v>
      </c>
      <c r="G2320" s="37">
        <f t="shared" si="470"/>
        <v>13.763999999999999</v>
      </c>
      <c r="H2320" s="36">
        <f>_xlfn.XLOOKUP($B2320,'[1]DOT Signs Costs (2)'!$A:$A,'[1]DOT Signs Costs (2)'!$W:$W)</f>
        <v>36.256</v>
      </c>
      <c r="I2320" s="36">
        <f t="shared" si="469"/>
        <v>10.641866</v>
      </c>
      <c r="J2320" s="36">
        <f t="shared" si="471"/>
        <v>0.153698</v>
      </c>
      <c r="K2320" s="36">
        <f t="shared" si="472"/>
        <v>10.641866</v>
      </c>
      <c r="L2320" s="36">
        <f t="shared" si="473"/>
        <v>47.051563999999999</v>
      </c>
      <c r="M2320" s="36">
        <f t="shared" si="474"/>
        <v>3.6794323048000002</v>
      </c>
      <c r="N2320" s="36">
        <f t="shared" si="475"/>
        <v>50.730996304800001</v>
      </c>
      <c r="O2320" s="36">
        <f t="shared" si="476"/>
        <v>9.2445263283724479</v>
      </c>
      <c r="P2320" s="36">
        <f t="shared" si="477"/>
        <v>59.975522633172446</v>
      </c>
      <c r="Q2320" s="38" t="e">
        <v>#N/A</v>
      </c>
      <c r="R2320" s="39" t="str">
        <f t="shared" si="478"/>
        <v xml:space="preserve"> </v>
      </c>
      <c r="S2320" s="40"/>
      <c r="T2320" s="41" t="str">
        <f t="shared" si="479"/>
        <v/>
      </c>
      <c r="U2320" s="41" t="str">
        <f t="shared" si="480"/>
        <v/>
      </c>
      <c r="V2320" s="41" t="e">
        <f t="shared" si="468"/>
        <v>#N/A</v>
      </c>
      <c r="W2320" s="18" t="e">
        <f>_xlfn.XLOOKUP($B2320,'[1]Query2 w Prices'!$B:$B,'[1]Query2 w Prices'!$L:$L)</f>
        <v>#N/A</v>
      </c>
    </row>
    <row r="2321" spans="2:23" ht="16.5" customHeight="1" x14ac:dyDescent="0.25">
      <c r="B2321" s="32" t="s">
        <v>3886</v>
      </c>
      <c r="C2321" s="33" t="s">
        <v>7024</v>
      </c>
      <c r="D2321" s="34" t="str">
        <f>_xlfn.XLOOKUP($B2321,[1]Redo!$A:$A,[1]Redo!$AD:$AD)</f>
        <v>SGN,S11,BFY,W11-5,</v>
      </c>
      <c r="E2321" s="35">
        <v>1326</v>
      </c>
      <c r="F2321" s="36">
        <f>_xlfn.XLOOKUP($B2321,'[1]DOT Signs Costs (2)'!$A:$A,'[1]DOT Signs Costs (2)'!$Y:$Y)</f>
        <v>0.33468750000000008</v>
      </c>
      <c r="G2321" s="37">
        <f t="shared" si="470"/>
        <v>20.081250000000004</v>
      </c>
      <c r="H2321" s="36">
        <f>_xlfn.XLOOKUP($B2321,'[1]DOT Signs Costs (2)'!$A:$A,'[1]DOT Signs Costs (2)'!$W:$W)</f>
        <v>56.650000000000006</v>
      </c>
      <c r="I2321" s="36">
        <f t="shared" si="469"/>
        <v>15.526153125000004</v>
      </c>
      <c r="J2321" s="36">
        <f t="shared" si="471"/>
        <v>0.22424062500000008</v>
      </c>
      <c r="K2321" s="36">
        <f t="shared" si="472"/>
        <v>15.526153125000004</v>
      </c>
      <c r="L2321" s="36">
        <f t="shared" si="473"/>
        <v>72.400393750000006</v>
      </c>
      <c r="M2321" s="36">
        <f t="shared" si="474"/>
        <v>5.6617107912500009</v>
      </c>
      <c r="N2321" s="36">
        <f t="shared" si="475"/>
        <v>78.062104541250008</v>
      </c>
      <c r="O2321" s="36">
        <f t="shared" si="476"/>
        <v>14.224975522735164</v>
      </c>
      <c r="P2321" s="36">
        <f t="shared" si="477"/>
        <v>92.287080063985172</v>
      </c>
      <c r="Q2321" s="38">
        <v>74.900000000000006</v>
      </c>
      <c r="R2321" s="39">
        <f t="shared" si="478"/>
        <v>-0.18840210408575311</v>
      </c>
      <c r="S2321" s="40"/>
      <c r="T2321" s="41" t="str">
        <f t="shared" si="479"/>
        <v/>
      </c>
      <c r="U2321" s="41" t="str">
        <f t="shared" si="480"/>
        <v/>
      </c>
      <c r="V2321" s="41">
        <f t="shared" si="468"/>
        <v>74.900000000000006</v>
      </c>
      <c r="W2321" s="18">
        <f>_xlfn.XLOOKUP($B2321,'[1]Query2 w Prices'!$B:$B,'[1]Query2 w Prices'!$L:$L)</f>
        <v>74.823300000000003</v>
      </c>
    </row>
    <row r="2322" spans="2:23" ht="16.5" customHeight="1" x14ac:dyDescent="0.25">
      <c r="B2322" s="42" t="s">
        <v>3889</v>
      </c>
      <c r="C2322" s="33" t="s">
        <v>7025</v>
      </c>
      <c r="D2322" s="34" t="str">
        <f>_xlfn.XLOOKUP($B2322,[1]Redo!$A:$A,[1]Redo!$AD:$AD)</f>
        <v>SGN,S11,BFY,W11-5,</v>
      </c>
      <c r="E2322" s="35">
        <v>1326</v>
      </c>
      <c r="F2322" s="36">
        <f>_xlfn.XLOOKUP($B2322,'[1]DOT Signs Costs (2)'!$A:$A,'[1]DOT Signs Costs (2)'!$Y:$Y)</f>
        <v>0.22939999999999999</v>
      </c>
      <c r="G2322" s="37">
        <f t="shared" si="470"/>
        <v>13.763999999999999</v>
      </c>
      <c r="H2322" s="36">
        <f>_xlfn.XLOOKUP($B2322,'[1]DOT Signs Costs (2)'!$A:$A,'[1]DOT Signs Costs (2)'!$W:$W)</f>
        <v>36.256</v>
      </c>
      <c r="I2322" s="36">
        <f t="shared" si="469"/>
        <v>10.641866</v>
      </c>
      <c r="J2322" s="36">
        <f t="shared" si="471"/>
        <v>0.153698</v>
      </c>
      <c r="K2322" s="36">
        <f t="shared" si="472"/>
        <v>10.641866</v>
      </c>
      <c r="L2322" s="36">
        <f t="shared" si="473"/>
        <v>47.051563999999999</v>
      </c>
      <c r="M2322" s="36">
        <f t="shared" si="474"/>
        <v>3.6794323048000002</v>
      </c>
      <c r="N2322" s="36">
        <f t="shared" si="475"/>
        <v>50.730996304800001</v>
      </c>
      <c r="O2322" s="36">
        <f t="shared" si="476"/>
        <v>9.2445263283724479</v>
      </c>
      <c r="P2322" s="36">
        <f t="shared" si="477"/>
        <v>59.975522633172446</v>
      </c>
      <c r="Q2322" s="38" t="e">
        <v>#N/A</v>
      </c>
      <c r="R2322" s="39" t="str">
        <f t="shared" si="478"/>
        <v xml:space="preserve"> </v>
      </c>
      <c r="S2322" s="40"/>
      <c r="T2322" s="41" t="str">
        <f t="shared" si="479"/>
        <v/>
      </c>
      <c r="U2322" s="41" t="str">
        <f t="shared" si="480"/>
        <v/>
      </c>
      <c r="V2322" s="41" t="e">
        <f t="shared" si="468"/>
        <v>#N/A</v>
      </c>
      <c r="W2322" s="18" t="e">
        <f>_xlfn.XLOOKUP($B2322,'[1]Query2 w Prices'!$B:$B,'[1]Query2 w Prices'!$L:$L)</f>
        <v>#N/A</v>
      </c>
    </row>
    <row r="2323" spans="2:23" ht="16.5" customHeight="1" x14ac:dyDescent="0.25">
      <c r="B2323" s="32" t="s">
        <v>3890</v>
      </c>
      <c r="C2323" s="33" t="s">
        <v>7026</v>
      </c>
      <c r="D2323" s="34" t="str">
        <f>_xlfn.XLOOKUP($B2323,[1]Redo!$A:$A,[1]Redo!$AD:$AD)</f>
        <v>SGN,S11,BFY,W11-5,</v>
      </c>
      <c r="E2323" s="35">
        <v>1326</v>
      </c>
      <c r="F2323" s="36">
        <f>_xlfn.XLOOKUP($B2323,'[1]DOT Signs Costs (2)'!$A:$A,'[1]DOT Signs Costs (2)'!$Y:$Y)</f>
        <v>0.46115</v>
      </c>
      <c r="G2323" s="37">
        <f t="shared" si="470"/>
        <v>27.669</v>
      </c>
      <c r="H2323" s="36">
        <f>_xlfn.XLOOKUP($B2323,'[1]DOT Signs Costs (2)'!$A:$A,'[1]DOT Signs Costs (2)'!$W:$W)</f>
        <v>81.576000000000008</v>
      </c>
      <c r="I2323" s="36">
        <f t="shared" si="469"/>
        <v>21.3927485</v>
      </c>
      <c r="J2323" s="36">
        <f t="shared" si="471"/>
        <v>0.30897050000000004</v>
      </c>
      <c r="K2323" s="36">
        <f t="shared" si="472"/>
        <v>21.3927485</v>
      </c>
      <c r="L2323" s="36">
        <f t="shared" si="473"/>
        <v>103.277719</v>
      </c>
      <c r="M2323" s="36">
        <f t="shared" si="474"/>
        <v>8.0763176258000016</v>
      </c>
      <c r="N2323" s="36">
        <f t="shared" si="475"/>
        <v>111.35403662580001</v>
      </c>
      <c r="O2323" s="36">
        <f t="shared" si="476"/>
        <v>20.291644129613871</v>
      </c>
      <c r="P2323" s="36">
        <f t="shared" si="477"/>
        <v>131.64568075541388</v>
      </c>
      <c r="Q2323" s="38" t="e">
        <v>#N/A</v>
      </c>
      <c r="R2323" s="39" t="str">
        <f t="shared" si="478"/>
        <v xml:space="preserve"> </v>
      </c>
      <c r="S2323" s="40"/>
      <c r="T2323" s="41" t="str">
        <f t="shared" si="479"/>
        <v/>
      </c>
      <c r="U2323" s="41" t="str">
        <f t="shared" si="480"/>
        <v/>
      </c>
      <c r="V2323" s="41" t="e">
        <f t="shared" si="468"/>
        <v>#N/A</v>
      </c>
      <c r="W2323" s="18" t="e">
        <f>_xlfn.XLOOKUP($B2323,'[1]Query2 w Prices'!$B:$B,'[1]Query2 w Prices'!$L:$L)</f>
        <v>#N/A</v>
      </c>
    </row>
    <row r="2324" spans="2:23" ht="16.5" customHeight="1" x14ac:dyDescent="0.25">
      <c r="B2324" s="42" t="s">
        <v>3891</v>
      </c>
      <c r="C2324" s="33" t="s">
        <v>7027</v>
      </c>
      <c r="D2324" s="34" t="str">
        <f>_xlfn.XLOOKUP($B2324,[1]Redo!$A:$A,[1]Redo!$AD:$AD)</f>
        <v>SGN,S11,BFY,W11-5,</v>
      </c>
      <c r="E2324" s="35">
        <v>1326</v>
      </c>
      <c r="F2324" s="36">
        <f>_xlfn.XLOOKUP($B2324,'[1]DOT Signs Costs (2)'!$A:$A,'[1]DOT Signs Costs (2)'!$Y:$Y)</f>
        <v>0.77759999999999996</v>
      </c>
      <c r="G2324" s="37">
        <f t="shared" si="470"/>
        <v>46.655999999999999</v>
      </c>
      <c r="H2324" s="36">
        <f>_xlfn.XLOOKUP($B2324,'[1]DOT Signs Costs (2)'!$A:$A,'[1]DOT Signs Costs (2)'!$W:$W)</f>
        <v>145.024</v>
      </c>
      <c r="I2324" s="36">
        <f t="shared" si="469"/>
        <v>36.072863999999996</v>
      </c>
      <c r="J2324" s="36">
        <f t="shared" si="471"/>
        <v>0.52099200000000001</v>
      </c>
      <c r="K2324" s="36">
        <f t="shared" si="472"/>
        <v>36.072863999999996</v>
      </c>
      <c r="L2324" s="36">
        <f t="shared" si="473"/>
        <v>181.61785600000002</v>
      </c>
      <c r="M2324" s="36">
        <f t="shared" si="474"/>
        <v>14.202516339200002</v>
      </c>
      <c r="N2324" s="36">
        <f t="shared" si="475"/>
        <v>195.82037233920002</v>
      </c>
      <c r="O2324" s="36">
        <f t="shared" si="476"/>
        <v>35.683639580919262</v>
      </c>
      <c r="P2324" s="36">
        <f t="shared" si="477"/>
        <v>231.5040119201193</v>
      </c>
      <c r="Q2324" s="38" t="e">
        <v>#N/A</v>
      </c>
      <c r="R2324" s="39" t="str">
        <f t="shared" si="478"/>
        <v xml:space="preserve"> </v>
      </c>
      <c r="S2324" s="40"/>
      <c r="T2324" s="41" t="str">
        <f t="shared" si="479"/>
        <v/>
      </c>
      <c r="U2324" s="41" t="str">
        <f t="shared" si="480"/>
        <v/>
      </c>
      <c r="V2324" s="41" t="e">
        <f t="shared" si="468"/>
        <v>#N/A</v>
      </c>
      <c r="W2324" s="18" t="e">
        <f>_xlfn.XLOOKUP($B2324,'[1]Query2 w Prices'!$B:$B,'[1]Query2 w Prices'!$L:$L)</f>
        <v>#N/A</v>
      </c>
    </row>
    <row r="2325" spans="2:23" ht="16.5" customHeight="1" x14ac:dyDescent="0.25">
      <c r="B2325" s="32" t="s">
        <v>3892</v>
      </c>
      <c r="C2325" s="33" t="s">
        <v>7028</v>
      </c>
      <c r="D2325" s="34" t="str">
        <f>_xlfn.XLOOKUP($B2325,[1]Redo!$A:$A,[1]Redo!$AD:$AD)</f>
        <v>SGN,S11,BFY,W1-15,</v>
      </c>
      <c r="E2325" s="35">
        <v>1326</v>
      </c>
      <c r="F2325" s="36">
        <f>_xlfn.XLOOKUP($B2325,'[1]DOT Signs Costs (2)'!$A:$A,'[1]DOT Signs Costs (2)'!$Y:$Y)</f>
        <v>0.46115</v>
      </c>
      <c r="G2325" s="37">
        <f t="shared" si="470"/>
        <v>27.669</v>
      </c>
      <c r="H2325" s="36">
        <f>_xlfn.XLOOKUP($B2325,'[1]DOT Signs Costs (2)'!$A:$A,'[1]DOT Signs Costs (2)'!$W:$W)</f>
        <v>81.576000000000008</v>
      </c>
      <c r="I2325" s="36">
        <f t="shared" si="469"/>
        <v>21.3927485</v>
      </c>
      <c r="J2325" s="36">
        <f t="shared" si="471"/>
        <v>0.30897050000000004</v>
      </c>
      <c r="K2325" s="36">
        <f t="shared" si="472"/>
        <v>21.3927485</v>
      </c>
      <c r="L2325" s="36">
        <f t="shared" si="473"/>
        <v>103.277719</v>
      </c>
      <c r="M2325" s="36">
        <f t="shared" si="474"/>
        <v>8.0763176258000016</v>
      </c>
      <c r="N2325" s="36">
        <f t="shared" si="475"/>
        <v>111.35403662580001</v>
      </c>
      <c r="O2325" s="36">
        <f t="shared" si="476"/>
        <v>20.291644129613871</v>
      </c>
      <c r="P2325" s="36">
        <f t="shared" si="477"/>
        <v>131.64568075541388</v>
      </c>
      <c r="Q2325" s="38">
        <v>79.44</v>
      </c>
      <c r="R2325" s="39">
        <f t="shared" si="478"/>
        <v>-0.39656204788372401</v>
      </c>
      <c r="S2325" s="40"/>
      <c r="T2325" s="41" t="str">
        <f t="shared" si="479"/>
        <v/>
      </c>
      <c r="U2325" s="41" t="str">
        <f t="shared" si="480"/>
        <v/>
      </c>
      <c r="V2325" s="41">
        <f t="shared" si="468"/>
        <v>79.44</v>
      </c>
      <c r="W2325" s="18">
        <f>_xlfn.XLOOKUP($B2325,'[1]Query2 w Prices'!$B:$B,'[1]Query2 w Prices'!$L:$L)</f>
        <v>79.358000000000004</v>
      </c>
    </row>
    <row r="2326" spans="2:23" ht="16.5" customHeight="1" x14ac:dyDescent="0.25">
      <c r="B2326" s="42" t="s">
        <v>3896</v>
      </c>
      <c r="C2326" s="33" t="s">
        <v>7029</v>
      </c>
      <c r="D2326" s="34" t="str">
        <f>_xlfn.XLOOKUP($B2326,[1]Redo!$A:$A,[1]Redo!$AD:$AD)</f>
        <v>SGN,S11,BFY,W1-15,</v>
      </c>
      <c r="E2326" s="35">
        <v>1326</v>
      </c>
      <c r="F2326" s="36">
        <f>_xlfn.XLOOKUP($B2326,'[1]DOT Signs Costs (2)'!$A:$A,'[1]DOT Signs Costs (2)'!$Y:$Y)</f>
        <v>0.33468750000000008</v>
      </c>
      <c r="G2326" s="37">
        <f t="shared" si="470"/>
        <v>20.081250000000004</v>
      </c>
      <c r="H2326" s="36">
        <f>_xlfn.XLOOKUP($B2326,'[1]DOT Signs Costs (2)'!$A:$A,'[1]DOT Signs Costs (2)'!$W:$W)</f>
        <v>56.650000000000006</v>
      </c>
      <c r="I2326" s="36">
        <f t="shared" si="469"/>
        <v>15.526153125000004</v>
      </c>
      <c r="J2326" s="36">
        <f t="shared" si="471"/>
        <v>0.22424062500000008</v>
      </c>
      <c r="K2326" s="36">
        <f t="shared" si="472"/>
        <v>15.526153125000004</v>
      </c>
      <c r="L2326" s="36">
        <f t="shared" si="473"/>
        <v>72.400393750000006</v>
      </c>
      <c r="M2326" s="36">
        <f t="shared" si="474"/>
        <v>5.6617107912500009</v>
      </c>
      <c r="N2326" s="36">
        <f t="shared" si="475"/>
        <v>78.062104541250008</v>
      </c>
      <c r="O2326" s="36">
        <f t="shared" si="476"/>
        <v>14.224975522735164</v>
      </c>
      <c r="P2326" s="36">
        <f t="shared" si="477"/>
        <v>92.287080063985172</v>
      </c>
      <c r="Q2326" s="38" t="e">
        <v>#N/A</v>
      </c>
      <c r="R2326" s="39" t="str">
        <f t="shared" si="478"/>
        <v xml:space="preserve"> </v>
      </c>
      <c r="S2326" s="40"/>
      <c r="T2326" s="41" t="str">
        <f t="shared" si="479"/>
        <v/>
      </c>
      <c r="U2326" s="41" t="str">
        <f t="shared" si="480"/>
        <v/>
      </c>
      <c r="V2326" s="41" t="e">
        <f t="shared" si="468"/>
        <v>#N/A</v>
      </c>
      <c r="W2326" s="18" t="e">
        <f>_xlfn.XLOOKUP($B2326,'[1]Query2 w Prices'!$B:$B,'[1]Query2 w Prices'!$L:$L)</f>
        <v>#N/A</v>
      </c>
    </row>
    <row r="2327" spans="2:23" ht="16.5" customHeight="1" x14ac:dyDescent="0.25">
      <c r="B2327" s="32" t="s">
        <v>3895</v>
      </c>
      <c r="C2327" s="33" t="s">
        <v>7030</v>
      </c>
      <c r="D2327" s="34" t="str">
        <f>_xlfn.XLOOKUP($B2327,[1]Redo!$A:$A,[1]Redo!$AD:$AD)</f>
        <v>SGN,S11,BFY,W1-15,</v>
      </c>
      <c r="E2327" s="35">
        <v>1326</v>
      </c>
      <c r="F2327" s="36">
        <f>_xlfn.XLOOKUP($B2327,'[1]DOT Signs Costs (2)'!$A:$A,'[1]DOT Signs Costs (2)'!$Y:$Y)</f>
        <v>0.77759999999999996</v>
      </c>
      <c r="G2327" s="37">
        <f t="shared" si="470"/>
        <v>46.655999999999999</v>
      </c>
      <c r="H2327" s="36">
        <f>_xlfn.XLOOKUP($B2327,'[1]DOT Signs Costs (2)'!$A:$A,'[1]DOT Signs Costs (2)'!$W:$W)</f>
        <v>145.024</v>
      </c>
      <c r="I2327" s="36">
        <f t="shared" si="469"/>
        <v>36.072863999999996</v>
      </c>
      <c r="J2327" s="36">
        <f t="shared" si="471"/>
        <v>0.52099200000000001</v>
      </c>
      <c r="K2327" s="36">
        <f t="shared" si="472"/>
        <v>36.072863999999996</v>
      </c>
      <c r="L2327" s="36">
        <f t="shared" si="473"/>
        <v>181.61785600000002</v>
      </c>
      <c r="M2327" s="36">
        <f t="shared" si="474"/>
        <v>14.202516339200002</v>
      </c>
      <c r="N2327" s="36">
        <f t="shared" si="475"/>
        <v>195.82037233920002</v>
      </c>
      <c r="O2327" s="36">
        <f t="shared" si="476"/>
        <v>35.683639580919262</v>
      </c>
      <c r="P2327" s="36">
        <f t="shared" si="477"/>
        <v>231.5040119201193</v>
      </c>
      <c r="Q2327" s="38">
        <v>140.65</v>
      </c>
      <c r="R2327" s="39">
        <f t="shared" si="478"/>
        <v>-0.39245113363939699</v>
      </c>
      <c r="S2327" s="40"/>
      <c r="T2327" s="41" t="str">
        <f t="shared" si="479"/>
        <v/>
      </c>
      <c r="U2327" s="41" t="str">
        <f t="shared" si="480"/>
        <v/>
      </c>
      <c r="V2327" s="41">
        <f t="shared" si="468"/>
        <v>140.65</v>
      </c>
      <c r="W2327" s="18">
        <f>_xlfn.XLOOKUP($B2327,'[1]Query2 w Prices'!$B:$B,'[1]Query2 w Prices'!$L:$L)</f>
        <v>140.5771</v>
      </c>
    </row>
    <row r="2328" spans="2:23" ht="16.5" customHeight="1" x14ac:dyDescent="0.25">
      <c r="B2328" s="42" t="s">
        <v>3897</v>
      </c>
      <c r="C2328" s="33" t="s">
        <v>7031</v>
      </c>
      <c r="D2328" s="34" t="str">
        <f>_xlfn.XLOOKUP($B2328,[1]Redo!$A:$A,[1]Redo!$AD:$AD)</f>
        <v>SGN,S11,BFY,W11-6,</v>
      </c>
      <c r="E2328" s="35">
        <v>1326</v>
      </c>
      <c r="F2328" s="36">
        <f>_xlfn.XLOOKUP($B2328,'[1]DOT Signs Costs (2)'!$A:$A,'[1]DOT Signs Costs (2)'!$Y:$Y)</f>
        <v>0.33468750000000008</v>
      </c>
      <c r="G2328" s="37">
        <f t="shared" si="470"/>
        <v>20.081250000000004</v>
      </c>
      <c r="H2328" s="36">
        <f>_xlfn.XLOOKUP($B2328,'[1]DOT Signs Costs (2)'!$A:$A,'[1]DOT Signs Costs (2)'!$W:$W)</f>
        <v>56.650000000000006</v>
      </c>
      <c r="I2328" s="36">
        <f t="shared" si="469"/>
        <v>15.526153125000004</v>
      </c>
      <c r="J2328" s="36">
        <f t="shared" si="471"/>
        <v>0.22424062500000008</v>
      </c>
      <c r="K2328" s="36">
        <f t="shared" si="472"/>
        <v>15.526153125000004</v>
      </c>
      <c r="L2328" s="36">
        <f t="shared" si="473"/>
        <v>72.400393750000006</v>
      </c>
      <c r="M2328" s="36">
        <f t="shared" si="474"/>
        <v>5.6617107912500009</v>
      </c>
      <c r="N2328" s="36">
        <f t="shared" si="475"/>
        <v>78.062104541250008</v>
      </c>
      <c r="O2328" s="36">
        <f t="shared" si="476"/>
        <v>14.224975522735164</v>
      </c>
      <c r="P2328" s="36">
        <f t="shared" si="477"/>
        <v>92.287080063985172</v>
      </c>
      <c r="Q2328" s="38">
        <v>55.63</v>
      </c>
      <c r="R2328" s="39">
        <f t="shared" si="478"/>
        <v>-0.39720706342176831</v>
      </c>
      <c r="S2328" s="40"/>
      <c r="T2328" s="41" t="str">
        <f t="shared" si="479"/>
        <v/>
      </c>
      <c r="U2328" s="41" t="str">
        <f t="shared" si="480"/>
        <v/>
      </c>
      <c r="V2328" s="41">
        <f t="shared" si="468"/>
        <v>55.63</v>
      </c>
      <c r="W2328" s="18">
        <f>_xlfn.XLOOKUP($B2328,'[1]Query2 w Prices'!$B:$B,'[1]Query2 w Prices'!$L:$L)</f>
        <v>55.550600000000003</v>
      </c>
    </row>
    <row r="2329" spans="2:23" ht="16.5" customHeight="1" x14ac:dyDescent="0.25">
      <c r="B2329" s="32" t="s">
        <v>3900</v>
      </c>
      <c r="C2329" s="33" t="s">
        <v>7032</v>
      </c>
      <c r="D2329" s="34" t="str">
        <f>_xlfn.XLOOKUP($B2329,[1]Redo!$A:$A,[1]Redo!$AD:$AD)</f>
        <v>SGN,S11,BFY,W11-6,</v>
      </c>
      <c r="E2329" s="35">
        <v>1326</v>
      </c>
      <c r="F2329" s="36">
        <f>_xlfn.XLOOKUP($B2329,'[1]DOT Signs Costs (2)'!$A:$A,'[1]DOT Signs Costs (2)'!$Y:$Y)</f>
        <v>0.46115</v>
      </c>
      <c r="G2329" s="37">
        <f t="shared" si="470"/>
        <v>27.669</v>
      </c>
      <c r="H2329" s="36">
        <f>_xlfn.XLOOKUP($B2329,'[1]DOT Signs Costs (2)'!$A:$A,'[1]DOT Signs Costs (2)'!$W:$W)</f>
        <v>81.576000000000008</v>
      </c>
      <c r="I2329" s="36">
        <f t="shared" si="469"/>
        <v>21.3927485</v>
      </c>
      <c r="J2329" s="36">
        <f t="shared" si="471"/>
        <v>0.30897050000000004</v>
      </c>
      <c r="K2329" s="36">
        <f t="shared" si="472"/>
        <v>21.3927485</v>
      </c>
      <c r="L2329" s="36">
        <f t="shared" si="473"/>
        <v>103.277719</v>
      </c>
      <c r="M2329" s="36">
        <f t="shared" si="474"/>
        <v>8.0763176258000016</v>
      </c>
      <c r="N2329" s="36">
        <f t="shared" si="475"/>
        <v>111.35403662580001</v>
      </c>
      <c r="O2329" s="36">
        <f t="shared" si="476"/>
        <v>20.291644129613871</v>
      </c>
      <c r="P2329" s="36">
        <f t="shared" si="477"/>
        <v>131.64568075541388</v>
      </c>
      <c r="Q2329" s="38">
        <v>74.900000000000006</v>
      </c>
      <c r="R2329" s="39">
        <f t="shared" si="478"/>
        <v>-0.43104855723175883</v>
      </c>
      <c r="S2329" s="40"/>
      <c r="T2329" s="41" t="str">
        <f t="shared" si="479"/>
        <v/>
      </c>
      <c r="U2329" s="41" t="str">
        <f t="shared" si="480"/>
        <v/>
      </c>
      <c r="V2329" s="41">
        <f t="shared" si="468"/>
        <v>74.900000000000006</v>
      </c>
      <c r="W2329" s="18">
        <f>_xlfn.XLOOKUP($B2329,'[1]Query2 w Prices'!$B:$B,'[1]Query2 w Prices'!$L:$L)</f>
        <v>74.823300000000003</v>
      </c>
    </row>
    <row r="2330" spans="2:23" ht="16.5" customHeight="1" x14ac:dyDescent="0.25">
      <c r="B2330" s="42" t="s">
        <v>3901</v>
      </c>
      <c r="C2330" s="33" t="s">
        <v>7033</v>
      </c>
      <c r="D2330" s="34" t="str">
        <f>_xlfn.XLOOKUP($B2330,[1]Redo!$A:$A,[1]Redo!$AD:$AD)</f>
        <v>SGN,S11,BFY,W11-6,</v>
      </c>
      <c r="E2330" s="35">
        <v>1326</v>
      </c>
      <c r="F2330" s="36">
        <f>_xlfn.XLOOKUP($B2330,'[1]DOT Signs Costs (2)'!$A:$A,'[1]DOT Signs Costs (2)'!$Y:$Y)</f>
        <v>0.77759999999999996</v>
      </c>
      <c r="G2330" s="37">
        <f t="shared" si="470"/>
        <v>46.655999999999999</v>
      </c>
      <c r="H2330" s="36">
        <f>_xlfn.XLOOKUP($B2330,'[1]DOT Signs Costs (2)'!$A:$A,'[1]DOT Signs Costs (2)'!$W:$W)</f>
        <v>145.024</v>
      </c>
      <c r="I2330" s="36">
        <f t="shared" si="469"/>
        <v>36.072863999999996</v>
      </c>
      <c r="J2330" s="36">
        <f t="shared" si="471"/>
        <v>0.52099200000000001</v>
      </c>
      <c r="K2330" s="36">
        <f t="shared" si="472"/>
        <v>36.072863999999996</v>
      </c>
      <c r="L2330" s="36">
        <f t="shared" si="473"/>
        <v>181.61785600000002</v>
      </c>
      <c r="M2330" s="36">
        <f t="shared" si="474"/>
        <v>14.202516339200002</v>
      </c>
      <c r="N2330" s="36">
        <f t="shared" si="475"/>
        <v>195.82037233920002</v>
      </c>
      <c r="O2330" s="36">
        <f t="shared" si="476"/>
        <v>35.683639580919262</v>
      </c>
      <c r="P2330" s="36">
        <f t="shared" si="477"/>
        <v>231.5040119201193</v>
      </c>
      <c r="Q2330" s="38">
        <v>140.65</v>
      </c>
      <c r="R2330" s="39">
        <f t="shared" si="478"/>
        <v>-0.39245113363939699</v>
      </c>
      <c r="S2330" s="40"/>
      <c r="T2330" s="41" t="str">
        <f t="shared" si="479"/>
        <v/>
      </c>
      <c r="U2330" s="41" t="str">
        <f t="shared" si="480"/>
        <v/>
      </c>
      <c r="V2330" s="41">
        <f t="shared" si="468"/>
        <v>140.65</v>
      </c>
      <c r="W2330" s="18">
        <f>_xlfn.XLOOKUP($B2330,'[1]Query2 w Prices'!$B:$B,'[1]Query2 w Prices'!$L:$L)</f>
        <v>140.5771</v>
      </c>
    </row>
    <row r="2331" spans="2:23" ht="16.5" customHeight="1" x14ac:dyDescent="0.25">
      <c r="B2331" s="32" t="s">
        <v>3902</v>
      </c>
      <c r="C2331" s="33" t="s">
        <v>7034</v>
      </c>
      <c r="D2331" s="34" t="str">
        <f>_xlfn.XLOOKUP($B2331,[1]Redo!$A:$A,[1]Redo!$AD:$AD)</f>
        <v>SGN,S11,BFY,W11-6,</v>
      </c>
      <c r="E2331" s="35">
        <v>1326</v>
      </c>
      <c r="F2331" s="36">
        <f>_xlfn.XLOOKUP($B2331,'[1]DOT Signs Costs (2)'!$A:$A,'[1]DOT Signs Costs (2)'!$Y:$Y)</f>
        <v>0.22939999999999999</v>
      </c>
      <c r="G2331" s="37">
        <f t="shared" si="470"/>
        <v>13.763999999999999</v>
      </c>
      <c r="H2331" s="36">
        <f>_xlfn.XLOOKUP($B2331,'[1]DOT Signs Costs (2)'!$A:$A,'[1]DOT Signs Costs (2)'!$W:$W)</f>
        <v>36.256</v>
      </c>
      <c r="I2331" s="36">
        <f t="shared" si="469"/>
        <v>10.641866</v>
      </c>
      <c r="J2331" s="36">
        <f t="shared" si="471"/>
        <v>0.153698</v>
      </c>
      <c r="K2331" s="36">
        <f t="shared" si="472"/>
        <v>10.641866</v>
      </c>
      <c r="L2331" s="36">
        <f t="shared" si="473"/>
        <v>47.051563999999999</v>
      </c>
      <c r="M2331" s="36">
        <f t="shared" si="474"/>
        <v>3.6794323048000002</v>
      </c>
      <c r="N2331" s="36">
        <f t="shared" si="475"/>
        <v>50.730996304800001</v>
      </c>
      <c r="O2331" s="36">
        <f t="shared" si="476"/>
        <v>9.2445263283724479</v>
      </c>
      <c r="P2331" s="36">
        <f t="shared" si="477"/>
        <v>59.975522633172446</v>
      </c>
      <c r="Q2331" s="38" t="e">
        <v>#N/A</v>
      </c>
      <c r="R2331" s="39" t="str">
        <f t="shared" si="478"/>
        <v xml:space="preserve"> </v>
      </c>
      <c r="S2331" s="40"/>
      <c r="T2331" s="41" t="str">
        <f t="shared" si="479"/>
        <v/>
      </c>
      <c r="U2331" s="41" t="str">
        <f t="shared" si="480"/>
        <v/>
      </c>
      <c r="V2331" s="41" t="e">
        <f t="shared" si="468"/>
        <v>#N/A</v>
      </c>
      <c r="W2331" s="18" t="e">
        <f>_xlfn.XLOOKUP($B2331,'[1]Query2 w Prices'!$B:$B,'[1]Query2 w Prices'!$L:$L)</f>
        <v>#N/A</v>
      </c>
    </row>
    <row r="2332" spans="2:23" ht="16.5" customHeight="1" x14ac:dyDescent="0.25">
      <c r="B2332" s="42" t="s">
        <v>3903</v>
      </c>
      <c r="C2332" s="33" t="s">
        <v>7035</v>
      </c>
      <c r="D2332" s="34" t="str">
        <f>_xlfn.XLOOKUP($B2332,[1]Redo!$A:$A,[1]Redo!$AD:$AD)</f>
        <v>SGN,S11,BFY,W11-7,</v>
      </c>
      <c r="E2332" s="35">
        <v>1326</v>
      </c>
      <c r="F2332" s="36">
        <f>_xlfn.XLOOKUP($B2332,'[1]DOT Signs Costs (2)'!$A:$A,'[1]DOT Signs Costs (2)'!$Y:$Y)</f>
        <v>0.33468750000000008</v>
      </c>
      <c r="G2332" s="37">
        <f t="shared" si="470"/>
        <v>20.081250000000004</v>
      </c>
      <c r="H2332" s="36">
        <f>_xlfn.XLOOKUP($B2332,'[1]DOT Signs Costs (2)'!$A:$A,'[1]DOT Signs Costs (2)'!$W:$W)</f>
        <v>56.650000000000006</v>
      </c>
      <c r="I2332" s="36">
        <f t="shared" si="469"/>
        <v>15.526153125000004</v>
      </c>
      <c r="J2332" s="36">
        <f t="shared" si="471"/>
        <v>0.22424062500000008</v>
      </c>
      <c r="K2332" s="36">
        <f t="shared" si="472"/>
        <v>15.526153125000004</v>
      </c>
      <c r="L2332" s="36">
        <f t="shared" si="473"/>
        <v>72.400393750000006</v>
      </c>
      <c r="M2332" s="36">
        <f t="shared" si="474"/>
        <v>5.6617107912500009</v>
      </c>
      <c r="N2332" s="36">
        <f t="shared" si="475"/>
        <v>78.062104541250008</v>
      </c>
      <c r="O2332" s="36">
        <f t="shared" si="476"/>
        <v>14.224975522735164</v>
      </c>
      <c r="P2332" s="36">
        <f t="shared" si="477"/>
        <v>92.287080063985172</v>
      </c>
      <c r="Q2332" s="38">
        <v>55.63</v>
      </c>
      <c r="R2332" s="39">
        <f t="shared" si="478"/>
        <v>-0.39720706342176831</v>
      </c>
      <c r="S2332" s="40"/>
      <c r="T2332" s="41" t="str">
        <f t="shared" si="479"/>
        <v/>
      </c>
      <c r="U2332" s="41" t="str">
        <f t="shared" si="480"/>
        <v/>
      </c>
      <c r="V2332" s="41">
        <f t="shared" si="468"/>
        <v>55.63</v>
      </c>
      <c r="W2332" s="18">
        <f>_xlfn.XLOOKUP($B2332,'[1]Query2 w Prices'!$B:$B,'[1]Query2 w Prices'!$L:$L)</f>
        <v>55.550600000000003</v>
      </c>
    </row>
    <row r="2333" spans="2:23" ht="16.5" customHeight="1" x14ac:dyDescent="0.25">
      <c r="B2333" s="32" t="s">
        <v>3906</v>
      </c>
      <c r="C2333" s="33" t="s">
        <v>7036</v>
      </c>
      <c r="D2333" s="34" t="str">
        <f>_xlfn.XLOOKUP($B2333,[1]Redo!$A:$A,[1]Redo!$AD:$AD)</f>
        <v>SGN,S11,BFY,W11-7,</v>
      </c>
      <c r="E2333" s="35">
        <v>1326</v>
      </c>
      <c r="F2333" s="36">
        <f>_xlfn.XLOOKUP($B2333,'[1]DOT Signs Costs (2)'!$A:$A,'[1]DOT Signs Costs (2)'!$Y:$Y)</f>
        <v>0.46115</v>
      </c>
      <c r="G2333" s="37">
        <f t="shared" si="470"/>
        <v>27.669</v>
      </c>
      <c r="H2333" s="36">
        <f>_xlfn.XLOOKUP($B2333,'[1]DOT Signs Costs (2)'!$A:$A,'[1]DOT Signs Costs (2)'!$W:$W)</f>
        <v>81.576000000000008</v>
      </c>
      <c r="I2333" s="36">
        <f t="shared" si="469"/>
        <v>21.3927485</v>
      </c>
      <c r="J2333" s="36">
        <f t="shared" si="471"/>
        <v>0.30897050000000004</v>
      </c>
      <c r="K2333" s="36">
        <f t="shared" si="472"/>
        <v>21.3927485</v>
      </c>
      <c r="L2333" s="36">
        <f t="shared" si="473"/>
        <v>103.277719</v>
      </c>
      <c r="M2333" s="36">
        <f t="shared" si="474"/>
        <v>8.0763176258000016</v>
      </c>
      <c r="N2333" s="36">
        <f t="shared" si="475"/>
        <v>111.35403662580001</v>
      </c>
      <c r="O2333" s="36">
        <f t="shared" si="476"/>
        <v>20.291644129613871</v>
      </c>
      <c r="P2333" s="36">
        <f t="shared" si="477"/>
        <v>131.64568075541388</v>
      </c>
      <c r="Q2333" s="38">
        <v>74.900000000000006</v>
      </c>
      <c r="R2333" s="39">
        <f t="shared" si="478"/>
        <v>-0.43104855723175883</v>
      </c>
      <c r="S2333" s="40"/>
      <c r="T2333" s="41" t="str">
        <f t="shared" si="479"/>
        <v/>
      </c>
      <c r="U2333" s="41" t="str">
        <f t="shared" si="480"/>
        <v/>
      </c>
      <c r="V2333" s="41">
        <f t="shared" si="468"/>
        <v>74.900000000000006</v>
      </c>
      <c r="W2333" s="18">
        <f>_xlfn.XLOOKUP($B2333,'[1]Query2 w Prices'!$B:$B,'[1]Query2 w Prices'!$L:$L)</f>
        <v>74.823300000000003</v>
      </c>
    </row>
    <row r="2334" spans="2:23" ht="16.5" customHeight="1" x14ac:dyDescent="0.25">
      <c r="B2334" s="42" t="s">
        <v>3907</v>
      </c>
      <c r="C2334" s="33" t="s">
        <v>7037</v>
      </c>
      <c r="D2334" s="34" t="str">
        <f>_xlfn.XLOOKUP($B2334,[1]Redo!$A:$A,[1]Redo!$AD:$AD)</f>
        <v>SGN,S11,BFY,W11-7,</v>
      </c>
      <c r="E2334" s="35">
        <v>1326</v>
      </c>
      <c r="F2334" s="36">
        <f>_xlfn.XLOOKUP($B2334,'[1]DOT Signs Costs (2)'!$A:$A,'[1]DOT Signs Costs (2)'!$Y:$Y)</f>
        <v>0.77759999999999996</v>
      </c>
      <c r="G2334" s="37">
        <f t="shared" si="470"/>
        <v>46.655999999999999</v>
      </c>
      <c r="H2334" s="36">
        <f>_xlfn.XLOOKUP($B2334,'[1]DOT Signs Costs (2)'!$A:$A,'[1]DOT Signs Costs (2)'!$W:$W)</f>
        <v>145.024</v>
      </c>
      <c r="I2334" s="36">
        <f t="shared" si="469"/>
        <v>36.072863999999996</v>
      </c>
      <c r="J2334" s="36">
        <f t="shared" si="471"/>
        <v>0.52099200000000001</v>
      </c>
      <c r="K2334" s="36">
        <f t="shared" si="472"/>
        <v>36.072863999999996</v>
      </c>
      <c r="L2334" s="36">
        <f t="shared" si="473"/>
        <v>181.61785600000002</v>
      </c>
      <c r="M2334" s="36">
        <f t="shared" si="474"/>
        <v>14.202516339200002</v>
      </c>
      <c r="N2334" s="36">
        <f t="shared" si="475"/>
        <v>195.82037233920002</v>
      </c>
      <c r="O2334" s="36">
        <f t="shared" si="476"/>
        <v>35.683639580919262</v>
      </c>
      <c r="P2334" s="36">
        <f t="shared" si="477"/>
        <v>231.5040119201193</v>
      </c>
      <c r="Q2334" s="38">
        <v>140.65</v>
      </c>
      <c r="R2334" s="39">
        <f t="shared" si="478"/>
        <v>-0.39245113363939699</v>
      </c>
      <c r="S2334" s="40"/>
      <c r="T2334" s="41" t="str">
        <f t="shared" si="479"/>
        <v/>
      </c>
      <c r="U2334" s="41" t="str">
        <f t="shared" si="480"/>
        <v/>
      </c>
      <c r="V2334" s="41">
        <f t="shared" si="468"/>
        <v>140.65</v>
      </c>
      <c r="W2334" s="18">
        <f>_xlfn.XLOOKUP($B2334,'[1]Query2 w Prices'!$B:$B,'[1]Query2 w Prices'!$L:$L)</f>
        <v>140.5771</v>
      </c>
    </row>
    <row r="2335" spans="2:23" ht="16.5" customHeight="1" x14ac:dyDescent="0.25">
      <c r="B2335" s="32" t="s">
        <v>3908</v>
      </c>
      <c r="C2335" s="33" t="s">
        <v>7038</v>
      </c>
      <c r="D2335" s="34" t="str">
        <f>_xlfn.XLOOKUP($B2335,[1]Redo!$A:$A,[1]Redo!$AD:$AD)</f>
        <v>SGN,S11,BFY,W11-7,</v>
      </c>
      <c r="E2335" s="35">
        <v>1326</v>
      </c>
      <c r="F2335" s="36">
        <f>_xlfn.XLOOKUP($B2335,'[1]DOT Signs Costs (2)'!$A:$A,'[1]DOT Signs Costs (2)'!$Y:$Y)</f>
        <v>0.22939999999999999</v>
      </c>
      <c r="G2335" s="37">
        <f t="shared" si="470"/>
        <v>13.763999999999999</v>
      </c>
      <c r="H2335" s="36">
        <f>_xlfn.XLOOKUP($B2335,'[1]DOT Signs Costs (2)'!$A:$A,'[1]DOT Signs Costs (2)'!$W:$W)</f>
        <v>36.256</v>
      </c>
      <c r="I2335" s="36">
        <f t="shared" si="469"/>
        <v>10.641866</v>
      </c>
      <c r="J2335" s="36">
        <f t="shared" si="471"/>
        <v>0.153698</v>
      </c>
      <c r="K2335" s="36">
        <f t="shared" si="472"/>
        <v>10.641866</v>
      </c>
      <c r="L2335" s="36">
        <f t="shared" si="473"/>
        <v>47.051563999999999</v>
      </c>
      <c r="M2335" s="36">
        <f t="shared" si="474"/>
        <v>3.6794323048000002</v>
      </c>
      <c r="N2335" s="36">
        <f t="shared" si="475"/>
        <v>50.730996304800001</v>
      </c>
      <c r="O2335" s="36">
        <f t="shared" si="476"/>
        <v>9.2445263283724479</v>
      </c>
      <c r="P2335" s="36">
        <f t="shared" si="477"/>
        <v>59.975522633172446</v>
      </c>
      <c r="Q2335" s="38" t="e">
        <v>#N/A</v>
      </c>
      <c r="R2335" s="39" t="str">
        <f t="shared" si="478"/>
        <v xml:space="preserve"> </v>
      </c>
      <c r="S2335" s="40"/>
      <c r="T2335" s="41" t="str">
        <f t="shared" si="479"/>
        <v/>
      </c>
      <c r="U2335" s="41" t="str">
        <f t="shared" si="480"/>
        <v/>
      </c>
      <c r="V2335" s="41" t="e">
        <f t="shared" si="468"/>
        <v>#N/A</v>
      </c>
      <c r="W2335" s="18" t="e">
        <f>_xlfn.XLOOKUP($B2335,'[1]Query2 w Prices'!$B:$B,'[1]Query2 w Prices'!$L:$L)</f>
        <v>#N/A</v>
      </c>
    </row>
    <row r="2336" spans="2:23" ht="16.5" customHeight="1" x14ac:dyDescent="0.25">
      <c r="B2336" s="42" t="s">
        <v>3909</v>
      </c>
      <c r="C2336" s="33" t="s">
        <v>7039</v>
      </c>
      <c r="D2336" s="34" t="str">
        <f>_xlfn.XLOOKUP($B2336,[1]Redo!$A:$A,[1]Redo!$AD:$AD)</f>
        <v>SGN,S11,BFY,W11-8,</v>
      </c>
      <c r="E2336" s="35">
        <v>1326</v>
      </c>
      <c r="F2336" s="36">
        <f>_xlfn.XLOOKUP($B2336,'[1]DOT Signs Costs (2)'!$A:$A,'[1]DOT Signs Costs (2)'!$Y:$Y)</f>
        <v>0.33468750000000008</v>
      </c>
      <c r="G2336" s="37">
        <f t="shared" si="470"/>
        <v>20.081250000000004</v>
      </c>
      <c r="H2336" s="36">
        <f>_xlfn.XLOOKUP($B2336,'[1]DOT Signs Costs (2)'!$A:$A,'[1]DOT Signs Costs (2)'!$W:$W)</f>
        <v>56.650000000000006</v>
      </c>
      <c r="I2336" s="36">
        <f t="shared" si="469"/>
        <v>15.526153125000004</v>
      </c>
      <c r="J2336" s="36">
        <f t="shared" si="471"/>
        <v>0.22424062500000008</v>
      </c>
      <c r="K2336" s="36">
        <f t="shared" si="472"/>
        <v>15.526153125000004</v>
      </c>
      <c r="L2336" s="36">
        <f t="shared" si="473"/>
        <v>72.400393750000006</v>
      </c>
      <c r="M2336" s="36">
        <f t="shared" si="474"/>
        <v>5.6617107912500009</v>
      </c>
      <c r="N2336" s="36">
        <f t="shared" si="475"/>
        <v>78.062104541250008</v>
      </c>
      <c r="O2336" s="36">
        <f t="shared" si="476"/>
        <v>14.224975522735164</v>
      </c>
      <c r="P2336" s="36">
        <f t="shared" si="477"/>
        <v>92.287080063985172</v>
      </c>
      <c r="Q2336" s="38">
        <v>55.34</v>
      </c>
      <c r="R2336" s="39">
        <f t="shared" si="478"/>
        <v>-0.40034943177711052</v>
      </c>
      <c r="S2336" s="40"/>
      <c r="T2336" s="41" t="str">
        <f t="shared" si="479"/>
        <v/>
      </c>
      <c r="U2336" s="41" t="str">
        <f t="shared" si="480"/>
        <v/>
      </c>
      <c r="V2336" s="41">
        <f t="shared" si="468"/>
        <v>55.34</v>
      </c>
      <c r="W2336" s="18">
        <f>_xlfn.XLOOKUP($B2336,'[1]Query2 w Prices'!$B:$B,'[1]Query2 w Prices'!$L:$L)</f>
        <v>55.267200000000003</v>
      </c>
    </row>
    <row r="2337" spans="2:23" ht="16.5" customHeight="1" x14ac:dyDescent="0.25">
      <c r="B2337" s="32" t="s">
        <v>3912</v>
      </c>
      <c r="C2337" s="33" t="s">
        <v>7040</v>
      </c>
      <c r="D2337" s="34" t="str">
        <f>_xlfn.XLOOKUP($B2337,[1]Redo!$A:$A,[1]Redo!$AD:$AD)</f>
        <v>SGN,S11,BFY,W11-8,</v>
      </c>
      <c r="E2337" s="35">
        <v>1326</v>
      </c>
      <c r="F2337" s="36">
        <f>_xlfn.XLOOKUP($B2337,'[1]DOT Signs Costs (2)'!$A:$A,'[1]DOT Signs Costs (2)'!$Y:$Y)</f>
        <v>0.46115</v>
      </c>
      <c r="G2337" s="37">
        <f t="shared" si="470"/>
        <v>27.669</v>
      </c>
      <c r="H2337" s="36">
        <f>_xlfn.XLOOKUP($B2337,'[1]DOT Signs Costs (2)'!$A:$A,'[1]DOT Signs Costs (2)'!$W:$W)</f>
        <v>81.576000000000008</v>
      </c>
      <c r="I2337" s="36">
        <f t="shared" si="469"/>
        <v>21.3927485</v>
      </c>
      <c r="J2337" s="36">
        <f t="shared" si="471"/>
        <v>0.30897050000000004</v>
      </c>
      <c r="K2337" s="36">
        <f t="shared" si="472"/>
        <v>21.3927485</v>
      </c>
      <c r="L2337" s="36">
        <f t="shared" si="473"/>
        <v>103.277719</v>
      </c>
      <c r="M2337" s="36">
        <f t="shared" si="474"/>
        <v>8.0763176258000016</v>
      </c>
      <c r="N2337" s="36">
        <f t="shared" si="475"/>
        <v>111.35403662580001</v>
      </c>
      <c r="O2337" s="36">
        <f t="shared" si="476"/>
        <v>20.291644129613871</v>
      </c>
      <c r="P2337" s="36">
        <f t="shared" si="477"/>
        <v>131.64568075541388</v>
      </c>
      <c r="Q2337" s="38">
        <v>74.900000000000006</v>
      </c>
      <c r="R2337" s="39">
        <f t="shared" si="478"/>
        <v>-0.43104855723175883</v>
      </c>
      <c r="S2337" s="40"/>
      <c r="T2337" s="41" t="str">
        <f t="shared" si="479"/>
        <v/>
      </c>
      <c r="U2337" s="41" t="str">
        <f t="shared" si="480"/>
        <v/>
      </c>
      <c r="V2337" s="41">
        <f t="shared" si="468"/>
        <v>74.900000000000006</v>
      </c>
      <c r="W2337" s="18">
        <f>_xlfn.XLOOKUP($B2337,'[1]Query2 w Prices'!$B:$B,'[1]Query2 w Prices'!$L:$L)</f>
        <v>74.823300000000003</v>
      </c>
    </row>
    <row r="2338" spans="2:23" ht="16.5" customHeight="1" x14ac:dyDescent="0.25">
      <c r="B2338" s="42" t="s">
        <v>3913</v>
      </c>
      <c r="C2338" s="33" t="s">
        <v>7041</v>
      </c>
      <c r="D2338" s="34" t="str">
        <f>_xlfn.XLOOKUP($B2338,[1]Redo!$A:$A,[1]Redo!$AD:$AD)</f>
        <v>SGN,S11,BFY,W11-8,</v>
      </c>
      <c r="E2338" s="35">
        <v>1326</v>
      </c>
      <c r="F2338" s="36">
        <f>_xlfn.XLOOKUP($B2338,'[1]DOT Signs Costs (2)'!$A:$A,'[1]DOT Signs Costs (2)'!$Y:$Y)</f>
        <v>0.77759999999999996</v>
      </c>
      <c r="G2338" s="37">
        <f t="shared" si="470"/>
        <v>46.655999999999999</v>
      </c>
      <c r="H2338" s="36">
        <f>_xlfn.XLOOKUP($B2338,'[1]DOT Signs Costs (2)'!$A:$A,'[1]DOT Signs Costs (2)'!$W:$W)</f>
        <v>145.024</v>
      </c>
      <c r="I2338" s="36">
        <f t="shared" si="469"/>
        <v>36.072863999999996</v>
      </c>
      <c r="J2338" s="36">
        <f t="shared" si="471"/>
        <v>0.52099200000000001</v>
      </c>
      <c r="K2338" s="36">
        <f t="shared" si="472"/>
        <v>36.072863999999996</v>
      </c>
      <c r="L2338" s="36">
        <f t="shared" si="473"/>
        <v>181.61785600000002</v>
      </c>
      <c r="M2338" s="36">
        <f t="shared" si="474"/>
        <v>14.202516339200002</v>
      </c>
      <c r="N2338" s="36">
        <f t="shared" si="475"/>
        <v>195.82037233920002</v>
      </c>
      <c r="O2338" s="36">
        <f t="shared" si="476"/>
        <v>35.683639580919262</v>
      </c>
      <c r="P2338" s="36">
        <f t="shared" si="477"/>
        <v>231.5040119201193</v>
      </c>
      <c r="Q2338" s="38" t="e">
        <v>#N/A</v>
      </c>
      <c r="R2338" s="39" t="str">
        <f t="shared" si="478"/>
        <v xml:space="preserve"> </v>
      </c>
      <c r="S2338" s="40"/>
      <c r="T2338" s="41" t="str">
        <f t="shared" si="479"/>
        <v/>
      </c>
      <c r="U2338" s="41" t="str">
        <f t="shared" si="480"/>
        <v/>
      </c>
      <c r="V2338" s="41" t="e">
        <f t="shared" si="468"/>
        <v>#N/A</v>
      </c>
      <c r="W2338" s="18" t="e">
        <f>_xlfn.XLOOKUP($B2338,'[1]Query2 w Prices'!$B:$B,'[1]Query2 w Prices'!$L:$L)</f>
        <v>#N/A</v>
      </c>
    </row>
    <row r="2339" spans="2:23" ht="16.5" customHeight="1" x14ac:dyDescent="0.25">
      <c r="B2339" s="32" t="s">
        <v>3914</v>
      </c>
      <c r="C2339" s="33" t="s">
        <v>7042</v>
      </c>
      <c r="D2339" s="34" t="str">
        <f>_xlfn.XLOOKUP($B2339,[1]Redo!$A:$A,[1]Redo!$AD:$AD)</f>
        <v>SGN,S11,BFY,W11-9,</v>
      </c>
      <c r="E2339" s="35">
        <v>1326</v>
      </c>
      <c r="F2339" s="36">
        <f>_xlfn.XLOOKUP($B2339,'[1]DOT Signs Costs (2)'!$A:$A,'[1]DOT Signs Costs (2)'!$Y:$Y)</f>
        <v>0.33468750000000008</v>
      </c>
      <c r="G2339" s="37">
        <f t="shared" si="470"/>
        <v>20.081250000000004</v>
      </c>
      <c r="H2339" s="36">
        <f>_xlfn.XLOOKUP($B2339,'[1]DOT Signs Costs (2)'!$A:$A,'[1]DOT Signs Costs (2)'!$W:$W)</f>
        <v>56.650000000000006</v>
      </c>
      <c r="I2339" s="36">
        <f t="shared" si="469"/>
        <v>15.526153125000004</v>
      </c>
      <c r="J2339" s="36">
        <f t="shared" si="471"/>
        <v>0.22424062500000008</v>
      </c>
      <c r="K2339" s="36">
        <f t="shared" si="472"/>
        <v>15.526153125000004</v>
      </c>
      <c r="L2339" s="36">
        <f t="shared" si="473"/>
        <v>72.400393750000006</v>
      </c>
      <c r="M2339" s="36">
        <f t="shared" si="474"/>
        <v>5.6617107912500009</v>
      </c>
      <c r="N2339" s="36">
        <f t="shared" si="475"/>
        <v>78.062104541250008</v>
      </c>
      <c r="O2339" s="36">
        <f t="shared" si="476"/>
        <v>14.224975522735164</v>
      </c>
      <c r="P2339" s="36">
        <f t="shared" si="477"/>
        <v>92.287080063985172</v>
      </c>
      <c r="Q2339" s="38">
        <v>55.63</v>
      </c>
      <c r="R2339" s="39">
        <f t="shared" si="478"/>
        <v>-0.39720706342176831</v>
      </c>
      <c r="S2339" s="40"/>
      <c r="T2339" s="41" t="str">
        <f t="shared" si="479"/>
        <v/>
      </c>
      <c r="U2339" s="41" t="str">
        <f t="shared" si="480"/>
        <v/>
      </c>
      <c r="V2339" s="41">
        <f t="shared" si="468"/>
        <v>55.63</v>
      </c>
      <c r="W2339" s="18">
        <f>_xlfn.XLOOKUP($B2339,'[1]Query2 w Prices'!$B:$B,'[1]Query2 w Prices'!$L:$L)</f>
        <v>55.550600000000003</v>
      </c>
    </row>
    <row r="2340" spans="2:23" ht="16.5" customHeight="1" x14ac:dyDescent="0.25">
      <c r="B2340" s="42" t="s">
        <v>3917</v>
      </c>
      <c r="C2340" s="33" t="s">
        <v>7043</v>
      </c>
      <c r="D2340" s="34" t="str">
        <f>_xlfn.XLOOKUP($B2340,[1]Redo!$A:$A,[1]Redo!$AD:$AD)</f>
        <v>SGN,S11,BFY,W11-9,</v>
      </c>
      <c r="E2340" s="35">
        <v>1326</v>
      </c>
      <c r="F2340" s="36">
        <f>_xlfn.XLOOKUP($B2340,'[1]DOT Signs Costs (2)'!$A:$A,'[1]DOT Signs Costs (2)'!$Y:$Y)</f>
        <v>0.46115</v>
      </c>
      <c r="G2340" s="37">
        <f t="shared" si="470"/>
        <v>27.669</v>
      </c>
      <c r="H2340" s="36">
        <f>_xlfn.XLOOKUP($B2340,'[1]DOT Signs Costs (2)'!$A:$A,'[1]DOT Signs Costs (2)'!$W:$W)</f>
        <v>81.576000000000008</v>
      </c>
      <c r="I2340" s="36">
        <f t="shared" si="469"/>
        <v>21.3927485</v>
      </c>
      <c r="J2340" s="36">
        <f t="shared" si="471"/>
        <v>0.30897050000000004</v>
      </c>
      <c r="K2340" s="36">
        <f t="shared" si="472"/>
        <v>21.3927485</v>
      </c>
      <c r="L2340" s="36">
        <f t="shared" si="473"/>
        <v>103.277719</v>
      </c>
      <c r="M2340" s="36">
        <f t="shared" si="474"/>
        <v>8.0763176258000016</v>
      </c>
      <c r="N2340" s="36">
        <f t="shared" si="475"/>
        <v>111.35403662580001</v>
      </c>
      <c r="O2340" s="36">
        <f t="shared" si="476"/>
        <v>20.291644129613871</v>
      </c>
      <c r="P2340" s="36">
        <f t="shared" si="477"/>
        <v>131.64568075541388</v>
      </c>
      <c r="Q2340" s="38">
        <v>74.900000000000006</v>
      </c>
      <c r="R2340" s="39">
        <f t="shared" si="478"/>
        <v>-0.43104855723175883</v>
      </c>
      <c r="S2340" s="40"/>
      <c r="T2340" s="41" t="str">
        <f t="shared" si="479"/>
        <v/>
      </c>
      <c r="U2340" s="41" t="str">
        <f t="shared" si="480"/>
        <v/>
      </c>
      <c r="V2340" s="41">
        <f t="shared" si="468"/>
        <v>74.900000000000006</v>
      </c>
      <c r="W2340" s="18">
        <f>_xlfn.XLOOKUP($B2340,'[1]Query2 w Prices'!$B:$B,'[1]Query2 w Prices'!$L:$L)</f>
        <v>74.823300000000003</v>
      </c>
    </row>
    <row r="2341" spans="2:23" ht="16.5" customHeight="1" x14ac:dyDescent="0.25">
      <c r="B2341" s="32" t="s">
        <v>3918</v>
      </c>
      <c r="C2341" s="33" t="s">
        <v>7044</v>
      </c>
      <c r="D2341" s="34" t="str">
        <f>_xlfn.XLOOKUP($B2341,[1]Redo!$A:$A,[1]Redo!$AD:$AD)</f>
        <v>SGN,S11,BFY,W11-9,</v>
      </c>
      <c r="E2341" s="35">
        <v>1326</v>
      </c>
      <c r="F2341" s="36">
        <f>_xlfn.XLOOKUP($B2341,'[1]DOT Signs Costs (2)'!$A:$A,'[1]DOT Signs Costs (2)'!$Y:$Y)</f>
        <v>0.77759999999999996</v>
      </c>
      <c r="G2341" s="37">
        <f t="shared" si="470"/>
        <v>46.655999999999999</v>
      </c>
      <c r="H2341" s="36">
        <f>_xlfn.XLOOKUP($B2341,'[1]DOT Signs Costs (2)'!$A:$A,'[1]DOT Signs Costs (2)'!$W:$W)</f>
        <v>145.024</v>
      </c>
      <c r="I2341" s="36">
        <f t="shared" si="469"/>
        <v>36.072863999999996</v>
      </c>
      <c r="J2341" s="36">
        <f t="shared" si="471"/>
        <v>0.52099200000000001</v>
      </c>
      <c r="K2341" s="36">
        <f t="shared" si="472"/>
        <v>36.072863999999996</v>
      </c>
      <c r="L2341" s="36">
        <f t="shared" si="473"/>
        <v>181.61785600000002</v>
      </c>
      <c r="M2341" s="36">
        <f t="shared" si="474"/>
        <v>14.202516339200002</v>
      </c>
      <c r="N2341" s="36">
        <f t="shared" si="475"/>
        <v>195.82037233920002</v>
      </c>
      <c r="O2341" s="36">
        <f t="shared" si="476"/>
        <v>35.683639580919262</v>
      </c>
      <c r="P2341" s="36">
        <f t="shared" si="477"/>
        <v>231.5040119201193</v>
      </c>
      <c r="Q2341" s="38">
        <v>140.65</v>
      </c>
      <c r="R2341" s="39">
        <f t="shared" si="478"/>
        <v>-0.39245113363939699</v>
      </c>
      <c r="S2341" s="40"/>
      <c r="T2341" s="41" t="str">
        <f t="shared" si="479"/>
        <v/>
      </c>
      <c r="U2341" s="41" t="str">
        <f t="shared" si="480"/>
        <v/>
      </c>
      <c r="V2341" s="41">
        <f t="shared" si="468"/>
        <v>140.65</v>
      </c>
      <c r="W2341" s="18">
        <f>_xlfn.XLOOKUP($B2341,'[1]Query2 w Prices'!$B:$B,'[1]Query2 w Prices'!$L:$L)</f>
        <v>140.5771</v>
      </c>
    </row>
    <row r="2342" spans="2:23" ht="16.5" customHeight="1" x14ac:dyDescent="0.25">
      <c r="B2342" s="42" t="s">
        <v>3919</v>
      </c>
      <c r="C2342" s="33" t="s">
        <v>7936</v>
      </c>
      <c r="D2342" s="34" t="str">
        <f>_xlfn.XLOOKUP($B2342,[1]Redo!$A:$A,[1]Redo!$AD:$AD)</f>
        <v>SGN,S11,BFY,W1-1a,</v>
      </c>
      <c r="E2342" s="35">
        <v>1326</v>
      </c>
      <c r="F2342" s="36">
        <f>_xlfn.XLOOKUP($B2342,'[1]DOT Signs Costs (2)'!$A:$A,'[1]DOT Signs Costs (2)'!$Y:$Y)</f>
        <v>0.46115</v>
      </c>
      <c r="G2342" s="37">
        <f t="shared" si="470"/>
        <v>27.669</v>
      </c>
      <c r="H2342" s="36">
        <f>_xlfn.XLOOKUP($B2342,'[1]DOT Signs Costs (2)'!$A:$A,'[1]DOT Signs Costs (2)'!$W:$W)</f>
        <v>81.576000000000008</v>
      </c>
      <c r="I2342" s="36">
        <f t="shared" si="469"/>
        <v>21.3927485</v>
      </c>
      <c r="J2342" s="36">
        <f t="shared" si="471"/>
        <v>0.30897050000000004</v>
      </c>
      <c r="K2342" s="36">
        <f t="shared" si="472"/>
        <v>21.3927485</v>
      </c>
      <c r="L2342" s="36">
        <f t="shared" si="473"/>
        <v>103.277719</v>
      </c>
      <c r="M2342" s="36">
        <f t="shared" si="474"/>
        <v>8.0763176258000016</v>
      </c>
      <c r="N2342" s="36">
        <f t="shared" si="475"/>
        <v>111.35403662580001</v>
      </c>
      <c r="O2342" s="36">
        <f t="shared" si="476"/>
        <v>20.291644129613871</v>
      </c>
      <c r="P2342" s="36">
        <f t="shared" si="477"/>
        <v>131.64568075541388</v>
      </c>
      <c r="Q2342" s="38">
        <v>74.900000000000006</v>
      </c>
      <c r="R2342" s="39">
        <f t="shared" si="478"/>
        <v>-0.43104855723175883</v>
      </c>
      <c r="S2342" s="40"/>
      <c r="T2342" s="41" t="str">
        <f t="shared" si="479"/>
        <v/>
      </c>
      <c r="U2342" s="41" t="str">
        <f t="shared" si="480"/>
        <v/>
      </c>
      <c r="V2342" s="41">
        <f t="shared" si="468"/>
        <v>74.900000000000006</v>
      </c>
      <c r="W2342" s="18">
        <f>_xlfn.XLOOKUP($B2342,'[1]Query2 w Prices'!$B:$B,'[1]Query2 w Prices'!$L:$L)</f>
        <v>74.823300000000003</v>
      </c>
    </row>
    <row r="2343" spans="2:23" ht="16.5" customHeight="1" x14ac:dyDescent="0.25">
      <c r="B2343" s="32" t="s">
        <v>3922</v>
      </c>
      <c r="C2343" s="33" t="s">
        <v>7937</v>
      </c>
      <c r="D2343" s="34" t="str">
        <f>_xlfn.XLOOKUP($B2343,[1]Redo!$A:$A,[1]Redo!$AD:$AD)</f>
        <v>SGN,S11,BFY,W1-1a,</v>
      </c>
      <c r="E2343" s="35">
        <v>1326</v>
      </c>
      <c r="F2343" s="36">
        <f>_xlfn.XLOOKUP($B2343,'[1]DOT Signs Costs (2)'!$A:$A,'[1]DOT Signs Costs (2)'!$Y:$Y)</f>
        <v>0.77759999999999996</v>
      </c>
      <c r="G2343" s="37">
        <f t="shared" si="470"/>
        <v>46.655999999999999</v>
      </c>
      <c r="H2343" s="36">
        <f>_xlfn.XLOOKUP($B2343,'[1]DOT Signs Costs (2)'!$A:$A,'[1]DOT Signs Costs (2)'!$W:$W)</f>
        <v>145.024</v>
      </c>
      <c r="I2343" s="36">
        <f t="shared" si="469"/>
        <v>36.072863999999996</v>
      </c>
      <c r="J2343" s="36">
        <f t="shared" si="471"/>
        <v>0.52099200000000001</v>
      </c>
      <c r="K2343" s="36">
        <f t="shared" si="472"/>
        <v>36.072863999999996</v>
      </c>
      <c r="L2343" s="36">
        <f t="shared" si="473"/>
        <v>181.61785600000002</v>
      </c>
      <c r="M2343" s="36">
        <f t="shared" si="474"/>
        <v>14.202516339200002</v>
      </c>
      <c r="N2343" s="36">
        <f t="shared" si="475"/>
        <v>195.82037233920002</v>
      </c>
      <c r="O2343" s="36">
        <f t="shared" si="476"/>
        <v>35.683639580919262</v>
      </c>
      <c r="P2343" s="36">
        <f t="shared" si="477"/>
        <v>231.5040119201193</v>
      </c>
      <c r="Q2343" s="38">
        <v>136.12</v>
      </c>
      <c r="R2343" s="39">
        <f t="shared" si="478"/>
        <v>-0.41201882908634707</v>
      </c>
      <c r="S2343" s="40"/>
      <c r="T2343" s="41" t="str">
        <f t="shared" si="479"/>
        <v/>
      </c>
      <c r="U2343" s="41" t="str">
        <f t="shared" si="480"/>
        <v/>
      </c>
      <c r="V2343" s="41">
        <f t="shared" si="468"/>
        <v>136.12</v>
      </c>
      <c r="W2343" s="18">
        <f>_xlfn.XLOOKUP($B2343,'[1]Query2 w Prices'!$B:$B,'[1]Query2 w Prices'!$L:$L)</f>
        <v>136.04230000000001</v>
      </c>
    </row>
    <row r="2344" spans="2:23" ht="16.5" customHeight="1" x14ac:dyDescent="0.25">
      <c r="B2344" s="42" t="s">
        <v>3923</v>
      </c>
      <c r="C2344" s="33" t="s">
        <v>7045</v>
      </c>
      <c r="D2344" s="34" t="str">
        <f>_xlfn.XLOOKUP($B2344,[1]Redo!$A:$A,[1]Redo!$AD:$AD)</f>
        <v>SGN,S11,BFY,W1-2,</v>
      </c>
      <c r="E2344" s="35">
        <v>1326</v>
      </c>
      <c r="F2344" s="36">
        <f>_xlfn.XLOOKUP($B2344,'[1]DOT Signs Costs (2)'!$A:$A,'[1]DOT Signs Costs (2)'!$Y:$Y)</f>
        <v>0.14528749999999999</v>
      </c>
      <c r="G2344" s="37">
        <f t="shared" si="470"/>
        <v>8.7172499999999999</v>
      </c>
      <c r="H2344" s="36">
        <f>_xlfn.XLOOKUP($B2344,'[1]DOT Signs Costs (2)'!$A:$A,'[1]DOT Signs Costs (2)'!$W:$W)</f>
        <v>20.394000000000002</v>
      </c>
      <c r="I2344" s="36">
        <f t="shared" si="469"/>
        <v>6.7398871249999992</v>
      </c>
      <c r="J2344" s="36">
        <f t="shared" si="471"/>
        <v>9.7342625000000002E-2</v>
      </c>
      <c r="K2344" s="36">
        <f t="shared" si="472"/>
        <v>6.7398871249999992</v>
      </c>
      <c r="L2344" s="36">
        <f t="shared" si="473"/>
        <v>27.231229750000001</v>
      </c>
      <c r="M2344" s="36">
        <f t="shared" si="474"/>
        <v>2.1294821664500003</v>
      </c>
      <c r="N2344" s="36">
        <f t="shared" si="475"/>
        <v>29.360711916450001</v>
      </c>
      <c r="O2344" s="36">
        <f t="shared" si="476"/>
        <v>5.3502965465257235</v>
      </c>
      <c r="P2344" s="36">
        <f t="shared" si="477"/>
        <v>34.711008462975727</v>
      </c>
      <c r="Q2344" s="38" t="e">
        <v>#N/A</v>
      </c>
      <c r="R2344" s="39" t="str">
        <f t="shared" si="478"/>
        <v xml:space="preserve"> </v>
      </c>
      <c r="S2344" s="40"/>
      <c r="T2344" s="41" t="str">
        <f t="shared" si="479"/>
        <v/>
      </c>
      <c r="U2344" s="41" t="str">
        <f t="shared" si="480"/>
        <v/>
      </c>
      <c r="V2344" s="41" t="e">
        <f t="shared" si="468"/>
        <v>#N/A</v>
      </c>
      <c r="W2344" s="18" t="e">
        <f>_xlfn.XLOOKUP($B2344,'[1]Query2 w Prices'!$B:$B,'[1]Query2 w Prices'!$L:$L)</f>
        <v>#N/A</v>
      </c>
    </row>
    <row r="2345" spans="2:23" ht="16.5" customHeight="1" x14ac:dyDescent="0.25">
      <c r="B2345" s="32" t="s">
        <v>3927</v>
      </c>
      <c r="C2345" s="33" t="s">
        <v>7046</v>
      </c>
      <c r="D2345" s="34" t="str">
        <f>_xlfn.XLOOKUP($B2345,[1]Redo!$A:$A,[1]Redo!$AD:$AD)</f>
        <v>SGN,S11,BFY,W1-2,</v>
      </c>
      <c r="E2345" s="35">
        <v>1326</v>
      </c>
      <c r="F2345" s="36">
        <f>_xlfn.XLOOKUP($B2345,'[1]DOT Signs Costs (2)'!$A:$A,'[1]DOT Signs Costs (2)'!$Y:$Y)</f>
        <v>0.33468750000000008</v>
      </c>
      <c r="G2345" s="37">
        <f t="shared" si="470"/>
        <v>20.081250000000004</v>
      </c>
      <c r="H2345" s="36">
        <f>_xlfn.XLOOKUP($B2345,'[1]DOT Signs Costs (2)'!$A:$A,'[1]DOT Signs Costs (2)'!$W:$W)</f>
        <v>56.650000000000006</v>
      </c>
      <c r="I2345" s="36">
        <f t="shared" si="469"/>
        <v>15.526153125000004</v>
      </c>
      <c r="J2345" s="36">
        <f t="shared" si="471"/>
        <v>0.22424062500000008</v>
      </c>
      <c r="K2345" s="36">
        <f t="shared" si="472"/>
        <v>15.526153125000004</v>
      </c>
      <c r="L2345" s="36">
        <f t="shared" si="473"/>
        <v>72.400393750000006</v>
      </c>
      <c r="M2345" s="36">
        <f t="shared" si="474"/>
        <v>5.6617107912500009</v>
      </c>
      <c r="N2345" s="36">
        <f t="shared" si="475"/>
        <v>78.062104541250008</v>
      </c>
      <c r="O2345" s="36">
        <f t="shared" si="476"/>
        <v>14.224975522735164</v>
      </c>
      <c r="P2345" s="36">
        <f t="shared" si="477"/>
        <v>92.287080063985172</v>
      </c>
      <c r="Q2345" s="38">
        <v>55.63</v>
      </c>
      <c r="R2345" s="39">
        <f t="shared" si="478"/>
        <v>-0.39720706342176831</v>
      </c>
      <c r="S2345" s="40"/>
      <c r="T2345" s="41" t="str">
        <f t="shared" si="479"/>
        <v/>
      </c>
      <c r="U2345" s="41" t="str">
        <f t="shared" si="480"/>
        <v/>
      </c>
      <c r="V2345" s="41">
        <f t="shared" si="468"/>
        <v>55.63</v>
      </c>
      <c r="W2345" s="18">
        <f>_xlfn.XLOOKUP($B2345,'[1]Query2 w Prices'!$B:$B,'[1]Query2 w Prices'!$L:$L)</f>
        <v>55.550600000000003</v>
      </c>
    </row>
    <row r="2346" spans="2:23" ht="16.5" customHeight="1" x14ac:dyDescent="0.25">
      <c r="B2346" s="42" t="s">
        <v>3928</v>
      </c>
      <c r="C2346" s="33" t="s">
        <v>7047</v>
      </c>
      <c r="D2346" s="34" t="str">
        <f>_xlfn.XLOOKUP($B2346,[1]Redo!$A:$A,[1]Redo!$AD:$AD)</f>
        <v>SGN,S11,BFY,W1-2,</v>
      </c>
      <c r="E2346" s="35">
        <v>1326</v>
      </c>
      <c r="F2346" s="36">
        <f>_xlfn.XLOOKUP($B2346,'[1]DOT Signs Costs (2)'!$A:$A,'[1]DOT Signs Costs (2)'!$Y:$Y)</f>
        <v>0.46115</v>
      </c>
      <c r="G2346" s="37">
        <f t="shared" si="470"/>
        <v>27.669</v>
      </c>
      <c r="H2346" s="36">
        <f>_xlfn.XLOOKUP($B2346,'[1]DOT Signs Costs (2)'!$A:$A,'[1]DOT Signs Costs (2)'!$W:$W)</f>
        <v>81.576000000000008</v>
      </c>
      <c r="I2346" s="36">
        <f t="shared" si="469"/>
        <v>21.3927485</v>
      </c>
      <c r="J2346" s="36">
        <f t="shared" si="471"/>
        <v>0.30897050000000004</v>
      </c>
      <c r="K2346" s="36">
        <f t="shared" si="472"/>
        <v>21.3927485</v>
      </c>
      <c r="L2346" s="36">
        <f t="shared" si="473"/>
        <v>103.277719</v>
      </c>
      <c r="M2346" s="36">
        <f t="shared" si="474"/>
        <v>8.0763176258000016</v>
      </c>
      <c r="N2346" s="36">
        <f t="shared" si="475"/>
        <v>111.35403662580001</v>
      </c>
      <c r="O2346" s="36">
        <f t="shared" si="476"/>
        <v>20.291644129613871</v>
      </c>
      <c r="P2346" s="36">
        <f t="shared" si="477"/>
        <v>131.64568075541388</v>
      </c>
      <c r="Q2346" s="38">
        <v>0</v>
      </c>
      <c r="R2346" s="39">
        <f t="shared" si="478"/>
        <v>-1</v>
      </c>
      <c r="S2346" s="40"/>
      <c r="T2346" s="41" t="str">
        <f t="shared" si="479"/>
        <v/>
      </c>
      <c r="U2346" s="41" t="str">
        <f t="shared" si="480"/>
        <v/>
      </c>
      <c r="V2346" s="41">
        <f t="shared" si="468"/>
        <v>0.08</v>
      </c>
      <c r="W2346" s="18">
        <f>_xlfn.XLOOKUP($B2346,'[1]Query2 w Prices'!$B:$B,'[1]Query2 w Prices'!$L:$L)</f>
        <v>0</v>
      </c>
    </row>
    <row r="2347" spans="2:23" ht="16.5" customHeight="1" x14ac:dyDescent="0.25">
      <c r="B2347" s="32" t="s">
        <v>3926</v>
      </c>
      <c r="C2347" s="33" t="s">
        <v>7048</v>
      </c>
      <c r="D2347" s="34" t="str">
        <f>_xlfn.XLOOKUP($B2347,[1]Redo!$A:$A,[1]Redo!$AD:$AD)</f>
        <v>SGN,S11,BFY,W1-2,</v>
      </c>
      <c r="E2347" s="35">
        <v>1326</v>
      </c>
      <c r="F2347" s="36">
        <f>_xlfn.XLOOKUP($B2347,'[1]DOT Signs Costs (2)'!$A:$A,'[1]DOT Signs Costs (2)'!$Y:$Y)</f>
        <v>0.77759999999999996</v>
      </c>
      <c r="G2347" s="37">
        <f t="shared" si="470"/>
        <v>46.655999999999999</v>
      </c>
      <c r="H2347" s="36">
        <f>_xlfn.XLOOKUP($B2347,'[1]DOT Signs Costs (2)'!$A:$A,'[1]DOT Signs Costs (2)'!$W:$W)</f>
        <v>145.024</v>
      </c>
      <c r="I2347" s="36">
        <f t="shared" si="469"/>
        <v>36.072863999999996</v>
      </c>
      <c r="J2347" s="36">
        <f t="shared" si="471"/>
        <v>0.52099200000000001</v>
      </c>
      <c r="K2347" s="36">
        <f t="shared" si="472"/>
        <v>36.072863999999996</v>
      </c>
      <c r="L2347" s="36">
        <f t="shared" si="473"/>
        <v>181.61785600000002</v>
      </c>
      <c r="M2347" s="36">
        <f t="shared" si="474"/>
        <v>14.202516339200002</v>
      </c>
      <c r="N2347" s="36">
        <f t="shared" si="475"/>
        <v>195.82037233920002</v>
      </c>
      <c r="O2347" s="36">
        <f t="shared" si="476"/>
        <v>35.683639580919262</v>
      </c>
      <c r="P2347" s="36">
        <f t="shared" si="477"/>
        <v>231.5040119201193</v>
      </c>
      <c r="Q2347" s="38" t="e">
        <v>#N/A</v>
      </c>
      <c r="R2347" s="39" t="str">
        <f t="shared" si="478"/>
        <v xml:space="preserve"> </v>
      </c>
      <c r="S2347" s="40"/>
      <c r="T2347" s="41" t="str">
        <f t="shared" si="479"/>
        <v/>
      </c>
      <c r="U2347" s="41" t="str">
        <f t="shared" si="480"/>
        <v/>
      </c>
      <c r="V2347" s="41" t="e">
        <f t="shared" si="468"/>
        <v>#N/A</v>
      </c>
      <c r="W2347" s="18" t="e">
        <f>_xlfn.XLOOKUP($B2347,'[1]Query2 w Prices'!$B:$B,'[1]Query2 w Prices'!$L:$L)</f>
        <v>#N/A</v>
      </c>
    </row>
    <row r="2348" spans="2:23" ht="16.5" customHeight="1" x14ac:dyDescent="0.25">
      <c r="B2348" s="42" t="s">
        <v>3929</v>
      </c>
      <c r="C2348" s="33" t="s">
        <v>7049</v>
      </c>
      <c r="D2348" s="34" t="str">
        <f>_xlfn.XLOOKUP($B2348,[1]Redo!$A:$A,[1]Redo!$AD:$AD)</f>
        <v>SGN,S11,BFY,W12-1,</v>
      </c>
      <c r="E2348" s="35">
        <v>1326</v>
      </c>
      <c r="F2348" s="36">
        <f>_xlfn.XLOOKUP($B2348,'[1]DOT Signs Costs (2)'!$A:$A,'[1]DOT Signs Costs (2)'!$Y:$Y)</f>
        <v>0.33468750000000008</v>
      </c>
      <c r="G2348" s="37">
        <f t="shared" si="470"/>
        <v>20.081250000000004</v>
      </c>
      <c r="H2348" s="36">
        <f>_xlfn.XLOOKUP($B2348,'[1]DOT Signs Costs (2)'!$A:$A,'[1]DOT Signs Costs (2)'!$W:$W)</f>
        <v>56.650000000000006</v>
      </c>
      <c r="I2348" s="36">
        <f t="shared" si="469"/>
        <v>15.526153125000004</v>
      </c>
      <c r="J2348" s="36">
        <f t="shared" si="471"/>
        <v>0.22424062500000008</v>
      </c>
      <c r="K2348" s="36">
        <f t="shared" si="472"/>
        <v>15.526153125000004</v>
      </c>
      <c r="L2348" s="36">
        <f t="shared" si="473"/>
        <v>72.400393750000006</v>
      </c>
      <c r="M2348" s="36">
        <f t="shared" si="474"/>
        <v>5.6617107912500009</v>
      </c>
      <c r="N2348" s="36">
        <f t="shared" si="475"/>
        <v>78.062104541250008</v>
      </c>
      <c r="O2348" s="36">
        <f t="shared" si="476"/>
        <v>14.224975522735164</v>
      </c>
      <c r="P2348" s="36">
        <f t="shared" si="477"/>
        <v>92.287080063985172</v>
      </c>
      <c r="Q2348" s="38">
        <v>55.34</v>
      </c>
      <c r="R2348" s="39">
        <f t="shared" si="478"/>
        <v>-0.40034943177711052</v>
      </c>
      <c r="S2348" s="40"/>
      <c r="T2348" s="41" t="str">
        <f t="shared" si="479"/>
        <v/>
      </c>
      <c r="U2348" s="41" t="str">
        <f t="shared" si="480"/>
        <v/>
      </c>
      <c r="V2348" s="41">
        <f t="shared" si="468"/>
        <v>55.34</v>
      </c>
      <c r="W2348" s="18">
        <f>_xlfn.XLOOKUP($B2348,'[1]Query2 w Prices'!$B:$B,'[1]Query2 w Prices'!$L:$L)</f>
        <v>55.267200000000003</v>
      </c>
    </row>
    <row r="2349" spans="2:23" ht="16.5" customHeight="1" x14ac:dyDescent="0.25">
      <c r="B2349" s="32" t="s">
        <v>3932</v>
      </c>
      <c r="C2349" s="33" t="s">
        <v>7050</v>
      </c>
      <c r="D2349" s="34" t="str">
        <f>_xlfn.XLOOKUP($B2349,[1]Redo!$A:$A,[1]Redo!$AD:$AD)</f>
        <v>SGN,S11,BFY,W12-1,</v>
      </c>
      <c r="E2349" s="35">
        <v>1326</v>
      </c>
      <c r="F2349" s="36">
        <f>_xlfn.XLOOKUP($B2349,'[1]DOT Signs Costs (2)'!$A:$A,'[1]DOT Signs Costs (2)'!$Y:$Y)</f>
        <v>0.46115</v>
      </c>
      <c r="G2349" s="37">
        <f t="shared" si="470"/>
        <v>27.669</v>
      </c>
      <c r="H2349" s="36">
        <f>_xlfn.XLOOKUP($B2349,'[1]DOT Signs Costs (2)'!$A:$A,'[1]DOT Signs Costs (2)'!$W:$W)</f>
        <v>81.576000000000008</v>
      </c>
      <c r="I2349" s="36">
        <f t="shared" si="469"/>
        <v>21.3927485</v>
      </c>
      <c r="J2349" s="36">
        <f t="shared" si="471"/>
        <v>0.30897050000000004</v>
      </c>
      <c r="K2349" s="36">
        <f t="shared" si="472"/>
        <v>21.3927485</v>
      </c>
      <c r="L2349" s="36">
        <f t="shared" si="473"/>
        <v>103.277719</v>
      </c>
      <c r="M2349" s="36">
        <f t="shared" si="474"/>
        <v>8.0763176258000016</v>
      </c>
      <c r="N2349" s="36">
        <f t="shared" si="475"/>
        <v>111.35403662580001</v>
      </c>
      <c r="O2349" s="36">
        <f t="shared" si="476"/>
        <v>20.291644129613871</v>
      </c>
      <c r="P2349" s="36">
        <f t="shared" si="477"/>
        <v>131.64568075541388</v>
      </c>
      <c r="Q2349" s="38">
        <v>74.900000000000006</v>
      </c>
      <c r="R2349" s="39">
        <f t="shared" si="478"/>
        <v>-0.43104855723175883</v>
      </c>
      <c r="S2349" s="40"/>
      <c r="T2349" s="41" t="str">
        <f t="shared" si="479"/>
        <v/>
      </c>
      <c r="U2349" s="41" t="str">
        <f t="shared" si="480"/>
        <v/>
      </c>
      <c r="V2349" s="41">
        <f t="shared" si="468"/>
        <v>74.900000000000006</v>
      </c>
      <c r="W2349" s="18">
        <f>_xlfn.XLOOKUP($B2349,'[1]Query2 w Prices'!$B:$B,'[1]Query2 w Prices'!$L:$L)</f>
        <v>74.823300000000003</v>
      </c>
    </row>
    <row r="2350" spans="2:23" ht="16.5" customHeight="1" x14ac:dyDescent="0.25">
      <c r="B2350" s="42" t="s">
        <v>3933</v>
      </c>
      <c r="C2350" s="33" t="s">
        <v>7051</v>
      </c>
      <c r="D2350" s="34" t="str">
        <f>_xlfn.XLOOKUP($B2350,[1]Redo!$A:$A,[1]Redo!$AD:$AD)</f>
        <v>SGN,S11,BFY,W12-2,</v>
      </c>
      <c r="E2350" s="35">
        <v>1326</v>
      </c>
      <c r="F2350" s="36">
        <f>_xlfn.XLOOKUP($B2350,'[1]DOT Signs Costs (2)'!$A:$A,'[1]DOT Signs Costs (2)'!$Y:$Y)</f>
        <v>0.33468750000000008</v>
      </c>
      <c r="G2350" s="37">
        <f t="shared" si="470"/>
        <v>20.081250000000004</v>
      </c>
      <c r="H2350" s="36">
        <f>_xlfn.XLOOKUP($B2350,'[1]DOT Signs Costs (2)'!$A:$A,'[1]DOT Signs Costs (2)'!$W:$W)</f>
        <v>56.650000000000006</v>
      </c>
      <c r="I2350" s="36">
        <f t="shared" si="469"/>
        <v>15.526153125000004</v>
      </c>
      <c r="J2350" s="36">
        <f t="shared" si="471"/>
        <v>0.22424062500000008</v>
      </c>
      <c r="K2350" s="36">
        <f t="shared" si="472"/>
        <v>15.526153125000004</v>
      </c>
      <c r="L2350" s="36">
        <f t="shared" si="473"/>
        <v>72.400393750000006</v>
      </c>
      <c r="M2350" s="36">
        <f t="shared" si="474"/>
        <v>5.6617107912500009</v>
      </c>
      <c r="N2350" s="36">
        <f t="shared" si="475"/>
        <v>78.062104541250008</v>
      </c>
      <c r="O2350" s="36">
        <f t="shared" si="476"/>
        <v>14.224975522735164</v>
      </c>
      <c r="P2350" s="36">
        <f t="shared" si="477"/>
        <v>92.287080063985172</v>
      </c>
      <c r="Q2350" s="38">
        <v>55.63</v>
      </c>
      <c r="R2350" s="39">
        <f t="shared" si="478"/>
        <v>-0.39720706342176831</v>
      </c>
      <c r="S2350" s="40"/>
      <c r="T2350" s="41" t="str">
        <f t="shared" si="479"/>
        <v/>
      </c>
      <c r="U2350" s="41" t="str">
        <f t="shared" si="480"/>
        <v/>
      </c>
      <c r="V2350" s="41">
        <f t="shared" si="468"/>
        <v>55.63</v>
      </c>
      <c r="W2350" s="18">
        <f>_xlfn.XLOOKUP($B2350,'[1]Query2 w Prices'!$B:$B,'[1]Query2 w Prices'!$L:$L)</f>
        <v>55.550600000000003</v>
      </c>
    </row>
    <row r="2351" spans="2:23" ht="16.5" customHeight="1" x14ac:dyDescent="0.25">
      <c r="B2351" s="32" t="s">
        <v>3936</v>
      </c>
      <c r="C2351" s="33" t="s">
        <v>7052</v>
      </c>
      <c r="D2351" s="34" t="str">
        <f>_xlfn.XLOOKUP($B2351,[1]Redo!$A:$A,[1]Redo!$AD:$AD)</f>
        <v>SGN,S11,BFY,W12-2,</v>
      </c>
      <c r="E2351" s="35">
        <v>1326</v>
      </c>
      <c r="F2351" s="36">
        <f>_xlfn.XLOOKUP($B2351,'[1]DOT Signs Costs (2)'!$A:$A,'[1]DOT Signs Costs (2)'!$Y:$Y)</f>
        <v>0.46115</v>
      </c>
      <c r="G2351" s="37">
        <f t="shared" si="470"/>
        <v>27.669</v>
      </c>
      <c r="H2351" s="36">
        <f>_xlfn.XLOOKUP($B2351,'[1]DOT Signs Costs (2)'!$A:$A,'[1]DOT Signs Costs (2)'!$W:$W)</f>
        <v>81.576000000000008</v>
      </c>
      <c r="I2351" s="36">
        <f t="shared" si="469"/>
        <v>21.3927485</v>
      </c>
      <c r="J2351" s="36">
        <f t="shared" si="471"/>
        <v>0.30897050000000004</v>
      </c>
      <c r="K2351" s="36">
        <f t="shared" si="472"/>
        <v>21.3927485</v>
      </c>
      <c r="L2351" s="36">
        <f t="shared" si="473"/>
        <v>103.277719</v>
      </c>
      <c r="M2351" s="36">
        <f t="shared" si="474"/>
        <v>8.0763176258000016</v>
      </c>
      <c r="N2351" s="36">
        <f t="shared" si="475"/>
        <v>111.35403662580001</v>
      </c>
      <c r="O2351" s="36">
        <f t="shared" si="476"/>
        <v>20.291644129613871</v>
      </c>
      <c r="P2351" s="36">
        <f t="shared" si="477"/>
        <v>131.64568075541388</v>
      </c>
      <c r="Q2351" s="38">
        <v>74.900000000000006</v>
      </c>
      <c r="R2351" s="39">
        <f t="shared" si="478"/>
        <v>-0.43104855723175883</v>
      </c>
      <c r="S2351" s="40"/>
      <c r="T2351" s="41" t="str">
        <f t="shared" si="479"/>
        <v/>
      </c>
      <c r="U2351" s="41" t="str">
        <f t="shared" si="480"/>
        <v/>
      </c>
      <c r="V2351" s="41">
        <f t="shared" si="468"/>
        <v>74.900000000000006</v>
      </c>
      <c r="W2351" s="18">
        <f>_xlfn.XLOOKUP($B2351,'[1]Query2 w Prices'!$B:$B,'[1]Query2 w Prices'!$L:$L)</f>
        <v>74.823300000000003</v>
      </c>
    </row>
    <row r="2352" spans="2:23" ht="16.5" customHeight="1" x14ac:dyDescent="0.25">
      <c r="B2352" s="42" t="s">
        <v>3937</v>
      </c>
      <c r="C2352" s="33" t="s">
        <v>7053</v>
      </c>
      <c r="D2352" s="34" t="str">
        <f>_xlfn.XLOOKUP($B2352,[1]Redo!$A:$A,[1]Redo!$AD:$AD)</f>
        <v>SGN,S11,BFY,W12-2,</v>
      </c>
      <c r="E2352" s="35">
        <v>1326</v>
      </c>
      <c r="F2352" s="36">
        <f>_xlfn.XLOOKUP($B2352,'[1]DOT Signs Costs (2)'!$A:$A,'[1]DOT Signs Costs (2)'!$Y:$Y)</f>
        <v>0.14528749999999999</v>
      </c>
      <c r="G2352" s="37">
        <f t="shared" si="470"/>
        <v>8.7172499999999999</v>
      </c>
      <c r="H2352" s="36">
        <f>_xlfn.XLOOKUP($B2352,'[1]DOT Signs Costs (2)'!$A:$A,'[1]DOT Signs Costs (2)'!$W:$W)</f>
        <v>20.394000000000002</v>
      </c>
      <c r="I2352" s="36">
        <f t="shared" si="469"/>
        <v>6.7398871249999992</v>
      </c>
      <c r="J2352" s="36">
        <f t="shared" si="471"/>
        <v>9.7342625000000002E-2</v>
      </c>
      <c r="K2352" s="36">
        <f t="shared" si="472"/>
        <v>6.7398871249999992</v>
      </c>
      <c r="L2352" s="36">
        <f t="shared" si="473"/>
        <v>27.231229750000001</v>
      </c>
      <c r="M2352" s="36">
        <f t="shared" si="474"/>
        <v>2.1294821664500003</v>
      </c>
      <c r="N2352" s="36">
        <f t="shared" si="475"/>
        <v>29.360711916450001</v>
      </c>
      <c r="O2352" s="36">
        <f t="shared" si="476"/>
        <v>5.3502965465257235</v>
      </c>
      <c r="P2352" s="36">
        <f t="shared" si="477"/>
        <v>34.711008462975727</v>
      </c>
      <c r="Q2352" s="38" t="e">
        <v>#N/A</v>
      </c>
      <c r="R2352" s="39" t="str">
        <f t="shared" si="478"/>
        <v xml:space="preserve"> </v>
      </c>
      <c r="S2352" s="40"/>
      <c r="T2352" s="41" t="str">
        <f t="shared" si="479"/>
        <v/>
      </c>
      <c r="U2352" s="41" t="str">
        <f t="shared" si="480"/>
        <v/>
      </c>
      <c r="V2352" s="41" t="e">
        <f t="shared" si="468"/>
        <v>#N/A</v>
      </c>
      <c r="W2352" s="18" t="e">
        <f>_xlfn.XLOOKUP($B2352,'[1]Query2 w Prices'!$B:$B,'[1]Query2 w Prices'!$L:$L)</f>
        <v>#N/A</v>
      </c>
    </row>
    <row r="2353" spans="2:23" ht="16.5" customHeight="1" x14ac:dyDescent="0.25">
      <c r="B2353" s="32" t="s">
        <v>3938</v>
      </c>
      <c r="C2353" s="33" t="s">
        <v>7054</v>
      </c>
      <c r="D2353" s="34" t="str">
        <f>_xlfn.XLOOKUP($B2353,[1]Redo!$A:$A,[1]Redo!$AD:$AD)</f>
        <v>SGN,S11,BFY,W12-2,</v>
      </c>
      <c r="E2353" s="35">
        <v>1326</v>
      </c>
      <c r="F2353" s="36">
        <f>_xlfn.XLOOKUP($B2353,'[1]DOT Signs Costs (2)'!$A:$A,'[1]DOT Signs Costs (2)'!$Y:$Y)</f>
        <v>0.77759999999999996</v>
      </c>
      <c r="G2353" s="37">
        <f t="shared" si="470"/>
        <v>46.655999999999999</v>
      </c>
      <c r="H2353" s="36">
        <f>_xlfn.XLOOKUP($B2353,'[1]DOT Signs Costs (2)'!$A:$A,'[1]DOT Signs Costs (2)'!$W:$W)</f>
        <v>145.024</v>
      </c>
      <c r="I2353" s="36">
        <f t="shared" si="469"/>
        <v>36.072863999999996</v>
      </c>
      <c r="J2353" s="36">
        <f t="shared" si="471"/>
        <v>0.52099200000000001</v>
      </c>
      <c r="K2353" s="36">
        <f t="shared" si="472"/>
        <v>36.072863999999996</v>
      </c>
      <c r="L2353" s="36">
        <f t="shared" si="473"/>
        <v>181.61785600000002</v>
      </c>
      <c r="M2353" s="36">
        <f t="shared" si="474"/>
        <v>14.202516339200002</v>
      </c>
      <c r="N2353" s="36">
        <f t="shared" si="475"/>
        <v>195.82037233920002</v>
      </c>
      <c r="O2353" s="36">
        <f t="shared" si="476"/>
        <v>35.683639580919262</v>
      </c>
      <c r="P2353" s="36">
        <f t="shared" si="477"/>
        <v>231.5040119201193</v>
      </c>
      <c r="Q2353" s="38">
        <v>136.12</v>
      </c>
      <c r="R2353" s="39">
        <f t="shared" si="478"/>
        <v>-0.41201882908634707</v>
      </c>
      <c r="S2353" s="40"/>
      <c r="T2353" s="41" t="str">
        <f t="shared" si="479"/>
        <v/>
      </c>
      <c r="U2353" s="41" t="str">
        <f t="shared" si="480"/>
        <v/>
      </c>
      <c r="V2353" s="41">
        <f t="shared" si="468"/>
        <v>136.12</v>
      </c>
      <c r="W2353" s="18">
        <f>_xlfn.XLOOKUP($B2353,'[1]Query2 w Prices'!$B:$B,'[1]Query2 w Prices'!$L:$L)</f>
        <v>136.04230000000001</v>
      </c>
    </row>
    <row r="2354" spans="2:23" ht="16.5" customHeight="1" x14ac:dyDescent="0.25">
      <c r="B2354" s="42" t="s">
        <v>3939</v>
      </c>
      <c r="C2354" s="33" t="s">
        <v>7055</v>
      </c>
      <c r="D2354" s="34" t="str">
        <f>_xlfn.XLOOKUP($B2354,[1]Redo!$A:$A,[1]Redo!$AD:$AD)</f>
        <v>SGN,S11,BFY,W12-2a,</v>
      </c>
      <c r="E2354" s="35">
        <v>1326</v>
      </c>
      <c r="F2354" s="36">
        <f>_xlfn.XLOOKUP($B2354,'[1]DOT Signs Costs (2)'!$A:$A,'[1]DOT Signs Costs (2)'!$Y:$Y)</f>
        <v>0.65290000000000015</v>
      </c>
      <c r="G2354" s="37">
        <f t="shared" si="470"/>
        <v>39.174000000000007</v>
      </c>
      <c r="H2354" s="36">
        <f>_xlfn.XLOOKUP($B2354,'[1]DOT Signs Costs (2)'!$A:$A,'[1]DOT Signs Costs (2)'!$W:$W)</f>
        <v>126.89600000000002</v>
      </c>
      <c r="I2354" s="36">
        <f t="shared" si="469"/>
        <v>30.288031000000007</v>
      </c>
      <c r="J2354" s="36">
        <f t="shared" si="471"/>
        <v>0.43744300000000014</v>
      </c>
      <c r="K2354" s="36">
        <f t="shared" si="472"/>
        <v>30.288031000000007</v>
      </c>
      <c r="L2354" s="36">
        <f t="shared" si="473"/>
        <v>157.62147400000003</v>
      </c>
      <c r="M2354" s="36">
        <f t="shared" si="474"/>
        <v>12.325999266800004</v>
      </c>
      <c r="N2354" s="36">
        <f t="shared" si="475"/>
        <v>169.94747326680005</v>
      </c>
      <c r="O2354" s="36">
        <f t="shared" si="476"/>
        <v>30.968914578692292</v>
      </c>
      <c r="P2354" s="36">
        <f t="shared" si="477"/>
        <v>200.91638784549235</v>
      </c>
      <c r="Q2354" s="38" t="e">
        <v>#N/A</v>
      </c>
      <c r="R2354" s="39" t="str">
        <f t="shared" si="478"/>
        <v xml:space="preserve"> </v>
      </c>
      <c r="S2354" s="40"/>
      <c r="T2354" s="41" t="str">
        <f t="shared" si="479"/>
        <v/>
      </c>
      <c r="U2354" s="41" t="str">
        <f t="shared" si="480"/>
        <v/>
      </c>
      <c r="V2354" s="41" t="e">
        <f t="shared" si="468"/>
        <v>#N/A</v>
      </c>
      <c r="W2354" s="18" t="e">
        <f>_xlfn.XLOOKUP($B2354,'[1]Query2 w Prices'!$B:$B,'[1]Query2 w Prices'!$L:$L)</f>
        <v>#N/A</v>
      </c>
    </row>
    <row r="2355" spans="2:23" ht="16.5" customHeight="1" x14ac:dyDescent="0.25">
      <c r="B2355" s="32" t="s">
        <v>3940</v>
      </c>
      <c r="C2355" s="33" t="s">
        <v>7056</v>
      </c>
      <c r="D2355" s="34" t="str">
        <f>_xlfn.XLOOKUP($B2355,[1]Redo!$A:$A,[1]Redo!$AD:$AD)</f>
        <v>SGN,S11,BFY,W12-2b,</v>
      </c>
      <c r="E2355" s="35">
        <v>1326</v>
      </c>
      <c r="F2355" s="36">
        <f>_xlfn.XLOOKUP($B2355,'[1]DOT Signs Costs (2)'!$A:$A,'[1]DOT Signs Costs (2)'!$Y:$Y)</f>
        <v>0.77995000000000003</v>
      </c>
      <c r="G2355" s="37">
        <f t="shared" si="470"/>
        <v>46.797000000000004</v>
      </c>
      <c r="H2355" s="36">
        <f>_xlfn.XLOOKUP($B2355,'[1]DOT Signs Costs (2)'!$A:$A,'[1]DOT Signs Costs (2)'!$W:$W)</f>
        <v>154.08800000000002</v>
      </c>
      <c r="I2355" s="36">
        <f t="shared" si="469"/>
        <v>36.181880500000005</v>
      </c>
      <c r="J2355" s="36">
        <f t="shared" si="471"/>
        <v>0.52256650000000004</v>
      </c>
      <c r="K2355" s="36">
        <f t="shared" si="472"/>
        <v>36.181880500000005</v>
      </c>
      <c r="L2355" s="36">
        <f t="shared" si="473"/>
        <v>190.79244700000004</v>
      </c>
      <c r="M2355" s="36">
        <f t="shared" si="474"/>
        <v>14.919969355400005</v>
      </c>
      <c r="N2355" s="36">
        <f t="shared" si="475"/>
        <v>205.71241635540005</v>
      </c>
      <c r="O2355" s="36">
        <f t="shared" si="476"/>
        <v>37.486231053788245</v>
      </c>
      <c r="P2355" s="36">
        <f t="shared" si="477"/>
        <v>243.19864740918831</v>
      </c>
      <c r="Q2355" s="38" t="e">
        <v>#N/A</v>
      </c>
      <c r="R2355" s="39" t="str">
        <f t="shared" si="478"/>
        <v xml:space="preserve"> </v>
      </c>
      <c r="S2355" s="40"/>
      <c r="T2355" s="41" t="str">
        <f t="shared" si="479"/>
        <v/>
      </c>
      <c r="U2355" s="41" t="str">
        <f t="shared" si="480"/>
        <v/>
      </c>
      <c r="V2355" s="41" t="e">
        <f t="shared" si="468"/>
        <v>#N/A</v>
      </c>
      <c r="W2355" s="18" t="e">
        <f>_xlfn.XLOOKUP($B2355,'[1]Query2 w Prices'!$B:$B,'[1]Query2 w Prices'!$L:$L)</f>
        <v>#N/A</v>
      </c>
    </row>
    <row r="2356" spans="2:23" ht="16.5" customHeight="1" x14ac:dyDescent="0.25">
      <c r="B2356" s="42" t="s">
        <v>3941</v>
      </c>
      <c r="C2356" s="33" t="s">
        <v>7057</v>
      </c>
      <c r="D2356" s="34" t="str">
        <f>_xlfn.XLOOKUP($B2356,[1]Redo!$A:$A,[1]Redo!$AD:$AD)</f>
        <v>SGN,S11,BFY,W1-3,</v>
      </c>
      <c r="E2356" s="35">
        <v>1326</v>
      </c>
      <c r="F2356" s="36">
        <f>_xlfn.XLOOKUP($B2356,'[1]DOT Signs Costs (2)'!$A:$A,'[1]DOT Signs Costs (2)'!$Y:$Y)</f>
        <v>0.33468750000000008</v>
      </c>
      <c r="G2356" s="37">
        <f t="shared" si="470"/>
        <v>20.081250000000004</v>
      </c>
      <c r="H2356" s="36">
        <f>_xlfn.XLOOKUP($B2356,'[1]DOT Signs Costs (2)'!$A:$A,'[1]DOT Signs Costs (2)'!$W:$W)</f>
        <v>56.650000000000006</v>
      </c>
      <c r="I2356" s="36">
        <f t="shared" si="469"/>
        <v>15.526153125000004</v>
      </c>
      <c r="J2356" s="36">
        <f t="shared" si="471"/>
        <v>0.22424062500000008</v>
      </c>
      <c r="K2356" s="36">
        <f t="shared" si="472"/>
        <v>15.526153125000004</v>
      </c>
      <c r="L2356" s="36">
        <f t="shared" si="473"/>
        <v>72.400393750000006</v>
      </c>
      <c r="M2356" s="36">
        <f t="shared" si="474"/>
        <v>5.6617107912500009</v>
      </c>
      <c r="N2356" s="36">
        <f t="shared" si="475"/>
        <v>78.062104541250008</v>
      </c>
      <c r="O2356" s="36">
        <f t="shared" si="476"/>
        <v>14.224975522735164</v>
      </c>
      <c r="P2356" s="36">
        <f t="shared" si="477"/>
        <v>92.287080063985172</v>
      </c>
      <c r="Q2356" s="38" t="e">
        <v>#N/A</v>
      </c>
      <c r="R2356" s="39" t="str">
        <f t="shared" si="478"/>
        <v xml:space="preserve"> </v>
      </c>
      <c r="S2356" s="40"/>
      <c r="T2356" s="41" t="str">
        <f t="shared" si="479"/>
        <v/>
      </c>
      <c r="U2356" s="41" t="str">
        <f t="shared" si="480"/>
        <v/>
      </c>
      <c r="V2356" s="41" t="e">
        <f t="shared" si="468"/>
        <v>#N/A</v>
      </c>
      <c r="W2356" s="18" t="e">
        <f>_xlfn.XLOOKUP($B2356,'[1]Query2 w Prices'!$B:$B,'[1]Query2 w Prices'!$L:$L)</f>
        <v>#N/A</v>
      </c>
    </row>
    <row r="2357" spans="2:23" ht="16.5" customHeight="1" x14ac:dyDescent="0.25">
      <c r="B2357" s="32" t="s">
        <v>3942</v>
      </c>
      <c r="C2357" s="33" t="s">
        <v>7058</v>
      </c>
      <c r="D2357" s="34" t="str">
        <f>_xlfn.XLOOKUP($B2357,[1]Redo!$A:$A,[1]Redo!$AD:$AD)</f>
        <v>SGN,S11,BFY,W1-3,</v>
      </c>
      <c r="E2357" s="35">
        <v>1326</v>
      </c>
      <c r="F2357" s="36">
        <f>_xlfn.XLOOKUP($B2357,'[1]DOT Signs Costs (2)'!$A:$A,'[1]DOT Signs Costs (2)'!$Y:$Y)</f>
        <v>0.46115</v>
      </c>
      <c r="G2357" s="37">
        <f t="shared" si="470"/>
        <v>27.669</v>
      </c>
      <c r="H2357" s="36">
        <f>_xlfn.XLOOKUP($B2357,'[1]DOT Signs Costs (2)'!$A:$A,'[1]DOT Signs Costs (2)'!$W:$W)</f>
        <v>81.576000000000008</v>
      </c>
      <c r="I2357" s="36">
        <f t="shared" si="469"/>
        <v>21.3927485</v>
      </c>
      <c r="J2357" s="36">
        <f t="shared" si="471"/>
        <v>0.30897050000000004</v>
      </c>
      <c r="K2357" s="36">
        <f t="shared" si="472"/>
        <v>21.3927485</v>
      </c>
      <c r="L2357" s="36">
        <f t="shared" si="473"/>
        <v>103.277719</v>
      </c>
      <c r="M2357" s="36">
        <f t="shared" si="474"/>
        <v>8.0763176258000016</v>
      </c>
      <c r="N2357" s="36">
        <f t="shared" si="475"/>
        <v>111.35403662580001</v>
      </c>
      <c r="O2357" s="36">
        <f t="shared" si="476"/>
        <v>20.291644129613871</v>
      </c>
      <c r="P2357" s="36">
        <f t="shared" si="477"/>
        <v>131.64568075541388</v>
      </c>
      <c r="Q2357" s="38" t="e">
        <v>#N/A</v>
      </c>
      <c r="R2357" s="39" t="str">
        <f t="shared" si="478"/>
        <v xml:space="preserve"> </v>
      </c>
      <c r="S2357" s="40"/>
      <c r="T2357" s="41" t="str">
        <f t="shared" si="479"/>
        <v/>
      </c>
      <c r="U2357" s="41" t="str">
        <f t="shared" si="480"/>
        <v/>
      </c>
      <c r="V2357" s="41" t="e">
        <f t="shared" si="468"/>
        <v>#N/A</v>
      </c>
      <c r="W2357" s="18" t="e">
        <f>_xlfn.XLOOKUP($B2357,'[1]Query2 w Prices'!$B:$B,'[1]Query2 w Prices'!$L:$L)</f>
        <v>#N/A</v>
      </c>
    </row>
    <row r="2358" spans="2:23" ht="16.5" customHeight="1" x14ac:dyDescent="0.25">
      <c r="B2358" s="42" t="s">
        <v>3944</v>
      </c>
      <c r="C2358" s="33" t="s">
        <v>7059</v>
      </c>
      <c r="D2358" s="34" t="str">
        <f>_xlfn.XLOOKUP($B2358,[1]Redo!$A:$A,[1]Redo!$AD:$AD)</f>
        <v>SGN,S11,BFY,W1-3,</v>
      </c>
      <c r="E2358" s="35">
        <v>1326</v>
      </c>
      <c r="F2358" s="36">
        <f>_xlfn.XLOOKUP($B2358,'[1]DOT Signs Costs (2)'!$A:$A,'[1]DOT Signs Costs (2)'!$Y:$Y)</f>
        <v>0.14528749999999999</v>
      </c>
      <c r="G2358" s="37">
        <f t="shared" si="470"/>
        <v>8.7172499999999999</v>
      </c>
      <c r="H2358" s="36">
        <f>_xlfn.XLOOKUP($B2358,'[1]DOT Signs Costs (2)'!$A:$A,'[1]DOT Signs Costs (2)'!$W:$W)</f>
        <v>20.394000000000002</v>
      </c>
      <c r="I2358" s="36">
        <f t="shared" si="469"/>
        <v>6.7398871249999992</v>
      </c>
      <c r="J2358" s="36">
        <f t="shared" si="471"/>
        <v>9.7342625000000002E-2</v>
      </c>
      <c r="K2358" s="36">
        <f t="shared" si="472"/>
        <v>6.7398871249999992</v>
      </c>
      <c r="L2358" s="36">
        <f t="shared" si="473"/>
        <v>27.231229750000001</v>
      </c>
      <c r="M2358" s="36">
        <f t="shared" si="474"/>
        <v>2.1294821664500003</v>
      </c>
      <c r="N2358" s="36">
        <f t="shared" si="475"/>
        <v>29.360711916450001</v>
      </c>
      <c r="O2358" s="36">
        <f t="shared" si="476"/>
        <v>5.3502965465257235</v>
      </c>
      <c r="P2358" s="36">
        <f t="shared" si="477"/>
        <v>34.711008462975727</v>
      </c>
      <c r="Q2358" s="38" t="e">
        <v>#N/A</v>
      </c>
      <c r="R2358" s="39" t="str">
        <f t="shared" si="478"/>
        <v xml:space="preserve"> </v>
      </c>
      <c r="S2358" s="40"/>
      <c r="T2358" s="41" t="str">
        <f t="shared" si="479"/>
        <v/>
      </c>
      <c r="U2358" s="41" t="str">
        <f t="shared" si="480"/>
        <v/>
      </c>
      <c r="V2358" s="41" t="e">
        <f t="shared" si="468"/>
        <v>#N/A</v>
      </c>
      <c r="W2358" s="18" t="e">
        <f>_xlfn.XLOOKUP($B2358,'[1]Query2 w Prices'!$B:$B,'[1]Query2 w Prices'!$L:$L)</f>
        <v>#N/A</v>
      </c>
    </row>
    <row r="2359" spans="2:23" ht="16.5" customHeight="1" x14ac:dyDescent="0.25">
      <c r="B2359" s="32" t="s">
        <v>3943</v>
      </c>
      <c r="C2359" s="33" t="s">
        <v>7060</v>
      </c>
      <c r="D2359" s="34" t="str">
        <f>_xlfn.XLOOKUP($B2359,[1]Redo!$A:$A,[1]Redo!$AD:$AD)</f>
        <v>SGN,S11,BFY,W1-3,</v>
      </c>
      <c r="E2359" s="35">
        <v>1326</v>
      </c>
      <c r="F2359" s="36">
        <f>_xlfn.XLOOKUP($B2359,'[1]DOT Signs Costs (2)'!$A:$A,'[1]DOT Signs Costs (2)'!$Y:$Y)</f>
        <v>0.77759999999999996</v>
      </c>
      <c r="G2359" s="37">
        <f t="shared" si="470"/>
        <v>46.655999999999999</v>
      </c>
      <c r="H2359" s="36">
        <f>_xlfn.XLOOKUP($B2359,'[1]DOT Signs Costs (2)'!$A:$A,'[1]DOT Signs Costs (2)'!$W:$W)</f>
        <v>145.024</v>
      </c>
      <c r="I2359" s="36">
        <f t="shared" si="469"/>
        <v>36.072863999999996</v>
      </c>
      <c r="J2359" s="36">
        <f t="shared" si="471"/>
        <v>0.52099200000000001</v>
      </c>
      <c r="K2359" s="36">
        <f t="shared" si="472"/>
        <v>36.072863999999996</v>
      </c>
      <c r="L2359" s="36">
        <f t="shared" si="473"/>
        <v>181.61785600000002</v>
      </c>
      <c r="M2359" s="36">
        <f t="shared" si="474"/>
        <v>14.202516339200002</v>
      </c>
      <c r="N2359" s="36">
        <f t="shared" si="475"/>
        <v>195.82037233920002</v>
      </c>
      <c r="O2359" s="36">
        <f t="shared" si="476"/>
        <v>35.683639580919262</v>
      </c>
      <c r="P2359" s="36">
        <f t="shared" si="477"/>
        <v>231.5040119201193</v>
      </c>
      <c r="Q2359" s="38" t="e">
        <v>#N/A</v>
      </c>
      <c r="R2359" s="39" t="str">
        <f t="shared" si="478"/>
        <v xml:space="preserve"> </v>
      </c>
      <c r="S2359" s="40"/>
      <c r="T2359" s="41" t="str">
        <f t="shared" si="479"/>
        <v/>
      </c>
      <c r="U2359" s="41" t="str">
        <f t="shared" si="480"/>
        <v/>
      </c>
      <c r="V2359" s="41" t="e">
        <f t="shared" si="468"/>
        <v>#N/A</v>
      </c>
      <c r="W2359" s="18" t="e">
        <f>_xlfn.XLOOKUP($B2359,'[1]Query2 w Prices'!$B:$B,'[1]Query2 w Prices'!$L:$L)</f>
        <v>#N/A</v>
      </c>
    </row>
    <row r="2360" spans="2:23" ht="16.5" customHeight="1" x14ac:dyDescent="0.25">
      <c r="B2360" s="42" t="s">
        <v>3945</v>
      </c>
      <c r="C2360" s="33" t="s">
        <v>7061</v>
      </c>
      <c r="D2360" s="34" t="str">
        <f>_xlfn.XLOOKUP($B2360,[1]Redo!$A:$A,[1]Redo!$AD:$AD)</f>
        <v>SGN,S11,BFY,W130(CA),</v>
      </c>
      <c r="E2360" s="35">
        <v>1326</v>
      </c>
      <c r="F2360" s="36">
        <f>_xlfn.XLOOKUP($B2360,'[1]DOT Signs Costs (2)'!$A:$A,'[1]DOT Signs Costs (2)'!$Y:$Y)</f>
        <v>0.60820000000000018</v>
      </c>
      <c r="G2360" s="37">
        <f t="shared" si="470"/>
        <v>36.492000000000012</v>
      </c>
      <c r="H2360" s="36">
        <f>_xlfn.XLOOKUP($B2360,'[1]DOT Signs Costs (2)'!$A:$A,'[1]DOT Signs Costs (2)'!$W:$W)</f>
        <v>108.768</v>
      </c>
      <c r="I2360" s="36">
        <f t="shared" si="469"/>
        <v>28.21439800000001</v>
      </c>
      <c r="J2360" s="36">
        <f t="shared" si="471"/>
        <v>0.40749400000000013</v>
      </c>
      <c r="K2360" s="36">
        <f t="shared" si="472"/>
        <v>28.21439800000001</v>
      </c>
      <c r="L2360" s="36">
        <f t="shared" si="473"/>
        <v>137.389892</v>
      </c>
      <c r="M2360" s="36">
        <f t="shared" si="474"/>
        <v>10.743889554400001</v>
      </c>
      <c r="N2360" s="36">
        <f t="shared" si="475"/>
        <v>148.1337815544</v>
      </c>
      <c r="O2360" s="36">
        <f t="shared" si="476"/>
        <v>26.993884280791328</v>
      </c>
      <c r="P2360" s="36">
        <f t="shared" si="477"/>
        <v>175.12766583519132</v>
      </c>
      <c r="Q2360" s="38" t="e">
        <v>#N/A</v>
      </c>
      <c r="R2360" s="39" t="str">
        <f t="shared" si="478"/>
        <v xml:space="preserve"> </v>
      </c>
      <c r="S2360" s="40"/>
      <c r="T2360" s="41" t="str">
        <f t="shared" si="479"/>
        <v/>
      </c>
      <c r="U2360" s="41" t="str">
        <f t="shared" si="480"/>
        <v/>
      </c>
      <c r="V2360" s="41" t="e">
        <f t="shared" si="468"/>
        <v>#N/A</v>
      </c>
      <c r="W2360" s="18" t="e">
        <f>_xlfn.XLOOKUP($B2360,'[1]Query2 w Prices'!$B:$B,'[1]Query2 w Prices'!$L:$L)</f>
        <v>#N/A</v>
      </c>
    </row>
    <row r="2361" spans="2:23" ht="16.5" customHeight="1" x14ac:dyDescent="0.25">
      <c r="B2361" s="32" t="s">
        <v>3946</v>
      </c>
      <c r="C2361" s="33" t="s">
        <v>7062</v>
      </c>
      <c r="D2361" s="34" t="str">
        <f>_xlfn.XLOOKUP($B2361,[1]Redo!$A:$A,[1]Redo!$AD:$AD)</f>
        <v>SGN,S11,BFY,W130(CA),</v>
      </c>
      <c r="E2361" s="35">
        <v>1326</v>
      </c>
      <c r="F2361" s="36">
        <f>_xlfn.XLOOKUP($B2361,'[1]DOT Signs Costs (2)'!$A:$A,'[1]DOT Signs Costs (2)'!$Y:$Y)</f>
        <v>0.96700000000000019</v>
      </c>
      <c r="G2361" s="37">
        <f t="shared" si="470"/>
        <v>58.02000000000001</v>
      </c>
      <c r="H2361" s="36">
        <f>_xlfn.XLOOKUP($B2361,'[1]DOT Signs Costs (2)'!$A:$A,'[1]DOT Signs Costs (2)'!$W:$W)</f>
        <v>181.28</v>
      </c>
      <c r="I2361" s="36">
        <f t="shared" si="469"/>
        <v>44.859130000000007</v>
      </c>
      <c r="J2361" s="36">
        <f t="shared" si="471"/>
        <v>0.64789000000000019</v>
      </c>
      <c r="K2361" s="36">
        <f t="shared" si="472"/>
        <v>44.859130000000007</v>
      </c>
      <c r="L2361" s="36">
        <f t="shared" si="473"/>
        <v>226.78701999999998</v>
      </c>
      <c r="M2361" s="36">
        <f t="shared" si="474"/>
        <v>17.734744964000001</v>
      </c>
      <c r="N2361" s="36">
        <f t="shared" si="475"/>
        <v>244.521764964</v>
      </c>
      <c r="O2361" s="36">
        <f t="shared" si="476"/>
        <v>44.5583185571287</v>
      </c>
      <c r="P2361" s="36">
        <f t="shared" si="477"/>
        <v>289.0800835211287</v>
      </c>
      <c r="Q2361" s="38" t="e">
        <v>#N/A</v>
      </c>
      <c r="R2361" s="39" t="str">
        <f t="shared" si="478"/>
        <v xml:space="preserve"> </v>
      </c>
      <c r="S2361" s="40"/>
      <c r="T2361" s="41" t="str">
        <f t="shared" si="479"/>
        <v/>
      </c>
      <c r="U2361" s="41" t="str">
        <f t="shared" si="480"/>
        <v/>
      </c>
      <c r="V2361" s="41" t="e">
        <f t="shared" si="468"/>
        <v>#N/A</v>
      </c>
      <c r="W2361" s="18" t="e">
        <f>_xlfn.XLOOKUP($B2361,'[1]Query2 w Prices'!$B:$B,'[1]Query2 w Prices'!$L:$L)</f>
        <v>#N/A</v>
      </c>
    </row>
    <row r="2362" spans="2:23" ht="16.5" customHeight="1" x14ac:dyDescent="0.25">
      <c r="B2362" s="42" t="s">
        <v>3947</v>
      </c>
      <c r="C2362" s="33" t="s">
        <v>7063</v>
      </c>
      <c r="D2362" s="34" t="str">
        <f>_xlfn.XLOOKUP($B2362,[1]Redo!$A:$A,[1]Redo!$AD:$AD)</f>
        <v>SGN,S11,BFY,W13-10,</v>
      </c>
      <c r="E2362" s="35">
        <v>1326</v>
      </c>
      <c r="F2362" s="36">
        <f>_xlfn.XLOOKUP($B2362,'[1]DOT Signs Costs (2)'!$A:$A,'[1]DOT Signs Costs (2)'!$Y:$Y)</f>
        <v>0.33410000000000006</v>
      </c>
      <c r="G2362" s="37">
        <f t="shared" si="470"/>
        <v>20.046000000000003</v>
      </c>
      <c r="H2362" s="36">
        <f>_xlfn.XLOOKUP($B2362,'[1]DOT Signs Costs (2)'!$A:$A,'[1]DOT Signs Costs (2)'!$W:$W)</f>
        <v>54.384</v>
      </c>
      <c r="I2362" s="36">
        <f t="shared" si="469"/>
        <v>15.498899000000003</v>
      </c>
      <c r="J2362" s="36">
        <f t="shared" si="471"/>
        <v>0.22384700000000005</v>
      </c>
      <c r="K2362" s="36">
        <f t="shared" si="472"/>
        <v>15.498899000000003</v>
      </c>
      <c r="L2362" s="36">
        <f t="shared" si="473"/>
        <v>70.106746000000001</v>
      </c>
      <c r="M2362" s="36">
        <f t="shared" si="474"/>
        <v>5.4823475372000008</v>
      </c>
      <c r="N2362" s="36">
        <f t="shared" si="475"/>
        <v>75.5890935372</v>
      </c>
      <c r="O2362" s="36">
        <f t="shared" si="476"/>
        <v>13.774327654517919</v>
      </c>
      <c r="P2362" s="36">
        <f t="shared" si="477"/>
        <v>89.363421191717919</v>
      </c>
      <c r="Q2362" s="38" t="e">
        <v>#N/A</v>
      </c>
      <c r="R2362" s="39" t="str">
        <f t="shared" si="478"/>
        <v xml:space="preserve"> </v>
      </c>
      <c r="S2362" s="40"/>
      <c r="T2362" s="41" t="str">
        <f t="shared" si="479"/>
        <v/>
      </c>
      <c r="U2362" s="41" t="str">
        <f t="shared" si="480"/>
        <v/>
      </c>
      <c r="V2362" s="41" t="e">
        <f t="shared" si="468"/>
        <v>#N/A</v>
      </c>
      <c r="W2362" s="18" t="e">
        <f>_xlfn.XLOOKUP($B2362,'[1]Query2 w Prices'!$B:$B,'[1]Query2 w Prices'!$L:$L)</f>
        <v>#N/A</v>
      </c>
    </row>
    <row r="2363" spans="2:23" ht="16.5" customHeight="1" x14ac:dyDescent="0.25">
      <c r="B2363" s="32" t="s">
        <v>3948</v>
      </c>
      <c r="C2363" s="33" t="s">
        <v>7064</v>
      </c>
      <c r="D2363" s="34" t="str">
        <f>_xlfn.XLOOKUP($B2363,[1]Redo!$A:$A,[1]Redo!$AD:$AD)</f>
        <v>SGN,S11,BFY,W13-10,</v>
      </c>
      <c r="E2363" s="35">
        <v>1326</v>
      </c>
      <c r="F2363" s="36">
        <f>_xlfn.XLOOKUP($B2363,'[1]DOT Signs Costs (2)'!$A:$A,'[1]DOT Signs Costs (2)'!$Y:$Y)</f>
        <v>0.68172500000000014</v>
      </c>
      <c r="G2363" s="37">
        <f t="shared" si="470"/>
        <v>40.903500000000008</v>
      </c>
      <c r="H2363" s="36">
        <f>_xlfn.XLOOKUP($B2363,'[1]DOT Signs Costs (2)'!$A:$A,'[1]DOT Signs Costs (2)'!$W:$W)</f>
        <v>122.364</v>
      </c>
      <c r="I2363" s="36">
        <f t="shared" si="469"/>
        <v>31.625222750000006</v>
      </c>
      <c r="J2363" s="36">
        <f t="shared" si="471"/>
        <v>0.45675575000000013</v>
      </c>
      <c r="K2363" s="36">
        <f t="shared" si="472"/>
        <v>31.625222750000006</v>
      </c>
      <c r="L2363" s="36">
        <f t="shared" si="473"/>
        <v>154.44597850000002</v>
      </c>
      <c r="M2363" s="36">
        <f t="shared" si="474"/>
        <v>12.077675518700003</v>
      </c>
      <c r="N2363" s="36">
        <f t="shared" si="475"/>
        <v>166.52365401870003</v>
      </c>
      <c r="O2363" s="36">
        <f t="shared" si="476"/>
        <v>30.345004356380059</v>
      </c>
      <c r="P2363" s="36">
        <f t="shared" si="477"/>
        <v>196.86865837508009</v>
      </c>
      <c r="Q2363" s="38" t="e">
        <v>#N/A</v>
      </c>
      <c r="R2363" s="39" t="str">
        <f t="shared" si="478"/>
        <v xml:space="preserve"> </v>
      </c>
      <c r="S2363" s="40"/>
      <c r="T2363" s="41" t="str">
        <f t="shared" si="479"/>
        <v/>
      </c>
      <c r="U2363" s="41" t="str">
        <f t="shared" si="480"/>
        <v/>
      </c>
      <c r="V2363" s="41" t="e">
        <f t="shared" si="468"/>
        <v>#N/A</v>
      </c>
      <c r="W2363" s="18" t="e">
        <f>_xlfn.XLOOKUP($B2363,'[1]Query2 w Prices'!$B:$B,'[1]Query2 w Prices'!$L:$L)</f>
        <v>#N/A</v>
      </c>
    </row>
    <row r="2364" spans="2:23" ht="16.5" customHeight="1" x14ac:dyDescent="0.25">
      <c r="B2364" s="42" t="s">
        <v>3949</v>
      </c>
      <c r="C2364" s="33" t="s">
        <v>7065</v>
      </c>
      <c r="D2364" s="34" t="str">
        <f>_xlfn.XLOOKUP($B2364,[1]Redo!$A:$A,[1]Redo!$AD:$AD)</f>
        <v>SGN,S11,BFY,W13-10,</v>
      </c>
      <c r="E2364" s="35">
        <v>1326</v>
      </c>
      <c r="F2364" s="36">
        <f>_xlfn.XLOOKUP($B2364,'[1]DOT Signs Costs (2)'!$A:$A,'[1]DOT Signs Costs (2)'!$Y:$Y)</f>
        <v>1.1564000000000003</v>
      </c>
      <c r="G2364" s="37">
        <f t="shared" si="470"/>
        <v>69.384000000000015</v>
      </c>
      <c r="H2364" s="36">
        <f>_xlfn.XLOOKUP($B2364,'[1]DOT Signs Costs (2)'!$A:$A,'[1]DOT Signs Costs (2)'!$W:$W)</f>
        <v>217.536</v>
      </c>
      <c r="I2364" s="36">
        <f t="shared" si="469"/>
        <v>53.645396000000012</v>
      </c>
      <c r="J2364" s="36">
        <f t="shared" si="471"/>
        <v>0.77478800000000025</v>
      </c>
      <c r="K2364" s="36">
        <f t="shared" si="472"/>
        <v>53.645396000000012</v>
      </c>
      <c r="L2364" s="36">
        <f t="shared" si="473"/>
        <v>271.95618400000001</v>
      </c>
      <c r="M2364" s="36">
        <f t="shared" si="474"/>
        <v>21.266973588800003</v>
      </c>
      <c r="N2364" s="36">
        <f t="shared" si="475"/>
        <v>293.22315758880001</v>
      </c>
      <c r="O2364" s="36">
        <f t="shared" si="476"/>
        <v>53.432997533338138</v>
      </c>
      <c r="P2364" s="36">
        <f t="shared" si="477"/>
        <v>346.65615512213816</v>
      </c>
      <c r="Q2364" s="38" t="e">
        <v>#N/A</v>
      </c>
      <c r="R2364" s="39" t="str">
        <f t="shared" si="478"/>
        <v xml:space="preserve"> </v>
      </c>
      <c r="S2364" s="40"/>
      <c r="T2364" s="41" t="str">
        <f t="shared" si="479"/>
        <v/>
      </c>
      <c r="U2364" s="41" t="str">
        <f t="shared" si="480"/>
        <v/>
      </c>
      <c r="V2364" s="41" t="e">
        <f t="shared" si="468"/>
        <v>#N/A</v>
      </c>
      <c r="W2364" s="18" t="e">
        <f>_xlfn.XLOOKUP($B2364,'[1]Query2 w Prices'!$B:$B,'[1]Query2 w Prices'!$L:$L)</f>
        <v>#N/A</v>
      </c>
    </row>
    <row r="2365" spans="2:23" ht="16.5" customHeight="1" x14ac:dyDescent="0.25">
      <c r="B2365" s="32" t="s">
        <v>3950</v>
      </c>
      <c r="C2365" s="33" t="s">
        <v>7066</v>
      </c>
      <c r="D2365" s="34" t="str">
        <f>_xlfn.XLOOKUP($B2365,[1]Redo!$A:$A,[1]Redo!$AD:$AD)</f>
        <v>SGN,S11,BFY,W13-11,</v>
      </c>
      <c r="E2365" s="35">
        <v>1326</v>
      </c>
      <c r="F2365" s="36">
        <f>_xlfn.XLOOKUP($B2365,'[1]DOT Signs Costs (2)'!$A:$A,'[1]DOT Signs Costs (2)'!$Y:$Y)</f>
        <v>0.33410000000000006</v>
      </c>
      <c r="G2365" s="37">
        <f t="shared" si="470"/>
        <v>20.046000000000003</v>
      </c>
      <c r="H2365" s="36">
        <f>_xlfn.XLOOKUP($B2365,'[1]DOT Signs Costs (2)'!$A:$A,'[1]DOT Signs Costs (2)'!$W:$W)</f>
        <v>54.384</v>
      </c>
      <c r="I2365" s="36">
        <f t="shared" si="469"/>
        <v>15.498899000000003</v>
      </c>
      <c r="J2365" s="36">
        <f t="shared" si="471"/>
        <v>0.22384700000000005</v>
      </c>
      <c r="K2365" s="36">
        <f t="shared" si="472"/>
        <v>15.498899000000003</v>
      </c>
      <c r="L2365" s="36">
        <f t="shared" si="473"/>
        <v>70.106746000000001</v>
      </c>
      <c r="M2365" s="36">
        <f t="shared" si="474"/>
        <v>5.4823475372000008</v>
      </c>
      <c r="N2365" s="36">
        <f t="shared" si="475"/>
        <v>75.5890935372</v>
      </c>
      <c r="O2365" s="36">
        <f t="shared" si="476"/>
        <v>13.774327654517919</v>
      </c>
      <c r="P2365" s="36">
        <f t="shared" si="477"/>
        <v>89.363421191717919</v>
      </c>
      <c r="Q2365" s="38" t="e">
        <v>#N/A</v>
      </c>
      <c r="R2365" s="39" t="str">
        <f t="shared" si="478"/>
        <v xml:space="preserve"> </v>
      </c>
      <c r="S2365" s="40"/>
      <c r="T2365" s="41" t="str">
        <f t="shared" si="479"/>
        <v/>
      </c>
      <c r="U2365" s="41" t="str">
        <f t="shared" si="480"/>
        <v/>
      </c>
      <c r="V2365" s="41" t="e">
        <f t="shared" si="468"/>
        <v>#N/A</v>
      </c>
      <c r="W2365" s="18" t="e">
        <f>_xlfn.XLOOKUP($B2365,'[1]Query2 w Prices'!$B:$B,'[1]Query2 w Prices'!$L:$L)</f>
        <v>#N/A</v>
      </c>
    </row>
    <row r="2366" spans="2:23" ht="16.5" customHeight="1" x14ac:dyDescent="0.25">
      <c r="B2366" s="42" t="s">
        <v>3951</v>
      </c>
      <c r="C2366" s="33" t="s">
        <v>7067</v>
      </c>
      <c r="D2366" s="34" t="str">
        <f>_xlfn.XLOOKUP($B2366,[1]Redo!$A:$A,[1]Redo!$AD:$AD)</f>
        <v>SGN,S11,BFY,W13-11,</v>
      </c>
      <c r="E2366" s="35">
        <v>1326</v>
      </c>
      <c r="F2366" s="36">
        <f>_xlfn.XLOOKUP($B2366,'[1]DOT Signs Costs (2)'!$A:$A,'[1]DOT Signs Costs (2)'!$Y:$Y)</f>
        <v>0.68172500000000014</v>
      </c>
      <c r="G2366" s="37">
        <f t="shared" si="470"/>
        <v>40.903500000000008</v>
      </c>
      <c r="H2366" s="36">
        <f>_xlfn.XLOOKUP($B2366,'[1]DOT Signs Costs (2)'!$A:$A,'[1]DOT Signs Costs (2)'!$W:$W)</f>
        <v>122.364</v>
      </c>
      <c r="I2366" s="36">
        <f t="shared" si="469"/>
        <v>31.625222750000006</v>
      </c>
      <c r="J2366" s="36">
        <f t="shared" si="471"/>
        <v>0.45675575000000013</v>
      </c>
      <c r="K2366" s="36">
        <f t="shared" si="472"/>
        <v>31.625222750000006</v>
      </c>
      <c r="L2366" s="36">
        <f t="shared" si="473"/>
        <v>154.44597850000002</v>
      </c>
      <c r="M2366" s="36">
        <f t="shared" si="474"/>
        <v>12.077675518700003</v>
      </c>
      <c r="N2366" s="36">
        <f t="shared" si="475"/>
        <v>166.52365401870003</v>
      </c>
      <c r="O2366" s="36">
        <f t="shared" si="476"/>
        <v>30.345004356380059</v>
      </c>
      <c r="P2366" s="36">
        <f t="shared" si="477"/>
        <v>196.86865837508009</v>
      </c>
      <c r="Q2366" s="38" t="e">
        <v>#N/A</v>
      </c>
      <c r="R2366" s="39" t="str">
        <f t="shared" si="478"/>
        <v xml:space="preserve"> </v>
      </c>
      <c r="S2366" s="40"/>
      <c r="T2366" s="41" t="str">
        <f t="shared" si="479"/>
        <v/>
      </c>
      <c r="U2366" s="41" t="str">
        <f t="shared" si="480"/>
        <v/>
      </c>
      <c r="V2366" s="41" t="e">
        <f t="shared" si="468"/>
        <v>#N/A</v>
      </c>
      <c r="W2366" s="18" t="e">
        <f>_xlfn.XLOOKUP($B2366,'[1]Query2 w Prices'!$B:$B,'[1]Query2 w Prices'!$L:$L)</f>
        <v>#N/A</v>
      </c>
    </row>
    <row r="2367" spans="2:23" ht="16.5" customHeight="1" x14ac:dyDescent="0.25">
      <c r="B2367" s="32" t="s">
        <v>3952</v>
      </c>
      <c r="C2367" s="33" t="s">
        <v>7068</v>
      </c>
      <c r="D2367" s="34" t="str">
        <f>_xlfn.XLOOKUP($B2367,[1]Redo!$A:$A,[1]Redo!$AD:$AD)</f>
        <v>SGN,S11,BFY,W13-11,</v>
      </c>
      <c r="E2367" s="35">
        <v>1326</v>
      </c>
      <c r="F2367" s="36">
        <f>_xlfn.XLOOKUP($B2367,'[1]DOT Signs Costs (2)'!$A:$A,'[1]DOT Signs Costs (2)'!$Y:$Y)</f>
        <v>1.1564000000000003</v>
      </c>
      <c r="G2367" s="37">
        <f t="shared" si="470"/>
        <v>69.384000000000015</v>
      </c>
      <c r="H2367" s="36">
        <f>_xlfn.XLOOKUP($B2367,'[1]DOT Signs Costs (2)'!$A:$A,'[1]DOT Signs Costs (2)'!$W:$W)</f>
        <v>217.536</v>
      </c>
      <c r="I2367" s="36">
        <f t="shared" si="469"/>
        <v>53.645396000000012</v>
      </c>
      <c r="J2367" s="36">
        <f t="shared" si="471"/>
        <v>0.77478800000000025</v>
      </c>
      <c r="K2367" s="36">
        <f t="shared" si="472"/>
        <v>53.645396000000012</v>
      </c>
      <c r="L2367" s="36">
        <f t="shared" si="473"/>
        <v>271.95618400000001</v>
      </c>
      <c r="M2367" s="36">
        <f t="shared" si="474"/>
        <v>21.266973588800003</v>
      </c>
      <c r="N2367" s="36">
        <f t="shared" si="475"/>
        <v>293.22315758880001</v>
      </c>
      <c r="O2367" s="36">
        <f t="shared" si="476"/>
        <v>53.432997533338138</v>
      </c>
      <c r="P2367" s="36">
        <f t="shared" si="477"/>
        <v>346.65615512213816</v>
      </c>
      <c r="Q2367" s="38" t="e">
        <v>#N/A</v>
      </c>
      <c r="R2367" s="39" t="str">
        <f t="shared" si="478"/>
        <v xml:space="preserve"> </v>
      </c>
      <c r="S2367" s="40"/>
      <c r="T2367" s="41" t="str">
        <f t="shared" si="479"/>
        <v/>
      </c>
      <c r="U2367" s="41" t="str">
        <f t="shared" si="480"/>
        <v/>
      </c>
      <c r="V2367" s="41" t="e">
        <f t="shared" si="468"/>
        <v>#N/A</v>
      </c>
      <c r="W2367" s="18" t="e">
        <f>_xlfn.XLOOKUP($B2367,'[1]Query2 w Prices'!$B:$B,'[1]Query2 w Prices'!$L:$L)</f>
        <v>#N/A</v>
      </c>
    </row>
    <row r="2368" spans="2:23" ht="16.5" customHeight="1" x14ac:dyDescent="0.25">
      <c r="B2368" s="42" t="s">
        <v>3953</v>
      </c>
      <c r="C2368" s="33" t="s">
        <v>7069</v>
      </c>
      <c r="D2368" s="34" t="str">
        <f>_xlfn.XLOOKUP($B2368,[1]Redo!$A:$A,[1]Redo!$AD:$AD)</f>
        <v>SGN,S11,BFY,W13-12,</v>
      </c>
      <c r="E2368" s="35">
        <v>1326</v>
      </c>
      <c r="F2368" s="36">
        <f>_xlfn.XLOOKUP($B2368,'[1]DOT Signs Costs (2)'!$A:$A,'[1]DOT Signs Costs (2)'!$Y:$Y)</f>
        <v>0.38645000000000002</v>
      </c>
      <c r="G2368" s="37">
        <f t="shared" si="470"/>
        <v>23.187000000000001</v>
      </c>
      <c r="H2368" s="36">
        <f>_xlfn.XLOOKUP($B2368,'[1]DOT Signs Costs (2)'!$A:$A,'[1]DOT Signs Costs (2)'!$W:$W)</f>
        <v>63.448000000000008</v>
      </c>
      <c r="I2368" s="36">
        <f t="shared" si="469"/>
        <v>17.927415500000002</v>
      </c>
      <c r="J2368" s="36">
        <f t="shared" si="471"/>
        <v>0.25892150000000003</v>
      </c>
      <c r="K2368" s="36">
        <f t="shared" si="472"/>
        <v>17.927415500000002</v>
      </c>
      <c r="L2368" s="36">
        <f t="shared" si="473"/>
        <v>81.634337000000016</v>
      </c>
      <c r="M2368" s="36">
        <f t="shared" si="474"/>
        <v>6.3838051534000018</v>
      </c>
      <c r="N2368" s="36">
        <f t="shared" si="475"/>
        <v>88.018142153400021</v>
      </c>
      <c r="O2368" s="36">
        <f t="shared" si="476"/>
        <v>16.039228317590659</v>
      </c>
      <c r="P2368" s="36">
        <f t="shared" si="477"/>
        <v>104.05737047099068</v>
      </c>
      <c r="Q2368" s="38" t="e">
        <v>#N/A</v>
      </c>
      <c r="R2368" s="39" t="str">
        <f t="shared" si="478"/>
        <v xml:space="preserve"> </v>
      </c>
      <c r="S2368" s="40"/>
      <c r="T2368" s="41" t="str">
        <f t="shared" si="479"/>
        <v/>
      </c>
      <c r="U2368" s="41" t="str">
        <f t="shared" si="480"/>
        <v/>
      </c>
      <c r="V2368" s="41" t="e">
        <f t="shared" si="468"/>
        <v>#N/A</v>
      </c>
      <c r="W2368" s="18" t="e">
        <f>_xlfn.XLOOKUP($B2368,'[1]Query2 w Prices'!$B:$B,'[1]Query2 w Prices'!$L:$L)</f>
        <v>#N/A</v>
      </c>
    </row>
    <row r="2369" spans="2:23" ht="16.5" customHeight="1" x14ac:dyDescent="0.25">
      <c r="B2369" s="32" t="s">
        <v>3954</v>
      </c>
      <c r="C2369" s="33" t="s">
        <v>7070</v>
      </c>
      <c r="D2369" s="34" t="str">
        <f>_xlfn.XLOOKUP($B2369,[1]Redo!$A:$A,[1]Redo!$AD:$AD)</f>
        <v>SGN,S11,BFY,W13-12,</v>
      </c>
      <c r="E2369" s="35">
        <v>1326</v>
      </c>
      <c r="F2369" s="36">
        <f>_xlfn.XLOOKUP($B2369,'[1]DOT Signs Costs (2)'!$A:$A,'[1]DOT Signs Costs (2)'!$Y:$Y)</f>
        <v>0.82877500000000015</v>
      </c>
      <c r="G2369" s="37">
        <f t="shared" si="470"/>
        <v>49.726500000000009</v>
      </c>
      <c r="H2369" s="36">
        <f>_xlfn.XLOOKUP($B2369,'[1]DOT Signs Costs (2)'!$A:$A,'[1]DOT Signs Costs (2)'!$W:$W)</f>
        <v>149.55600000000001</v>
      </c>
      <c r="I2369" s="36">
        <f t="shared" si="469"/>
        <v>38.446872250000006</v>
      </c>
      <c r="J2369" s="36">
        <f t="shared" si="471"/>
        <v>0.55527925000000011</v>
      </c>
      <c r="K2369" s="36">
        <f t="shared" si="472"/>
        <v>38.446872250000006</v>
      </c>
      <c r="L2369" s="36">
        <f t="shared" si="473"/>
        <v>188.55815150000004</v>
      </c>
      <c r="M2369" s="36">
        <f t="shared" si="474"/>
        <v>14.745247447300004</v>
      </c>
      <c r="N2369" s="36">
        <f t="shared" si="475"/>
        <v>203.30339894730005</v>
      </c>
      <c r="O2369" s="36">
        <f t="shared" si="476"/>
        <v>37.047244507557515</v>
      </c>
      <c r="P2369" s="36">
        <f t="shared" si="477"/>
        <v>240.35064345485756</v>
      </c>
      <c r="Q2369" s="38" t="e">
        <v>#N/A</v>
      </c>
      <c r="R2369" s="39" t="str">
        <f t="shared" si="478"/>
        <v xml:space="preserve"> </v>
      </c>
      <c r="S2369" s="40"/>
      <c r="T2369" s="41" t="str">
        <f t="shared" si="479"/>
        <v/>
      </c>
      <c r="U2369" s="41" t="str">
        <f t="shared" si="480"/>
        <v/>
      </c>
      <c r="V2369" s="41" t="e">
        <f t="shared" si="468"/>
        <v>#N/A</v>
      </c>
      <c r="W2369" s="18" t="e">
        <f>_xlfn.XLOOKUP($B2369,'[1]Query2 w Prices'!$B:$B,'[1]Query2 w Prices'!$L:$L)</f>
        <v>#N/A</v>
      </c>
    </row>
    <row r="2370" spans="2:23" ht="16.5" customHeight="1" x14ac:dyDescent="0.25">
      <c r="B2370" s="42" t="s">
        <v>3955</v>
      </c>
      <c r="C2370" s="33" t="s">
        <v>7071</v>
      </c>
      <c r="D2370" s="34" t="str">
        <f>_xlfn.XLOOKUP($B2370,[1]Redo!$A:$A,[1]Redo!$AD:$AD)</f>
        <v>SGN,S11,BFY,W13-12,</v>
      </c>
      <c r="E2370" s="35">
        <v>1326</v>
      </c>
      <c r="F2370" s="36">
        <f>_xlfn.XLOOKUP($B2370,'[1]DOT Signs Costs (2)'!$A:$A,'[1]DOT Signs Costs (2)'!$Y:$Y)</f>
        <v>2.89805</v>
      </c>
      <c r="G2370" s="37">
        <f t="shared" si="470"/>
        <v>173.88300000000001</v>
      </c>
      <c r="H2370" s="36">
        <f>_xlfn.XLOOKUP($B2370,'[1]DOT Signs Costs (2)'!$A:$A,'[1]DOT Signs Costs (2)'!$W:$W)</f>
        <v>571.03200000000015</v>
      </c>
      <c r="I2370" s="36">
        <f t="shared" si="469"/>
        <v>134.4405395</v>
      </c>
      <c r="J2370" s="36">
        <f t="shared" si="471"/>
        <v>1.9416935000000002</v>
      </c>
      <c r="K2370" s="36">
        <f t="shared" si="472"/>
        <v>134.4405395</v>
      </c>
      <c r="L2370" s="36">
        <f t="shared" si="473"/>
        <v>707.41423300000019</v>
      </c>
      <c r="M2370" s="36">
        <f t="shared" si="474"/>
        <v>55.319793020600017</v>
      </c>
      <c r="N2370" s="36">
        <f t="shared" si="475"/>
        <v>762.73402602060025</v>
      </c>
      <c r="O2370" s="36">
        <f t="shared" si="476"/>
        <v>138.99026825195233</v>
      </c>
      <c r="P2370" s="36">
        <f t="shared" si="477"/>
        <v>901.72429427255258</v>
      </c>
      <c r="Q2370" s="38" t="e">
        <v>#N/A</v>
      </c>
      <c r="R2370" s="39" t="str">
        <f t="shared" si="478"/>
        <v xml:space="preserve"> </v>
      </c>
      <c r="S2370" s="40"/>
      <c r="T2370" s="41" t="str">
        <f t="shared" si="479"/>
        <v/>
      </c>
      <c r="U2370" s="41" t="str">
        <f t="shared" si="480"/>
        <v/>
      </c>
      <c r="V2370" s="41" t="e">
        <f t="shared" si="468"/>
        <v>#N/A</v>
      </c>
      <c r="W2370" s="18" t="e">
        <f>_xlfn.XLOOKUP($B2370,'[1]Query2 w Prices'!$B:$B,'[1]Query2 w Prices'!$L:$L)</f>
        <v>#N/A</v>
      </c>
    </row>
    <row r="2371" spans="2:23" ht="16.5" customHeight="1" x14ac:dyDescent="0.25">
      <c r="B2371" s="32" t="s">
        <v>3956</v>
      </c>
      <c r="C2371" s="33" t="s">
        <v>7072</v>
      </c>
      <c r="D2371" s="34" t="str">
        <f>_xlfn.XLOOKUP($B2371,[1]Redo!$A:$A,[1]Redo!$AD:$AD)</f>
        <v>SGN,S11,BFY,W13-13,</v>
      </c>
      <c r="E2371" s="35">
        <v>1326</v>
      </c>
      <c r="F2371" s="36">
        <f>_xlfn.XLOOKUP($B2371,'[1]DOT Signs Costs (2)'!$A:$A,'[1]DOT Signs Costs (2)'!$Y:$Y)</f>
        <v>0.38645000000000002</v>
      </c>
      <c r="G2371" s="37">
        <f t="shared" si="470"/>
        <v>23.187000000000001</v>
      </c>
      <c r="H2371" s="36">
        <f>_xlfn.XLOOKUP($B2371,'[1]DOT Signs Costs (2)'!$A:$A,'[1]DOT Signs Costs (2)'!$W:$W)</f>
        <v>63.448000000000008</v>
      </c>
      <c r="I2371" s="36">
        <f t="shared" si="469"/>
        <v>17.927415500000002</v>
      </c>
      <c r="J2371" s="36">
        <f t="shared" si="471"/>
        <v>0.25892150000000003</v>
      </c>
      <c r="K2371" s="36">
        <f t="shared" si="472"/>
        <v>17.927415500000002</v>
      </c>
      <c r="L2371" s="36">
        <f t="shared" si="473"/>
        <v>81.634337000000016</v>
      </c>
      <c r="M2371" s="36">
        <f t="shared" si="474"/>
        <v>6.3838051534000018</v>
      </c>
      <c r="N2371" s="36">
        <f t="shared" si="475"/>
        <v>88.018142153400021</v>
      </c>
      <c r="O2371" s="36">
        <f t="shared" si="476"/>
        <v>16.039228317590659</v>
      </c>
      <c r="P2371" s="36">
        <f t="shared" si="477"/>
        <v>104.05737047099068</v>
      </c>
      <c r="Q2371" s="38" t="e">
        <v>#N/A</v>
      </c>
      <c r="R2371" s="39" t="str">
        <f t="shared" si="478"/>
        <v xml:space="preserve"> </v>
      </c>
      <c r="S2371" s="40"/>
      <c r="T2371" s="41" t="str">
        <f t="shared" si="479"/>
        <v/>
      </c>
      <c r="U2371" s="41" t="str">
        <f t="shared" si="480"/>
        <v/>
      </c>
      <c r="V2371" s="41" t="e">
        <f t="shared" si="468"/>
        <v>#N/A</v>
      </c>
      <c r="W2371" s="18" t="e">
        <f>_xlfn.XLOOKUP($B2371,'[1]Query2 w Prices'!$B:$B,'[1]Query2 w Prices'!$L:$L)</f>
        <v>#N/A</v>
      </c>
    </row>
    <row r="2372" spans="2:23" ht="16.5" customHeight="1" x14ac:dyDescent="0.25">
      <c r="B2372" s="42" t="s">
        <v>3957</v>
      </c>
      <c r="C2372" s="33" t="s">
        <v>7073</v>
      </c>
      <c r="D2372" s="34" t="str">
        <f>_xlfn.XLOOKUP($B2372,[1]Redo!$A:$A,[1]Redo!$AD:$AD)</f>
        <v>SGN,S11,BFY,W13-13,</v>
      </c>
      <c r="E2372" s="35">
        <v>1326</v>
      </c>
      <c r="F2372" s="36">
        <f>_xlfn.XLOOKUP($B2372,'[1]DOT Signs Costs (2)'!$A:$A,'[1]DOT Signs Costs (2)'!$Y:$Y)</f>
        <v>0.82877500000000015</v>
      </c>
      <c r="G2372" s="37">
        <f t="shared" si="470"/>
        <v>49.726500000000009</v>
      </c>
      <c r="H2372" s="36">
        <f>_xlfn.XLOOKUP($B2372,'[1]DOT Signs Costs (2)'!$A:$A,'[1]DOT Signs Costs (2)'!$W:$W)</f>
        <v>149.55600000000001</v>
      </c>
      <c r="I2372" s="36">
        <f t="shared" si="469"/>
        <v>38.446872250000006</v>
      </c>
      <c r="J2372" s="36">
        <f t="shared" si="471"/>
        <v>0.55527925000000011</v>
      </c>
      <c r="K2372" s="36">
        <f t="shared" si="472"/>
        <v>38.446872250000006</v>
      </c>
      <c r="L2372" s="36">
        <f t="shared" si="473"/>
        <v>188.55815150000004</v>
      </c>
      <c r="M2372" s="36">
        <f t="shared" si="474"/>
        <v>14.745247447300004</v>
      </c>
      <c r="N2372" s="36">
        <f t="shared" si="475"/>
        <v>203.30339894730005</v>
      </c>
      <c r="O2372" s="36">
        <f t="shared" si="476"/>
        <v>37.047244507557515</v>
      </c>
      <c r="P2372" s="36">
        <f t="shared" si="477"/>
        <v>240.35064345485756</v>
      </c>
      <c r="Q2372" s="38" t="e">
        <v>#N/A</v>
      </c>
      <c r="R2372" s="39" t="str">
        <f t="shared" si="478"/>
        <v xml:space="preserve"> </v>
      </c>
      <c r="S2372" s="40"/>
      <c r="T2372" s="41" t="str">
        <f t="shared" si="479"/>
        <v/>
      </c>
      <c r="U2372" s="41" t="str">
        <f t="shared" si="480"/>
        <v/>
      </c>
      <c r="V2372" s="41" t="e">
        <f t="shared" si="468"/>
        <v>#N/A</v>
      </c>
      <c r="W2372" s="18" t="e">
        <f>_xlfn.XLOOKUP($B2372,'[1]Query2 w Prices'!$B:$B,'[1]Query2 w Prices'!$L:$L)</f>
        <v>#N/A</v>
      </c>
    </row>
    <row r="2373" spans="2:23" ht="16.5" customHeight="1" x14ac:dyDescent="0.25">
      <c r="B2373" s="32" t="s">
        <v>3958</v>
      </c>
      <c r="C2373" s="33" t="s">
        <v>7074</v>
      </c>
      <c r="D2373" s="34" t="str">
        <f>_xlfn.XLOOKUP($B2373,[1]Redo!$A:$A,[1]Redo!$AD:$AD)</f>
        <v>SGN,S11,BFY,W13-13,</v>
      </c>
      <c r="E2373" s="35">
        <v>1326</v>
      </c>
      <c r="F2373" s="36">
        <f>_xlfn.XLOOKUP($B2373,'[1]DOT Signs Costs (2)'!$A:$A,'[1]DOT Signs Costs (2)'!$Y:$Y)</f>
        <v>2.89805</v>
      </c>
      <c r="G2373" s="37">
        <f t="shared" si="470"/>
        <v>173.88300000000001</v>
      </c>
      <c r="H2373" s="36">
        <f>_xlfn.XLOOKUP($B2373,'[1]DOT Signs Costs (2)'!$A:$A,'[1]DOT Signs Costs (2)'!$W:$W)</f>
        <v>571.03200000000015</v>
      </c>
      <c r="I2373" s="36">
        <f t="shared" si="469"/>
        <v>134.4405395</v>
      </c>
      <c r="J2373" s="36">
        <f t="shared" si="471"/>
        <v>1.9416935000000002</v>
      </c>
      <c r="K2373" s="36">
        <f t="shared" si="472"/>
        <v>134.4405395</v>
      </c>
      <c r="L2373" s="36">
        <f t="shared" si="473"/>
        <v>707.41423300000019</v>
      </c>
      <c r="M2373" s="36">
        <f t="shared" si="474"/>
        <v>55.319793020600017</v>
      </c>
      <c r="N2373" s="36">
        <f t="shared" si="475"/>
        <v>762.73402602060025</v>
      </c>
      <c r="O2373" s="36">
        <f t="shared" si="476"/>
        <v>138.99026825195233</v>
      </c>
      <c r="P2373" s="36">
        <f t="shared" si="477"/>
        <v>901.72429427255258</v>
      </c>
      <c r="Q2373" s="38" t="e">
        <v>#N/A</v>
      </c>
      <c r="R2373" s="39" t="str">
        <f t="shared" si="478"/>
        <v xml:space="preserve"> </v>
      </c>
      <c r="S2373" s="40"/>
      <c r="T2373" s="41" t="str">
        <f t="shared" si="479"/>
        <v/>
      </c>
      <c r="U2373" s="41" t="str">
        <f t="shared" si="480"/>
        <v/>
      </c>
      <c r="V2373" s="41" t="e">
        <f t="shared" si="468"/>
        <v>#N/A</v>
      </c>
      <c r="W2373" s="18" t="e">
        <f>_xlfn.XLOOKUP($B2373,'[1]Query2 w Prices'!$B:$B,'[1]Query2 w Prices'!$L:$L)</f>
        <v>#N/A</v>
      </c>
    </row>
    <row r="2374" spans="2:23" ht="16.5" customHeight="1" x14ac:dyDescent="0.25">
      <c r="B2374" s="42" t="s">
        <v>3959</v>
      </c>
      <c r="C2374" s="33" t="s">
        <v>7075</v>
      </c>
      <c r="D2374" s="34" t="str">
        <f>_xlfn.XLOOKUP($B2374,[1]Redo!$A:$A,[1]Redo!$AD:$AD)</f>
        <v>SGN,S11,BFY,W13-1aP,</v>
      </c>
      <c r="E2374" s="35">
        <v>1326</v>
      </c>
      <c r="F2374" s="36">
        <f>_xlfn.XLOOKUP($B2374,'[1]DOT Signs Costs (2)'!$A:$A,'[1]DOT Signs Costs (2)'!$Y:$Y)</f>
        <v>0.14528749999999999</v>
      </c>
      <c r="G2374" s="37">
        <f t="shared" si="470"/>
        <v>8.7172499999999999</v>
      </c>
      <c r="H2374" s="36">
        <f>_xlfn.XLOOKUP($B2374,'[1]DOT Signs Costs (2)'!$A:$A,'[1]DOT Signs Costs (2)'!$W:$W)</f>
        <v>20.394000000000002</v>
      </c>
      <c r="I2374" s="36">
        <f t="shared" si="469"/>
        <v>6.7398871249999992</v>
      </c>
      <c r="J2374" s="36">
        <f t="shared" si="471"/>
        <v>9.7342625000000002E-2</v>
      </c>
      <c r="K2374" s="36">
        <f t="shared" si="472"/>
        <v>6.7398871249999992</v>
      </c>
      <c r="L2374" s="36">
        <f t="shared" si="473"/>
        <v>27.231229750000001</v>
      </c>
      <c r="M2374" s="36">
        <f t="shared" si="474"/>
        <v>2.1294821664500003</v>
      </c>
      <c r="N2374" s="36">
        <f t="shared" si="475"/>
        <v>29.360711916450001</v>
      </c>
      <c r="O2374" s="36">
        <f t="shared" si="476"/>
        <v>5.3502965465257235</v>
      </c>
      <c r="P2374" s="36">
        <f t="shared" si="477"/>
        <v>34.711008462975727</v>
      </c>
      <c r="Q2374" s="38">
        <v>22.75</v>
      </c>
      <c r="R2374" s="39">
        <f t="shared" si="478"/>
        <v>-0.34458833069439221</v>
      </c>
      <c r="S2374" s="40"/>
      <c r="T2374" s="41" t="str">
        <f t="shared" si="479"/>
        <v/>
      </c>
      <c r="U2374" s="41" t="str">
        <f t="shared" si="480"/>
        <v/>
      </c>
      <c r="V2374" s="41">
        <f t="shared" ref="V2374:V2437" si="481">ROUND($W2374+7.75%,2)</f>
        <v>22.75</v>
      </c>
      <c r="W2374" s="18">
        <f>_xlfn.XLOOKUP($B2374,'[1]Query2 w Prices'!$B:$B,'[1]Query2 w Prices'!$L:$L)</f>
        <v>22.6737</v>
      </c>
    </row>
    <row r="2375" spans="2:23" ht="16.5" customHeight="1" x14ac:dyDescent="0.25">
      <c r="B2375" s="32" t="s">
        <v>3962</v>
      </c>
      <c r="C2375" s="33" t="s">
        <v>7076</v>
      </c>
      <c r="D2375" s="34" t="str">
        <f>_xlfn.XLOOKUP($B2375,[1]Redo!$A:$A,[1]Redo!$AD:$AD)</f>
        <v>SGN,S11,BFY,W13-1aP,</v>
      </c>
      <c r="E2375" s="35">
        <v>1326</v>
      </c>
      <c r="F2375" s="36">
        <f>_xlfn.XLOOKUP($B2375,'[1]DOT Signs Costs (2)'!$A:$A,'[1]DOT Signs Costs (2)'!$Y:$Y)</f>
        <v>0.25675000000000003</v>
      </c>
      <c r="G2375" s="37">
        <f t="shared" si="470"/>
        <v>15.405000000000001</v>
      </c>
      <c r="H2375" s="36">
        <f>_xlfn.XLOOKUP($B2375,'[1]DOT Signs Costs (2)'!$A:$A,'[1]DOT Signs Costs (2)'!$W:$W)</f>
        <v>45.32</v>
      </c>
      <c r="I2375" s="36">
        <f t="shared" ref="I2375:I2438" si="482">F2375*$K$4</f>
        <v>11.910632500000002</v>
      </c>
      <c r="J2375" s="36">
        <f t="shared" si="471"/>
        <v>0.17202250000000002</v>
      </c>
      <c r="K2375" s="36">
        <f t="shared" si="472"/>
        <v>11.910632500000002</v>
      </c>
      <c r="L2375" s="36">
        <f t="shared" si="473"/>
        <v>57.402654999999996</v>
      </c>
      <c r="M2375" s="36">
        <f t="shared" si="474"/>
        <v>4.4888876209999999</v>
      </c>
      <c r="N2375" s="36">
        <f t="shared" si="475"/>
        <v>61.891542620999999</v>
      </c>
      <c r="O2375" s="36">
        <f t="shared" si="476"/>
        <v>11.278272396343302</v>
      </c>
      <c r="P2375" s="36">
        <f t="shared" si="477"/>
        <v>73.169815017343296</v>
      </c>
      <c r="Q2375" s="38" t="e">
        <v>#N/A</v>
      </c>
      <c r="R2375" s="39" t="str">
        <f t="shared" si="478"/>
        <v xml:space="preserve"> </v>
      </c>
      <c r="S2375" s="40"/>
      <c r="T2375" s="41" t="str">
        <f t="shared" si="479"/>
        <v/>
      </c>
      <c r="U2375" s="41" t="str">
        <f t="shared" si="480"/>
        <v/>
      </c>
      <c r="V2375" s="41" t="e">
        <f t="shared" si="481"/>
        <v>#N/A</v>
      </c>
      <c r="W2375" s="18" t="e">
        <f>_xlfn.XLOOKUP($B2375,'[1]Query2 w Prices'!$B:$B,'[1]Query2 w Prices'!$L:$L)</f>
        <v>#N/A</v>
      </c>
    </row>
    <row r="2376" spans="2:23" ht="16.5" customHeight="1" x14ac:dyDescent="0.25">
      <c r="B2376" s="42" t="s">
        <v>3963</v>
      </c>
      <c r="C2376" s="33" t="s">
        <v>7077</v>
      </c>
      <c r="D2376" s="34" t="str">
        <f>_xlfn.XLOOKUP($B2376,[1]Redo!$A:$A,[1]Redo!$AD:$AD)</f>
        <v>SGN,S11,BFY,W13-1aP,</v>
      </c>
      <c r="E2376" s="35">
        <v>1326</v>
      </c>
      <c r="F2376" s="36">
        <f>_xlfn.XLOOKUP($B2376,'[1]DOT Signs Costs (2)'!$A:$A,'[1]DOT Signs Costs (2)'!$Y:$Y)</f>
        <v>0.36762499999999998</v>
      </c>
      <c r="G2376" s="37">
        <f t="shared" si="470"/>
        <v>22.057499999999997</v>
      </c>
      <c r="H2376" s="36">
        <f>_xlfn.XLOOKUP($B2376,'[1]DOT Signs Costs (2)'!$A:$A,'[1]DOT Signs Costs (2)'!$W:$W)</f>
        <v>67.98</v>
      </c>
      <c r="I2376" s="36">
        <f t="shared" si="482"/>
        <v>17.054123749999999</v>
      </c>
      <c r="J2376" s="36">
        <f t="shared" si="471"/>
        <v>0.24630874999999999</v>
      </c>
      <c r="K2376" s="36">
        <f t="shared" si="472"/>
        <v>17.054123749999999</v>
      </c>
      <c r="L2376" s="36">
        <f t="shared" si="473"/>
        <v>85.280432500000003</v>
      </c>
      <c r="M2376" s="36">
        <f t="shared" si="474"/>
        <v>6.6689298215000008</v>
      </c>
      <c r="N2376" s="36">
        <f t="shared" si="475"/>
        <v>91.949362321500004</v>
      </c>
      <c r="O2376" s="36">
        <f t="shared" si="476"/>
        <v>16.75560037794364</v>
      </c>
      <c r="P2376" s="36">
        <f t="shared" si="477"/>
        <v>108.70496269944364</v>
      </c>
      <c r="Q2376" s="38" t="e">
        <v>#N/A</v>
      </c>
      <c r="R2376" s="39" t="str">
        <f t="shared" si="478"/>
        <v xml:space="preserve"> </v>
      </c>
      <c r="S2376" s="40"/>
      <c r="T2376" s="41" t="str">
        <f t="shared" si="479"/>
        <v/>
      </c>
      <c r="U2376" s="41" t="str">
        <f t="shared" si="480"/>
        <v/>
      </c>
      <c r="V2376" s="41" t="e">
        <f t="shared" si="481"/>
        <v>#N/A</v>
      </c>
      <c r="W2376" s="18" t="e">
        <f>_xlfn.XLOOKUP($B2376,'[1]Query2 w Prices'!$B:$B,'[1]Query2 w Prices'!$L:$L)</f>
        <v>#N/A</v>
      </c>
    </row>
    <row r="2377" spans="2:23" ht="16.5" customHeight="1" x14ac:dyDescent="0.25">
      <c r="B2377" s="32" t="s">
        <v>3964</v>
      </c>
      <c r="C2377" s="33" t="s">
        <v>7078</v>
      </c>
      <c r="D2377" s="34" t="str">
        <f>_xlfn.XLOOKUP($B2377,[1]Redo!$A:$A,[1]Redo!$AD:$AD)</f>
        <v>SGN,S11,BFY,W13-1aP,</v>
      </c>
      <c r="E2377" s="35">
        <v>1326</v>
      </c>
      <c r="F2377" s="36">
        <f>_xlfn.XLOOKUP($B2377,'[1]DOT Signs Costs (2)'!$A:$A,'[1]DOT Signs Costs (2)'!$Y:$Y)</f>
        <v>0.56820000000000015</v>
      </c>
      <c r="G2377" s="37">
        <f t="shared" si="470"/>
        <v>34.092000000000006</v>
      </c>
      <c r="H2377" s="36">
        <f>_xlfn.XLOOKUP($B2377,'[1]DOT Signs Costs (2)'!$A:$A,'[1]DOT Signs Costs (2)'!$W:$W)</f>
        <v>108.768</v>
      </c>
      <c r="I2377" s="36">
        <f t="shared" si="482"/>
        <v>26.358798000000007</v>
      </c>
      <c r="J2377" s="36">
        <f t="shared" si="471"/>
        <v>0.38069400000000014</v>
      </c>
      <c r="K2377" s="36">
        <f t="shared" si="472"/>
        <v>26.358798000000007</v>
      </c>
      <c r="L2377" s="36">
        <f t="shared" si="473"/>
        <v>135.50749200000001</v>
      </c>
      <c r="M2377" s="36">
        <f t="shared" si="474"/>
        <v>10.596685874400002</v>
      </c>
      <c r="N2377" s="36">
        <f t="shared" si="475"/>
        <v>146.10417787440002</v>
      </c>
      <c r="O2377" s="36">
        <f t="shared" si="476"/>
        <v>26.624036928628321</v>
      </c>
      <c r="P2377" s="36">
        <f t="shared" si="477"/>
        <v>172.72821480302835</v>
      </c>
      <c r="Q2377" s="38" t="e">
        <v>#N/A</v>
      </c>
      <c r="R2377" s="39" t="str">
        <f t="shared" si="478"/>
        <v xml:space="preserve"> </v>
      </c>
      <c r="S2377" s="40"/>
      <c r="T2377" s="41" t="str">
        <f t="shared" si="479"/>
        <v/>
      </c>
      <c r="U2377" s="41" t="str">
        <f t="shared" si="480"/>
        <v/>
      </c>
      <c r="V2377" s="41" t="e">
        <f t="shared" si="481"/>
        <v>#N/A</v>
      </c>
      <c r="W2377" s="18" t="e">
        <f>_xlfn.XLOOKUP($B2377,'[1]Query2 w Prices'!$B:$B,'[1]Query2 w Prices'!$L:$L)</f>
        <v>#N/A</v>
      </c>
    </row>
    <row r="2378" spans="2:23" ht="16.5" customHeight="1" x14ac:dyDescent="0.25">
      <c r="B2378" s="42" t="s">
        <v>3965</v>
      </c>
      <c r="C2378" s="33" t="s">
        <v>7079</v>
      </c>
      <c r="D2378" s="34" t="str">
        <f>_xlfn.XLOOKUP($B2378,[1]Redo!$A:$A,[1]Redo!$AD:$AD)</f>
        <v>SGN,S11,BFY,W13-1P,</v>
      </c>
      <c r="E2378" s="35">
        <v>1326</v>
      </c>
      <c r="F2378" s="36">
        <f>_xlfn.XLOOKUP($B2378,'[1]DOT Signs Costs (2)'!$A:$A,'[1]DOT Signs Costs (2)'!$Y:$Y)</f>
        <v>0.22939999999999999</v>
      </c>
      <c r="G2378" s="37">
        <f t="shared" ref="G2378:G2441" si="483">IFERROR(SUM(F2378*60), " ")</f>
        <v>13.763999999999999</v>
      </c>
      <c r="H2378" s="36">
        <f>_xlfn.XLOOKUP($B2378,'[1]DOT Signs Costs (2)'!$A:$A,'[1]DOT Signs Costs (2)'!$W:$W)</f>
        <v>36.256</v>
      </c>
      <c r="I2378" s="36">
        <f t="shared" si="482"/>
        <v>10.641866</v>
      </c>
      <c r="J2378" s="36">
        <f t="shared" ref="J2378:J2441" si="484">IFERROR(SUM($J$4*F2378), " " )</f>
        <v>0.153698</v>
      </c>
      <c r="K2378" s="36">
        <f t="shared" ref="K2378:K2441" si="485">IFERROR(SUM($K$4*F2378), " ")</f>
        <v>10.641866</v>
      </c>
      <c r="L2378" s="36">
        <f t="shared" ref="L2378:L2441" si="486">IFERROR(SUM(H2378+J2378+K2378), " ")</f>
        <v>47.051563999999999</v>
      </c>
      <c r="M2378" s="36">
        <f t="shared" ref="M2378:M2441" si="487">IFERROR(SUM(L2378*$M$4), " ")</f>
        <v>3.6794323048000002</v>
      </c>
      <c r="N2378" s="36">
        <f t="shared" ref="N2378:N2441" si="488">IFERROR(SUM(L2378+M2378), " ")</f>
        <v>50.730996304800001</v>
      </c>
      <c r="O2378" s="36">
        <f t="shared" ref="O2378:O2441" si="489">IFERROR(SUM(N2378*$O$4), " ")</f>
        <v>9.2445263283724479</v>
      </c>
      <c r="P2378" s="36">
        <f t="shared" ref="P2378:P2441" si="490">IFERROR(SUM(O2378+N2378),"")</f>
        <v>59.975522633172446</v>
      </c>
      <c r="Q2378" s="38">
        <v>35.22</v>
      </c>
      <c r="R2378" s="39">
        <f t="shared" ref="R2378:R2441" si="491">IFERROR(SUM(Q2378-P2378)/(P2378)," ")</f>
        <v>-0.4127604320279849</v>
      </c>
      <c r="S2378" s="40"/>
      <c r="T2378" s="41" t="str">
        <f t="shared" ref="T2378:T2441" si="492">IF(S2378=0,"",Q2378*S2378)</f>
        <v/>
      </c>
      <c r="U2378" s="41" t="str">
        <f t="shared" ref="U2378:U2441" si="493">IFERROR(T2378-(P2378*S2378),"")</f>
        <v/>
      </c>
      <c r="V2378" s="41">
        <f t="shared" si="481"/>
        <v>35.22</v>
      </c>
      <c r="W2378" s="18">
        <f>_xlfn.XLOOKUP($B2378,'[1]Query2 w Prices'!$B:$B,'[1]Query2 w Prices'!$L:$L)</f>
        <v>35.144300000000001</v>
      </c>
    </row>
    <row r="2379" spans="2:23" ht="16.5" customHeight="1" x14ac:dyDescent="0.25">
      <c r="B2379" s="32" t="s">
        <v>3968</v>
      </c>
      <c r="C2379" s="33" t="s">
        <v>7080</v>
      </c>
      <c r="D2379" s="34" t="str">
        <f>_xlfn.XLOOKUP($B2379,[1]Redo!$A:$A,[1]Redo!$AD:$AD)</f>
        <v>SGN,S11,BFY,W13-1P,</v>
      </c>
      <c r="E2379" s="35">
        <v>1326</v>
      </c>
      <c r="F2379" s="36">
        <f>_xlfn.XLOOKUP($B2379,'[1]DOT Signs Costs (2)'!$A:$A,'[1]DOT Signs Costs (2)'!$Y:$Y)</f>
        <v>0.33468750000000008</v>
      </c>
      <c r="G2379" s="37">
        <f t="shared" si="483"/>
        <v>20.081250000000004</v>
      </c>
      <c r="H2379" s="36">
        <f>_xlfn.XLOOKUP($B2379,'[1]DOT Signs Costs (2)'!$A:$A,'[1]DOT Signs Costs (2)'!$W:$W)</f>
        <v>56.650000000000006</v>
      </c>
      <c r="I2379" s="36">
        <f t="shared" si="482"/>
        <v>15.526153125000004</v>
      </c>
      <c r="J2379" s="36">
        <f t="shared" si="484"/>
        <v>0.22424062500000008</v>
      </c>
      <c r="K2379" s="36">
        <f t="shared" si="485"/>
        <v>15.526153125000004</v>
      </c>
      <c r="L2379" s="36">
        <f t="shared" si="486"/>
        <v>72.400393750000006</v>
      </c>
      <c r="M2379" s="36">
        <f t="shared" si="487"/>
        <v>5.6617107912500009</v>
      </c>
      <c r="N2379" s="36">
        <f t="shared" si="488"/>
        <v>78.062104541250008</v>
      </c>
      <c r="O2379" s="36">
        <f t="shared" si="489"/>
        <v>14.224975522735164</v>
      </c>
      <c r="P2379" s="36">
        <f t="shared" si="490"/>
        <v>92.287080063985172</v>
      </c>
      <c r="Q2379" s="38">
        <v>55.63</v>
      </c>
      <c r="R2379" s="39">
        <f t="shared" si="491"/>
        <v>-0.39720706342176831</v>
      </c>
      <c r="S2379" s="40"/>
      <c r="T2379" s="41" t="str">
        <f t="shared" si="492"/>
        <v/>
      </c>
      <c r="U2379" s="41" t="str">
        <f t="shared" si="493"/>
        <v/>
      </c>
      <c r="V2379" s="41">
        <f t="shared" si="481"/>
        <v>55.63</v>
      </c>
      <c r="W2379" s="18">
        <f>_xlfn.XLOOKUP($B2379,'[1]Query2 w Prices'!$B:$B,'[1]Query2 w Prices'!$L:$L)</f>
        <v>55.550600000000003</v>
      </c>
    </row>
    <row r="2380" spans="2:23" ht="16.5" customHeight="1" x14ac:dyDescent="0.25">
      <c r="B2380" s="42" t="s">
        <v>3969</v>
      </c>
      <c r="C2380" s="33" t="s">
        <v>7081</v>
      </c>
      <c r="D2380" s="34" t="str">
        <f>_xlfn.XLOOKUP($B2380,[1]Redo!$A:$A,[1]Redo!$AD:$AD)</f>
        <v>SGN,S11,BFY,W13-2,</v>
      </c>
      <c r="E2380" s="35">
        <v>1326</v>
      </c>
      <c r="F2380" s="36">
        <f>_xlfn.XLOOKUP($B2380,'[1]DOT Signs Costs (2)'!$A:$A,'[1]DOT Signs Costs (2)'!$Y:$Y)</f>
        <v>0.28175</v>
      </c>
      <c r="G2380" s="37">
        <f t="shared" si="483"/>
        <v>16.905000000000001</v>
      </c>
      <c r="H2380" s="36">
        <f>_xlfn.XLOOKUP($B2380,'[1]DOT Signs Costs (2)'!$A:$A,'[1]DOT Signs Costs (2)'!$W:$W)</f>
        <v>45.32</v>
      </c>
      <c r="I2380" s="36">
        <f t="shared" si="482"/>
        <v>13.070382500000001</v>
      </c>
      <c r="J2380" s="36">
        <f t="shared" si="484"/>
        <v>0.18877250000000001</v>
      </c>
      <c r="K2380" s="36">
        <f t="shared" si="485"/>
        <v>13.070382500000001</v>
      </c>
      <c r="L2380" s="36">
        <f t="shared" si="486"/>
        <v>58.579155</v>
      </c>
      <c r="M2380" s="36">
        <f t="shared" si="487"/>
        <v>4.5808899210000007</v>
      </c>
      <c r="N2380" s="36">
        <f t="shared" si="488"/>
        <v>63.160044921000001</v>
      </c>
      <c r="O2380" s="36">
        <f t="shared" si="489"/>
        <v>11.509426991445183</v>
      </c>
      <c r="P2380" s="36">
        <f t="shared" si="490"/>
        <v>74.669471912445189</v>
      </c>
      <c r="Q2380" s="38" t="e">
        <v>#N/A</v>
      </c>
      <c r="R2380" s="39" t="str">
        <f t="shared" si="491"/>
        <v xml:space="preserve"> </v>
      </c>
      <c r="S2380" s="40"/>
      <c r="T2380" s="41" t="str">
        <f t="shared" si="492"/>
        <v/>
      </c>
      <c r="U2380" s="41" t="str">
        <f t="shared" si="493"/>
        <v/>
      </c>
      <c r="V2380" s="41" t="e">
        <f t="shared" si="481"/>
        <v>#N/A</v>
      </c>
      <c r="W2380" s="18" t="e">
        <f>_xlfn.XLOOKUP($B2380,'[1]Query2 w Prices'!$B:$B,'[1]Query2 w Prices'!$L:$L)</f>
        <v>#N/A</v>
      </c>
    </row>
    <row r="2381" spans="2:23" ht="16.5" customHeight="1" x14ac:dyDescent="0.25">
      <c r="B2381" s="32" t="s">
        <v>3970</v>
      </c>
      <c r="C2381" s="33" t="s">
        <v>7082</v>
      </c>
      <c r="D2381" s="34" t="str">
        <f>_xlfn.XLOOKUP($B2381,[1]Redo!$A:$A,[1]Redo!$AD:$AD)</f>
        <v>SGN,S11,BFY,W13-2,</v>
      </c>
      <c r="E2381" s="35">
        <v>1326</v>
      </c>
      <c r="F2381" s="36">
        <f>_xlfn.XLOOKUP($B2381,'[1]DOT Signs Costs (2)'!$A:$A,'[1]DOT Signs Costs (2)'!$Y:$Y)</f>
        <v>0.60820000000000018</v>
      </c>
      <c r="G2381" s="37">
        <f t="shared" si="483"/>
        <v>36.492000000000012</v>
      </c>
      <c r="H2381" s="36">
        <f>_xlfn.XLOOKUP($B2381,'[1]DOT Signs Costs (2)'!$A:$A,'[1]DOT Signs Costs (2)'!$W:$W)</f>
        <v>108.768</v>
      </c>
      <c r="I2381" s="36">
        <f t="shared" si="482"/>
        <v>28.21439800000001</v>
      </c>
      <c r="J2381" s="36">
        <f t="shared" si="484"/>
        <v>0.40749400000000013</v>
      </c>
      <c r="K2381" s="36">
        <f t="shared" si="485"/>
        <v>28.21439800000001</v>
      </c>
      <c r="L2381" s="36">
        <f t="shared" si="486"/>
        <v>137.389892</v>
      </c>
      <c r="M2381" s="36">
        <f t="shared" si="487"/>
        <v>10.743889554400001</v>
      </c>
      <c r="N2381" s="36">
        <f t="shared" si="488"/>
        <v>148.1337815544</v>
      </c>
      <c r="O2381" s="36">
        <f t="shared" si="489"/>
        <v>26.993884280791328</v>
      </c>
      <c r="P2381" s="36">
        <f t="shared" si="490"/>
        <v>175.12766583519132</v>
      </c>
      <c r="Q2381" s="38" t="e">
        <v>#N/A</v>
      </c>
      <c r="R2381" s="39" t="str">
        <f t="shared" si="491"/>
        <v xml:space="preserve"> </v>
      </c>
      <c r="S2381" s="40"/>
      <c r="T2381" s="41" t="str">
        <f t="shared" si="492"/>
        <v/>
      </c>
      <c r="U2381" s="41" t="str">
        <f t="shared" si="493"/>
        <v/>
      </c>
      <c r="V2381" s="41" t="e">
        <f t="shared" si="481"/>
        <v>#N/A</v>
      </c>
      <c r="W2381" s="18" t="e">
        <f>_xlfn.XLOOKUP($B2381,'[1]Query2 w Prices'!$B:$B,'[1]Query2 w Prices'!$L:$L)</f>
        <v>#N/A</v>
      </c>
    </row>
    <row r="2382" spans="2:23" ht="16.5" customHeight="1" x14ac:dyDescent="0.25">
      <c r="B2382" s="42" t="s">
        <v>3971</v>
      </c>
      <c r="C2382" s="33" t="s">
        <v>7083</v>
      </c>
      <c r="D2382" s="34" t="str">
        <f>_xlfn.XLOOKUP($B2382,[1]Redo!$A:$A,[1]Redo!$AD:$AD)</f>
        <v>SGN,S11,BFY,W13-2,</v>
      </c>
      <c r="E2382" s="35">
        <v>1326</v>
      </c>
      <c r="F2382" s="36">
        <f>_xlfn.XLOOKUP($B2382,'[1]DOT Signs Costs (2)'!$A:$A,'[1]DOT Signs Costs (2)'!$Y:$Y)</f>
        <v>0.96700000000000019</v>
      </c>
      <c r="G2382" s="37">
        <f t="shared" si="483"/>
        <v>58.02000000000001</v>
      </c>
      <c r="H2382" s="36">
        <f>_xlfn.XLOOKUP($B2382,'[1]DOT Signs Costs (2)'!$A:$A,'[1]DOT Signs Costs (2)'!$W:$W)</f>
        <v>181.28</v>
      </c>
      <c r="I2382" s="36">
        <f t="shared" si="482"/>
        <v>44.859130000000007</v>
      </c>
      <c r="J2382" s="36">
        <f t="shared" si="484"/>
        <v>0.64789000000000019</v>
      </c>
      <c r="K2382" s="36">
        <f t="shared" si="485"/>
        <v>44.859130000000007</v>
      </c>
      <c r="L2382" s="36">
        <f t="shared" si="486"/>
        <v>226.78701999999998</v>
      </c>
      <c r="M2382" s="36">
        <f t="shared" si="487"/>
        <v>17.734744964000001</v>
      </c>
      <c r="N2382" s="36">
        <f t="shared" si="488"/>
        <v>244.521764964</v>
      </c>
      <c r="O2382" s="36">
        <f t="shared" si="489"/>
        <v>44.5583185571287</v>
      </c>
      <c r="P2382" s="36">
        <f t="shared" si="490"/>
        <v>289.0800835211287</v>
      </c>
      <c r="Q2382" s="38" t="e">
        <v>#N/A</v>
      </c>
      <c r="R2382" s="39" t="str">
        <f t="shared" si="491"/>
        <v xml:space="preserve"> </v>
      </c>
      <c r="S2382" s="40"/>
      <c r="T2382" s="41" t="str">
        <f t="shared" si="492"/>
        <v/>
      </c>
      <c r="U2382" s="41" t="str">
        <f t="shared" si="493"/>
        <v/>
      </c>
      <c r="V2382" s="41" t="e">
        <f t="shared" si="481"/>
        <v>#N/A</v>
      </c>
      <c r="W2382" s="18" t="e">
        <f>_xlfn.XLOOKUP($B2382,'[1]Query2 w Prices'!$B:$B,'[1]Query2 w Prices'!$L:$L)</f>
        <v>#N/A</v>
      </c>
    </row>
    <row r="2383" spans="2:23" ht="16.5" customHeight="1" x14ac:dyDescent="0.25">
      <c r="B2383" s="32" t="s">
        <v>3972</v>
      </c>
      <c r="C2383" s="33" t="s">
        <v>7084</v>
      </c>
      <c r="D2383" s="34" t="str">
        <f>_xlfn.XLOOKUP($B2383,[1]Redo!$A:$A,[1]Redo!$AD:$AD)</f>
        <v>SGN,S11,BFY,W13-20,</v>
      </c>
      <c r="E2383" s="35">
        <v>1326</v>
      </c>
      <c r="F2383" s="36">
        <f>_xlfn.XLOOKUP($B2383,'[1]DOT Signs Costs (2)'!$A:$A,'[1]DOT Signs Costs (2)'!$Y:$Y)</f>
        <v>0.28175</v>
      </c>
      <c r="G2383" s="37">
        <f t="shared" si="483"/>
        <v>16.905000000000001</v>
      </c>
      <c r="H2383" s="36">
        <f>_xlfn.XLOOKUP($B2383,'[1]DOT Signs Costs (2)'!$A:$A,'[1]DOT Signs Costs (2)'!$W:$W)</f>
        <v>45.32</v>
      </c>
      <c r="I2383" s="36">
        <f t="shared" si="482"/>
        <v>13.070382500000001</v>
      </c>
      <c r="J2383" s="36">
        <f t="shared" si="484"/>
        <v>0.18877250000000001</v>
      </c>
      <c r="K2383" s="36">
        <f t="shared" si="485"/>
        <v>13.070382500000001</v>
      </c>
      <c r="L2383" s="36">
        <f t="shared" si="486"/>
        <v>58.579155</v>
      </c>
      <c r="M2383" s="36">
        <f t="shared" si="487"/>
        <v>4.5808899210000007</v>
      </c>
      <c r="N2383" s="36">
        <f t="shared" si="488"/>
        <v>63.160044921000001</v>
      </c>
      <c r="O2383" s="36">
        <f t="shared" si="489"/>
        <v>11.509426991445183</v>
      </c>
      <c r="P2383" s="36">
        <f t="shared" si="490"/>
        <v>74.669471912445189</v>
      </c>
      <c r="Q2383" s="38" t="e">
        <v>#N/A</v>
      </c>
      <c r="R2383" s="39" t="str">
        <f t="shared" si="491"/>
        <v xml:space="preserve"> </v>
      </c>
      <c r="S2383" s="40"/>
      <c r="T2383" s="41" t="str">
        <f t="shared" si="492"/>
        <v/>
      </c>
      <c r="U2383" s="41" t="str">
        <f t="shared" si="493"/>
        <v/>
      </c>
      <c r="V2383" s="41" t="e">
        <f t="shared" si="481"/>
        <v>#N/A</v>
      </c>
      <c r="W2383" s="18" t="e">
        <f>_xlfn.XLOOKUP($B2383,'[1]Query2 w Prices'!$B:$B,'[1]Query2 w Prices'!$L:$L)</f>
        <v>#N/A</v>
      </c>
    </row>
    <row r="2384" spans="2:23" ht="16.5" customHeight="1" x14ac:dyDescent="0.25">
      <c r="B2384" s="42" t="s">
        <v>3974</v>
      </c>
      <c r="C2384" s="33" t="s">
        <v>7085</v>
      </c>
      <c r="D2384" s="34" t="str">
        <f>_xlfn.XLOOKUP($B2384,[1]Redo!$A:$A,[1]Redo!$AD:$AD)</f>
        <v>SGN,S11,BFY,W13-20,</v>
      </c>
      <c r="E2384" s="35">
        <v>1326</v>
      </c>
      <c r="F2384" s="36">
        <f>_xlfn.XLOOKUP($B2384,'[1]DOT Signs Costs (2)'!$A:$A,'[1]DOT Signs Costs (2)'!$Y:$Y)</f>
        <v>0.60820000000000018</v>
      </c>
      <c r="G2384" s="37">
        <f t="shared" si="483"/>
        <v>36.492000000000012</v>
      </c>
      <c r="H2384" s="36">
        <f>_xlfn.XLOOKUP($B2384,'[1]DOT Signs Costs (2)'!$A:$A,'[1]DOT Signs Costs (2)'!$W:$W)</f>
        <v>108.768</v>
      </c>
      <c r="I2384" s="36">
        <f t="shared" si="482"/>
        <v>28.21439800000001</v>
      </c>
      <c r="J2384" s="36">
        <f t="shared" si="484"/>
        <v>0.40749400000000013</v>
      </c>
      <c r="K2384" s="36">
        <f t="shared" si="485"/>
        <v>28.21439800000001</v>
      </c>
      <c r="L2384" s="36">
        <f t="shared" si="486"/>
        <v>137.389892</v>
      </c>
      <c r="M2384" s="36">
        <f t="shared" si="487"/>
        <v>10.743889554400001</v>
      </c>
      <c r="N2384" s="36">
        <f t="shared" si="488"/>
        <v>148.1337815544</v>
      </c>
      <c r="O2384" s="36">
        <f t="shared" si="489"/>
        <v>26.993884280791328</v>
      </c>
      <c r="P2384" s="36">
        <f t="shared" si="490"/>
        <v>175.12766583519132</v>
      </c>
      <c r="Q2384" s="38" t="e">
        <v>#N/A</v>
      </c>
      <c r="R2384" s="39" t="str">
        <f t="shared" si="491"/>
        <v xml:space="preserve"> </v>
      </c>
      <c r="S2384" s="40"/>
      <c r="T2384" s="41" t="str">
        <f t="shared" si="492"/>
        <v/>
      </c>
      <c r="U2384" s="41" t="str">
        <f t="shared" si="493"/>
        <v/>
      </c>
      <c r="V2384" s="41" t="e">
        <f t="shared" si="481"/>
        <v>#N/A</v>
      </c>
      <c r="W2384" s="18" t="e">
        <f>_xlfn.XLOOKUP($B2384,'[1]Query2 w Prices'!$B:$B,'[1]Query2 w Prices'!$L:$L)</f>
        <v>#N/A</v>
      </c>
    </row>
    <row r="2385" spans="2:23" ht="16.5" customHeight="1" x14ac:dyDescent="0.25">
      <c r="B2385" s="32" t="s">
        <v>3975</v>
      </c>
      <c r="C2385" s="33" t="s">
        <v>7086</v>
      </c>
      <c r="D2385" s="34" t="str">
        <f>_xlfn.XLOOKUP($B2385,[1]Redo!$A:$A,[1]Redo!$AD:$AD)</f>
        <v>SGN,S11,BFY,W13-20,</v>
      </c>
      <c r="E2385" s="35">
        <v>1326</v>
      </c>
      <c r="F2385" s="36">
        <f>_xlfn.XLOOKUP($B2385,'[1]DOT Signs Costs (2)'!$A:$A,'[1]DOT Signs Costs (2)'!$Y:$Y)</f>
        <v>0.96700000000000019</v>
      </c>
      <c r="G2385" s="37">
        <f t="shared" si="483"/>
        <v>58.02000000000001</v>
      </c>
      <c r="H2385" s="36">
        <f>_xlfn.XLOOKUP($B2385,'[1]DOT Signs Costs (2)'!$A:$A,'[1]DOT Signs Costs (2)'!$W:$W)</f>
        <v>181.28</v>
      </c>
      <c r="I2385" s="36">
        <f t="shared" si="482"/>
        <v>44.859130000000007</v>
      </c>
      <c r="J2385" s="36">
        <f t="shared" si="484"/>
        <v>0.64789000000000019</v>
      </c>
      <c r="K2385" s="36">
        <f t="shared" si="485"/>
        <v>44.859130000000007</v>
      </c>
      <c r="L2385" s="36">
        <f t="shared" si="486"/>
        <v>226.78701999999998</v>
      </c>
      <c r="M2385" s="36">
        <f t="shared" si="487"/>
        <v>17.734744964000001</v>
      </c>
      <c r="N2385" s="36">
        <f t="shared" si="488"/>
        <v>244.521764964</v>
      </c>
      <c r="O2385" s="36">
        <f t="shared" si="489"/>
        <v>44.5583185571287</v>
      </c>
      <c r="P2385" s="36">
        <f t="shared" si="490"/>
        <v>289.0800835211287</v>
      </c>
      <c r="Q2385" s="38" t="e">
        <v>#N/A</v>
      </c>
      <c r="R2385" s="39" t="str">
        <f t="shared" si="491"/>
        <v xml:space="preserve"> </v>
      </c>
      <c r="S2385" s="40"/>
      <c r="T2385" s="41" t="str">
        <f t="shared" si="492"/>
        <v/>
      </c>
      <c r="U2385" s="41" t="str">
        <f t="shared" si="493"/>
        <v/>
      </c>
      <c r="V2385" s="41" t="e">
        <f t="shared" si="481"/>
        <v>#N/A</v>
      </c>
      <c r="W2385" s="18" t="e">
        <f>_xlfn.XLOOKUP($B2385,'[1]Query2 w Prices'!$B:$B,'[1]Query2 w Prices'!$L:$L)</f>
        <v>#N/A</v>
      </c>
    </row>
    <row r="2386" spans="2:23" ht="16.5" customHeight="1" x14ac:dyDescent="0.25">
      <c r="B2386" s="42" t="s">
        <v>3973</v>
      </c>
      <c r="C2386" s="33" t="s">
        <v>7087</v>
      </c>
      <c r="D2386" s="34" t="str">
        <f>_xlfn.XLOOKUP($B2386,[1]Redo!$A:$A,[1]Redo!$AD:$AD)</f>
        <v>SGN,S11,BFY,W13-20,</v>
      </c>
      <c r="E2386" s="35">
        <v>1326</v>
      </c>
      <c r="F2386" s="36">
        <f>_xlfn.XLOOKUP($B2386,'[1]DOT Signs Costs (2)'!$A:$A,'[1]DOT Signs Costs (2)'!$Y:$Y)</f>
        <v>0.39762499999999995</v>
      </c>
      <c r="G2386" s="37">
        <f t="shared" si="483"/>
        <v>23.857499999999998</v>
      </c>
      <c r="H2386" s="36">
        <f>_xlfn.XLOOKUP($B2386,'[1]DOT Signs Costs (2)'!$A:$A,'[1]DOT Signs Costs (2)'!$W:$W)</f>
        <v>67.98</v>
      </c>
      <c r="I2386" s="36">
        <f t="shared" si="482"/>
        <v>18.445823749999999</v>
      </c>
      <c r="J2386" s="36">
        <f t="shared" si="484"/>
        <v>0.26640874999999997</v>
      </c>
      <c r="K2386" s="36">
        <f t="shared" si="485"/>
        <v>18.445823749999999</v>
      </c>
      <c r="L2386" s="36">
        <f t="shared" si="486"/>
        <v>86.692232500000003</v>
      </c>
      <c r="M2386" s="36">
        <f t="shared" si="487"/>
        <v>6.7793325815000003</v>
      </c>
      <c r="N2386" s="36">
        <f t="shared" si="488"/>
        <v>93.471565081500003</v>
      </c>
      <c r="O2386" s="36">
        <f t="shared" si="489"/>
        <v>17.032985892065895</v>
      </c>
      <c r="P2386" s="36">
        <f t="shared" si="490"/>
        <v>110.5045509735659</v>
      </c>
      <c r="Q2386" s="38" t="e">
        <v>#N/A</v>
      </c>
      <c r="R2386" s="39" t="str">
        <f t="shared" si="491"/>
        <v xml:space="preserve"> </v>
      </c>
      <c r="S2386" s="40"/>
      <c r="T2386" s="41" t="str">
        <f t="shared" si="492"/>
        <v/>
      </c>
      <c r="U2386" s="41" t="str">
        <f t="shared" si="493"/>
        <v/>
      </c>
      <c r="V2386" s="41" t="e">
        <f t="shared" si="481"/>
        <v>#N/A</v>
      </c>
      <c r="W2386" s="18" t="e">
        <f>_xlfn.XLOOKUP($B2386,'[1]Query2 w Prices'!$B:$B,'[1]Query2 w Prices'!$L:$L)</f>
        <v>#N/A</v>
      </c>
    </row>
    <row r="2387" spans="2:23" ht="16.5" customHeight="1" x14ac:dyDescent="0.25">
      <c r="B2387" s="32" t="s">
        <v>3976</v>
      </c>
      <c r="C2387" s="33" t="s">
        <v>7088</v>
      </c>
      <c r="D2387" s="34" t="str">
        <f>_xlfn.XLOOKUP($B2387,[1]Redo!$A:$A,[1]Redo!$AD:$AD)</f>
        <v>SGN,S11,BFY,W13-20aP,</v>
      </c>
      <c r="E2387" s="35">
        <v>1326</v>
      </c>
      <c r="F2387" s="36">
        <f>_xlfn.XLOOKUP($B2387,'[1]DOT Signs Costs (2)'!$A:$A,'[1]DOT Signs Costs (2)'!$Y:$Y)</f>
        <v>0.17705000000000001</v>
      </c>
      <c r="G2387" s="37">
        <f t="shared" si="483"/>
        <v>10.623000000000001</v>
      </c>
      <c r="H2387" s="36">
        <f>_xlfn.XLOOKUP($B2387,'[1]DOT Signs Costs (2)'!$A:$A,'[1]DOT Signs Costs (2)'!$W:$W)</f>
        <v>27.192</v>
      </c>
      <c r="I2387" s="36">
        <f t="shared" si="482"/>
        <v>8.2133495000000014</v>
      </c>
      <c r="J2387" s="36">
        <f t="shared" si="484"/>
        <v>0.11862350000000002</v>
      </c>
      <c r="K2387" s="36">
        <f t="shared" si="485"/>
        <v>8.2133495000000014</v>
      </c>
      <c r="L2387" s="36">
        <f t="shared" si="486"/>
        <v>35.523973000000005</v>
      </c>
      <c r="M2387" s="36">
        <f t="shared" si="487"/>
        <v>2.7779746886000005</v>
      </c>
      <c r="N2387" s="36">
        <f t="shared" si="488"/>
        <v>38.301947688600009</v>
      </c>
      <c r="O2387" s="36">
        <f t="shared" si="489"/>
        <v>6.9796256652997126</v>
      </c>
      <c r="P2387" s="36">
        <f t="shared" si="490"/>
        <v>45.281573353899724</v>
      </c>
      <c r="Q2387" s="38" t="e">
        <v>#N/A</v>
      </c>
      <c r="R2387" s="39" t="str">
        <f t="shared" si="491"/>
        <v xml:space="preserve"> </v>
      </c>
      <c r="S2387" s="40"/>
      <c r="T2387" s="41" t="str">
        <f t="shared" si="492"/>
        <v/>
      </c>
      <c r="U2387" s="41" t="str">
        <f t="shared" si="493"/>
        <v/>
      </c>
      <c r="V2387" s="41" t="e">
        <f t="shared" si="481"/>
        <v>#N/A</v>
      </c>
      <c r="W2387" s="18" t="e">
        <f>_xlfn.XLOOKUP($B2387,'[1]Query2 w Prices'!$B:$B,'[1]Query2 w Prices'!$L:$L)</f>
        <v>#N/A</v>
      </c>
    </row>
    <row r="2388" spans="2:23" ht="16.5" customHeight="1" x14ac:dyDescent="0.25">
      <c r="B2388" s="42" t="s">
        <v>3977</v>
      </c>
      <c r="C2388" s="33" t="s">
        <v>7089</v>
      </c>
      <c r="D2388" s="34" t="str">
        <f>_xlfn.XLOOKUP($B2388,[1]Redo!$A:$A,[1]Redo!$AD:$AD)</f>
        <v>SGN,S11,BFY,W13-20aP,</v>
      </c>
      <c r="E2388" s="35">
        <v>1326</v>
      </c>
      <c r="F2388" s="36">
        <f>_xlfn.XLOOKUP($B2388,'[1]DOT Signs Costs (2)'!$A:$A,'[1]DOT Signs Costs (2)'!$Y:$Y)</f>
        <v>0.27174999999999999</v>
      </c>
      <c r="G2388" s="37">
        <f t="shared" si="483"/>
        <v>16.305</v>
      </c>
      <c r="H2388" s="36">
        <f>_xlfn.XLOOKUP($B2388,'[1]DOT Signs Costs (2)'!$A:$A,'[1]DOT Signs Costs (2)'!$W:$W)</f>
        <v>45.32</v>
      </c>
      <c r="I2388" s="36">
        <f t="shared" si="482"/>
        <v>12.6064825</v>
      </c>
      <c r="J2388" s="36">
        <f t="shared" si="484"/>
        <v>0.1820725</v>
      </c>
      <c r="K2388" s="36">
        <f t="shared" si="485"/>
        <v>12.6064825</v>
      </c>
      <c r="L2388" s="36">
        <f t="shared" si="486"/>
        <v>58.108554999999996</v>
      </c>
      <c r="M2388" s="36">
        <f t="shared" si="487"/>
        <v>4.5440890009999997</v>
      </c>
      <c r="N2388" s="36">
        <f t="shared" si="488"/>
        <v>62.652644000999999</v>
      </c>
      <c r="O2388" s="36">
        <f t="shared" si="489"/>
        <v>11.41696515340443</v>
      </c>
      <c r="P2388" s="36">
        <f t="shared" si="490"/>
        <v>74.069609154404432</v>
      </c>
      <c r="Q2388" s="38" t="e">
        <v>#N/A</v>
      </c>
      <c r="R2388" s="39" t="str">
        <f t="shared" si="491"/>
        <v xml:space="preserve"> </v>
      </c>
      <c r="S2388" s="40"/>
      <c r="T2388" s="41" t="str">
        <f t="shared" si="492"/>
        <v/>
      </c>
      <c r="U2388" s="41" t="str">
        <f t="shared" si="493"/>
        <v/>
      </c>
      <c r="V2388" s="41" t="e">
        <f t="shared" si="481"/>
        <v>#N/A</v>
      </c>
      <c r="W2388" s="18" t="e">
        <f>_xlfn.XLOOKUP($B2388,'[1]Query2 w Prices'!$B:$B,'[1]Query2 w Prices'!$L:$L)</f>
        <v>#N/A</v>
      </c>
    </row>
    <row r="2389" spans="2:23" ht="16.5" customHeight="1" x14ac:dyDescent="0.25">
      <c r="B2389" s="32" t="s">
        <v>3978</v>
      </c>
      <c r="C2389" s="33" t="s">
        <v>7090</v>
      </c>
      <c r="D2389" s="34" t="str">
        <f>_xlfn.XLOOKUP($B2389,[1]Redo!$A:$A,[1]Redo!$AD:$AD)</f>
        <v>SGN,S11,BFY,W13-20aP,</v>
      </c>
      <c r="E2389" s="35">
        <v>1326</v>
      </c>
      <c r="F2389" s="36">
        <f>_xlfn.XLOOKUP($B2389,'[1]DOT Signs Costs (2)'!$A:$A,'[1]DOT Signs Costs (2)'!$Y:$Y)</f>
        <v>0.38762499999999994</v>
      </c>
      <c r="G2389" s="37">
        <f t="shared" si="483"/>
        <v>23.257499999999997</v>
      </c>
      <c r="H2389" s="36">
        <f>_xlfn.XLOOKUP($B2389,'[1]DOT Signs Costs (2)'!$A:$A,'[1]DOT Signs Costs (2)'!$W:$W)</f>
        <v>67.98</v>
      </c>
      <c r="I2389" s="36">
        <f t="shared" si="482"/>
        <v>17.981923749999996</v>
      </c>
      <c r="J2389" s="36">
        <f t="shared" si="484"/>
        <v>0.25970874999999999</v>
      </c>
      <c r="K2389" s="36">
        <f t="shared" si="485"/>
        <v>17.981923749999996</v>
      </c>
      <c r="L2389" s="36">
        <f t="shared" si="486"/>
        <v>86.221632499999998</v>
      </c>
      <c r="M2389" s="36">
        <f t="shared" si="487"/>
        <v>6.7425316615000002</v>
      </c>
      <c r="N2389" s="36">
        <f t="shared" si="488"/>
        <v>92.964164161499994</v>
      </c>
      <c r="O2389" s="36">
        <f t="shared" si="489"/>
        <v>16.94052405402514</v>
      </c>
      <c r="P2389" s="36">
        <f t="shared" si="490"/>
        <v>109.90468821552514</v>
      </c>
      <c r="Q2389" s="38" t="e">
        <v>#N/A</v>
      </c>
      <c r="R2389" s="39" t="str">
        <f t="shared" si="491"/>
        <v xml:space="preserve"> </v>
      </c>
      <c r="S2389" s="40"/>
      <c r="T2389" s="41" t="str">
        <f t="shared" si="492"/>
        <v/>
      </c>
      <c r="U2389" s="41" t="str">
        <f t="shared" si="493"/>
        <v/>
      </c>
      <c r="V2389" s="41" t="e">
        <f t="shared" si="481"/>
        <v>#N/A</v>
      </c>
      <c r="W2389" s="18" t="e">
        <f>_xlfn.XLOOKUP($B2389,'[1]Query2 w Prices'!$B:$B,'[1]Query2 w Prices'!$L:$L)</f>
        <v>#N/A</v>
      </c>
    </row>
    <row r="2390" spans="2:23" ht="16.5" customHeight="1" x14ac:dyDescent="0.25">
      <c r="B2390" s="42" t="s">
        <v>3979</v>
      </c>
      <c r="C2390" s="33" t="s">
        <v>7091</v>
      </c>
      <c r="D2390" s="34" t="str">
        <f>_xlfn.XLOOKUP($B2390,[1]Redo!$A:$A,[1]Redo!$AD:$AD)</f>
        <v>SGN,S11,BFY,W13-20aP,</v>
      </c>
      <c r="E2390" s="35">
        <v>1326</v>
      </c>
      <c r="F2390" s="36">
        <f>_xlfn.XLOOKUP($B2390,'[1]DOT Signs Costs (2)'!$A:$A,'[1]DOT Signs Costs (2)'!$Y:$Y)</f>
        <v>0.58820000000000017</v>
      </c>
      <c r="G2390" s="37">
        <f t="shared" si="483"/>
        <v>35.292000000000009</v>
      </c>
      <c r="H2390" s="36">
        <f>_xlfn.XLOOKUP($B2390,'[1]DOT Signs Costs (2)'!$A:$A,'[1]DOT Signs Costs (2)'!$W:$W)</f>
        <v>108.768</v>
      </c>
      <c r="I2390" s="36">
        <f t="shared" si="482"/>
        <v>27.286598000000009</v>
      </c>
      <c r="J2390" s="36">
        <f t="shared" si="484"/>
        <v>0.39409400000000011</v>
      </c>
      <c r="K2390" s="36">
        <f t="shared" si="485"/>
        <v>27.286598000000009</v>
      </c>
      <c r="L2390" s="36">
        <f t="shared" si="486"/>
        <v>136.44869199999999</v>
      </c>
      <c r="M2390" s="36">
        <f t="shared" si="487"/>
        <v>10.670287714400001</v>
      </c>
      <c r="N2390" s="36">
        <f t="shared" si="488"/>
        <v>147.11897971439998</v>
      </c>
      <c r="O2390" s="36">
        <f t="shared" si="489"/>
        <v>26.808960604709817</v>
      </c>
      <c r="P2390" s="36">
        <f t="shared" si="490"/>
        <v>173.92794031910981</v>
      </c>
      <c r="Q2390" s="38" t="e">
        <v>#N/A</v>
      </c>
      <c r="R2390" s="39" t="str">
        <f t="shared" si="491"/>
        <v xml:space="preserve"> </v>
      </c>
      <c r="S2390" s="40"/>
      <c r="T2390" s="41" t="str">
        <f t="shared" si="492"/>
        <v/>
      </c>
      <c r="U2390" s="41" t="str">
        <f t="shared" si="493"/>
        <v/>
      </c>
      <c r="V2390" s="41" t="e">
        <f t="shared" si="481"/>
        <v>#N/A</v>
      </c>
      <c r="W2390" s="18" t="e">
        <f>_xlfn.XLOOKUP($B2390,'[1]Query2 w Prices'!$B:$B,'[1]Query2 w Prices'!$L:$L)</f>
        <v>#N/A</v>
      </c>
    </row>
    <row r="2391" spans="2:23" ht="16.5" customHeight="1" x14ac:dyDescent="0.25">
      <c r="B2391" s="32" t="s">
        <v>3980</v>
      </c>
      <c r="C2391" s="33" t="s">
        <v>7092</v>
      </c>
      <c r="D2391" s="34" t="str">
        <f>_xlfn.XLOOKUP($B2391,[1]Redo!$A:$A,[1]Redo!$AD:$AD)</f>
        <v>SGN,S11,BFY,W13-3,</v>
      </c>
      <c r="E2391" s="35">
        <v>1326</v>
      </c>
      <c r="F2391" s="36">
        <f>_xlfn.XLOOKUP($B2391,'[1]DOT Signs Costs (2)'!$A:$A,'[1]DOT Signs Costs (2)'!$Y:$Y)</f>
        <v>0.28175</v>
      </c>
      <c r="G2391" s="37">
        <f t="shared" si="483"/>
        <v>16.905000000000001</v>
      </c>
      <c r="H2391" s="36">
        <f>_xlfn.XLOOKUP($B2391,'[1]DOT Signs Costs (2)'!$A:$A,'[1]DOT Signs Costs (2)'!$W:$W)</f>
        <v>45.32</v>
      </c>
      <c r="I2391" s="36">
        <f t="shared" si="482"/>
        <v>13.070382500000001</v>
      </c>
      <c r="J2391" s="36">
        <f t="shared" si="484"/>
        <v>0.18877250000000001</v>
      </c>
      <c r="K2391" s="36">
        <f t="shared" si="485"/>
        <v>13.070382500000001</v>
      </c>
      <c r="L2391" s="36">
        <f t="shared" si="486"/>
        <v>58.579155</v>
      </c>
      <c r="M2391" s="36">
        <f t="shared" si="487"/>
        <v>4.5808899210000007</v>
      </c>
      <c r="N2391" s="36">
        <f t="shared" si="488"/>
        <v>63.160044921000001</v>
      </c>
      <c r="O2391" s="36">
        <f t="shared" si="489"/>
        <v>11.509426991445183</v>
      </c>
      <c r="P2391" s="36">
        <f t="shared" si="490"/>
        <v>74.669471912445189</v>
      </c>
      <c r="Q2391" s="38" t="e">
        <v>#N/A</v>
      </c>
      <c r="R2391" s="39" t="str">
        <f t="shared" si="491"/>
        <v xml:space="preserve"> </v>
      </c>
      <c r="S2391" s="40"/>
      <c r="T2391" s="41" t="str">
        <f t="shared" si="492"/>
        <v/>
      </c>
      <c r="U2391" s="41" t="str">
        <f t="shared" si="493"/>
        <v/>
      </c>
      <c r="V2391" s="41" t="e">
        <f t="shared" si="481"/>
        <v>#N/A</v>
      </c>
      <c r="W2391" s="18" t="e">
        <f>_xlfn.XLOOKUP($B2391,'[1]Query2 w Prices'!$B:$B,'[1]Query2 w Prices'!$L:$L)</f>
        <v>#N/A</v>
      </c>
    </row>
    <row r="2392" spans="2:23" ht="16.5" customHeight="1" x14ac:dyDescent="0.25">
      <c r="B2392" s="42" t="s">
        <v>3981</v>
      </c>
      <c r="C2392" s="33" t="s">
        <v>7093</v>
      </c>
      <c r="D2392" s="34" t="str">
        <f>_xlfn.XLOOKUP($B2392,[1]Redo!$A:$A,[1]Redo!$AD:$AD)</f>
        <v>SGN,S11,BFY,W13-3,</v>
      </c>
      <c r="E2392" s="35">
        <v>1326</v>
      </c>
      <c r="F2392" s="36">
        <f>_xlfn.XLOOKUP($B2392,'[1]DOT Signs Costs (2)'!$A:$A,'[1]DOT Signs Costs (2)'!$Y:$Y)</f>
        <v>0.60820000000000018</v>
      </c>
      <c r="G2392" s="37">
        <f t="shared" si="483"/>
        <v>36.492000000000012</v>
      </c>
      <c r="H2392" s="36">
        <f>_xlfn.XLOOKUP($B2392,'[1]DOT Signs Costs (2)'!$A:$A,'[1]DOT Signs Costs (2)'!$W:$W)</f>
        <v>108.768</v>
      </c>
      <c r="I2392" s="36">
        <f t="shared" si="482"/>
        <v>28.21439800000001</v>
      </c>
      <c r="J2392" s="36">
        <f t="shared" si="484"/>
        <v>0.40749400000000013</v>
      </c>
      <c r="K2392" s="36">
        <f t="shared" si="485"/>
        <v>28.21439800000001</v>
      </c>
      <c r="L2392" s="36">
        <f t="shared" si="486"/>
        <v>137.389892</v>
      </c>
      <c r="M2392" s="36">
        <f t="shared" si="487"/>
        <v>10.743889554400001</v>
      </c>
      <c r="N2392" s="36">
        <f t="shared" si="488"/>
        <v>148.1337815544</v>
      </c>
      <c r="O2392" s="36">
        <f t="shared" si="489"/>
        <v>26.993884280791328</v>
      </c>
      <c r="P2392" s="36">
        <f t="shared" si="490"/>
        <v>175.12766583519132</v>
      </c>
      <c r="Q2392" s="38" t="e">
        <v>#N/A</v>
      </c>
      <c r="R2392" s="39" t="str">
        <f t="shared" si="491"/>
        <v xml:space="preserve"> </v>
      </c>
      <c r="S2392" s="40"/>
      <c r="T2392" s="41" t="str">
        <f t="shared" si="492"/>
        <v/>
      </c>
      <c r="U2392" s="41" t="str">
        <f t="shared" si="493"/>
        <v/>
      </c>
      <c r="V2392" s="41" t="e">
        <f t="shared" si="481"/>
        <v>#N/A</v>
      </c>
      <c r="W2392" s="18" t="e">
        <f>_xlfn.XLOOKUP($B2392,'[1]Query2 w Prices'!$B:$B,'[1]Query2 w Prices'!$L:$L)</f>
        <v>#N/A</v>
      </c>
    </row>
    <row r="2393" spans="2:23" ht="16.5" customHeight="1" x14ac:dyDescent="0.25">
      <c r="B2393" s="32" t="s">
        <v>3982</v>
      </c>
      <c r="C2393" s="33" t="s">
        <v>7094</v>
      </c>
      <c r="D2393" s="34" t="str">
        <f>_xlfn.XLOOKUP($B2393,[1]Redo!$A:$A,[1]Redo!$AD:$AD)</f>
        <v>SGN,S11,BFY,W13-3,</v>
      </c>
      <c r="E2393" s="35">
        <v>1326</v>
      </c>
      <c r="F2393" s="36">
        <f>_xlfn.XLOOKUP($B2393,'[1]DOT Signs Costs (2)'!$A:$A,'[1]DOT Signs Costs (2)'!$Y:$Y)</f>
        <v>0.96700000000000019</v>
      </c>
      <c r="G2393" s="37">
        <f t="shared" si="483"/>
        <v>58.02000000000001</v>
      </c>
      <c r="H2393" s="36">
        <f>_xlfn.XLOOKUP($B2393,'[1]DOT Signs Costs (2)'!$A:$A,'[1]DOT Signs Costs (2)'!$W:$W)</f>
        <v>181.28</v>
      </c>
      <c r="I2393" s="36">
        <f t="shared" si="482"/>
        <v>44.859130000000007</v>
      </c>
      <c r="J2393" s="36">
        <f t="shared" si="484"/>
        <v>0.64789000000000019</v>
      </c>
      <c r="K2393" s="36">
        <f t="shared" si="485"/>
        <v>44.859130000000007</v>
      </c>
      <c r="L2393" s="36">
        <f t="shared" si="486"/>
        <v>226.78701999999998</v>
      </c>
      <c r="M2393" s="36">
        <f t="shared" si="487"/>
        <v>17.734744964000001</v>
      </c>
      <c r="N2393" s="36">
        <f t="shared" si="488"/>
        <v>244.521764964</v>
      </c>
      <c r="O2393" s="36">
        <f t="shared" si="489"/>
        <v>44.5583185571287</v>
      </c>
      <c r="P2393" s="36">
        <f t="shared" si="490"/>
        <v>289.0800835211287</v>
      </c>
      <c r="Q2393" s="38" t="e">
        <v>#N/A</v>
      </c>
      <c r="R2393" s="39" t="str">
        <f t="shared" si="491"/>
        <v xml:space="preserve"> </v>
      </c>
      <c r="S2393" s="40"/>
      <c r="T2393" s="41" t="str">
        <f t="shared" si="492"/>
        <v/>
      </c>
      <c r="U2393" s="41" t="str">
        <f t="shared" si="493"/>
        <v/>
      </c>
      <c r="V2393" s="41" t="e">
        <f t="shared" si="481"/>
        <v>#N/A</v>
      </c>
      <c r="W2393" s="18" t="e">
        <f>_xlfn.XLOOKUP($B2393,'[1]Query2 w Prices'!$B:$B,'[1]Query2 w Prices'!$L:$L)</f>
        <v>#N/A</v>
      </c>
    </row>
    <row r="2394" spans="2:23" ht="16.5" customHeight="1" x14ac:dyDescent="0.25">
      <c r="B2394" s="42" t="s">
        <v>3983</v>
      </c>
      <c r="C2394" s="33" t="s">
        <v>7095</v>
      </c>
      <c r="D2394" s="34" t="str">
        <f>_xlfn.XLOOKUP($B2394,[1]Redo!$A:$A,[1]Redo!$AD:$AD)</f>
        <v>SGN,S11,BFY,W13-6,</v>
      </c>
      <c r="E2394" s="35">
        <v>1326</v>
      </c>
      <c r="F2394" s="36">
        <f>_xlfn.XLOOKUP($B2394,'[1]DOT Signs Costs (2)'!$A:$A,'[1]DOT Signs Costs (2)'!$Y:$Y)</f>
        <v>0.38645000000000002</v>
      </c>
      <c r="G2394" s="37">
        <f t="shared" si="483"/>
        <v>23.187000000000001</v>
      </c>
      <c r="H2394" s="36">
        <f>_xlfn.XLOOKUP($B2394,'[1]DOT Signs Costs (2)'!$A:$A,'[1]DOT Signs Costs (2)'!$W:$W)</f>
        <v>63.448000000000008</v>
      </c>
      <c r="I2394" s="36">
        <f t="shared" si="482"/>
        <v>17.927415500000002</v>
      </c>
      <c r="J2394" s="36">
        <f t="shared" si="484"/>
        <v>0.25892150000000003</v>
      </c>
      <c r="K2394" s="36">
        <f t="shared" si="485"/>
        <v>17.927415500000002</v>
      </c>
      <c r="L2394" s="36">
        <f t="shared" si="486"/>
        <v>81.634337000000016</v>
      </c>
      <c r="M2394" s="36">
        <f t="shared" si="487"/>
        <v>6.3838051534000018</v>
      </c>
      <c r="N2394" s="36">
        <f t="shared" si="488"/>
        <v>88.018142153400021</v>
      </c>
      <c r="O2394" s="36">
        <f t="shared" si="489"/>
        <v>16.039228317590659</v>
      </c>
      <c r="P2394" s="36">
        <f t="shared" si="490"/>
        <v>104.05737047099068</v>
      </c>
      <c r="Q2394" s="38" t="e">
        <v>#N/A</v>
      </c>
      <c r="R2394" s="39" t="str">
        <f t="shared" si="491"/>
        <v xml:space="preserve"> </v>
      </c>
      <c r="S2394" s="40"/>
      <c r="T2394" s="41" t="str">
        <f t="shared" si="492"/>
        <v/>
      </c>
      <c r="U2394" s="41" t="str">
        <f t="shared" si="493"/>
        <v/>
      </c>
      <c r="V2394" s="41" t="e">
        <f t="shared" si="481"/>
        <v>#N/A</v>
      </c>
      <c r="W2394" s="18" t="e">
        <f>_xlfn.XLOOKUP($B2394,'[1]Query2 w Prices'!$B:$B,'[1]Query2 w Prices'!$L:$L)</f>
        <v>#N/A</v>
      </c>
    </row>
    <row r="2395" spans="2:23" ht="16.5" customHeight="1" x14ac:dyDescent="0.25">
      <c r="B2395" s="32" t="s">
        <v>3984</v>
      </c>
      <c r="C2395" s="33" t="s">
        <v>7096</v>
      </c>
      <c r="D2395" s="34" t="str">
        <f>_xlfn.XLOOKUP($B2395,[1]Redo!$A:$A,[1]Redo!$AD:$AD)</f>
        <v>SGN,S11,BFY,W13-6,</v>
      </c>
      <c r="E2395" s="35">
        <v>1326</v>
      </c>
      <c r="F2395" s="36">
        <f>_xlfn.XLOOKUP($B2395,'[1]DOT Signs Costs (2)'!$A:$A,'[1]DOT Signs Costs (2)'!$Y:$Y)</f>
        <v>0.82877500000000015</v>
      </c>
      <c r="G2395" s="37">
        <f t="shared" si="483"/>
        <v>49.726500000000009</v>
      </c>
      <c r="H2395" s="36">
        <f>_xlfn.XLOOKUP($B2395,'[1]DOT Signs Costs (2)'!$A:$A,'[1]DOT Signs Costs (2)'!$W:$W)</f>
        <v>149.55600000000001</v>
      </c>
      <c r="I2395" s="36">
        <f t="shared" si="482"/>
        <v>38.446872250000006</v>
      </c>
      <c r="J2395" s="36">
        <f t="shared" si="484"/>
        <v>0.55527925000000011</v>
      </c>
      <c r="K2395" s="36">
        <f t="shared" si="485"/>
        <v>38.446872250000006</v>
      </c>
      <c r="L2395" s="36">
        <f t="shared" si="486"/>
        <v>188.55815150000004</v>
      </c>
      <c r="M2395" s="36">
        <f t="shared" si="487"/>
        <v>14.745247447300004</v>
      </c>
      <c r="N2395" s="36">
        <f t="shared" si="488"/>
        <v>203.30339894730005</v>
      </c>
      <c r="O2395" s="36">
        <f t="shared" si="489"/>
        <v>37.047244507557515</v>
      </c>
      <c r="P2395" s="36">
        <f t="shared" si="490"/>
        <v>240.35064345485756</v>
      </c>
      <c r="Q2395" s="38" t="e">
        <v>#N/A</v>
      </c>
      <c r="R2395" s="39" t="str">
        <f t="shared" si="491"/>
        <v xml:space="preserve"> </v>
      </c>
      <c r="S2395" s="40"/>
      <c r="T2395" s="41" t="str">
        <f t="shared" si="492"/>
        <v/>
      </c>
      <c r="U2395" s="41" t="str">
        <f t="shared" si="493"/>
        <v/>
      </c>
      <c r="V2395" s="41" t="e">
        <f t="shared" si="481"/>
        <v>#N/A</v>
      </c>
      <c r="W2395" s="18" t="e">
        <f>_xlfn.XLOOKUP($B2395,'[1]Query2 w Prices'!$B:$B,'[1]Query2 w Prices'!$L:$L)</f>
        <v>#N/A</v>
      </c>
    </row>
    <row r="2396" spans="2:23" ht="16.5" customHeight="1" x14ac:dyDescent="0.25">
      <c r="B2396" s="42" t="s">
        <v>3985</v>
      </c>
      <c r="C2396" s="33" t="s">
        <v>7097</v>
      </c>
      <c r="D2396" s="34" t="str">
        <f>_xlfn.XLOOKUP($B2396,[1]Redo!$A:$A,[1]Redo!$AD:$AD)</f>
        <v>SGN,S11,BFY,W13-6,</v>
      </c>
      <c r="E2396" s="35">
        <v>1326</v>
      </c>
      <c r="F2396" s="36">
        <f>_xlfn.XLOOKUP($B2396,'[1]DOT Signs Costs (2)'!$A:$A,'[1]DOT Signs Costs (2)'!$Y:$Y)</f>
        <v>2.89805</v>
      </c>
      <c r="G2396" s="37">
        <f t="shared" si="483"/>
        <v>173.88300000000001</v>
      </c>
      <c r="H2396" s="36">
        <f>_xlfn.XLOOKUP($B2396,'[1]DOT Signs Costs (2)'!$A:$A,'[1]DOT Signs Costs (2)'!$W:$W)</f>
        <v>571.03200000000015</v>
      </c>
      <c r="I2396" s="36">
        <f t="shared" si="482"/>
        <v>134.4405395</v>
      </c>
      <c r="J2396" s="36">
        <f t="shared" si="484"/>
        <v>1.9416935000000002</v>
      </c>
      <c r="K2396" s="36">
        <f t="shared" si="485"/>
        <v>134.4405395</v>
      </c>
      <c r="L2396" s="36">
        <f t="shared" si="486"/>
        <v>707.41423300000019</v>
      </c>
      <c r="M2396" s="36">
        <f t="shared" si="487"/>
        <v>55.319793020600017</v>
      </c>
      <c r="N2396" s="36">
        <f t="shared" si="488"/>
        <v>762.73402602060025</v>
      </c>
      <c r="O2396" s="36">
        <f t="shared" si="489"/>
        <v>138.99026825195233</v>
      </c>
      <c r="P2396" s="36">
        <f t="shared" si="490"/>
        <v>901.72429427255258</v>
      </c>
      <c r="Q2396" s="38" t="e">
        <v>#N/A</v>
      </c>
      <c r="R2396" s="39" t="str">
        <f t="shared" si="491"/>
        <v xml:space="preserve"> </v>
      </c>
      <c r="S2396" s="40"/>
      <c r="T2396" s="41" t="str">
        <f t="shared" si="492"/>
        <v/>
      </c>
      <c r="U2396" s="41" t="str">
        <f t="shared" si="493"/>
        <v/>
      </c>
      <c r="V2396" s="41" t="e">
        <f t="shared" si="481"/>
        <v>#N/A</v>
      </c>
      <c r="W2396" s="18" t="e">
        <f>_xlfn.XLOOKUP($B2396,'[1]Query2 w Prices'!$B:$B,'[1]Query2 w Prices'!$L:$L)</f>
        <v>#N/A</v>
      </c>
    </row>
    <row r="2397" spans="2:23" ht="16.5" customHeight="1" x14ac:dyDescent="0.25">
      <c r="B2397" s="32" t="s">
        <v>3986</v>
      </c>
      <c r="C2397" s="33" t="s">
        <v>7098</v>
      </c>
      <c r="D2397" s="34" t="str">
        <f>_xlfn.XLOOKUP($B2397,[1]Redo!$A:$A,[1]Redo!$AD:$AD)</f>
        <v>SGN,S11,BFY,W13-7,</v>
      </c>
      <c r="E2397" s="35">
        <v>1326</v>
      </c>
      <c r="F2397" s="36">
        <f>_xlfn.XLOOKUP($B2397,'[1]DOT Signs Costs (2)'!$A:$A,'[1]DOT Signs Costs (2)'!$Y:$Y)</f>
        <v>0.38645000000000002</v>
      </c>
      <c r="G2397" s="37">
        <f t="shared" si="483"/>
        <v>23.187000000000001</v>
      </c>
      <c r="H2397" s="36">
        <f>_xlfn.XLOOKUP($B2397,'[1]DOT Signs Costs (2)'!$A:$A,'[1]DOT Signs Costs (2)'!$W:$W)</f>
        <v>63.448000000000008</v>
      </c>
      <c r="I2397" s="36">
        <f t="shared" si="482"/>
        <v>17.927415500000002</v>
      </c>
      <c r="J2397" s="36">
        <f t="shared" si="484"/>
        <v>0.25892150000000003</v>
      </c>
      <c r="K2397" s="36">
        <f t="shared" si="485"/>
        <v>17.927415500000002</v>
      </c>
      <c r="L2397" s="36">
        <f t="shared" si="486"/>
        <v>81.634337000000016</v>
      </c>
      <c r="M2397" s="36">
        <f t="shared" si="487"/>
        <v>6.3838051534000018</v>
      </c>
      <c r="N2397" s="36">
        <f t="shared" si="488"/>
        <v>88.018142153400021</v>
      </c>
      <c r="O2397" s="36">
        <f t="shared" si="489"/>
        <v>16.039228317590659</v>
      </c>
      <c r="P2397" s="36">
        <f t="shared" si="490"/>
        <v>104.05737047099068</v>
      </c>
      <c r="Q2397" s="38" t="e">
        <v>#N/A</v>
      </c>
      <c r="R2397" s="39" t="str">
        <f t="shared" si="491"/>
        <v xml:space="preserve"> </v>
      </c>
      <c r="S2397" s="40"/>
      <c r="T2397" s="41" t="str">
        <f t="shared" si="492"/>
        <v/>
      </c>
      <c r="U2397" s="41" t="str">
        <f t="shared" si="493"/>
        <v/>
      </c>
      <c r="V2397" s="41" t="e">
        <f t="shared" si="481"/>
        <v>#N/A</v>
      </c>
      <c r="W2397" s="18" t="e">
        <f>_xlfn.XLOOKUP($B2397,'[1]Query2 w Prices'!$B:$B,'[1]Query2 w Prices'!$L:$L)</f>
        <v>#N/A</v>
      </c>
    </row>
    <row r="2398" spans="2:23" ht="16.5" customHeight="1" x14ac:dyDescent="0.25">
      <c r="B2398" s="42" t="s">
        <v>3987</v>
      </c>
      <c r="C2398" s="33" t="s">
        <v>7099</v>
      </c>
      <c r="D2398" s="34" t="str">
        <f>_xlfn.XLOOKUP($B2398,[1]Redo!$A:$A,[1]Redo!$AD:$AD)</f>
        <v>SGN,S11,BFY,W13-7,</v>
      </c>
      <c r="E2398" s="35">
        <v>1326</v>
      </c>
      <c r="F2398" s="36">
        <f>_xlfn.XLOOKUP($B2398,'[1]DOT Signs Costs (2)'!$A:$A,'[1]DOT Signs Costs (2)'!$Y:$Y)</f>
        <v>0.82877500000000015</v>
      </c>
      <c r="G2398" s="37">
        <f t="shared" si="483"/>
        <v>49.726500000000009</v>
      </c>
      <c r="H2398" s="36">
        <f>_xlfn.XLOOKUP($B2398,'[1]DOT Signs Costs (2)'!$A:$A,'[1]DOT Signs Costs (2)'!$W:$W)</f>
        <v>149.55600000000001</v>
      </c>
      <c r="I2398" s="36">
        <f t="shared" si="482"/>
        <v>38.446872250000006</v>
      </c>
      <c r="J2398" s="36">
        <f t="shared" si="484"/>
        <v>0.55527925000000011</v>
      </c>
      <c r="K2398" s="36">
        <f t="shared" si="485"/>
        <v>38.446872250000006</v>
      </c>
      <c r="L2398" s="36">
        <f t="shared" si="486"/>
        <v>188.55815150000004</v>
      </c>
      <c r="M2398" s="36">
        <f t="shared" si="487"/>
        <v>14.745247447300004</v>
      </c>
      <c r="N2398" s="36">
        <f t="shared" si="488"/>
        <v>203.30339894730005</v>
      </c>
      <c r="O2398" s="36">
        <f t="shared" si="489"/>
        <v>37.047244507557515</v>
      </c>
      <c r="P2398" s="36">
        <f t="shared" si="490"/>
        <v>240.35064345485756</v>
      </c>
      <c r="Q2398" s="38" t="e">
        <v>#N/A</v>
      </c>
      <c r="R2398" s="39" t="str">
        <f t="shared" si="491"/>
        <v xml:space="preserve"> </v>
      </c>
      <c r="S2398" s="40"/>
      <c r="T2398" s="41" t="str">
        <f t="shared" si="492"/>
        <v/>
      </c>
      <c r="U2398" s="41" t="str">
        <f t="shared" si="493"/>
        <v/>
      </c>
      <c r="V2398" s="41" t="e">
        <f t="shared" si="481"/>
        <v>#N/A</v>
      </c>
      <c r="W2398" s="18" t="e">
        <f>_xlfn.XLOOKUP($B2398,'[1]Query2 w Prices'!$B:$B,'[1]Query2 w Prices'!$L:$L)</f>
        <v>#N/A</v>
      </c>
    </row>
    <row r="2399" spans="2:23" ht="16.5" customHeight="1" x14ac:dyDescent="0.25">
      <c r="B2399" s="32" t="s">
        <v>3988</v>
      </c>
      <c r="C2399" s="33" t="s">
        <v>7100</v>
      </c>
      <c r="D2399" s="34" t="str">
        <f>_xlfn.XLOOKUP($B2399,[1]Redo!$A:$A,[1]Redo!$AD:$AD)</f>
        <v>SGN,S11,BFY,W13-7,</v>
      </c>
      <c r="E2399" s="35">
        <v>1326</v>
      </c>
      <c r="F2399" s="36">
        <f>_xlfn.XLOOKUP($B2399,'[1]DOT Signs Costs (2)'!$A:$A,'[1]DOT Signs Costs (2)'!$Y:$Y)</f>
        <v>2.89805</v>
      </c>
      <c r="G2399" s="37">
        <f t="shared" si="483"/>
        <v>173.88300000000001</v>
      </c>
      <c r="H2399" s="36">
        <f>_xlfn.XLOOKUP($B2399,'[1]DOT Signs Costs (2)'!$A:$A,'[1]DOT Signs Costs (2)'!$W:$W)</f>
        <v>571.03200000000015</v>
      </c>
      <c r="I2399" s="36">
        <f t="shared" si="482"/>
        <v>134.4405395</v>
      </c>
      <c r="J2399" s="36">
        <f t="shared" si="484"/>
        <v>1.9416935000000002</v>
      </c>
      <c r="K2399" s="36">
        <f t="shared" si="485"/>
        <v>134.4405395</v>
      </c>
      <c r="L2399" s="36">
        <f t="shared" si="486"/>
        <v>707.41423300000019</v>
      </c>
      <c r="M2399" s="36">
        <f t="shared" si="487"/>
        <v>55.319793020600017</v>
      </c>
      <c r="N2399" s="36">
        <f t="shared" si="488"/>
        <v>762.73402602060025</v>
      </c>
      <c r="O2399" s="36">
        <f t="shared" si="489"/>
        <v>138.99026825195233</v>
      </c>
      <c r="P2399" s="36">
        <f t="shared" si="490"/>
        <v>901.72429427255258</v>
      </c>
      <c r="Q2399" s="38" t="e">
        <v>#N/A</v>
      </c>
      <c r="R2399" s="39" t="str">
        <f t="shared" si="491"/>
        <v xml:space="preserve"> </v>
      </c>
      <c r="S2399" s="40"/>
      <c r="T2399" s="41" t="str">
        <f t="shared" si="492"/>
        <v/>
      </c>
      <c r="U2399" s="41" t="str">
        <f t="shared" si="493"/>
        <v/>
      </c>
      <c r="V2399" s="41" t="e">
        <f t="shared" si="481"/>
        <v>#N/A</v>
      </c>
      <c r="W2399" s="18" t="e">
        <f>_xlfn.XLOOKUP($B2399,'[1]Query2 w Prices'!$B:$B,'[1]Query2 w Prices'!$L:$L)</f>
        <v>#N/A</v>
      </c>
    </row>
    <row r="2400" spans="2:23" ht="16.5" customHeight="1" x14ac:dyDescent="0.25">
      <c r="B2400" s="42" t="s">
        <v>3989</v>
      </c>
      <c r="C2400" s="33" t="s">
        <v>7101</v>
      </c>
      <c r="D2400" s="34" t="str">
        <f>_xlfn.XLOOKUP($B2400,[1]Redo!$A:$A,[1]Redo!$AD:$AD)</f>
        <v>SGN,S11,BFY,W13-8,</v>
      </c>
      <c r="E2400" s="35">
        <v>1326</v>
      </c>
      <c r="F2400" s="36">
        <f>_xlfn.XLOOKUP($B2400,'[1]DOT Signs Costs (2)'!$A:$A,'[1]DOT Signs Costs (2)'!$Y:$Y)</f>
        <v>0.38645000000000002</v>
      </c>
      <c r="G2400" s="37">
        <f t="shared" si="483"/>
        <v>23.187000000000001</v>
      </c>
      <c r="H2400" s="36">
        <f>_xlfn.XLOOKUP($B2400,'[1]DOT Signs Costs (2)'!$A:$A,'[1]DOT Signs Costs (2)'!$W:$W)</f>
        <v>63.448000000000008</v>
      </c>
      <c r="I2400" s="36">
        <f t="shared" si="482"/>
        <v>17.927415500000002</v>
      </c>
      <c r="J2400" s="36">
        <f t="shared" si="484"/>
        <v>0.25892150000000003</v>
      </c>
      <c r="K2400" s="36">
        <f t="shared" si="485"/>
        <v>17.927415500000002</v>
      </c>
      <c r="L2400" s="36">
        <f t="shared" si="486"/>
        <v>81.634337000000016</v>
      </c>
      <c r="M2400" s="36">
        <f t="shared" si="487"/>
        <v>6.3838051534000018</v>
      </c>
      <c r="N2400" s="36">
        <f t="shared" si="488"/>
        <v>88.018142153400021</v>
      </c>
      <c r="O2400" s="36">
        <f t="shared" si="489"/>
        <v>16.039228317590659</v>
      </c>
      <c r="P2400" s="36">
        <f t="shared" si="490"/>
        <v>104.05737047099068</v>
      </c>
      <c r="Q2400" s="38" t="e">
        <v>#N/A</v>
      </c>
      <c r="R2400" s="39" t="str">
        <f t="shared" si="491"/>
        <v xml:space="preserve"> </v>
      </c>
      <c r="S2400" s="40"/>
      <c r="T2400" s="41" t="str">
        <f t="shared" si="492"/>
        <v/>
      </c>
      <c r="U2400" s="41" t="str">
        <f t="shared" si="493"/>
        <v/>
      </c>
      <c r="V2400" s="41" t="e">
        <f t="shared" si="481"/>
        <v>#N/A</v>
      </c>
      <c r="W2400" s="18" t="e">
        <f>_xlfn.XLOOKUP($B2400,'[1]Query2 w Prices'!$B:$B,'[1]Query2 w Prices'!$L:$L)</f>
        <v>#N/A</v>
      </c>
    </row>
    <row r="2401" spans="2:23" ht="16.5" customHeight="1" x14ac:dyDescent="0.25">
      <c r="B2401" s="32" t="s">
        <v>3990</v>
      </c>
      <c r="C2401" s="33" t="s">
        <v>7102</v>
      </c>
      <c r="D2401" s="34" t="str">
        <f>_xlfn.XLOOKUP($B2401,[1]Redo!$A:$A,[1]Redo!$AD:$AD)</f>
        <v>SGN,S11,BFY,W13-8,</v>
      </c>
      <c r="E2401" s="35">
        <v>1326</v>
      </c>
      <c r="F2401" s="36">
        <f>_xlfn.XLOOKUP($B2401,'[1]DOT Signs Costs (2)'!$A:$A,'[1]DOT Signs Costs (2)'!$Y:$Y)</f>
        <v>0.82877500000000015</v>
      </c>
      <c r="G2401" s="37">
        <f t="shared" si="483"/>
        <v>49.726500000000009</v>
      </c>
      <c r="H2401" s="36">
        <f>_xlfn.XLOOKUP($B2401,'[1]DOT Signs Costs (2)'!$A:$A,'[1]DOT Signs Costs (2)'!$W:$W)</f>
        <v>149.55600000000001</v>
      </c>
      <c r="I2401" s="36">
        <f t="shared" si="482"/>
        <v>38.446872250000006</v>
      </c>
      <c r="J2401" s="36">
        <f t="shared" si="484"/>
        <v>0.55527925000000011</v>
      </c>
      <c r="K2401" s="36">
        <f t="shared" si="485"/>
        <v>38.446872250000006</v>
      </c>
      <c r="L2401" s="36">
        <f t="shared" si="486"/>
        <v>188.55815150000004</v>
      </c>
      <c r="M2401" s="36">
        <f t="shared" si="487"/>
        <v>14.745247447300004</v>
      </c>
      <c r="N2401" s="36">
        <f t="shared" si="488"/>
        <v>203.30339894730005</v>
      </c>
      <c r="O2401" s="36">
        <f t="shared" si="489"/>
        <v>37.047244507557515</v>
      </c>
      <c r="P2401" s="36">
        <f t="shared" si="490"/>
        <v>240.35064345485756</v>
      </c>
      <c r="Q2401" s="38" t="e">
        <v>#N/A</v>
      </c>
      <c r="R2401" s="39" t="str">
        <f t="shared" si="491"/>
        <v xml:space="preserve"> </v>
      </c>
      <c r="S2401" s="40"/>
      <c r="T2401" s="41" t="str">
        <f t="shared" si="492"/>
        <v/>
      </c>
      <c r="U2401" s="41" t="str">
        <f t="shared" si="493"/>
        <v/>
      </c>
      <c r="V2401" s="41" t="e">
        <f t="shared" si="481"/>
        <v>#N/A</v>
      </c>
      <c r="W2401" s="18" t="e">
        <f>_xlfn.XLOOKUP($B2401,'[1]Query2 w Prices'!$B:$B,'[1]Query2 w Prices'!$L:$L)</f>
        <v>#N/A</v>
      </c>
    </row>
    <row r="2402" spans="2:23" ht="16.5" customHeight="1" x14ac:dyDescent="0.25">
      <c r="B2402" s="42" t="s">
        <v>3991</v>
      </c>
      <c r="C2402" s="33" t="s">
        <v>7103</v>
      </c>
      <c r="D2402" s="34" t="str">
        <f>_xlfn.XLOOKUP($B2402,[1]Redo!$A:$A,[1]Redo!$AD:$AD)</f>
        <v>SGN,S11,BFY,W13-8,</v>
      </c>
      <c r="E2402" s="35">
        <v>1326</v>
      </c>
      <c r="F2402" s="36">
        <f>_xlfn.XLOOKUP($B2402,'[1]DOT Signs Costs (2)'!$A:$A,'[1]DOT Signs Costs (2)'!$Y:$Y)</f>
        <v>2.89805</v>
      </c>
      <c r="G2402" s="37">
        <f t="shared" si="483"/>
        <v>173.88300000000001</v>
      </c>
      <c r="H2402" s="36">
        <f>_xlfn.XLOOKUP($B2402,'[1]DOT Signs Costs (2)'!$A:$A,'[1]DOT Signs Costs (2)'!$W:$W)</f>
        <v>571.03200000000015</v>
      </c>
      <c r="I2402" s="36">
        <f t="shared" si="482"/>
        <v>134.4405395</v>
      </c>
      <c r="J2402" s="36">
        <f t="shared" si="484"/>
        <v>1.9416935000000002</v>
      </c>
      <c r="K2402" s="36">
        <f t="shared" si="485"/>
        <v>134.4405395</v>
      </c>
      <c r="L2402" s="36">
        <f t="shared" si="486"/>
        <v>707.41423300000019</v>
      </c>
      <c r="M2402" s="36">
        <f t="shared" si="487"/>
        <v>55.319793020600017</v>
      </c>
      <c r="N2402" s="36">
        <f t="shared" si="488"/>
        <v>762.73402602060025</v>
      </c>
      <c r="O2402" s="36">
        <f t="shared" si="489"/>
        <v>138.99026825195233</v>
      </c>
      <c r="P2402" s="36">
        <f t="shared" si="490"/>
        <v>901.72429427255258</v>
      </c>
      <c r="Q2402" s="38" t="e">
        <v>#N/A</v>
      </c>
      <c r="R2402" s="39" t="str">
        <f t="shared" si="491"/>
        <v xml:space="preserve"> </v>
      </c>
      <c r="S2402" s="40"/>
      <c r="T2402" s="41" t="str">
        <f t="shared" si="492"/>
        <v/>
      </c>
      <c r="U2402" s="41" t="str">
        <f t="shared" si="493"/>
        <v/>
      </c>
      <c r="V2402" s="41" t="e">
        <f t="shared" si="481"/>
        <v>#N/A</v>
      </c>
      <c r="W2402" s="18" t="e">
        <f>_xlfn.XLOOKUP($B2402,'[1]Query2 w Prices'!$B:$B,'[1]Query2 w Prices'!$L:$L)</f>
        <v>#N/A</v>
      </c>
    </row>
    <row r="2403" spans="2:23" ht="16.5" customHeight="1" x14ac:dyDescent="0.25">
      <c r="B2403" s="32" t="s">
        <v>3992</v>
      </c>
      <c r="C2403" s="33" t="s">
        <v>7104</v>
      </c>
      <c r="D2403" s="34" t="str">
        <f>_xlfn.XLOOKUP($B2403,[1]Redo!$A:$A,[1]Redo!$AD:$AD)</f>
        <v>SGN,S11,BFY,W13-9,</v>
      </c>
      <c r="E2403" s="35">
        <v>1326</v>
      </c>
      <c r="F2403" s="36">
        <f>_xlfn.XLOOKUP($B2403,'[1]DOT Signs Costs (2)'!$A:$A,'[1]DOT Signs Costs (2)'!$Y:$Y)</f>
        <v>0.38645000000000002</v>
      </c>
      <c r="G2403" s="37">
        <f t="shared" si="483"/>
        <v>23.187000000000001</v>
      </c>
      <c r="H2403" s="36">
        <f>_xlfn.XLOOKUP($B2403,'[1]DOT Signs Costs (2)'!$A:$A,'[1]DOT Signs Costs (2)'!$W:$W)</f>
        <v>63.448000000000008</v>
      </c>
      <c r="I2403" s="36">
        <f t="shared" si="482"/>
        <v>17.927415500000002</v>
      </c>
      <c r="J2403" s="36">
        <f t="shared" si="484"/>
        <v>0.25892150000000003</v>
      </c>
      <c r="K2403" s="36">
        <f t="shared" si="485"/>
        <v>17.927415500000002</v>
      </c>
      <c r="L2403" s="36">
        <f t="shared" si="486"/>
        <v>81.634337000000016</v>
      </c>
      <c r="M2403" s="36">
        <f t="shared" si="487"/>
        <v>6.3838051534000018</v>
      </c>
      <c r="N2403" s="36">
        <f t="shared" si="488"/>
        <v>88.018142153400021</v>
      </c>
      <c r="O2403" s="36">
        <f t="shared" si="489"/>
        <v>16.039228317590659</v>
      </c>
      <c r="P2403" s="36">
        <f t="shared" si="490"/>
        <v>104.05737047099068</v>
      </c>
      <c r="Q2403" s="38" t="e">
        <v>#N/A</v>
      </c>
      <c r="R2403" s="39" t="str">
        <f t="shared" si="491"/>
        <v xml:space="preserve"> </v>
      </c>
      <c r="S2403" s="40"/>
      <c r="T2403" s="41" t="str">
        <f t="shared" si="492"/>
        <v/>
      </c>
      <c r="U2403" s="41" t="str">
        <f t="shared" si="493"/>
        <v/>
      </c>
      <c r="V2403" s="41" t="e">
        <f t="shared" si="481"/>
        <v>#N/A</v>
      </c>
      <c r="W2403" s="18" t="e">
        <f>_xlfn.XLOOKUP($B2403,'[1]Query2 w Prices'!$B:$B,'[1]Query2 w Prices'!$L:$L)</f>
        <v>#N/A</v>
      </c>
    </row>
    <row r="2404" spans="2:23" ht="16.5" customHeight="1" x14ac:dyDescent="0.25">
      <c r="B2404" s="42" t="s">
        <v>3993</v>
      </c>
      <c r="C2404" s="33" t="s">
        <v>7105</v>
      </c>
      <c r="D2404" s="34" t="str">
        <f>_xlfn.XLOOKUP($B2404,[1]Redo!$A:$A,[1]Redo!$AD:$AD)</f>
        <v>SGN,S11,BFY,W13-9,</v>
      </c>
      <c r="E2404" s="35">
        <v>1326</v>
      </c>
      <c r="F2404" s="36">
        <f>_xlfn.XLOOKUP($B2404,'[1]DOT Signs Costs (2)'!$A:$A,'[1]DOT Signs Costs (2)'!$Y:$Y)</f>
        <v>0.82877500000000015</v>
      </c>
      <c r="G2404" s="37">
        <f t="shared" si="483"/>
        <v>49.726500000000009</v>
      </c>
      <c r="H2404" s="36">
        <f>_xlfn.XLOOKUP($B2404,'[1]DOT Signs Costs (2)'!$A:$A,'[1]DOT Signs Costs (2)'!$W:$W)</f>
        <v>149.55600000000001</v>
      </c>
      <c r="I2404" s="36">
        <f t="shared" si="482"/>
        <v>38.446872250000006</v>
      </c>
      <c r="J2404" s="36">
        <f t="shared" si="484"/>
        <v>0.55527925000000011</v>
      </c>
      <c r="K2404" s="36">
        <f t="shared" si="485"/>
        <v>38.446872250000006</v>
      </c>
      <c r="L2404" s="36">
        <f t="shared" si="486"/>
        <v>188.55815150000004</v>
      </c>
      <c r="M2404" s="36">
        <f t="shared" si="487"/>
        <v>14.745247447300004</v>
      </c>
      <c r="N2404" s="36">
        <f t="shared" si="488"/>
        <v>203.30339894730005</v>
      </c>
      <c r="O2404" s="36">
        <f t="shared" si="489"/>
        <v>37.047244507557515</v>
      </c>
      <c r="P2404" s="36">
        <f t="shared" si="490"/>
        <v>240.35064345485756</v>
      </c>
      <c r="Q2404" s="38" t="e">
        <v>#N/A</v>
      </c>
      <c r="R2404" s="39" t="str">
        <f t="shared" si="491"/>
        <v xml:space="preserve"> </v>
      </c>
      <c r="S2404" s="40"/>
      <c r="T2404" s="41" t="str">
        <f t="shared" si="492"/>
        <v/>
      </c>
      <c r="U2404" s="41" t="str">
        <f t="shared" si="493"/>
        <v/>
      </c>
      <c r="V2404" s="41" t="e">
        <f t="shared" si="481"/>
        <v>#N/A</v>
      </c>
      <c r="W2404" s="18" t="e">
        <f>_xlfn.XLOOKUP($B2404,'[1]Query2 w Prices'!$B:$B,'[1]Query2 w Prices'!$L:$L)</f>
        <v>#N/A</v>
      </c>
    </row>
    <row r="2405" spans="2:23" ht="16.5" customHeight="1" x14ac:dyDescent="0.25">
      <c r="B2405" s="32" t="s">
        <v>3994</v>
      </c>
      <c r="C2405" s="33" t="s">
        <v>7106</v>
      </c>
      <c r="D2405" s="34" t="str">
        <f>_xlfn.XLOOKUP($B2405,[1]Redo!$A:$A,[1]Redo!$AD:$AD)</f>
        <v>SGN,S11,BFY,W13-9,</v>
      </c>
      <c r="E2405" s="35">
        <v>1326</v>
      </c>
      <c r="F2405" s="36">
        <f>_xlfn.XLOOKUP($B2405,'[1]DOT Signs Costs (2)'!$A:$A,'[1]DOT Signs Costs (2)'!$Y:$Y)</f>
        <v>2.89805</v>
      </c>
      <c r="G2405" s="37">
        <f t="shared" si="483"/>
        <v>173.88300000000001</v>
      </c>
      <c r="H2405" s="36">
        <f>_xlfn.XLOOKUP($B2405,'[1]DOT Signs Costs (2)'!$A:$A,'[1]DOT Signs Costs (2)'!$W:$W)</f>
        <v>571.03200000000015</v>
      </c>
      <c r="I2405" s="36">
        <f t="shared" si="482"/>
        <v>134.4405395</v>
      </c>
      <c r="J2405" s="36">
        <f t="shared" si="484"/>
        <v>1.9416935000000002</v>
      </c>
      <c r="K2405" s="36">
        <f t="shared" si="485"/>
        <v>134.4405395</v>
      </c>
      <c r="L2405" s="36">
        <f t="shared" si="486"/>
        <v>707.41423300000019</v>
      </c>
      <c r="M2405" s="36">
        <f t="shared" si="487"/>
        <v>55.319793020600017</v>
      </c>
      <c r="N2405" s="36">
        <f t="shared" si="488"/>
        <v>762.73402602060025</v>
      </c>
      <c r="O2405" s="36">
        <f t="shared" si="489"/>
        <v>138.99026825195233</v>
      </c>
      <c r="P2405" s="36">
        <f t="shared" si="490"/>
        <v>901.72429427255258</v>
      </c>
      <c r="Q2405" s="38" t="e">
        <v>#N/A</v>
      </c>
      <c r="R2405" s="39" t="str">
        <f t="shared" si="491"/>
        <v xml:space="preserve"> </v>
      </c>
      <c r="S2405" s="40"/>
      <c r="T2405" s="41" t="str">
        <f t="shared" si="492"/>
        <v/>
      </c>
      <c r="U2405" s="41" t="str">
        <f t="shared" si="493"/>
        <v/>
      </c>
      <c r="V2405" s="41" t="e">
        <f t="shared" si="481"/>
        <v>#N/A</v>
      </c>
      <c r="W2405" s="18" t="e">
        <f>_xlfn.XLOOKUP($B2405,'[1]Query2 w Prices'!$B:$B,'[1]Query2 w Prices'!$L:$L)</f>
        <v>#N/A</v>
      </c>
    </row>
    <row r="2406" spans="2:23" ht="16.5" customHeight="1" x14ac:dyDescent="0.25">
      <c r="B2406" s="42" t="s">
        <v>3995</v>
      </c>
      <c r="C2406" s="33" t="s">
        <v>7107</v>
      </c>
      <c r="D2406" s="34" t="str">
        <f>_xlfn.XLOOKUP($B2406,[1]Redo!$A:$A,[1]Redo!$AD:$AD)</f>
        <v>SGN,S11,BFY,W1-4,</v>
      </c>
      <c r="E2406" s="35">
        <v>1326</v>
      </c>
      <c r="F2406" s="36">
        <f>_xlfn.XLOOKUP($B2406,'[1]DOT Signs Costs (2)'!$A:$A,'[1]DOT Signs Costs (2)'!$Y:$Y)</f>
        <v>0.33468750000000008</v>
      </c>
      <c r="G2406" s="37">
        <f t="shared" si="483"/>
        <v>20.081250000000004</v>
      </c>
      <c r="H2406" s="36">
        <f>_xlfn.XLOOKUP($B2406,'[1]DOT Signs Costs (2)'!$A:$A,'[1]DOT Signs Costs (2)'!$W:$W)</f>
        <v>56.650000000000006</v>
      </c>
      <c r="I2406" s="36">
        <f t="shared" si="482"/>
        <v>15.526153125000004</v>
      </c>
      <c r="J2406" s="36">
        <f t="shared" si="484"/>
        <v>0.22424062500000008</v>
      </c>
      <c r="K2406" s="36">
        <f t="shared" si="485"/>
        <v>15.526153125000004</v>
      </c>
      <c r="L2406" s="36">
        <f t="shared" si="486"/>
        <v>72.400393750000006</v>
      </c>
      <c r="M2406" s="36">
        <f t="shared" si="487"/>
        <v>5.6617107912500009</v>
      </c>
      <c r="N2406" s="36">
        <f t="shared" si="488"/>
        <v>78.062104541250008</v>
      </c>
      <c r="O2406" s="36">
        <f t="shared" si="489"/>
        <v>14.224975522735164</v>
      </c>
      <c r="P2406" s="36">
        <f t="shared" si="490"/>
        <v>92.287080063985172</v>
      </c>
      <c r="Q2406" s="38" t="e">
        <v>#N/A</v>
      </c>
      <c r="R2406" s="39" t="str">
        <f t="shared" si="491"/>
        <v xml:space="preserve"> </v>
      </c>
      <c r="S2406" s="40"/>
      <c r="T2406" s="41" t="str">
        <f t="shared" si="492"/>
        <v/>
      </c>
      <c r="U2406" s="41" t="str">
        <f t="shared" si="493"/>
        <v/>
      </c>
      <c r="V2406" s="41" t="e">
        <f t="shared" si="481"/>
        <v>#N/A</v>
      </c>
      <c r="W2406" s="18" t="e">
        <f>_xlfn.XLOOKUP($B2406,'[1]Query2 w Prices'!$B:$B,'[1]Query2 w Prices'!$L:$L)</f>
        <v>#N/A</v>
      </c>
    </row>
    <row r="2407" spans="2:23" ht="16.5" customHeight="1" x14ac:dyDescent="0.25">
      <c r="B2407" s="32" t="s">
        <v>3996</v>
      </c>
      <c r="C2407" s="33" t="s">
        <v>7108</v>
      </c>
      <c r="D2407" s="34" t="str">
        <f>_xlfn.XLOOKUP($B2407,[1]Redo!$A:$A,[1]Redo!$AD:$AD)</f>
        <v>SGN,S11,BFY,W1-4,</v>
      </c>
      <c r="E2407" s="35">
        <v>1326</v>
      </c>
      <c r="F2407" s="36">
        <f>_xlfn.XLOOKUP($B2407,'[1]DOT Signs Costs (2)'!$A:$A,'[1]DOT Signs Costs (2)'!$Y:$Y)</f>
        <v>0.46115</v>
      </c>
      <c r="G2407" s="37">
        <f t="shared" si="483"/>
        <v>27.669</v>
      </c>
      <c r="H2407" s="36">
        <f>_xlfn.XLOOKUP($B2407,'[1]DOT Signs Costs (2)'!$A:$A,'[1]DOT Signs Costs (2)'!$W:$W)</f>
        <v>81.576000000000008</v>
      </c>
      <c r="I2407" s="36">
        <f t="shared" si="482"/>
        <v>21.3927485</v>
      </c>
      <c r="J2407" s="36">
        <f t="shared" si="484"/>
        <v>0.30897050000000004</v>
      </c>
      <c r="K2407" s="36">
        <f t="shared" si="485"/>
        <v>21.3927485</v>
      </c>
      <c r="L2407" s="36">
        <f t="shared" si="486"/>
        <v>103.277719</v>
      </c>
      <c r="M2407" s="36">
        <f t="shared" si="487"/>
        <v>8.0763176258000016</v>
      </c>
      <c r="N2407" s="36">
        <f t="shared" si="488"/>
        <v>111.35403662580001</v>
      </c>
      <c r="O2407" s="36">
        <f t="shared" si="489"/>
        <v>20.291644129613871</v>
      </c>
      <c r="P2407" s="36">
        <f t="shared" si="490"/>
        <v>131.64568075541388</v>
      </c>
      <c r="Q2407" s="38" t="e">
        <v>#N/A</v>
      </c>
      <c r="R2407" s="39" t="str">
        <f t="shared" si="491"/>
        <v xml:space="preserve"> </v>
      </c>
      <c r="S2407" s="40"/>
      <c r="T2407" s="41" t="str">
        <f t="shared" si="492"/>
        <v/>
      </c>
      <c r="U2407" s="41" t="str">
        <f t="shared" si="493"/>
        <v/>
      </c>
      <c r="V2407" s="41" t="e">
        <f t="shared" si="481"/>
        <v>#N/A</v>
      </c>
      <c r="W2407" s="18" t="e">
        <f>_xlfn.XLOOKUP($B2407,'[1]Query2 w Prices'!$B:$B,'[1]Query2 w Prices'!$L:$L)</f>
        <v>#N/A</v>
      </c>
    </row>
    <row r="2408" spans="2:23" ht="16.5" customHeight="1" x14ac:dyDescent="0.25">
      <c r="B2408" s="42" t="s">
        <v>3997</v>
      </c>
      <c r="C2408" s="33" t="s">
        <v>7109</v>
      </c>
      <c r="D2408" s="34" t="str">
        <f>_xlfn.XLOOKUP($B2408,[1]Redo!$A:$A,[1]Redo!$AD:$AD)</f>
        <v>SGN,S11,BFY,W1-4,</v>
      </c>
      <c r="E2408" s="35">
        <v>1326</v>
      </c>
      <c r="F2408" s="36">
        <f>_xlfn.XLOOKUP($B2408,'[1]DOT Signs Costs (2)'!$A:$A,'[1]DOT Signs Costs (2)'!$Y:$Y)</f>
        <v>0.14528749999999999</v>
      </c>
      <c r="G2408" s="37">
        <f t="shared" si="483"/>
        <v>8.7172499999999999</v>
      </c>
      <c r="H2408" s="36">
        <f>_xlfn.XLOOKUP($B2408,'[1]DOT Signs Costs (2)'!$A:$A,'[1]DOT Signs Costs (2)'!$W:$W)</f>
        <v>20.394000000000002</v>
      </c>
      <c r="I2408" s="36">
        <f t="shared" si="482"/>
        <v>6.7398871249999992</v>
      </c>
      <c r="J2408" s="36">
        <f t="shared" si="484"/>
        <v>9.7342625000000002E-2</v>
      </c>
      <c r="K2408" s="36">
        <f t="shared" si="485"/>
        <v>6.7398871249999992</v>
      </c>
      <c r="L2408" s="36">
        <f t="shared" si="486"/>
        <v>27.231229750000001</v>
      </c>
      <c r="M2408" s="36">
        <f t="shared" si="487"/>
        <v>2.1294821664500003</v>
      </c>
      <c r="N2408" s="36">
        <f t="shared" si="488"/>
        <v>29.360711916450001</v>
      </c>
      <c r="O2408" s="36">
        <f t="shared" si="489"/>
        <v>5.3502965465257235</v>
      </c>
      <c r="P2408" s="36">
        <f t="shared" si="490"/>
        <v>34.711008462975727</v>
      </c>
      <c r="Q2408" s="38" t="e">
        <v>#N/A</v>
      </c>
      <c r="R2408" s="39" t="str">
        <f t="shared" si="491"/>
        <v xml:space="preserve"> </v>
      </c>
      <c r="S2408" s="40"/>
      <c r="T2408" s="41" t="str">
        <f t="shared" si="492"/>
        <v/>
      </c>
      <c r="U2408" s="41" t="str">
        <f t="shared" si="493"/>
        <v/>
      </c>
      <c r="V2408" s="41" t="e">
        <f t="shared" si="481"/>
        <v>#N/A</v>
      </c>
      <c r="W2408" s="18" t="e">
        <f>_xlfn.XLOOKUP($B2408,'[1]Query2 w Prices'!$B:$B,'[1]Query2 w Prices'!$L:$L)</f>
        <v>#N/A</v>
      </c>
    </row>
    <row r="2409" spans="2:23" ht="16.5" customHeight="1" x14ac:dyDescent="0.25">
      <c r="B2409" s="32" t="s">
        <v>3998</v>
      </c>
      <c r="C2409" s="33" t="s">
        <v>7110</v>
      </c>
      <c r="D2409" s="34" t="str">
        <f>_xlfn.XLOOKUP($B2409,[1]Redo!$A:$A,[1]Redo!$AD:$AD)</f>
        <v>SGN,S11,BFY,W1-4,</v>
      </c>
      <c r="E2409" s="35">
        <v>1326</v>
      </c>
      <c r="F2409" s="36">
        <f>_xlfn.XLOOKUP($B2409,'[1]DOT Signs Costs (2)'!$A:$A,'[1]DOT Signs Costs (2)'!$Y:$Y)</f>
        <v>0.77759999999999996</v>
      </c>
      <c r="G2409" s="37">
        <f t="shared" si="483"/>
        <v>46.655999999999999</v>
      </c>
      <c r="H2409" s="36">
        <f>_xlfn.XLOOKUP($B2409,'[1]DOT Signs Costs (2)'!$A:$A,'[1]DOT Signs Costs (2)'!$W:$W)</f>
        <v>145.024</v>
      </c>
      <c r="I2409" s="36">
        <f t="shared" si="482"/>
        <v>36.072863999999996</v>
      </c>
      <c r="J2409" s="36">
        <f t="shared" si="484"/>
        <v>0.52099200000000001</v>
      </c>
      <c r="K2409" s="36">
        <f t="shared" si="485"/>
        <v>36.072863999999996</v>
      </c>
      <c r="L2409" s="36">
        <f t="shared" si="486"/>
        <v>181.61785600000002</v>
      </c>
      <c r="M2409" s="36">
        <f t="shared" si="487"/>
        <v>14.202516339200002</v>
      </c>
      <c r="N2409" s="36">
        <f t="shared" si="488"/>
        <v>195.82037233920002</v>
      </c>
      <c r="O2409" s="36">
        <f t="shared" si="489"/>
        <v>35.683639580919262</v>
      </c>
      <c r="P2409" s="36">
        <f t="shared" si="490"/>
        <v>231.5040119201193</v>
      </c>
      <c r="Q2409" s="38" t="e">
        <v>#N/A</v>
      </c>
      <c r="R2409" s="39" t="str">
        <f t="shared" si="491"/>
        <v xml:space="preserve"> </v>
      </c>
      <c r="S2409" s="40"/>
      <c r="T2409" s="41" t="str">
        <f t="shared" si="492"/>
        <v/>
      </c>
      <c r="U2409" s="41" t="str">
        <f t="shared" si="493"/>
        <v/>
      </c>
      <c r="V2409" s="41" t="e">
        <f t="shared" si="481"/>
        <v>#N/A</v>
      </c>
      <c r="W2409" s="18" t="e">
        <f>_xlfn.XLOOKUP($B2409,'[1]Query2 w Prices'!$B:$B,'[1]Query2 w Prices'!$L:$L)</f>
        <v>#N/A</v>
      </c>
    </row>
    <row r="2410" spans="2:23" ht="16.5" customHeight="1" x14ac:dyDescent="0.25">
      <c r="B2410" s="42" t="s">
        <v>3999</v>
      </c>
      <c r="C2410" s="33" t="s">
        <v>7111</v>
      </c>
      <c r="D2410" s="34" t="str">
        <f>_xlfn.XLOOKUP($B2410,[1]Redo!$A:$A,[1]Redo!$AD:$AD)</f>
        <v>SGN,S11,BFY,W14-1,</v>
      </c>
      <c r="E2410" s="35">
        <v>1326</v>
      </c>
      <c r="F2410" s="36">
        <f>_xlfn.XLOOKUP($B2410,'[1]DOT Signs Costs (2)'!$A:$A,'[1]DOT Signs Costs (2)'!$Y:$Y)</f>
        <v>0.33468750000000008</v>
      </c>
      <c r="G2410" s="37">
        <f t="shared" si="483"/>
        <v>20.081250000000004</v>
      </c>
      <c r="H2410" s="36">
        <f>_xlfn.XLOOKUP($B2410,'[1]DOT Signs Costs (2)'!$A:$A,'[1]DOT Signs Costs (2)'!$W:$W)</f>
        <v>56.650000000000006</v>
      </c>
      <c r="I2410" s="36">
        <f t="shared" si="482"/>
        <v>15.526153125000004</v>
      </c>
      <c r="J2410" s="36">
        <f t="shared" si="484"/>
        <v>0.22424062500000008</v>
      </c>
      <c r="K2410" s="36">
        <f t="shared" si="485"/>
        <v>15.526153125000004</v>
      </c>
      <c r="L2410" s="36">
        <f t="shared" si="486"/>
        <v>72.400393750000006</v>
      </c>
      <c r="M2410" s="36">
        <f t="shared" si="487"/>
        <v>5.6617107912500009</v>
      </c>
      <c r="N2410" s="36">
        <f t="shared" si="488"/>
        <v>78.062104541250008</v>
      </c>
      <c r="O2410" s="36">
        <f t="shared" si="489"/>
        <v>14.224975522735164</v>
      </c>
      <c r="P2410" s="36">
        <f t="shared" si="490"/>
        <v>92.287080063985172</v>
      </c>
      <c r="Q2410" s="38">
        <v>55.34</v>
      </c>
      <c r="R2410" s="39">
        <f t="shared" si="491"/>
        <v>-0.40034943177711052</v>
      </c>
      <c r="S2410" s="40"/>
      <c r="T2410" s="41" t="str">
        <f t="shared" si="492"/>
        <v/>
      </c>
      <c r="U2410" s="41" t="str">
        <f t="shared" si="493"/>
        <v/>
      </c>
      <c r="V2410" s="41">
        <f t="shared" si="481"/>
        <v>55.34</v>
      </c>
      <c r="W2410" s="18">
        <f>_xlfn.XLOOKUP($B2410,'[1]Query2 w Prices'!$B:$B,'[1]Query2 w Prices'!$L:$L)</f>
        <v>55.267200000000003</v>
      </c>
    </row>
    <row r="2411" spans="2:23" ht="16.5" customHeight="1" x14ac:dyDescent="0.25">
      <c r="B2411" s="32" t="s">
        <v>4002</v>
      </c>
      <c r="C2411" s="33" t="s">
        <v>7112</v>
      </c>
      <c r="D2411" s="34" t="str">
        <f>_xlfn.XLOOKUP($B2411,[1]Redo!$A:$A,[1]Redo!$AD:$AD)</f>
        <v>SGN,S11,BFY,W14-1,</v>
      </c>
      <c r="E2411" s="35">
        <v>1326</v>
      </c>
      <c r="F2411" s="36">
        <f>_xlfn.XLOOKUP($B2411,'[1]DOT Signs Costs (2)'!$A:$A,'[1]DOT Signs Costs (2)'!$Y:$Y)</f>
        <v>0.46115</v>
      </c>
      <c r="G2411" s="37">
        <f t="shared" si="483"/>
        <v>27.669</v>
      </c>
      <c r="H2411" s="36">
        <f>_xlfn.XLOOKUP($B2411,'[1]DOT Signs Costs (2)'!$A:$A,'[1]DOT Signs Costs (2)'!$W:$W)</f>
        <v>81.576000000000008</v>
      </c>
      <c r="I2411" s="36">
        <f t="shared" si="482"/>
        <v>21.3927485</v>
      </c>
      <c r="J2411" s="36">
        <f t="shared" si="484"/>
        <v>0.30897050000000004</v>
      </c>
      <c r="K2411" s="36">
        <f t="shared" si="485"/>
        <v>21.3927485</v>
      </c>
      <c r="L2411" s="36">
        <f t="shared" si="486"/>
        <v>103.277719</v>
      </c>
      <c r="M2411" s="36">
        <f t="shared" si="487"/>
        <v>8.0763176258000016</v>
      </c>
      <c r="N2411" s="36">
        <f t="shared" si="488"/>
        <v>111.35403662580001</v>
      </c>
      <c r="O2411" s="36">
        <f t="shared" si="489"/>
        <v>20.291644129613871</v>
      </c>
      <c r="P2411" s="36">
        <f t="shared" si="490"/>
        <v>131.64568075541388</v>
      </c>
      <c r="Q2411" s="38">
        <v>74.900000000000006</v>
      </c>
      <c r="R2411" s="39">
        <f t="shared" si="491"/>
        <v>-0.43104855723175883</v>
      </c>
      <c r="S2411" s="40"/>
      <c r="T2411" s="41" t="str">
        <f t="shared" si="492"/>
        <v/>
      </c>
      <c r="U2411" s="41" t="str">
        <f t="shared" si="493"/>
        <v/>
      </c>
      <c r="V2411" s="41">
        <f t="shared" si="481"/>
        <v>74.900000000000006</v>
      </c>
      <c r="W2411" s="18">
        <f>_xlfn.XLOOKUP($B2411,'[1]Query2 w Prices'!$B:$B,'[1]Query2 w Prices'!$L:$L)</f>
        <v>74.823300000000003</v>
      </c>
    </row>
    <row r="2412" spans="2:23" ht="16.5" customHeight="1" x14ac:dyDescent="0.25">
      <c r="B2412" s="42" t="s">
        <v>4003</v>
      </c>
      <c r="C2412" s="33" t="s">
        <v>7113</v>
      </c>
      <c r="D2412" s="34" t="str">
        <f>_xlfn.XLOOKUP($B2412,[1]Redo!$A:$A,[1]Redo!$AD:$AD)</f>
        <v>SGN,S11,BFY,W14-1,</v>
      </c>
      <c r="E2412" s="35">
        <v>1326</v>
      </c>
      <c r="F2412" s="36">
        <f>_xlfn.XLOOKUP($B2412,'[1]DOT Signs Costs (2)'!$A:$A,'[1]DOT Signs Costs (2)'!$Y:$Y)</f>
        <v>0.22939999999999999</v>
      </c>
      <c r="G2412" s="37">
        <f t="shared" si="483"/>
        <v>13.763999999999999</v>
      </c>
      <c r="H2412" s="36">
        <f>_xlfn.XLOOKUP($B2412,'[1]DOT Signs Costs (2)'!$A:$A,'[1]DOT Signs Costs (2)'!$W:$W)</f>
        <v>36.256</v>
      </c>
      <c r="I2412" s="36">
        <f t="shared" si="482"/>
        <v>10.641866</v>
      </c>
      <c r="J2412" s="36">
        <f t="shared" si="484"/>
        <v>0.153698</v>
      </c>
      <c r="K2412" s="36">
        <f t="shared" si="485"/>
        <v>10.641866</v>
      </c>
      <c r="L2412" s="36">
        <f t="shared" si="486"/>
        <v>47.051563999999999</v>
      </c>
      <c r="M2412" s="36">
        <f t="shared" si="487"/>
        <v>3.6794323048000002</v>
      </c>
      <c r="N2412" s="36">
        <f t="shared" si="488"/>
        <v>50.730996304800001</v>
      </c>
      <c r="O2412" s="36">
        <f t="shared" si="489"/>
        <v>9.2445263283724479</v>
      </c>
      <c r="P2412" s="36">
        <f t="shared" si="490"/>
        <v>59.975522633172446</v>
      </c>
      <c r="Q2412" s="38" t="e">
        <v>#N/A</v>
      </c>
      <c r="R2412" s="39" t="str">
        <f t="shared" si="491"/>
        <v xml:space="preserve"> </v>
      </c>
      <c r="S2412" s="40"/>
      <c r="T2412" s="41" t="str">
        <f t="shared" si="492"/>
        <v/>
      </c>
      <c r="U2412" s="41" t="str">
        <f t="shared" si="493"/>
        <v/>
      </c>
      <c r="V2412" s="41" t="e">
        <f t="shared" si="481"/>
        <v>#N/A</v>
      </c>
      <c r="W2412" s="18" t="e">
        <f>_xlfn.XLOOKUP($B2412,'[1]Query2 w Prices'!$B:$B,'[1]Query2 w Prices'!$L:$L)</f>
        <v>#N/A</v>
      </c>
    </row>
    <row r="2413" spans="2:23" ht="16.5" customHeight="1" x14ac:dyDescent="0.25">
      <c r="B2413" s="32" t="s">
        <v>4004</v>
      </c>
      <c r="C2413" s="33" t="s">
        <v>7114</v>
      </c>
      <c r="D2413" s="34" t="str">
        <f>_xlfn.XLOOKUP($B2413,[1]Redo!$A:$A,[1]Redo!$AD:$AD)</f>
        <v>SGN,S11,BFY,W14-1,</v>
      </c>
      <c r="E2413" s="35">
        <v>1326</v>
      </c>
      <c r="F2413" s="36">
        <f>_xlfn.XLOOKUP($B2413,'[1]DOT Signs Costs (2)'!$A:$A,'[1]DOT Signs Costs (2)'!$Y:$Y)</f>
        <v>0.77759999999999996</v>
      </c>
      <c r="G2413" s="37">
        <f t="shared" si="483"/>
        <v>46.655999999999999</v>
      </c>
      <c r="H2413" s="36">
        <f>_xlfn.XLOOKUP($B2413,'[1]DOT Signs Costs (2)'!$A:$A,'[1]DOT Signs Costs (2)'!$W:$W)</f>
        <v>145.024</v>
      </c>
      <c r="I2413" s="36">
        <f t="shared" si="482"/>
        <v>36.072863999999996</v>
      </c>
      <c r="J2413" s="36">
        <f t="shared" si="484"/>
        <v>0.52099200000000001</v>
      </c>
      <c r="K2413" s="36">
        <f t="shared" si="485"/>
        <v>36.072863999999996</v>
      </c>
      <c r="L2413" s="36">
        <f t="shared" si="486"/>
        <v>181.61785600000002</v>
      </c>
      <c r="M2413" s="36">
        <f t="shared" si="487"/>
        <v>14.202516339200002</v>
      </c>
      <c r="N2413" s="36">
        <f t="shared" si="488"/>
        <v>195.82037233920002</v>
      </c>
      <c r="O2413" s="36">
        <f t="shared" si="489"/>
        <v>35.683639580919262</v>
      </c>
      <c r="P2413" s="36">
        <f t="shared" si="490"/>
        <v>231.5040119201193</v>
      </c>
      <c r="Q2413" s="38" t="e">
        <v>#N/A</v>
      </c>
      <c r="R2413" s="39" t="str">
        <f t="shared" si="491"/>
        <v xml:space="preserve"> </v>
      </c>
      <c r="S2413" s="40"/>
      <c r="T2413" s="41" t="str">
        <f t="shared" si="492"/>
        <v/>
      </c>
      <c r="U2413" s="41" t="str">
        <f t="shared" si="493"/>
        <v/>
      </c>
      <c r="V2413" s="41" t="e">
        <f t="shared" si="481"/>
        <v>#N/A</v>
      </c>
      <c r="W2413" s="18" t="e">
        <f>_xlfn.XLOOKUP($B2413,'[1]Query2 w Prices'!$B:$B,'[1]Query2 w Prices'!$L:$L)</f>
        <v>#N/A</v>
      </c>
    </row>
    <row r="2414" spans="2:23" ht="16.5" customHeight="1" x14ac:dyDescent="0.25">
      <c r="B2414" s="42" t="s">
        <v>4005</v>
      </c>
      <c r="C2414" s="33" t="s">
        <v>7115</v>
      </c>
      <c r="D2414" s="34" t="str">
        <f>_xlfn.XLOOKUP($B2414,[1]Redo!$A:$A,[1]Redo!$AD:$AD)</f>
        <v>SGN,S11,BFY,W14-1a,</v>
      </c>
      <c r="E2414" s="35">
        <v>1326</v>
      </c>
      <c r="F2414" s="36">
        <f>_xlfn.XLOOKUP($B2414,'[1]DOT Signs Costs (2)'!$A:$A,'[1]DOT Signs Costs (2)'!$Y:$Y)</f>
        <v>0.1302875</v>
      </c>
      <c r="G2414" s="37">
        <f t="shared" si="483"/>
        <v>7.8172499999999996</v>
      </c>
      <c r="H2414" s="36">
        <f>_xlfn.XLOOKUP($B2414,'[1]DOT Signs Costs (2)'!$A:$A,'[1]DOT Signs Costs (2)'!$W:$W)</f>
        <v>20.394000000000002</v>
      </c>
      <c r="I2414" s="36">
        <f t="shared" si="482"/>
        <v>6.044037125</v>
      </c>
      <c r="J2414" s="36">
        <f t="shared" si="484"/>
        <v>8.7292624999999999E-2</v>
      </c>
      <c r="K2414" s="36">
        <f t="shared" si="485"/>
        <v>6.044037125</v>
      </c>
      <c r="L2414" s="36">
        <f t="shared" si="486"/>
        <v>26.525329750000001</v>
      </c>
      <c r="M2414" s="36">
        <f t="shared" si="487"/>
        <v>2.0742807864500001</v>
      </c>
      <c r="N2414" s="36">
        <f t="shared" si="488"/>
        <v>28.599610536450001</v>
      </c>
      <c r="O2414" s="36">
        <f t="shared" si="489"/>
        <v>5.2116037894645952</v>
      </c>
      <c r="P2414" s="36">
        <f t="shared" si="490"/>
        <v>33.811214325914598</v>
      </c>
      <c r="Q2414" s="38">
        <v>22.75</v>
      </c>
      <c r="R2414" s="39">
        <f t="shared" si="491"/>
        <v>-0.32714631954039974</v>
      </c>
      <c r="S2414" s="40"/>
      <c r="T2414" s="41" t="str">
        <f t="shared" si="492"/>
        <v/>
      </c>
      <c r="U2414" s="41" t="str">
        <f t="shared" si="493"/>
        <v/>
      </c>
      <c r="V2414" s="41">
        <f t="shared" si="481"/>
        <v>22.75</v>
      </c>
      <c r="W2414" s="18">
        <f>_xlfn.XLOOKUP($B2414,'[1]Query2 w Prices'!$B:$B,'[1]Query2 w Prices'!$L:$L)</f>
        <v>22.6737</v>
      </c>
    </row>
    <row r="2415" spans="2:23" ht="16.5" customHeight="1" x14ac:dyDescent="0.25">
      <c r="B2415" s="32" t="s">
        <v>4009</v>
      </c>
      <c r="C2415" s="33" t="s">
        <v>7116</v>
      </c>
      <c r="D2415" s="34" t="str">
        <f>_xlfn.XLOOKUP($B2415,[1]Redo!$A:$A,[1]Redo!$AD:$AD)</f>
        <v>SGN,S11,BFY,W14-2,</v>
      </c>
      <c r="E2415" s="35">
        <v>1326</v>
      </c>
      <c r="F2415" s="36">
        <f>_xlfn.XLOOKUP($B2415,'[1]DOT Signs Costs (2)'!$A:$A,'[1]DOT Signs Costs (2)'!$Y:$Y)</f>
        <v>0.22939999999999999</v>
      </c>
      <c r="G2415" s="37">
        <f t="shared" si="483"/>
        <v>13.763999999999999</v>
      </c>
      <c r="H2415" s="36">
        <f>_xlfn.XLOOKUP($B2415,'[1]DOT Signs Costs (2)'!$A:$A,'[1]DOT Signs Costs (2)'!$W:$W)</f>
        <v>36.256</v>
      </c>
      <c r="I2415" s="36">
        <f t="shared" si="482"/>
        <v>10.641866</v>
      </c>
      <c r="J2415" s="36">
        <f t="shared" si="484"/>
        <v>0.153698</v>
      </c>
      <c r="K2415" s="36">
        <f t="shared" si="485"/>
        <v>10.641866</v>
      </c>
      <c r="L2415" s="36">
        <f t="shared" si="486"/>
        <v>47.051563999999999</v>
      </c>
      <c r="M2415" s="36">
        <f t="shared" si="487"/>
        <v>3.6794323048000002</v>
      </c>
      <c r="N2415" s="36">
        <f t="shared" si="488"/>
        <v>50.730996304800001</v>
      </c>
      <c r="O2415" s="36">
        <f t="shared" si="489"/>
        <v>9.2445263283724479</v>
      </c>
      <c r="P2415" s="36">
        <f t="shared" si="490"/>
        <v>59.975522633172446</v>
      </c>
      <c r="Q2415" s="38">
        <v>36.36</v>
      </c>
      <c r="R2415" s="39">
        <f t="shared" si="491"/>
        <v>-0.39375267769839667</v>
      </c>
      <c r="S2415" s="40"/>
      <c r="T2415" s="41" t="str">
        <f t="shared" si="492"/>
        <v/>
      </c>
      <c r="U2415" s="41" t="str">
        <f t="shared" si="493"/>
        <v/>
      </c>
      <c r="V2415" s="41">
        <f t="shared" si="481"/>
        <v>36.36</v>
      </c>
      <c r="W2415" s="18">
        <f>_xlfn.XLOOKUP($B2415,'[1]Query2 w Prices'!$B:$B,'[1]Query2 w Prices'!$L:$L)</f>
        <v>36.277999999999999</v>
      </c>
    </row>
    <row r="2416" spans="2:23" ht="16.5" customHeight="1" x14ac:dyDescent="0.25">
      <c r="B2416" s="42" t="s">
        <v>4012</v>
      </c>
      <c r="C2416" s="33" t="s">
        <v>7117</v>
      </c>
      <c r="D2416" s="34" t="str">
        <f>_xlfn.XLOOKUP($B2416,[1]Redo!$A:$A,[1]Redo!$AD:$AD)</f>
        <v>SGN,S11,BFY,W14-2,</v>
      </c>
      <c r="E2416" s="35">
        <v>1326</v>
      </c>
      <c r="F2416" s="36">
        <f>_xlfn.XLOOKUP($B2416,'[1]DOT Signs Costs (2)'!$A:$A,'[1]DOT Signs Costs (2)'!$Y:$Y)</f>
        <v>0.33468750000000008</v>
      </c>
      <c r="G2416" s="37">
        <f t="shared" si="483"/>
        <v>20.081250000000004</v>
      </c>
      <c r="H2416" s="36">
        <f>_xlfn.XLOOKUP($B2416,'[1]DOT Signs Costs (2)'!$A:$A,'[1]DOT Signs Costs (2)'!$W:$W)</f>
        <v>56.650000000000006</v>
      </c>
      <c r="I2416" s="36">
        <f t="shared" si="482"/>
        <v>15.526153125000004</v>
      </c>
      <c r="J2416" s="36">
        <f t="shared" si="484"/>
        <v>0.22424062500000008</v>
      </c>
      <c r="K2416" s="36">
        <f t="shared" si="485"/>
        <v>15.526153125000004</v>
      </c>
      <c r="L2416" s="36">
        <f t="shared" si="486"/>
        <v>72.400393750000006</v>
      </c>
      <c r="M2416" s="36">
        <f t="shared" si="487"/>
        <v>5.6617107912500009</v>
      </c>
      <c r="N2416" s="36">
        <f t="shared" si="488"/>
        <v>78.062104541250008</v>
      </c>
      <c r="O2416" s="36">
        <f t="shared" si="489"/>
        <v>14.224975522735164</v>
      </c>
      <c r="P2416" s="36">
        <f t="shared" si="490"/>
        <v>92.287080063985172</v>
      </c>
      <c r="Q2416" s="38">
        <v>55.63</v>
      </c>
      <c r="R2416" s="39">
        <f t="shared" si="491"/>
        <v>-0.39720706342176831</v>
      </c>
      <c r="S2416" s="40"/>
      <c r="T2416" s="41" t="str">
        <f t="shared" si="492"/>
        <v/>
      </c>
      <c r="U2416" s="41" t="str">
        <f t="shared" si="493"/>
        <v/>
      </c>
      <c r="V2416" s="41">
        <f t="shared" si="481"/>
        <v>55.63</v>
      </c>
      <c r="W2416" s="18">
        <f>_xlfn.XLOOKUP($B2416,'[1]Query2 w Prices'!$B:$B,'[1]Query2 w Prices'!$L:$L)</f>
        <v>55.550600000000003</v>
      </c>
    </row>
    <row r="2417" spans="2:23" ht="16.5" customHeight="1" x14ac:dyDescent="0.25">
      <c r="B2417" s="32" t="s">
        <v>4013</v>
      </c>
      <c r="C2417" s="33" t="s">
        <v>7118</v>
      </c>
      <c r="D2417" s="34" t="str">
        <f>_xlfn.XLOOKUP($B2417,[1]Redo!$A:$A,[1]Redo!$AD:$AD)</f>
        <v>SGN,S11,BFY,W14-2,</v>
      </c>
      <c r="E2417" s="35">
        <v>1326</v>
      </c>
      <c r="F2417" s="36">
        <f>_xlfn.XLOOKUP($B2417,'[1]DOT Signs Costs (2)'!$A:$A,'[1]DOT Signs Costs (2)'!$Y:$Y)</f>
        <v>0.46115</v>
      </c>
      <c r="G2417" s="37">
        <f t="shared" si="483"/>
        <v>27.669</v>
      </c>
      <c r="H2417" s="36">
        <f>_xlfn.XLOOKUP($B2417,'[1]DOT Signs Costs (2)'!$A:$A,'[1]DOT Signs Costs (2)'!$W:$W)</f>
        <v>81.576000000000008</v>
      </c>
      <c r="I2417" s="36">
        <f t="shared" si="482"/>
        <v>21.3927485</v>
      </c>
      <c r="J2417" s="36">
        <f t="shared" si="484"/>
        <v>0.30897050000000004</v>
      </c>
      <c r="K2417" s="36">
        <f t="shared" si="485"/>
        <v>21.3927485</v>
      </c>
      <c r="L2417" s="36">
        <f t="shared" si="486"/>
        <v>103.277719</v>
      </c>
      <c r="M2417" s="36">
        <f t="shared" si="487"/>
        <v>8.0763176258000016</v>
      </c>
      <c r="N2417" s="36">
        <f t="shared" si="488"/>
        <v>111.35403662580001</v>
      </c>
      <c r="O2417" s="36">
        <f t="shared" si="489"/>
        <v>20.291644129613871</v>
      </c>
      <c r="P2417" s="36">
        <f t="shared" si="490"/>
        <v>131.64568075541388</v>
      </c>
      <c r="Q2417" s="38">
        <v>74.900000000000006</v>
      </c>
      <c r="R2417" s="39">
        <f t="shared" si="491"/>
        <v>-0.43104855723175883</v>
      </c>
      <c r="S2417" s="40"/>
      <c r="T2417" s="41" t="str">
        <f t="shared" si="492"/>
        <v/>
      </c>
      <c r="U2417" s="41" t="str">
        <f t="shared" si="493"/>
        <v/>
      </c>
      <c r="V2417" s="41">
        <f t="shared" si="481"/>
        <v>74.900000000000006</v>
      </c>
      <c r="W2417" s="18">
        <f>_xlfn.XLOOKUP($B2417,'[1]Query2 w Prices'!$B:$B,'[1]Query2 w Prices'!$L:$L)</f>
        <v>74.823300000000003</v>
      </c>
    </row>
    <row r="2418" spans="2:23" ht="16.5" customHeight="1" x14ac:dyDescent="0.25">
      <c r="B2418" s="42" t="s">
        <v>4014</v>
      </c>
      <c r="C2418" s="33" t="s">
        <v>7119</v>
      </c>
      <c r="D2418" s="34" t="str">
        <f>_xlfn.XLOOKUP($B2418,[1]Redo!$A:$A,[1]Redo!$AD:$AD)</f>
        <v>SGN,S11,BFY,W14-2,</v>
      </c>
      <c r="E2418" s="35">
        <v>1326</v>
      </c>
      <c r="F2418" s="36">
        <f>_xlfn.XLOOKUP($B2418,'[1]DOT Signs Costs (2)'!$A:$A,'[1]DOT Signs Costs (2)'!$Y:$Y)</f>
        <v>0.77759999999999996</v>
      </c>
      <c r="G2418" s="37">
        <f t="shared" si="483"/>
        <v>46.655999999999999</v>
      </c>
      <c r="H2418" s="36">
        <f>_xlfn.XLOOKUP($B2418,'[1]DOT Signs Costs (2)'!$A:$A,'[1]DOT Signs Costs (2)'!$W:$W)</f>
        <v>145.024</v>
      </c>
      <c r="I2418" s="36">
        <f t="shared" si="482"/>
        <v>36.072863999999996</v>
      </c>
      <c r="J2418" s="36">
        <f t="shared" si="484"/>
        <v>0.52099200000000001</v>
      </c>
      <c r="K2418" s="36">
        <f t="shared" si="485"/>
        <v>36.072863999999996</v>
      </c>
      <c r="L2418" s="36">
        <f t="shared" si="486"/>
        <v>181.61785600000002</v>
      </c>
      <c r="M2418" s="36">
        <f t="shared" si="487"/>
        <v>14.202516339200002</v>
      </c>
      <c r="N2418" s="36">
        <f t="shared" si="488"/>
        <v>195.82037233920002</v>
      </c>
      <c r="O2418" s="36">
        <f t="shared" si="489"/>
        <v>35.683639580919262</v>
      </c>
      <c r="P2418" s="36">
        <f t="shared" si="490"/>
        <v>231.5040119201193</v>
      </c>
      <c r="Q2418" s="38" t="e">
        <v>#N/A</v>
      </c>
      <c r="R2418" s="39" t="str">
        <f t="shared" si="491"/>
        <v xml:space="preserve"> </v>
      </c>
      <c r="S2418" s="40"/>
      <c r="T2418" s="41" t="str">
        <f t="shared" si="492"/>
        <v/>
      </c>
      <c r="U2418" s="41" t="str">
        <f t="shared" si="493"/>
        <v/>
      </c>
      <c r="V2418" s="41" t="e">
        <f t="shared" si="481"/>
        <v>#N/A</v>
      </c>
      <c r="W2418" s="18" t="e">
        <f>_xlfn.XLOOKUP($B2418,'[1]Query2 w Prices'!$B:$B,'[1]Query2 w Prices'!$L:$L)</f>
        <v>#N/A</v>
      </c>
    </row>
    <row r="2419" spans="2:23" ht="16.5" customHeight="1" x14ac:dyDescent="0.25">
      <c r="B2419" s="32" t="s">
        <v>4015</v>
      </c>
      <c r="C2419" s="33" t="s">
        <v>7120</v>
      </c>
      <c r="D2419" s="34" t="str">
        <f>_xlfn.XLOOKUP($B2419,[1]Redo!$A:$A,[1]Redo!$AD:$AD)</f>
        <v>SGN,S11,BFY,W14-2a,</v>
      </c>
      <c r="E2419" s="35">
        <v>1326</v>
      </c>
      <c r="F2419" s="36">
        <f>_xlfn.XLOOKUP($B2419,'[1]DOT Signs Costs (2)'!$A:$A,'[1]DOT Signs Costs (2)'!$Y:$Y)</f>
        <v>0.1302875</v>
      </c>
      <c r="G2419" s="37">
        <f t="shared" si="483"/>
        <v>7.8172499999999996</v>
      </c>
      <c r="H2419" s="36">
        <f>_xlfn.XLOOKUP($B2419,'[1]DOT Signs Costs (2)'!$A:$A,'[1]DOT Signs Costs (2)'!$W:$W)</f>
        <v>20.394000000000002</v>
      </c>
      <c r="I2419" s="36">
        <f t="shared" si="482"/>
        <v>6.044037125</v>
      </c>
      <c r="J2419" s="36">
        <f t="shared" si="484"/>
        <v>8.7292624999999999E-2</v>
      </c>
      <c r="K2419" s="36">
        <f t="shared" si="485"/>
        <v>6.044037125</v>
      </c>
      <c r="L2419" s="36">
        <f t="shared" si="486"/>
        <v>26.525329750000001</v>
      </c>
      <c r="M2419" s="36">
        <f t="shared" si="487"/>
        <v>2.0742807864500001</v>
      </c>
      <c r="N2419" s="36">
        <f t="shared" si="488"/>
        <v>28.599610536450001</v>
      </c>
      <c r="O2419" s="36">
        <f t="shared" si="489"/>
        <v>5.2116037894645952</v>
      </c>
      <c r="P2419" s="36">
        <f t="shared" si="490"/>
        <v>33.811214325914598</v>
      </c>
      <c r="Q2419" s="38">
        <v>22.75</v>
      </c>
      <c r="R2419" s="39">
        <f t="shared" si="491"/>
        <v>-0.32714631954039974</v>
      </c>
      <c r="S2419" s="40"/>
      <c r="T2419" s="41" t="str">
        <f t="shared" si="492"/>
        <v/>
      </c>
      <c r="U2419" s="41" t="str">
        <f t="shared" si="493"/>
        <v/>
      </c>
      <c r="V2419" s="41">
        <f t="shared" si="481"/>
        <v>22.75</v>
      </c>
      <c r="W2419" s="18">
        <f>_xlfn.XLOOKUP($B2419,'[1]Query2 w Prices'!$B:$B,'[1]Query2 w Prices'!$L:$L)</f>
        <v>22.6737</v>
      </c>
    </row>
    <row r="2420" spans="2:23" ht="16.5" customHeight="1" x14ac:dyDescent="0.25">
      <c r="B2420" s="42" t="s">
        <v>4018</v>
      </c>
      <c r="C2420" s="33" t="s">
        <v>7121</v>
      </c>
      <c r="D2420" s="34" t="str">
        <f>_xlfn.XLOOKUP($B2420,[1]Redo!$A:$A,[1]Redo!$AD:$AD)</f>
        <v>SGN,S11,BFY,W14-3,</v>
      </c>
      <c r="E2420" s="35">
        <v>1326</v>
      </c>
      <c r="F2420" s="36">
        <f>_xlfn.XLOOKUP($B2420,'[1]DOT Signs Costs (2)'!$A:$A,'[1]DOT Signs Costs (2)'!$Y:$Y)</f>
        <v>1.3312888888888894</v>
      </c>
      <c r="G2420" s="37">
        <f t="shared" si="483"/>
        <v>79.877333333333368</v>
      </c>
      <c r="H2420" s="36">
        <f>_xlfn.XLOOKUP($B2420,'[1]DOT Signs Costs (2)'!$A:$A,'[1]DOT Signs Costs (2)'!$W:$W)</f>
        <v>257.82044444444449</v>
      </c>
      <c r="I2420" s="36">
        <f t="shared" si="482"/>
        <v>61.75849155555558</v>
      </c>
      <c r="J2420" s="36">
        <f t="shared" si="484"/>
        <v>0.89196355555555595</v>
      </c>
      <c r="K2420" s="36">
        <f t="shared" si="485"/>
        <v>61.75849155555558</v>
      </c>
      <c r="L2420" s="36">
        <f t="shared" si="486"/>
        <v>320.4708995555556</v>
      </c>
      <c r="M2420" s="36">
        <f t="shared" si="487"/>
        <v>25.060824345244448</v>
      </c>
      <c r="N2420" s="36">
        <f t="shared" si="488"/>
        <v>345.53172390080005</v>
      </c>
      <c r="O2420" s="36">
        <f t="shared" si="489"/>
        <v>62.964998749425959</v>
      </c>
      <c r="P2420" s="36">
        <f t="shared" si="490"/>
        <v>408.49672265022599</v>
      </c>
      <c r="Q2420" s="38">
        <v>119.11</v>
      </c>
      <c r="R2420" s="39">
        <f t="shared" si="491"/>
        <v>-0.70841871330755435</v>
      </c>
      <c r="S2420" s="40"/>
      <c r="T2420" s="41" t="str">
        <f t="shared" si="492"/>
        <v/>
      </c>
      <c r="U2420" s="41" t="str">
        <f t="shared" si="493"/>
        <v/>
      </c>
      <c r="V2420" s="41">
        <f t="shared" si="481"/>
        <v>119.11</v>
      </c>
      <c r="W2420" s="18">
        <f>_xlfn.XLOOKUP($B2420,'[1]Query2 w Prices'!$B:$B,'[1]Query2 w Prices'!$L:$L)</f>
        <v>119.03700000000001</v>
      </c>
    </row>
    <row r="2421" spans="2:23" ht="16.5" customHeight="1" x14ac:dyDescent="0.25">
      <c r="B2421" s="32" t="s">
        <v>4023</v>
      </c>
      <c r="C2421" s="33" t="s">
        <v>7122</v>
      </c>
      <c r="D2421" s="34" t="str">
        <f>_xlfn.XLOOKUP($B2421,[1]Redo!$A:$A,[1]Redo!$AD:$AD)</f>
        <v>SGN,S11,BFY,W14-3,</v>
      </c>
      <c r="E2421" s="35">
        <v>1326</v>
      </c>
      <c r="F2421" s="36">
        <f>_xlfn.XLOOKUP($B2421,'[1]DOT Signs Costs (2)'!$A:$A,'[1]DOT Signs Costs (2)'!$Y:$Y)</f>
        <v>0.77759999999999996</v>
      </c>
      <c r="G2421" s="37">
        <f t="shared" si="483"/>
        <v>46.655999999999999</v>
      </c>
      <c r="H2421" s="36">
        <f>_xlfn.XLOOKUP($B2421,'[1]DOT Signs Costs (2)'!$A:$A,'[1]DOT Signs Costs (2)'!$W:$W)</f>
        <v>145.024</v>
      </c>
      <c r="I2421" s="36">
        <f t="shared" si="482"/>
        <v>36.072863999999996</v>
      </c>
      <c r="J2421" s="36">
        <f t="shared" si="484"/>
        <v>0.52099200000000001</v>
      </c>
      <c r="K2421" s="36">
        <f t="shared" si="485"/>
        <v>36.072863999999996</v>
      </c>
      <c r="L2421" s="36">
        <f t="shared" si="486"/>
        <v>181.61785600000002</v>
      </c>
      <c r="M2421" s="36">
        <f t="shared" si="487"/>
        <v>14.202516339200002</v>
      </c>
      <c r="N2421" s="36">
        <f t="shared" si="488"/>
        <v>195.82037233920002</v>
      </c>
      <c r="O2421" s="36">
        <f t="shared" si="489"/>
        <v>35.683639580919262</v>
      </c>
      <c r="P2421" s="36">
        <f t="shared" si="490"/>
        <v>231.5040119201193</v>
      </c>
      <c r="Q2421" s="38">
        <v>79.44</v>
      </c>
      <c r="R2421" s="39">
        <f t="shared" si="491"/>
        <v>-0.65685259904951088</v>
      </c>
      <c r="S2421" s="40"/>
      <c r="T2421" s="41" t="str">
        <f t="shared" si="492"/>
        <v/>
      </c>
      <c r="U2421" s="41" t="str">
        <f t="shared" si="493"/>
        <v/>
      </c>
      <c r="V2421" s="41">
        <f t="shared" si="481"/>
        <v>79.44</v>
      </c>
      <c r="W2421" s="18">
        <f>_xlfn.XLOOKUP($B2421,'[1]Query2 w Prices'!$B:$B,'[1]Query2 w Prices'!$L:$L)</f>
        <v>79.358000000000004</v>
      </c>
    </row>
    <row r="2422" spans="2:23" ht="16.5" customHeight="1" x14ac:dyDescent="0.25">
      <c r="B2422" s="42" t="s">
        <v>4025</v>
      </c>
      <c r="C2422" s="33" t="s">
        <v>7123</v>
      </c>
      <c r="D2422" s="34" t="str">
        <f>_xlfn.XLOOKUP($B2422,[1]Redo!$A:$A,[1]Redo!$AD:$AD)</f>
        <v>SGN,S11,BFY,W14-3,</v>
      </c>
      <c r="E2422" s="35">
        <v>1326</v>
      </c>
      <c r="F2422" s="36">
        <f>_xlfn.XLOOKUP($B2422,'[1]DOT Signs Costs (2)'!$A:$A,'[1]DOT Signs Costs (2)'!$Y:$Y)</f>
        <v>1.3312888888888894</v>
      </c>
      <c r="G2422" s="37">
        <f t="shared" si="483"/>
        <v>79.877333333333368</v>
      </c>
      <c r="H2422" s="36">
        <f>_xlfn.XLOOKUP($B2422,'[1]DOT Signs Costs (2)'!$A:$A,'[1]DOT Signs Costs (2)'!$W:$W)</f>
        <v>257.82044444444449</v>
      </c>
      <c r="I2422" s="36">
        <f t="shared" si="482"/>
        <v>61.75849155555558</v>
      </c>
      <c r="J2422" s="36">
        <f t="shared" si="484"/>
        <v>0.89196355555555595</v>
      </c>
      <c r="K2422" s="36">
        <f t="shared" si="485"/>
        <v>61.75849155555558</v>
      </c>
      <c r="L2422" s="36">
        <f t="shared" si="486"/>
        <v>320.4708995555556</v>
      </c>
      <c r="M2422" s="36">
        <f t="shared" si="487"/>
        <v>25.060824345244448</v>
      </c>
      <c r="N2422" s="36">
        <f t="shared" si="488"/>
        <v>345.53172390080005</v>
      </c>
      <c r="O2422" s="36">
        <f t="shared" si="489"/>
        <v>62.964998749425959</v>
      </c>
      <c r="P2422" s="36">
        <f t="shared" si="490"/>
        <v>408.49672265022599</v>
      </c>
      <c r="Q2422" s="38">
        <v>328.85</v>
      </c>
      <c r="R2422" s="39">
        <f t="shared" si="491"/>
        <v>-0.19497518152287166</v>
      </c>
      <c r="S2422" s="40"/>
      <c r="T2422" s="41" t="str">
        <f t="shared" si="492"/>
        <v/>
      </c>
      <c r="U2422" s="41" t="str">
        <f t="shared" si="493"/>
        <v/>
      </c>
      <c r="V2422" s="41">
        <f t="shared" si="481"/>
        <v>328.85</v>
      </c>
      <c r="W2422" s="18">
        <f>_xlfn.XLOOKUP($B2422,'[1]Query2 w Prices'!$B:$B,'[1]Query2 w Prices'!$L:$L)</f>
        <v>328.76900000000001</v>
      </c>
    </row>
    <row r="2423" spans="2:23" ht="16.5" customHeight="1" x14ac:dyDescent="0.25">
      <c r="B2423" s="32" t="s">
        <v>4022</v>
      </c>
      <c r="C2423" s="33" t="s">
        <v>7124</v>
      </c>
      <c r="D2423" s="34" t="str">
        <f>_xlfn.XLOOKUP($B2423,[1]Redo!$A:$A,[1]Redo!$AD:$AD)</f>
        <v>SGN,S11,BFY,W14-3,</v>
      </c>
      <c r="E2423" s="35">
        <v>1326</v>
      </c>
      <c r="F2423" s="36">
        <f>_xlfn.XLOOKUP($B2423,'[1]DOT Signs Costs (2)'!$A:$A,'[1]DOT Signs Costs (2)'!$Y:$Y)</f>
        <v>0.5572222222222224</v>
      </c>
      <c r="G2423" s="37">
        <f t="shared" si="483"/>
        <v>33.433333333333344</v>
      </c>
      <c r="H2423" s="36">
        <f>_xlfn.XLOOKUP($B2423,'[1]DOT Signs Costs (2)'!$A:$A,'[1]DOT Signs Costs (2)'!$W:$W)</f>
        <v>100.71111111111111</v>
      </c>
      <c r="I2423" s="36">
        <f t="shared" si="482"/>
        <v>25.849538888888898</v>
      </c>
      <c r="J2423" s="36">
        <f t="shared" si="484"/>
        <v>0.37333888888888905</v>
      </c>
      <c r="K2423" s="36">
        <f t="shared" si="485"/>
        <v>25.849538888888898</v>
      </c>
      <c r="L2423" s="36">
        <f t="shared" si="486"/>
        <v>126.9339888888889</v>
      </c>
      <c r="M2423" s="36">
        <f t="shared" si="487"/>
        <v>9.926237931111114</v>
      </c>
      <c r="N2423" s="36">
        <f t="shared" si="488"/>
        <v>136.86022682000001</v>
      </c>
      <c r="O2423" s="36">
        <f t="shared" si="489"/>
        <v>24.93954509670856</v>
      </c>
      <c r="P2423" s="36">
        <f t="shared" si="490"/>
        <v>161.79977191670858</v>
      </c>
      <c r="Q2423" s="38" t="e">
        <v>#N/A</v>
      </c>
      <c r="R2423" s="39" t="str">
        <f t="shared" si="491"/>
        <v xml:space="preserve"> </v>
      </c>
      <c r="S2423" s="40"/>
      <c r="T2423" s="41" t="str">
        <f t="shared" si="492"/>
        <v/>
      </c>
      <c r="U2423" s="41" t="str">
        <f t="shared" si="493"/>
        <v/>
      </c>
      <c r="V2423" s="41" t="e">
        <f t="shared" si="481"/>
        <v>#N/A</v>
      </c>
      <c r="W2423" s="18" t="e">
        <f>_xlfn.XLOOKUP($B2423,'[1]Query2 w Prices'!$B:$B,'[1]Query2 w Prices'!$L:$L)</f>
        <v>#N/A</v>
      </c>
    </row>
    <row r="2424" spans="2:23" ht="16.5" customHeight="1" x14ac:dyDescent="0.25">
      <c r="B2424" s="42" t="s">
        <v>4027</v>
      </c>
      <c r="C2424" s="33" t="s">
        <v>7125</v>
      </c>
      <c r="D2424" s="34" t="str">
        <f>_xlfn.XLOOKUP($B2424,[1]Redo!$A:$A,[1]Redo!$AD:$AD)</f>
        <v>SGN,S11,BFY,W1-5,</v>
      </c>
      <c r="E2424" s="35">
        <v>1326</v>
      </c>
      <c r="F2424" s="36">
        <f>_xlfn.XLOOKUP($B2424,'[1]DOT Signs Costs (2)'!$A:$A,'[1]DOT Signs Costs (2)'!$Y:$Y)</f>
        <v>0.33468750000000008</v>
      </c>
      <c r="G2424" s="37">
        <f t="shared" si="483"/>
        <v>20.081250000000004</v>
      </c>
      <c r="H2424" s="36">
        <f>_xlfn.XLOOKUP($B2424,'[1]DOT Signs Costs (2)'!$A:$A,'[1]DOT Signs Costs (2)'!$W:$W)</f>
        <v>56.650000000000006</v>
      </c>
      <c r="I2424" s="36">
        <f t="shared" si="482"/>
        <v>15.526153125000004</v>
      </c>
      <c r="J2424" s="36">
        <f t="shared" si="484"/>
        <v>0.22424062500000008</v>
      </c>
      <c r="K2424" s="36">
        <f t="shared" si="485"/>
        <v>15.526153125000004</v>
      </c>
      <c r="L2424" s="36">
        <f t="shared" si="486"/>
        <v>72.400393750000006</v>
      </c>
      <c r="M2424" s="36">
        <f t="shared" si="487"/>
        <v>5.6617107912500009</v>
      </c>
      <c r="N2424" s="36">
        <f t="shared" si="488"/>
        <v>78.062104541250008</v>
      </c>
      <c r="O2424" s="36">
        <f t="shared" si="489"/>
        <v>14.224975522735164</v>
      </c>
      <c r="P2424" s="36">
        <f t="shared" si="490"/>
        <v>92.287080063985172</v>
      </c>
      <c r="Q2424" s="38">
        <v>55.63</v>
      </c>
      <c r="R2424" s="39">
        <f t="shared" si="491"/>
        <v>-0.39720706342176831</v>
      </c>
      <c r="S2424" s="40"/>
      <c r="T2424" s="41" t="str">
        <f t="shared" si="492"/>
        <v/>
      </c>
      <c r="U2424" s="41" t="str">
        <f t="shared" si="493"/>
        <v/>
      </c>
      <c r="V2424" s="41">
        <f t="shared" si="481"/>
        <v>55.63</v>
      </c>
      <c r="W2424" s="18">
        <f>_xlfn.XLOOKUP($B2424,'[1]Query2 w Prices'!$B:$B,'[1]Query2 w Prices'!$L:$L)</f>
        <v>55.550600000000003</v>
      </c>
    </row>
    <row r="2425" spans="2:23" ht="16.5" customHeight="1" x14ac:dyDescent="0.25">
      <c r="B2425" s="32" t="s">
        <v>4030</v>
      </c>
      <c r="C2425" s="33" t="s">
        <v>7126</v>
      </c>
      <c r="D2425" s="34" t="str">
        <f>_xlfn.XLOOKUP($B2425,[1]Redo!$A:$A,[1]Redo!$AD:$AD)</f>
        <v>SGN,S11,BFY,W1-5,</v>
      </c>
      <c r="E2425" s="35">
        <v>1326</v>
      </c>
      <c r="F2425" s="36">
        <f>_xlfn.XLOOKUP($B2425,'[1]DOT Signs Costs (2)'!$A:$A,'[1]DOT Signs Costs (2)'!$Y:$Y)</f>
        <v>0.46115</v>
      </c>
      <c r="G2425" s="37">
        <f t="shared" si="483"/>
        <v>27.669</v>
      </c>
      <c r="H2425" s="36">
        <f>_xlfn.XLOOKUP($B2425,'[1]DOT Signs Costs (2)'!$A:$A,'[1]DOT Signs Costs (2)'!$W:$W)</f>
        <v>81.576000000000008</v>
      </c>
      <c r="I2425" s="36">
        <f t="shared" si="482"/>
        <v>21.3927485</v>
      </c>
      <c r="J2425" s="36">
        <f t="shared" si="484"/>
        <v>0.30897050000000004</v>
      </c>
      <c r="K2425" s="36">
        <f t="shared" si="485"/>
        <v>21.3927485</v>
      </c>
      <c r="L2425" s="36">
        <f t="shared" si="486"/>
        <v>103.277719</v>
      </c>
      <c r="M2425" s="36">
        <f t="shared" si="487"/>
        <v>8.0763176258000016</v>
      </c>
      <c r="N2425" s="36">
        <f t="shared" si="488"/>
        <v>111.35403662580001</v>
      </c>
      <c r="O2425" s="36">
        <f t="shared" si="489"/>
        <v>20.291644129613871</v>
      </c>
      <c r="P2425" s="36">
        <f t="shared" si="490"/>
        <v>131.64568075541388</v>
      </c>
      <c r="Q2425" s="38">
        <v>74.900000000000006</v>
      </c>
      <c r="R2425" s="39">
        <f t="shared" si="491"/>
        <v>-0.43104855723175883</v>
      </c>
      <c r="S2425" s="40"/>
      <c r="T2425" s="41" t="str">
        <f t="shared" si="492"/>
        <v/>
      </c>
      <c r="U2425" s="41" t="str">
        <f t="shared" si="493"/>
        <v/>
      </c>
      <c r="V2425" s="41">
        <f t="shared" si="481"/>
        <v>74.900000000000006</v>
      </c>
      <c r="W2425" s="18">
        <f>_xlfn.XLOOKUP($B2425,'[1]Query2 w Prices'!$B:$B,'[1]Query2 w Prices'!$L:$L)</f>
        <v>74.823300000000003</v>
      </c>
    </row>
    <row r="2426" spans="2:23" ht="16.5" customHeight="1" x14ac:dyDescent="0.25">
      <c r="B2426" s="42" t="s">
        <v>4032</v>
      </c>
      <c r="C2426" s="33" t="s">
        <v>7127</v>
      </c>
      <c r="D2426" s="34" t="str">
        <f>_xlfn.XLOOKUP($B2426,[1]Redo!$A:$A,[1]Redo!$AD:$AD)</f>
        <v>SGN,S11,BFY,W1-5,</v>
      </c>
      <c r="E2426" s="35">
        <v>1326</v>
      </c>
      <c r="F2426" s="36">
        <f>_xlfn.XLOOKUP($B2426,'[1]DOT Signs Costs (2)'!$A:$A,'[1]DOT Signs Costs (2)'!$Y:$Y)</f>
        <v>0.14528749999999999</v>
      </c>
      <c r="G2426" s="37">
        <f t="shared" si="483"/>
        <v>8.7172499999999999</v>
      </c>
      <c r="H2426" s="36">
        <f>_xlfn.XLOOKUP($B2426,'[1]DOT Signs Costs (2)'!$A:$A,'[1]DOT Signs Costs (2)'!$W:$W)</f>
        <v>20.394000000000002</v>
      </c>
      <c r="I2426" s="36">
        <f t="shared" si="482"/>
        <v>6.7398871249999992</v>
      </c>
      <c r="J2426" s="36">
        <f t="shared" si="484"/>
        <v>9.7342625000000002E-2</v>
      </c>
      <c r="K2426" s="36">
        <f t="shared" si="485"/>
        <v>6.7398871249999992</v>
      </c>
      <c r="L2426" s="36">
        <f t="shared" si="486"/>
        <v>27.231229750000001</v>
      </c>
      <c r="M2426" s="36">
        <f t="shared" si="487"/>
        <v>2.1294821664500003</v>
      </c>
      <c r="N2426" s="36">
        <f t="shared" si="488"/>
        <v>29.360711916450001</v>
      </c>
      <c r="O2426" s="36">
        <f t="shared" si="489"/>
        <v>5.3502965465257235</v>
      </c>
      <c r="P2426" s="36">
        <f t="shared" si="490"/>
        <v>34.711008462975727</v>
      </c>
      <c r="Q2426" s="38" t="e">
        <v>#N/A</v>
      </c>
      <c r="R2426" s="39" t="str">
        <f t="shared" si="491"/>
        <v xml:space="preserve"> </v>
      </c>
      <c r="S2426" s="40"/>
      <c r="T2426" s="41" t="str">
        <f t="shared" si="492"/>
        <v/>
      </c>
      <c r="U2426" s="41" t="str">
        <f t="shared" si="493"/>
        <v/>
      </c>
      <c r="V2426" s="41" t="e">
        <f t="shared" si="481"/>
        <v>#N/A</v>
      </c>
      <c r="W2426" s="18" t="e">
        <f>_xlfn.XLOOKUP($B2426,'[1]Query2 w Prices'!$B:$B,'[1]Query2 w Prices'!$L:$L)</f>
        <v>#N/A</v>
      </c>
    </row>
    <row r="2427" spans="2:23" ht="16.5" customHeight="1" x14ac:dyDescent="0.25">
      <c r="B2427" s="32" t="s">
        <v>4031</v>
      </c>
      <c r="C2427" s="33" t="s">
        <v>7128</v>
      </c>
      <c r="D2427" s="34" t="str">
        <f>_xlfn.XLOOKUP($B2427,[1]Redo!$A:$A,[1]Redo!$AD:$AD)</f>
        <v>SGN,S11,BFY,W1-5,</v>
      </c>
      <c r="E2427" s="35">
        <v>1326</v>
      </c>
      <c r="F2427" s="36">
        <f>_xlfn.XLOOKUP($B2427,'[1]DOT Signs Costs (2)'!$A:$A,'[1]DOT Signs Costs (2)'!$Y:$Y)</f>
        <v>0.77759999999999996</v>
      </c>
      <c r="G2427" s="37">
        <f t="shared" si="483"/>
        <v>46.655999999999999</v>
      </c>
      <c r="H2427" s="36">
        <f>_xlfn.XLOOKUP($B2427,'[1]DOT Signs Costs (2)'!$A:$A,'[1]DOT Signs Costs (2)'!$W:$W)</f>
        <v>145.024</v>
      </c>
      <c r="I2427" s="36">
        <f t="shared" si="482"/>
        <v>36.072863999999996</v>
      </c>
      <c r="J2427" s="36">
        <f t="shared" si="484"/>
        <v>0.52099200000000001</v>
      </c>
      <c r="K2427" s="36">
        <f t="shared" si="485"/>
        <v>36.072863999999996</v>
      </c>
      <c r="L2427" s="36">
        <f t="shared" si="486"/>
        <v>181.61785600000002</v>
      </c>
      <c r="M2427" s="36">
        <f t="shared" si="487"/>
        <v>14.202516339200002</v>
      </c>
      <c r="N2427" s="36">
        <f t="shared" si="488"/>
        <v>195.82037233920002</v>
      </c>
      <c r="O2427" s="36">
        <f t="shared" si="489"/>
        <v>35.683639580919262</v>
      </c>
      <c r="P2427" s="36">
        <f t="shared" si="490"/>
        <v>231.5040119201193</v>
      </c>
      <c r="Q2427" s="38">
        <v>140.65</v>
      </c>
      <c r="R2427" s="39">
        <f t="shared" si="491"/>
        <v>-0.39245113363939699</v>
      </c>
      <c r="S2427" s="40"/>
      <c r="T2427" s="41" t="str">
        <f t="shared" si="492"/>
        <v/>
      </c>
      <c r="U2427" s="41" t="str">
        <f t="shared" si="493"/>
        <v/>
      </c>
      <c r="V2427" s="41">
        <f t="shared" si="481"/>
        <v>140.65</v>
      </c>
      <c r="W2427" s="18">
        <f>_xlfn.XLOOKUP($B2427,'[1]Query2 w Prices'!$B:$B,'[1]Query2 w Prices'!$L:$L)</f>
        <v>140.5771</v>
      </c>
    </row>
    <row r="2428" spans="2:23" ht="16.5" customHeight="1" x14ac:dyDescent="0.25">
      <c r="B2428" s="42" t="s">
        <v>4033</v>
      </c>
      <c r="C2428" s="33" t="s">
        <v>7129</v>
      </c>
      <c r="D2428" s="34" t="str">
        <f>_xlfn.XLOOKUP($B2428,[1]Redo!$A:$A,[1]Redo!$AD:$AD)</f>
        <v>SGN,S11,BFY,W15-1,</v>
      </c>
      <c r="E2428" s="35">
        <v>1326</v>
      </c>
      <c r="F2428" s="36">
        <f>_xlfn.XLOOKUP($B2428,'[1]DOT Signs Costs (2)'!$A:$A,'[1]DOT Signs Costs (2)'!$Y:$Y)</f>
        <v>0.33468750000000008</v>
      </c>
      <c r="G2428" s="37">
        <f t="shared" si="483"/>
        <v>20.081250000000004</v>
      </c>
      <c r="H2428" s="36">
        <f>_xlfn.XLOOKUP($B2428,'[1]DOT Signs Costs (2)'!$A:$A,'[1]DOT Signs Costs (2)'!$W:$W)</f>
        <v>56.650000000000006</v>
      </c>
      <c r="I2428" s="36">
        <f t="shared" si="482"/>
        <v>15.526153125000004</v>
      </c>
      <c r="J2428" s="36">
        <f t="shared" si="484"/>
        <v>0.22424062500000008</v>
      </c>
      <c r="K2428" s="36">
        <f t="shared" si="485"/>
        <v>15.526153125000004</v>
      </c>
      <c r="L2428" s="36">
        <f t="shared" si="486"/>
        <v>72.400393750000006</v>
      </c>
      <c r="M2428" s="36">
        <f t="shared" si="487"/>
        <v>5.6617107912500009</v>
      </c>
      <c r="N2428" s="36">
        <f t="shared" si="488"/>
        <v>78.062104541250008</v>
      </c>
      <c r="O2428" s="36">
        <f t="shared" si="489"/>
        <v>14.224975522735164</v>
      </c>
      <c r="P2428" s="36">
        <f t="shared" si="490"/>
        <v>92.287080063985172</v>
      </c>
      <c r="Q2428" s="38">
        <v>55.63</v>
      </c>
      <c r="R2428" s="39">
        <f t="shared" si="491"/>
        <v>-0.39720706342176831</v>
      </c>
      <c r="S2428" s="40"/>
      <c r="T2428" s="41" t="str">
        <f t="shared" si="492"/>
        <v/>
      </c>
      <c r="U2428" s="41" t="str">
        <f t="shared" si="493"/>
        <v/>
      </c>
      <c r="V2428" s="41">
        <f t="shared" si="481"/>
        <v>55.63</v>
      </c>
      <c r="W2428" s="18">
        <f>_xlfn.XLOOKUP($B2428,'[1]Query2 w Prices'!$B:$B,'[1]Query2 w Prices'!$L:$L)</f>
        <v>55.550600000000003</v>
      </c>
    </row>
    <row r="2429" spans="2:23" ht="16.5" customHeight="1" x14ac:dyDescent="0.25">
      <c r="B2429" s="32" t="s">
        <v>4036</v>
      </c>
      <c r="C2429" s="33" t="s">
        <v>7130</v>
      </c>
      <c r="D2429" s="34" t="str">
        <f>_xlfn.XLOOKUP($B2429,[1]Redo!$A:$A,[1]Redo!$AD:$AD)</f>
        <v>SGN,S11,BFY,W15-1,</v>
      </c>
      <c r="E2429" s="35">
        <v>1326</v>
      </c>
      <c r="F2429" s="36">
        <f>_xlfn.XLOOKUP($B2429,'[1]DOT Signs Costs (2)'!$A:$A,'[1]DOT Signs Costs (2)'!$Y:$Y)</f>
        <v>0.46115</v>
      </c>
      <c r="G2429" s="37">
        <f t="shared" si="483"/>
        <v>27.669</v>
      </c>
      <c r="H2429" s="36">
        <f>_xlfn.XLOOKUP($B2429,'[1]DOT Signs Costs (2)'!$A:$A,'[1]DOT Signs Costs (2)'!$W:$W)</f>
        <v>81.576000000000008</v>
      </c>
      <c r="I2429" s="36">
        <f t="shared" si="482"/>
        <v>21.3927485</v>
      </c>
      <c r="J2429" s="36">
        <f t="shared" si="484"/>
        <v>0.30897050000000004</v>
      </c>
      <c r="K2429" s="36">
        <f t="shared" si="485"/>
        <v>21.3927485</v>
      </c>
      <c r="L2429" s="36">
        <f t="shared" si="486"/>
        <v>103.277719</v>
      </c>
      <c r="M2429" s="36">
        <f t="shared" si="487"/>
        <v>8.0763176258000016</v>
      </c>
      <c r="N2429" s="36">
        <f t="shared" si="488"/>
        <v>111.35403662580001</v>
      </c>
      <c r="O2429" s="36">
        <f t="shared" si="489"/>
        <v>20.291644129613871</v>
      </c>
      <c r="P2429" s="36">
        <f t="shared" si="490"/>
        <v>131.64568075541388</v>
      </c>
      <c r="Q2429" s="38">
        <v>74.900000000000006</v>
      </c>
      <c r="R2429" s="39">
        <f t="shared" si="491"/>
        <v>-0.43104855723175883</v>
      </c>
      <c r="S2429" s="40"/>
      <c r="T2429" s="41" t="str">
        <f t="shared" si="492"/>
        <v/>
      </c>
      <c r="U2429" s="41" t="str">
        <f t="shared" si="493"/>
        <v/>
      </c>
      <c r="V2429" s="41">
        <f t="shared" si="481"/>
        <v>74.900000000000006</v>
      </c>
      <c r="W2429" s="18">
        <f>_xlfn.XLOOKUP($B2429,'[1]Query2 w Prices'!$B:$B,'[1]Query2 w Prices'!$L:$L)</f>
        <v>74.823300000000003</v>
      </c>
    </row>
    <row r="2430" spans="2:23" ht="16.5" customHeight="1" x14ac:dyDescent="0.25">
      <c r="B2430" s="42" t="s">
        <v>4037</v>
      </c>
      <c r="C2430" s="33" t="s">
        <v>7131</v>
      </c>
      <c r="D2430" s="34" t="str">
        <f>_xlfn.XLOOKUP($B2430,[1]Redo!$A:$A,[1]Redo!$AD:$AD)</f>
        <v>SGN,S11,BFY,W15-1,</v>
      </c>
      <c r="E2430" s="35">
        <v>1326</v>
      </c>
      <c r="F2430" s="36">
        <f>_xlfn.XLOOKUP($B2430,'[1]DOT Signs Costs (2)'!$A:$A,'[1]DOT Signs Costs (2)'!$Y:$Y)</f>
        <v>0.77759999999999996</v>
      </c>
      <c r="G2430" s="37">
        <f t="shared" si="483"/>
        <v>46.655999999999999</v>
      </c>
      <c r="H2430" s="36">
        <f>_xlfn.XLOOKUP($B2430,'[1]DOT Signs Costs (2)'!$A:$A,'[1]DOT Signs Costs (2)'!$W:$W)</f>
        <v>145.024</v>
      </c>
      <c r="I2430" s="36">
        <f t="shared" si="482"/>
        <v>36.072863999999996</v>
      </c>
      <c r="J2430" s="36">
        <f t="shared" si="484"/>
        <v>0.52099200000000001</v>
      </c>
      <c r="K2430" s="36">
        <f t="shared" si="485"/>
        <v>36.072863999999996</v>
      </c>
      <c r="L2430" s="36">
        <f t="shared" si="486"/>
        <v>181.61785600000002</v>
      </c>
      <c r="M2430" s="36">
        <f t="shared" si="487"/>
        <v>14.202516339200002</v>
      </c>
      <c r="N2430" s="36">
        <f t="shared" si="488"/>
        <v>195.82037233920002</v>
      </c>
      <c r="O2430" s="36">
        <f t="shared" si="489"/>
        <v>35.683639580919262</v>
      </c>
      <c r="P2430" s="36">
        <f t="shared" si="490"/>
        <v>231.5040119201193</v>
      </c>
      <c r="Q2430" s="38">
        <v>140.65</v>
      </c>
      <c r="R2430" s="39">
        <f t="shared" si="491"/>
        <v>-0.39245113363939699</v>
      </c>
      <c r="S2430" s="40"/>
      <c r="T2430" s="41" t="str">
        <f t="shared" si="492"/>
        <v/>
      </c>
      <c r="U2430" s="41" t="str">
        <f t="shared" si="493"/>
        <v/>
      </c>
      <c r="V2430" s="41">
        <f t="shared" si="481"/>
        <v>140.65</v>
      </c>
      <c r="W2430" s="18">
        <f>_xlfn.XLOOKUP($B2430,'[1]Query2 w Prices'!$B:$B,'[1]Query2 w Prices'!$L:$L)</f>
        <v>140.5771</v>
      </c>
    </row>
    <row r="2431" spans="2:23" ht="16.5" customHeight="1" x14ac:dyDescent="0.25">
      <c r="B2431" s="32" t="s">
        <v>4038</v>
      </c>
      <c r="C2431" s="33" t="s">
        <v>7132</v>
      </c>
      <c r="D2431" s="34" t="str">
        <f>_xlfn.XLOOKUP($B2431,[1]Redo!$A:$A,[1]Redo!$AD:$AD)</f>
        <v>SGN,S11,BFY,W15-1,</v>
      </c>
      <c r="E2431" s="35">
        <v>1326</v>
      </c>
      <c r="F2431" s="36">
        <f>_xlfn.XLOOKUP($B2431,'[1]DOT Signs Costs (2)'!$A:$A,'[1]DOT Signs Costs (2)'!$Y:$Y)</f>
        <v>0.14528749999999999</v>
      </c>
      <c r="G2431" s="37">
        <f t="shared" si="483"/>
        <v>8.7172499999999999</v>
      </c>
      <c r="H2431" s="36">
        <f>_xlfn.XLOOKUP($B2431,'[1]DOT Signs Costs (2)'!$A:$A,'[1]DOT Signs Costs (2)'!$W:$W)</f>
        <v>20.394000000000002</v>
      </c>
      <c r="I2431" s="36">
        <f t="shared" si="482"/>
        <v>6.7398871249999992</v>
      </c>
      <c r="J2431" s="36">
        <f t="shared" si="484"/>
        <v>9.7342625000000002E-2</v>
      </c>
      <c r="K2431" s="36">
        <f t="shared" si="485"/>
        <v>6.7398871249999992</v>
      </c>
      <c r="L2431" s="36">
        <f t="shared" si="486"/>
        <v>27.231229750000001</v>
      </c>
      <c r="M2431" s="36">
        <f t="shared" si="487"/>
        <v>2.1294821664500003</v>
      </c>
      <c r="N2431" s="36">
        <f t="shared" si="488"/>
        <v>29.360711916450001</v>
      </c>
      <c r="O2431" s="36">
        <f t="shared" si="489"/>
        <v>5.3502965465257235</v>
      </c>
      <c r="P2431" s="36">
        <f t="shared" si="490"/>
        <v>34.711008462975727</v>
      </c>
      <c r="Q2431" s="38">
        <v>22.75</v>
      </c>
      <c r="R2431" s="39">
        <f t="shared" si="491"/>
        <v>-0.34458833069439221</v>
      </c>
      <c r="S2431" s="40"/>
      <c r="T2431" s="41" t="str">
        <f t="shared" si="492"/>
        <v/>
      </c>
      <c r="U2431" s="41" t="str">
        <f t="shared" si="493"/>
        <v/>
      </c>
      <c r="V2431" s="41">
        <f t="shared" si="481"/>
        <v>22.75</v>
      </c>
      <c r="W2431" s="18">
        <f>_xlfn.XLOOKUP($B2431,'[1]Query2 w Prices'!$B:$B,'[1]Query2 w Prices'!$L:$L)</f>
        <v>22.6737</v>
      </c>
    </row>
    <row r="2432" spans="2:23" ht="16.5" customHeight="1" x14ac:dyDescent="0.25">
      <c r="B2432" s="42" t="s">
        <v>4040</v>
      </c>
      <c r="C2432" s="33" t="s">
        <v>7133</v>
      </c>
      <c r="D2432" s="34" t="str">
        <f>_xlfn.XLOOKUP($B2432,[1]Redo!$A:$A,[1]Redo!$AD:$AD)</f>
        <v>SGN,S11,BFY,W15-1,</v>
      </c>
      <c r="E2432" s="35">
        <v>1326</v>
      </c>
      <c r="F2432" s="36">
        <f>_xlfn.XLOOKUP($B2432,'[1]DOT Signs Costs (2)'!$A:$A,'[1]DOT Signs Costs (2)'!$Y:$Y)</f>
        <v>0.22939999999999999</v>
      </c>
      <c r="G2432" s="37">
        <f t="shared" si="483"/>
        <v>13.763999999999999</v>
      </c>
      <c r="H2432" s="36">
        <f>_xlfn.XLOOKUP($B2432,'[1]DOT Signs Costs (2)'!$A:$A,'[1]DOT Signs Costs (2)'!$W:$W)</f>
        <v>36.256</v>
      </c>
      <c r="I2432" s="36">
        <f t="shared" si="482"/>
        <v>10.641866</v>
      </c>
      <c r="J2432" s="36">
        <f t="shared" si="484"/>
        <v>0.153698</v>
      </c>
      <c r="K2432" s="36">
        <f t="shared" si="485"/>
        <v>10.641866</v>
      </c>
      <c r="L2432" s="36">
        <f t="shared" si="486"/>
        <v>47.051563999999999</v>
      </c>
      <c r="M2432" s="36">
        <f t="shared" si="487"/>
        <v>3.6794323048000002</v>
      </c>
      <c r="N2432" s="36">
        <f t="shared" si="488"/>
        <v>50.730996304800001</v>
      </c>
      <c r="O2432" s="36">
        <f t="shared" si="489"/>
        <v>9.2445263283724479</v>
      </c>
      <c r="P2432" s="36">
        <f t="shared" si="490"/>
        <v>59.975522633172446</v>
      </c>
      <c r="Q2432" s="38">
        <v>35.22</v>
      </c>
      <c r="R2432" s="39">
        <f t="shared" si="491"/>
        <v>-0.4127604320279849</v>
      </c>
      <c r="S2432" s="40"/>
      <c r="T2432" s="41" t="str">
        <f t="shared" si="492"/>
        <v/>
      </c>
      <c r="U2432" s="41" t="str">
        <f t="shared" si="493"/>
        <v/>
      </c>
      <c r="V2432" s="41">
        <f t="shared" si="481"/>
        <v>35.22</v>
      </c>
      <c r="W2432" s="18">
        <f>_xlfn.XLOOKUP($B2432,'[1]Query2 w Prices'!$B:$B,'[1]Query2 w Prices'!$L:$L)</f>
        <v>35.144300000000001</v>
      </c>
    </row>
    <row r="2433" spans="2:23" ht="16.5" customHeight="1" x14ac:dyDescent="0.25">
      <c r="B2433" s="32" t="s">
        <v>4041</v>
      </c>
      <c r="C2433" s="33" t="s">
        <v>7134</v>
      </c>
      <c r="D2433" s="34" t="str">
        <f>_xlfn.XLOOKUP($B2433,[1]Redo!$A:$A,[1]Redo!$AD:$AD)</f>
        <v>SGN,S11,BFY,W1-6,</v>
      </c>
      <c r="E2433" s="35">
        <v>1326</v>
      </c>
      <c r="F2433" s="36">
        <f>_xlfn.XLOOKUP($B2433,'[1]DOT Signs Costs (2)'!$A:$A,'[1]DOT Signs Costs (2)'!$Y:$Y)</f>
        <v>0.39879999999999993</v>
      </c>
      <c r="G2433" s="37">
        <f t="shared" si="483"/>
        <v>23.927999999999997</v>
      </c>
      <c r="H2433" s="36">
        <f>_xlfn.XLOOKUP($B2433,'[1]DOT Signs Costs (2)'!$A:$A,'[1]DOT Signs Costs (2)'!$W:$W)</f>
        <v>72.512</v>
      </c>
      <c r="I2433" s="36">
        <f t="shared" si="482"/>
        <v>18.500331999999997</v>
      </c>
      <c r="J2433" s="36">
        <f t="shared" si="484"/>
        <v>0.26719599999999999</v>
      </c>
      <c r="K2433" s="36">
        <f t="shared" si="485"/>
        <v>18.500331999999997</v>
      </c>
      <c r="L2433" s="36">
        <f t="shared" si="486"/>
        <v>91.279527999999999</v>
      </c>
      <c r="M2433" s="36">
        <f t="shared" si="487"/>
        <v>7.1380590896000005</v>
      </c>
      <c r="N2433" s="36">
        <f t="shared" si="488"/>
        <v>98.417587089600005</v>
      </c>
      <c r="O2433" s="36">
        <f t="shared" si="489"/>
        <v>17.934281628500383</v>
      </c>
      <c r="P2433" s="36">
        <f t="shared" si="490"/>
        <v>116.35186871810039</v>
      </c>
      <c r="Q2433" s="38">
        <v>74.900000000000006</v>
      </c>
      <c r="R2433" s="39">
        <f t="shared" si="491"/>
        <v>-0.35626302503598628</v>
      </c>
      <c r="S2433" s="40"/>
      <c r="T2433" s="41" t="str">
        <f t="shared" si="492"/>
        <v/>
      </c>
      <c r="U2433" s="41" t="str">
        <f t="shared" si="493"/>
        <v/>
      </c>
      <c r="V2433" s="41">
        <f t="shared" si="481"/>
        <v>74.900000000000006</v>
      </c>
      <c r="W2433" s="18">
        <f>_xlfn.XLOOKUP($B2433,'[1]Query2 w Prices'!$B:$B,'[1]Query2 w Prices'!$L:$L)</f>
        <v>74.823300000000003</v>
      </c>
    </row>
    <row r="2434" spans="2:23" ht="16.5" customHeight="1" x14ac:dyDescent="0.25">
      <c r="B2434" s="42" t="s">
        <v>4045</v>
      </c>
      <c r="C2434" s="33" t="s">
        <v>7135</v>
      </c>
      <c r="D2434" s="34" t="str">
        <f>_xlfn.XLOOKUP($B2434,[1]Redo!$A:$A,[1]Redo!$AD:$AD)</f>
        <v>SGN,S11,BFY,W1-6,</v>
      </c>
      <c r="E2434" s="35">
        <v>1326</v>
      </c>
      <c r="F2434" s="36">
        <f>_xlfn.XLOOKUP($B2434,'[1]DOT Signs Costs (2)'!$A:$A,'[1]DOT Signs Costs (2)'!$Y:$Y)</f>
        <v>0.12470000000000001</v>
      </c>
      <c r="G2434" s="37">
        <f t="shared" si="483"/>
        <v>7.4820000000000002</v>
      </c>
      <c r="H2434" s="36">
        <f>_xlfn.XLOOKUP($B2434,'[1]DOT Signs Costs (2)'!$A:$A,'[1]DOT Signs Costs (2)'!$W:$W)</f>
        <v>18.128</v>
      </c>
      <c r="I2434" s="36">
        <f t="shared" si="482"/>
        <v>5.7848329999999999</v>
      </c>
      <c r="J2434" s="36">
        <f t="shared" si="484"/>
        <v>8.3549000000000012E-2</v>
      </c>
      <c r="K2434" s="36">
        <f t="shared" si="485"/>
        <v>5.7848329999999999</v>
      </c>
      <c r="L2434" s="36">
        <f t="shared" si="486"/>
        <v>23.996382000000001</v>
      </c>
      <c r="M2434" s="36">
        <f t="shared" si="487"/>
        <v>1.8765170724000002</v>
      </c>
      <c r="N2434" s="36">
        <f t="shared" si="488"/>
        <v>25.872899072399999</v>
      </c>
      <c r="O2434" s="36">
        <f t="shared" si="489"/>
        <v>4.7147250022269755</v>
      </c>
      <c r="P2434" s="36">
        <f t="shared" si="490"/>
        <v>30.587624074626973</v>
      </c>
      <c r="Q2434" s="38" t="e">
        <v>#N/A</v>
      </c>
      <c r="R2434" s="39" t="str">
        <f t="shared" si="491"/>
        <v xml:space="preserve"> </v>
      </c>
      <c r="S2434" s="40"/>
      <c r="T2434" s="41" t="str">
        <f t="shared" si="492"/>
        <v/>
      </c>
      <c r="U2434" s="41" t="str">
        <f t="shared" si="493"/>
        <v/>
      </c>
      <c r="V2434" s="41" t="e">
        <f t="shared" si="481"/>
        <v>#N/A</v>
      </c>
      <c r="W2434" s="18" t="e">
        <f>_xlfn.XLOOKUP($B2434,'[1]Query2 w Prices'!$B:$B,'[1]Query2 w Prices'!$L:$L)</f>
        <v>#N/A</v>
      </c>
    </row>
    <row r="2435" spans="2:23" ht="16.5" customHeight="1" x14ac:dyDescent="0.25">
      <c r="B2435" s="32" t="s">
        <v>4046</v>
      </c>
      <c r="C2435" s="33" t="s">
        <v>7136</v>
      </c>
      <c r="D2435" s="34" t="str">
        <f>_xlfn.XLOOKUP($B2435,[1]Redo!$A:$A,[1]Redo!$AD:$AD)</f>
        <v>SGN,S11,BFY,W1-6,</v>
      </c>
      <c r="E2435" s="35">
        <v>1326</v>
      </c>
      <c r="F2435" s="36">
        <f>_xlfn.XLOOKUP($B2435,'[1]DOT Signs Costs (2)'!$A:$A,'[1]DOT Signs Costs (2)'!$Y:$Y)</f>
        <v>0.5993750000000001</v>
      </c>
      <c r="G2435" s="37">
        <f t="shared" si="483"/>
        <v>35.962500000000006</v>
      </c>
      <c r="H2435" s="36">
        <f>_xlfn.XLOOKUP($B2435,'[1]DOT Signs Costs (2)'!$A:$A,'[1]DOT Signs Costs (2)'!$W:$W)</f>
        <v>113.30000000000001</v>
      </c>
      <c r="I2435" s="36">
        <f t="shared" si="482"/>
        <v>27.805006250000005</v>
      </c>
      <c r="J2435" s="36">
        <f t="shared" si="484"/>
        <v>0.40158125000000011</v>
      </c>
      <c r="K2435" s="36">
        <f t="shared" si="485"/>
        <v>27.805006250000005</v>
      </c>
      <c r="L2435" s="36">
        <f t="shared" si="486"/>
        <v>141.50658750000002</v>
      </c>
      <c r="M2435" s="36">
        <f t="shared" si="487"/>
        <v>11.065815142500002</v>
      </c>
      <c r="N2435" s="36">
        <f t="shared" si="488"/>
        <v>152.57240264250004</v>
      </c>
      <c r="O2435" s="36">
        <f t="shared" si="489"/>
        <v>27.802718179185067</v>
      </c>
      <c r="P2435" s="36">
        <f t="shared" si="490"/>
        <v>180.3751208216851</v>
      </c>
      <c r="Q2435" s="38">
        <v>97.57</v>
      </c>
      <c r="R2435" s="39">
        <f t="shared" si="491"/>
        <v>-0.4590717414046499</v>
      </c>
      <c r="S2435" s="40"/>
      <c r="T2435" s="41" t="str">
        <f t="shared" si="492"/>
        <v/>
      </c>
      <c r="U2435" s="41" t="str">
        <f t="shared" si="493"/>
        <v/>
      </c>
      <c r="V2435" s="41">
        <f t="shared" si="481"/>
        <v>97.57</v>
      </c>
      <c r="W2435" s="18">
        <f>_xlfn.XLOOKUP($B2435,'[1]Query2 w Prices'!$B:$B,'[1]Query2 w Prices'!$L:$L)</f>
        <v>97.497</v>
      </c>
    </row>
    <row r="2436" spans="2:23" ht="16.5" customHeight="1" x14ac:dyDescent="0.25">
      <c r="B2436" s="42" t="s">
        <v>4047</v>
      </c>
      <c r="C2436" s="33" t="s">
        <v>7137</v>
      </c>
      <c r="D2436" s="34" t="str">
        <f>_xlfn.XLOOKUP($B2436,[1]Redo!$A:$A,[1]Redo!$AD:$AD)</f>
        <v>SGN,S11,BFY,W16-10aP,</v>
      </c>
      <c r="E2436" s="35">
        <v>1326</v>
      </c>
      <c r="F2436" s="36">
        <f>_xlfn.XLOOKUP($B2436,'[1]DOT Signs Costs (2)'!$A:$A,'[1]DOT Signs Costs (2)'!$Y:$Y)</f>
        <v>0.17705000000000001</v>
      </c>
      <c r="G2436" s="37">
        <f t="shared" si="483"/>
        <v>10.623000000000001</v>
      </c>
      <c r="H2436" s="36">
        <f>_xlfn.XLOOKUP($B2436,'[1]DOT Signs Costs (2)'!$A:$A,'[1]DOT Signs Costs (2)'!$W:$W)</f>
        <v>27.192</v>
      </c>
      <c r="I2436" s="36">
        <f t="shared" si="482"/>
        <v>8.2133495000000014</v>
      </c>
      <c r="J2436" s="36">
        <f t="shared" si="484"/>
        <v>0.11862350000000002</v>
      </c>
      <c r="K2436" s="36">
        <f t="shared" si="485"/>
        <v>8.2133495000000014</v>
      </c>
      <c r="L2436" s="36">
        <f t="shared" si="486"/>
        <v>35.523973000000005</v>
      </c>
      <c r="M2436" s="36">
        <f t="shared" si="487"/>
        <v>2.7779746886000005</v>
      </c>
      <c r="N2436" s="36">
        <f t="shared" si="488"/>
        <v>38.301947688600009</v>
      </c>
      <c r="O2436" s="36">
        <f t="shared" si="489"/>
        <v>6.9796256652997126</v>
      </c>
      <c r="P2436" s="36">
        <f t="shared" si="490"/>
        <v>45.281573353899724</v>
      </c>
      <c r="Q2436" s="38">
        <v>29.55</v>
      </c>
      <c r="R2436" s="39">
        <f t="shared" si="491"/>
        <v>-0.34741666838625634</v>
      </c>
      <c r="S2436" s="40"/>
      <c r="T2436" s="41" t="str">
        <f t="shared" si="492"/>
        <v/>
      </c>
      <c r="U2436" s="41" t="str">
        <f t="shared" si="493"/>
        <v/>
      </c>
      <c r="V2436" s="41">
        <f t="shared" si="481"/>
        <v>29.55</v>
      </c>
      <c r="W2436" s="18">
        <f>_xlfn.XLOOKUP($B2436,'[1]Query2 w Prices'!$B:$B,'[1]Query2 w Prices'!$L:$L)</f>
        <v>29.4758</v>
      </c>
    </row>
    <row r="2437" spans="2:23" ht="16.5" customHeight="1" x14ac:dyDescent="0.25">
      <c r="B2437" s="32" t="s">
        <v>4049</v>
      </c>
      <c r="C2437" s="33" t="s">
        <v>7138</v>
      </c>
      <c r="D2437" s="34" t="str">
        <f>_xlfn.XLOOKUP($B2437,[1]Redo!$A:$A,[1]Redo!$AD:$AD)</f>
        <v>SGN,S11,BFY,W16-10aP,</v>
      </c>
      <c r="E2437" s="35">
        <v>1326</v>
      </c>
      <c r="F2437" s="36">
        <f>_xlfn.XLOOKUP($B2437,'[1]DOT Signs Costs (2)'!$A:$A,'[1]DOT Signs Costs (2)'!$Y:$Y)</f>
        <v>0.38762499999999994</v>
      </c>
      <c r="G2437" s="37">
        <f t="shared" si="483"/>
        <v>23.257499999999997</v>
      </c>
      <c r="H2437" s="36">
        <f>_xlfn.XLOOKUP($B2437,'[1]DOT Signs Costs (2)'!$A:$A,'[1]DOT Signs Costs (2)'!$W:$W)</f>
        <v>67.98</v>
      </c>
      <c r="I2437" s="36">
        <f t="shared" si="482"/>
        <v>17.981923749999996</v>
      </c>
      <c r="J2437" s="36">
        <f t="shared" si="484"/>
        <v>0.25970874999999999</v>
      </c>
      <c r="K2437" s="36">
        <f t="shared" si="485"/>
        <v>17.981923749999996</v>
      </c>
      <c r="L2437" s="36">
        <f t="shared" si="486"/>
        <v>86.221632499999998</v>
      </c>
      <c r="M2437" s="36">
        <f t="shared" si="487"/>
        <v>6.7425316615000002</v>
      </c>
      <c r="N2437" s="36">
        <f t="shared" si="488"/>
        <v>92.964164161499994</v>
      </c>
      <c r="O2437" s="36">
        <f t="shared" si="489"/>
        <v>16.94052405402514</v>
      </c>
      <c r="P2437" s="36">
        <f t="shared" si="490"/>
        <v>109.90468821552514</v>
      </c>
      <c r="Q2437" s="38">
        <v>63.56</v>
      </c>
      <c r="R2437" s="39">
        <f t="shared" si="491"/>
        <v>-0.42168072143239549</v>
      </c>
      <c r="S2437" s="40"/>
      <c r="T2437" s="41" t="str">
        <f t="shared" si="492"/>
        <v/>
      </c>
      <c r="U2437" s="41" t="str">
        <f t="shared" si="493"/>
        <v/>
      </c>
      <c r="V2437" s="41">
        <f t="shared" si="481"/>
        <v>63.56</v>
      </c>
      <c r="W2437" s="18">
        <f>_xlfn.XLOOKUP($B2437,'[1]Query2 w Prices'!$B:$B,'[1]Query2 w Prices'!$L:$L)</f>
        <v>63.486400000000003</v>
      </c>
    </row>
    <row r="2438" spans="2:23" ht="16.5" customHeight="1" x14ac:dyDescent="0.25">
      <c r="B2438" s="42" t="s">
        <v>4050</v>
      </c>
      <c r="C2438" s="33" t="s">
        <v>7139</v>
      </c>
      <c r="D2438" s="34" t="str">
        <f>_xlfn.XLOOKUP($B2438,[1]Redo!$A:$A,[1]Redo!$AD:$AD)</f>
        <v>SGN,S11,BFY,W16-10aP,</v>
      </c>
      <c r="E2438" s="35">
        <v>1326</v>
      </c>
      <c r="F2438" s="36">
        <f>_xlfn.XLOOKUP($B2438,'[1]DOT Signs Costs (2)'!$A:$A,'[1]DOT Signs Costs (2)'!$Y:$Y)</f>
        <v>0.58820000000000017</v>
      </c>
      <c r="G2438" s="37">
        <f t="shared" si="483"/>
        <v>35.292000000000009</v>
      </c>
      <c r="H2438" s="36">
        <f>_xlfn.XLOOKUP($B2438,'[1]DOT Signs Costs (2)'!$A:$A,'[1]DOT Signs Costs (2)'!$W:$W)</f>
        <v>108.768</v>
      </c>
      <c r="I2438" s="36">
        <f t="shared" si="482"/>
        <v>27.286598000000009</v>
      </c>
      <c r="J2438" s="36">
        <f t="shared" si="484"/>
        <v>0.39409400000000011</v>
      </c>
      <c r="K2438" s="36">
        <f t="shared" si="485"/>
        <v>27.286598000000009</v>
      </c>
      <c r="L2438" s="36">
        <f t="shared" si="486"/>
        <v>136.44869199999999</v>
      </c>
      <c r="M2438" s="36">
        <f t="shared" si="487"/>
        <v>10.670287714400001</v>
      </c>
      <c r="N2438" s="36">
        <f t="shared" si="488"/>
        <v>147.11897971439998</v>
      </c>
      <c r="O2438" s="36">
        <f t="shared" si="489"/>
        <v>26.808960604709817</v>
      </c>
      <c r="P2438" s="36">
        <f t="shared" si="490"/>
        <v>173.92794031910981</v>
      </c>
      <c r="Q2438" s="38">
        <v>105.51</v>
      </c>
      <c r="R2438" s="39">
        <f t="shared" si="491"/>
        <v>-0.39336946205182299</v>
      </c>
      <c r="S2438" s="40"/>
      <c r="T2438" s="41" t="str">
        <f t="shared" si="492"/>
        <v/>
      </c>
      <c r="U2438" s="41" t="str">
        <f t="shared" si="493"/>
        <v/>
      </c>
      <c r="V2438" s="41">
        <f t="shared" ref="V2438:V2501" si="494">ROUND($W2438+7.75%,2)</f>
        <v>105.51</v>
      </c>
      <c r="W2438" s="18">
        <f>_xlfn.XLOOKUP($B2438,'[1]Query2 w Prices'!$B:$B,'[1]Query2 w Prices'!$L:$L)</f>
        <v>105.4328</v>
      </c>
    </row>
    <row r="2439" spans="2:23" ht="16.5" customHeight="1" x14ac:dyDescent="0.25">
      <c r="B2439" s="32" t="s">
        <v>4051</v>
      </c>
      <c r="C2439" s="33" t="s">
        <v>7140</v>
      </c>
      <c r="D2439" s="34" t="str">
        <f>_xlfn.XLOOKUP($B2439,[1]Redo!$A:$A,[1]Redo!$AD:$AD)</f>
        <v>SGN,S11,BFY,W16-10P,</v>
      </c>
      <c r="E2439" s="35">
        <v>1326</v>
      </c>
      <c r="F2439" s="36">
        <f>_xlfn.XLOOKUP($B2439,'[1]DOT Signs Costs (2)'!$A:$A,'[1]DOT Signs Costs (2)'!$Y:$Y)</f>
        <v>0.12470000000000001</v>
      </c>
      <c r="G2439" s="37">
        <f t="shared" si="483"/>
        <v>7.4820000000000002</v>
      </c>
      <c r="H2439" s="36">
        <f>_xlfn.XLOOKUP($B2439,'[1]DOT Signs Costs (2)'!$A:$A,'[1]DOT Signs Costs (2)'!$W:$W)</f>
        <v>18.128</v>
      </c>
      <c r="I2439" s="36">
        <f t="shared" ref="I2439:I2502" si="495">F2439*$K$4</f>
        <v>5.7848329999999999</v>
      </c>
      <c r="J2439" s="36">
        <f t="shared" si="484"/>
        <v>8.3549000000000012E-2</v>
      </c>
      <c r="K2439" s="36">
        <f t="shared" si="485"/>
        <v>5.7848329999999999</v>
      </c>
      <c r="L2439" s="36">
        <f t="shared" si="486"/>
        <v>23.996382000000001</v>
      </c>
      <c r="M2439" s="36">
        <f t="shared" si="487"/>
        <v>1.8765170724000002</v>
      </c>
      <c r="N2439" s="36">
        <f t="shared" si="488"/>
        <v>25.872899072399999</v>
      </c>
      <c r="O2439" s="36">
        <f t="shared" si="489"/>
        <v>4.7147250022269755</v>
      </c>
      <c r="P2439" s="36">
        <f t="shared" si="490"/>
        <v>30.587624074626973</v>
      </c>
      <c r="Q2439" s="38">
        <v>20.48</v>
      </c>
      <c r="R2439" s="39">
        <f t="shared" si="491"/>
        <v>-0.33044815935904753</v>
      </c>
      <c r="S2439" s="40"/>
      <c r="T2439" s="41" t="str">
        <f t="shared" si="492"/>
        <v/>
      </c>
      <c r="U2439" s="41" t="str">
        <f t="shared" si="493"/>
        <v/>
      </c>
      <c r="V2439" s="41">
        <f t="shared" si="494"/>
        <v>20.48</v>
      </c>
      <c r="W2439" s="18">
        <f>_xlfn.XLOOKUP($B2439,'[1]Query2 w Prices'!$B:$B,'[1]Query2 w Prices'!$L:$L)</f>
        <v>20.406400000000001</v>
      </c>
    </row>
    <row r="2440" spans="2:23" ht="16.5" customHeight="1" x14ac:dyDescent="0.25">
      <c r="B2440" s="42" t="s">
        <v>4053</v>
      </c>
      <c r="C2440" s="33" t="s">
        <v>7141</v>
      </c>
      <c r="D2440" s="34" t="str">
        <f>_xlfn.XLOOKUP($B2440,[1]Redo!$A:$A,[1]Redo!$AD:$AD)</f>
        <v>SGN,S11,BFY,W16-10P,</v>
      </c>
      <c r="E2440" s="35">
        <v>1326</v>
      </c>
      <c r="F2440" s="36">
        <f>_xlfn.XLOOKUP($B2440,'[1]DOT Signs Costs (2)'!$A:$A,'[1]DOT Signs Costs (2)'!$Y:$Y)</f>
        <v>0.24057500000000001</v>
      </c>
      <c r="G2440" s="37">
        <f t="shared" si="483"/>
        <v>14.4345</v>
      </c>
      <c r="H2440" s="36">
        <f>_xlfn.XLOOKUP($B2440,'[1]DOT Signs Costs (2)'!$A:$A,'[1]DOT Signs Costs (2)'!$W:$W)</f>
        <v>40.788000000000004</v>
      </c>
      <c r="I2440" s="36">
        <f t="shared" si="495"/>
        <v>11.160274250000001</v>
      </c>
      <c r="J2440" s="36">
        <f t="shared" si="484"/>
        <v>0.16118525000000003</v>
      </c>
      <c r="K2440" s="36">
        <f t="shared" si="485"/>
        <v>11.160274250000001</v>
      </c>
      <c r="L2440" s="36">
        <f t="shared" si="486"/>
        <v>52.109459500000007</v>
      </c>
      <c r="M2440" s="36">
        <f t="shared" si="487"/>
        <v>4.0749597329000009</v>
      </c>
      <c r="N2440" s="36">
        <f t="shared" si="488"/>
        <v>56.184419232900005</v>
      </c>
      <c r="O2440" s="36">
        <f t="shared" si="489"/>
        <v>10.238283902847687</v>
      </c>
      <c r="P2440" s="36">
        <f t="shared" si="490"/>
        <v>66.422703135747696</v>
      </c>
      <c r="Q2440" s="38">
        <v>39.76</v>
      </c>
      <c r="R2440" s="39">
        <f t="shared" si="491"/>
        <v>-0.40140948617007177</v>
      </c>
      <c r="S2440" s="40"/>
      <c r="T2440" s="41" t="str">
        <f t="shared" si="492"/>
        <v/>
      </c>
      <c r="U2440" s="41" t="str">
        <f t="shared" si="493"/>
        <v/>
      </c>
      <c r="V2440" s="41">
        <f t="shared" si="494"/>
        <v>39.76</v>
      </c>
      <c r="W2440" s="18">
        <f>_xlfn.XLOOKUP($B2440,'[1]Query2 w Prices'!$B:$B,'[1]Query2 w Prices'!$L:$L)</f>
        <v>39.679000000000002</v>
      </c>
    </row>
    <row r="2441" spans="2:23" ht="16.5" customHeight="1" x14ac:dyDescent="0.25">
      <c r="B2441" s="32" t="s">
        <v>4054</v>
      </c>
      <c r="C2441" s="33" t="s">
        <v>7142</v>
      </c>
      <c r="D2441" s="34" t="str">
        <f>_xlfn.XLOOKUP($B2441,[1]Redo!$A:$A,[1]Redo!$AD:$AD)</f>
        <v>SGN,S11,BFY,W16-10P,</v>
      </c>
      <c r="E2441" s="35">
        <v>1326</v>
      </c>
      <c r="F2441" s="36">
        <f>_xlfn.XLOOKUP($B2441,'[1]DOT Signs Costs (2)'!$A:$A,'[1]DOT Signs Costs (2)'!$Y:$Y)</f>
        <v>0.39879999999999993</v>
      </c>
      <c r="G2441" s="37">
        <f t="shared" si="483"/>
        <v>23.927999999999997</v>
      </c>
      <c r="H2441" s="36">
        <f>_xlfn.XLOOKUP($B2441,'[1]DOT Signs Costs (2)'!$A:$A,'[1]DOT Signs Costs (2)'!$W:$W)</f>
        <v>72.512</v>
      </c>
      <c r="I2441" s="36">
        <f t="shared" si="495"/>
        <v>18.500331999999997</v>
      </c>
      <c r="J2441" s="36">
        <f t="shared" si="484"/>
        <v>0.26719599999999999</v>
      </c>
      <c r="K2441" s="36">
        <f t="shared" si="485"/>
        <v>18.500331999999997</v>
      </c>
      <c r="L2441" s="36">
        <f t="shared" si="486"/>
        <v>91.279527999999999</v>
      </c>
      <c r="M2441" s="36">
        <f t="shared" si="487"/>
        <v>7.1380590896000005</v>
      </c>
      <c r="N2441" s="36">
        <f t="shared" si="488"/>
        <v>98.417587089600005</v>
      </c>
      <c r="O2441" s="36">
        <f t="shared" si="489"/>
        <v>17.934281628500383</v>
      </c>
      <c r="P2441" s="36">
        <f t="shared" si="490"/>
        <v>116.35186871810039</v>
      </c>
      <c r="Q2441" s="38">
        <v>74.900000000000006</v>
      </c>
      <c r="R2441" s="39">
        <f t="shared" si="491"/>
        <v>-0.35626302503598628</v>
      </c>
      <c r="S2441" s="40"/>
      <c r="T2441" s="41" t="str">
        <f t="shared" si="492"/>
        <v/>
      </c>
      <c r="U2441" s="41" t="str">
        <f t="shared" si="493"/>
        <v/>
      </c>
      <c r="V2441" s="41">
        <f t="shared" si="494"/>
        <v>74.900000000000006</v>
      </c>
      <c r="W2441" s="18">
        <f>_xlfn.XLOOKUP($B2441,'[1]Query2 w Prices'!$B:$B,'[1]Query2 w Prices'!$L:$L)</f>
        <v>74.823300000000003</v>
      </c>
    </row>
    <row r="2442" spans="2:23" ht="16.5" customHeight="1" x14ac:dyDescent="0.25">
      <c r="B2442" s="42" t="s">
        <v>4055</v>
      </c>
      <c r="C2442" s="33" t="s">
        <v>7143</v>
      </c>
      <c r="D2442" s="34" t="str">
        <f>_xlfn.XLOOKUP($B2442,[1]Redo!$A:$A,[1]Redo!$AD:$AD)</f>
        <v>SGN,S11,BFY,W16-11P,</v>
      </c>
      <c r="E2442" s="35">
        <v>1326</v>
      </c>
      <c r="F2442" s="36">
        <f>_xlfn.XLOOKUP($B2442,'[1]DOT Signs Costs (2)'!$A:$A,'[1]DOT Signs Costs (2)'!$Y:$Y)</f>
        <v>0.12470000000000001</v>
      </c>
      <c r="G2442" s="37">
        <f t="shared" ref="G2442:G2505" si="496">IFERROR(SUM(F2442*60), " ")</f>
        <v>7.4820000000000002</v>
      </c>
      <c r="H2442" s="36">
        <f>_xlfn.XLOOKUP($B2442,'[1]DOT Signs Costs (2)'!$A:$A,'[1]DOT Signs Costs (2)'!$W:$W)</f>
        <v>18.128</v>
      </c>
      <c r="I2442" s="36">
        <f t="shared" si="495"/>
        <v>5.7848329999999999</v>
      </c>
      <c r="J2442" s="36">
        <f t="shared" ref="J2442:J2505" si="497">IFERROR(SUM($J$4*F2442), " " )</f>
        <v>8.3549000000000012E-2</v>
      </c>
      <c r="K2442" s="36">
        <f t="shared" ref="K2442:K2505" si="498">IFERROR(SUM($K$4*F2442), " ")</f>
        <v>5.7848329999999999</v>
      </c>
      <c r="L2442" s="36">
        <f t="shared" ref="L2442:L2505" si="499">IFERROR(SUM(H2442+J2442+K2442), " ")</f>
        <v>23.996382000000001</v>
      </c>
      <c r="M2442" s="36">
        <f t="shared" ref="M2442:M2505" si="500">IFERROR(SUM(L2442*$M$4), " ")</f>
        <v>1.8765170724000002</v>
      </c>
      <c r="N2442" s="36">
        <f t="shared" ref="N2442:N2505" si="501">IFERROR(SUM(L2442+M2442), " ")</f>
        <v>25.872899072399999</v>
      </c>
      <c r="O2442" s="36">
        <f t="shared" ref="O2442:O2505" si="502">IFERROR(SUM(N2442*$O$4), " ")</f>
        <v>4.7147250022269755</v>
      </c>
      <c r="P2442" s="36">
        <f t="shared" ref="P2442:P2505" si="503">IFERROR(SUM(O2442+N2442),"")</f>
        <v>30.587624074626973</v>
      </c>
      <c r="Q2442" s="38">
        <v>20.48</v>
      </c>
      <c r="R2442" s="39">
        <f t="shared" ref="R2442:R2505" si="504">IFERROR(SUM(Q2442-P2442)/(P2442)," ")</f>
        <v>-0.33044815935904753</v>
      </c>
      <c r="S2442" s="40"/>
      <c r="T2442" s="41" t="str">
        <f t="shared" ref="T2442:T2505" si="505">IF(S2442=0,"",Q2442*S2442)</f>
        <v/>
      </c>
      <c r="U2442" s="41" t="str">
        <f t="shared" ref="U2442:U2505" si="506">IFERROR(T2442-(P2442*S2442),"")</f>
        <v/>
      </c>
      <c r="V2442" s="41">
        <f t="shared" si="494"/>
        <v>20.48</v>
      </c>
      <c r="W2442" s="18">
        <f>_xlfn.XLOOKUP($B2442,'[1]Query2 w Prices'!$B:$B,'[1]Query2 w Prices'!$L:$L)</f>
        <v>20.406400000000001</v>
      </c>
    </row>
    <row r="2443" spans="2:23" ht="16.5" customHeight="1" x14ac:dyDescent="0.25">
      <c r="B2443" s="32" t="s">
        <v>4058</v>
      </c>
      <c r="C2443" s="33" t="s">
        <v>7144</v>
      </c>
      <c r="D2443" s="34" t="str">
        <f>_xlfn.XLOOKUP($B2443,[1]Redo!$A:$A,[1]Redo!$AD:$AD)</f>
        <v>SGN,S11,BFY,W16-11P,</v>
      </c>
      <c r="E2443" s="35">
        <v>1326</v>
      </c>
      <c r="F2443" s="36">
        <f>_xlfn.XLOOKUP($B2443,'[1]DOT Signs Costs (2)'!$A:$A,'[1]DOT Signs Costs (2)'!$Y:$Y)</f>
        <v>0.20881249999999998</v>
      </c>
      <c r="G2443" s="37">
        <f t="shared" si="496"/>
        <v>12.528749999999999</v>
      </c>
      <c r="H2443" s="36">
        <f>_xlfn.XLOOKUP($B2443,'[1]DOT Signs Costs (2)'!$A:$A,'[1]DOT Signs Costs (2)'!$W:$W)</f>
        <v>33.99</v>
      </c>
      <c r="I2443" s="36">
        <f t="shared" si="495"/>
        <v>9.6868118750000001</v>
      </c>
      <c r="J2443" s="36">
        <f t="shared" si="497"/>
        <v>0.139904375</v>
      </c>
      <c r="K2443" s="36">
        <f t="shared" si="498"/>
        <v>9.6868118750000001</v>
      </c>
      <c r="L2443" s="36">
        <f t="shared" si="499"/>
        <v>43.816716249999999</v>
      </c>
      <c r="M2443" s="36">
        <f t="shared" si="500"/>
        <v>3.4264672107500003</v>
      </c>
      <c r="N2443" s="36">
        <f t="shared" si="501"/>
        <v>47.243183460749997</v>
      </c>
      <c r="O2443" s="36">
        <f t="shared" si="502"/>
        <v>8.6089547840736991</v>
      </c>
      <c r="P2443" s="36">
        <f t="shared" si="503"/>
        <v>55.852138244823692</v>
      </c>
      <c r="Q2443" s="38">
        <v>36.36</v>
      </c>
      <c r="R2443" s="39">
        <f t="shared" si="504"/>
        <v>-0.34899538061338592</v>
      </c>
      <c r="S2443" s="40"/>
      <c r="T2443" s="41" t="str">
        <f t="shared" si="505"/>
        <v/>
      </c>
      <c r="U2443" s="41" t="str">
        <f t="shared" si="506"/>
        <v/>
      </c>
      <c r="V2443" s="41">
        <f t="shared" si="494"/>
        <v>36.36</v>
      </c>
      <c r="W2443" s="18">
        <f>_xlfn.XLOOKUP($B2443,'[1]Query2 w Prices'!$B:$B,'[1]Query2 w Prices'!$L:$L)</f>
        <v>36.277999999999999</v>
      </c>
    </row>
    <row r="2444" spans="2:23" ht="16.5" customHeight="1" x14ac:dyDescent="0.25">
      <c r="B2444" s="42" t="s">
        <v>4059</v>
      </c>
      <c r="C2444" s="33" t="s">
        <v>7145</v>
      </c>
      <c r="D2444" s="34" t="str">
        <f>_xlfn.XLOOKUP($B2444,[1]Redo!$A:$A,[1]Redo!$AD:$AD)</f>
        <v>SGN,S11,BFY,W16-12aP,</v>
      </c>
      <c r="E2444" s="35">
        <v>1326</v>
      </c>
      <c r="F2444" s="36">
        <f>_xlfn.XLOOKUP($B2444,'[1]DOT Signs Costs (2)'!$A:$A,'[1]DOT Signs Costs (2)'!$Y:$Y)</f>
        <v>0.12470000000000001</v>
      </c>
      <c r="G2444" s="37">
        <f t="shared" si="496"/>
        <v>7.4820000000000002</v>
      </c>
      <c r="H2444" s="36">
        <f>_xlfn.XLOOKUP($B2444,'[1]DOT Signs Costs (2)'!$A:$A,'[1]DOT Signs Costs (2)'!$W:$W)</f>
        <v>18.128</v>
      </c>
      <c r="I2444" s="36">
        <f t="shared" si="495"/>
        <v>5.7848329999999999</v>
      </c>
      <c r="J2444" s="36">
        <f t="shared" si="497"/>
        <v>8.3549000000000012E-2</v>
      </c>
      <c r="K2444" s="36">
        <f t="shared" si="498"/>
        <v>5.7848329999999999</v>
      </c>
      <c r="L2444" s="36">
        <f t="shared" si="499"/>
        <v>23.996382000000001</v>
      </c>
      <c r="M2444" s="36">
        <f t="shared" si="500"/>
        <v>1.8765170724000002</v>
      </c>
      <c r="N2444" s="36">
        <f t="shared" si="501"/>
        <v>25.872899072399999</v>
      </c>
      <c r="O2444" s="36">
        <f t="shared" si="502"/>
        <v>4.7147250022269755</v>
      </c>
      <c r="P2444" s="36">
        <f t="shared" si="503"/>
        <v>30.587624074626973</v>
      </c>
      <c r="Q2444" s="38" t="e">
        <v>#N/A</v>
      </c>
      <c r="R2444" s="39" t="str">
        <f t="shared" si="504"/>
        <v xml:space="preserve"> </v>
      </c>
      <c r="S2444" s="40"/>
      <c r="T2444" s="41" t="str">
        <f t="shared" si="505"/>
        <v/>
      </c>
      <c r="U2444" s="41" t="str">
        <f t="shared" si="506"/>
        <v/>
      </c>
      <c r="V2444" s="41" t="e">
        <f t="shared" si="494"/>
        <v>#N/A</v>
      </c>
      <c r="W2444" s="18" t="e">
        <f>_xlfn.XLOOKUP($B2444,'[1]Query2 w Prices'!$B:$B,'[1]Query2 w Prices'!$L:$L)</f>
        <v>#N/A</v>
      </c>
    </row>
    <row r="2445" spans="2:23" ht="16.5" customHeight="1" x14ac:dyDescent="0.25">
      <c r="B2445" s="32" t="s">
        <v>4060</v>
      </c>
      <c r="C2445" s="33" t="s">
        <v>7146</v>
      </c>
      <c r="D2445" s="34" t="str">
        <f>_xlfn.XLOOKUP($B2445,[1]Redo!$A:$A,[1]Redo!$AD:$AD)</f>
        <v>SGN,S11,BFY,W16-12P,</v>
      </c>
      <c r="E2445" s="35">
        <v>1326</v>
      </c>
      <c r="F2445" s="36">
        <f>_xlfn.XLOOKUP($B2445,'[1]DOT Signs Costs (2)'!$A:$A,'[1]DOT Signs Costs (2)'!$Y:$Y)</f>
        <v>0.17705000000000001</v>
      </c>
      <c r="G2445" s="37">
        <f t="shared" si="496"/>
        <v>10.623000000000001</v>
      </c>
      <c r="H2445" s="36">
        <f>_xlfn.XLOOKUP($B2445,'[1]DOT Signs Costs (2)'!$A:$A,'[1]DOT Signs Costs (2)'!$W:$W)</f>
        <v>27.192</v>
      </c>
      <c r="I2445" s="36">
        <f t="shared" si="495"/>
        <v>8.2133495000000014</v>
      </c>
      <c r="J2445" s="36">
        <f t="shared" si="497"/>
        <v>0.11862350000000002</v>
      </c>
      <c r="K2445" s="36">
        <f t="shared" si="498"/>
        <v>8.2133495000000014</v>
      </c>
      <c r="L2445" s="36">
        <f t="shared" si="499"/>
        <v>35.523973000000005</v>
      </c>
      <c r="M2445" s="36">
        <f t="shared" si="500"/>
        <v>2.7779746886000005</v>
      </c>
      <c r="N2445" s="36">
        <f t="shared" si="501"/>
        <v>38.301947688600009</v>
      </c>
      <c r="O2445" s="36">
        <f t="shared" si="502"/>
        <v>6.9796256652997126</v>
      </c>
      <c r="P2445" s="36">
        <f t="shared" si="503"/>
        <v>45.281573353899724</v>
      </c>
      <c r="Q2445" s="38">
        <v>29.55</v>
      </c>
      <c r="R2445" s="39">
        <f t="shared" si="504"/>
        <v>-0.34741666838625634</v>
      </c>
      <c r="S2445" s="40"/>
      <c r="T2445" s="41" t="str">
        <f t="shared" si="505"/>
        <v/>
      </c>
      <c r="U2445" s="41" t="str">
        <f t="shared" si="506"/>
        <v/>
      </c>
      <c r="V2445" s="41">
        <f t="shared" si="494"/>
        <v>29.55</v>
      </c>
      <c r="W2445" s="18">
        <f>_xlfn.XLOOKUP($B2445,'[1]Query2 w Prices'!$B:$B,'[1]Query2 w Prices'!$L:$L)</f>
        <v>29.4758</v>
      </c>
    </row>
    <row r="2446" spans="2:23" ht="16.5" customHeight="1" x14ac:dyDescent="0.25">
      <c r="B2446" s="42" t="s">
        <v>4063</v>
      </c>
      <c r="C2446" s="33" t="s">
        <v>7147</v>
      </c>
      <c r="D2446" s="34" t="str">
        <f>_xlfn.XLOOKUP($B2446,[1]Redo!$A:$A,[1]Redo!$AD:$AD)</f>
        <v>SGN,S11,BFY,W16-15P,</v>
      </c>
      <c r="E2446" s="35">
        <v>1326</v>
      </c>
      <c r="F2446" s="36">
        <f>_xlfn.XLOOKUP($B2446,'[1]DOT Signs Costs (2)'!$A:$A,'[1]DOT Signs Costs (2)'!$Y:$Y)</f>
        <v>0.12470000000000001</v>
      </c>
      <c r="G2446" s="37">
        <f t="shared" si="496"/>
        <v>7.4820000000000002</v>
      </c>
      <c r="H2446" s="36">
        <f>_xlfn.XLOOKUP($B2446,'[1]DOT Signs Costs (2)'!$A:$A,'[1]DOT Signs Costs (2)'!$W:$W)</f>
        <v>18.128</v>
      </c>
      <c r="I2446" s="36">
        <f t="shared" si="495"/>
        <v>5.7848329999999999</v>
      </c>
      <c r="J2446" s="36">
        <f t="shared" si="497"/>
        <v>8.3549000000000012E-2</v>
      </c>
      <c r="K2446" s="36">
        <f t="shared" si="498"/>
        <v>5.7848329999999999</v>
      </c>
      <c r="L2446" s="36">
        <f t="shared" si="499"/>
        <v>23.996382000000001</v>
      </c>
      <c r="M2446" s="36">
        <f t="shared" si="500"/>
        <v>1.8765170724000002</v>
      </c>
      <c r="N2446" s="36">
        <f t="shared" si="501"/>
        <v>25.872899072399999</v>
      </c>
      <c r="O2446" s="36">
        <f t="shared" si="502"/>
        <v>4.7147250022269755</v>
      </c>
      <c r="P2446" s="36">
        <f t="shared" si="503"/>
        <v>30.587624074626973</v>
      </c>
      <c r="Q2446" s="38">
        <v>20.48</v>
      </c>
      <c r="R2446" s="39">
        <f t="shared" si="504"/>
        <v>-0.33044815935904753</v>
      </c>
      <c r="S2446" s="40"/>
      <c r="T2446" s="41" t="str">
        <f t="shared" si="505"/>
        <v/>
      </c>
      <c r="U2446" s="41" t="str">
        <f t="shared" si="506"/>
        <v/>
      </c>
      <c r="V2446" s="41">
        <f t="shared" si="494"/>
        <v>20.48</v>
      </c>
      <c r="W2446" s="18">
        <f>_xlfn.XLOOKUP($B2446,'[1]Query2 w Prices'!$B:$B,'[1]Query2 w Prices'!$L:$L)</f>
        <v>20.406400000000001</v>
      </c>
    </row>
    <row r="2447" spans="2:23" ht="16.5" customHeight="1" x14ac:dyDescent="0.25">
      <c r="B2447" s="32" t="s">
        <v>4066</v>
      </c>
      <c r="C2447" s="33" t="s">
        <v>7148</v>
      </c>
      <c r="D2447" s="34" t="str">
        <f>_xlfn.XLOOKUP($B2447,[1]Redo!$A:$A,[1]Redo!$AD:$AD)</f>
        <v>SGN,S11,BFY,W16-17P,</v>
      </c>
      <c r="E2447" s="35">
        <v>1326</v>
      </c>
      <c r="F2447" s="36">
        <f>_xlfn.XLOOKUP($B2447,'[1]DOT Signs Costs (2)'!$A:$A,'[1]DOT Signs Costs (2)'!$Y:$Y)</f>
        <v>0.12470000000000001</v>
      </c>
      <c r="G2447" s="37">
        <f t="shared" si="496"/>
        <v>7.4820000000000002</v>
      </c>
      <c r="H2447" s="36">
        <f>_xlfn.XLOOKUP($B2447,'[1]DOT Signs Costs (2)'!$A:$A,'[1]DOT Signs Costs (2)'!$W:$W)</f>
        <v>18.128</v>
      </c>
      <c r="I2447" s="36">
        <f t="shared" si="495"/>
        <v>5.7848329999999999</v>
      </c>
      <c r="J2447" s="36">
        <f t="shared" si="497"/>
        <v>8.3549000000000012E-2</v>
      </c>
      <c r="K2447" s="36">
        <f t="shared" si="498"/>
        <v>5.7848329999999999</v>
      </c>
      <c r="L2447" s="36">
        <f t="shared" si="499"/>
        <v>23.996382000000001</v>
      </c>
      <c r="M2447" s="36">
        <f t="shared" si="500"/>
        <v>1.8765170724000002</v>
      </c>
      <c r="N2447" s="36">
        <f t="shared" si="501"/>
        <v>25.872899072399999</v>
      </c>
      <c r="O2447" s="36">
        <f t="shared" si="502"/>
        <v>4.7147250022269755</v>
      </c>
      <c r="P2447" s="36">
        <f t="shared" si="503"/>
        <v>30.587624074626973</v>
      </c>
      <c r="Q2447" s="38">
        <v>20.48</v>
      </c>
      <c r="R2447" s="39">
        <f t="shared" si="504"/>
        <v>-0.33044815935904753</v>
      </c>
      <c r="S2447" s="40"/>
      <c r="T2447" s="41" t="str">
        <f t="shared" si="505"/>
        <v/>
      </c>
      <c r="U2447" s="41" t="str">
        <f t="shared" si="506"/>
        <v/>
      </c>
      <c r="V2447" s="41">
        <f t="shared" si="494"/>
        <v>20.48</v>
      </c>
      <c r="W2447" s="18">
        <f>_xlfn.XLOOKUP($B2447,'[1]Query2 w Prices'!$B:$B,'[1]Query2 w Prices'!$L:$L)</f>
        <v>20.406400000000001</v>
      </c>
    </row>
    <row r="2448" spans="2:23" ht="16.5" customHeight="1" x14ac:dyDescent="0.25">
      <c r="B2448" s="42" t="s">
        <v>4069</v>
      </c>
      <c r="C2448" s="33" t="s">
        <v>7149</v>
      </c>
      <c r="D2448" s="34" t="str">
        <f>_xlfn.XLOOKUP($B2448,[1]Redo!$A:$A,[1]Redo!$AD:$AD)</f>
        <v>SGN,S11,BFY,W16-17P,</v>
      </c>
      <c r="E2448" s="35">
        <v>1326</v>
      </c>
      <c r="F2448" s="36">
        <f>_xlfn.XLOOKUP($B2448,'[1]DOT Signs Costs (2)'!$A:$A,'[1]DOT Signs Costs (2)'!$Y:$Y)</f>
        <v>0.24057500000000001</v>
      </c>
      <c r="G2448" s="37">
        <f t="shared" si="496"/>
        <v>14.4345</v>
      </c>
      <c r="H2448" s="36">
        <f>_xlfn.XLOOKUP($B2448,'[1]DOT Signs Costs (2)'!$A:$A,'[1]DOT Signs Costs (2)'!$W:$W)</f>
        <v>40.788000000000004</v>
      </c>
      <c r="I2448" s="36">
        <f t="shared" si="495"/>
        <v>11.160274250000001</v>
      </c>
      <c r="J2448" s="36">
        <f t="shared" si="497"/>
        <v>0.16118525000000003</v>
      </c>
      <c r="K2448" s="36">
        <f t="shared" si="498"/>
        <v>11.160274250000001</v>
      </c>
      <c r="L2448" s="36">
        <f t="shared" si="499"/>
        <v>52.109459500000007</v>
      </c>
      <c r="M2448" s="36">
        <f t="shared" si="500"/>
        <v>4.0749597329000009</v>
      </c>
      <c r="N2448" s="36">
        <f t="shared" si="501"/>
        <v>56.184419232900005</v>
      </c>
      <c r="O2448" s="36">
        <f t="shared" si="502"/>
        <v>10.238283902847687</v>
      </c>
      <c r="P2448" s="36">
        <f t="shared" si="503"/>
        <v>66.422703135747696</v>
      </c>
      <c r="Q2448" s="38" t="e">
        <v>#N/A</v>
      </c>
      <c r="R2448" s="39" t="str">
        <f t="shared" si="504"/>
        <v xml:space="preserve"> </v>
      </c>
      <c r="S2448" s="40"/>
      <c r="T2448" s="41" t="str">
        <f t="shared" si="505"/>
        <v/>
      </c>
      <c r="U2448" s="41" t="str">
        <f t="shared" si="506"/>
        <v/>
      </c>
      <c r="V2448" s="41" t="e">
        <f t="shared" si="494"/>
        <v>#N/A</v>
      </c>
      <c r="W2448" s="18" t="e">
        <f>_xlfn.XLOOKUP($B2448,'[1]Query2 w Prices'!$B:$B,'[1]Query2 w Prices'!$L:$L)</f>
        <v>#N/A</v>
      </c>
    </row>
    <row r="2449" spans="2:23" ht="16.5" customHeight="1" x14ac:dyDescent="0.25">
      <c r="B2449" s="32" t="s">
        <v>4070</v>
      </c>
      <c r="C2449" s="33" t="s">
        <v>7150</v>
      </c>
      <c r="D2449" s="34" t="str">
        <f>_xlfn.XLOOKUP($B2449,[1]Redo!$A:$A,[1]Redo!$AD:$AD)</f>
        <v>SGN,S11,BFY,W16-18P,</v>
      </c>
      <c r="E2449" s="35">
        <v>1326</v>
      </c>
      <c r="F2449" s="36">
        <f>_xlfn.XLOOKUP($B2449,'[1]DOT Signs Costs (2)'!$A:$A,'[1]DOT Signs Costs (2)'!$Y:$Y)</f>
        <v>0.12470000000000001</v>
      </c>
      <c r="G2449" s="37">
        <f t="shared" si="496"/>
        <v>7.4820000000000002</v>
      </c>
      <c r="H2449" s="36">
        <f>_xlfn.XLOOKUP($B2449,'[1]DOT Signs Costs (2)'!$A:$A,'[1]DOT Signs Costs (2)'!$W:$W)</f>
        <v>18.128</v>
      </c>
      <c r="I2449" s="36">
        <f t="shared" si="495"/>
        <v>5.7848329999999999</v>
      </c>
      <c r="J2449" s="36">
        <f t="shared" si="497"/>
        <v>8.3549000000000012E-2</v>
      </c>
      <c r="K2449" s="36">
        <f t="shared" si="498"/>
        <v>5.7848329999999999</v>
      </c>
      <c r="L2449" s="36">
        <f t="shared" si="499"/>
        <v>23.996382000000001</v>
      </c>
      <c r="M2449" s="36">
        <f t="shared" si="500"/>
        <v>1.8765170724000002</v>
      </c>
      <c r="N2449" s="36">
        <f t="shared" si="501"/>
        <v>25.872899072399999</v>
      </c>
      <c r="O2449" s="36">
        <f t="shared" si="502"/>
        <v>4.7147250022269755</v>
      </c>
      <c r="P2449" s="36">
        <f t="shared" si="503"/>
        <v>30.587624074626973</v>
      </c>
      <c r="Q2449" s="38">
        <v>20.48</v>
      </c>
      <c r="R2449" s="39">
        <f t="shared" si="504"/>
        <v>-0.33044815935904753</v>
      </c>
      <c r="S2449" s="40"/>
      <c r="T2449" s="41" t="str">
        <f t="shared" si="505"/>
        <v/>
      </c>
      <c r="U2449" s="41" t="str">
        <f t="shared" si="506"/>
        <v/>
      </c>
      <c r="V2449" s="41">
        <f t="shared" si="494"/>
        <v>20.48</v>
      </c>
      <c r="W2449" s="18">
        <f>_xlfn.XLOOKUP($B2449,'[1]Query2 w Prices'!$B:$B,'[1]Query2 w Prices'!$L:$L)</f>
        <v>20.406400000000001</v>
      </c>
    </row>
    <row r="2450" spans="2:23" ht="16.5" customHeight="1" x14ac:dyDescent="0.25">
      <c r="B2450" s="42" t="s">
        <v>4073</v>
      </c>
      <c r="C2450" s="33" t="s">
        <v>7151</v>
      </c>
      <c r="D2450" s="34" t="str">
        <f>_xlfn.XLOOKUP($B2450,[1]Redo!$A:$A,[1]Redo!$AD:$AD)</f>
        <v>SGN,S11,BFY,W16-19P,</v>
      </c>
      <c r="E2450" s="35">
        <v>1326</v>
      </c>
      <c r="F2450" s="36">
        <f>_xlfn.XLOOKUP($B2450,'[1]DOT Signs Costs (2)'!$A:$A,'[1]DOT Signs Costs (2)'!$Y:$Y)</f>
        <v>0.17705000000000001</v>
      </c>
      <c r="G2450" s="37">
        <f t="shared" si="496"/>
        <v>10.623000000000001</v>
      </c>
      <c r="H2450" s="36">
        <f>_xlfn.XLOOKUP($B2450,'[1]DOT Signs Costs (2)'!$A:$A,'[1]DOT Signs Costs (2)'!$W:$W)</f>
        <v>27.192</v>
      </c>
      <c r="I2450" s="36">
        <f t="shared" si="495"/>
        <v>8.2133495000000014</v>
      </c>
      <c r="J2450" s="36">
        <f t="shared" si="497"/>
        <v>0.11862350000000002</v>
      </c>
      <c r="K2450" s="36">
        <f t="shared" si="498"/>
        <v>8.2133495000000014</v>
      </c>
      <c r="L2450" s="36">
        <f t="shared" si="499"/>
        <v>35.523973000000005</v>
      </c>
      <c r="M2450" s="36">
        <f t="shared" si="500"/>
        <v>2.7779746886000005</v>
      </c>
      <c r="N2450" s="36">
        <f t="shared" si="501"/>
        <v>38.301947688600009</v>
      </c>
      <c r="O2450" s="36">
        <f t="shared" si="502"/>
        <v>6.9796256652997126</v>
      </c>
      <c r="P2450" s="36">
        <f t="shared" si="503"/>
        <v>45.281573353899724</v>
      </c>
      <c r="Q2450" s="38" t="e">
        <v>#N/A</v>
      </c>
      <c r="R2450" s="39" t="str">
        <f t="shared" si="504"/>
        <v xml:space="preserve"> </v>
      </c>
      <c r="S2450" s="40"/>
      <c r="T2450" s="41" t="str">
        <f t="shared" si="505"/>
        <v/>
      </c>
      <c r="U2450" s="41" t="str">
        <f t="shared" si="506"/>
        <v/>
      </c>
      <c r="V2450" s="41" t="e">
        <f t="shared" si="494"/>
        <v>#N/A</v>
      </c>
      <c r="W2450" s="18" t="e">
        <f>_xlfn.XLOOKUP($B2450,'[1]Query2 w Prices'!$B:$B,'[1]Query2 w Prices'!$L:$L)</f>
        <v>#N/A</v>
      </c>
    </row>
    <row r="2451" spans="2:23" ht="16.5" customHeight="1" x14ac:dyDescent="0.25">
      <c r="B2451" s="32" t="s">
        <v>4074</v>
      </c>
      <c r="C2451" s="33" t="s">
        <v>7152</v>
      </c>
      <c r="D2451" s="34" t="str">
        <f>_xlfn.XLOOKUP($B2451,[1]Redo!$A:$A,[1]Redo!$AD:$AD)</f>
        <v>SGN,S11,BFY,W16-1P,</v>
      </c>
      <c r="E2451" s="35">
        <v>1326</v>
      </c>
      <c r="F2451" s="36">
        <f>_xlfn.XLOOKUP($B2451,'[1]DOT Signs Costs (2)'!$A:$A,'[1]DOT Signs Costs (2)'!$Y:$Y)</f>
        <v>0.10352500000000002</v>
      </c>
      <c r="G2451" s="37">
        <f t="shared" si="496"/>
        <v>6.2115000000000009</v>
      </c>
      <c r="H2451" s="36">
        <f>_xlfn.XLOOKUP($B2451,'[1]DOT Signs Costs (2)'!$A:$A,'[1]DOT Signs Costs (2)'!$W:$W)</f>
        <v>13.596</v>
      </c>
      <c r="I2451" s="36">
        <f t="shared" si="495"/>
        <v>4.8025247500000008</v>
      </c>
      <c r="J2451" s="36">
        <f t="shared" si="497"/>
        <v>6.9361750000000014E-2</v>
      </c>
      <c r="K2451" s="36">
        <f t="shared" si="498"/>
        <v>4.8025247500000008</v>
      </c>
      <c r="L2451" s="36">
        <f t="shared" si="499"/>
        <v>18.467886500000002</v>
      </c>
      <c r="M2451" s="36">
        <f t="shared" si="500"/>
        <v>1.4441887243000002</v>
      </c>
      <c r="N2451" s="36">
        <f t="shared" si="501"/>
        <v>19.912075224300004</v>
      </c>
      <c r="O2451" s="36">
        <f t="shared" si="502"/>
        <v>3.6285055897109841</v>
      </c>
      <c r="P2451" s="36">
        <f t="shared" si="503"/>
        <v>23.540580814010987</v>
      </c>
      <c r="Q2451" s="38" t="e">
        <v>#N/A</v>
      </c>
      <c r="R2451" s="39" t="str">
        <f t="shared" si="504"/>
        <v xml:space="preserve"> </v>
      </c>
      <c r="S2451" s="40"/>
      <c r="T2451" s="41" t="str">
        <f t="shared" si="505"/>
        <v/>
      </c>
      <c r="U2451" s="41" t="str">
        <f t="shared" si="506"/>
        <v/>
      </c>
      <c r="V2451" s="41" t="e">
        <f t="shared" si="494"/>
        <v>#N/A</v>
      </c>
      <c r="W2451" s="18" t="e">
        <f>_xlfn.XLOOKUP($B2451,'[1]Query2 w Prices'!$B:$B,'[1]Query2 w Prices'!$L:$L)</f>
        <v>#N/A</v>
      </c>
    </row>
    <row r="2452" spans="2:23" ht="16.5" customHeight="1" x14ac:dyDescent="0.25">
      <c r="B2452" s="42" t="s">
        <v>4075</v>
      </c>
      <c r="C2452" s="33" t="s">
        <v>7153</v>
      </c>
      <c r="D2452" s="34" t="str">
        <f>_xlfn.XLOOKUP($B2452,[1]Redo!$A:$A,[1]Redo!$AD:$AD)</f>
        <v>SGN,S11,BFY,W16-1P,</v>
      </c>
      <c r="E2452" s="35">
        <v>1326</v>
      </c>
      <c r="F2452" s="36">
        <f>_xlfn.XLOOKUP($B2452,'[1]DOT Signs Costs (2)'!$A:$A,'[1]DOT Signs Costs (2)'!$Y:$Y)</f>
        <v>0.17705000000000001</v>
      </c>
      <c r="G2452" s="37">
        <f t="shared" si="496"/>
        <v>10.623000000000001</v>
      </c>
      <c r="H2452" s="36">
        <f>_xlfn.XLOOKUP($B2452,'[1]DOT Signs Costs (2)'!$A:$A,'[1]DOT Signs Costs (2)'!$W:$W)</f>
        <v>27.192</v>
      </c>
      <c r="I2452" s="36">
        <f t="shared" si="495"/>
        <v>8.2133495000000014</v>
      </c>
      <c r="J2452" s="36">
        <f t="shared" si="497"/>
        <v>0.11862350000000002</v>
      </c>
      <c r="K2452" s="36">
        <f t="shared" si="498"/>
        <v>8.2133495000000014</v>
      </c>
      <c r="L2452" s="36">
        <f t="shared" si="499"/>
        <v>35.523973000000005</v>
      </c>
      <c r="M2452" s="36">
        <f t="shared" si="500"/>
        <v>2.7779746886000005</v>
      </c>
      <c r="N2452" s="36">
        <f t="shared" si="501"/>
        <v>38.301947688600009</v>
      </c>
      <c r="O2452" s="36">
        <f t="shared" si="502"/>
        <v>6.9796256652997126</v>
      </c>
      <c r="P2452" s="36">
        <f t="shared" si="503"/>
        <v>45.281573353899724</v>
      </c>
      <c r="Q2452" s="38" t="e">
        <v>#N/A</v>
      </c>
      <c r="R2452" s="39" t="str">
        <f t="shared" si="504"/>
        <v xml:space="preserve"> </v>
      </c>
      <c r="S2452" s="40"/>
      <c r="T2452" s="41" t="str">
        <f t="shared" si="505"/>
        <v/>
      </c>
      <c r="U2452" s="41" t="str">
        <f t="shared" si="506"/>
        <v/>
      </c>
      <c r="V2452" s="41" t="e">
        <f t="shared" si="494"/>
        <v>#N/A</v>
      </c>
      <c r="W2452" s="18" t="e">
        <f>_xlfn.XLOOKUP($B2452,'[1]Query2 w Prices'!$B:$B,'[1]Query2 w Prices'!$L:$L)</f>
        <v>#N/A</v>
      </c>
    </row>
    <row r="2453" spans="2:23" ht="16.5" customHeight="1" x14ac:dyDescent="0.25">
      <c r="B2453" s="32" t="s">
        <v>4076</v>
      </c>
      <c r="C2453" s="33" t="s">
        <v>7154</v>
      </c>
      <c r="D2453" s="34" t="str">
        <f>_xlfn.XLOOKUP($B2453,[1]Redo!$A:$A,[1]Redo!$AD:$AD)</f>
        <v>SGN,S11,BFY,W16-20P,</v>
      </c>
      <c r="E2453" s="35">
        <v>1326</v>
      </c>
      <c r="F2453" s="36">
        <f>_xlfn.XLOOKUP($B2453,'[1]DOT Signs Costs (2)'!$A:$A,'[1]DOT Signs Costs (2)'!$Y:$Y)</f>
        <v>0.12470000000000001</v>
      </c>
      <c r="G2453" s="37">
        <f t="shared" si="496"/>
        <v>7.4820000000000002</v>
      </c>
      <c r="H2453" s="36">
        <f>_xlfn.XLOOKUP($B2453,'[1]DOT Signs Costs (2)'!$A:$A,'[1]DOT Signs Costs (2)'!$W:$W)</f>
        <v>18.128</v>
      </c>
      <c r="I2453" s="36">
        <f t="shared" si="495"/>
        <v>5.7848329999999999</v>
      </c>
      <c r="J2453" s="36">
        <f t="shared" si="497"/>
        <v>8.3549000000000012E-2</v>
      </c>
      <c r="K2453" s="36">
        <f t="shared" si="498"/>
        <v>5.7848329999999999</v>
      </c>
      <c r="L2453" s="36">
        <f t="shared" si="499"/>
        <v>23.996382000000001</v>
      </c>
      <c r="M2453" s="36">
        <f t="shared" si="500"/>
        <v>1.8765170724000002</v>
      </c>
      <c r="N2453" s="36">
        <f t="shared" si="501"/>
        <v>25.872899072399999</v>
      </c>
      <c r="O2453" s="36">
        <f t="shared" si="502"/>
        <v>4.7147250022269755</v>
      </c>
      <c r="P2453" s="36">
        <f t="shared" si="503"/>
        <v>30.587624074626973</v>
      </c>
      <c r="Q2453" s="38" t="e">
        <v>#N/A</v>
      </c>
      <c r="R2453" s="39" t="str">
        <f t="shared" si="504"/>
        <v xml:space="preserve"> </v>
      </c>
      <c r="S2453" s="40"/>
      <c r="T2453" s="41" t="str">
        <f t="shared" si="505"/>
        <v/>
      </c>
      <c r="U2453" s="41" t="str">
        <f t="shared" si="506"/>
        <v/>
      </c>
      <c r="V2453" s="41" t="e">
        <f t="shared" si="494"/>
        <v>#N/A</v>
      </c>
      <c r="W2453" s="18" t="e">
        <f>_xlfn.XLOOKUP($B2453,'[1]Query2 w Prices'!$B:$B,'[1]Query2 w Prices'!$L:$L)</f>
        <v>#N/A</v>
      </c>
    </row>
    <row r="2454" spans="2:23" ht="16.5" customHeight="1" x14ac:dyDescent="0.25">
      <c r="B2454" s="42" t="s">
        <v>4077</v>
      </c>
      <c r="C2454" s="33" t="s">
        <v>7155</v>
      </c>
      <c r="D2454" s="34" t="str">
        <f>_xlfn.XLOOKUP($B2454,[1]Redo!$A:$A,[1]Redo!$AD:$AD)</f>
        <v>SGN,S11,BFY,W16-21P,</v>
      </c>
      <c r="E2454" s="35">
        <v>1326</v>
      </c>
      <c r="F2454" s="36">
        <f>_xlfn.XLOOKUP($B2454,'[1]DOT Signs Costs (2)'!$A:$A,'[1]DOT Signs Costs (2)'!$Y:$Y)</f>
        <v>0.12470000000000001</v>
      </c>
      <c r="G2454" s="37">
        <f t="shared" si="496"/>
        <v>7.4820000000000002</v>
      </c>
      <c r="H2454" s="36">
        <f>_xlfn.XLOOKUP($B2454,'[1]DOT Signs Costs (2)'!$A:$A,'[1]DOT Signs Costs (2)'!$W:$W)</f>
        <v>18.128</v>
      </c>
      <c r="I2454" s="36">
        <f t="shared" si="495"/>
        <v>5.7848329999999999</v>
      </c>
      <c r="J2454" s="36">
        <f t="shared" si="497"/>
        <v>8.3549000000000012E-2</v>
      </c>
      <c r="K2454" s="36">
        <f t="shared" si="498"/>
        <v>5.7848329999999999</v>
      </c>
      <c r="L2454" s="36">
        <f t="shared" si="499"/>
        <v>23.996382000000001</v>
      </c>
      <c r="M2454" s="36">
        <f t="shared" si="500"/>
        <v>1.8765170724000002</v>
      </c>
      <c r="N2454" s="36">
        <f t="shared" si="501"/>
        <v>25.872899072399999</v>
      </c>
      <c r="O2454" s="36">
        <f t="shared" si="502"/>
        <v>4.7147250022269755</v>
      </c>
      <c r="P2454" s="36">
        <f t="shared" si="503"/>
        <v>30.587624074626973</v>
      </c>
      <c r="Q2454" s="38" t="e">
        <v>#N/A</v>
      </c>
      <c r="R2454" s="39" t="str">
        <f t="shared" si="504"/>
        <v xml:space="preserve"> </v>
      </c>
      <c r="S2454" s="40"/>
      <c r="T2454" s="41" t="str">
        <f t="shared" si="505"/>
        <v/>
      </c>
      <c r="U2454" s="41" t="str">
        <f t="shared" si="506"/>
        <v/>
      </c>
      <c r="V2454" s="41" t="e">
        <f t="shared" si="494"/>
        <v>#N/A</v>
      </c>
      <c r="W2454" s="18" t="e">
        <f>_xlfn.XLOOKUP($B2454,'[1]Query2 w Prices'!$B:$B,'[1]Query2 w Prices'!$L:$L)</f>
        <v>#N/A</v>
      </c>
    </row>
    <row r="2455" spans="2:23" ht="16.5" customHeight="1" x14ac:dyDescent="0.25">
      <c r="B2455" s="32" t="s">
        <v>4078</v>
      </c>
      <c r="C2455" s="33" t="s">
        <v>7156</v>
      </c>
      <c r="D2455" s="34" t="str">
        <f>_xlfn.XLOOKUP($B2455,[1]Redo!$A:$A,[1]Redo!$AD:$AD)</f>
        <v>SGN,S11,BFY,W16-2aP,</v>
      </c>
      <c r="E2455" s="35">
        <v>1326</v>
      </c>
      <c r="F2455" s="36">
        <f>_xlfn.XLOOKUP($B2455,'[1]DOT Signs Costs (2)'!$A:$A,'[1]DOT Signs Costs (2)'!$Y:$Y)</f>
        <v>0.12470000000000001</v>
      </c>
      <c r="G2455" s="37">
        <f t="shared" si="496"/>
        <v>7.4820000000000002</v>
      </c>
      <c r="H2455" s="36">
        <f>_xlfn.XLOOKUP($B2455,'[1]DOT Signs Costs (2)'!$A:$A,'[1]DOT Signs Costs (2)'!$W:$W)</f>
        <v>18.128</v>
      </c>
      <c r="I2455" s="36">
        <f t="shared" si="495"/>
        <v>5.7848329999999999</v>
      </c>
      <c r="J2455" s="36">
        <f t="shared" si="497"/>
        <v>8.3549000000000012E-2</v>
      </c>
      <c r="K2455" s="36">
        <f t="shared" si="498"/>
        <v>5.7848329999999999</v>
      </c>
      <c r="L2455" s="36">
        <f t="shared" si="499"/>
        <v>23.996382000000001</v>
      </c>
      <c r="M2455" s="36">
        <f t="shared" si="500"/>
        <v>1.8765170724000002</v>
      </c>
      <c r="N2455" s="36">
        <f t="shared" si="501"/>
        <v>25.872899072399999</v>
      </c>
      <c r="O2455" s="36">
        <f t="shared" si="502"/>
        <v>4.7147250022269755</v>
      </c>
      <c r="P2455" s="36">
        <f t="shared" si="503"/>
        <v>30.587624074626973</v>
      </c>
      <c r="Q2455" s="38">
        <v>19.920000000000002</v>
      </c>
      <c r="R2455" s="39">
        <f t="shared" si="504"/>
        <v>-0.34875621750157354</v>
      </c>
      <c r="S2455" s="40"/>
      <c r="T2455" s="41" t="str">
        <f t="shared" si="505"/>
        <v/>
      </c>
      <c r="U2455" s="41" t="str">
        <f t="shared" si="506"/>
        <v/>
      </c>
      <c r="V2455" s="41">
        <f t="shared" si="494"/>
        <v>19.920000000000002</v>
      </c>
      <c r="W2455" s="18">
        <f>_xlfn.XLOOKUP($B2455,'[1]Query2 w Prices'!$B:$B,'[1]Query2 w Prices'!$L:$L)</f>
        <v>19.839500000000001</v>
      </c>
    </row>
    <row r="2456" spans="2:23" ht="16.5" customHeight="1" x14ac:dyDescent="0.25">
      <c r="B2456" s="42" t="s">
        <v>4081</v>
      </c>
      <c r="C2456" s="33" t="s">
        <v>7157</v>
      </c>
      <c r="D2456" s="34" t="str">
        <f>_xlfn.XLOOKUP($B2456,[1]Redo!$A:$A,[1]Redo!$AD:$AD)</f>
        <v>SGN,S11,BFY,W16-2aP,</v>
      </c>
      <c r="E2456" s="35">
        <v>1326</v>
      </c>
      <c r="F2456" s="36">
        <f>_xlfn.XLOOKUP($B2456,'[1]DOT Signs Costs (2)'!$A:$A,'[1]DOT Signs Costs (2)'!$Y:$Y)</f>
        <v>0.20881249999999998</v>
      </c>
      <c r="G2456" s="37">
        <f t="shared" si="496"/>
        <v>12.528749999999999</v>
      </c>
      <c r="H2456" s="36">
        <f>_xlfn.XLOOKUP($B2456,'[1]DOT Signs Costs (2)'!$A:$A,'[1]DOT Signs Costs (2)'!$W:$W)</f>
        <v>33.99</v>
      </c>
      <c r="I2456" s="36">
        <f t="shared" si="495"/>
        <v>9.6868118750000001</v>
      </c>
      <c r="J2456" s="36">
        <f t="shared" si="497"/>
        <v>0.139904375</v>
      </c>
      <c r="K2456" s="36">
        <f t="shared" si="498"/>
        <v>9.6868118750000001</v>
      </c>
      <c r="L2456" s="36">
        <f t="shared" si="499"/>
        <v>43.816716249999999</v>
      </c>
      <c r="M2456" s="36">
        <f t="shared" si="500"/>
        <v>3.4264672107500003</v>
      </c>
      <c r="N2456" s="36">
        <f t="shared" si="501"/>
        <v>47.243183460749997</v>
      </c>
      <c r="O2456" s="36">
        <f t="shared" si="502"/>
        <v>8.6089547840736991</v>
      </c>
      <c r="P2456" s="36">
        <f t="shared" si="503"/>
        <v>55.852138244823692</v>
      </c>
      <c r="Q2456" s="38">
        <v>36.36</v>
      </c>
      <c r="R2456" s="39">
        <f t="shared" si="504"/>
        <v>-0.34899538061338592</v>
      </c>
      <c r="S2456" s="40"/>
      <c r="T2456" s="41" t="str">
        <f t="shared" si="505"/>
        <v/>
      </c>
      <c r="U2456" s="41" t="str">
        <f t="shared" si="506"/>
        <v/>
      </c>
      <c r="V2456" s="41">
        <f t="shared" si="494"/>
        <v>36.36</v>
      </c>
      <c r="W2456" s="18">
        <f>_xlfn.XLOOKUP($B2456,'[1]Query2 w Prices'!$B:$B,'[1]Query2 w Prices'!$L:$L)</f>
        <v>36.277999999999999</v>
      </c>
    </row>
    <row r="2457" spans="2:23" ht="16.5" customHeight="1" x14ac:dyDescent="0.25">
      <c r="B2457" s="32" t="s">
        <v>4082</v>
      </c>
      <c r="C2457" s="33" t="s">
        <v>7158</v>
      </c>
      <c r="D2457" s="34" t="str">
        <f>_xlfn.XLOOKUP($B2457,[1]Redo!$A:$A,[1]Redo!$AD:$AD)</f>
        <v>SGN,S11,BFY,W16-2aP,</v>
      </c>
      <c r="E2457" s="35">
        <v>1326</v>
      </c>
      <c r="F2457" s="36">
        <f>_xlfn.XLOOKUP($B2457,'[1]DOT Signs Costs (2)'!$A:$A,'[1]DOT Signs Costs (2)'!$Y:$Y)</f>
        <v>6.6762500000000002E-2</v>
      </c>
      <c r="G2457" s="37">
        <f t="shared" si="496"/>
        <v>4.0057499999999999</v>
      </c>
      <c r="H2457" s="36">
        <f>_xlfn.XLOOKUP($B2457,'[1]DOT Signs Costs (2)'!$A:$A,'[1]DOT Signs Costs (2)'!$W:$W)</f>
        <v>6.798</v>
      </c>
      <c r="I2457" s="36">
        <f t="shared" si="495"/>
        <v>3.097112375</v>
      </c>
      <c r="J2457" s="36">
        <f t="shared" si="497"/>
        <v>4.4730875000000003E-2</v>
      </c>
      <c r="K2457" s="36">
        <f t="shared" si="498"/>
        <v>3.097112375</v>
      </c>
      <c r="L2457" s="36">
        <f t="shared" si="499"/>
        <v>9.9398432499999991</v>
      </c>
      <c r="M2457" s="36">
        <f t="shared" si="500"/>
        <v>0.77729574214999997</v>
      </c>
      <c r="N2457" s="36">
        <f t="shared" si="501"/>
        <v>10.71713899215</v>
      </c>
      <c r="O2457" s="36">
        <f t="shared" si="502"/>
        <v>1.9529455519166197</v>
      </c>
      <c r="P2457" s="36">
        <f t="shared" si="503"/>
        <v>12.670084544066619</v>
      </c>
      <c r="Q2457" s="38" t="e">
        <v>#N/A</v>
      </c>
      <c r="R2457" s="39" t="str">
        <f t="shared" si="504"/>
        <v xml:space="preserve"> </v>
      </c>
      <c r="S2457" s="40"/>
      <c r="T2457" s="41" t="str">
        <f t="shared" si="505"/>
        <v/>
      </c>
      <c r="U2457" s="41" t="str">
        <f t="shared" si="506"/>
        <v/>
      </c>
      <c r="V2457" s="41" t="e">
        <f t="shared" si="494"/>
        <v>#N/A</v>
      </c>
      <c r="W2457" s="18" t="e">
        <f>_xlfn.XLOOKUP($B2457,'[1]Query2 w Prices'!$B:$B,'[1]Query2 w Prices'!$L:$L)</f>
        <v>#N/A</v>
      </c>
    </row>
    <row r="2458" spans="2:23" ht="16.5" customHeight="1" x14ac:dyDescent="0.25">
      <c r="B2458" s="42" t="s">
        <v>4086</v>
      </c>
      <c r="C2458" s="33" t="s">
        <v>7159</v>
      </c>
      <c r="D2458" s="34" t="str">
        <f>_xlfn.XLOOKUP($B2458,[1]Redo!$A:$A,[1]Redo!$AD:$AD)</f>
        <v>SGN,S11,BFY,W16-2aP,</v>
      </c>
      <c r="E2458" s="35">
        <v>1326</v>
      </c>
      <c r="F2458" s="36">
        <f>_xlfn.XLOOKUP($B2458,'[1]DOT Signs Costs (2)'!$A:$A,'[1]DOT Signs Costs (2)'!$Y:$Y)</f>
        <v>6.6762500000000002E-2</v>
      </c>
      <c r="G2458" s="37">
        <f t="shared" si="496"/>
        <v>4.0057499999999999</v>
      </c>
      <c r="H2458" s="36">
        <f>_xlfn.XLOOKUP($B2458,'[1]DOT Signs Costs (2)'!$A:$A,'[1]DOT Signs Costs (2)'!$W:$W)</f>
        <v>6.798</v>
      </c>
      <c r="I2458" s="36">
        <f t="shared" si="495"/>
        <v>3.097112375</v>
      </c>
      <c r="J2458" s="36">
        <f t="shared" si="497"/>
        <v>4.4730875000000003E-2</v>
      </c>
      <c r="K2458" s="36">
        <f t="shared" si="498"/>
        <v>3.097112375</v>
      </c>
      <c r="L2458" s="36">
        <f t="shared" si="499"/>
        <v>9.9398432499999991</v>
      </c>
      <c r="M2458" s="36">
        <f t="shared" si="500"/>
        <v>0.77729574214999997</v>
      </c>
      <c r="N2458" s="36">
        <f t="shared" si="501"/>
        <v>10.71713899215</v>
      </c>
      <c r="O2458" s="36">
        <f t="shared" si="502"/>
        <v>1.9529455519166197</v>
      </c>
      <c r="P2458" s="36">
        <f t="shared" si="503"/>
        <v>12.670084544066619</v>
      </c>
      <c r="Q2458" s="38" t="e">
        <v>#N/A</v>
      </c>
      <c r="R2458" s="39" t="str">
        <f t="shared" si="504"/>
        <v xml:space="preserve"> </v>
      </c>
      <c r="S2458" s="40"/>
      <c r="T2458" s="41" t="str">
        <f t="shared" si="505"/>
        <v/>
      </c>
      <c r="U2458" s="41" t="str">
        <f t="shared" si="506"/>
        <v/>
      </c>
      <c r="V2458" s="41" t="e">
        <f t="shared" si="494"/>
        <v>#N/A</v>
      </c>
      <c r="W2458" s="18" t="e">
        <f>_xlfn.XLOOKUP($B2458,'[1]Query2 w Prices'!$B:$B,'[1]Query2 w Prices'!$L:$L)</f>
        <v>#N/A</v>
      </c>
    </row>
    <row r="2459" spans="2:23" ht="16.5" customHeight="1" x14ac:dyDescent="0.25">
      <c r="B2459" s="32" t="s">
        <v>4083</v>
      </c>
      <c r="C2459" s="33" t="s">
        <v>7160</v>
      </c>
      <c r="D2459" s="34" t="str">
        <f>_xlfn.XLOOKUP($B2459,[1]Redo!$A:$A,[1]Redo!$AD:$AD)</f>
        <v>SGN,S11,MUL,W16-2aP,</v>
      </c>
      <c r="E2459" s="35">
        <v>1326</v>
      </c>
      <c r="F2459" s="36">
        <f>_xlfn.XLOOKUP($B2459,'[1]DOT Signs Costs (2)'!$A:$A,'[1]DOT Signs Costs (2)'!$Y:$Y)</f>
        <v>0.12470000000000001</v>
      </c>
      <c r="G2459" s="37">
        <f t="shared" si="496"/>
        <v>7.4820000000000002</v>
      </c>
      <c r="H2459" s="36">
        <f>_xlfn.XLOOKUP($B2459,'[1]DOT Signs Costs (2)'!$A:$A,'[1]DOT Signs Costs (2)'!$W:$W)</f>
        <v>18.128</v>
      </c>
      <c r="I2459" s="36">
        <f t="shared" si="495"/>
        <v>5.7848329999999999</v>
      </c>
      <c r="J2459" s="36">
        <f t="shared" si="497"/>
        <v>8.3549000000000012E-2</v>
      </c>
      <c r="K2459" s="36">
        <f t="shared" si="498"/>
        <v>5.7848329999999999</v>
      </c>
      <c r="L2459" s="36">
        <f t="shared" si="499"/>
        <v>23.996382000000001</v>
      </c>
      <c r="M2459" s="36">
        <f t="shared" si="500"/>
        <v>1.8765170724000002</v>
      </c>
      <c r="N2459" s="36">
        <f t="shared" si="501"/>
        <v>25.872899072399999</v>
      </c>
      <c r="O2459" s="36">
        <f t="shared" si="502"/>
        <v>4.7147250022269755</v>
      </c>
      <c r="P2459" s="36">
        <f t="shared" si="503"/>
        <v>30.587624074626973</v>
      </c>
      <c r="Q2459" s="38" t="e">
        <v>#N/A</v>
      </c>
      <c r="R2459" s="39" t="str">
        <f t="shared" si="504"/>
        <v xml:space="preserve"> </v>
      </c>
      <c r="S2459" s="40"/>
      <c r="T2459" s="41" t="str">
        <f t="shared" si="505"/>
        <v/>
      </c>
      <c r="U2459" s="41" t="str">
        <f t="shared" si="506"/>
        <v/>
      </c>
      <c r="V2459" s="41" t="e">
        <f t="shared" si="494"/>
        <v>#N/A</v>
      </c>
      <c r="W2459" s="18" t="e">
        <f>_xlfn.XLOOKUP($B2459,'[1]Query2 w Prices'!$B:$B,'[1]Query2 w Prices'!$L:$L)</f>
        <v>#N/A</v>
      </c>
    </row>
    <row r="2460" spans="2:23" ht="16.5" customHeight="1" x14ac:dyDescent="0.25">
      <c r="B2460" s="42" t="s">
        <v>4084</v>
      </c>
      <c r="C2460" s="33" t="s">
        <v>7161</v>
      </c>
      <c r="D2460" s="34" t="str">
        <f>_xlfn.XLOOKUP($B2460,[1]Redo!$A:$A,[1]Redo!$AD:$AD)</f>
        <v>SGN,S11,MUL,W16-2aP,</v>
      </c>
      <c r="E2460" s="35">
        <v>1326</v>
      </c>
      <c r="F2460" s="36">
        <f>_xlfn.XLOOKUP($B2460,'[1]DOT Signs Costs (2)'!$A:$A,'[1]DOT Signs Costs (2)'!$Y:$Y)</f>
        <v>0.20881249999999998</v>
      </c>
      <c r="G2460" s="37">
        <f t="shared" si="496"/>
        <v>12.528749999999999</v>
      </c>
      <c r="H2460" s="36">
        <f>_xlfn.XLOOKUP($B2460,'[1]DOT Signs Costs (2)'!$A:$A,'[1]DOT Signs Costs (2)'!$W:$W)</f>
        <v>33.99</v>
      </c>
      <c r="I2460" s="36">
        <f t="shared" si="495"/>
        <v>9.6868118750000001</v>
      </c>
      <c r="J2460" s="36">
        <f t="shared" si="497"/>
        <v>0.139904375</v>
      </c>
      <c r="K2460" s="36">
        <f t="shared" si="498"/>
        <v>9.6868118750000001</v>
      </c>
      <c r="L2460" s="36">
        <f t="shared" si="499"/>
        <v>43.816716249999999</v>
      </c>
      <c r="M2460" s="36">
        <f t="shared" si="500"/>
        <v>3.4264672107500003</v>
      </c>
      <c r="N2460" s="36">
        <f t="shared" si="501"/>
        <v>47.243183460749997</v>
      </c>
      <c r="O2460" s="36">
        <f t="shared" si="502"/>
        <v>8.6089547840736991</v>
      </c>
      <c r="P2460" s="36">
        <f t="shared" si="503"/>
        <v>55.852138244823692</v>
      </c>
      <c r="Q2460" s="38" t="e">
        <v>#N/A</v>
      </c>
      <c r="R2460" s="39" t="str">
        <f t="shared" si="504"/>
        <v xml:space="preserve"> </v>
      </c>
      <c r="S2460" s="40"/>
      <c r="T2460" s="41" t="str">
        <f t="shared" si="505"/>
        <v/>
      </c>
      <c r="U2460" s="41" t="str">
        <f t="shared" si="506"/>
        <v/>
      </c>
      <c r="V2460" s="41" t="e">
        <f t="shared" si="494"/>
        <v>#N/A</v>
      </c>
      <c r="W2460" s="18" t="e">
        <f>_xlfn.XLOOKUP($B2460,'[1]Query2 w Prices'!$B:$B,'[1]Query2 w Prices'!$L:$L)</f>
        <v>#N/A</v>
      </c>
    </row>
    <row r="2461" spans="2:23" ht="16.5" customHeight="1" x14ac:dyDescent="0.25">
      <c r="B2461" s="32" t="s">
        <v>4085</v>
      </c>
      <c r="C2461" s="33" t="s">
        <v>7162</v>
      </c>
      <c r="D2461" s="34" t="str">
        <f>_xlfn.XLOOKUP($B2461,[1]Redo!$A:$A,[1]Redo!$AD:$AD)</f>
        <v>SGN,S11,MUL,W16-2aP,</v>
      </c>
      <c r="E2461" s="35">
        <v>1326</v>
      </c>
      <c r="F2461" s="36">
        <f>_xlfn.XLOOKUP($B2461,'[1]DOT Signs Costs (2)'!$A:$A,'[1]DOT Signs Costs (2)'!$Y:$Y)</f>
        <v>8.2643750000000002E-2</v>
      </c>
      <c r="G2461" s="37">
        <f t="shared" si="496"/>
        <v>4.9586250000000005</v>
      </c>
      <c r="H2461" s="36">
        <f>_xlfn.XLOOKUP($B2461,'[1]DOT Signs Costs (2)'!$A:$A,'[1]DOT Signs Costs (2)'!$W:$W)</f>
        <v>10.197000000000001</v>
      </c>
      <c r="I2461" s="36">
        <f t="shared" si="495"/>
        <v>3.8338435625000002</v>
      </c>
      <c r="J2461" s="36">
        <f t="shared" si="497"/>
        <v>5.5371312500000006E-2</v>
      </c>
      <c r="K2461" s="36">
        <f t="shared" si="498"/>
        <v>3.8338435625000002</v>
      </c>
      <c r="L2461" s="36">
        <f t="shared" si="499"/>
        <v>14.086214875000001</v>
      </c>
      <c r="M2461" s="36">
        <f t="shared" si="500"/>
        <v>1.1015420032250003</v>
      </c>
      <c r="N2461" s="36">
        <f t="shared" si="501"/>
        <v>15.187756878225002</v>
      </c>
      <c r="O2461" s="36">
        <f t="shared" si="502"/>
        <v>2.7676101113036138</v>
      </c>
      <c r="P2461" s="36">
        <f t="shared" si="503"/>
        <v>17.955366989528617</v>
      </c>
      <c r="Q2461" s="38" t="e">
        <v>#N/A</v>
      </c>
      <c r="R2461" s="39" t="str">
        <f t="shared" si="504"/>
        <v xml:space="preserve"> </v>
      </c>
      <c r="S2461" s="40"/>
      <c r="T2461" s="41" t="str">
        <f t="shared" si="505"/>
        <v/>
      </c>
      <c r="U2461" s="41" t="str">
        <f t="shared" si="506"/>
        <v/>
      </c>
      <c r="V2461" s="41" t="e">
        <f t="shared" si="494"/>
        <v>#N/A</v>
      </c>
      <c r="W2461" s="18" t="e">
        <f>_xlfn.XLOOKUP($B2461,'[1]Query2 w Prices'!$B:$B,'[1]Query2 w Prices'!$L:$L)</f>
        <v>#N/A</v>
      </c>
    </row>
    <row r="2462" spans="2:23" ht="16.5" customHeight="1" x14ac:dyDescent="0.25">
      <c r="B2462" s="42" t="s">
        <v>4087</v>
      </c>
      <c r="C2462" s="33" t="s">
        <v>7163</v>
      </c>
      <c r="D2462" s="34" t="str">
        <f>_xlfn.XLOOKUP($B2462,[1]Redo!$A:$A,[1]Redo!$AD:$AD)</f>
        <v>SGN,S11,BFY,W16-2P,</v>
      </c>
      <c r="E2462" s="35">
        <v>1326</v>
      </c>
      <c r="F2462" s="36">
        <f>_xlfn.XLOOKUP($B2462,'[1]DOT Signs Costs (2)'!$A:$A,'[1]DOT Signs Costs (2)'!$Y:$Y)</f>
        <v>0.17705000000000001</v>
      </c>
      <c r="G2462" s="37">
        <f t="shared" si="496"/>
        <v>10.623000000000001</v>
      </c>
      <c r="H2462" s="36">
        <f>_xlfn.XLOOKUP($B2462,'[1]DOT Signs Costs (2)'!$A:$A,'[1]DOT Signs Costs (2)'!$W:$W)</f>
        <v>27.192</v>
      </c>
      <c r="I2462" s="36">
        <f t="shared" si="495"/>
        <v>8.2133495000000014</v>
      </c>
      <c r="J2462" s="36">
        <f t="shared" si="497"/>
        <v>0.11862350000000002</v>
      </c>
      <c r="K2462" s="36">
        <f t="shared" si="498"/>
        <v>8.2133495000000014</v>
      </c>
      <c r="L2462" s="36">
        <f t="shared" si="499"/>
        <v>35.523973000000005</v>
      </c>
      <c r="M2462" s="36">
        <f t="shared" si="500"/>
        <v>2.7779746886000005</v>
      </c>
      <c r="N2462" s="36">
        <f t="shared" si="501"/>
        <v>38.301947688600009</v>
      </c>
      <c r="O2462" s="36">
        <f t="shared" si="502"/>
        <v>6.9796256652997126</v>
      </c>
      <c r="P2462" s="36">
        <f t="shared" si="503"/>
        <v>45.281573353899724</v>
      </c>
      <c r="Q2462" s="38">
        <v>30.12</v>
      </c>
      <c r="R2462" s="39">
        <f t="shared" si="504"/>
        <v>-0.33482876655817401</v>
      </c>
      <c r="S2462" s="40"/>
      <c r="T2462" s="41" t="str">
        <f t="shared" si="505"/>
        <v/>
      </c>
      <c r="U2462" s="41" t="str">
        <f t="shared" si="506"/>
        <v/>
      </c>
      <c r="V2462" s="41">
        <f t="shared" si="494"/>
        <v>30.12</v>
      </c>
      <c r="W2462" s="18">
        <f>_xlfn.XLOOKUP($B2462,'[1]Query2 w Prices'!$B:$B,'[1]Query2 w Prices'!$L:$L)</f>
        <v>30.0427</v>
      </c>
    </row>
    <row r="2463" spans="2:23" ht="16.5" customHeight="1" x14ac:dyDescent="0.25">
      <c r="B2463" s="32" t="s">
        <v>4090</v>
      </c>
      <c r="C2463" s="33" t="s">
        <v>7164</v>
      </c>
      <c r="D2463" s="34" t="str">
        <f>_xlfn.XLOOKUP($B2463,[1]Redo!$A:$A,[1]Redo!$AD:$AD)</f>
        <v>SGN,S11,BFY,W16-2P,</v>
      </c>
      <c r="E2463" s="35">
        <v>1326</v>
      </c>
      <c r="F2463" s="36">
        <f>_xlfn.XLOOKUP($B2463,'[1]DOT Signs Costs (2)'!$A:$A,'[1]DOT Signs Costs (2)'!$Y:$Y)</f>
        <v>0.27174999999999999</v>
      </c>
      <c r="G2463" s="37">
        <f t="shared" si="496"/>
        <v>16.305</v>
      </c>
      <c r="H2463" s="36">
        <f>_xlfn.XLOOKUP($B2463,'[1]DOT Signs Costs (2)'!$A:$A,'[1]DOT Signs Costs (2)'!$W:$W)</f>
        <v>45.32</v>
      </c>
      <c r="I2463" s="36">
        <f t="shared" si="495"/>
        <v>12.6064825</v>
      </c>
      <c r="J2463" s="36">
        <f t="shared" si="497"/>
        <v>0.1820725</v>
      </c>
      <c r="K2463" s="36">
        <f t="shared" si="498"/>
        <v>12.6064825</v>
      </c>
      <c r="L2463" s="36">
        <f t="shared" si="499"/>
        <v>58.108554999999996</v>
      </c>
      <c r="M2463" s="36">
        <f t="shared" si="500"/>
        <v>4.5440890009999997</v>
      </c>
      <c r="N2463" s="36">
        <f t="shared" si="501"/>
        <v>62.652644000999999</v>
      </c>
      <c r="O2463" s="36">
        <f t="shared" si="502"/>
        <v>11.41696515340443</v>
      </c>
      <c r="P2463" s="36">
        <f t="shared" si="503"/>
        <v>74.069609154404432</v>
      </c>
      <c r="Q2463" s="38">
        <v>44.29</v>
      </c>
      <c r="R2463" s="39">
        <f t="shared" si="504"/>
        <v>-0.40204895765449894</v>
      </c>
      <c r="S2463" s="40"/>
      <c r="T2463" s="41" t="str">
        <f t="shared" si="505"/>
        <v/>
      </c>
      <c r="U2463" s="41" t="str">
        <f t="shared" si="506"/>
        <v/>
      </c>
      <c r="V2463" s="41">
        <f t="shared" si="494"/>
        <v>44.29</v>
      </c>
      <c r="W2463" s="18">
        <f>_xlfn.XLOOKUP($B2463,'[1]Query2 w Prices'!$B:$B,'[1]Query2 w Prices'!$L:$L)</f>
        <v>44.213799999999999</v>
      </c>
    </row>
    <row r="2464" spans="2:23" ht="16.5" customHeight="1" x14ac:dyDescent="0.25">
      <c r="B2464" s="42" t="s">
        <v>4091</v>
      </c>
      <c r="C2464" s="33" t="s">
        <v>7165</v>
      </c>
      <c r="D2464" s="34" t="str">
        <f>_xlfn.XLOOKUP($B2464,[1]Redo!$A:$A,[1]Redo!$AD:$AD)</f>
        <v>SGN,S11,BFY,W16-2P,</v>
      </c>
      <c r="E2464" s="35">
        <v>1326</v>
      </c>
      <c r="F2464" s="36">
        <f>_xlfn.XLOOKUP($B2464,'[1]DOT Signs Costs (2)'!$A:$A,'[1]DOT Signs Costs (2)'!$Y:$Y)</f>
        <v>0.10352500000000002</v>
      </c>
      <c r="G2464" s="37">
        <f t="shared" si="496"/>
        <v>6.2115000000000009</v>
      </c>
      <c r="H2464" s="36">
        <f>_xlfn.XLOOKUP($B2464,'[1]DOT Signs Costs (2)'!$A:$A,'[1]DOT Signs Costs (2)'!$W:$W)</f>
        <v>13.596</v>
      </c>
      <c r="I2464" s="36">
        <f t="shared" si="495"/>
        <v>4.8025247500000008</v>
      </c>
      <c r="J2464" s="36">
        <f t="shared" si="497"/>
        <v>6.9361750000000014E-2</v>
      </c>
      <c r="K2464" s="36">
        <f t="shared" si="498"/>
        <v>4.8025247500000008</v>
      </c>
      <c r="L2464" s="36">
        <f t="shared" si="499"/>
        <v>18.467886500000002</v>
      </c>
      <c r="M2464" s="36">
        <f t="shared" si="500"/>
        <v>1.4441887243000002</v>
      </c>
      <c r="N2464" s="36">
        <f t="shared" si="501"/>
        <v>19.912075224300004</v>
      </c>
      <c r="O2464" s="36">
        <f t="shared" si="502"/>
        <v>3.6285055897109841</v>
      </c>
      <c r="P2464" s="36">
        <f t="shared" si="503"/>
        <v>23.540580814010987</v>
      </c>
      <c r="Q2464" s="38">
        <v>14.82</v>
      </c>
      <c r="R2464" s="39">
        <f t="shared" si="504"/>
        <v>-0.37044883823854646</v>
      </c>
      <c r="S2464" s="40"/>
      <c r="T2464" s="41" t="str">
        <f t="shared" si="505"/>
        <v/>
      </c>
      <c r="U2464" s="41" t="str">
        <f t="shared" si="506"/>
        <v/>
      </c>
      <c r="V2464" s="41">
        <f t="shared" si="494"/>
        <v>14.82</v>
      </c>
      <c r="W2464" s="18">
        <f>_xlfn.XLOOKUP($B2464,'[1]Query2 w Prices'!$B:$B,'[1]Query2 w Prices'!$L:$L)</f>
        <v>14.7379</v>
      </c>
    </row>
    <row r="2465" spans="2:23" ht="16.5" customHeight="1" x14ac:dyDescent="0.25">
      <c r="B2465" s="32" t="s">
        <v>4092</v>
      </c>
      <c r="C2465" s="33" t="s">
        <v>7166</v>
      </c>
      <c r="D2465" s="34" t="str">
        <f>_xlfn.XLOOKUP($B2465,[1]Redo!$A:$A,[1]Redo!$AD:$AD)</f>
        <v>SGN,S11,BFY,W16-3aP,</v>
      </c>
      <c r="E2465" s="35">
        <v>1326</v>
      </c>
      <c r="F2465" s="36">
        <f>_xlfn.XLOOKUP($B2465,'[1]DOT Signs Costs (2)'!$A:$A,'[1]DOT Signs Costs (2)'!$Y:$Y)</f>
        <v>0.145875</v>
      </c>
      <c r="G2465" s="37">
        <f t="shared" si="496"/>
        <v>8.7524999999999995</v>
      </c>
      <c r="H2465" s="36">
        <f>_xlfn.XLOOKUP($B2465,'[1]DOT Signs Costs (2)'!$A:$A,'[1]DOT Signs Costs (2)'!$W:$W)</f>
        <v>22.66</v>
      </c>
      <c r="I2465" s="36">
        <f t="shared" si="495"/>
        <v>6.7671412499999999</v>
      </c>
      <c r="J2465" s="36">
        <f t="shared" si="497"/>
        <v>9.7736250000000011E-2</v>
      </c>
      <c r="K2465" s="36">
        <f t="shared" si="498"/>
        <v>6.7671412499999999</v>
      </c>
      <c r="L2465" s="36">
        <f t="shared" si="499"/>
        <v>29.524877500000002</v>
      </c>
      <c r="M2465" s="36">
        <f t="shared" si="500"/>
        <v>2.3088454205000004</v>
      </c>
      <c r="N2465" s="36">
        <f t="shared" si="501"/>
        <v>31.833722920500001</v>
      </c>
      <c r="O2465" s="36">
        <f t="shared" si="502"/>
        <v>5.8009444147429674</v>
      </c>
      <c r="P2465" s="36">
        <f t="shared" si="503"/>
        <v>37.634667335242966</v>
      </c>
      <c r="Q2465" s="38">
        <v>25.02</v>
      </c>
      <c r="R2465" s="39">
        <f t="shared" si="504"/>
        <v>-0.33518742766805243</v>
      </c>
      <c r="S2465" s="40"/>
      <c r="T2465" s="41" t="str">
        <f t="shared" si="505"/>
        <v/>
      </c>
      <c r="U2465" s="41" t="str">
        <f t="shared" si="506"/>
        <v/>
      </c>
      <c r="V2465" s="41">
        <f t="shared" si="494"/>
        <v>25.02</v>
      </c>
      <c r="W2465" s="18">
        <f>_xlfn.XLOOKUP($B2465,'[1]Query2 w Prices'!$B:$B,'[1]Query2 w Prices'!$L:$L)</f>
        <v>24.941099999999999</v>
      </c>
    </row>
    <row r="2466" spans="2:23" ht="16.5" customHeight="1" x14ac:dyDescent="0.25">
      <c r="B2466" s="42" t="s">
        <v>4095</v>
      </c>
      <c r="C2466" s="33" t="s">
        <v>7167</v>
      </c>
      <c r="D2466" s="34" t="str">
        <f>_xlfn.XLOOKUP($B2466,[1]Redo!$A:$A,[1]Redo!$AD:$AD)</f>
        <v>SGN,S11,BFY,W16-3P,</v>
      </c>
      <c r="E2466" s="35">
        <v>1326</v>
      </c>
      <c r="F2466" s="36">
        <f>_xlfn.XLOOKUP($B2466,'[1]DOT Signs Costs (2)'!$A:$A,'[1]DOT Signs Costs (2)'!$Y:$Y)</f>
        <v>0.27174999999999999</v>
      </c>
      <c r="G2466" s="37">
        <f t="shared" si="496"/>
        <v>16.305</v>
      </c>
      <c r="H2466" s="36">
        <f>_xlfn.XLOOKUP($B2466,'[1]DOT Signs Costs (2)'!$A:$A,'[1]DOT Signs Costs (2)'!$W:$W)</f>
        <v>45.32</v>
      </c>
      <c r="I2466" s="36">
        <f t="shared" si="495"/>
        <v>12.6064825</v>
      </c>
      <c r="J2466" s="36">
        <f t="shared" si="497"/>
        <v>0.1820725</v>
      </c>
      <c r="K2466" s="36">
        <f t="shared" si="498"/>
        <v>12.6064825</v>
      </c>
      <c r="L2466" s="36">
        <f t="shared" si="499"/>
        <v>58.108554999999996</v>
      </c>
      <c r="M2466" s="36">
        <f t="shared" si="500"/>
        <v>4.5440890009999997</v>
      </c>
      <c r="N2466" s="36">
        <f t="shared" si="501"/>
        <v>62.652644000999999</v>
      </c>
      <c r="O2466" s="36">
        <f t="shared" si="502"/>
        <v>11.41696515340443</v>
      </c>
      <c r="P2466" s="36">
        <f t="shared" si="503"/>
        <v>74.069609154404432</v>
      </c>
      <c r="Q2466" s="38">
        <v>44.29</v>
      </c>
      <c r="R2466" s="39">
        <f t="shared" si="504"/>
        <v>-0.40204895765449894</v>
      </c>
      <c r="S2466" s="40"/>
      <c r="T2466" s="41" t="str">
        <f t="shared" si="505"/>
        <v/>
      </c>
      <c r="U2466" s="41" t="str">
        <f t="shared" si="506"/>
        <v/>
      </c>
      <c r="V2466" s="41">
        <f t="shared" si="494"/>
        <v>44.29</v>
      </c>
      <c r="W2466" s="18">
        <f>_xlfn.XLOOKUP($B2466,'[1]Query2 w Prices'!$B:$B,'[1]Query2 w Prices'!$L:$L)</f>
        <v>44.213799999999999</v>
      </c>
    </row>
    <row r="2467" spans="2:23" ht="16.5" customHeight="1" x14ac:dyDescent="0.25">
      <c r="B2467" s="32" t="s">
        <v>4098</v>
      </c>
      <c r="C2467" s="33" t="s">
        <v>7168</v>
      </c>
      <c r="D2467" s="34" t="str">
        <f>_xlfn.XLOOKUP($B2467,[1]Redo!$A:$A,[1]Redo!$AD:$AD)</f>
        <v>SGN,S11,BFY,W16-4P,</v>
      </c>
      <c r="E2467" s="35">
        <v>1326</v>
      </c>
      <c r="F2467" s="36">
        <f>_xlfn.XLOOKUP($B2467,'[1]DOT Signs Costs (2)'!$A:$A,'[1]DOT Signs Costs (2)'!$Y:$Y)</f>
        <v>0.27174999999999999</v>
      </c>
      <c r="G2467" s="37">
        <f t="shared" si="496"/>
        <v>16.305</v>
      </c>
      <c r="H2467" s="36">
        <f>_xlfn.XLOOKUP($B2467,'[1]DOT Signs Costs (2)'!$A:$A,'[1]DOT Signs Costs (2)'!$W:$W)</f>
        <v>45.32</v>
      </c>
      <c r="I2467" s="36">
        <f t="shared" si="495"/>
        <v>12.6064825</v>
      </c>
      <c r="J2467" s="36">
        <f t="shared" si="497"/>
        <v>0.1820725</v>
      </c>
      <c r="K2467" s="36">
        <f t="shared" si="498"/>
        <v>12.6064825</v>
      </c>
      <c r="L2467" s="36">
        <f t="shared" si="499"/>
        <v>58.108554999999996</v>
      </c>
      <c r="M2467" s="36">
        <f t="shared" si="500"/>
        <v>4.5440890009999997</v>
      </c>
      <c r="N2467" s="36">
        <f t="shared" si="501"/>
        <v>62.652644000999999</v>
      </c>
      <c r="O2467" s="36">
        <f t="shared" si="502"/>
        <v>11.41696515340443</v>
      </c>
      <c r="P2467" s="36">
        <f t="shared" si="503"/>
        <v>74.069609154404432</v>
      </c>
      <c r="Q2467" s="38">
        <v>44.29</v>
      </c>
      <c r="R2467" s="39">
        <f t="shared" si="504"/>
        <v>-0.40204895765449894</v>
      </c>
      <c r="S2467" s="40"/>
      <c r="T2467" s="41" t="str">
        <f t="shared" si="505"/>
        <v/>
      </c>
      <c r="U2467" s="41" t="str">
        <f t="shared" si="506"/>
        <v/>
      </c>
      <c r="V2467" s="41">
        <f t="shared" si="494"/>
        <v>44.29</v>
      </c>
      <c r="W2467" s="18">
        <f>_xlfn.XLOOKUP($B2467,'[1]Query2 w Prices'!$B:$B,'[1]Query2 w Prices'!$L:$L)</f>
        <v>44.213799999999999</v>
      </c>
    </row>
    <row r="2468" spans="2:23" ht="16.5" customHeight="1" x14ac:dyDescent="0.25">
      <c r="B2468" s="42" t="s">
        <v>4101</v>
      </c>
      <c r="C2468" s="33" t="s">
        <v>7169</v>
      </c>
      <c r="D2468" s="34" t="str">
        <f>_xlfn.XLOOKUP($B2468,[1]Redo!$A:$A,[1]Redo!$AD:$AD)</f>
        <v>SGN,S11,BFY,W16-5P,</v>
      </c>
      <c r="E2468" s="35">
        <v>1326</v>
      </c>
      <c r="F2468" s="36">
        <f>_xlfn.XLOOKUP($B2468,'[1]DOT Signs Costs (2)'!$A:$A,'[1]DOT Signs Costs (2)'!$Y:$Y)</f>
        <v>0.13764062499999999</v>
      </c>
      <c r="G2468" s="37">
        <f t="shared" si="496"/>
        <v>8.2584374999999994</v>
      </c>
      <c r="H2468" s="36">
        <f>_xlfn.XLOOKUP($B2468,'[1]DOT Signs Costs (2)'!$A:$A,'[1]DOT Signs Costs (2)'!$W:$W)</f>
        <v>19.827500000000001</v>
      </c>
      <c r="I2468" s="36">
        <f t="shared" si="495"/>
        <v>6.3851485937499994</v>
      </c>
      <c r="J2468" s="36">
        <f t="shared" si="497"/>
        <v>9.2219218749999998E-2</v>
      </c>
      <c r="K2468" s="36">
        <f t="shared" si="498"/>
        <v>6.3851485937499994</v>
      </c>
      <c r="L2468" s="36">
        <f t="shared" si="499"/>
        <v>26.3048678125</v>
      </c>
      <c r="M2468" s="36">
        <f t="shared" si="500"/>
        <v>2.0570406629375002</v>
      </c>
      <c r="N2468" s="36">
        <f t="shared" si="501"/>
        <v>28.361908475437499</v>
      </c>
      <c r="O2468" s="36">
        <f t="shared" si="502"/>
        <v>5.1682882009408484</v>
      </c>
      <c r="P2468" s="36">
        <f t="shared" si="503"/>
        <v>33.530196676378345</v>
      </c>
      <c r="Q2468" s="38">
        <v>30.69</v>
      </c>
      <c r="R2468" s="39">
        <f t="shared" si="504"/>
        <v>-8.4705637243673887E-2</v>
      </c>
      <c r="S2468" s="40"/>
      <c r="T2468" s="41" t="str">
        <f t="shared" si="505"/>
        <v/>
      </c>
      <c r="U2468" s="41" t="str">
        <f t="shared" si="506"/>
        <v/>
      </c>
      <c r="V2468" s="41">
        <f t="shared" si="494"/>
        <v>30.69</v>
      </c>
      <c r="W2468" s="18">
        <f>_xlfn.XLOOKUP($B2468,'[1]Query2 w Prices'!$B:$B,'[1]Query2 w Prices'!$L:$L)</f>
        <v>30.609500000000001</v>
      </c>
    </row>
    <row r="2469" spans="2:23" ht="16.5" customHeight="1" x14ac:dyDescent="0.25">
      <c r="B2469" s="32" t="s">
        <v>4104</v>
      </c>
      <c r="C2469" s="33" t="s">
        <v>7170</v>
      </c>
      <c r="D2469" s="34" t="str">
        <f>_xlfn.XLOOKUP($B2469,[1]Redo!$A:$A,[1]Redo!$AD:$AD)</f>
        <v>SGN,S11,BFY,W16-5P,</v>
      </c>
      <c r="E2469" s="35">
        <v>1326</v>
      </c>
      <c r="F2469" s="36">
        <f>_xlfn.XLOOKUP($B2469,'[1]DOT Signs Costs (2)'!$A:$A,'[1]DOT Signs Costs (2)'!$Y:$Y)</f>
        <v>0.24028124999999995</v>
      </c>
      <c r="G2469" s="37">
        <f t="shared" si="496"/>
        <v>14.416874999999997</v>
      </c>
      <c r="H2469" s="36">
        <f>_xlfn.XLOOKUP($B2469,'[1]DOT Signs Costs (2)'!$A:$A,'[1]DOT Signs Costs (2)'!$W:$W)</f>
        <v>39.655000000000001</v>
      </c>
      <c r="I2469" s="36">
        <f t="shared" si="495"/>
        <v>11.146647187499998</v>
      </c>
      <c r="J2469" s="36">
        <f t="shared" si="497"/>
        <v>0.16098843749999997</v>
      </c>
      <c r="K2469" s="36">
        <f t="shared" si="498"/>
        <v>11.146647187499998</v>
      </c>
      <c r="L2469" s="36">
        <f t="shared" si="499"/>
        <v>50.962635625000004</v>
      </c>
      <c r="M2469" s="36">
        <f t="shared" si="500"/>
        <v>3.9852781058750004</v>
      </c>
      <c r="N2469" s="36">
        <f t="shared" si="501"/>
        <v>54.947913730875001</v>
      </c>
      <c r="O2469" s="36">
        <f t="shared" si="502"/>
        <v>10.012959968739064</v>
      </c>
      <c r="P2469" s="36">
        <f t="shared" si="503"/>
        <v>64.960873699614069</v>
      </c>
      <c r="Q2469" s="38" t="e">
        <v>#N/A</v>
      </c>
      <c r="R2469" s="39" t="str">
        <f t="shared" si="504"/>
        <v xml:space="preserve"> </v>
      </c>
      <c r="S2469" s="40"/>
      <c r="T2469" s="41" t="str">
        <f t="shared" si="505"/>
        <v/>
      </c>
      <c r="U2469" s="41" t="str">
        <f t="shared" si="506"/>
        <v/>
      </c>
      <c r="V2469" s="41" t="e">
        <f t="shared" si="494"/>
        <v>#N/A</v>
      </c>
      <c r="W2469" s="18" t="e">
        <f>_xlfn.XLOOKUP($B2469,'[1]Query2 w Prices'!$B:$B,'[1]Query2 w Prices'!$L:$L)</f>
        <v>#N/A</v>
      </c>
    </row>
    <row r="2470" spans="2:23" ht="16.5" customHeight="1" x14ac:dyDescent="0.25">
      <c r="B2470" s="42" t="s">
        <v>4105</v>
      </c>
      <c r="C2470" s="33" t="s">
        <v>7171</v>
      </c>
      <c r="D2470" s="34" t="str">
        <f>_xlfn.XLOOKUP($B2470,[1]Redo!$A:$A,[1]Redo!$AD:$AD)</f>
        <v>SGN,S11,MUL,W16-5P,</v>
      </c>
      <c r="E2470" s="35">
        <v>1326</v>
      </c>
      <c r="F2470" s="36">
        <f>_xlfn.XLOOKUP($B2470,'[1]DOT Signs Costs (2)'!$A:$A,'[1]DOT Signs Costs (2)'!$Y:$Y)</f>
        <v>0.17705000000000001</v>
      </c>
      <c r="G2470" s="37">
        <f t="shared" si="496"/>
        <v>10.623000000000001</v>
      </c>
      <c r="H2470" s="36">
        <f>_xlfn.XLOOKUP($B2470,'[1]DOT Signs Costs (2)'!$A:$A,'[1]DOT Signs Costs (2)'!$W:$W)</f>
        <v>27.192</v>
      </c>
      <c r="I2470" s="36">
        <f t="shared" si="495"/>
        <v>8.2133495000000014</v>
      </c>
      <c r="J2470" s="36">
        <f t="shared" si="497"/>
        <v>0.11862350000000002</v>
      </c>
      <c r="K2470" s="36">
        <f t="shared" si="498"/>
        <v>8.2133495000000014</v>
      </c>
      <c r="L2470" s="36">
        <f t="shared" si="499"/>
        <v>35.523973000000005</v>
      </c>
      <c r="M2470" s="36">
        <f t="shared" si="500"/>
        <v>2.7779746886000005</v>
      </c>
      <c r="N2470" s="36">
        <f t="shared" si="501"/>
        <v>38.301947688600009</v>
      </c>
      <c r="O2470" s="36">
        <f t="shared" si="502"/>
        <v>6.9796256652997126</v>
      </c>
      <c r="P2470" s="36">
        <f t="shared" si="503"/>
        <v>45.281573353899724</v>
      </c>
      <c r="Q2470" s="38" t="e">
        <v>#N/A</v>
      </c>
      <c r="R2470" s="39" t="str">
        <f t="shared" si="504"/>
        <v xml:space="preserve"> </v>
      </c>
      <c r="S2470" s="40"/>
      <c r="T2470" s="41" t="str">
        <f t="shared" si="505"/>
        <v/>
      </c>
      <c r="U2470" s="41" t="str">
        <f t="shared" si="506"/>
        <v/>
      </c>
      <c r="V2470" s="41" t="e">
        <f t="shared" si="494"/>
        <v>#N/A</v>
      </c>
      <c r="W2470" s="18" t="e">
        <f>_xlfn.XLOOKUP($B2470,'[1]Query2 w Prices'!$B:$B,'[1]Query2 w Prices'!$L:$L)</f>
        <v>#N/A</v>
      </c>
    </row>
    <row r="2471" spans="2:23" ht="16.5" customHeight="1" x14ac:dyDescent="0.25">
      <c r="B2471" s="32" t="s">
        <v>4106</v>
      </c>
      <c r="C2471" s="33" t="s">
        <v>7172</v>
      </c>
      <c r="D2471" s="34" t="str">
        <f>_xlfn.XLOOKUP($B2471,[1]Redo!$A:$A,[1]Redo!$AD:$AD)</f>
        <v>SGN,S11,MUL,W16-5P,</v>
      </c>
      <c r="E2471" s="35">
        <v>1326</v>
      </c>
      <c r="F2471" s="36">
        <f>_xlfn.XLOOKUP($B2471,'[1]DOT Signs Costs (2)'!$A:$A,'[1]DOT Signs Costs (2)'!$Y:$Y)</f>
        <v>0.24028124999999995</v>
      </c>
      <c r="G2471" s="37">
        <f t="shared" si="496"/>
        <v>14.416874999999997</v>
      </c>
      <c r="H2471" s="36">
        <f>_xlfn.XLOOKUP($B2471,'[1]DOT Signs Costs (2)'!$A:$A,'[1]DOT Signs Costs (2)'!$W:$W)</f>
        <v>39.655000000000001</v>
      </c>
      <c r="I2471" s="36">
        <f t="shared" si="495"/>
        <v>11.146647187499998</v>
      </c>
      <c r="J2471" s="36">
        <f t="shared" si="497"/>
        <v>0.16098843749999997</v>
      </c>
      <c r="K2471" s="36">
        <f t="shared" si="498"/>
        <v>11.146647187499998</v>
      </c>
      <c r="L2471" s="36">
        <f t="shared" si="499"/>
        <v>50.962635625000004</v>
      </c>
      <c r="M2471" s="36">
        <f t="shared" si="500"/>
        <v>3.9852781058750004</v>
      </c>
      <c r="N2471" s="36">
        <f t="shared" si="501"/>
        <v>54.947913730875001</v>
      </c>
      <c r="O2471" s="36">
        <f t="shared" si="502"/>
        <v>10.012959968739064</v>
      </c>
      <c r="P2471" s="36">
        <f t="shared" si="503"/>
        <v>64.960873699614069</v>
      </c>
      <c r="Q2471" s="38" t="e">
        <v>#N/A</v>
      </c>
      <c r="R2471" s="39" t="str">
        <f t="shared" si="504"/>
        <v xml:space="preserve"> </v>
      </c>
      <c r="S2471" s="40"/>
      <c r="T2471" s="41" t="str">
        <f t="shared" si="505"/>
        <v/>
      </c>
      <c r="U2471" s="41" t="str">
        <f t="shared" si="506"/>
        <v/>
      </c>
      <c r="V2471" s="41" t="e">
        <f t="shared" si="494"/>
        <v>#N/A</v>
      </c>
      <c r="W2471" s="18" t="e">
        <f>_xlfn.XLOOKUP($B2471,'[1]Query2 w Prices'!$B:$B,'[1]Query2 w Prices'!$L:$L)</f>
        <v>#N/A</v>
      </c>
    </row>
    <row r="2472" spans="2:23" ht="16.5" customHeight="1" x14ac:dyDescent="0.25">
      <c r="B2472" s="42" t="s">
        <v>4107</v>
      </c>
      <c r="C2472" s="33" t="s">
        <v>7173</v>
      </c>
      <c r="D2472" s="34" t="str">
        <f>_xlfn.XLOOKUP($B2472,[1]Redo!$A:$A,[1]Redo!$AD:$AD)</f>
        <v>SGN,S11,BFY,W16-6P,</v>
      </c>
      <c r="E2472" s="35">
        <v>1326</v>
      </c>
      <c r="F2472" s="36">
        <f>_xlfn.XLOOKUP($B2472,'[1]DOT Signs Costs (2)'!$A:$A,'[1]DOT Signs Costs (2)'!$Y:$Y)</f>
        <v>0.13764062499999999</v>
      </c>
      <c r="G2472" s="37">
        <f t="shared" si="496"/>
        <v>8.2584374999999994</v>
      </c>
      <c r="H2472" s="36">
        <f>_xlfn.XLOOKUP($B2472,'[1]DOT Signs Costs (2)'!$A:$A,'[1]DOT Signs Costs (2)'!$W:$W)</f>
        <v>19.827500000000001</v>
      </c>
      <c r="I2472" s="36">
        <f t="shared" si="495"/>
        <v>6.3851485937499994</v>
      </c>
      <c r="J2472" s="36">
        <f t="shared" si="497"/>
        <v>9.2219218749999998E-2</v>
      </c>
      <c r="K2472" s="36">
        <f t="shared" si="498"/>
        <v>6.3851485937499994</v>
      </c>
      <c r="L2472" s="36">
        <f t="shared" si="499"/>
        <v>26.3048678125</v>
      </c>
      <c r="M2472" s="36">
        <f t="shared" si="500"/>
        <v>2.0570406629375002</v>
      </c>
      <c r="N2472" s="36">
        <f t="shared" si="501"/>
        <v>28.361908475437499</v>
      </c>
      <c r="O2472" s="36">
        <f t="shared" si="502"/>
        <v>5.1682882009408484</v>
      </c>
      <c r="P2472" s="36">
        <f t="shared" si="503"/>
        <v>33.530196676378345</v>
      </c>
      <c r="Q2472" s="38">
        <v>30.69</v>
      </c>
      <c r="R2472" s="39">
        <f t="shared" si="504"/>
        <v>-8.4705637243673887E-2</v>
      </c>
      <c r="S2472" s="40"/>
      <c r="T2472" s="41" t="str">
        <f t="shared" si="505"/>
        <v/>
      </c>
      <c r="U2472" s="41" t="str">
        <f t="shared" si="506"/>
        <v/>
      </c>
      <c r="V2472" s="41">
        <f t="shared" si="494"/>
        <v>30.69</v>
      </c>
      <c r="W2472" s="18">
        <f>_xlfn.XLOOKUP($B2472,'[1]Query2 w Prices'!$B:$B,'[1]Query2 w Prices'!$L:$L)</f>
        <v>30.609500000000001</v>
      </c>
    </row>
    <row r="2473" spans="2:23" ht="16.5" customHeight="1" x14ac:dyDescent="0.25">
      <c r="B2473" s="32" t="s">
        <v>4109</v>
      </c>
      <c r="C2473" s="33" t="s">
        <v>7174</v>
      </c>
      <c r="D2473" s="34" t="str">
        <f>_xlfn.XLOOKUP($B2473,[1]Redo!$A:$A,[1]Redo!$AD:$AD)</f>
        <v>SGN,S11,BFY,W16-6P,</v>
      </c>
      <c r="E2473" s="35">
        <v>1326</v>
      </c>
      <c r="F2473" s="36">
        <f>_xlfn.XLOOKUP($B2473,'[1]DOT Signs Costs (2)'!$A:$A,'[1]DOT Signs Costs (2)'!$Y:$Y)</f>
        <v>0.24028124999999995</v>
      </c>
      <c r="G2473" s="37">
        <f t="shared" si="496"/>
        <v>14.416874999999997</v>
      </c>
      <c r="H2473" s="36">
        <f>_xlfn.XLOOKUP($B2473,'[1]DOT Signs Costs (2)'!$A:$A,'[1]DOT Signs Costs (2)'!$W:$W)</f>
        <v>39.655000000000001</v>
      </c>
      <c r="I2473" s="36">
        <f t="shared" si="495"/>
        <v>11.146647187499998</v>
      </c>
      <c r="J2473" s="36">
        <f t="shared" si="497"/>
        <v>0.16098843749999997</v>
      </c>
      <c r="K2473" s="36">
        <f t="shared" si="498"/>
        <v>11.146647187499998</v>
      </c>
      <c r="L2473" s="36">
        <f t="shared" si="499"/>
        <v>50.962635625000004</v>
      </c>
      <c r="M2473" s="36">
        <f t="shared" si="500"/>
        <v>3.9852781058750004</v>
      </c>
      <c r="N2473" s="36">
        <f t="shared" si="501"/>
        <v>54.947913730875001</v>
      </c>
      <c r="O2473" s="36">
        <f t="shared" si="502"/>
        <v>10.012959968739064</v>
      </c>
      <c r="P2473" s="36">
        <f t="shared" si="503"/>
        <v>64.960873699614069</v>
      </c>
      <c r="Q2473" s="38" t="e">
        <v>#N/A</v>
      </c>
      <c r="R2473" s="39" t="str">
        <f t="shared" si="504"/>
        <v xml:space="preserve"> </v>
      </c>
      <c r="S2473" s="40"/>
      <c r="T2473" s="41" t="str">
        <f t="shared" si="505"/>
        <v/>
      </c>
      <c r="U2473" s="41" t="str">
        <f t="shared" si="506"/>
        <v/>
      </c>
      <c r="V2473" s="41" t="e">
        <f t="shared" si="494"/>
        <v>#N/A</v>
      </c>
      <c r="W2473" s="18" t="e">
        <f>_xlfn.XLOOKUP($B2473,'[1]Query2 w Prices'!$B:$B,'[1]Query2 w Prices'!$L:$L)</f>
        <v>#N/A</v>
      </c>
    </row>
    <row r="2474" spans="2:23" ht="16.5" customHeight="1" x14ac:dyDescent="0.25">
      <c r="B2474" s="42" t="s">
        <v>4110</v>
      </c>
      <c r="C2474" s="33" t="s">
        <v>7175</v>
      </c>
      <c r="D2474" s="34" t="str">
        <f>_xlfn.XLOOKUP($B2474,[1]Redo!$A:$A,[1]Redo!$AD:$AD)</f>
        <v>SGN,S11,MUL,W16-6P,</v>
      </c>
      <c r="E2474" s="35">
        <v>1326</v>
      </c>
      <c r="F2474" s="36">
        <f>_xlfn.XLOOKUP($B2474,'[1]DOT Signs Costs (2)'!$A:$A,'[1]DOT Signs Costs (2)'!$Y:$Y)</f>
        <v>0.17705000000000001</v>
      </c>
      <c r="G2474" s="37">
        <f t="shared" si="496"/>
        <v>10.623000000000001</v>
      </c>
      <c r="H2474" s="36">
        <f>_xlfn.XLOOKUP($B2474,'[1]DOT Signs Costs (2)'!$A:$A,'[1]DOT Signs Costs (2)'!$W:$W)</f>
        <v>27.192</v>
      </c>
      <c r="I2474" s="36">
        <f t="shared" si="495"/>
        <v>8.2133495000000014</v>
      </c>
      <c r="J2474" s="36">
        <f t="shared" si="497"/>
        <v>0.11862350000000002</v>
      </c>
      <c r="K2474" s="36">
        <f t="shared" si="498"/>
        <v>8.2133495000000014</v>
      </c>
      <c r="L2474" s="36">
        <f t="shared" si="499"/>
        <v>35.523973000000005</v>
      </c>
      <c r="M2474" s="36">
        <f t="shared" si="500"/>
        <v>2.7779746886000005</v>
      </c>
      <c r="N2474" s="36">
        <f t="shared" si="501"/>
        <v>38.301947688600009</v>
      </c>
      <c r="O2474" s="36">
        <f t="shared" si="502"/>
        <v>6.9796256652997126</v>
      </c>
      <c r="P2474" s="36">
        <f t="shared" si="503"/>
        <v>45.281573353899724</v>
      </c>
      <c r="Q2474" s="38" t="e">
        <v>#N/A</v>
      </c>
      <c r="R2474" s="39" t="str">
        <f t="shared" si="504"/>
        <v xml:space="preserve"> </v>
      </c>
      <c r="S2474" s="40"/>
      <c r="T2474" s="41" t="str">
        <f t="shared" si="505"/>
        <v/>
      </c>
      <c r="U2474" s="41" t="str">
        <f t="shared" si="506"/>
        <v/>
      </c>
      <c r="V2474" s="41" t="e">
        <f t="shared" si="494"/>
        <v>#N/A</v>
      </c>
      <c r="W2474" s="18" t="e">
        <f>_xlfn.XLOOKUP($B2474,'[1]Query2 w Prices'!$B:$B,'[1]Query2 w Prices'!$L:$L)</f>
        <v>#N/A</v>
      </c>
    </row>
    <row r="2475" spans="2:23" ht="16.5" customHeight="1" x14ac:dyDescent="0.25">
      <c r="B2475" s="32" t="s">
        <v>4111</v>
      </c>
      <c r="C2475" s="33" t="s">
        <v>7176</v>
      </c>
      <c r="D2475" s="34" t="str">
        <f>_xlfn.XLOOKUP($B2475,[1]Redo!$A:$A,[1]Redo!$AD:$AD)</f>
        <v>SGN,S11,MUL,W16-6P,</v>
      </c>
      <c r="E2475" s="35">
        <v>1326</v>
      </c>
      <c r="F2475" s="36">
        <f>_xlfn.XLOOKUP($B2475,'[1]DOT Signs Costs (2)'!$A:$A,'[1]DOT Signs Costs (2)'!$Y:$Y)</f>
        <v>0.24028124999999995</v>
      </c>
      <c r="G2475" s="37">
        <f t="shared" si="496"/>
        <v>14.416874999999997</v>
      </c>
      <c r="H2475" s="36">
        <f>_xlfn.XLOOKUP($B2475,'[1]DOT Signs Costs (2)'!$A:$A,'[1]DOT Signs Costs (2)'!$W:$W)</f>
        <v>39.655000000000001</v>
      </c>
      <c r="I2475" s="36">
        <f t="shared" si="495"/>
        <v>11.146647187499998</v>
      </c>
      <c r="J2475" s="36">
        <f t="shared" si="497"/>
        <v>0.16098843749999997</v>
      </c>
      <c r="K2475" s="36">
        <f t="shared" si="498"/>
        <v>11.146647187499998</v>
      </c>
      <c r="L2475" s="36">
        <f t="shared" si="499"/>
        <v>50.962635625000004</v>
      </c>
      <c r="M2475" s="36">
        <f t="shared" si="500"/>
        <v>3.9852781058750004</v>
      </c>
      <c r="N2475" s="36">
        <f t="shared" si="501"/>
        <v>54.947913730875001</v>
      </c>
      <c r="O2475" s="36">
        <f t="shared" si="502"/>
        <v>10.012959968739064</v>
      </c>
      <c r="P2475" s="36">
        <f t="shared" si="503"/>
        <v>64.960873699614069</v>
      </c>
      <c r="Q2475" s="38" t="e">
        <v>#N/A</v>
      </c>
      <c r="R2475" s="39" t="str">
        <f t="shared" si="504"/>
        <v xml:space="preserve"> </v>
      </c>
      <c r="S2475" s="40"/>
      <c r="T2475" s="41" t="str">
        <f t="shared" si="505"/>
        <v/>
      </c>
      <c r="U2475" s="41" t="str">
        <f t="shared" si="506"/>
        <v/>
      </c>
      <c r="V2475" s="41" t="e">
        <f t="shared" si="494"/>
        <v>#N/A</v>
      </c>
      <c r="W2475" s="18" t="e">
        <f>_xlfn.XLOOKUP($B2475,'[1]Query2 w Prices'!$B:$B,'[1]Query2 w Prices'!$L:$L)</f>
        <v>#N/A</v>
      </c>
    </row>
    <row r="2476" spans="2:23" ht="16.5" customHeight="1" x14ac:dyDescent="0.25">
      <c r="B2476" s="42" t="s">
        <v>4112</v>
      </c>
      <c r="C2476" s="33" t="s">
        <v>7177</v>
      </c>
      <c r="D2476" s="34" t="str">
        <f>_xlfn.XLOOKUP($B2476,[1]Redo!$A:$A,[1]Redo!$AD:$AD)</f>
        <v>SGN,S11,BFY,W16-7aP,</v>
      </c>
      <c r="E2476" s="35">
        <v>1326</v>
      </c>
      <c r="F2476" s="36">
        <f>_xlfn.XLOOKUP($B2476,'[1]DOT Signs Costs (2)'!$A:$A,'[1]DOT Signs Costs (2)'!$Y:$Y)</f>
        <v>0.13764062499999999</v>
      </c>
      <c r="G2476" s="37">
        <f t="shared" si="496"/>
        <v>8.2584374999999994</v>
      </c>
      <c r="H2476" s="36">
        <f>_xlfn.XLOOKUP($B2476,'[1]DOT Signs Costs (2)'!$A:$A,'[1]DOT Signs Costs (2)'!$W:$W)</f>
        <v>19.827500000000001</v>
      </c>
      <c r="I2476" s="36">
        <f t="shared" si="495"/>
        <v>6.3851485937499994</v>
      </c>
      <c r="J2476" s="36">
        <f t="shared" si="497"/>
        <v>9.2219218749999998E-2</v>
      </c>
      <c r="K2476" s="36">
        <f t="shared" si="498"/>
        <v>6.3851485937499994</v>
      </c>
      <c r="L2476" s="36">
        <f t="shared" si="499"/>
        <v>26.3048678125</v>
      </c>
      <c r="M2476" s="36">
        <f t="shared" si="500"/>
        <v>2.0570406629375002</v>
      </c>
      <c r="N2476" s="36">
        <f t="shared" si="501"/>
        <v>28.361908475437499</v>
      </c>
      <c r="O2476" s="36">
        <f t="shared" si="502"/>
        <v>5.1682882009408484</v>
      </c>
      <c r="P2476" s="36">
        <f t="shared" si="503"/>
        <v>33.530196676378345</v>
      </c>
      <c r="Q2476" s="38" t="e">
        <v>#N/A</v>
      </c>
      <c r="R2476" s="39" t="str">
        <f t="shared" si="504"/>
        <v xml:space="preserve"> </v>
      </c>
      <c r="S2476" s="40"/>
      <c r="T2476" s="41" t="str">
        <f t="shared" si="505"/>
        <v/>
      </c>
      <c r="U2476" s="41" t="str">
        <f t="shared" si="506"/>
        <v/>
      </c>
      <c r="V2476" s="41" t="e">
        <f t="shared" si="494"/>
        <v>#N/A</v>
      </c>
      <c r="W2476" s="18" t="e">
        <f>_xlfn.XLOOKUP($B2476,'[1]Query2 w Prices'!$B:$B,'[1]Query2 w Prices'!$L:$L)</f>
        <v>#N/A</v>
      </c>
    </row>
    <row r="2477" spans="2:23" ht="16.5" customHeight="1" x14ac:dyDescent="0.25">
      <c r="B2477" s="32" t="s">
        <v>4113</v>
      </c>
      <c r="C2477" s="33" t="s">
        <v>7178</v>
      </c>
      <c r="D2477" s="34" t="str">
        <f>_xlfn.XLOOKUP($B2477,[1]Redo!$A:$A,[1]Redo!$AD:$AD)</f>
        <v>SGN,S11,BFY,W16-7aP,</v>
      </c>
      <c r="E2477" s="35">
        <v>1326</v>
      </c>
      <c r="F2477" s="36">
        <f>_xlfn.XLOOKUP($B2477,'[1]DOT Signs Costs (2)'!$A:$A,'[1]DOT Signs Costs (2)'!$Y:$Y)</f>
        <v>0.24028124999999995</v>
      </c>
      <c r="G2477" s="37">
        <f t="shared" si="496"/>
        <v>14.416874999999997</v>
      </c>
      <c r="H2477" s="36">
        <f>_xlfn.XLOOKUP($B2477,'[1]DOT Signs Costs (2)'!$A:$A,'[1]DOT Signs Costs (2)'!$W:$W)</f>
        <v>39.655000000000001</v>
      </c>
      <c r="I2477" s="36">
        <f t="shared" si="495"/>
        <v>11.146647187499998</v>
      </c>
      <c r="J2477" s="36">
        <f t="shared" si="497"/>
        <v>0.16098843749999997</v>
      </c>
      <c r="K2477" s="36">
        <f t="shared" si="498"/>
        <v>11.146647187499998</v>
      </c>
      <c r="L2477" s="36">
        <f t="shared" si="499"/>
        <v>50.962635625000004</v>
      </c>
      <c r="M2477" s="36">
        <f t="shared" si="500"/>
        <v>3.9852781058750004</v>
      </c>
      <c r="N2477" s="36">
        <f t="shared" si="501"/>
        <v>54.947913730875001</v>
      </c>
      <c r="O2477" s="36">
        <f t="shared" si="502"/>
        <v>10.012959968739064</v>
      </c>
      <c r="P2477" s="36">
        <f t="shared" si="503"/>
        <v>64.960873699614069</v>
      </c>
      <c r="Q2477" s="38" t="e">
        <v>#N/A</v>
      </c>
      <c r="R2477" s="39" t="str">
        <f t="shared" si="504"/>
        <v xml:space="preserve"> </v>
      </c>
      <c r="S2477" s="40"/>
      <c r="T2477" s="41" t="str">
        <f t="shared" si="505"/>
        <v/>
      </c>
      <c r="U2477" s="41" t="str">
        <f t="shared" si="506"/>
        <v/>
      </c>
      <c r="V2477" s="41" t="e">
        <f t="shared" si="494"/>
        <v>#N/A</v>
      </c>
      <c r="W2477" s="18" t="e">
        <f>_xlfn.XLOOKUP($B2477,'[1]Query2 w Prices'!$B:$B,'[1]Query2 w Prices'!$L:$L)</f>
        <v>#N/A</v>
      </c>
    </row>
    <row r="2478" spans="2:23" ht="16.5" customHeight="1" x14ac:dyDescent="0.25">
      <c r="B2478" s="42" t="s">
        <v>4114</v>
      </c>
      <c r="C2478" s="33" t="s">
        <v>7179</v>
      </c>
      <c r="D2478" s="34" t="str">
        <f>_xlfn.XLOOKUP($B2478,[1]Redo!$A:$A,[1]Redo!$AD:$AD)</f>
        <v>SGN,S11,BFY,W16-7P,</v>
      </c>
      <c r="E2478" s="35">
        <v>1326</v>
      </c>
      <c r="F2478" s="36">
        <f>_xlfn.XLOOKUP($B2478,'[1]DOT Signs Costs (2)'!$A:$A,'[1]DOT Signs Costs (2)'!$Y:$Y)</f>
        <v>0.13764062499999999</v>
      </c>
      <c r="G2478" s="37">
        <f t="shared" si="496"/>
        <v>8.2584374999999994</v>
      </c>
      <c r="H2478" s="36">
        <f>_xlfn.XLOOKUP($B2478,'[1]DOT Signs Costs (2)'!$A:$A,'[1]DOT Signs Costs (2)'!$W:$W)</f>
        <v>19.827500000000001</v>
      </c>
      <c r="I2478" s="36">
        <f t="shared" si="495"/>
        <v>6.3851485937499994</v>
      </c>
      <c r="J2478" s="36">
        <f t="shared" si="497"/>
        <v>9.2219218749999998E-2</v>
      </c>
      <c r="K2478" s="36">
        <f t="shared" si="498"/>
        <v>6.3851485937499994</v>
      </c>
      <c r="L2478" s="36">
        <f t="shared" si="499"/>
        <v>26.3048678125</v>
      </c>
      <c r="M2478" s="36">
        <f t="shared" si="500"/>
        <v>2.0570406629375002</v>
      </c>
      <c r="N2478" s="36">
        <f t="shared" si="501"/>
        <v>28.361908475437499</v>
      </c>
      <c r="O2478" s="36">
        <f t="shared" si="502"/>
        <v>5.1682882009408484</v>
      </c>
      <c r="P2478" s="36">
        <f t="shared" si="503"/>
        <v>33.530196676378345</v>
      </c>
      <c r="Q2478" s="38">
        <v>19.920000000000002</v>
      </c>
      <c r="R2478" s="39">
        <f t="shared" si="504"/>
        <v>-0.40590864431065438</v>
      </c>
      <c r="S2478" s="40"/>
      <c r="T2478" s="41" t="str">
        <f t="shared" si="505"/>
        <v/>
      </c>
      <c r="U2478" s="41" t="str">
        <f t="shared" si="506"/>
        <v/>
      </c>
      <c r="V2478" s="41">
        <f t="shared" si="494"/>
        <v>19.920000000000002</v>
      </c>
      <c r="W2478" s="18">
        <f>_xlfn.XLOOKUP($B2478,'[1]Query2 w Prices'!$B:$B,'[1]Query2 w Prices'!$L:$L)</f>
        <v>19.839500000000001</v>
      </c>
    </row>
    <row r="2479" spans="2:23" ht="16.5" customHeight="1" x14ac:dyDescent="0.25">
      <c r="B2479" s="32" t="s">
        <v>4117</v>
      </c>
      <c r="C2479" s="33" t="s">
        <v>7180</v>
      </c>
      <c r="D2479" s="34" t="str">
        <f>_xlfn.XLOOKUP($B2479,[1]Redo!$A:$A,[1]Redo!$AD:$AD)</f>
        <v>SGN,S11,BFY,W16-7P,</v>
      </c>
      <c r="E2479" s="35">
        <v>1326</v>
      </c>
      <c r="F2479" s="36">
        <f>_xlfn.XLOOKUP($B2479,'[1]DOT Signs Costs (2)'!$A:$A,'[1]DOT Signs Costs (2)'!$Y:$Y)</f>
        <v>6.6762500000000002E-2</v>
      </c>
      <c r="G2479" s="37">
        <f t="shared" si="496"/>
        <v>4.0057499999999999</v>
      </c>
      <c r="H2479" s="36">
        <f>_xlfn.XLOOKUP($B2479,'[1]DOT Signs Costs (2)'!$A:$A,'[1]DOT Signs Costs (2)'!$W:$W)</f>
        <v>6.798</v>
      </c>
      <c r="I2479" s="36">
        <f t="shared" si="495"/>
        <v>3.097112375</v>
      </c>
      <c r="J2479" s="36">
        <f t="shared" si="497"/>
        <v>4.4730875000000003E-2</v>
      </c>
      <c r="K2479" s="36">
        <f t="shared" si="498"/>
        <v>3.097112375</v>
      </c>
      <c r="L2479" s="36">
        <f t="shared" si="499"/>
        <v>9.9398432499999991</v>
      </c>
      <c r="M2479" s="36">
        <f t="shared" si="500"/>
        <v>0.77729574214999997</v>
      </c>
      <c r="N2479" s="36">
        <f t="shared" si="501"/>
        <v>10.71713899215</v>
      </c>
      <c r="O2479" s="36">
        <f t="shared" si="502"/>
        <v>1.9529455519166197</v>
      </c>
      <c r="P2479" s="36">
        <f t="shared" si="503"/>
        <v>12.670084544066619</v>
      </c>
      <c r="Q2479" s="38" t="e">
        <v>#N/A</v>
      </c>
      <c r="R2479" s="39" t="str">
        <f t="shared" si="504"/>
        <v xml:space="preserve"> </v>
      </c>
      <c r="S2479" s="40"/>
      <c r="T2479" s="41" t="str">
        <f t="shared" si="505"/>
        <v/>
      </c>
      <c r="U2479" s="41" t="str">
        <f t="shared" si="506"/>
        <v/>
      </c>
      <c r="V2479" s="41" t="e">
        <f t="shared" si="494"/>
        <v>#N/A</v>
      </c>
      <c r="W2479" s="18" t="e">
        <f>_xlfn.XLOOKUP($B2479,'[1]Query2 w Prices'!$B:$B,'[1]Query2 w Prices'!$L:$L)</f>
        <v>#N/A</v>
      </c>
    </row>
    <row r="2480" spans="2:23" ht="16.5" customHeight="1" x14ac:dyDescent="0.25">
      <c r="B2480" s="42" t="s">
        <v>4118</v>
      </c>
      <c r="C2480" s="33" t="s">
        <v>7181</v>
      </c>
      <c r="D2480" s="34" t="str">
        <f>_xlfn.XLOOKUP($B2480,[1]Redo!$A:$A,[1]Redo!$AD:$AD)</f>
        <v>SGN,S11,BFY,W16-7P,</v>
      </c>
      <c r="E2480" s="35">
        <v>1326</v>
      </c>
      <c r="F2480" s="36">
        <f>_xlfn.XLOOKUP($B2480,'[1]DOT Signs Costs (2)'!$A:$A,'[1]DOT Signs Costs (2)'!$Y:$Y)</f>
        <v>0.24028124999999995</v>
      </c>
      <c r="G2480" s="37">
        <f t="shared" si="496"/>
        <v>14.416874999999997</v>
      </c>
      <c r="H2480" s="36">
        <f>_xlfn.XLOOKUP($B2480,'[1]DOT Signs Costs (2)'!$A:$A,'[1]DOT Signs Costs (2)'!$W:$W)</f>
        <v>39.655000000000001</v>
      </c>
      <c r="I2480" s="36">
        <f t="shared" si="495"/>
        <v>11.146647187499998</v>
      </c>
      <c r="J2480" s="36">
        <f t="shared" si="497"/>
        <v>0.16098843749999997</v>
      </c>
      <c r="K2480" s="36">
        <f t="shared" si="498"/>
        <v>11.146647187499998</v>
      </c>
      <c r="L2480" s="36">
        <f t="shared" si="499"/>
        <v>50.962635625000004</v>
      </c>
      <c r="M2480" s="36">
        <f t="shared" si="500"/>
        <v>3.9852781058750004</v>
      </c>
      <c r="N2480" s="36">
        <f t="shared" si="501"/>
        <v>54.947913730875001</v>
      </c>
      <c r="O2480" s="36">
        <f t="shared" si="502"/>
        <v>10.012959968739064</v>
      </c>
      <c r="P2480" s="36">
        <f t="shared" si="503"/>
        <v>64.960873699614069</v>
      </c>
      <c r="Q2480" s="38" t="e">
        <v>#N/A</v>
      </c>
      <c r="R2480" s="39" t="str">
        <f t="shared" si="504"/>
        <v xml:space="preserve"> </v>
      </c>
      <c r="S2480" s="40"/>
      <c r="T2480" s="41" t="str">
        <f t="shared" si="505"/>
        <v/>
      </c>
      <c r="U2480" s="41" t="str">
        <f t="shared" si="506"/>
        <v/>
      </c>
      <c r="V2480" s="41" t="e">
        <f t="shared" si="494"/>
        <v>#N/A</v>
      </c>
      <c r="W2480" s="18" t="e">
        <f>_xlfn.XLOOKUP($B2480,'[1]Query2 w Prices'!$B:$B,'[1]Query2 w Prices'!$L:$L)</f>
        <v>#N/A</v>
      </c>
    </row>
    <row r="2481" spans="2:23" ht="16.5" customHeight="1" x14ac:dyDescent="0.25">
      <c r="B2481" s="32" t="s">
        <v>4119</v>
      </c>
      <c r="C2481" s="33" t="s">
        <v>7182</v>
      </c>
      <c r="D2481" s="34" t="str">
        <f>_xlfn.XLOOKUP($B2481,[1]Redo!$A:$A,[1]Redo!$AD:$AD)</f>
        <v>SGN,S11,BFY,W16-7P,</v>
      </c>
      <c r="E2481" s="35">
        <v>1326</v>
      </c>
      <c r="F2481" s="36">
        <f>_xlfn.XLOOKUP($B2481,'[1]DOT Signs Costs (2)'!$A:$A,'[1]DOT Signs Costs (2)'!$Y:$Y)</f>
        <v>6.6762500000000002E-2</v>
      </c>
      <c r="G2481" s="37">
        <f t="shared" si="496"/>
        <v>4.0057499999999999</v>
      </c>
      <c r="H2481" s="36">
        <f>_xlfn.XLOOKUP($B2481,'[1]DOT Signs Costs (2)'!$A:$A,'[1]DOT Signs Costs (2)'!$W:$W)</f>
        <v>6.798</v>
      </c>
      <c r="I2481" s="36">
        <f t="shared" si="495"/>
        <v>3.097112375</v>
      </c>
      <c r="J2481" s="36">
        <f t="shared" si="497"/>
        <v>4.4730875000000003E-2</v>
      </c>
      <c r="K2481" s="36">
        <f t="shared" si="498"/>
        <v>3.097112375</v>
      </c>
      <c r="L2481" s="36">
        <f t="shared" si="499"/>
        <v>9.9398432499999991</v>
      </c>
      <c r="M2481" s="36">
        <f t="shared" si="500"/>
        <v>0.77729574214999997</v>
      </c>
      <c r="N2481" s="36">
        <f t="shared" si="501"/>
        <v>10.71713899215</v>
      </c>
      <c r="O2481" s="36">
        <f t="shared" si="502"/>
        <v>1.9529455519166197</v>
      </c>
      <c r="P2481" s="36">
        <f t="shared" si="503"/>
        <v>12.670084544066619</v>
      </c>
      <c r="Q2481" s="38" t="e">
        <v>#N/A</v>
      </c>
      <c r="R2481" s="39" t="str">
        <f t="shared" si="504"/>
        <v xml:space="preserve"> </v>
      </c>
      <c r="S2481" s="40"/>
      <c r="T2481" s="41" t="str">
        <f t="shared" si="505"/>
        <v/>
      </c>
      <c r="U2481" s="41" t="str">
        <f t="shared" si="506"/>
        <v/>
      </c>
      <c r="V2481" s="41" t="e">
        <f t="shared" si="494"/>
        <v>#N/A</v>
      </c>
      <c r="W2481" s="18" t="e">
        <f>_xlfn.XLOOKUP($B2481,'[1]Query2 w Prices'!$B:$B,'[1]Query2 w Prices'!$L:$L)</f>
        <v>#N/A</v>
      </c>
    </row>
    <row r="2482" spans="2:23" ht="16.5" customHeight="1" x14ac:dyDescent="0.25">
      <c r="B2482" s="42" t="s">
        <v>4121</v>
      </c>
      <c r="C2482" s="33" t="s">
        <v>7183</v>
      </c>
      <c r="D2482" s="34" t="str">
        <f>_xlfn.XLOOKUP($B2482,[1]Redo!$A:$A,[1]Redo!$AD:$AD)</f>
        <v>SGN,S11,MUL,W16-7P,</v>
      </c>
      <c r="E2482" s="35">
        <v>1326</v>
      </c>
      <c r="F2482" s="36">
        <f>_xlfn.XLOOKUP($B2482,'[1]DOT Signs Costs (2)'!$A:$A,'[1]DOT Signs Costs (2)'!$Y:$Y)</f>
        <v>0.24028124999999995</v>
      </c>
      <c r="G2482" s="37">
        <f t="shared" si="496"/>
        <v>14.416874999999997</v>
      </c>
      <c r="H2482" s="36">
        <f>_xlfn.XLOOKUP($B2482,'[1]DOT Signs Costs (2)'!$A:$A,'[1]DOT Signs Costs (2)'!$W:$W)</f>
        <v>39.655000000000001</v>
      </c>
      <c r="I2482" s="36">
        <f t="shared" si="495"/>
        <v>11.146647187499998</v>
      </c>
      <c r="J2482" s="36">
        <f t="shared" si="497"/>
        <v>0.16098843749999997</v>
      </c>
      <c r="K2482" s="36">
        <f t="shared" si="498"/>
        <v>11.146647187499998</v>
      </c>
      <c r="L2482" s="36">
        <f t="shared" si="499"/>
        <v>50.962635625000004</v>
      </c>
      <c r="M2482" s="36">
        <f t="shared" si="500"/>
        <v>3.9852781058750004</v>
      </c>
      <c r="N2482" s="36">
        <f t="shared" si="501"/>
        <v>54.947913730875001</v>
      </c>
      <c r="O2482" s="36">
        <f t="shared" si="502"/>
        <v>10.012959968739064</v>
      </c>
      <c r="P2482" s="36">
        <f t="shared" si="503"/>
        <v>64.960873699614069</v>
      </c>
      <c r="Q2482" s="38" t="e">
        <v>#N/A</v>
      </c>
      <c r="R2482" s="39" t="str">
        <f t="shared" si="504"/>
        <v xml:space="preserve"> </v>
      </c>
      <c r="S2482" s="40"/>
      <c r="T2482" s="41" t="str">
        <f t="shared" si="505"/>
        <v/>
      </c>
      <c r="U2482" s="41" t="str">
        <f t="shared" si="506"/>
        <v/>
      </c>
      <c r="V2482" s="41" t="e">
        <f t="shared" si="494"/>
        <v>#N/A</v>
      </c>
      <c r="W2482" s="18" t="e">
        <f>_xlfn.XLOOKUP($B2482,'[1]Query2 w Prices'!$B:$B,'[1]Query2 w Prices'!$L:$L)</f>
        <v>#N/A</v>
      </c>
    </row>
    <row r="2483" spans="2:23" ht="16.5" customHeight="1" x14ac:dyDescent="0.25">
      <c r="B2483" s="32" t="s">
        <v>4120</v>
      </c>
      <c r="C2483" s="33" t="s">
        <v>7184</v>
      </c>
      <c r="D2483" s="34" t="str">
        <f>_xlfn.XLOOKUP($B2483,[1]Redo!$A:$A,[1]Redo!$AD:$AD)</f>
        <v>SGN,S11,MUL,W16-7P,</v>
      </c>
      <c r="E2483" s="35">
        <v>1326</v>
      </c>
      <c r="F2483" s="36">
        <f>_xlfn.XLOOKUP($B2483,'[1]DOT Signs Costs (2)'!$A:$A,'[1]DOT Signs Costs (2)'!$Y:$Y)</f>
        <v>0.13764062499999999</v>
      </c>
      <c r="G2483" s="37">
        <f t="shared" si="496"/>
        <v>8.2584374999999994</v>
      </c>
      <c r="H2483" s="36">
        <f>_xlfn.XLOOKUP($B2483,'[1]DOT Signs Costs (2)'!$A:$A,'[1]DOT Signs Costs (2)'!$W:$W)</f>
        <v>19.827500000000001</v>
      </c>
      <c r="I2483" s="36">
        <f t="shared" si="495"/>
        <v>6.3851485937499994</v>
      </c>
      <c r="J2483" s="36">
        <f t="shared" si="497"/>
        <v>9.2219218749999998E-2</v>
      </c>
      <c r="K2483" s="36">
        <f t="shared" si="498"/>
        <v>6.3851485937499994</v>
      </c>
      <c r="L2483" s="36">
        <f t="shared" si="499"/>
        <v>26.3048678125</v>
      </c>
      <c r="M2483" s="36">
        <f t="shared" si="500"/>
        <v>2.0570406629375002</v>
      </c>
      <c r="N2483" s="36">
        <f t="shared" si="501"/>
        <v>28.361908475437499</v>
      </c>
      <c r="O2483" s="36">
        <f t="shared" si="502"/>
        <v>5.1682882009408484</v>
      </c>
      <c r="P2483" s="36">
        <f t="shared" si="503"/>
        <v>33.530196676378345</v>
      </c>
      <c r="Q2483" s="38" t="e">
        <v>#N/A</v>
      </c>
      <c r="R2483" s="39" t="str">
        <f t="shared" si="504"/>
        <v xml:space="preserve"> </v>
      </c>
      <c r="S2483" s="40"/>
      <c r="T2483" s="41" t="str">
        <f t="shared" si="505"/>
        <v/>
      </c>
      <c r="U2483" s="41" t="str">
        <f t="shared" si="506"/>
        <v/>
      </c>
      <c r="V2483" s="41" t="e">
        <f t="shared" si="494"/>
        <v>#N/A</v>
      </c>
      <c r="W2483" s="18" t="e">
        <f>_xlfn.XLOOKUP($B2483,'[1]Query2 w Prices'!$B:$B,'[1]Query2 w Prices'!$L:$L)</f>
        <v>#N/A</v>
      </c>
    </row>
    <row r="2484" spans="2:23" ht="16.5" customHeight="1" x14ac:dyDescent="0.25">
      <c r="B2484" s="42" t="s">
        <v>4122</v>
      </c>
      <c r="C2484" s="33" t="s">
        <v>7185</v>
      </c>
      <c r="D2484" s="34" t="str">
        <f>_xlfn.XLOOKUP($B2484,[1]Redo!$A:$A,[1]Redo!$AD:$AD)</f>
        <v>SGN,S11,BFY,W16-9P,</v>
      </c>
      <c r="E2484" s="35">
        <v>1326</v>
      </c>
      <c r="F2484" s="36">
        <f>_xlfn.XLOOKUP($B2484,'[1]DOT Signs Costs (2)'!$A:$A,'[1]DOT Signs Costs (2)'!$Y:$Y)</f>
        <v>0.12470000000000001</v>
      </c>
      <c r="G2484" s="37">
        <f t="shared" si="496"/>
        <v>7.4820000000000002</v>
      </c>
      <c r="H2484" s="36">
        <f>_xlfn.XLOOKUP($B2484,'[1]DOT Signs Costs (2)'!$A:$A,'[1]DOT Signs Costs (2)'!$W:$W)</f>
        <v>18.128</v>
      </c>
      <c r="I2484" s="36">
        <f t="shared" si="495"/>
        <v>5.7848329999999999</v>
      </c>
      <c r="J2484" s="36">
        <f t="shared" si="497"/>
        <v>8.3549000000000012E-2</v>
      </c>
      <c r="K2484" s="36">
        <f t="shared" si="498"/>
        <v>5.7848329999999999</v>
      </c>
      <c r="L2484" s="36">
        <f t="shared" si="499"/>
        <v>23.996382000000001</v>
      </c>
      <c r="M2484" s="36">
        <f t="shared" si="500"/>
        <v>1.8765170724000002</v>
      </c>
      <c r="N2484" s="36">
        <f t="shared" si="501"/>
        <v>25.872899072399999</v>
      </c>
      <c r="O2484" s="36">
        <f t="shared" si="502"/>
        <v>4.7147250022269755</v>
      </c>
      <c r="P2484" s="36">
        <f t="shared" si="503"/>
        <v>30.587624074626973</v>
      </c>
      <c r="Q2484" s="38">
        <v>19.920000000000002</v>
      </c>
      <c r="R2484" s="39">
        <f t="shared" si="504"/>
        <v>-0.34875621750157354</v>
      </c>
      <c r="S2484" s="40"/>
      <c r="T2484" s="41" t="str">
        <f t="shared" si="505"/>
        <v/>
      </c>
      <c r="U2484" s="41" t="str">
        <f t="shared" si="506"/>
        <v/>
      </c>
      <c r="V2484" s="41">
        <f t="shared" si="494"/>
        <v>19.920000000000002</v>
      </c>
      <c r="W2484" s="18">
        <f>_xlfn.XLOOKUP($B2484,'[1]Query2 w Prices'!$B:$B,'[1]Query2 w Prices'!$L:$L)</f>
        <v>19.839500000000001</v>
      </c>
    </row>
    <row r="2485" spans="2:23" ht="16.5" customHeight="1" x14ac:dyDescent="0.25">
      <c r="B2485" s="32" t="s">
        <v>4124</v>
      </c>
      <c r="C2485" s="33" t="s">
        <v>7186</v>
      </c>
      <c r="D2485" s="34" t="str">
        <f>_xlfn.XLOOKUP($B2485,[1]Redo!$A:$A,[1]Redo!$AD:$AD)</f>
        <v>SGN,S11,BFY,W16-9P,</v>
      </c>
      <c r="E2485" s="35">
        <v>1326</v>
      </c>
      <c r="F2485" s="36">
        <f>_xlfn.XLOOKUP($B2485,'[1]DOT Signs Costs (2)'!$A:$A,'[1]DOT Signs Costs (2)'!$Y:$Y)</f>
        <v>0.20881249999999998</v>
      </c>
      <c r="G2485" s="37">
        <f t="shared" si="496"/>
        <v>12.528749999999999</v>
      </c>
      <c r="H2485" s="36">
        <f>_xlfn.XLOOKUP($B2485,'[1]DOT Signs Costs (2)'!$A:$A,'[1]DOT Signs Costs (2)'!$W:$W)</f>
        <v>33.99</v>
      </c>
      <c r="I2485" s="36">
        <f t="shared" si="495"/>
        <v>9.6868118750000001</v>
      </c>
      <c r="J2485" s="36">
        <f t="shared" si="497"/>
        <v>0.139904375</v>
      </c>
      <c r="K2485" s="36">
        <f t="shared" si="498"/>
        <v>9.6868118750000001</v>
      </c>
      <c r="L2485" s="36">
        <f t="shared" si="499"/>
        <v>43.816716249999999</v>
      </c>
      <c r="M2485" s="36">
        <f t="shared" si="500"/>
        <v>3.4264672107500003</v>
      </c>
      <c r="N2485" s="36">
        <f t="shared" si="501"/>
        <v>47.243183460749997</v>
      </c>
      <c r="O2485" s="36">
        <f t="shared" si="502"/>
        <v>8.6089547840736991</v>
      </c>
      <c r="P2485" s="36">
        <f t="shared" si="503"/>
        <v>55.852138244823692</v>
      </c>
      <c r="Q2485" s="38">
        <v>36.36</v>
      </c>
      <c r="R2485" s="39">
        <f t="shared" si="504"/>
        <v>-0.34899538061338592</v>
      </c>
      <c r="S2485" s="40"/>
      <c r="T2485" s="41" t="str">
        <f t="shared" si="505"/>
        <v/>
      </c>
      <c r="U2485" s="41" t="str">
        <f t="shared" si="506"/>
        <v/>
      </c>
      <c r="V2485" s="41">
        <f t="shared" si="494"/>
        <v>36.36</v>
      </c>
      <c r="W2485" s="18">
        <f>_xlfn.XLOOKUP($B2485,'[1]Query2 w Prices'!$B:$B,'[1]Query2 w Prices'!$L:$L)</f>
        <v>36.277999999999999</v>
      </c>
    </row>
    <row r="2486" spans="2:23" ht="16.5" customHeight="1" x14ac:dyDescent="0.25">
      <c r="B2486" s="42" t="s">
        <v>4125</v>
      </c>
      <c r="C2486" s="33" t="s">
        <v>7187</v>
      </c>
      <c r="D2486" s="34" t="str">
        <f>_xlfn.XLOOKUP($B2486,[1]Redo!$A:$A,[1]Redo!$AD:$AD)</f>
        <v>SGN,S11,BFY,W1-6L,</v>
      </c>
      <c r="E2486" s="35">
        <v>1326</v>
      </c>
      <c r="F2486" s="36">
        <f>_xlfn.XLOOKUP($B2486,'[1]DOT Signs Costs (2)'!$A:$A,'[1]DOT Signs Costs (2)'!$Y:$Y)</f>
        <v>0.39879999999999993</v>
      </c>
      <c r="G2486" s="37">
        <f t="shared" si="496"/>
        <v>23.927999999999997</v>
      </c>
      <c r="H2486" s="36">
        <f>_xlfn.XLOOKUP($B2486,'[1]DOT Signs Costs (2)'!$A:$A,'[1]DOT Signs Costs (2)'!$W:$W)</f>
        <v>72.512</v>
      </c>
      <c r="I2486" s="36">
        <f t="shared" si="495"/>
        <v>18.500331999999997</v>
      </c>
      <c r="J2486" s="36">
        <f t="shared" si="497"/>
        <v>0.26719599999999999</v>
      </c>
      <c r="K2486" s="36">
        <f t="shared" si="498"/>
        <v>18.500331999999997</v>
      </c>
      <c r="L2486" s="36">
        <f t="shared" si="499"/>
        <v>91.279527999999999</v>
      </c>
      <c r="M2486" s="36">
        <f t="shared" si="500"/>
        <v>7.1380590896000005</v>
      </c>
      <c r="N2486" s="36">
        <f t="shared" si="501"/>
        <v>98.417587089600005</v>
      </c>
      <c r="O2486" s="36">
        <f t="shared" si="502"/>
        <v>17.934281628500383</v>
      </c>
      <c r="P2486" s="36">
        <f t="shared" si="503"/>
        <v>116.35186871810039</v>
      </c>
      <c r="Q2486" s="38">
        <v>79.44</v>
      </c>
      <c r="R2486" s="39">
        <f t="shared" si="504"/>
        <v>-0.31724345405685916</v>
      </c>
      <c r="S2486" s="40"/>
      <c r="T2486" s="41" t="str">
        <f t="shared" si="505"/>
        <v/>
      </c>
      <c r="U2486" s="41" t="str">
        <f t="shared" si="506"/>
        <v/>
      </c>
      <c r="V2486" s="41">
        <f t="shared" si="494"/>
        <v>79.44</v>
      </c>
      <c r="W2486" s="18">
        <f>_xlfn.XLOOKUP($B2486,'[1]Query2 w Prices'!$B:$B,'[1]Query2 w Prices'!$L:$L)</f>
        <v>79.358000000000004</v>
      </c>
    </row>
    <row r="2487" spans="2:23" ht="16.5" customHeight="1" x14ac:dyDescent="0.25">
      <c r="B2487" s="32" t="s">
        <v>4128</v>
      </c>
      <c r="C2487" s="33" t="s">
        <v>7188</v>
      </c>
      <c r="D2487" s="34" t="str">
        <f>_xlfn.XLOOKUP($B2487,[1]Redo!$A:$A,[1]Redo!$AD:$AD)</f>
        <v>SGN,S11,BFY,W1-6L,</v>
      </c>
      <c r="E2487" s="35">
        <v>1326</v>
      </c>
      <c r="F2487" s="36">
        <f>_xlfn.XLOOKUP($B2487,'[1]DOT Signs Costs (2)'!$A:$A,'[1]DOT Signs Costs (2)'!$Y:$Y)</f>
        <v>0.5993750000000001</v>
      </c>
      <c r="G2487" s="37">
        <f t="shared" si="496"/>
        <v>35.962500000000006</v>
      </c>
      <c r="H2487" s="36">
        <f>_xlfn.XLOOKUP($B2487,'[1]DOT Signs Costs (2)'!$A:$A,'[1]DOT Signs Costs (2)'!$W:$W)</f>
        <v>113.30000000000001</v>
      </c>
      <c r="I2487" s="36">
        <f t="shared" si="495"/>
        <v>27.805006250000005</v>
      </c>
      <c r="J2487" s="36">
        <f t="shared" si="497"/>
        <v>0.40158125000000011</v>
      </c>
      <c r="K2487" s="36">
        <f t="shared" si="498"/>
        <v>27.805006250000005</v>
      </c>
      <c r="L2487" s="36">
        <f t="shared" si="499"/>
        <v>141.50658750000002</v>
      </c>
      <c r="M2487" s="36">
        <f t="shared" si="500"/>
        <v>11.065815142500002</v>
      </c>
      <c r="N2487" s="36">
        <f t="shared" si="501"/>
        <v>152.57240264250004</v>
      </c>
      <c r="O2487" s="36">
        <f t="shared" si="502"/>
        <v>27.802718179185067</v>
      </c>
      <c r="P2487" s="36">
        <f t="shared" si="503"/>
        <v>180.3751208216851</v>
      </c>
      <c r="Q2487" s="38">
        <v>300.5</v>
      </c>
      <c r="R2487" s="39">
        <f t="shared" si="504"/>
        <v>0.66597255004512357</v>
      </c>
      <c r="S2487" s="40"/>
      <c r="T2487" s="41" t="str">
        <f t="shared" si="505"/>
        <v/>
      </c>
      <c r="U2487" s="41" t="str">
        <f t="shared" si="506"/>
        <v/>
      </c>
      <c r="V2487" s="41">
        <f t="shared" si="494"/>
        <v>300.5</v>
      </c>
      <c r="W2487" s="18">
        <f>_xlfn.XLOOKUP($B2487,'[1]Query2 w Prices'!$B:$B,'[1]Query2 w Prices'!$L:$L)</f>
        <v>300.42680000000001</v>
      </c>
    </row>
    <row r="2488" spans="2:23" ht="16.5" customHeight="1" x14ac:dyDescent="0.25">
      <c r="B2488" s="42" t="s">
        <v>4129</v>
      </c>
      <c r="C2488" s="33" t="s">
        <v>7189</v>
      </c>
      <c r="D2488" s="34" t="str">
        <f>_xlfn.XLOOKUP($B2488,[1]Redo!$A:$A,[1]Redo!$AD:$AD)</f>
        <v>SGN,S11,BFY,W1-6R,</v>
      </c>
      <c r="E2488" s="35">
        <v>1326</v>
      </c>
      <c r="F2488" s="36">
        <f>_xlfn.XLOOKUP($B2488,'[1]DOT Signs Costs (2)'!$A:$A,'[1]DOT Signs Costs (2)'!$Y:$Y)</f>
        <v>0.39879999999999993</v>
      </c>
      <c r="G2488" s="37">
        <f t="shared" si="496"/>
        <v>23.927999999999997</v>
      </c>
      <c r="H2488" s="36">
        <f>_xlfn.XLOOKUP($B2488,'[1]DOT Signs Costs (2)'!$A:$A,'[1]DOT Signs Costs (2)'!$W:$W)</f>
        <v>72.512</v>
      </c>
      <c r="I2488" s="36">
        <f t="shared" si="495"/>
        <v>18.500331999999997</v>
      </c>
      <c r="J2488" s="36">
        <f t="shared" si="497"/>
        <v>0.26719599999999999</v>
      </c>
      <c r="K2488" s="36">
        <f t="shared" si="498"/>
        <v>18.500331999999997</v>
      </c>
      <c r="L2488" s="36">
        <f t="shared" si="499"/>
        <v>91.279527999999999</v>
      </c>
      <c r="M2488" s="36">
        <f t="shared" si="500"/>
        <v>7.1380590896000005</v>
      </c>
      <c r="N2488" s="36">
        <f t="shared" si="501"/>
        <v>98.417587089600005</v>
      </c>
      <c r="O2488" s="36">
        <f t="shared" si="502"/>
        <v>17.934281628500383</v>
      </c>
      <c r="P2488" s="36">
        <f t="shared" si="503"/>
        <v>116.35186871810039</v>
      </c>
      <c r="Q2488" s="38">
        <v>79.44</v>
      </c>
      <c r="R2488" s="39">
        <f t="shared" si="504"/>
        <v>-0.31724345405685916</v>
      </c>
      <c r="S2488" s="40"/>
      <c r="T2488" s="41" t="str">
        <f t="shared" si="505"/>
        <v/>
      </c>
      <c r="U2488" s="41" t="str">
        <f t="shared" si="506"/>
        <v/>
      </c>
      <c r="V2488" s="41">
        <f t="shared" si="494"/>
        <v>79.44</v>
      </c>
      <c r="W2488" s="18">
        <f>_xlfn.XLOOKUP($B2488,'[1]Query2 w Prices'!$B:$B,'[1]Query2 w Prices'!$L:$L)</f>
        <v>79.358000000000004</v>
      </c>
    </row>
    <row r="2489" spans="2:23" ht="16.5" customHeight="1" x14ac:dyDescent="0.25">
      <c r="B2489" s="32" t="s">
        <v>4132</v>
      </c>
      <c r="C2489" s="33" t="s">
        <v>7190</v>
      </c>
      <c r="D2489" s="34" t="str">
        <f>_xlfn.XLOOKUP($B2489,[1]Redo!$A:$A,[1]Redo!$AD:$AD)</f>
        <v>SGN,S11,BFY,W1-6R,</v>
      </c>
      <c r="E2489" s="35">
        <v>1326</v>
      </c>
      <c r="F2489" s="36">
        <f>_xlfn.XLOOKUP($B2489,'[1]DOT Signs Costs (2)'!$A:$A,'[1]DOT Signs Costs (2)'!$Y:$Y)</f>
        <v>0.5993750000000001</v>
      </c>
      <c r="G2489" s="37">
        <f t="shared" si="496"/>
        <v>35.962500000000006</v>
      </c>
      <c r="H2489" s="36">
        <f>_xlfn.XLOOKUP($B2489,'[1]DOT Signs Costs (2)'!$A:$A,'[1]DOT Signs Costs (2)'!$W:$W)</f>
        <v>113.30000000000001</v>
      </c>
      <c r="I2489" s="36">
        <f t="shared" si="495"/>
        <v>27.805006250000005</v>
      </c>
      <c r="J2489" s="36">
        <f t="shared" si="497"/>
        <v>0.40158125000000011</v>
      </c>
      <c r="K2489" s="36">
        <f t="shared" si="498"/>
        <v>27.805006250000005</v>
      </c>
      <c r="L2489" s="36">
        <f t="shared" si="499"/>
        <v>141.50658750000002</v>
      </c>
      <c r="M2489" s="36">
        <f t="shared" si="500"/>
        <v>11.065815142500002</v>
      </c>
      <c r="N2489" s="36">
        <f t="shared" si="501"/>
        <v>152.57240264250004</v>
      </c>
      <c r="O2489" s="36">
        <f t="shared" si="502"/>
        <v>27.802718179185067</v>
      </c>
      <c r="P2489" s="36">
        <f t="shared" si="503"/>
        <v>180.3751208216851</v>
      </c>
      <c r="Q2489" s="38">
        <v>300.5</v>
      </c>
      <c r="R2489" s="39">
        <f t="shared" si="504"/>
        <v>0.66597255004512357</v>
      </c>
      <c r="S2489" s="40"/>
      <c r="T2489" s="41" t="str">
        <f t="shared" si="505"/>
        <v/>
      </c>
      <c r="U2489" s="41" t="str">
        <f t="shared" si="506"/>
        <v/>
      </c>
      <c r="V2489" s="41">
        <f t="shared" si="494"/>
        <v>300.5</v>
      </c>
      <c r="W2489" s="18">
        <f>_xlfn.XLOOKUP($B2489,'[1]Query2 w Prices'!$B:$B,'[1]Query2 w Prices'!$L:$L)</f>
        <v>300.42680000000001</v>
      </c>
    </row>
    <row r="2490" spans="2:23" ht="16.5" customHeight="1" x14ac:dyDescent="0.25">
      <c r="B2490" s="42" t="s">
        <v>4133</v>
      </c>
      <c r="C2490" s="33" t="s">
        <v>7191</v>
      </c>
      <c r="D2490" s="34" t="str">
        <f>_xlfn.XLOOKUP($B2490,[1]Redo!$A:$A,[1]Redo!$AD:$AD)</f>
        <v>SGN,S11,BFY,W1-7,</v>
      </c>
      <c r="E2490" s="35">
        <v>1326</v>
      </c>
      <c r="F2490" s="36">
        <f>_xlfn.XLOOKUP($B2490,'[1]DOT Signs Costs (2)'!$A:$A,'[1]DOT Signs Costs (2)'!$Y:$Y)</f>
        <v>0.5993750000000001</v>
      </c>
      <c r="G2490" s="37">
        <f t="shared" si="496"/>
        <v>35.962500000000006</v>
      </c>
      <c r="H2490" s="36">
        <f>_xlfn.XLOOKUP($B2490,'[1]DOT Signs Costs (2)'!$A:$A,'[1]DOT Signs Costs (2)'!$W:$W)</f>
        <v>113.30000000000001</v>
      </c>
      <c r="I2490" s="36">
        <f t="shared" si="495"/>
        <v>27.805006250000005</v>
      </c>
      <c r="J2490" s="36">
        <f t="shared" si="497"/>
        <v>0.40158125000000011</v>
      </c>
      <c r="K2490" s="36">
        <f t="shared" si="498"/>
        <v>27.805006250000005</v>
      </c>
      <c r="L2490" s="36">
        <f t="shared" si="499"/>
        <v>141.50658750000002</v>
      </c>
      <c r="M2490" s="36">
        <f t="shared" si="500"/>
        <v>11.065815142500002</v>
      </c>
      <c r="N2490" s="36">
        <f t="shared" si="501"/>
        <v>152.57240264250004</v>
      </c>
      <c r="O2490" s="36">
        <f t="shared" si="502"/>
        <v>27.802718179185067</v>
      </c>
      <c r="P2490" s="36">
        <f t="shared" si="503"/>
        <v>180.3751208216851</v>
      </c>
      <c r="Q2490" s="38">
        <v>351.52</v>
      </c>
      <c r="R2490" s="39">
        <f t="shared" si="504"/>
        <v>0.94882752343381638</v>
      </c>
      <c r="S2490" s="40"/>
      <c r="T2490" s="41" t="str">
        <f t="shared" si="505"/>
        <v/>
      </c>
      <c r="U2490" s="41" t="str">
        <f t="shared" si="506"/>
        <v/>
      </c>
      <c r="V2490" s="41">
        <f t="shared" si="494"/>
        <v>351.52</v>
      </c>
      <c r="W2490" s="18">
        <f>_xlfn.XLOOKUP($B2490,'[1]Query2 w Prices'!$B:$B,'[1]Query2 w Prices'!$L:$L)</f>
        <v>351.4427</v>
      </c>
    </row>
    <row r="2491" spans="2:23" ht="16.5" customHeight="1" x14ac:dyDescent="0.25">
      <c r="B2491" s="32" t="s">
        <v>4136</v>
      </c>
      <c r="C2491" s="33" t="s">
        <v>7192</v>
      </c>
      <c r="D2491" s="34" t="str">
        <f>_xlfn.XLOOKUP($B2491,[1]Redo!$A:$A,[1]Redo!$AD:$AD)</f>
        <v>SGN,S11,BFY,W1-7,</v>
      </c>
      <c r="E2491" s="35">
        <v>1326</v>
      </c>
      <c r="F2491" s="36">
        <f>_xlfn.XLOOKUP($B2491,'[1]DOT Signs Costs (2)'!$A:$A,'[1]DOT Signs Costs (2)'!$Y:$Y)</f>
        <v>0.12470000000000001</v>
      </c>
      <c r="G2491" s="37">
        <f t="shared" si="496"/>
        <v>7.4820000000000002</v>
      </c>
      <c r="H2491" s="36">
        <f>_xlfn.XLOOKUP($B2491,'[1]DOT Signs Costs (2)'!$A:$A,'[1]DOT Signs Costs (2)'!$W:$W)</f>
        <v>18.128</v>
      </c>
      <c r="I2491" s="36">
        <f t="shared" si="495"/>
        <v>5.7848329999999999</v>
      </c>
      <c r="J2491" s="36">
        <f t="shared" si="497"/>
        <v>8.3549000000000012E-2</v>
      </c>
      <c r="K2491" s="36">
        <f t="shared" si="498"/>
        <v>5.7848329999999999</v>
      </c>
      <c r="L2491" s="36">
        <f t="shared" si="499"/>
        <v>23.996382000000001</v>
      </c>
      <c r="M2491" s="36">
        <f t="shared" si="500"/>
        <v>1.8765170724000002</v>
      </c>
      <c r="N2491" s="36">
        <f t="shared" si="501"/>
        <v>25.872899072399999</v>
      </c>
      <c r="O2491" s="36">
        <f t="shared" si="502"/>
        <v>4.7147250022269755</v>
      </c>
      <c r="P2491" s="36">
        <f t="shared" si="503"/>
        <v>30.587624074626973</v>
      </c>
      <c r="Q2491" s="38" t="e">
        <v>#N/A</v>
      </c>
      <c r="R2491" s="39" t="str">
        <f t="shared" si="504"/>
        <v xml:space="preserve"> </v>
      </c>
      <c r="S2491" s="40"/>
      <c r="T2491" s="41" t="str">
        <f t="shared" si="505"/>
        <v/>
      </c>
      <c r="U2491" s="41" t="str">
        <f t="shared" si="506"/>
        <v/>
      </c>
      <c r="V2491" s="41" t="e">
        <f t="shared" si="494"/>
        <v>#N/A</v>
      </c>
      <c r="W2491" s="18" t="e">
        <f>_xlfn.XLOOKUP($B2491,'[1]Query2 w Prices'!$B:$B,'[1]Query2 w Prices'!$L:$L)</f>
        <v>#N/A</v>
      </c>
    </row>
    <row r="2492" spans="2:23" ht="16.5" customHeight="1" x14ac:dyDescent="0.25">
      <c r="B2492" s="42" t="s">
        <v>4137</v>
      </c>
      <c r="C2492" s="33" t="s">
        <v>7193</v>
      </c>
      <c r="D2492" s="34" t="str">
        <f>_xlfn.XLOOKUP($B2492,[1]Redo!$A:$A,[1]Redo!$AD:$AD)</f>
        <v>SGN,S11,BFY,W1-7,</v>
      </c>
      <c r="E2492" s="35">
        <v>1326</v>
      </c>
      <c r="F2492" s="36">
        <f>_xlfn.XLOOKUP($B2492,'[1]DOT Signs Costs (2)'!$A:$A,'[1]DOT Signs Costs (2)'!$Y:$Y)</f>
        <v>0.39879999999999993</v>
      </c>
      <c r="G2492" s="37">
        <f t="shared" si="496"/>
        <v>23.927999999999997</v>
      </c>
      <c r="H2492" s="36">
        <f>_xlfn.XLOOKUP($B2492,'[1]DOT Signs Costs (2)'!$A:$A,'[1]DOT Signs Costs (2)'!$W:$W)</f>
        <v>72.512</v>
      </c>
      <c r="I2492" s="36">
        <f t="shared" si="495"/>
        <v>18.500331999999997</v>
      </c>
      <c r="J2492" s="36">
        <f t="shared" si="497"/>
        <v>0.26719599999999999</v>
      </c>
      <c r="K2492" s="36">
        <f t="shared" si="498"/>
        <v>18.500331999999997</v>
      </c>
      <c r="L2492" s="36">
        <f t="shared" si="499"/>
        <v>91.279527999999999</v>
      </c>
      <c r="M2492" s="36">
        <f t="shared" si="500"/>
        <v>7.1380590896000005</v>
      </c>
      <c r="N2492" s="36">
        <f t="shared" si="501"/>
        <v>98.417587089600005</v>
      </c>
      <c r="O2492" s="36">
        <f t="shared" si="502"/>
        <v>17.934281628500383</v>
      </c>
      <c r="P2492" s="36">
        <f t="shared" si="503"/>
        <v>116.35186871810039</v>
      </c>
      <c r="Q2492" s="38">
        <v>74.900000000000006</v>
      </c>
      <c r="R2492" s="39">
        <f t="shared" si="504"/>
        <v>-0.35626302503598628</v>
      </c>
      <c r="S2492" s="40"/>
      <c r="T2492" s="41" t="str">
        <f t="shared" si="505"/>
        <v/>
      </c>
      <c r="U2492" s="41" t="str">
        <f t="shared" si="506"/>
        <v/>
      </c>
      <c r="V2492" s="41">
        <f t="shared" si="494"/>
        <v>74.900000000000006</v>
      </c>
      <c r="W2492" s="18">
        <f>_xlfn.XLOOKUP($B2492,'[1]Query2 w Prices'!$B:$B,'[1]Query2 w Prices'!$L:$L)</f>
        <v>74.823300000000003</v>
      </c>
    </row>
    <row r="2493" spans="2:23" ht="16.5" customHeight="1" x14ac:dyDescent="0.25">
      <c r="B2493" s="32" t="s">
        <v>4138</v>
      </c>
      <c r="C2493" s="33" t="s">
        <v>7194</v>
      </c>
      <c r="D2493" s="34" t="str">
        <f>_xlfn.XLOOKUP($B2493,[1]Redo!$A:$A,[1]Redo!$AD:$AD)</f>
        <v>SGN,S11,BFY,W17-1,</v>
      </c>
      <c r="E2493" s="35">
        <v>1326</v>
      </c>
      <c r="F2493" s="36">
        <f>_xlfn.XLOOKUP($B2493,'[1]DOT Signs Costs (2)'!$A:$A,'[1]DOT Signs Costs (2)'!$Y:$Y)</f>
        <v>0.33468750000000008</v>
      </c>
      <c r="G2493" s="37">
        <f t="shared" si="496"/>
        <v>20.081250000000004</v>
      </c>
      <c r="H2493" s="36">
        <f>_xlfn.XLOOKUP($B2493,'[1]DOT Signs Costs (2)'!$A:$A,'[1]DOT Signs Costs (2)'!$W:$W)</f>
        <v>56.650000000000006</v>
      </c>
      <c r="I2493" s="36">
        <f t="shared" si="495"/>
        <v>15.526153125000004</v>
      </c>
      <c r="J2493" s="36">
        <f t="shared" si="497"/>
        <v>0.22424062500000008</v>
      </c>
      <c r="K2493" s="36">
        <f t="shared" si="498"/>
        <v>15.526153125000004</v>
      </c>
      <c r="L2493" s="36">
        <f t="shared" si="499"/>
        <v>72.400393750000006</v>
      </c>
      <c r="M2493" s="36">
        <f t="shared" si="500"/>
        <v>5.6617107912500009</v>
      </c>
      <c r="N2493" s="36">
        <f t="shared" si="501"/>
        <v>78.062104541250008</v>
      </c>
      <c r="O2493" s="36">
        <f t="shared" si="502"/>
        <v>14.224975522735164</v>
      </c>
      <c r="P2493" s="36">
        <f t="shared" si="503"/>
        <v>92.287080063985172</v>
      </c>
      <c r="Q2493" s="38">
        <v>55.34</v>
      </c>
      <c r="R2493" s="39">
        <f t="shared" si="504"/>
        <v>-0.40034943177711052</v>
      </c>
      <c r="S2493" s="40"/>
      <c r="T2493" s="41" t="str">
        <f t="shared" si="505"/>
        <v/>
      </c>
      <c r="U2493" s="41" t="str">
        <f t="shared" si="506"/>
        <v/>
      </c>
      <c r="V2493" s="41">
        <f t="shared" si="494"/>
        <v>55.34</v>
      </c>
      <c r="W2493" s="18">
        <f>_xlfn.XLOOKUP($B2493,'[1]Query2 w Prices'!$B:$B,'[1]Query2 w Prices'!$L:$L)</f>
        <v>55.267200000000003</v>
      </c>
    </row>
    <row r="2494" spans="2:23" ht="16.5" customHeight="1" x14ac:dyDescent="0.25">
      <c r="B2494" s="42" t="s">
        <v>4141</v>
      </c>
      <c r="C2494" s="33" t="s">
        <v>7195</v>
      </c>
      <c r="D2494" s="34" t="str">
        <f>_xlfn.XLOOKUP($B2494,[1]Redo!$A:$A,[1]Redo!$AD:$AD)</f>
        <v>SGN,S11,BFY,W17-1,</v>
      </c>
      <c r="E2494" s="35">
        <v>1326</v>
      </c>
      <c r="F2494" s="36">
        <f>_xlfn.XLOOKUP($B2494,'[1]DOT Signs Costs (2)'!$A:$A,'[1]DOT Signs Costs (2)'!$Y:$Y)</f>
        <v>0.46115</v>
      </c>
      <c r="G2494" s="37">
        <f t="shared" si="496"/>
        <v>27.669</v>
      </c>
      <c r="H2494" s="36">
        <f>_xlfn.XLOOKUP($B2494,'[1]DOT Signs Costs (2)'!$A:$A,'[1]DOT Signs Costs (2)'!$W:$W)</f>
        <v>81.576000000000008</v>
      </c>
      <c r="I2494" s="36">
        <f t="shared" si="495"/>
        <v>21.3927485</v>
      </c>
      <c r="J2494" s="36">
        <f t="shared" si="497"/>
        <v>0.30897050000000004</v>
      </c>
      <c r="K2494" s="36">
        <f t="shared" si="498"/>
        <v>21.3927485</v>
      </c>
      <c r="L2494" s="36">
        <f t="shared" si="499"/>
        <v>103.277719</v>
      </c>
      <c r="M2494" s="36">
        <f t="shared" si="500"/>
        <v>8.0763176258000016</v>
      </c>
      <c r="N2494" s="36">
        <f t="shared" si="501"/>
        <v>111.35403662580001</v>
      </c>
      <c r="O2494" s="36">
        <f t="shared" si="502"/>
        <v>20.291644129613871</v>
      </c>
      <c r="P2494" s="36">
        <f t="shared" si="503"/>
        <v>131.64568075541388</v>
      </c>
      <c r="Q2494" s="38">
        <v>74.900000000000006</v>
      </c>
      <c r="R2494" s="39">
        <f t="shared" si="504"/>
        <v>-0.43104855723175883</v>
      </c>
      <c r="S2494" s="40"/>
      <c r="T2494" s="41" t="str">
        <f t="shared" si="505"/>
        <v/>
      </c>
      <c r="U2494" s="41" t="str">
        <f t="shared" si="506"/>
        <v/>
      </c>
      <c r="V2494" s="41">
        <f t="shared" si="494"/>
        <v>74.900000000000006</v>
      </c>
      <c r="W2494" s="18">
        <f>_xlfn.XLOOKUP($B2494,'[1]Query2 w Prices'!$B:$B,'[1]Query2 w Prices'!$L:$L)</f>
        <v>74.823300000000003</v>
      </c>
    </row>
    <row r="2495" spans="2:23" ht="16.5" customHeight="1" x14ac:dyDescent="0.25">
      <c r="B2495" s="32" t="s">
        <v>4142</v>
      </c>
      <c r="C2495" s="33" t="s">
        <v>7196</v>
      </c>
      <c r="D2495" s="34" t="str">
        <f>_xlfn.XLOOKUP($B2495,[1]Redo!$A:$A,[1]Redo!$AD:$AD)</f>
        <v>SGN,S11,BFY,W17-1,</v>
      </c>
      <c r="E2495" s="35">
        <v>1326</v>
      </c>
      <c r="F2495" s="36">
        <f>_xlfn.XLOOKUP($B2495,'[1]DOT Signs Costs (2)'!$A:$A,'[1]DOT Signs Costs (2)'!$Y:$Y)</f>
        <v>0.77759999999999996</v>
      </c>
      <c r="G2495" s="37">
        <f t="shared" si="496"/>
        <v>46.655999999999999</v>
      </c>
      <c r="H2495" s="36">
        <f>_xlfn.XLOOKUP($B2495,'[1]DOT Signs Costs (2)'!$A:$A,'[1]DOT Signs Costs (2)'!$W:$W)</f>
        <v>145.024</v>
      </c>
      <c r="I2495" s="36">
        <f t="shared" si="495"/>
        <v>36.072863999999996</v>
      </c>
      <c r="J2495" s="36">
        <f t="shared" si="497"/>
        <v>0.52099200000000001</v>
      </c>
      <c r="K2495" s="36">
        <f t="shared" si="498"/>
        <v>36.072863999999996</v>
      </c>
      <c r="L2495" s="36">
        <f t="shared" si="499"/>
        <v>181.61785600000002</v>
      </c>
      <c r="M2495" s="36">
        <f t="shared" si="500"/>
        <v>14.202516339200002</v>
      </c>
      <c r="N2495" s="36">
        <f t="shared" si="501"/>
        <v>195.82037233920002</v>
      </c>
      <c r="O2495" s="36">
        <f t="shared" si="502"/>
        <v>35.683639580919262</v>
      </c>
      <c r="P2495" s="36">
        <f t="shared" si="503"/>
        <v>231.5040119201193</v>
      </c>
      <c r="Q2495" s="38">
        <v>140.65</v>
      </c>
      <c r="R2495" s="39">
        <f t="shared" si="504"/>
        <v>-0.39245113363939699</v>
      </c>
      <c r="S2495" s="40"/>
      <c r="T2495" s="41" t="str">
        <f t="shared" si="505"/>
        <v/>
      </c>
      <c r="U2495" s="41" t="str">
        <f t="shared" si="506"/>
        <v/>
      </c>
      <c r="V2495" s="41">
        <f t="shared" si="494"/>
        <v>140.65</v>
      </c>
      <c r="W2495" s="18">
        <f>_xlfn.XLOOKUP($B2495,'[1]Query2 w Prices'!$B:$B,'[1]Query2 w Prices'!$L:$L)</f>
        <v>140.5771</v>
      </c>
    </row>
    <row r="2496" spans="2:23" ht="16.5" customHeight="1" x14ac:dyDescent="0.25">
      <c r="B2496" s="42" t="s">
        <v>4143</v>
      </c>
      <c r="C2496" s="33" t="s">
        <v>7197</v>
      </c>
      <c r="D2496" s="34" t="str">
        <f>_xlfn.XLOOKUP($B2496,[1]Redo!$A:$A,[1]Redo!$AD:$AD)</f>
        <v>SGN,S11,BFY,W17-1,</v>
      </c>
      <c r="E2496" s="35">
        <v>1326</v>
      </c>
      <c r="F2496" s="36">
        <f>_xlfn.XLOOKUP($B2496,'[1]DOT Signs Costs (2)'!$A:$A,'[1]DOT Signs Costs (2)'!$Y:$Y)</f>
        <v>0.22939999999999999</v>
      </c>
      <c r="G2496" s="37">
        <f t="shared" si="496"/>
        <v>13.763999999999999</v>
      </c>
      <c r="H2496" s="36">
        <f>_xlfn.XLOOKUP($B2496,'[1]DOT Signs Costs (2)'!$A:$A,'[1]DOT Signs Costs (2)'!$W:$W)</f>
        <v>36.256</v>
      </c>
      <c r="I2496" s="36">
        <f t="shared" si="495"/>
        <v>10.641866</v>
      </c>
      <c r="J2496" s="36">
        <f t="shared" si="497"/>
        <v>0.153698</v>
      </c>
      <c r="K2496" s="36">
        <f t="shared" si="498"/>
        <v>10.641866</v>
      </c>
      <c r="L2496" s="36">
        <f t="shared" si="499"/>
        <v>47.051563999999999</v>
      </c>
      <c r="M2496" s="36">
        <f t="shared" si="500"/>
        <v>3.6794323048000002</v>
      </c>
      <c r="N2496" s="36">
        <f t="shared" si="501"/>
        <v>50.730996304800001</v>
      </c>
      <c r="O2496" s="36">
        <f t="shared" si="502"/>
        <v>9.2445263283724479</v>
      </c>
      <c r="P2496" s="36">
        <f t="shared" si="503"/>
        <v>59.975522633172446</v>
      </c>
      <c r="Q2496" s="38" t="e">
        <v>#N/A</v>
      </c>
      <c r="R2496" s="39" t="str">
        <f t="shared" si="504"/>
        <v xml:space="preserve"> </v>
      </c>
      <c r="S2496" s="40"/>
      <c r="T2496" s="41" t="str">
        <f t="shared" si="505"/>
        <v/>
      </c>
      <c r="U2496" s="41" t="str">
        <f t="shared" si="506"/>
        <v/>
      </c>
      <c r="V2496" s="41" t="e">
        <f t="shared" si="494"/>
        <v>#N/A</v>
      </c>
      <c r="W2496" s="18" t="e">
        <f>_xlfn.XLOOKUP($B2496,'[1]Query2 w Prices'!$B:$B,'[1]Query2 w Prices'!$L:$L)</f>
        <v>#N/A</v>
      </c>
    </row>
    <row r="2497" spans="2:23" ht="16.5" customHeight="1" x14ac:dyDescent="0.25">
      <c r="B2497" s="32" t="s">
        <v>4144</v>
      </c>
      <c r="C2497" s="33" t="s">
        <v>7198</v>
      </c>
      <c r="D2497" s="34" t="str">
        <f>_xlfn.XLOOKUP($B2497,[1]Redo!$A:$A,[1]Redo!$AD:$AD)</f>
        <v>SGN,S11,BFY,W1-8,</v>
      </c>
      <c r="E2497" s="35">
        <v>1326</v>
      </c>
      <c r="F2497" s="36">
        <f>_xlfn.XLOOKUP($B2497,'[1]DOT Signs Costs (2)'!$A:$A,'[1]DOT Signs Costs (2)'!$Y:$Y)</f>
        <v>0.60820000000000018</v>
      </c>
      <c r="G2497" s="37">
        <f t="shared" si="496"/>
        <v>36.492000000000012</v>
      </c>
      <c r="H2497" s="36">
        <f>_xlfn.XLOOKUP($B2497,'[1]DOT Signs Costs (2)'!$A:$A,'[1]DOT Signs Costs (2)'!$W:$W)</f>
        <v>108.768</v>
      </c>
      <c r="I2497" s="36">
        <f t="shared" si="495"/>
        <v>28.21439800000001</v>
      </c>
      <c r="J2497" s="36">
        <f t="shared" si="497"/>
        <v>0.40749400000000013</v>
      </c>
      <c r="K2497" s="36">
        <f t="shared" si="498"/>
        <v>28.21439800000001</v>
      </c>
      <c r="L2497" s="36">
        <f t="shared" si="499"/>
        <v>137.389892</v>
      </c>
      <c r="M2497" s="36">
        <f t="shared" si="500"/>
        <v>10.743889554400001</v>
      </c>
      <c r="N2497" s="36">
        <f t="shared" si="501"/>
        <v>148.1337815544</v>
      </c>
      <c r="O2497" s="36">
        <f t="shared" si="502"/>
        <v>26.993884280791328</v>
      </c>
      <c r="P2497" s="36">
        <f t="shared" si="503"/>
        <v>175.12766583519132</v>
      </c>
      <c r="Q2497" s="38">
        <v>91.91</v>
      </c>
      <c r="R2497" s="39">
        <f t="shared" si="504"/>
        <v>-0.47518286410272598</v>
      </c>
      <c r="S2497" s="40"/>
      <c r="T2497" s="41" t="str">
        <f t="shared" si="505"/>
        <v/>
      </c>
      <c r="U2497" s="41" t="str">
        <f t="shared" si="506"/>
        <v/>
      </c>
      <c r="V2497" s="41">
        <f t="shared" si="494"/>
        <v>91.91</v>
      </c>
      <c r="W2497" s="18">
        <f>_xlfn.XLOOKUP($B2497,'[1]Query2 w Prices'!$B:$B,'[1]Query2 w Prices'!$L:$L)</f>
        <v>91.828599999999994</v>
      </c>
    </row>
    <row r="2498" spans="2:23" ht="16.5" customHeight="1" x14ac:dyDescent="0.25">
      <c r="B2498" s="42" t="s">
        <v>4147</v>
      </c>
      <c r="C2498" s="33" t="s">
        <v>7199</v>
      </c>
      <c r="D2498" s="34" t="str">
        <f>_xlfn.XLOOKUP($B2498,[1]Redo!$A:$A,[1]Redo!$AD:$AD)</f>
        <v>SGN,S11,BFY,W1-8,</v>
      </c>
      <c r="E2498" s="35">
        <v>1326</v>
      </c>
      <c r="F2498" s="36">
        <f>_xlfn.XLOOKUP($B2498,'[1]DOT Signs Costs (2)'!$A:$A,'[1]DOT Signs Costs (2)'!$Y:$Y)</f>
        <v>0.18705000000000002</v>
      </c>
      <c r="G2498" s="37">
        <f t="shared" si="496"/>
        <v>11.223000000000001</v>
      </c>
      <c r="H2498" s="36">
        <f>_xlfn.XLOOKUP($B2498,'[1]DOT Signs Costs (2)'!$A:$A,'[1]DOT Signs Costs (2)'!$W:$W)</f>
        <v>27.192</v>
      </c>
      <c r="I2498" s="36">
        <f t="shared" si="495"/>
        <v>8.6772495000000003</v>
      </c>
      <c r="J2498" s="36">
        <f t="shared" si="497"/>
        <v>0.12532350000000003</v>
      </c>
      <c r="K2498" s="36">
        <f t="shared" si="498"/>
        <v>8.6772495000000003</v>
      </c>
      <c r="L2498" s="36">
        <f t="shared" si="499"/>
        <v>35.994573000000003</v>
      </c>
      <c r="M2498" s="36">
        <f t="shared" si="500"/>
        <v>2.8147756086000002</v>
      </c>
      <c r="N2498" s="36">
        <f t="shared" si="501"/>
        <v>38.809348608600004</v>
      </c>
      <c r="O2498" s="36">
        <f t="shared" si="502"/>
        <v>7.0720875033404642</v>
      </c>
      <c r="P2498" s="36">
        <f t="shared" si="503"/>
        <v>45.881436111940467</v>
      </c>
      <c r="Q2498" s="38" t="e">
        <v>#N/A</v>
      </c>
      <c r="R2498" s="39" t="str">
        <f t="shared" si="504"/>
        <v xml:space="preserve"> </v>
      </c>
      <c r="S2498" s="40"/>
      <c r="T2498" s="41" t="str">
        <f t="shared" si="505"/>
        <v/>
      </c>
      <c r="U2498" s="41" t="str">
        <f t="shared" si="506"/>
        <v/>
      </c>
      <c r="V2498" s="41" t="e">
        <f t="shared" si="494"/>
        <v>#N/A</v>
      </c>
      <c r="W2498" s="18" t="e">
        <f>_xlfn.XLOOKUP($B2498,'[1]Query2 w Prices'!$B:$B,'[1]Query2 w Prices'!$L:$L)</f>
        <v>#N/A</v>
      </c>
    </row>
    <row r="2499" spans="2:23" ht="16.5" customHeight="1" x14ac:dyDescent="0.25">
      <c r="B2499" s="32" t="s">
        <v>4148</v>
      </c>
      <c r="C2499" s="33" t="s">
        <v>7200</v>
      </c>
      <c r="D2499" s="34" t="str">
        <f>_xlfn.XLOOKUP($B2499,[1]Redo!$A:$A,[1]Redo!$AD:$AD)</f>
        <v>SGN,S11,BFY,W1-8,</v>
      </c>
      <c r="E2499" s="35">
        <v>1326</v>
      </c>
      <c r="F2499" s="36">
        <f>_xlfn.XLOOKUP($B2499,'[1]DOT Signs Costs (2)'!$A:$A,'[1]DOT Signs Costs (2)'!$Y:$Y)</f>
        <v>0.39762499999999995</v>
      </c>
      <c r="G2499" s="37">
        <f t="shared" si="496"/>
        <v>23.857499999999998</v>
      </c>
      <c r="H2499" s="36">
        <f>_xlfn.XLOOKUP($B2499,'[1]DOT Signs Costs (2)'!$A:$A,'[1]DOT Signs Costs (2)'!$W:$W)</f>
        <v>67.98</v>
      </c>
      <c r="I2499" s="36">
        <f t="shared" si="495"/>
        <v>18.445823749999999</v>
      </c>
      <c r="J2499" s="36">
        <f t="shared" si="497"/>
        <v>0.26640874999999997</v>
      </c>
      <c r="K2499" s="36">
        <f t="shared" si="498"/>
        <v>18.445823749999999</v>
      </c>
      <c r="L2499" s="36">
        <f t="shared" si="499"/>
        <v>86.692232500000003</v>
      </c>
      <c r="M2499" s="36">
        <f t="shared" si="500"/>
        <v>6.7793325815000003</v>
      </c>
      <c r="N2499" s="36">
        <f t="shared" si="501"/>
        <v>93.471565081500003</v>
      </c>
      <c r="O2499" s="36">
        <f t="shared" si="502"/>
        <v>17.032985892065895</v>
      </c>
      <c r="P2499" s="36">
        <f t="shared" si="503"/>
        <v>110.5045509735659</v>
      </c>
      <c r="Q2499" s="38" t="e">
        <v>#N/A</v>
      </c>
      <c r="R2499" s="39" t="str">
        <f t="shared" si="504"/>
        <v xml:space="preserve"> </v>
      </c>
      <c r="S2499" s="40"/>
      <c r="T2499" s="41" t="str">
        <f t="shared" si="505"/>
        <v/>
      </c>
      <c r="U2499" s="41" t="str">
        <f t="shared" si="506"/>
        <v/>
      </c>
      <c r="V2499" s="41" t="e">
        <f t="shared" si="494"/>
        <v>#N/A</v>
      </c>
      <c r="W2499" s="18" t="e">
        <f>_xlfn.XLOOKUP($B2499,'[1]Query2 w Prices'!$B:$B,'[1]Query2 w Prices'!$L:$L)</f>
        <v>#N/A</v>
      </c>
    </row>
    <row r="2500" spans="2:23" ht="16.5" customHeight="1" x14ac:dyDescent="0.25">
      <c r="B2500" s="42" t="s">
        <v>4149</v>
      </c>
      <c r="C2500" s="33" t="s">
        <v>7201</v>
      </c>
      <c r="D2500" s="34" t="str">
        <f>_xlfn.XLOOKUP($B2500,[1]Redo!$A:$A,[1]Redo!$AD:$AD)</f>
        <v>SGN,S11,BFY,W1-8,</v>
      </c>
      <c r="E2500" s="35">
        <v>1326</v>
      </c>
      <c r="F2500" s="36">
        <f>_xlfn.XLOOKUP($B2500,'[1]DOT Signs Costs (2)'!$A:$A,'[1]DOT Signs Costs (2)'!$Y:$Y)</f>
        <v>0.28175</v>
      </c>
      <c r="G2500" s="37">
        <f t="shared" si="496"/>
        <v>16.905000000000001</v>
      </c>
      <c r="H2500" s="36">
        <f>_xlfn.XLOOKUP($B2500,'[1]DOT Signs Costs (2)'!$A:$A,'[1]DOT Signs Costs (2)'!$W:$W)</f>
        <v>45.32</v>
      </c>
      <c r="I2500" s="36">
        <f t="shared" si="495"/>
        <v>13.070382500000001</v>
      </c>
      <c r="J2500" s="36">
        <f t="shared" si="497"/>
        <v>0.18877250000000001</v>
      </c>
      <c r="K2500" s="36">
        <f t="shared" si="498"/>
        <v>13.070382500000001</v>
      </c>
      <c r="L2500" s="36">
        <f t="shared" si="499"/>
        <v>58.579155</v>
      </c>
      <c r="M2500" s="36">
        <f t="shared" si="500"/>
        <v>4.5808899210000007</v>
      </c>
      <c r="N2500" s="36">
        <f t="shared" si="501"/>
        <v>63.160044921000001</v>
      </c>
      <c r="O2500" s="36">
        <f t="shared" si="502"/>
        <v>11.509426991445183</v>
      </c>
      <c r="P2500" s="36">
        <f t="shared" si="503"/>
        <v>74.669471912445189</v>
      </c>
      <c r="Q2500" s="38" t="e">
        <v>#N/A</v>
      </c>
      <c r="R2500" s="39" t="str">
        <f t="shared" si="504"/>
        <v xml:space="preserve"> </v>
      </c>
      <c r="S2500" s="40"/>
      <c r="T2500" s="41" t="str">
        <f t="shared" si="505"/>
        <v/>
      </c>
      <c r="U2500" s="41" t="str">
        <f t="shared" si="506"/>
        <v/>
      </c>
      <c r="V2500" s="41" t="e">
        <f t="shared" si="494"/>
        <v>#N/A</v>
      </c>
      <c r="W2500" s="18" t="e">
        <f>_xlfn.XLOOKUP($B2500,'[1]Query2 w Prices'!$B:$B,'[1]Query2 w Prices'!$L:$L)</f>
        <v>#N/A</v>
      </c>
    </row>
    <row r="2501" spans="2:23" ht="16.5" customHeight="1" x14ac:dyDescent="0.25">
      <c r="B2501" s="32" t="s">
        <v>4150</v>
      </c>
      <c r="C2501" s="33" t="s">
        <v>7202</v>
      </c>
      <c r="D2501" s="34" t="str">
        <f>_xlfn.XLOOKUP($B2501,[1]Redo!$A:$A,[1]Redo!$AD:$AD)</f>
        <v>SGN,S11,BFY,W18-1,</v>
      </c>
      <c r="E2501" s="35">
        <v>1326</v>
      </c>
      <c r="F2501" s="36">
        <f>_xlfn.XLOOKUP($B2501,'[1]DOT Signs Costs (2)'!$A:$A,'[1]DOT Signs Costs (2)'!$Y:$Y)</f>
        <v>0.22939999999999999</v>
      </c>
      <c r="G2501" s="37">
        <f t="shared" si="496"/>
        <v>13.763999999999999</v>
      </c>
      <c r="H2501" s="36">
        <f>_xlfn.XLOOKUP($B2501,'[1]DOT Signs Costs (2)'!$A:$A,'[1]DOT Signs Costs (2)'!$W:$W)</f>
        <v>36.256</v>
      </c>
      <c r="I2501" s="36">
        <f t="shared" si="495"/>
        <v>10.641866</v>
      </c>
      <c r="J2501" s="36">
        <f t="shared" si="497"/>
        <v>0.153698</v>
      </c>
      <c r="K2501" s="36">
        <f t="shared" si="498"/>
        <v>10.641866</v>
      </c>
      <c r="L2501" s="36">
        <f t="shared" si="499"/>
        <v>47.051563999999999</v>
      </c>
      <c r="M2501" s="36">
        <f t="shared" si="500"/>
        <v>3.6794323048000002</v>
      </c>
      <c r="N2501" s="36">
        <f t="shared" si="501"/>
        <v>50.730996304800001</v>
      </c>
      <c r="O2501" s="36">
        <f t="shared" si="502"/>
        <v>9.2445263283724479</v>
      </c>
      <c r="P2501" s="36">
        <f t="shared" si="503"/>
        <v>59.975522633172446</v>
      </c>
      <c r="Q2501" s="38" t="e">
        <v>#N/A</v>
      </c>
      <c r="R2501" s="39" t="str">
        <f t="shared" si="504"/>
        <v xml:space="preserve"> </v>
      </c>
      <c r="S2501" s="40"/>
      <c r="T2501" s="41" t="str">
        <f t="shared" si="505"/>
        <v/>
      </c>
      <c r="U2501" s="41" t="str">
        <f t="shared" si="506"/>
        <v/>
      </c>
      <c r="V2501" s="41" t="e">
        <f t="shared" si="494"/>
        <v>#N/A</v>
      </c>
      <c r="W2501" s="18" t="e">
        <f>_xlfn.XLOOKUP($B2501,'[1]Query2 w Prices'!$B:$B,'[1]Query2 w Prices'!$L:$L)</f>
        <v>#N/A</v>
      </c>
    </row>
    <row r="2502" spans="2:23" ht="16.5" customHeight="1" x14ac:dyDescent="0.25">
      <c r="B2502" s="42" t="s">
        <v>4151</v>
      </c>
      <c r="C2502" s="33" t="s">
        <v>7203</v>
      </c>
      <c r="D2502" s="34" t="str">
        <f>_xlfn.XLOOKUP($B2502,[1]Redo!$A:$A,[1]Redo!$AD:$AD)</f>
        <v>SGN,S11,BFY,W18-1,</v>
      </c>
      <c r="E2502" s="35">
        <v>1326</v>
      </c>
      <c r="F2502" s="36">
        <f>_xlfn.XLOOKUP($B2502,'[1]DOT Signs Costs (2)'!$A:$A,'[1]DOT Signs Costs (2)'!$Y:$Y)</f>
        <v>0.33468750000000008</v>
      </c>
      <c r="G2502" s="37">
        <f t="shared" si="496"/>
        <v>20.081250000000004</v>
      </c>
      <c r="H2502" s="36">
        <f>_xlfn.XLOOKUP($B2502,'[1]DOT Signs Costs (2)'!$A:$A,'[1]DOT Signs Costs (2)'!$W:$W)</f>
        <v>56.650000000000006</v>
      </c>
      <c r="I2502" s="36">
        <f t="shared" si="495"/>
        <v>15.526153125000004</v>
      </c>
      <c r="J2502" s="36">
        <f t="shared" si="497"/>
        <v>0.22424062500000008</v>
      </c>
      <c r="K2502" s="36">
        <f t="shared" si="498"/>
        <v>15.526153125000004</v>
      </c>
      <c r="L2502" s="36">
        <f t="shared" si="499"/>
        <v>72.400393750000006</v>
      </c>
      <c r="M2502" s="36">
        <f t="shared" si="500"/>
        <v>5.6617107912500009</v>
      </c>
      <c r="N2502" s="36">
        <f t="shared" si="501"/>
        <v>78.062104541250008</v>
      </c>
      <c r="O2502" s="36">
        <f t="shared" si="502"/>
        <v>14.224975522735164</v>
      </c>
      <c r="P2502" s="36">
        <f t="shared" si="503"/>
        <v>92.287080063985172</v>
      </c>
      <c r="Q2502" s="38" t="e">
        <v>#N/A</v>
      </c>
      <c r="R2502" s="39" t="str">
        <f t="shared" si="504"/>
        <v xml:space="preserve"> </v>
      </c>
      <c r="S2502" s="40"/>
      <c r="T2502" s="41" t="str">
        <f t="shared" si="505"/>
        <v/>
      </c>
      <c r="U2502" s="41" t="str">
        <f t="shared" si="506"/>
        <v/>
      </c>
      <c r="V2502" s="41" t="e">
        <f t="shared" ref="V2502:V2565" si="507">ROUND($W2502+7.75%,2)</f>
        <v>#N/A</v>
      </c>
      <c r="W2502" s="18" t="e">
        <f>_xlfn.XLOOKUP($B2502,'[1]Query2 w Prices'!$B:$B,'[1]Query2 w Prices'!$L:$L)</f>
        <v>#N/A</v>
      </c>
    </row>
    <row r="2503" spans="2:23" ht="16.5" customHeight="1" x14ac:dyDescent="0.25">
      <c r="B2503" s="32" t="s">
        <v>4152</v>
      </c>
      <c r="C2503" s="33" t="s">
        <v>7204</v>
      </c>
      <c r="D2503" s="34" t="str">
        <f>_xlfn.XLOOKUP($B2503,[1]Redo!$A:$A,[1]Redo!$AD:$AD)</f>
        <v>SGN,S11,BFY,W18-1,</v>
      </c>
      <c r="E2503" s="35">
        <v>1326</v>
      </c>
      <c r="F2503" s="36">
        <f>_xlfn.XLOOKUP($B2503,'[1]DOT Signs Costs (2)'!$A:$A,'[1]DOT Signs Costs (2)'!$Y:$Y)</f>
        <v>0.46115</v>
      </c>
      <c r="G2503" s="37">
        <f t="shared" si="496"/>
        <v>27.669</v>
      </c>
      <c r="H2503" s="36">
        <f>_xlfn.XLOOKUP($B2503,'[1]DOT Signs Costs (2)'!$A:$A,'[1]DOT Signs Costs (2)'!$W:$W)</f>
        <v>81.576000000000008</v>
      </c>
      <c r="I2503" s="36">
        <f t="shared" ref="I2503:I2566" si="508">F2503*$K$4</f>
        <v>21.3927485</v>
      </c>
      <c r="J2503" s="36">
        <f t="shared" si="497"/>
        <v>0.30897050000000004</v>
      </c>
      <c r="K2503" s="36">
        <f t="shared" si="498"/>
        <v>21.3927485</v>
      </c>
      <c r="L2503" s="36">
        <f t="shared" si="499"/>
        <v>103.277719</v>
      </c>
      <c r="M2503" s="36">
        <f t="shared" si="500"/>
        <v>8.0763176258000016</v>
      </c>
      <c r="N2503" s="36">
        <f t="shared" si="501"/>
        <v>111.35403662580001</v>
      </c>
      <c r="O2503" s="36">
        <f t="shared" si="502"/>
        <v>20.291644129613871</v>
      </c>
      <c r="P2503" s="36">
        <f t="shared" si="503"/>
        <v>131.64568075541388</v>
      </c>
      <c r="Q2503" s="38" t="e">
        <v>#N/A</v>
      </c>
      <c r="R2503" s="39" t="str">
        <f t="shared" si="504"/>
        <v xml:space="preserve"> </v>
      </c>
      <c r="S2503" s="40"/>
      <c r="T2503" s="41" t="str">
        <f t="shared" si="505"/>
        <v/>
      </c>
      <c r="U2503" s="41" t="str">
        <f t="shared" si="506"/>
        <v/>
      </c>
      <c r="V2503" s="41" t="e">
        <f t="shared" si="507"/>
        <v>#N/A</v>
      </c>
      <c r="W2503" s="18" t="e">
        <f>_xlfn.XLOOKUP($B2503,'[1]Query2 w Prices'!$B:$B,'[1]Query2 w Prices'!$L:$L)</f>
        <v>#N/A</v>
      </c>
    </row>
    <row r="2504" spans="2:23" ht="16.5" customHeight="1" x14ac:dyDescent="0.25">
      <c r="B2504" s="42" t="s">
        <v>4153</v>
      </c>
      <c r="C2504" s="33" t="s">
        <v>7205</v>
      </c>
      <c r="D2504" s="34" t="str">
        <f>_xlfn.XLOOKUP($B2504,[1]Redo!$A:$A,[1]Redo!$AD:$AD)</f>
        <v>SGN,S11,BFY,W19-3,</v>
      </c>
      <c r="E2504" s="35">
        <v>1326</v>
      </c>
      <c r="F2504" s="36">
        <f>_xlfn.XLOOKUP($B2504,'[1]DOT Signs Costs (2)'!$A:$A,'[1]DOT Signs Costs (2)'!$Y:$Y)</f>
        <v>0.77759999999999996</v>
      </c>
      <c r="G2504" s="37">
        <f t="shared" si="496"/>
        <v>46.655999999999999</v>
      </c>
      <c r="H2504" s="36">
        <f>_xlfn.XLOOKUP($B2504,'[1]DOT Signs Costs (2)'!$A:$A,'[1]DOT Signs Costs (2)'!$W:$W)</f>
        <v>145.024</v>
      </c>
      <c r="I2504" s="36">
        <f t="shared" si="508"/>
        <v>36.072863999999996</v>
      </c>
      <c r="J2504" s="36">
        <f t="shared" si="497"/>
        <v>0.52099200000000001</v>
      </c>
      <c r="K2504" s="36">
        <f t="shared" si="498"/>
        <v>36.072863999999996</v>
      </c>
      <c r="L2504" s="36">
        <f t="shared" si="499"/>
        <v>181.61785600000002</v>
      </c>
      <c r="M2504" s="36">
        <f t="shared" si="500"/>
        <v>14.202516339200002</v>
      </c>
      <c r="N2504" s="36">
        <f t="shared" si="501"/>
        <v>195.82037233920002</v>
      </c>
      <c r="O2504" s="36">
        <f t="shared" si="502"/>
        <v>35.683639580919262</v>
      </c>
      <c r="P2504" s="36">
        <f t="shared" si="503"/>
        <v>231.5040119201193</v>
      </c>
      <c r="Q2504" s="38">
        <v>140.65</v>
      </c>
      <c r="R2504" s="39">
        <f t="shared" si="504"/>
        <v>-0.39245113363939699</v>
      </c>
      <c r="S2504" s="40"/>
      <c r="T2504" s="41" t="str">
        <f t="shared" si="505"/>
        <v/>
      </c>
      <c r="U2504" s="41" t="str">
        <f t="shared" si="506"/>
        <v/>
      </c>
      <c r="V2504" s="41">
        <f t="shared" si="507"/>
        <v>140.65</v>
      </c>
      <c r="W2504" s="18">
        <f>_xlfn.XLOOKUP($B2504,'[1]Query2 w Prices'!$B:$B,'[1]Query2 w Prices'!$L:$L)</f>
        <v>140.5771</v>
      </c>
    </row>
    <row r="2505" spans="2:23" ht="16.5" customHeight="1" x14ac:dyDescent="0.25">
      <c r="B2505" s="32" t="s">
        <v>4156</v>
      </c>
      <c r="C2505" s="33" t="s">
        <v>7206</v>
      </c>
      <c r="D2505" s="34" t="str">
        <f>_xlfn.XLOOKUP($B2505,[1]Redo!$A:$A,[1]Redo!$AD:$AD)</f>
        <v>SGN,S11,BFY,W19-4,</v>
      </c>
      <c r="E2505" s="35">
        <v>1326</v>
      </c>
      <c r="F2505" s="36">
        <f>_xlfn.XLOOKUP($B2505,'[1]DOT Signs Costs (2)'!$A:$A,'[1]DOT Signs Costs (2)'!$Y:$Y)</f>
        <v>0.77759999999999996</v>
      </c>
      <c r="G2505" s="37">
        <f t="shared" si="496"/>
        <v>46.655999999999999</v>
      </c>
      <c r="H2505" s="36">
        <f>_xlfn.XLOOKUP($B2505,'[1]DOT Signs Costs (2)'!$A:$A,'[1]DOT Signs Costs (2)'!$W:$W)</f>
        <v>145.024</v>
      </c>
      <c r="I2505" s="36">
        <f t="shared" si="508"/>
        <v>36.072863999999996</v>
      </c>
      <c r="J2505" s="36">
        <f t="shared" si="497"/>
        <v>0.52099200000000001</v>
      </c>
      <c r="K2505" s="36">
        <f t="shared" si="498"/>
        <v>36.072863999999996</v>
      </c>
      <c r="L2505" s="36">
        <f t="shared" si="499"/>
        <v>181.61785600000002</v>
      </c>
      <c r="M2505" s="36">
        <f t="shared" si="500"/>
        <v>14.202516339200002</v>
      </c>
      <c r="N2505" s="36">
        <f t="shared" si="501"/>
        <v>195.82037233920002</v>
      </c>
      <c r="O2505" s="36">
        <f t="shared" si="502"/>
        <v>35.683639580919262</v>
      </c>
      <c r="P2505" s="36">
        <f t="shared" si="503"/>
        <v>231.5040119201193</v>
      </c>
      <c r="Q2505" s="38">
        <v>140.65</v>
      </c>
      <c r="R2505" s="39">
        <f t="shared" si="504"/>
        <v>-0.39245113363939699</v>
      </c>
      <c r="S2505" s="40"/>
      <c r="T2505" s="41" t="str">
        <f t="shared" si="505"/>
        <v/>
      </c>
      <c r="U2505" s="41" t="str">
        <f t="shared" si="506"/>
        <v/>
      </c>
      <c r="V2505" s="41">
        <f t="shared" si="507"/>
        <v>140.65</v>
      </c>
      <c r="W2505" s="18">
        <f>_xlfn.XLOOKUP($B2505,'[1]Query2 w Prices'!$B:$B,'[1]Query2 w Prices'!$L:$L)</f>
        <v>140.5771</v>
      </c>
    </row>
    <row r="2506" spans="2:23" ht="16.5" customHeight="1" x14ac:dyDescent="0.25">
      <c r="B2506" s="42" t="s">
        <v>4159</v>
      </c>
      <c r="C2506" s="33" t="s">
        <v>7207</v>
      </c>
      <c r="D2506" s="34" t="str">
        <f>_xlfn.XLOOKUP($B2506,[1]Redo!$A:$A,[1]Redo!$AD:$AD)</f>
        <v>SGN,S11,BFY,W19-5,</v>
      </c>
      <c r="E2506" s="35">
        <v>1326</v>
      </c>
      <c r="F2506" s="36">
        <f>_xlfn.XLOOKUP($B2506,'[1]DOT Signs Costs (2)'!$A:$A,'[1]DOT Signs Costs (2)'!$Y:$Y)</f>
        <v>1.3704999999999998</v>
      </c>
      <c r="G2506" s="37">
        <f t="shared" ref="G2506:G2569" si="509">IFERROR(SUM(F2506*60), " ")</f>
        <v>82.22999999999999</v>
      </c>
      <c r="H2506" s="36">
        <f>_xlfn.XLOOKUP($B2506,'[1]DOT Signs Costs (2)'!$A:$A,'[1]DOT Signs Costs (2)'!$W:$W)</f>
        <v>271.92</v>
      </c>
      <c r="I2506" s="36">
        <f t="shared" si="508"/>
        <v>63.577494999999992</v>
      </c>
      <c r="J2506" s="36">
        <f t="shared" ref="J2506:J2569" si="510">IFERROR(SUM($J$4*F2506), " " )</f>
        <v>0.91823499999999991</v>
      </c>
      <c r="K2506" s="36">
        <f t="shared" ref="K2506:K2569" si="511">IFERROR(SUM($K$4*F2506), " ")</f>
        <v>63.577494999999992</v>
      </c>
      <c r="L2506" s="36">
        <f t="shared" ref="L2506:L2569" si="512">IFERROR(SUM(H2506+J2506+K2506), " ")</f>
        <v>336.41573</v>
      </c>
      <c r="M2506" s="36">
        <f t="shared" ref="M2506:M2569" si="513">IFERROR(SUM(L2506*$M$4), " ")</f>
        <v>26.307710086</v>
      </c>
      <c r="N2506" s="36">
        <f t="shared" ref="N2506:N2569" si="514">IFERROR(SUM(L2506+M2506), " ")</f>
        <v>362.72344008599998</v>
      </c>
      <c r="O2506" s="36">
        <f t="shared" ref="O2506:O2569" si="515">IFERROR(SUM(N2506*$O$4), " ")</f>
        <v>66.097783131367038</v>
      </c>
      <c r="P2506" s="36">
        <f t="shared" ref="P2506:P2569" si="516">IFERROR(SUM(O2506+N2506),"")</f>
        <v>428.82122321736699</v>
      </c>
      <c r="Q2506" s="38">
        <v>680.29</v>
      </c>
      <c r="R2506" s="39">
        <f t="shared" ref="R2506:R2569" si="517">IFERROR(SUM(Q2506-P2506)/(P2506)," ")</f>
        <v>0.58641868258270624</v>
      </c>
      <c r="S2506" s="40"/>
      <c r="T2506" s="41" t="str">
        <f t="shared" ref="T2506:T2569" si="518">IF(S2506=0,"",Q2506*S2506)</f>
        <v/>
      </c>
      <c r="U2506" s="41" t="str">
        <f t="shared" ref="U2506:U2569" si="519">IFERROR(T2506-(P2506*S2506),"")</f>
        <v/>
      </c>
      <c r="V2506" s="41">
        <f t="shared" si="507"/>
        <v>680.29</v>
      </c>
      <c r="W2506" s="18">
        <f>_xlfn.XLOOKUP($B2506,'[1]Query2 w Prices'!$B:$B,'[1]Query2 w Prices'!$L:$L)</f>
        <v>680.21169999999995</v>
      </c>
    </row>
    <row r="2507" spans="2:23" ht="16.5" customHeight="1" x14ac:dyDescent="0.25">
      <c r="B2507" s="32" t="s">
        <v>4163</v>
      </c>
      <c r="C2507" s="33" t="s">
        <v>7208</v>
      </c>
      <c r="D2507" s="34" t="str">
        <f>_xlfn.XLOOKUP($B2507,[1]Redo!$A:$A,[1]Redo!$AD:$AD)</f>
        <v>SGN,S11,BFY,W20(CA),</v>
      </c>
      <c r="E2507" s="35">
        <v>1326</v>
      </c>
      <c r="F2507" s="36">
        <f>_xlfn.XLOOKUP($B2507,'[1]DOT Signs Costs (2)'!$A:$A,'[1]DOT Signs Costs (2)'!$Y:$Y)</f>
        <v>0.39762499999999995</v>
      </c>
      <c r="G2507" s="37">
        <f t="shared" si="509"/>
        <v>23.857499999999998</v>
      </c>
      <c r="H2507" s="36">
        <f>_xlfn.XLOOKUP($B2507,'[1]DOT Signs Costs (2)'!$A:$A,'[1]DOT Signs Costs (2)'!$W:$W)</f>
        <v>67.98</v>
      </c>
      <c r="I2507" s="36">
        <f t="shared" si="508"/>
        <v>18.445823749999999</v>
      </c>
      <c r="J2507" s="36">
        <f t="shared" si="510"/>
        <v>0.26640874999999997</v>
      </c>
      <c r="K2507" s="36">
        <f t="shared" si="511"/>
        <v>18.445823749999999</v>
      </c>
      <c r="L2507" s="36">
        <f t="shared" si="512"/>
        <v>86.692232500000003</v>
      </c>
      <c r="M2507" s="36">
        <f t="shared" si="513"/>
        <v>6.7793325815000003</v>
      </c>
      <c r="N2507" s="36">
        <f t="shared" si="514"/>
        <v>93.471565081500003</v>
      </c>
      <c r="O2507" s="36">
        <f t="shared" si="515"/>
        <v>17.032985892065895</v>
      </c>
      <c r="P2507" s="36">
        <f t="shared" si="516"/>
        <v>110.5045509735659</v>
      </c>
      <c r="Q2507" s="38">
        <v>62.43</v>
      </c>
      <c r="R2507" s="39">
        <f t="shared" si="517"/>
        <v>-0.43504589222814855</v>
      </c>
      <c r="S2507" s="40"/>
      <c r="T2507" s="41" t="str">
        <f t="shared" si="518"/>
        <v/>
      </c>
      <c r="U2507" s="41" t="str">
        <f t="shared" si="519"/>
        <v/>
      </c>
      <c r="V2507" s="41">
        <f t="shared" si="507"/>
        <v>62.43</v>
      </c>
      <c r="W2507" s="18">
        <f>_xlfn.XLOOKUP($B2507,'[1]Query2 w Prices'!$B:$B,'[1]Query2 w Prices'!$L:$L)</f>
        <v>62.352699999999999</v>
      </c>
    </row>
    <row r="2508" spans="2:23" ht="16.5" customHeight="1" x14ac:dyDescent="0.25">
      <c r="B2508" s="42" t="s">
        <v>4165</v>
      </c>
      <c r="C2508" s="33" t="s">
        <v>7209</v>
      </c>
      <c r="D2508" s="34" t="str">
        <f>_xlfn.XLOOKUP($B2508,[1]Redo!$A:$A,[1]Redo!$AD:$AD)</f>
        <v>SGN,S11,BFY,W20(CA),</v>
      </c>
      <c r="E2508" s="35">
        <v>1326</v>
      </c>
      <c r="F2508" s="36">
        <f>_xlfn.XLOOKUP($B2508,'[1]DOT Signs Costs (2)'!$A:$A,'[1]DOT Signs Costs (2)'!$Y:$Y)</f>
        <v>0.60820000000000018</v>
      </c>
      <c r="G2508" s="37">
        <f t="shared" si="509"/>
        <v>36.492000000000012</v>
      </c>
      <c r="H2508" s="36">
        <f>_xlfn.XLOOKUP($B2508,'[1]DOT Signs Costs (2)'!$A:$A,'[1]DOT Signs Costs (2)'!$W:$W)</f>
        <v>108.768</v>
      </c>
      <c r="I2508" s="36">
        <f t="shared" si="508"/>
        <v>28.21439800000001</v>
      </c>
      <c r="J2508" s="36">
        <f t="shared" si="510"/>
        <v>0.40749400000000013</v>
      </c>
      <c r="K2508" s="36">
        <f t="shared" si="511"/>
        <v>28.21439800000001</v>
      </c>
      <c r="L2508" s="36">
        <f t="shared" si="512"/>
        <v>137.389892</v>
      </c>
      <c r="M2508" s="36">
        <f t="shared" si="513"/>
        <v>10.743889554400001</v>
      </c>
      <c r="N2508" s="36">
        <f t="shared" si="514"/>
        <v>148.1337815544</v>
      </c>
      <c r="O2508" s="36">
        <f t="shared" si="515"/>
        <v>26.993884280791328</v>
      </c>
      <c r="P2508" s="36">
        <f t="shared" si="516"/>
        <v>175.12766583519132</v>
      </c>
      <c r="Q2508" s="38">
        <v>93.04</v>
      </c>
      <c r="R2508" s="39">
        <f t="shared" si="517"/>
        <v>-0.46873042842038537</v>
      </c>
      <c r="S2508" s="40"/>
      <c r="T2508" s="41" t="str">
        <f t="shared" si="518"/>
        <v/>
      </c>
      <c r="U2508" s="41" t="str">
        <f t="shared" si="519"/>
        <v/>
      </c>
      <c r="V2508" s="41">
        <f t="shared" si="507"/>
        <v>93.04</v>
      </c>
      <c r="W2508" s="18">
        <f>_xlfn.XLOOKUP($B2508,'[1]Query2 w Prices'!$B:$B,'[1]Query2 w Prices'!$L:$L)</f>
        <v>92.962299999999999</v>
      </c>
    </row>
    <row r="2509" spans="2:23" ht="16.5" customHeight="1" x14ac:dyDescent="0.25">
      <c r="B2509" s="32" t="s">
        <v>4166</v>
      </c>
      <c r="C2509" s="33" t="s">
        <v>7210</v>
      </c>
      <c r="D2509" s="34" t="str">
        <f>_xlfn.XLOOKUP($B2509,[1]Redo!$A:$A,[1]Redo!$AD:$AD)</f>
        <v>SGN,S11,BFO,W20-1,</v>
      </c>
      <c r="E2509" s="35">
        <v>1326</v>
      </c>
      <c r="F2509" s="36">
        <f>_xlfn.XLOOKUP($B2509,'[1]DOT Signs Costs (2)'!$A:$A,'[1]DOT Signs Costs (2)'!$Y:$Y)</f>
        <v>0.33468750000000008</v>
      </c>
      <c r="G2509" s="37">
        <f t="shared" si="509"/>
        <v>20.081250000000004</v>
      </c>
      <c r="H2509" s="36">
        <f>_xlfn.XLOOKUP($B2509,'[1]DOT Signs Costs (2)'!$A:$A,'[1]DOT Signs Costs (2)'!$W:$W)</f>
        <v>56.650000000000006</v>
      </c>
      <c r="I2509" s="36">
        <f t="shared" si="508"/>
        <v>15.526153125000004</v>
      </c>
      <c r="J2509" s="36">
        <f t="shared" si="510"/>
        <v>0.22424062500000008</v>
      </c>
      <c r="K2509" s="36">
        <f t="shared" si="511"/>
        <v>15.526153125000004</v>
      </c>
      <c r="L2509" s="36">
        <f t="shared" si="512"/>
        <v>72.400393750000006</v>
      </c>
      <c r="M2509" s="36">
        <f t="shared" si="513"/>
        <v>5.6617107912500009</v>
      </c>
      <c r="N2509" s="36">
        <f t="shared" si="514"/>
        <v>78.062104541250008</v>
      </c>
      <c r="O2509" s="36">
        <f t="shared" si="515"/>
        <v>14.224975522735164</v>
      </c>
      <c r="P2509" s="36">
        <f t="shared" si="516"/>
        <v>92.287080063985172</v>
      </c>
      <c r="Q2509" s="38" t="e">
        <v>#N/A</v>
      </c>
      <c r="R2509" s="39" t="str">
        <f t="shared" si="517"/>
        <v xml:space="preserve"> </v>
      </c>
      <c r="S2509" s="40"/>
      <c r="T2509" s="41" t="str">
        <f t="shared" si="518"/>
        <v/>
      </c>
      <c r="U2509" s="41" t="str">
        <f t="shared" si="519"/>
        <v/>
      </c>
      <c r="V2509" s="41" t="e">
        <f t="shared" si="507"/>
        <v>#N/A</v>
      </c>
      <c r="W2509" s="18" t="e">
        <f>_xlfn.XLOOKUP($B2509,'[1]Query2 w Prices'!$B:$B,'[1]Query2 w Prices'!$L:$L)</f>
        <v>#N/A</v>
      </c>
    </row>
    <row r="2510" spans="2:23" ht="16.5" customHeight="1" x14ac:dyDescent="0.25">
      <c r="B2510" s="42" t="s">
        <v>4169</v>
      </c>
      <c r="C2510" s="33" t="s">
        <v>7211</v>
      </c>
      <c r="D2510" s="34" t="str">
        <f>_xlfn.XLOOKUP($B2510,[1]Redo!$A:$A,[1]Redo!$AD:$AD)</f>
        <v>SGN,S11,BFO,W20-1,</v>
      </c>
      <c r="E2510" s="35">
        <v>1326</v>
      </c>
      <c r="F2510" s="36">
        <f>_xlfn.XLOOKUP($B2510,'[1]DOT Signs Costs (2)'!$A:$A,'[1]DOT Signs Costs (2)'!$Y:$Y)</f>
        <v>0.46115</v>
      </c>
      <c r="G2510" s="37">
        <f t="shared" si="509"/>
        <v>27.669</v>
      </c>
      <c r="H2510" s="36">
        <f>_xlfn.XLOOKUP($B2510,'[1]DOT Signs Costs (2)'!$A:$A,'[1]DOT Signs Costs (2)'!$W:$W)</f>
        <v>81.576000000000008</v>
      </c>
      <c r="I2510" s="36">
        <f t="shared" si="508"/>
        <v>21.3927485</v>
      </c>
      <c r="J2510" s="36">
        <f t="shared" si="510"/>
        <v>0.30897050000000004</v>
      </c>
      <c r="K2510" s="36">
        <f t="shared" si="511"/>
        <v>21.3927485</v>
      </c>
      <c r="L2510" s="36">
        <f t="shared" si="512"/>
        <v>103.277719</v>
      </c>
      <c r="M2510" s="36">
        <f t="shared" si="513"/>
        <v>8.0763176258000016</v>
      </c>
      <c r="N2510" s="36">
        <f t="shared" si="514"/>
        <v>111.35403662580001</v>
      </c>
      <c r="O2510" s="36">
        <f t="shared" si="515"/>
        <v>20.291644129613871</v>
      </c>
      <c r="P2510" s="36">
        <f t="shared" si="516"/>
        <v>131.64568075541388</v>
      </c>
      <c r="Q2510" s="38">
        <v>74.900000000000006</v>
      </c>
      <c r="R2510" s="39">
        <f t="shared" si="517"/>
        <v>-0.43104855723175883</v>
      </c>
      <c r="S2510" s="40"/>
      <c r="T2510" s="41" t="str">
        <f t="shared" si="518"/>
        <v/>
      </c>
      <c r="U2510" s="41" t="str">
        <f t="shared" si="519"/>
        <v/>
      </c>
      <c r="V2510" s="41">
        <f t="shared" si="507"/>
        <v>74.900000000000006</v>
      </c>
      <c r="W2510" s="18">
        <f>_xlfn.XLOOKUP($B2510,'[1]Query2 w Prices'!$B:$B,'[1]Query2 w Prices'!$L:$L)</f>
        <v>74.823300000000003</v>
      </c>
    </row>
    <row r="2511" spans="2:23" ht="16.5" customHeight="1" x14ac:dyDescent="0.25">
      <c r="B2511" s="32" t="s">
        <v>4170</v>
      </c>
      <c r="C2511" s="33" t="s">
        <v>7212</v>
      </c>
      <c r="D2511" s="34" t="str">
        <f>_xlfn.XLOOKUP($B2511,[1]Redo!$A:$A,[1]Redo!$AD:$AD)</f>
        <v>SGN,S11,BFO,W20-1,</v>
      </c>
      <c r="E2511" s="35">
        <v>1326</v>
      </c>
      <c r="F2511" s="36">
        <f>_xlfn.XLOOKUP($B2511,'[1]DOT Signs Costs (2)'!$A:$A,'[1]DOT Signs Costs (2)'!$Y:$Y)</f>
        <v>0.46115</v>
      </c>
      <c r="G2511" s="37">
        <f t="shared" si="509"/>
        <v>27.669</v>
      </c>
      <c r="H2511" s="36">
        <f>_xlfn.XLOOKUP($B2511,'[1]DOT Signs Costs (2)'!$A:$A,'[1]DOT Signs Costs (2)'!$W:$W)</f>
        <v>81.576000000000008</v>
      </c>
      <c r="I2511" s="36">
        <f t="shared" si="508"/>
        <v>21.3927485</v>
      </c>
      <c r="J2511" s="36">
        <f t="shared" si="510"/>
        <v>0.30897050000000004</v>
      </c>
      <c r="K2511" s="36">
        <f t="shared" si="511"/>
        <v>21.3927485</v>
      </c>
      <c r="L2511" s="36">
        <f t="shared" si="512"/>
        <v>103.277719</v>
      </c>
      <c r="M2511" s="36">
        <f t="shared" si="513"/>
        <v>8.0763176258000016</v>
      </c>
      <c r="N2511" s="36">
        <f t="shared" si="514"/>
        <v>111.35403662580001</v>
      </c>
      <c r="O2511" s="36">
        <f t="shared" si="515"/>
        <v>20.291644129613871</v>
      </c>
      <c r="P2511" s="36">
        <f t="shared" si="516"/>
        <v>131.64568075541388</v>
      </c>
      <c r="Q2511" s="38">
        <v>74.900000000000006</v>
      </c>
      <c r="R2511" s="39">
        <f t="shared" si="517"/>
        <v>-0.43104855723175883</v>
      </c>
      <c r="S2511" s="40"/>
      <c r="T2511" s="41" t="str">
        <f t="shared" si="518"/>
        <v/>
      </c>
      <c r="U2511" s="41" t="str">
        <f t="shared" si="519"/>
        <v/>
      </c>
      <c r="V2511" s="41">
        <f t="shared" si="507"/>
        <v>74.900000000000006</v>
      </c>
      <c r="W2511" s="18">
        <f>_xlfn.XLOOKUP($B2511,'[1]Query2 w Prices'!$B:$B,'[1]Query2 w Prices'!$L:$L)</f>
        <v>74.823300000000003</v>
      </c>
    </row>
    <row r="2512" spans="2:23" ht="16.5" customHeight="1" x14ac:dyDescent="0.25">
      <c r="B2512" s="42" t="s">
        <v>4172</v>
      </c>
      <c r="C2512" s="33" t="s">
        <v>7213</v>
      </c>
      <c r="D2512" s="34" t="str">
        <f>_xlfn.XLOOKUP($B2512,[1]Redo!$A:$A,[1]Redo!$AD:$AD)</f>
        <v>SGN,S11,BFO,W20-1,</v>
      </c>
      <c r="E2512" s="35">
        <v>1326</v>
      </c>
      <c r="F2512" s="36">
        <f>_xlfn.XLOOKUP($B2512,'[1]DOT Signs Costs (2)'!$A:$A,'[1]DOT Signs Costs (2)'!$Y:$Y)</f>
        <v>0.46115</v>
      </c>
      <c r="G2512" s="37">
        <f t="shared" si="509"/>
        <v>27.669</v>
      </c>
      <c r="H2512" s="36">
        <f>_xlfn.XLOOKUP($B2512,'[1]DOT Signs Costs (2)'!$A:$A,'[1]DOT Signs Costs (2)'!$W:$W)</f>
        <v>81.576000000000008</v>
      </c>
      <c r="I2512" s="36">
        <f t="shared" si="508"/>
        <v>21.3927485</v>
      </c>
      <c r="J2512" s="36">
        <f t="shared" si="510"/>
        <v>0.30897050000000004</v>
      </c>
      <c r="K2512" s="36">
        <f t="shared" si="511"/>
        <v>21.3927485</v>
      </c>
      <c r="L2512" s="36">
        <f t="shared" si="512"/>
        <v>103.277719</v>
      </c>
      <c r="M2512" s="36">
        <f t="shared" si="513"/>
        <v>8.0763176258000016</v>
      </c>
      <c r="N2512" s="36">
        <f t="shared" si="514"/>
        <v>111.35403662580001</v>
      </c>
      <c r="O2512" s="36">
        <f t="shared" si="515"/>
        <v>20.291644129613871</v>
      </c>
      <c r="P2512" s="36">
        <f t="shared" si="516"/>
        <v>131.64568075541388</v>
      </c>
      <c r="Q2512" s="38">
        <v>74.900000000000006</v>
      </c>
      <c r="R2512" s="39">
        <f t="shared" si="517"/>
        <v>-0.43104855723175883</v>
      </c>
      <c r="S2512" s="40"/>
      <c r="T2512" s="41" t="str">
        <f t="shared" si="518"/>
        <v/>
      </c>
      <c r="U2512" s="41" t="str">
        <f t="shared" si="519"/>
        <v/>
      </c>
      <c r="V2512" s="41">
        <f t="shared" si="507"/>
        <v>74.900000000000006</v>
      </c>
      <c r="W2512" s="18">
        <f>_xlfn.XLOOKUP($B2512,'[1]Query2 w Prices'!$B:$B,'[1]Query2 w Prices'!$L:$L)</f>
        <v>74.823300000000003</v>
      </c>
    </row>
    <row r="2513" spans="2:23" ht="16.5" customHeight="1" x14ac:dyDescent="0.25">
      <c r="B2513" s="32" t="s">
        <v>4174</v>
      </c>
      <c r="C2513" s="33" t="s">
        <v>7214</v>
      </c>
      <c r="D2513" s="34" t="str">
        <f>_xlfn.XLOOKUP($B2513,[1]Redo!$A:$A,[1]Redo!$AD:$AD)</f>
        <v>SGN,S11,BFO,W20-1,</v>
      </c>
      <c r="E2513" s="35">
        <v>1326</v>
      </c>
      <c r="F2513" s="36">
        <f>_xlfn.XLOOKUP($B2513,'[1]DOT Signs Costs (2)'!$A:$A,'[1]DOT Signs Costs (2)'!$Y:$Y)</f>
        <v>0.77759999999999996</v>
      </c>
      <c r="G2513" s="37">
        <f t="shared" si="509"/>
        <v>46.655999999999999</v>
      </c>
      <c r="H2513" s="36">
        <f>_xlfn.XLOOKUP($B2513,'[1]DOT Signs Costs (2)'!$A:$A,'[1]DOT Signs Costs (2)'!$W:$W)</f>
        <v>145.024</v>
      </c>
      <c r="I2513" s="36">
        <f t="shared" si="508"/>
        <v>36.072863999999996</v>
      </c>
      <c r="J2513" s="36">
        <f t="shared" si="510"/>
        <v>0.52099200000000001</v>
      </c>
      <c r="K2513" s="36">
        <f t="shared" si="511"/>
        <v>36.072863999999996</v>
      </c>
      <c r="L2513" s="36">
        <f t="shared" si="512"/>
        <v>181.61785600000002</v>
      </c>
      <c r="M2513" s="36">
        <f t="shared" si="513"/>
        <v>14.202516339200002</v>
      </c>
      <c r="N2513" s="36">
        <f t="shared" si="514"/>
        <v>195.82037233920002</v>
      </c>
      <c r="O2513" s="36">
        <f t="shared" si="515"/>
        <v>35.683639580919262</v>
      </c>
      <c r="P2513" s="36">
        <f t="shared" si="516"/>
        <v>231.5040119201193</v>
      </c>
      <c r="Q2513" s="38">
        <v>133.85</v>
      </c>
      <c r="R2513" s="39">
        <f t="shared" si="517"/>
        <v>-0.42182427470766648</v>
      </c>
      <c r="S2513" s="40"/>
      <c r="T2513" s="41" t="str">
        <f t="shared" si="518"/>
        <v/>
      </c>
      <c r="U2513" s="41" t="str">
        <f t="shared" si="519"/>
        <v/>
      </c>
      <c r="V2513" s="41">
        <f t="shared" si="507"/>
        <v>133.85</v>
      </c>
      <c r="W2513" s="18">
        <f>_xlfn.XLOOKUP($B2513,'[1]Query2 w Prices'!$B:$B,'[1]Query2 w Prices'!$L:$L)</f>
        <v>133.77500000000001</v>
      </c>
    </row>
    <row r="2514" spans="2:23" ht="16.5" customHeight="1" x14ac:dyDescent="0.25">
      <c r="B2514" s="42" t="s">
        <v>4175</v>
      </c>
      <c r="C2514" s="33" t="s">
        <v>7215</v>
      </c>
      <c r="D2514" s="34" t="str">
        <f>_xlfn.XLOOKUP($B2514,[1]Redo!$A:$A,[1]Redo!$AD:$AD)</f>
        <v>SGN,S11,BFO,W20-1,</v>
      </c>
      <c r="E2514" s="35">
        <v>1326</v>
      </c>
      <c r="F2514" s="36">
        <f>_xlfn.XLOOKUP($B2514,'[1]DOT Signs Costs (2)'!$A:$A,'[1]DOT Signs Costs (2)'!$Y:$Y)</f>
        <v>0.77759999999999996</v>
      </c>
      <c r="G2514" s="37">
        <f t="shared" si="509"/>
        <v>46.655999999999999</v>
      </c>
      <c r="H2514" s="36">
        <f>_xlfn.XLOOKUP($B2514,'[1]DOT Signs Costs (2)'!$A:$A,'[1]DOT Signs Costs (2)'!$W:$W)</f>
        <v>145.024</v>
      </c>
      <c r="I2514" s="36">
        <f t="shared" si="508"/>
        <v>36.072863999999996</v>
      </c>
      <c r="J2514" s="36">
        <f t="shared" si="510"/>
        <v>0.52099200000000001</v>
      </c>
      <c r="K2514" s="36">
        <f t="shared" si="511"/>
        <v>36.072863999999996</v>
      </c>
      <c r="L2514" s="36">
        <f t="shared" si="512"/>
        <v>181.61785600000002</v>
      </c>
      <c r="M2514" s="36">
        <f t="shared" si="513"/>
        <v>14.202516339200002</v>
      </c>
      <c r="N2514" s="36">
        <f t="shared" si="514"/>
        <v>195.82037233920002</v>
      </c>
      <c r="O2514" s="36">
        <f t="shared" si="515"/>
        <v>35.683639580919262</v>
      </c>
      <c r="P2514" s="36">
        <f t="shared" si="516"/>
        <v>231.5040119201193</v>
      </c>
      <c r="Q2514" s="38">
        <v>133.85</v>
      </c>
      <c r="R2514" s="39">
        <f t="shared" si="517"/>
        <v>-0.42182427470766648</v>
      </c>
      <c r="S2514" s="40"/>
      <c r="T2514" s="41" t="str">
        <f t="shared" si="518"/>
        <v/>
      </c>
      <c r="U2514" s="41" t="str">
        <f t="shared" si="519"/>
        <v/>
      </c>
      <c r="V2514" s="41">
        <f t="shared" si="507"/>
        <v>133.85</v>
      </c>
      <c r="W2514" s="18">
        <f>_xlfn.XLOOKUP($B2514,'[1]Query2 w Prices'!$B:$B,'[1]Query2 w Prices'!$L:$L)</f>
        <v>133.77500000000001</v>
      </c>
    </row>
    <row r="2515" spans="2:23" ht="16.5" customHeight="1" x14ac:dyDescent="0.25">
      <c r="B2515" s="32" t="s">
        <v>4176</v>
      </c>
      <c r="C2515" s="33" t="s">
        <v>7216</v>
      </c>
      <c r="D2515" s="34" t="str">
        <f>_xlfn.XLOOKUP($B2515,[1]Redo!$A:$A,[1]Redo!$AD:$AD)</f>
        <v>SGN,S11,BFO,W20-1,</v>
      </c>
      <c r="E2515" s="35">
        <v>1326</v>
      </c>
      <c r="F2515" s="36">
        <f>_xlfn.XLOOKUP($B2515,'[1]DOT Signs Costs (2)'!$A:$A,'[1]DOT Signs Costs (2)'!$Y:$Y)</f>
        <v>0.77759999999999996</v>
      </c>
      <c r="G2515" s="37">
        <f t="shared" si="509"/>
        <v>46.655999999999999</v>
      </c>
      <c r="H2515" s="36">
        <f>_xlfn.XLOOKUP($B2515,'[1]DOT Signs Costs (2)'!$A:$A,'[1]DOT Signs Costs (2)'!$W:$W)</f>
        <v>145.024</v>
      </c>
      <c r="I2515" s="36">
        <f t="shared" si="508"/>
        <v>36.072863999999996</v>
      </c>
      <c r="J2515" s="36">
        <f t="shared" si="510"/>
        <v>0.52099200000000001</v>
      </c>
      <c r="K2515" s="36">
        <f t="shared" si="511"/>
        <v>36.072863999999996</v>
      </c>
      <c r="L2515" s="36">
        <f t="shared" si="512"/>
        <v>181.61785600000002</v>
      </c>
      <c r="M2515" s="36">
        <f t="shared" si="513"/>
        <v>14.202516339200002</v>
      </c>
      <c r="N2515" s="36">
        <f t="shared" si="514"/>
        <v>195.82037233920002</v>
      </c>
      <c r="O2515" s="36">
        <f t="shared" si="515"/>
        <v>35.683639580919262</v>
      </c>
      <c r="P2515" s="36">
        <f t="shared" si="516"/>
        <v>231.5040119201193</v>
      </c>
      <c r="Q2515" s="38">
        <v>133.85</v>
      </c>
      <c r="R2515" s="39">
        <f t="shared" si="517"/>
        <v>-0.42182427470766648</v>
      </c>
      <c r="S2515" s="40"/>
      <c r="T2515" s="41" t="str">
        <f t="shared" si="518"/>
        <v/>
      </c>
      <c r="U2515" s="41" t="str">
        <f t="shared" si="519"/>
        <v/>
      </c>
      <c r="V2515" s="41">
        <f t="shared" si="507"/>
        <v>133.85</v>
      </c>
      <c r="W2515" s="18">
        <f>_xlfn.XLOOKUP($B2515,'[1]Query2 w Prices'!$B:$B,'[1]Query2 w Prices'!$L:$L)</f>
        <v>133.77500000000001</v>
      </c>
    </row>
    <row r="2516" spans="2:23" ht="16.5" customHeight="1" x14ac:dyDescent="0.25">
      <c r="B2516" s="42" t="s">
        <v>4177</v>
      </c>
      <c r="C2516" s="33" t="s">
        <v>7217</v>
      </c>
      <c r="D2516" s="34" t="str">
        <f>_xlfn.XLOOKUP($B2516,[1]Redo!$A:$A,[1]Redo!$AD:$AD)</f>
        <v>SGN,S11,BFO,W20-1,</v>
      </c>
      <c r="E2516" s="35">
        <v>1326</v>
      </c>
      <c r="F2516" s="36">
        <f>_xlfn.XLOOKUP($B2516,'[1]DOT Signs Costs (2)'!$A:$A,'[1]DOT Signs Costs (2)'!$Y:$Y)</f>
        <v>0.77759999999999996</v>
      </c>
      <c r="G2516" s="37">
        <f t="shared" si="509"/>
        <v>46.655999999999999</v>
      </c>
      <c r="H2516" s="36">
        <f>_xlfn.XLOOKUP($B2516,'[1]DOT Signs Costs (2)'!$A:$A,'[1]DOT Signs Costs (2)'!$W:$W)</f>
        <v>145.024</v>
      </c>
      <c r="I2516" s="36">
        <f t="shared" si="508"/>
        <v>36.072863999999996</v>
      </c>
      <c r="J2516" s="36">
        <f t="shared" si="510"/>
        <v>0.52099200000000001</v>
      </c>
      <c r="K2516" s="36">
        <f t="shared" si="511"/>
        <v>36.072863999999996</v>
      </c>
      <c r="L2516" s="36">
        <f t="shared" si="512"/>
        <v>181.61785600000002</v>
      </c>
      <c r="M2516" s="36">
        <f t="shared" si="513"/>
        <v>14.202516339200002</v>
      </c>
      <c r="N2516" s="36">
        <f t="shared" si="514"/>
        <v>195.82037233920002</v>
      </c>
      <c r="O2516" s="36">
        <f t="shared" si="515"/>
        <v>35.683639580919262</v>
      </c>
      <c r="P2516" s="36">
        <f t="shared" si="516"/>
        <v>231.5040119201193</v>
      </c>
      <c r="Q2516" s="38">
        <v>133.85</v>
      </c>
      <c r="R2516" s="39">
        <f t="shared" si="517"/>
        <v>-0.42182427470766648</v>
      </c>
      <c r="S2516" s="40"/>
      <c r="T2516" s="41" t="str">
        <f t="shared" si="518"/>
        <v/>
      </c>
      <c r="U2516" s="41" t="str">
        <f t="shared" si="519"/>
        <v/>
      </c>
      <c r="V2516" s="41">
        <f t="shared" si="507"/>
        <v>133.85</v>
      </c>
      <c r="W2516" s="18">
        <f>_xlfn.XLOOKUP($B2516,'[1]Query2 w Prices'!$B:$B,'[1]Query2 w Prices'!$L:$L)</f>
        <v>133.77500000000001</v>
      </c>
    </row>
    <row r="2517" spans="2:23" ht="16.5" customHeight="1" x14ac:dyDescent="0.25">
      <c r="B2517" s="32" t="s">
        <v>4178</v>
      </c>
      <c r="C2517" s="33" t="s">
        <v>7218</v>
      </c>
      <c r="D2517" s="34" t="str">
        <f>_xlfn.XLOOKUP($B2517,[1]Redo!$A:$A,[1]Redo!$AD:$AD)</f>
        <v>SGN,S11,BFO,W20-1b,</v>
      </c>
      <c r="E2517" s="35">
        <v>1326</v>
      </c>
      <c r="F2517" s="36">
        <f>_xlfn.XLOOKUP($B2517,'[1]DOT Signs Costs (2)'!$A:$A,'[1]DOT Signs Costs (2)'!$Y:$Y)</f>
        <v>0.33468750000000008</v>
      </c>
      <c r="G2517" s="37">
        <f t="shared" si="509"/>
        <v>20.081250000000004</v>
      </c>
      <c r="H2517" s="36">
        <f>_xlfn.XLOOKUP($B2517,'[1]DOT Signs Costs (2)'!$A:$A,'[1]DOT Signs Costs (2)'!$W:$W)</f>
        <v>56.650000000000006</v>
      </c>
      <c r="I2517" s="36">
        <f t="shared" si="508"/>
        <v>15.526153125000004</v>
      </c>
      <c r="J2517" s="36">
        <f t="shared" si="510"/>
        <v>0.22424062500000008</v>
      </c>
      <c r="K2517" s="36">
        <f t="shared" si="511"/>
        <v>15.526153125000004</v>
      </c>
      <c r="L2517" s="36">
        <f t="shared" si="512"/>
        <v>72.400393750000006</v>
      </c>
      <c r="M2517" s="36">
        <f t="shared" si="513"/>
        <v>5.6617107912500009</v>
      </c>
      <c r="N2517" s="36">
        <f t="shared" si="514"/>
        <v>78.062104541250008</v>
      </c>
      <c r="O2517" s="36">
        <f t="shared" si="515"/>
        <v>14.224975522735164</v>
      </c>
      <c r="P2517" s="36">
        <f t="shared" si="516"/>
        <v>92.287080063985172</v>
      </c>
      <c r="Q2517" s="38" t="e">
        <v>#N/A</v>
      </c>
      <c r="R2517" s="39" t="str">
        <f t="shared" si="517"/>
        <v xml:space="preserve"> </v>
      </c>
      <c r="S2517" s="40"/>
      <c r="T2517" s="41" t="str">
        <f t="shared" si="518"/>
        <v/>
      </c>
      <c r="U2517" s="41" t="str">
        <f t="shared" si="519"/>
        <v/>
      </c>
      <c r="V2517" s="41" t="e">
        <f t="shared" si="507"/>
        <v>#N/A</v>
      </c>
      <c r="W2517" s="18" t="e">
        <f>_xlfn.XLOOKUP($B2517,'[1]Query2 w Prices'!$B:$B,'[1]Query2 w Prices'!$L:$L)</f>
        <v>#N/A</v>
      </c>
    </row>
    <row r="2518" spans="2:23" ht="16.5" customHeight="1" x14ac:dyDescent="0.25">
      <c r="B2518" s="42" t="s">
        <v>4179</v>
      </c>
      <c r="C2518" s="33" t="s">
        <v>7219</v>
      </c>
      <c r="D2518" s="34" t="str">
        <f>_xlfn.XLOOKUP($B2518,[1]Redo!$A:$A,[1]Redo!$AD:$AD)</f>
        <v>SGN,S11,BFO,W20-1b,</v>
      </c>
      <c r="E2518" s="35">
        <v>1326</v>
      </c>
      <c r="F2518" s="36">
        <f>_xlfn.XLOOKUP($B2518,'[1]DOT Signs Costs (2)'!$A:$A,'[1]DOT Signs Costs (2)'!$Y:$Y)</f>
        <v>0.46115</v>
      </c>
      <c r="G2518" s="37">
        <f t="shared" si="509"/>
        <v>27.669</v>
      </c>
      <c r="H2518" s="36">
        <f>_xlfn.XLOOKUP($B2518,'[1]DOT Signs Costs (2)'!$A:$A,'[1]DOT Signs Costs (2)'!$W:$W)</f>
        <v>81.576000000000008</v>
      </c>
      <c r="I2518" s="36">
        <f t="shared" si="508"/>
        <v>21.3927485</v>
      </c>
      <c r="J2518" s="36">
        <f t="shared" si="510"/>
        <v>0.30897050000000004</v>
      </c>
      <c r="K2518" s="36">
        <f t="shared" si="511"/>
        <v>21.3927485</v>
      </c>
      <c r="L2518" s="36">
        <f t="shared" si="512"/>
        <v>103.277719</v>
      </c>
      <c r="M2518" s="36">
        <f t="shared" si="513"/>
        <v>8.0763176258000016</v>
      </c>
      <c r="N2518" s="36">
        <f t="shared" si="514"/>
        <v>111.35403662580001</v>
      </c>
      <c r="O2518" s="36">
        <f t="shared" si="515"/>
        <v>20.291644129613871</v>
      </c>
      <c r="P2518" s="36">
        <f t="shared" si="516"/>
        <v>131.64568075541388</v>
      </c>
      <c r="Q2518" s="38" t="e">
        <v>#N/A</v>
      </c>
      <c r="R2518" s="39" t="str">
        <f t="shared" si="517"/>
        <v xml:space="preserve"> </v>
      </c>
      <c r="S2518" s="40"/>
      <c r="T2518" s="41" t="str">
        <f t="shared" si="518"/>
        <v/>
      </c>
      <c r="U2518" s="41" t="str">
        <f t="shared" si="519"/>
        <v/>
      </c>
      <c r="V2518" s="41" t="e">
        <f t="shared" si="507"/>
        <v>#N/A</v>
      </c>
      <c r="W2518" s="18" t="e">
        <f>_xlfn.XLOOKUP($B2518,'[1]Query2 w Prices'!$B:$B,'[1]Query2 w Prices'!$L:$L)</f>
        <v>#N/A</v>
      </c>
    </row>
    <row r="2519" spans="2:23" ht="16.5" customHeight="1" x14ac:dyDescent="0.25">
      <c r="B2519" s="32" t="s">
        <v>4180</v>
      </c>
      <c r="C2519" s="33" t="s">
        <v>7220</v>
      </c>
      <c r="D2519" s="34" t="str">
        <f>_xlfn.XLOOKUP($B2519,[1]Redo!$A:$A,[1]Redo!$AD:$AD)</f>
        <v>SGN,S11,BFO,W20-2,</v>
      </c>
      <c r="E2519" s="35">
        <v>1326</v>
      </c>
      <c r="F2519" s="36">
        <f>_xlfn.XLOOKUP($B2519,'[1]DOT Signs Costs (2)'!$A:$A,'[1]DOT Signs Costs (2)'!$Y:$Y)</f>
        <v>0.33468750000000008</v>
      </c>
      <c r="G2519" s="37">
        <f t="shared" si="509"/>
        <v>20.081250000000004</v>
      </c>
      <c r="H2519" s="36">
        <f>_xlfn.XLOOKUP($B2519,'[1]DOT Signs Costs (2)'!$A:$A,'[1]DOT Signs Costs (2)'!$W:$W)</f>
        <v>56.650000000000006</v>
      </c>
      <c r="I2519" s="36">
        <f t="shared" si="508"/>
        <v>15.526153125000004</v>
      </c>
      <c r="J2519" s="36">
        <f t="shared" si="510"/>
        <v>0.22424062500000008</v>
      </c>
      <c r="K2519" s="36">
        <f t="shared" si="511"/>
        <v>15.526153125000004</v>
      </c>
      <c r="L2519" s="36">
        <f t="shared" si="512"/>
        <v>72.400393750000006</v>
      </c>
      <c r="M2519" s="36">
        <f t="shared" si="513"/>
        <v>5.6617107912500009</v>
      </c>
      <c r="N2519" s="36">
        <f t="shared" si="514"/>
        <v>78.062104541250008</v>
      </c>
      <c r="O2519" s="36">
        <f t="shared" si="515"/>
        <v>14.224975522735164</v>
      </c>
      <c r="P2519" s="36">
        <f t="shared" si="516"/>
        <v>92.287080063985172</v>
      </c>
      <c r="Q2519" s="38" t="e">
        <v>#N/A</v>
      </c>
      <c r="R2519" s="39" t="str">
        <f t="shared" si="517"/>
        <v xml:space="preserve"> </v>
      </c>
      <c r="S2519" s="40"/>
      <c r="T2519" s="41" t="str">
        <f t="shared" si="518"/>
        <v/>
      </c>
      <c r="U2519" s="41" t="str">
        <f t="shared" si="519"/>
        <v/>
      </c>
      <c r="V2519" s="41" t="e">
        <f t="shared" si="507"/>
        <v>#N/A</v>
      </c>
      <c r="W2519" s="18" t="e">
        <f>_xlfn.XLOOKUP($B2519,'[1]Query2 w Prices'!$B:$B,'[1]Query2 w Prices'!$L:$L)</f>
        <v>#N/A</v>
      </c>
    </row>
    <row r="2520" spans="2:23" ht="16.5" customHeight="1" x14ac:dyDescent="0.25">
      <c r="B2520" s="42" t="s">
        <v>4183</v>
      </c>
      <c r="C2520" s="33" t="s">
        <v>7221</v>
      </c>
      <c r="D2520" s="34" t="str">
        <f>_xlfn.XLOOKUP($B2520,[1]Redo!$A:$A,[1]Redo!$AD:$AD)</f>
        <v>SGN,S11,BFO,W20-2,</v>
      </c>
      <c r="E2520" s="35">
        <v>1326</v>
      </c>
      <c r="F2520" s="36">
        <f>_xlfn.XLOOKUP($B2520,'[1]DOT Signs Costs (2)'!$A:$A,'[1]DOT Signs Costs (2)'!$Y:$Y)</f>
        <v>0.46115</v>
      </c>
      <c r="G2520" s="37">
        <f t="shared" si="509"/>
        <v>27.669</v>
      </c>
      <c r="H2520" s="36">
        <f>_xlfn.XLOOKUP($B2520,'[1]DOT Signs Costs (2)'!$A:$A,'[1]DOT Signs Costs (2)'!$W:$W)</f>
        <v>81.576000000000008</v>
      </c>
      <c r="I2520" s="36">
        <f t="shared" si="508"/>
        <v>21.3927485</v>
      </c>
      <c r="J2520" s="36">
        <f t="shared" si="510"/>
        <v>0.30897050000000004</v>
      </c>
      <c r="K2520" s="36">
        <f t="shared" si="511"/>
        <v>21.3927485</v>
      </c>
      <c r="L2520" s="36">
        <f t="shared" si="512"/>
        <v>103.277719</v>
      </c>
      <c r="M2520" s="36">
        <f t="shared" si="513"/>
        <v>8.0763176258000016</v>
      </c>
      <c r="N2520" s="36">
        <f t="shared" si="514"/>
        <v>111.35403662580001</v>
      </c>
      <c r="O2520" s="36">
        <f t="shared" si="515"/>
        <v>20.291644129613871</v>
      </c>
      <c r="P2520" s="36">
        <f t="shared" si="516"/>
        <v>131.64568075541388</v>
      </c>
      <c r="Q2520" s="38">
        <v>74.900000000000006</v>
      </c>
      <c r="R2520" s="39">
        <f t="shared" si="517"/>
        <v>-0.43104855723175883</v>
      </c>
      <c r="S2520" s="40"/>
      <c r="T2520" s="41" t="str">
        <f t="shared" si="518"/>
        <v/>
      </c>
      <c r="U2520" s="41" t="str">
        <f t="shared" si="519"/>
        <v/>
      </c>
      <c r="V2520" s="41">
        <f t="shared" si="507"/>
        <v>74.900000000000006</v>
      </c>
      <c r="W2520" s="18">
        <f>_xlfn.XLOOKUP($B2520,'[1]Query2 w Prices'!$B:$B,'[1]Query2 w Prices'!$L:$L)</f>
        <v>74.823300000000003</v>
      </c>
    </row>
    <row r="2521" spans="2:23" ht="16.5" customHeight="1" x14ac:dyDescent="0.25">
      <c r="B2521" s="32" t="s">
        <v>4184</v>
      </c>
      <c r="C2521" s="33" t="s">
        <v>7222</v>
      </c>
      <c r="D2521" s="34" t="str">
        <f>_xlfn.XLOOKUP($B2521,[1]Redo!$A:$A,[1]Redo!$AD:$AD)</f>
        <v>SGN,S11,BFO,W20-2,</v>
      </c>
      <c r="E2521" s="35">
        <v>1326</v>
      </c>
      <c r="F2521" s="36">
        <f>_xlfn.XLOOKUP($B2521,'[1]DOT Signs Costs (2)'!$A:$A,'[1]DOT Signs Costs (2)'!$Y:$Y)</f>
        <v>0.46115</v>
      </c>
      <c r="G2521" s="37">
        <f t="shared" si="509"/>
        <v>27.669</v>
      </c>
      <c r="H2521" s="36">
        <f>_xlfn.XLOOKUP($B2521,'[1]DOT Signs Costs (2)'!$A:$A,'[1]DOT Signs Costs (2)'!$W:$W)</f>
        <v>81.576000000000008</v>
      </c>
      <c r="I2521" s="36">
        <f t="shared" si="508"/>
        <v>21.3927485</v>
      </c>
      <c r="J2521" s="36">
        <f t="shared" si="510"/>
        <v>0.30897050000000004</v>
      </c>
      <c r="K2521" s="36">
        <f t="shared" si="511"/>
        <v>21.3927485</v>
      </c>
      <c r="L2521" s="36">
        <f t="shared" si="512"/>
        <v>103.277719</v>
      </c>
      <c r="M2521" s="36">
        <f t="shared" si="513"/>
        <v>8.0763176258000016</v>
      </c>
      <c r="N2521" s="36">
        <f t="shared" si="514"/>
        <v>111.35403662580001</v>
      </c>
      <c r="O2521" s="36">
        <f t="shared" si="515"/>
        <v>20.291644129613871</v>
      </c>
      <c r="P2521" s="36">
        <f t="shared" si="516"/>
        <v>131.64568075541388</v>
      </c>
      <c r="Q2521" s="38">
        <v>74.900000000000006</v>
      </c>
      <c r="R2521" s="39">
        <f t="shared" si="517"/>
        <v>-0.43104855723175883</v>
      </c>
      <c r="S2521" s="40"/>
      <c r="T2521" s="41" t="str">
        <f t="shared" si="518"/>
        <v/>
      </c>
      <c r="U2521" s="41" t="str">
        <f t="shared" si="519"/>
        <v/>
      </c>
      <c r="V2521" s="41">
        <f t="shared" si="507"/>
        <v>74.900000000000006</v>
      </c>
      <c r="W2521" s="18">
        <f>_xlfn.XLOOKUP($B2521,'[1]Query2 w Prices'!$B:$B,'[1]Query2 w Prices'!$L:$L)</f>
        <v>74.823300000000003</v>
      </c>
    </row>
    <row r="2522" spans="2:23" ht="16.5" customHeight="1" x14ac:dyDescent="0.25">
      <c r="B2522" s="42" t="s">
        <v>4186</v>
      </c>
      <c r="C2522" s="33" t="s">
        <v>7223</v>
      </c>
      <c r="D2522" s="34" t="str">
        <f>_xlfn.XLOOKUP($B2522,[1]Redo!$A:$A,[1]Redo!$AD:$AD)</f>
        <v>SGN,S11,BFO,W20-2,</v>
      </c>
      <c r="E2522" s="35">
        <v>1326</v>
      </c>
      <c r="F2522" s="36">
        <f>_xlfn.XLOOKUP($B2522,'[1]DOT Signs Costs (2)'!$A:$A,'[1]DOT Signs Costs (2)'!$Y:$Y)</f>
        <v>0.46115</v>
      </c>
      <c r="G2522" s="37">
        <f t="shared" si="509"/>
        <v>27.669</v>
      </c>
      <c r="H2522" s="36">
        <f>_xlfn.XLOOKUP($B2522,'[1]DOT Signs Costs (2)'!$A:$A,'[1]DOT Signs Costs (2)'!$W:$W)</f>
        <v>81.576000000000008</v>
      </c>
      <c r="I2522" s="36">
        <f t="shared" si="508"/>
        <v>21.3927485</v>
      </c>
      <c r="J2522" s="36">
        <f t="shared" si="510"/>
        <v>0.30897050000000004</v>
      </c>
      <c r="K2522" s="36">
        <f t="shared" si="511"/>
        <v>21.3927485</v>
      </c>
      <c r="L2522" s="36">
        <f t="shared" si="512"/>
        <v>103.277719</v>
      </c>
      <c r="M2522" s="36">
        <f t="shared" si="513"/>
        <v>8.0763176258000016</v>
      </c>
      <c r="N2522" s="36">
        <f t="shared" si="514"/>
        <v>111.35403662580001</v>
      </c>
      <c r="O2522" s="36">
        <f t="shared" si="515"/>
        <v>20.291644129613871</v>
      </c>
      <c r="P2522" s="36">
        <f t="shared" si="516"/>
        <v>131.64568075541388</v>
      </c>
      <c r="Q2522" s="38">
        <v>74.900000000000006</v>
      </c>
      <c r="R2522" s="39">
        <f t="shared" si="517"/>
        <v>-0.43104855723175883</v>
      </c>
      <c r="S2522" s="40"/>
      <c r="T2522" s="41" t="str">
        <f t="shared" si="518"/>
        <v/>
      </c>
      <c r="U2522" s="41" t="str">
        <f t="shared" si="519"/>
        <v/>
      </c>
      <c r="V2522" s="41">
        <f t="shared" si="507"/>
        <v>74.900000000000006</v>
      </c>
      <c r="W2522" s="18">
        <f>_xlfn.XLOOKUP($B2522,'[1]Query2 w Prices'!$B:$B,'[1]Query2 w Prices'!$L:$L)</f>
        <v>74.823300000000003</v>
      </c>
    </row>
    <row r="2523" spans="2:23" ht="16.5" customHeight="1" x14ac:dyDescent="0.25">
      <c r="B2523" s="32" t="s">
        <v>4188</v>
      </c>
      <c r="C2523" s="33" t="s">
        <v>7224</v>
      </c>
      <c r="D2523" s="34" t="str">
        <f>_xlfn.XLOOKUP($B2523,[1]Redo!$A:$A,[1]Redo!$AD:$AD)</f>
        <v>SGN,S11,BFO,W20-2,</v>
      </c>
      <c r="E2523" s="35">
        <v>1326</v>
      </c>
      <c r="F2523" s="36">
        <f>_xlfn.XLOOKUP($B2523,'[1]DOT Signs Costs (2)'!$A:$A,'[1]DOT Signs Costs (2)'!$Y:$Y)</f>
        <v>0.77759999999999996</v>
      </c>
      <c r="G2523" s="37">
        <f t="shared" si="509"/>
        <v>46.655999999999999</v>
      </c>
      <c r="H2523" s="36">
        <f>_xlfn.XLOOKUP($B2523,'[1]DOT Signs Costs (2)'!$A:$A,'[1]DOT Signs Costs (2)'!$W:$W)</f>
        <v>145.024</v>
      </c>
      <c r="I2523" s="36">
        <f t="shared" si="508"/>
        <v>36.072863999999996</v>
      </c>
      <c r="J2523" s="36">
        <f t="shared" si="510"/>
        <v>0.52099200000000001</v>
      </c>
      <c r="K2523" s="36">
        <f t="shared" si="511"/>
        <v>36.072863999999996</v>
      </c>
      <c r="L2523" s="36">
        <f t="shared" si="512"/>
        <v>181.61785600000002</v>
      </c>
      <c r="M2523" s="36">
        <f t="shared" si="513"/>
        <v>14.202516339200002</v>
      </c>
      <c r="N2523" s="36">
        <f t="shared" si="514"/>
        <v>195.82037233920002</v>
      </c>
      <c r="O2523" s="36">
        <f t="shared" si="515"/>
        <v>35.683639580919262</v>
      </c>
      <c r="P2523" s="36">
        <f t="shared" si="516"/>
        <v>231.5040119201193</v>
      </c>
      <c r="Q2523" s="38">
        <v>136.12</v>
      </c>
      <c r="R2523" s="39">
        <f t="shared" si="517"/>
        <v>-0.41201882908634707</v>
      </c>
      <c r="S2523" s="40"/>
      <c r="T2523" s="41" t="str">
        <f t="shared" si="518"/>
        <v/>
      </c>
      <c r="U2523" s="41" t="str">
        <f t="shared" si="519"/>
        <v/>
      </c>
      <c r="V2523" s="41">
        <f t="shared" si="507"/>
        <v>136.12</v>
      </c>
      <c r="W2523" s="18">
        <f>_xlfn.XLOOKUP($B2523,'[1]Query2 w Prices'!$B:$B,'[1]Query2 w Prices'!$L:$L)</f>
        <v>136.04230000000001</v>
      </c>
    </row>
    <row r="2524" spans="2:23" ht="16.5" customHeight="1" x14ac:dyDescent="0.25">
      <c r="B2524" s="42" t="s">
        <v>4189</v>
      </c>
      <c r="C2524" s="33" t="s">
        <v>7225</v>
      </c>
      <c r="D2524" s="34" t="str">
        <f>_xlfn.XLOOKUP($B2524,[1]Redo!$A:$A,[1]Redo!$AD:$AD)</f>
        <v>SGN,S11,BFO,W20-2,</v>
      </c>
      <c r="E2524" s="35">
        <v>1326</v>
      </c>
      <c r="F2524" s="36">
        <f>_xlfn.XLOOKUP($B2524,'[1]DOT Signs Costs (2)'!$A:$A,'[1]DOT Signs Costs (2)'!$Y:$Y)</f>
        <v>0.77759999999999996</v>
      </c>
      <c r="G2524" s="37">
        <f t="shared" si="509"/>
        <v>46.655999999999999</v>
      </c>
      <c r="H2524" s="36">
        <f>_xlfn.XLOOKUP($B2524,'[1]DOT Signs Costs (2)'!$A:$A,'[1]DOT Signs Costs (2)'!$W:$W)</f>
        <v>145.024</v>
      </c>
      <c r="I2524" s="36">
        <f t="shared" si="508"/>
        <v>36.072863999999996</v>
      </c>
      <c r="J2524" s="36">
        <f t="shared" si="510"/>
        <v>0.52099200000000001</v>
      </c>
      <c r="K2524" s="36">
        <f t="shared" si="511"/>
        <v>36.072863999999996</v>
      </c>
      <c r="L2524" s="36">
        <f t="shared" si="512"/>
        <v>181.61785600000002</v>
      </c>
      <c r="M2524" s="36">
        <f t="shared" si="513"/>
        <v>14.202516339200002</v>
      </c>
      <c r="N2524" s="36">
        <f t="shared" si="514"/>
        <v>195.82037233920002</v>
      </c>
      <c r="O2524" s="36">
        <f t="shared" si="515"/>
        <v>35.683639580919262</v>
      </c>
      <c r="P2524" s="36">
        <f t="shared" si="516"/>
        <v>231.5040119201193</v>
      </c>
      <c r="Q2524" s="38">
        <v>136.12</v>
      </c>
      <c r="R2524" s="39">
        <f t="shared" si="517"/>
        <v>-0.41201882908634707</v>
      </c>
      <c r="S2524" s="40"/>
      <c r="T2524" s="41" t="str">
        <f t="shared" si="518"/>
        <v/>
      </c>
      <c r="U2524" s="41" t="str">
        <f t="shared" si="519"/>
        <v/>
      </c>
      <c r="V2524" s="41">
        <f t="shared" si="507"/>
        <v>136.12</v>
      </c>
      <c r="W2524" s="18">
        <f>_xlfn.XLOOKUP($B2524,'[1]Query2 w Prices'!$B:$B,'[1]Query2 w Prices'!$L:$L)</f>
        <v>136.04230000000001</v>
      </c>
    </row>
    <row r="2525" spans="2:23" ht="16.5" customHeight="1" x14ac:dyDescent="0.25">
      <c r="B2525" s="32" t="s">
        <v>4190</v>
      </c>
      <c r="C2525" s="33" t="s">
        <v>7226</v>
      </c>
      <c r="D2525" s="34" t="str">
        <f>_xlfn.XLOOKUP($B2525,[1]Redo!$A:$A,[1]Redo!$AD:$AD)</f>
        <v>SGN,S11,BFO,W20-2a,</v>
      </c>
      <c r="E2525" s="35">
        <v>1326</v>
      </c>
      <c r="F2525" s="36">
        <f>_xlfn.XLOOKUP($B2525,'[1]DOT Signs Costs (2)'!$A:$A,'[1]DOT Signs Costs (2)'!$Y:$Y)</f>
        <v>0.33468750000000008</v>
      </c>
      <c r="G2525" s="37">
        <f t="shared" si="509"/>
        <v>20.081250000000004</v>
      </c>
      <c r="H2525" s="36">
        <f>_xlfn.XLOOKUP($B2525,'[1]DOT Signs Costs (2)'!$A:$A,'[1]DOT Signs Costs (2)'!$W:$W)</f>
        <v>56.650000000000006</v>
      </c>
      <c r="I2525" s="36">
        <f t="shared" si="508"/>
        <v>15.526153125000004</v>
      </c>
      <c r="J2525" s="36">
        <f t="shared" si="510"/>
        <v>0.22424062500000008</v>
      </c>
      <c r="K2525" s="36">
        <f t="shared" si="511"/>
        <v>15.526153125000004</v>
      </c>
      <c r="L2525" s="36">
        <f t="shared" si="512"/>
        <v>72.400393750000006</v>
      </c>
      <c r="M2525" s="36">
        <f t="shared" si="513"/>
        <v>5.6617107912500009</v>
      </c>
      <c r="N2525" s="36">
        <f t="shared" si="514"/>
        <v>78.062104541250008</v>
      </c>
      <c r="O2525" s="36">
        <f t="shared" si="515"/>
        <v>14.224975522735164</v>
      </c>
      <c r="P2525" s="36">
        <f t="shared" si="516"/>
        <v>92.287080063985172</v>
      </c>
      <c r="Q2525" s="38" t="e">
        <v>#N/A</v>
      </c>
      <c r="R2525" s="39" t="str">
        <f t="shared" si="517"/>
        <v xml:space="preserve"> </v>
      </c>
      <c r="S2525" s="40"/>
      <c r="T2525" s="41" t="str">
        <f t="shared" si="518"/>
        <v/>
      </c>
      <c r="U2525" s="41" t="str">
        <f t="shared" si="519"/>
        <v/>
      </c>
      <c r="V2525" s="41" t="e">
        <f t="shared" si="507"/>
        <v>#N/A</v>
      </c>
      <c r="W2525" s="18" t="e">
        <f>_xlfn.XLOOKUP($B2525,'[1]Query2 w Prices'!$B:$B,'[1]Query2 w Prices'!$L:$L)</f>
        <v>#N/A</v>
      </c>
    </row>
    <row r="2526" spans="2:23" ht="16.5" customHeight="1" x14ac:dyDescent="0.25">
      <c r="B2526" s="42" t="s">
        <v>4191</v>
      </c>
      <c r="C2526" s="33" t="s">
        <v>7227</v>
      </c>
      <c r="D2526" s="34" t="str">
        <f>_xlfn.XLOOKUP($B2526,[1]Redo!$A:$A,[1]Redo!$AD:$AD)</f>
        <v>SGN,S11,BFO,W20-2a,</v>
      </c>
      <c r="E2526" s="35">
        <v>1326</v>
      </c>
      <c r="F2526" s="36">
        <f>_xlfn.XLOOKUP($B2526,'[1]DOT Signs Costs (2)'!$A:$A,'[1]DOT Signs Costs (2)'!$Y:$Y)</f>
        <v>0.46115</v>
      </c>
      <c r="G2526" s="37">
        <f t="shared" si="509"/>
        <v>27.669</v>
      </c>
      <c r="H2526" s="36">
        <f>_xlfn.XLOOKUP($B2526,'[1]DOT Signs Costs (2)'!$A:$A,'[1]DOT Signs Costs (2)'!$W:$W)</f>
        <v>81.576000000000008</v>
      </c>
      <c r="I2526" s="36">
        <f t="shared" si="508"/>
        <v>21.3927485</v>
      </c>
      <c r="J2526" s="36">
        <f t="shared" si="510"/>
        <v>0.30897050000000004</v>
      </c>
      <c r="K2526" s="36">
        <f t="shared" si="511"/>
        <v>21.3927485</v>
      </c>
      <c r="L2526" s="36">
        <f t="shared" si="512"/>
        <v>103.277719</v>
      </c>
      <c r="M2526" s="36">
        <f t="shared" si="513"/>
        <v>8.0763176258000016</v>
      </c>
      <c r="N2526" s="36">
        <f t="shared" si="514"/>
        <v>111.35403662580001</v>
      </c>
      <c r="O2526" s="36">
        <f t="shared" si="515"/>
        <v>20.291644129613871</v>
      </c>
      <c r="P2526" s="36">
        <f t="shared" si="516"/>
        <v>131.64568075541388</v>
      </c>
      <c r="Q2526" s="38" t="e">
        <v>#N/A</v>
      </c>
      <c r="R2526" s="39" t="str">
        <f t="shared" si="517"/>
        <v xml:space="preserve"> </v>
      </c>
      <c r="S2526" s="40"/>
      <c r="T2526" s="41" t="str">
        <f t="shared" si="518"/>
        <v/>
      </c>
      <c r="U2526" s="41" t="str">
        <f t="shared" si="519"/>
        <v/>
      </c>
      <c r="V2526" s="41" t="e">
        <f t="shared" si="507"/>
        <v>#N/A</v>
      </c>
      <c r="W2526" s="18" t="e">
        <f>_xlfn.XLOOKUP($B2526,'[1]Query2 w Prices'!$B:$B,'[1]Query2 w Prices'!$L:$L)</f>
        <v>#N/A</v>
      </c>
    </row>
    <row r="2527" spans="2:23" ht="16.5" customHeight="1" x14ac:dyDescent="0.25">
      <c r="B2527" s="32" t="s">
        <v>4192</v>
      </c>
      <c r="C2527" s="33" t="s">
        <v>7228</v>
      </c>
      <c r="D2527" s="34" t="str">
        <f>_xlfn.XLOOKUP($B2527,[1]Redo!$A:$A,[1]Redo!$AD:$AD)</f>
        <v>SGN,S11,BFO,W20-2b,</v>
      </c>
      <c r="E2527" s="35">
        <v>1326</v>
      </c>
      <c r="F2527" s="36">
        <f>_xlfn.XLOOKUP($B2527,'[1]DOT Signs Costs (2)'!$A:$A,'[1]DOT Signs Costs (2)'!$Y:$Y)</f>
        <v>0.33468750000000008</v>
      </c>
      <c r="G2527" s="37">
        <f t="shared" si="509"/>
        <v>20.081250000000004</v>
      </c>
      <c r="H2527" s="36">
        <f>_xlfn.XLOOKUP($B2527,'[1]DOT Signs Costs (2)'!$A:$A,'[1]DOT Signs Costs (2)'!$W:$W)</f>
        <v>56.650000000000006</v>
      </c>
      <c r="I2527" s="36">
        <f t="shared" si="508"/>
        <v>15.526153125000004</v>
      </c>
      <c r="J2527" s="36">
        <f t="shared" si="510"/>
        <v>0.22424062500000008</v>
      </c>
      <c r="K2527" s="36">
        <f t="shared" si="511"/>
        <v>15.526153125000004</v>
      </c>
      <c r="L2527" s="36">
        <f t="shared" si="512"/>
        <v>72.400393750000006</v>
      </c>
      <c r="M2527" s="36">
        <f t="shared" si="513"/>
        <v>5.6617107912500009</v>
      </c>
      <c r="N2527" s="36">
        <f t="shared" si="514"/>
        <v>78.062104541250008</v>
      </c>
      <c r="O2527" s="36">
        <f t="shared" si="515"/>
        <v>14.224975522735164</v>
      </c>
      <c r="P2527" s="36">
        <f t="shared" si="516"/>
        <v>92.287080063985172</v>
      </c>
      <c r="Q2527" s="38" t="e">
        <v>#N/A</v>
      </c>
      <c r="R2527" s="39" t="str">
        <f t="shared" si="517"/>
        <v xml:space="preserve"> </v>
      </c>
      <c r="S2527" s="40"/>
      <c r="T2527" s="41" t="str">
        <f t="shared" si="518"/>
        <v/>
      </c>
      <c r="U2527" s="41" t="str">
        <f t="shared" si="519"/>
        <v/>
      </c>
      <c r="V2527" s="41" t="e">
        <f t="shared" si="507"/>
        <v>#N/A</v>
      </c>
      <c r="W2527" s="18" t="e">
        <f>_xlfn.XLOOKUP($B2527,'[1]Query2 w Prices'!$B:$B,'[1]Query2 w Prices'!$L:$L)</f>
        <v>#N/A</v>
      </c>
    </row>
    <row r="2528" spans="2:23" ht="16.5" customHeight="1" x14ac:dyDescent="0.25">
      <c r="B2528" s="42" t="s">
        <v>4193</v>
      </c>
      <c r="C2528" s="33" t="s">
        <v>7229</v>
      </c>
      <c r="D2528" s="34" t="str">
        <f>_xlfn.XLOOKUP($B2528,[1]Redo!$A:$A,[1]Redo!$AD:$AD)</f>
        <v>SGN,S11,BFO,W20-2b,</v>
      </c>
      <c r="E2528" s="35">
        <v>1326</v>
      </c>
      <c r="F2528" s="36">
        <f>_xlfn.XLOOKUP($B2528,'[1]DOT Signs Costs (2)'!$A:$A,'[1]DOT Signs Costs (2)'!$Y:$Y)</f>
        <v>0.46115</v>
      </c>
      <c r="G2528" s="37">
        <f t="shared" si="509"/>
        <v>27.669</v>
      </c>
      <c r="H2528" s="36">
        <f>_xlfn.XLOOKUP($B2528,'[1]DOT Signs Costs (2)'!$A:$A,'[1]DOT Signs Costs (2)'!$W:$W)</f>
        <v>81.576000000000008</v>
      </c>
      <c r="I2528" s="36">
        <f t="shared" si="508"/>
        <v>21.3927485</v>
      </c>
      <c r="J2528" s="36">
        <f t="shared" si="510"/>
        <v>0.30897050000000004</v>
      </c>
      <c r="K2528" s="36">
        <f t="shared" si="511"/>
        <v>21.3927485</v>
      </c>
      <c r="L2528" s="36">
        <f t="shared" si="512"/>
        <v>103.277719</v>
      </c>
      <c r="M2528" s="36">
        <f t="shared" si="513"/>
        <v>8.0763176258000016</v>
      </c>
      <c r="N2528" s="36">
        <f t="shared" si="514"/>
        <v>111.35403662580001</v>
      </c>
      <c r="O2528" s="36">
        <f t="shared" si="515"/>
        <v>20.291644129613871</v>
      </c>
      <c r="P2528" s="36">
        <f t="shared" si="516"/>
        <v>131.64568075541388</v>
      </c>
      <c r="Q2528" s="38" t="e">
        <v>#N/A</v>
      </c>
      <c r="R2528" s="39" t="str">
        <f t="shared" si="517"/>
        <v xml:space="preserve"> </v>
      </c>
      <c r="S2528" s="40"/>
      <c r="T2528" s="41" t="str">
        <f t="shared" si="518"/>
        <v/>
      </c>
      <c r="U2528" s="41" t="str">
        <f t="shared" si="519"/>
        <v/>
      </c>
      <c r="V2528" s="41" t="e">
        <f t="shared" si="507"/>
        <v>#N/A</v>
      </c>
      <c r="W2528" s="18" t="e">
        <f>_xlfn.XLOOKUP($B2528,'[1]Query2 w Prices'!$B:$B,'[1]Query2 w Prices'!$L:$L)</f>
        <v>#N/A</v>
      </c>
    </row>
    <row r="2529" spans="2:23" ht="16.5" customHeight="1" x14ac:dyDescent="0.25">
      <c r="B2529" s="32" t="s">
        <v>4194</v>
      </c>
      <c r="C2529" s="33" t="s">
        <v>7230</v>
      </c>
      <c r="D2529" s="34" t="str">
        <f>_xlfn.XLOOKUP($B2529,[1]Redo!$A:$A,[1]Redo!$AD:$AD)</f>
        <v>SGN,S11,BFO,W20-3,</v>
      </c>
      <c r="E2529" s="35">
        <v>1326</v>
      </c>
      <c r="F2529" s="36">
        <f>_xlfn.XLOOKUP($B2529,'[1]DOT Signs Costs (2)'!$A:$A,'[1]DOT Signs Costs (2)'!$Y:$Y)</f>
        <v>0.46115</v>
      </c>
      <c r="G2529" s="37">
        <f t="shared" si="509"/>
        <v>27.669</v>
      </c>
      <c r="H2529" s="36">
        <f>_xlfn.XLOOKUP($B2529,'[1]DOT Signs Costs (2)'!$A:$A,'[1]DOT Signs Costs (2)'!$W:$W)</f>
        <v>81.576000000000008</v>
      </c>
      <c r="I2529" s="36">
        <f t="shared" si="508"/>
        <v>21.3927485</v>
      </c>
      <c r="J2529" s="36">
        <f t="shared" si="510"/>
        <v>0.30897050000000004</v>
      </c>
      <c r="K2529" s="36">
        <f t="shared" si="511"/>
        <v>21.3927485</v>
      </c>
      <c r="L2529" s="36">
        <f t="shared" si="512"/>
        <v>103.277719</v>
      </c>
      <c r="M2529" s="36">
        <f t="shared" si="513"/>
        <v>8.0763176258000016</v>
      </c>
      <c r="N2529" s="36">
        <f t="shared" si="514"/>
        <v>111.35403662580001</v>
      </c>
      <c r="O2529" s="36">
        <f t="shared" si="515"/>
        <v>20.291644129613871</v>
      </c>
      <c r="P2529" s="36">
        <f t="shared" si="516"/>
        <v>131.64568075541388</v>
      </c>
      <c r="Q2529" s="38">
        <v>74.900000000000006</v>
      </c>
      <c r="R2529" s="39">
        <f t="shared" si="517"/>
        <v>-0.43104855723175883</v>
      </c>
      <c r="S2529" s="40"/>
      <c r="T2529" s="41" t="str">
        <f t="shared" si="518"/>
        <v/>
      </c>
      <c r="U2529" s="41" t="str">
        <f t="shared" si="519"/>
        <v/>
      </c>
      <c r="V2529" s="41">
        <f t="shared" si="507"/>
        <v>74.900000000000006</v>
      </c>
      <c r="W2529" s="18">
        <f>_xlfn.XLOOKUP($B2529,'[1]Query2 w Prices'!$B:$B,'[1]Query2 w Prices'!$L:$L)</f>
        <v>74.823300000000003</v>
      </c>
    </row>
    <row r="2530" spans="2:23" ht="16.5" customHeight="1" x14ac:dyDescent="0.25">
      <c r="B2530" s="42" t="s">
        <v>4197</v>
      </c>
      <c r="C2530" s="33" t="s">
        <v>7231</v>
      </c>
      <c r="D2530" s="34" t="str">
        <f>_xlfn.XLOOKUP($B2530,[1]Redo!$A:$A,[1]Redo!$AD:$AD)</f>
        <v>SGN,S11,BFO,W20-3,</v>
      </c>
      <c r="E2530" s="35">
        <v>1326</v>
      </c>
      <c r="F2530" s="36">
        <f>_xlfn.XLOOKUP($B2530,'[1]DOT Signs Costs (2)'!$A:$A,'[1]DOT Signs Costs (2)'!$Y:$Y)</f>
        <v>0.46115</v>
      </c>
      <c r="G2530" s="37">
        <f t="shared" si="509"/>
        <v>27.669</v>
      </c>
      <c r="H2530" s="36">
        <f>_xlfn.XLOOKUP($B2530,'[1]DOT Signs Costs (2)'!$A:$A,'[1]DOT Signs Costs (2)'!$W:$W)</f>
        <v>81.576000000000008</v>
      </c>
      <c r="I2530" s="36">
        <f t="shared" si="508"/>
        <v>21.3927485</v>
      </c>
      <c r="J2530" s="36">
        <f t="shared" si="510"/>
        <v>0.30897050000000004</v>
      </c>
      <c r="K2530" s="36">
        <f t="shared" si="511"/>
        <v>21.3927485</v>
      </c>
      <c r="L2530" s="36">
        <f t="shared" si="512"/>
        <v>103.277719</v>
      </c>
      <c r="M2530" s="36">
        <f t="shared" si="513"/>
        <v>8.0763176258000016</v>
      </c>
      <c r="N2530" s="36">
        <f t="shared" si="514"/>
        <v>111.35403662580001</v>
      </c>
      <c r="O2530" s="36">
        <f t="shared" si="515"/>
        <v>20.291644129613871</v>
      </c>
      <c r="P2530" s="36">
        <f t="shared" si="516"/>
        <v>131.64568075541388</v>
      </c>
      <c r="Q2530" s="38">
        <v>74.900000000000006</v>
      </c>
      <c r="R2530" s="39">
        <f t="shared" si="517"/>
        <v>-0.43104855723175883</v>
      </c>
      <c r="S2530" s="40"/>
      <c r="T2530" s="41" t="str">
        <f t="shared" si="518"/>
        <v/>
      </c>
      <c r="U2530" s="41" t="str">
        <f t="shared" si="519"/>
        <v/>
      </c>
      <c r="V2530" s="41">
        <f t="shared" si="507"/>
        <v>74.900000000000006</v>
      </c>
      <c r="W2530" s="18">
        <f>_xlfn.XLOOKUP($B2530,'[1]Query2 w Prices'!$B:$B,'[1]Query2 w Prices'!$L:$L)</f>
        <v>74.823300000000003</v>
      </c>
    </row>
    <row r="2531" spans="2:23" ht="16.5" customHeight="1" x14ac:dyDescent="0.25">
      <c r="B2531" s="32" t="s">
        <v>4199</v>
      </c>
      <c r="C2531" s="33" t="s">
        <v>7232</v>
      </c>
      <c r="D2531" s="34" t="str">
        <f>_xlfn.XLOOKUP($B2531,[1]Redo!$A:$A,[1]Redo!$AD:$AD)</f>
        <v>SGN,S11,BFO,W20-3,</v>
      </c>
      <c r="E2531" s="35">
        <v>1326</v>
      </c>
      <c r="F2531" s="36">
        <f>_xlfn.XLOOKUP($B2531,'[1]DOT Signs Costs (2)'!$A:$A,'[1]DOT Signs Costs (2)'!$Y:$Y)</f>
        <v>0.46115</v>
      </c>
      <c r="G2531" s="37">
        <f t="shared" si="509"/>
        <v>27.669</v>
      </c>
      <c r="H2531" s="36">
        <f>_xlfn.XLOOKUP($B2531,'[1]DOT Signs Costs (2)'!$A:$A,'[1]DOT Signs Costs (2)'!$W:$W)</f>
        <v>81.576000000000008</v>
      </c>
      <c r="I2531" s="36">
        <f t="shared" si="508"/>
        <v>21.3927485</v>
      </c>
      <c r="J2531" s="36">
        <f t="shared" si="510"/>
        <v>0.30897050000000004</v>
      </c>
      <c r="K2531" s="36">
        <f t="shared" si="511"/>
        <v>21.3927485</v>
      </c>
      <c r="L2531" s="36">
        <f t="shared" si="512"/>
        <v>103.277719</v>
      </c>
      <c r="M2531" s="36">
        <f t="shared" si="513"/>
        <v>8.0763176258000016</v>
      </c>
      <c r="N2531" s="36">
        <f t="shared" si="514"/>
        <v>111.35403662580001</v>
      </c>
      <c r="O2531" s="36">
        <f t="shared" si="515"/>
        <v>20.291644129613871</v>
      </c>
      <c r="P2531" s="36">
        <f t="shared" si="516"/>
        <v>131.64568075541388</v>
      </c>
      <c r="Q2531" s="38">
        <v>74.900000000000006</v>
      </c>
      <c r="R2531" s="39">
        <f t="shared" si="517"/>
        <v>-0.43104855723175883</v>
      </c>
      <c r="S2531" s="40"/>
      <c r="T2531" s="41" t="str">
        <f t="shared" si="518"/>
        <v/>
      </c>
      <c r="U2531" s="41" t="str">
        <f t="shared" si="519"/>
        <v/>
      </c>
      <c r="V2531" s="41">
        <f t="shared" si="507"/>
        <v>74.900000000000006</v>
      </c>
      <c r="W2531" s="18">
        <f>_xlfn.XLOOKUP($B2531,'[1]Query2 w Prices'!$B:$B,'[1]Query2 w Prices'!$L:$L)</f>
        <v>74.823300000000003</v>
      </c>
    </row>
    <row r="2532" spans="2:23" ht="16.5" customHeight="1" x14ac:dyDescent="0.25">
      <c r="B2532" s="42" t="s">
        <v>4201</v>
      </c>
      <c r="C2532" s="33" t="s">
        <v>7233</v>
      </c>
      <c r="D2532" s="34" t="str">
        <f>_xlfn.XLOOKUP($B2532,[1]Redo!$A:$A,[1]Redo!$AD:$AD)</f>
        <v>SGN,S11,BFO,W20-3,</v>
      </c>
      <c r="E2532" s="35">
        <v>1326</v>
      </c>
      <c r="F2532" s="36">
        <f>_xlfn.XLOOKUP($B2532,'[1]DOT Signs Costs (2)'!$A:$A,'[1]DOT Signs Costs (2)'!$Y:$Y)</f>
        <v>0.46115</v>
      </c>
      <c r="G2532" s="37">
        <f t="shared" si="509"/>
        <v>27.669</v>
      </c>
      <c r="H2532" s="36">
        <f>_xlfn.XLOOKUP($B2532,'[1]DOT Signs Costs (2)'!$A:$A,'[1]DOT Signs Costs (2)'!$W:$W)</f>
        <v>81.576000000000008</v>
      </c>
      <c r="I2532" s="36">
        <f t="shared" si="508"/>
        <v>21.3927485</v>
      </c>
      <c r="J2532" s="36">
        <f t="shared" si="510"/>
        <v>0.30897050000000004</v>
      </c>
      <c r="K2532" s="36">
        <f t="shared" si="511"/>
        <v>21.3927485</v>
      </c>
      <c r="L2532" s="36">
        <f t="shared" si="512"/>
        <v>103.277719</v>
      </c>
      <c r="M2532" s="36">
        <f t="shared" si="513"/>
        <v>8.0763176258000016</v>
      </c>
      <c r="N2532" s="36">
        <f t="shared" si="514"/>
        <v>111.35403662580001</v>
      </c>
      <c r="O2532" s="36">
        <f t="shared" si="515"/>
        <v>20.291644129613871</v>
      </c>
      <c r="P2532" s="36">
        <f t="shared" si="516"/>
        <v>131.64568075541388</v>
      </c>
      <c r="Q2532" s="38">
        <v>74.900000000000006</v>
      </c>
      <c r="R2532" s="39">
        <f t="shared" si="517"/>
        <v>-0.43104855723175883</v>
      </c>
      <c r="S2532" s="40"/>
      <c r="T2532" s="41" t="str">
        <f t="shared" si="518"/>
        <v/>
      </c>
      <c r="U2532" s="41" t="str">
        <f t="shared" si="519"/>
        <v/>
      </c>
      <c r="V2532" s="41">
        <f t="shared" si="507"/>
        <v>74.900000000000006</v>
      </c>
      <c r="W2532" s="18">
        <f>_xlfn.XLOOKUP($B2532,'[1]Query2 w Prices'!$B:$B,'[1]Query2 w Prices'!$L:$L)</f>
        <v>74.823300000000003</v>
      </c>
    </row>
    <row r="2533" spans="2:23" ht="16.5" customHeight="1" x14ac:dyDescent="0.25">
      <c r="B2533" s="32" t="s">
        <v>4203</v>
      </c>
      <c r="C2533" s="33" t="s">
        <v>7234</v>
      </c>
      <c r="D2533" s="34" t="str">
        <f>_xlfn.XLOOKUP($B2533,[1]Redo!$A:$A,[1]Redo!$AD:$AD)</f>
        <v>SGN,S11,BFO,W20-3,</v>
      </c>
      <c r="E2533" s="35">
        <v>1326</v>
      </c>
      <c r="F2533" s="36">
        <f>_xlfn.XLOOKUP($B2533,'[1]DOT Signs Costs (2)'!$A:$A,'[1]DOT Signs Costs (2)'!$Y:$Y)</f>
        <v>0.77759999999999996</v>
      </c>
      <c r="G2533" s="37">
        <f t="shared" si="509"/>
        <v>46.655999999999999</v>
      </c>
      <c r="H2533" s="36">
        <f>_xlfn.XLOOKUP($B2533,'[1]DOT Signs Costs (2)'!$A:$A,'[1]DOT Signs Costs (2)'!$W:$W)</f>
        <v>145.024</v>
      </c>
      <c r="I2533" s="36">
        <f t="shared" si="508"/>
        <v>36.072863999999996</v>
      </c>
      <c r="J2533" s="36">
        <f t="shared" si="510"/>
        <v>0.52099200000000001</v>
      </c>
      <c r="K2533" s="36">
        <f t="shared" si="511"/>
        <v>36.072863999999996</v>
      </c>
      <c r="L2533" s="36">
        <f t="shared" si="512"/>
        <v>181.61785600000002</v>
      </c>
      <c r="M2533" s="36">
        <f t="shared" si="513"/>
        <v>14.202516339200002</v>
      </c>
      <c r="N2533" s="36">
        <f t="shared" si="514"/>
        <v>195.82037233920002</v>
      </c>
      <c r="O2533" s="36">
        <f t="shared" si="515"/>
        <v>35.683639580919262</v>
      </c>
      <c r="P2533" s="36">
        <f t="shared" si="516"/>
        <v>231.5040119201193</v>
      </c>
      <c r="Q2533" s="38">
        <v>133.85</v>
      </c>
      <c r="R2533" s="39">
        <f t="shared" si="517"/>
        <v>-0.42182427470766648</v>
      </c>
      <c r="S2533" s="40"/>
      <c r="T2533" s="41" t="str">
        <f t="shared" si="518"/>
        <v/>
      </c>
      <c r="U2533" s="41" t="str">
        <f t="shared" si="519"/>
        <v/>
      </c>
      <c r="V2533" s="41">
        <f t="shared" si="507"/>
        <v>133.85</v>
      </c>
      <c r="W2533" s="18">
        <f>_xlfn.XLOOKUP($B2533,'[1]Query2 w Prices'!$B:$B,'[1]Query2 w Prices'!$L:$L)</f>
        <v>133.77500000000001</v>
      </c>
    </row>
    <row r="2534" spans="2:23" ht="16.5" customHeight="1" x14ac:dyDescent="0.25">
      <c r="B2534" s="42" t="s">
        <v>4204</v>
      </c>
      <c r="C2534" s="33" t="s">
        <v>7235</v>
      </c>
      <c r="D2534" s="34" t="str">
        <f>_xlfn.XLOOKUP($B2534,[1]Redo!$A:$A,[1]Redo!$AD:$AD)</f>
        <v>SGN,S11,BFO,W20-3,</v>
      </c>
      <c r="E2534" s="35">
        <v>1326</v>
      </c>
      <c r="F2534" s="36">
        <f>_xlfn.XLOOKUP($B2534,'[1]DOT Signs Costs (2)'!$A:$A,'[1]DOT Signs Costs (2)'!$Y:$Y)</f>
        <v>0.77759999999999996</v>
      </c>
      <c r="G2534" s="37">
        <f t="shared" si="509"/>
        <v>46.655999999999999</v>
      </c>
      <c r="H2534" s="36">
        <f>_xlfn.XLOOKUP($B2534,'[1]DOT Signs Costs (2)'!$A:$A,'[1]DOT Signs Costs (2)'!$W:$W)</f>
        <v>145.024</v>
      </c>
      <c r="I2534" s="36">
        <f t="shared" si="508"/>
        <v>36.072863999999996</v>
      </c>
      <c r="J2534" s="36">
        <f t="shared" si="510"/>
        <v>0.52099200000000001</v>
      </c>
      <c r="K2534" s="36">
        <f t="shared" si="511"/>
        <v>36.072863999999996</v>
      </c>
      <c r="L2534" s="36">
        <f t="shared" si="512"/>
        <v>181.61785600000002</v>
      </c>
      <c r="M2534" s="36">
        <f t="shared" si="513"/>
        <v>14.202516339200002</v>
      </c>
      <c r="N2534" s="36">
        <f t="shared" si="514"/>
        <v>195.82037233920002</v>
      </c>
      <c r="O2534" s="36">
        <f t="shared" si="515"/>
        <v>35.683639580919262</v>
      </c>
      <c r="P2534" s="36">
        <f t="shared" si="516"/>
        <v>231.5040119201193</v>
      </c>
      <c r="Q2534" s="38">
        <v>133.85</v>
      </c>
      <c r="R2534" s="39">
        <f t="shared" si="517"/>
        <v>-0.42182427470766648</v>
      </c>
      <c r="S2534" s="40"/>
      <c r="T2534" s="41" t="str">
        <f t="shared" si="518"/>
        <v/>
      </c>
      <c r="U2534" s="41" t="str">
        <f t="shared" si="519"/>
        <v/>
      </c>
      <c r="V2534" s="41">
        <f t="shared" si="507"/>
        <v>133.85</v>
      </c>
      <c r="W2534" s="18">
        <f>_xlfn.XLOOKUP($B2534,'[1]Query2 w Prices'!$B:$B,'[1]Query2 w Prices'!$L:$L)</f>
        <v>133.77500000000001</v>
      </c>
    </row>
    <row r="2535" spans="2:23" ht="16.5" customHeight="1" x14ac:dyDescent="0.25">
      <c r="B2535" s="32" t="s">
        <v>4205</v>
      </c>
      <c r="C2535" s="33" t="s">
        <v>7236</v>
      </c>
      <c r="D2535" s="34" t="str">
        <f>_xlfn.XLOOKUP($B2535,[1]Redo!$A:$A,[1]Redo!$AD:$AD)</f>
        <v>SGN,S11,BFO,W20-3,</v>
      </c>
      <c r="E2535" s="35">
        <v>1326</v>
      </c>
      <c r="F2535" s="36">
        <f>_xlfn.XLOOKUP($B2535,'[1]DOT Signs Costs (2)'!$A:$A,'[1]DOT Signs Costs (2)'!$Y:$Y)</f>
        <v>0.77759999999999996</v>
      </c>
      <c r="G2535" s="37">
        <f t="shared" si="509"/>
        <v>46.655999999999999</v>
      </c>
      <c r="H2535" s="36">
        <f>_xlfn.XLOOKUP($B2535,'[1]DOT Signs Costs (2)'!$A:$A,'[1]DOT Signs Costs (2)'!$W:$W)</f>
        <v>145.024</v>
      </c>
      <c r="I2535" s="36">
        <f t="shared" si="508"/>
        <v>36.072863999999996</v>
      </c>
      <c r="J2535" s="36">
        <f t="shared" si="510"/>
        <v>0.52099200000000001</v>
      </c>
      <c r="K2535" s="36">
        <f t="shared" si="511"/>
        <v>36.072863999999996</v>
      </c>
      <c r="L2535" s="36">
        <f t="shared" si="512"/>
        <v>181.61785600000002</v>
      </c>
      <c r="M2535" s="36">
        <f t="shared" si="513"/>
        <v>14.202516339200002</v>
      </c>
      <c r="N2535" s="36">
        <f t="shared" si="514"/>
        <v>195.82037233920002</v>
      </c>
      <c r="O2535" s="36">
        <f t="shared" si="515"/>
        <v>35.683639580919262</v>
      </c>
      <c r="P2535" s="36">
        <f t="shared" si="516"/>
        <v>231.5040119201193</v>
      </c>
      <c r="Q2535" s="38">
        <v>133.85</v>
      </c>
      <c r="R2535" s="39">
        <f t="shared" si="517"/>
        <v>-0.42182427470766648</v>
      </c>
      <c r="S2535" s="40"/>
      <c r="T2535" s="41" t="str">
        <f t="shared" si="518"/>
        <v/>
      </c>
      <c r="U2535" s="41" t="str">
        <f t="shared" si="519"/>
        <v/>
      </c>
      <c r="V2535" s="41">
        <f t="shared" si="507"/>
        <v>133.85</v>
      </c>
      <c r="W2535" s="18">
        <f>_xlfn.XLOOKUP($B2535,'[1]Query2 w Prices'!$B:$B,'[1]Query2 w Prices'!$L:$L)</f>
        <v>133.77500000000001</v>
      </c>
    </row>
    <row r="2536" spans="2:23" ht="16.5" customHeight="1" x14ac:dyDescent="0.25">
      <c r="B2536" s="42" t="s">
        <v>4206</v>
      </c>
      <c r="C2536" s="33" t="s">
        <v>7237</v>
      </c>
      <c r="D2536" s="34" t="str">
        <f>_xlfn.XLOOKUP($B2536,[1]Redo!$A:$A,[1]Redo!$AD:$AD)</f>
        <v>SGN,S11,BFO,W20-3a,</v>
      </c>
      <c r="E2536" s="35">
        <v>1326</v>
      </c>
      <c r="F2536" s="36">
        <f>_xlfn.XLOOKUP($B2536,'[1]DOT Signs Costs (2)'!$A:$A,'[1]DOT Signs Costs (2)'!$Y:$Y)</f>
        <v>0.33468750000000008</v>
      </c>
      <c r="G2536" s="37">
        <f t="shared" si="509"/>
        <v>20.081250000000004</v>
      </c>
      <c r="H2536" s="36">
        <f>_xlfn.XLOOKUP($B2536,'[1]DOT Signs Costs (2)'!$A:$A,'[1]DOT Signs Costs (2)'!$W:$W)</f>
        <v>56.650000000000006</v>
      </c>
      <c r="I2536" s="36">
        <f t="shared" si="508"/>
        <v>15.526153125000004</v>
      </c>
      <c r="J2536" s="36">
        <f t="shared" si="510"/>
        <v>0.22424062500000008</v>
      </c>
      <c r="K2536" s="36">
        <f t="shared" si="511"/>
        <v>15.526153125000004</v>
      </c>
      <c r="L2536" s="36">
        <f t="shared" si="512"/>
        <v>72.400393750000006</v>
      </c>
      <c r="M2536" s="36">
        <f t="shared" si="513"/>
        <v>5.6617107912500009</v>
      </c>
      <c r="N2536" s="36">
        <f t="shared" si="514"/>
        <v>78.062104541250008</v>
      </c>
      <c r="O2536" s="36">
        <f t="shared" si="515"/>
        <v>14.224975522735164</v>
      </c>
      <c r="P2536" s="36">
        <f t="shared" si="516"/>
        <v>92.287080063985172</v>
      </c>
      <c r="Q2536" s="38" t="e">
        <v>#N/A</v>
      </c>
      <c r="R2536" s="39" t="str">
        <f t="shared" si="517"/>
        <v xml:space="preserve"> </v>
      </c>
      <c r="S2536" s="40"/>
      <c r="T2536" s="41" t="str">
        <f t="shared" si="518"/>
        <v/>
      </c>
      <c r="U2536" s="41" t="str">
        <f t="shared" si="519"/>
        <v/>
      </c>
      <c r="V2536" s="41" t="e">
        <f t="shared" si="507"/>
        <v>#N/A</v>
      </c>
      <c r="W2536" s="18" t="e">
        <f>_xlfn.XLOOKUP($B2536,'[1]Query2 w Prices'!$B:$B,'[1]Query2 w Prices'!$L:$L)</f>
        <v>#N/A</v>
      </c>
    </row>
    <row r="2537" spans="2:23" ht="16.5" customHeight="1" x14ac:dyDescent="0.25">
      <c r="B2537" s="32" t="s">
        <v>4208</v>
      </c>
      <c r="C2537" s="33" t="s">
        <v>7238</v>
      </c>
      <c r="D2537" s="34" t="str">
        <f>_xlfn.XLOOKUP($B2537,[1]Redo!$A:$A,[1]Redo!$AD:$AD)</f>
        <v>SGN,S11,BFO,W20-3a,</v>
      </c>
      <c r="E2537" s="35">
        <v>1326</v>
      </c>
      <c r="F2537" s="36">
        <f>_xlfn.XLOOKUP($B2537,'[1]DOT Signs Costs (2)'!$A:$A,'[1]DOT Signs Costs (2)'!$Y:$Y)</f>
        <v>0.33468750000000008</v>
      </c>
      <c r="G2537" s="37">
        <f t="shared" si="509"/>
        <v>20.081250000000004</v>
      </c>
      <c r="H2537" s="36">
        <f>_xlfn.XLOOKUP($B2537,'[1]DOT Signs Costs (2)'!$A:$A,'[1]DOT Signs Costs (2)'!$W:$W)</f>
        <v>56.650000000000006</v>
      </c>
      <c r="I2537" s="36">
        <f t="shared" si="508"/>
        <v>15.526153125000004</v>
      </c>
      <c r="J2537" s="36">
        <f t="shared" si="510"/>
        <v>0.22424062500000008</v>
      </c>
      <c r="K2537" s="36">
        <f t="shared" si="511"/>
        <v>15.526153125000004</v>
      </c>
      <c r="L2537" s="36">
        <f t="shared" si="512"/>
        <v>72.400393750000006</v>
      </c>
      <c r="M2537" s="36">
        <f t="shared" si="513"/>
        <v>5.6617107912500009</v>
      </c>
      <c r="N2537" s="36">
        <f t="shared" si="514"/>
        <v>78.062104541250008</v>
      </c>
      <c r="O2537" s="36">
        <f t="shared" si="515"/>
        <v>14.224975522735164</v>
      </c>
      <c r="P2537" s="36">
        <f t="shared" si="516"/>
        <v>92.287080063985172</v>
      </c>
      <c r="Q2537" s="38" t="e">
        <v>#N/A</v>
      </c>
      <c r="R2537" s="39" t="str">
        <f t="shared" si="517"/>
        <v xml:space="preserve"> </v>
      </c>
      <c r="S2537" s="40"/>
      <c r="T2537" s="41" t="str">
        <f t="shared" si="518"/>
        <v/>
      </c>
      <c r="U2537" s="41" t="str">
        <f t="shared" si="519"/>
        <v/>
      </c>
      <c r="V2537" s="41" t="e">
        <f t="shared" si="507"/>
        <v>#N/A</v>
      </c>
      <c r="W2537" s="18" t="e">
        <f>_xlfn.XLOOKUP($B2537,'[1]Query2 w Prices'!$B:$B,'[1]Query2 w Prices'!$L:$L)</f>
        <v>#N/A</v>
      </c>
    </row>
    <row r="2538" spans="2:23" ht="16.5" customHeight="1" x14ac:dyDescent="0.25">
      <c r="B2538" s="42" t="s">
        <v>4209</v>
      </c>
      <c r="C2538" s="33" t="s">
        <v>7239</v>
      </c>
      <c r="D2538" s="34" t="str">
        <f>_xlfn.XLOOKUP($B2538,[1]Redo!$A:$A,[1]Redo!$AD:$AD)</f>
        <v>SGN,S11,BFO,W20-3a,</v>
      </c>
      <c r="E2538" s="35">
        <v>1326</v>
      </c>
      <c r="F2538" s="36">
        <f>_xlfn.XLOOKUP($B2538,'[1]DOT Signs Costs (2)'!$A:$A,'[1]DOT Signs Costs (2)'!$Y:$Y)</f>
        <v>0.33468750000000008</v>
      </c>
      <c r="G2538" s="37">
        <f t="shared" si="509"/>
        <v>20.081250000000004</v>
      </c>
      <c r="H2538" s="36">
        <f>_xlfn.XLOOKUP($B2538,'[1]DOT Signs Costs (2)'!$A:$A,'[1]DOT Signs Costs (2)'!$W:$W)</f>
        <v>56.650000000000006</v>
      </c>
      <c r="I2538" s="36">
        <f t="shared" si="508"/>
        <v>15.526153125000004</v>
      </c>
      <c r="J2538" s="36">
        <f t="shared" si="510"/>
        <v>0.22424062500000008</v>
      </c>
      <c r="K2538" s="36">
        <f t="shared" si="511"/>
        <v>15.526153125000004</v>
      </c>
      <c r="L2538" s="36">
        <f t="shared" si="512"/>
        <v>72.400393750000006</v>
      </c>
      <c r="M2538" s="36">
        <f t="shared" si="513"/>
        <v>5.6617107912500009</v>
      </c>
      <c r="N2538" s="36">
        <f t="shared" si="514"/>
        <v>78.062104541250008</v>
      </c>
      <c r="O2538" s="36">
        <f t="shared" si="515"/>
        <v>14.224975522735164</v>
      </c>
      <c r="P2538" s="36">
        <f t="shared" si="516"/>
        <v>92.287080063985172</v>
      </c>
      <c r="Q2538" s="38" t="e">
        <v>#N/A</v>
      </c>
      <c r="R2538" s="39" t="str">
        <f t="shared" si="517"/>
        <v xml:space="preserve"> </v>
      </c>
      <c r="S2538" s="40"/>
      <c r="T2538" s="41" t="str">
        <f t="shared" si="518"/>
        <v/>
      </c>
      <c r="U2538" s="41" t="str">
        <f t="shared" si="519"/>
        <v/>
      </c>
      <c r="V2538" s="41" t="e">
        <f t="shared" si="507"/>
        <v>#N/A</v>
      </c>
      <c r="W2538" s="18" t="e">
        <f>_xlfn.XLOOKUP($B2538,'[1]Query2 w Prices'!$B:$B,'[1]Query2 w Prices'!$L:$L)</f>
        <v>#N/A</v>
      </c>
    </row>
    <row r="2539" spans="2:23" ht="16.5" customHeight="1" x14ac:dyDescent="0.25">
      <c r="B2539" s="32" t="s">
        <v>4210</v>
      </c>
      <c r="C2539" s="33" t="s">
        <v>7240</v>
      </c>
      <c r="D2539" s="34" t="str">
        <f>_xlfn.XLOOKUP($B2539,[1]Redo!$A:$A,[1]Redo!$AD:$AD)</f>
        <v>SGN,S11,BFO,W20-3a,</v>
      </c>
      <c r="E2539" s="35">
        <v>1326</v>
      </c>
      <c r="F2539" s="36">
        <f>_xlfn.XLOOKUP($B2539,'[1]DOT Signs Costs (2)'!$A:$A,'[1]DOT Signs Costs (2)'!$Y:$Y)</f>
        <v>0.33468750000000008</v>
      </c>
      <c r="G2539" s="37">
        <f t="shared" si="509"/>
        <v>20.081250000000004</v>
      </c>
      <c r="H2539" s="36">
        <f>_xlfn.XLOOKUP($B2539,'[1]DOT Signs Costs (2)'!$A:$A,'[1]DOT Signs Costs (2)'!$W:$W)</f>
        <v>56.650000000000006</v>
      </c>
      <c r="I2539" s="36">
        <f t="shared" si="508"/>
        <v>15.526153125000004</v>
      </c>
      <c r="J2539" s="36">
        <f t="shared" si="510"/>
        <v>0.22424062500000008</v>
      </c>
      <c r="K2539" s="36">
        <f t="shared" si="511"/>
        <v>15.526153125000004</v>
      </c>
      <c r="L2539" s="36">
        <f t="shared" si="512"/>
        <v>72.400393750000006</v>
      </c>
      <c r="M2539" s="36">
        <f t="shared" si="513"/>
        <v>5.6617107912500009</v>
      </c>
      <c r="N2539" s="36">
        <f t="shared" si="514"/>
        <v>78.062104541250008</v>
      </c>
      <c r="O2539" s="36">
        <f t="shared" si="515"/>
        <v>14.224975522735164</v>
      </c>
      <c r="P2539" s="36">
        <f t="shared" si="516"/>
        <v>92.287080063985172</v>
      </c>
      <c r="Q2539" s="38" t="e">
        <v>#N/A</v>
      </c>
      <c r="R2539" s="39" t="str">
        <f t="shared" si="517"/>
        <v xml:space="preserve"> </v>
      </c>
      <c r="S2539" s="40"/>
      <c r="T2539" s="41" t="str">
        <f t="shared" si="518"/>
        <v/>
      </c>
      <c r="U2539" s="41" t="str">
        <f t="shared" si="519"/>
        <v/>
      </c>
      <c r="V2539" s="41" t="e">
        <f t="shared" si="507"/>
        <v>#N/A</v>
      </c>
      <c r="W2539" s="18" t="e">
        <f>_xlfn.XLOOKUP($B2539,'[1]Query2 w Prices'!$B:$B,'[1]Query2 w Prices'!$L:$L)</f>
        <v>#N/A</v>
      </c>
    </row>
    <row r="2540" spans="2:23" ht="16.5" customHeight="1" x14ac:dyDescent="0.25">
      <c r="B2540" s="42" t="s">
        <v>4211</v>
      </c>
      <c r="C2540" s="33" t="s">
        <v>7241</v>
      </c>
      <c r="D2540" s="34" t="str">
        <f>_xlfn.XLOOKUP($B2540,[1]Redo!$A:$A,[1]Redo!$AD:$AD)</f>
        <v>SGN,S11,BFO,W20-3a,</v>
      </c>
      <c r="E2540" s="35">
        <v>1326</v>
      </c>
      <c r="F2540" s="36">
        <f>_xlfn.XLOOKUP($B2540,'[1]DOT Signs Costs (2)'!$A:$A,'[1]DOT Signs Costs (2)'!$Y:$Y)</f>
        <v>0.33468750000000008</v>
      </c>
      <c r="G2540" s="37">
        <f t="shared" si="509"/>
        <v>20.081250000000004</v>
      </c>
      <c r="H2540" s="36">
        <f>_xlfn.XLOOKUP($B2540,'[1]DOT Signs Costs (2)'!$A:$A,'[1]DOT Signs Costs (2)'!$W:$W)</f>
        <v>56.650000000000006</v>
      </c>
      <c r="I2540" s="36">
        <f t="shared" si="508"/>
        <v>15.526153125000004</v>
      </c>
      <c r="J2540" s="36">
        <f t="shared" si="510"/>
        <v>0.22424062500000008</v>
      </c>
      <c r="K2540" s="36">
        <f t="shared" si="511"/>
        <v>15.526153125000004</v>
      </c>
      <c r="L2540" s="36">
        <f t="shared" si="512"/>
        <v>72.400393750000006</v>
      </c>
      <c r="M2540" s="36">
        <f t="shared" si="513"/>
        <v>5.6617107912500009</v>
      </c>
      <c r="N2540" s="36">
        <f t="shared" si="514"/>
        <v>78.062104541250008</v>
      </c>
      <c r="O2540" s="36">
        <f t="shared" si="515"/>
        <v>14.224975522735164</v>
      </c>
      <c r="P2540" s="36">
        <f t="shared" si="516"/>
        <v>92.287080063985172</v>
      </c>
      <c r="Q2540" s="38" t="e">
        <v>#N/A</v>
      </c>
      <c r="R2540" s="39" t="str">
        <f t="shared" si="517"/>
        <v xml:space="preserve"> </v>
      </c>
      <c r="S2540" s="40"/>
      <c r="T2540" s="41" t="str">
        <f t="shared" si="518"/>
        <v/>
      </c>
      <c r="U2540" s="41" t="str">
        <f t="shared" si="519"/>
        <v/>
      </c>
      <c r="V2540" s="41" t="e">
        <f t="shared" si="507"/>
        <v>#N/A</v>
      </c>
      <c r="W2540" s="18" t="e">
        <f>_xlfn.XLOOKUP($B2540,'[1]Query2 w Prices'!$B:$B,'[1]Query2 w Prices'!$L:$L)</f>
        <v>#N/A</v>
      </c>
    </row>
    <row r="2541" spans="2:23" ht="16.5" customHeight="1" x14ac:dyDescent="0.25">
      <c r="B2541" s="32" t="s">
        <v>4207</v>
      </c>
      <c r="C2541" s="33" t="s">
        <v>7242</v>
      </c>
      <c r="D2541" s="34" t="str">
        <f>_xlfn.XLOOKUP($B2541,[1]Redo!$A:$A,[1]Redo!$AD:$AD)</f>
        <v>SGN,S11,BFO,W20-3a,</v>
      </c>
      <c r="E2541" s="35">
        <v>1326</v>
      </c>
      <c r="F2541" s="36">
        <f>_xlfn.XLOOKUP($B2541,'[1]DOT Signs Costs (2)'!$A:$A,'[1]DOT Signs Costs (2)'!$Y:$Y)</f>
        <v>0.46115</v>
      </c>
      <c r="G2541" s="37">
        <f t="shared" si="509"/>
        <v>27.669</v>
      </c>
      <c r="H2541" s="36">
        <f>_xlfn.XLOOKUP($B2541,'[1]DOT Signs Costs (2)'!$A:$A,'[1]DOT Signs Costs (2)'!$W:$W)</f>
        <v>81.576000000000008</v>
      </c>
      <c r="I2541" s="36">
        <f t="shared" si="508"/>
        <v>21.3927485</v>
      </c>
      <c r="J2541" s="36">
        <f t="shared" si="510"/>
        <v>0.30897050000000004</v>
      </c>
      <c r="K2541" s="36">
        <f t="shared" si="511"/>
        <v>21.3927485</v>
      </c>
      <c r="L2541" s="36">
        <f t="shared" si="512"/>
        <v>103.277719</v>
      </c>
      <c r="M2541" s="36">
        <f t="shared" si="513"/>
        <v>8.0763176258000016</v>
      </c>
      <c r="N2541" s="36">
        <f t="shared" si="514"/>
        <v>111.35403662580001</v>
      </c>
      <c r="O2541" s="36">
        <f t="shared" si="515"/>
        <v>20.291644129613871</v>
      </c>
      <c r="P2541" s="36">
        <f t="shared" si="516"/>
        <v>131.64568075541388</v>
      </c>
      <c r="Q2541" s="38" t="e">
        <v>#N/A</v>
      </c>
      <c r="R2541" s="39" t="str">
        <f t="shared" si="517"/>
        <v xml:space="preserve"> </v>
      </c>
      <c r="S2541" s="40"/>
      <c r="T2541" s="41" t="str">
        <f t="shared" si="518"/>
        <v/>
      </c>
      <c r="U2541" s="41" t="str">
        <f t="shared" si="519"/>
        <v/>
      </c>
      <c r="V2541" s="41" t="e">
        <f t="shared" si="507"/>
        <v>#N/A</v>
      </c>
      <c r="W2541" s="18" t="e">
        <f>_xlfn.XLOOKUP($B2541,'[1]Query2 w Prices'!$B:$B,'[1]Query2 w Prices'!$L:$L)</f>
        <v>#N/A</v>
      </c>
    </row>
    <row r="2542" spans="2:23" ht="16.5" customHeight="1" x14ac:dyDescent="0.25">
      <c r="B2542" s="42" t="s">
        <v>4212</v>
      </c>
      <c r="C2542" s="33" t="s">
        <v>7243</v>
      </c>
      <c r="D2542" s="34" t="str">
        <f>_xlfn.XLOOKUP($B2542,[1]Redo!$A:$A,[1]Redo!$AD:$AD)</f>
        <v>SGN,S11,BFO,W20-4,</v>
      </c>
      <c r="E2542" s="35">
        <v>1326</v>
      </c>
      <c r="F2542" s="36">
        <f>_xlfn.XLOOKUP($B2542,'[1]DOT Signs Costs (2)'!$A:$A,'[1]DOT Signs Costs (2)'!$Y:$Y)</f>
        <v>0.33468750000000008</v>
      </c>
      <c r="G2542" s="37">
        <f t="shared" si="509"/>
        <v>20.081250000000004</v>
      </c>
      <c r="H2542" s="36">
        <f>_xlfn.XLOOKUP($B2542,'[1]DOT Signs Costs (2)'!$A:$A,'[1]DOT Signs Costs (2)'!$W:$W)</f>
        <v>56.650000000000006</v>
      </c>
      <c r="I2542" s="36">
        <f t="shared" si="508"/>
        <v>15.526153125000004</v>
      </c>
      <c r="J2542" s="36">
        <f t="shared" si="510"/>
        <v>0.22424062500000008</v>
      </c>
      <c r="K2542" s="36">
        <f t="shared" si="511"/>
        <v>15.526153125000004</v>
      </c>
      <c r="L2542" s="36">
        <f t="shared" si="512"/>
        <v>72.400393750000006</v>
      </c>
      <c r="M2542" s="36">
        <f t="shared" si="513"/>
        <v>5.6617107912500009</v>
      </c>
      <c r="N2542" s="36">
        <f t="shared" si="514"/>
        <v>78.062104541250008</v>
      </c>
      <c r="O2542" s="36">
        <f t="shared" si="515"/>
        <v>14.224975522735164</v>
      </c>
      <c r="P2542" s="36">
        <f t="shared" si="516"/>
        <v>92.287080063985172</v>
      </c>
      <c r="Q2542" s="38" t="e">
        <v>#N/A</v>
      </c>
      <c r="R2542" s="39" t="str">
        <f t="shared" si="517"/>
        <v xml:space="preserve"> </v>
      </c>
      <c r="S2542" s="40"/>
      <c r="T2542" s="41" t="str">
        <f t="shared" si="518"/>
        <v/>
      </c>
      <c r="U2542" s="41" t="str">
        <f t="shared" si="519"/>
        <v/>
      </c>
      <c r="V2542" s="41" t="e">
        <f t="shared" si="507"/>
        <v>#N/A</v>
      </c>
      <c r="W2542" s="18" t="e">
        <f>_xlfn.XLOOKUP($B2542,'[1]Query2 w Prices'!$B:$B,'[1]Query2 w Prices'!$L:$L)</f>
        <v>#N/A</v>
      </c>
    </row>
    <row r="2543" spans="2:23" ht="16.5" customHeight="1" x14ac:dyDescent="0.25">
      <c r="B2543" s="32" t="s">
        <v>4215</v>
      </c>
      <c r="C2543" s="33" t="s">
        <v>7244</v>
      </c>
      <c r="D2543" s="34" t="str">
        <f>_xlfn.XLOOKUP($B2543,[1]Redo!$A:$A,[1]Redo!$AD:$AD)</f>
        <v>SGN,S11,BFO,W20-4,</v>
      </c>
      <c r="E2543" s="35">
        <v>1326</v>
      </c>
      <c r="F2543" s="36">
        <f>_xlfn.XLOOKUP($B2543,'[1]DOT Signs Costs (2)'!$A:$A,'[1]DOT Signs Costs (2)'!$Y:$Y)</f>
        <v>0.33468750000000008</v>
      </c>
      <c r="G2543" s="37">
        <f t="shared" si="509"/>
        <v>20.081250000000004</v>
      </c>
      <c r="H2543" s="36">
        <f>_xlfn.XLOOKUP($B2543,'[1]DOT Signs Costs (2)'!$A:$A,'[1]DOT Signs Costs (2)'!$W:$W)</f>
        <v>56.650000000000006</v>
      </c>
      <c r="I2543" s="36">
        <f t="shared" si="508"/>
        <v>15.526153125000004</v>
      </c>
      <c r="J2543" s="36">
        <f t="shared" si="510"/>
        <v>0.22424062500000008</v>
      </c>
      <c r="K2543" s="36">
        <f t="shared" si="511"/>
        <v>15.526153125000004</v>
      </c>
      <c r="L2543" s="36">
        <f t="shared" si="512"/>
        <v>72.400393750000006</v>
      </c>
      <c r="M2543" s="36">
        <f t="shared" si="513"/>
        <v>5.6617107912500009</v>
      </c>
      <c r="N2543" s="36">
        <f t="shared" si="514"/>
        <v>78.062104541250008</v>
      </c>
      <c r="O2543" s="36">
        <f t="shared" si="515"/>
        <v>14.224975522735164</v>
      </c>
      <c r="P2543" s="36">
        <f t="shared" si="516"/>
        <v>92.287080063985172</v>
      </c>
      <c r="Q2543" s="38" t="e">
        <v>#N/A</v>
      </c>
      <c r="R2543" s="39" t="str">
        <f t="shared" si="517"/>
        <v xml:space="preserve"> </v>
      </c>
      <c r="S2543" s="40"/>
      <c r="T2543" s="41" t="str">
        <f t="shared" si="518"/>
        <v/>
      </c>
      <c r="U2543" s="41" t="str">
        <f t="shared" si="519"/>
        <v/>
      </c>
      <c r="V2543" s="41" t="e">
        <f t="shared" si="507"/>
        <v>#N/A</v>
      </c>
      <c r="W2543" s="18" t="e">
        <f>_xlfn.XLOOKUP($B2543,'[1]Query2 w Prices'!$B:$B,'[1]Query2 w Prices'!$L:$L)</f>
        <v>#N/A</v>
      </c>
    </row>
    <row r="2544" spans="2:23" ht="16.5" customHeight="1" x14ac:dyDescent="0.25">
      <c r="B2544" s="42" t="s">
        <v>4217</v>
      </c>
      <c r="C2544" s="33" t="s">
        <v>7245</v>
      </c>
      <c r="D2544" s="34" t="str">
        <f>_xlfn.XLOOKUP($B2544,[1]Redo!$A:$A,[1]Redo!$AD:$AD)</f>
        <v>SGN,S11,BFO,W20-4,</v>
      </c>
      <c r="E2544" s="35">
        <v>1326</v>
      </c>
      <c r="F2544" s="36">
        <f>_xlfn.XLOOKUP($B2544,'[1]DOT Signs Costs (2)'!$A:$A,'[1]DOT Signs Costs (2)'!$Y:$Y)</f>
        <v>0.33468750000000008</v>
      </c>
      <c r="G2544" s="37">
        <f t="shared" si="509"/>
        <v>20.081250000000004</v>
      </c>
      <c r="H2544" s="36">
        <f>_xlfn.XLOOKUP($B2544,'[1]DOT Signs Costs (2)'!$A:$A,'[1]DOT Signs Costs (2)'!$W:$W)</f>
        <v>56.650000000000006</v>
      </c>
      <c r="I2544" s="36">
        <f t="shared" si="508"/>
        <v>15.526153125000004</v>
      </c>
      <c r="J2544" s="36">
        <f t="shared" si="510"/>
        <v>0.22424062500000008</v>
      </c>
      <c r="K2544" s="36">
        <f t="shared" si="511"/>
        <v>15.526153125000004</v>
      </c>
      <c r="L2544" s="36">
        <f t="shared" si="512"/>
        <v>72.400393750000006</v>
      </c>
      <c r="M2544" s="36">
        <f t="shared" si="513"/>
        <v>5.6617107912500009</v>
      </c>
      <c r="N2544" s="36">
        <f t="shared" si="514"/>
        <v>78.062104541250008</v>
      </c>
      <c r="O2544" s="36">
        <f t="shared" si="515"/>
        <v>14.224975522735164</v>
      </c>
      <c r="P2544" s="36">
        <f t="shared" si="516"/>
        <v>92.287080063985172</v>
      </c>
      <c r="Q2544" s="38" t="e">
        <v>#N/A</v>
      </c>
      <c r="R2544" s="39" t="str">
        <f t="shared" si="517"/>
        <v xml:space="preserve"> </v>
      </c>
      <c r="S2544" s="40"/>
      <c r="T2544" s="41" t="str">
        <f t="shared" si="518"/>
        <v/>
      </c>
      <c r="U2544" s="41" t="str">
        <f t="shared" si="519"/>
        <v/>
      </c>
      <c r="V2544" s="41" t="e">
        <f t="shared" si="507"/>
        <v>#N/A</v>
      </c>
      <c r="W2544" s="18" t="e">
        <f>_xlfn.XLOOKUP($B2544,'[1]Query2 w Prices'!$B:$B,'[1]Query2 w Prices'!$L:$L)</f>
        <v>#N/A</v>
      </c>
    </row>
    <row r="2545" spans="2:23" ht="16.5" customHeight="1" x14ac:dyDescent="0.25">
      <c r="B2545" s="32" t="s">
        <v>4219</v>
      </c>
      <c r="C2545" s="33" t="s">
        <v>7246</v>
      </c>
      <c r="D2545" s="34" t="str">
        <f>_xlfn.XLOOKUP($B2545,[1]Redo!$A:$A,[1]Redo!$AD:$AD)</f>
        <v>SGN,S11,BFO,W20-4,</v>
      </c>
      <c r="E2545" s="35">
        <v>1326</v>
      </c>
      <c r="F2545" s="36">
        <f>_xlfn.XLOOKUP($B2545,'[1]DOT Signs Costs (2)'!$A:$A,'[1]DOT Signs Costs (2)'!$Y:$Y)</f>
        <v>0.46115</v>
      </c>
      <c r="G2545" s="37">
        <f t="shared" si="509"/>
        <v>27.669</v>
      </c>
      <c r="H2545" s="36">
        <f>_xlfn.XLOOKUP($B2545,'[1]DOT Signs Costs (2)'!$A:$A,'[1]DOT Signs Costs (2)'!$W:$W)</f>
        <v>81.576000000000008</v>
      </c>
      <c r="I2545" s="36">
        <f t="shared" si="508"/>
        <v>21.3927485</v>
      </c>
      <c r="J2545" s="36">
        <f t="shared" si="510"/>
        <v>0.30897050000000004</v>
      </c>
      <c r="K2545" s="36">
        <f t="shared" si="511"/>
        <v>21.3927485</v>
      </c>
      <c r="L2545" s="36">
        <f t="shared" si="512"/>
        <v>103.277719</v>
      </c>
      <c r="M2545" s="36">
        <f t="shared" si="513"/>
        <v>8.0763176258000016</v>
      </c>
      <c r="N2545" s="36">
        <f t="shared" si="514"/>
        <v>111.35403662580001</v>
      </c>
      <c r="O2545" s="36">
        <f t="shared" si="515"/>
        <v>20.291644129613871</v>
      </c>
      <c r="P2545" s="36">
        <f t="shared" si="516"/>
        <v>131.64568075541388</v>
      </c>
      <c r="Q2545" s="38">
        <v>74.900000000000006</v>
      </c>
      <c r="R2545" s="39">
        <f t="shared" si="517"/>
        <v>-0.43104855723175883</v>
      </c>
      <c r="S2545" s="40"/>
      <c r="T2545" s="41" t="str">
        <f t="shared" si="518"/>
        <v/>
      </c>
      <c r="U2545" s="41" t="str">
        <f t="shared" si="519"/>
        <v/>
      </c>
      <c r="V2545" s="41">
        <f t="shared" si="507"/>
        <v>74.900000000000006</v>
      </c>
      <c r="W2545" s="18">
        <f>_xlfn.XLOOKUP($B2545,'[1]Query2 w Prices'!$B:$B,'[1]Query2 w Prices'!$L:$L)</f>
        <v>74.823300000000003</v>
      </c>
    </row>
    <row r="2546" spans="2:23" ht="16.5" customHeight="1" x14ac:dyDescent="0.25">
      <c r="B2546" s="42" t="s">
        <v>4220</v>
      </c>
      <c r="C2546" s="33" t="s">
        <v>7247</v>
      </c>
      <c r="D2546" s="34" t="str">
        <f>_xlfn.XLOOKUP($B2546,[1]Redo!$A:$A,[1]Redo!$AD:$AD)</f>
        <v>SGN,S11,BFO,W20-4,</v>
      </c>
      <c r="E2546" s="35">
        <v>1326</v>
      </c>
      <c r="F2546" s="36">
        <f>_xlfn.XLOOKUP($B2546,'[1]DOT Signs Costs (2)'!$A:$A,'[1]DOT Signs Costs (2)'!$Y:$Y)</f>
        <v>0.46115</v>
      </c>
      <c r="G2546" s="37">
        <f t="shared" si="509"/>
        <v>27.669</v>
      </c>
      <c r="H2546" s="36">
        <f>_xlfn.XLOOKUP($B2546,'[1]DOT Signs Costs (2)'!$A:$A,'[1]DOT Signs Costs (2)'!$W:$W)</f>
        <v>81.576000000000008</v>
      </c>
      <c r="I2546" s="36">
        <f t="shared" si="508"/>
        <v>21.3927485</v>
      </c>
      <c r="J2546" s="36">
        <f t="shared" si="510"/>
        <v>0.30897050000000004</v>
      </c>
      <c r="K2546" s="36">
        <f t="shared" si="511"/>
        <v>21.3927485</v>
      </c>
      <c r="L2546" s="36">
        <f t="shared" si="512"/>
        <v>103.277719</v>
      </c>
      <c r="M2546" s="36">
        <f t="shared" si="513"/>
        <v>8.0763176258000016</v>
      </c>
      <c r="N2546" s="36">
        <f t="shared" si="514"/>
        <v>111.35403662580001</v>
      </c>
      <c r="O2546" s="36">
        <f t="shared" si="515"/>
        <v>20.291644129613871</v>
      </c>
      <c r="P2546" s="36">
        <f t="shared" si="516"/>
        <v>131.64568075541388</v>
      </c>
      <c r="Q2546" s="38">
        <v>74.900000000000006</v>
      </c>
      <c r="R2546" s="39">
        <f t="shared" si="517"/>
        <v>-0.43104855723175883</v>
      </c>
      <c r="S2546" s="40"/>
      <c r="T2546" s="41" t="str">
        <f t="shared" si="518"/>
        <v/>
      </c>
      <c r="U2546" s="41" t="str">
        <f t="shared" si="519"/>
        <v/>
      </c>
      <c r="V2546" s="41">
        <f t="shared" si="507"/>
        <v>74.900000000000006</v>
      </c>
      <c r="W2546" s="18">
        <f>_xlfn.XLOOKUP($B2546,'[1]Query2 w Prices'!$B:$B,'[1]Query2 w Prices'!$L:$L)</f>
        <v>74.823300000000003</v>
      </c>
    </row>
    <row r="2547" spans="2:23" ht="16.5" customHeight="1" x14ac:dyDescent="0.25">
      <c r="B2547" s="32" t="s">
        <v>4221</v>
      </c>
      <c r="C2547" s="33" t="s">
        <v>7248</v>
      </c>
      <c r="D2547" s="34" t="str">
        <f>_xlfn.XLOOKUP($B2547,[1]Redo!$A:$A,[1]Redo!$AD:$AD)</f>
        <v>SGN,S11,BFO,W20-4,</v>
      </c>
      <c r="E2547" s="35">
        <v>1326</v>
      </c>
      <c r="F2547" s="36">
        <f>_xlfn.XLOOKUP($B2547,'[1]DOT Signs Costs (2)'!$A:$A,'[1]DOT Signs Costs (2)'!$Y:$Y)</f>
        <v>0.46115</v>
      </c>
      <c r="G2547" s="37">
        <f t="shared" si="509"/>
        <v>27.669</v>
      </c>
      <c r="H2547" s="36">
        <f>_xlfn.XLOOKUP($B2547,'[1]DOT Signs Costs (2)'!$A:$A,'[1]DOT Signs Costs (2)'!$W:$W)</f>
        <v>81.576000000000008</v>
      </c>
      <c r="I2547" s="36">
        <f t="shared" si="508"/>
        <v>21.3927485</v>
      </c>
      <c r="J2547" s="36">
        <f t="shared" si="510"/>
        <v>0.30897050000000004</v>
      </c>
      <c r="K2547" s="36">
        <f t="shared" si="511"/>
        <v>21.3927485</v>
      </c>
      <c r="L2547" s="36">
        <f t="shared" si="512"/>
        <v>103.277719</v>
      </c>
      <c r="M2547" s="36">
        <f t="shared" si="513"/>
        <v>8.0763176258000016</v>
      </c>
      <c r="N2547" s="36">
        <f t="shared" si="514"/>
        <v>111.35403662580001</v>
      </c>
      <c r="O2547" s="36">
        <f t="shared" si="515"/>
        <v>20.291644129613871</v>
      </c>
      <c r="P2547" s="36">
        <f t="shared" si="516"/>
        <v>131.64568075541388</v>
      </c>
      <c r="Q2547" s="38">
        <v>74.900000000000006</v>
      </c>
      <c r="R2547" s="39">
        <f t="shared" si="517"/>
        <v>-0.43104855723175883</v>
      </c>
      <c r="S2547" s="40"/>
      <c r="T2547" s="41" t="str">
        <f t="shared" si="518"/>
        <v/>
      </c>
      <c r="U2547" s="41" t="str">
        <f t="shared" si="519"/>
        <v/>
      </c>
      <c r="V2547" s="41">
        <f t="shared" si="507"/>
        <v>74.900000000000006</v>
      </c>
      <c r="W2547" s="18">
        <f>_xlfn.XLOOKUP($B2547,'[1]Query2 w Prices'!$B:$B,'[1]Query2 w Prices'!$L:$L)</f>
        <v>74.823300000000003</v>
      </c>
    </row>
    <row r="2548" spans="2:23" ht="16.5" customHeight="1" x14ac:dyDescent="0.25">
      <c r="B2548" s="42" t="s">
        <v>4222</v>
      </c>
      <c r="C2548" s="33" t="s">
        <v>7249</v>
      </c>
      <c r="D2548" s="34" t="str">
        <f>_xlfn.XLOOKUP($B2548,[1]Redo!$A:$A,[1]Redo!$AD:$AD)</f>
        <v>SGN,S11,BFO,W20-4,</v>
      </c>
      <c r="E2548" s="35">
        <v>1326</v>
      </c>
      <c r="F2548" s="36">
        <f>_xlfn.XLOOKUP($B2548,'[1]DOT Signs Costs (2)'!$A:$A,'[1]DOT Signs Costs (2)'!$Y:$Y)</f>
        <v>0.77759999999999996</v>
      </c>
      <c r="G2548" s="37">
        <f t="shared" si="509"/>
        <v>46.655999999999999</v>
      </c>
      <c r="H2548" s="36">
        <f>_xlfn.XLOOKUP($B2548,'[1]DOT Signs Costs (2)'!$A:$A,'[1]DOT Signs Costs (2)'!$W:$W)</f>
        <v>145.024</v>
      </c>
      <c r="I2548" s="36">
        <f t="shared" si="508"/>
        <v>36.072863999999996</v>
      </c>
      <c r="J2548" s="36">
        <f t="shared" si="510"/>
        <v>0.52099200000000001</v>
      </c>
      <c r="K2548" s="36">
        <f t="shared" si="511"/>
        <v>36.072863999999996</v>
      </c>
      <c r="L2548" s="36">
        <f t="shared" si="512"/>
        <v>181.61785600000002</v>
      </c>
      <c r="M2548" s="36">
        <f t="shared" si="513"/>
        <v>14.202516339200002</v>
      </c>
      <c r="N2548" s="36">
        <f t="shared" si="514"/>
        <v>195.82037233920002</v>
      </c>
      <c r="O2548" s="36">
        <f t="shared" si="515"/>
        <v>35.683639580919262</v>
      </c>
      <c r="P2548" s="36">
        <f t="shared" si="516"/>
        <v>231.5040119201193</v>
      </c>
      <c r="Q2548" s="38">
        <v>136.12</v>
      </c>
      <c r="R2548" s="39">
        <f t="shared" si="517"/>
        <v>-0.41201882908634707</v>
      </c>
      <c r="S2548" s="40"/>
      <c r="T2548" s="41" t="str">
        <f t="shared" si="518"/>
        <v/>
      </c>
      <c r="U2548" s="41" t="str">
        <f t="shared" si="519"/>
        <v/>
      </c>
      <c r="V2548" s="41">
        <f t="shared" si="507"/>
        <v>136.12</v>
      </c>
      <c r="W2548" s="18">
        <f>_xlfn.XLOOKUP($B2548,'[1]Query2 w Prices'!$B:$B,'[1]Query2 w Prices'!$L:$L)</f>
        <v>136.04230000000001</v>
      </c>
    </row>
    <row r="2549" spans="2:23" ht="16.5" customHeight="1" x14ac:dyDescent="0.25">
      <c r="B2549" s="32" t="s">
        <v>4223</v>
      </c>
      <c r="C2549" s="33" t="s">
        <v>7250</v>
      </c>
      <c r="D2549" s="34" t="str">
        <f>_xlfn.XLOOKUP($B2549,[1]Redo!$A:$A,[1]Redo!$AD:$AD)</f>
        <v>SGN,S11,BFO,W20-4,</v>
      </c>
      <c r="E2549" s="35">
        <v>1326</v>
      </c>
      <c r="F2549" s="36">
        <f>_xlfn.XLOOKUP($B2549,'[1]DOT Signs Costs (2)'!$A:$A,'[1]DOT Signs Costs (2)'!$Y:$Y)</f>
        <v>0.77759999999999996</v>
      </c>
      <c r="G2549" s="37">
        <f t="shared" si="509"/>
        <v>46.655999999999999</v>
      </c>
      <c r="H2549" s="36">
        <f>_xlfn.XLOOKUP($B2549,'[1]DOT Signs Costs (2)'!$A:$A,'[1]DOT Signs Costs (2)'!$W:$W)</f>
        <v>145.024</v>
      </c>
      <c r="I2549" s="36">
        <f t="shared" si="508"/>
        <v>36.072863999999996</v>
      </c>
      <c r="J2549" s="36">
        <f t="shared" si="510"/>
        <v>0.52099200000000001</v>
      </c>
      <c r="K2549" s="36">
        <f t="shared" si="511"/>
        <v>36.072863999999996</v>
      </c>
      <c r="L2549" s="36">
        <f t="shared" si="512"/>
        <v>181.61785600000002</v>
      </c>
      <c r="M2549" s="36">
        <f t="shared" si="513"/>
        <v>14.202516339200002</v>
      </c>
      <c r="N2549" s="36">
        <f t="shared" si="514"/>
        <v>195.82037233920002</v>
      </c>
      <c r="O2549" s="36">
        <f t="shared" si="515"/>
        <v>35.683639580919262</v>
      </c>
      <c r="P2549" s="36">
        <f t="shared" si="516"/>
        <v>231.5040119201193</v>
      </c>
      <c r="Q2549" s="38">
        <v>136.12</v>
      </c>
      <c r="R2549" s="39">
        <f t="shared" si="517"/>
        <v>-0.41201882908634707</v>
      </c>
      <c r="S2549" s="40"/>
      <c r="T2549" s="41" t="str">
        <f t="shared" si="518"/>
        <v/>
      </c>
      <c r="U2549" s="41" t="str">
        <f t="shared" si="519"/>
        <v/>
      </c>
      <c r="V2549" s="41">
        <f t="shared" si="507"/>
        <v>136.12</v>
      </c>
      <c r="W2549" s="18">
        <f>_xlfn.XLOOKUP($B2549,'[1]Query2 w Prices'!$B:$B,'[1]Query2 w Prices'!$L:$L)</f>
        <v>136.04230000000001</v>
      </c>
    </row>
    <row r="2550" spans="2:23" ht="16.5" customHeight="1" x14ac:dyDescent="0.25">
      <c r="B2550" s="42" t="s">
        <v>4224</v>
      </c>
      <c r="C2550" s="33" t="s">
        <v>7251</v>
      </c>
      <c r="D2550" s="34" t="str">
        <f>_xlfn.XLOOKUP($B2550,[1]Redo!$A:$A,[1]Redo!$AD:$AD)</f>
        <v>SGN,S11,BFO,W20-4,</v>
      </c>
      <c r="E2550" s="35">
        <v>1326</v>
      </c>
      <c r="F2550" s="36">
        <f>_xlfn.XLOOKUP($B2550,'[1]DOT Signs Costs (2)'!$A:$A,'[1]DOT Signs Costs (2)'!$Y:$Y)</f>
        <v>0.77759999999999996</v>
      </c>
      <c r="G2550" s="37">
        <f t="shared" si="509"/>
        <v>46.655999999999999</v>
      </c>
      <c r="H2550" s="36">
        <f>_xlfn.XLOOKUP($B2550,'[1]DOT Signs Costs (2)'!$A:$A,'[1]DOT Signs Costs (2)'!$W:$W)</f>
        <v>145.024</v>
      </c>
      <c r="I2550" s="36">
        <f t="shared" si="508"/>
        <v>36.072863999999996</v>
      </c>
      <c r="J2550" s="36">
        <f t="shared" si="510"/>
        <v>0.52099200000000001</v>
      </c>
      <c r="K2550" s="36">
        <f t="shared" si="511"/>
        <v>36.072863999999996</v>
      </c>
      <c r="L2550" s="36">
        <f t="shared" si="512"/>
        <v>181.61785600000002</v>
      </c>
      <c r="M2550" s="36">
        <f t="shared" si="513"/>
        <v>14.202516339200002</v>
      </c>
      <c r="N2550" s="36">
        <f t="shared" si="514"/>
        <v>195.82037233920002</v>
      </c>
      <c r="O2550" s="36">
        <f t="shared" si="515"/>
        <v>35.683639580919262</v>
      </c>
      <c r="P2550" s="36">
        <f t="shared" si="516"/>
        <v>231.5040119201193</v>
      </c>
      <c r="Q2550" s="38">
        <v>136.12</v>
      </c>
      <c r="R2550" s="39">
        <f t="shared" si="517"/>
        <v>-0.41201882908634707</v>
      </c>
      <c r="S2550" s="40"/>
      <c r="T2550" s="41" t="str">
        <f t="shared" si="518"/>
        <v/>
      </c>
      <c r="U2550" s="41" t="str">
        <f t="shared" si="519"/>
        <v/>
      </c>
      <c r="V2550" s="41">
        <f t="shared" si="507"/>
        <v>136.12</v>
      </c>
      <c r="W2550" s="18">
        <f>_xlfn.XLOOKUP($B2550,'[1]Query2 w Prices'!$B:$B,'[1]Query2 w Prices'!$L:$L)</f>
        <v>136.04230000000001</v>
      </c>
    </row>
    <row r="2551" spans="2:23" ht="16.5" customHeight="1" x14ac:dyDescent="0.25">
      <c r="B2551" s="32" t="s">
        <v>4225</v>
      </c>
      <c r="C2551" s="33" t="s">
        <v>7252</v>
      </c>
      <c r="D2551" s="34" t="str">
        <f>_xlfn.XLOOKUP($B2551,[1]Redo!$A:$A,[1]Redo!$AD:$AD)</f>
        <v>SGN,S11,BFO,W20-5,</v>
      </c>
      <c r="E2551" s="35">
        <v>1326</v>
      </c>
      <c r="F2551" s="36">
        <f>_xlfn.XLOOKUP($B2551,'[1]DOT Signs Costs (2)'!$A:$A,'[1]DOT Signs Costs (2)'!$Y:$Y)</f>
        <v>0.33468750000000008</v>
      </c>
      <c r="G2551" s="37">
        <f t="shared" si="509"/>
        <v>20.081250000000004</v>
      </c>
      <c r="H2551" s="36">
        <f>_xlfn.XLOOKUP($B2551,'[1]DOT Signs Costs (2)'!$A:$A,'[1]DOT Signs Costs (2)'!$W:$W)</f>
        <v>56.650000000000006</v>
      </c>
      <c r="I2551" s="36">
        <f t="shared" si="508"/>
        <v>15.526153125000004</v>
      </c>
      <c r="J2551" s="36">
        <f t="shared" si="510"/>
        <v>0.22424062500000008</v>
      </c>
      <c r="K2551" s="36">
        <f t="shared" si="511"/>
        <v>15.526153125000004</v>
      </c>
      <c r="L2551" s="36">
        <f t="shared" si="512"/>
        <v>72.400393750000006</v>
      </c>
      <c r="M2551" s="36">
        <f t="shared" si="513"/>
        <v>5.6617107912500009</v>
      </c>
      <c r="N2551" s="36">
        <f t="shared" si="514"/>
        <v>78.062104541250008</v>
      </c>
      <c r="O2551" s="36">
        <f t="shared" si="515"/>
        <v>14.224975522735164</v>
      </c>
      <c r="P2551" s="36">
        <f t="shared" si="516"/>
        <v>92.287080063985172</v>
      </c>
      <c r="Q2551" s="38" t="e">
        <v>#N/A</v>
      </c>
      <c r="R2551" s="39" t="str">
        <f t="shared" si="517"/>
        <v xml:space="preserve"> </v>
      </c>
      <c r="S2551" s="40"/>
      <c r="T2551" s="41" t="str">
        <f t="shared" si="518"/>
        <v/>
      </c>
      <c r="U2551" s="41" t="str">
        <f t="shared" si="519"/>
        <v/>
      </c>
      <c r="V2551" s="41" t="e">
        <f t="shared" si="507"/>
        <v>#N/A</v>
      </c>
      <c r="W2551" s="18" t="e">
        <f>_xlfn.XLOOKUP($B2551,'[1]Query2 w Prices'!$B:$B,'[1]Query2 w Prices'!$L:$L)</f>
        <v>#N/A</v>
      </c>
    </row>
    <row r="2552" spans="2:23" ht="16.5" customHeight="1" x14ac:dyDescent="0.25">
      <c r="B2552" s="42" t="s">
        <v>4228</v>
      </c>
      <c r="C2552" s="33" t="s">
        <v>7253</v>
      </c>
      <c r="D2552" s="34" t="str">
        <f>_xlfn.XLOOKUP($B2552,[1]Redo!$A:$A,[1]Redo!$AD:$AD)</f>
        <v>SGN,S11,BFO,W20-5,</v>
      </c>
      <c r="E2552" s="35">
        <v>1326</v>
      </c>
      <c r="F2552" s="36">
        <f>_xlfn.XLOOKUP($B2552,'[1]DOT Signs Costs (2)'!$A:$A,'[1]DOT Signs Costs (2)'!$Y:$Y)</f>
        <v>0.33468750000000008</v>
      </c>
      <c r="G2552" s="37">
        <f t="shared" si="509"/>
        <v>20.081250000000004</v>
      </c>
      <c r="H2552" s="36">
        <f>_xlfn.XLOOKUP($B2552,'[1]DOT Signs Costs (2)'!$A:$A,'[1]DOT Signs Costs (2)'!$W:$W)</f>
        <v>56.650000000000006</v>
      </c>
      <c r="I2552" s="36">
        <f t="shared" si="508"/>
        <v>15.526153125000004</v>
      </c>
      <c r="J2552" s="36">
        <f t="shared" si="510"/>
        <v>0.22424062500000008</v>
      </c>
      <c r="K2552" s="36">
        <f t="shared" si="511"/>
        <v>15.526153125000004</v>
      </c>
      <c r="L2552" s="36">
        <f t="shared" si="512"/>
        <v>72.400393750000006</v>
      </c>
      <c r="M2552" s="36">
        <f t="shared" si="513"/>
        <v>5.6617107912500009</v>
      </c>
      <c r="N2552" s="36">
        <f t="shared" si="514"/>
        <v>78.062104541250008</v>
      </c>
      <c r="O2552" s="36">
        <f t="shared" si="515"/>
        <v>14.224975522735164</v>
      </c>
      <c r="P2552" s="36">
        <f t="shared" si="516"/>
        <v>92.287080063985172</v>
      </c>
      <c r="Q2552" s="38" t="e">
        <v>#N/A</v>
      </c>
      <c r="R2552" s="39" t="str">
        <f t="shared" si="517"/>
        <v xml:space="preserve"> </v>
      </c>
      <c r="S2552" s="40"/>
      <c r="T2552" s="41" t="str">
        <f t="shared" si="518"/>
        <v/>
      </c>
      <c r="U2552" s="41" t="str">
        <f t="shared" si="519"/>
        <v/>
      </c>
      <c r="V2552" s="41" t="e">
        <f t="shared" si="507"/>
        <v>#N/A</v>
      </c>
      <c r="W2552" s="18" t="e">
        <f>_xlfn.XLOOKUP($B2552,'[1]Query2 w Prices'!$B:$B,'[1]Query2 w Prices'!$L:$L)</f>
        <v>#N/A</v>
      </c>
    </row>
    <row r="2553" spans="2:23" ht="16.5" customHeight="1" x14ac:dyDescent="0.25">
      <c r="B2553" s="32" t="s">
        <v>4230</v>
      </c>
      <c r="C2553" s="33" t="s">
        <v>7254</v>
      </c>
      <c r="D2553" s="34" t="str">
        <f>_xlfn.XLOOKUP($B2553,[1]Redo!$A:$A,[1]Redo!$AD:$AD)</f>
        <v>SGN,S11,BFO,W20-5,</v>
      </c>
      <c r="E2553" s="35">
        <v>1326</v>
      </c>
      <c r="F2553" s="36">
        <f>_xlfn.XLOOKUP($B2553,'[1]DOT Signs Costs (2)'!$A:$A,'[1]DOT Signs Costs (2)'!$Y:$Y)</f>
        <v>0.33468750000000008</v>
      </c>
      <c r="G2553" s="37">
        <f t="shared" si="509"/>
        <v>20.081250000000004</v>
      </c>
      <c r="H2553" s="36">
        <f>_xlfn.XLOOKUP($B2553,'[1]DOT Signs Costs (2)'!$A:$A,'[1]DOT Signs Costs (2)'!$W:$W)</f>
        <v>56.650000000000006</v>
      </c>
      <c r="I2553" s="36">
        <f t="shared" si="508"/>
        <v>15.526153125000004</v>
      </c>
      <c r="J2553" s="36">
        <f t="shared" si="510"/>
        <v>0.22424062500000008</v>
      </c>
      <c r="K2553" s="36">
        <f t="shared" si="511"/>
        <v>15.526153125000004</v>
      </c>
      <c r="L2553" s="36">
        <f t="shared" si="512"/>
        <v>72.400393750000006</v>
      </c>
      <c r="M2553" s="36">
        <f t="shared" si="513"/>
        <v>5.6617107912500009</v>
      </c>
      <c r="N2553" s="36">
        <f t="shared" si="514"/>
        <v>78.062104541250008</v>
      </c>
      <c r="O2553" s="36">
        <f t="shared" si="515"/>
        <v>14.224975522735164</v>
      </c>
      <c r="P2553" s="36">
        <f t="shared" si="516"/>
        <v>92.287080063985172</v>
      </c>
      <c r="Q2553" s="38" t="e">
        <v>#N/A</v>
      </c>
      <c r="R2553" s="39" t="str">
        <f t="shared" si="517"/>
        <v xml:space="preserve"> </v>
      </c>
      <c r="S2553" s="40"/>
      <c r="T2553" s="41" t="str">
        <f t="shared" si="518"/>
        <v/>
      </c>
      <c r="U2553" s="41" t="str">
        <f t="shared" si="519"/>
        <v/>
      </c>
      <c r="V2553" s="41" t="e">
        <f t="shared" si="507"/>
        <v>#N/A</v>
      </c>
      <c r="W2553" s="18" t="e">
        <f>_xlfn.XLOOKUP($B2553,'[1]Query2 w Prices'!$B:$B,'[1]Query2 w Prices'!$L:$L)</f>
        <v>#N/A</v>
      </c>
    </row>
    <row r="2554" spans="2:23" ht="16.5" customHeight="1" x14ac:dyDescent="0.25">
      <c r="B2554" s="42" t="s">
        <v>4232</v>
      </c>
      <c r="C2554" s="33" t="s">
        <v>7255</v>
      </c>
      <c r="D2554" s="34" t="str">
        <f>_xlfn.XLOOKUP($B2554,[1]Redo!$A:$A,[1]Redo!$AD:$AD)</f>
        <v>SGN,S11,BFO,W20-5,</v>
      </c>
      <c r="E2554" s="35">
        <v>1326</v>
      </c>
      <c r="F2554" s="36">
        <f>_xlfn.XLOOKUP($B2554,'[1]DOT Signs Costs (2)'!$A:$A,'[1]DOT Signs Costs (2)'!$Y:$Y)</f>
        <v>0.33468750000000008</v>
      </c>
      <c r="G2554" s="37">
        <f t="shared" si="509"/>
        <v>20.081250000000004</v>
      </c>
      <c r="H2554" s="36">
        <f>_xlfn.XLOOKUP($B2554,'[1]DOT Signs Costs (2)'!$A:$A,'[1]DOT Signs Costs (2)'!$W:$W)</f>
        <v>56.650000000000006</v>
      </c>
      <c r="I2554" s="36">
        <f t="shared" si="508"/>
        <v>15.526153125000004</v>
      </c>
      <c r="J2554" s="36">
        <f t="shared" si="510"/>
        <v>0.22424062500000008</v>
      </c>
      <c r="K2554" s="36">
        <f t="shared" si="511"/>
        <v>15.526153125000004</v>
      </c>
      <c r="L2554" s="36">
        <f t="shared" si="512"/>
        <v>72.400393750000006</v>
      </c>
      <c r="M2554" s="36">
        <f t="shared" si="513"/>
        <v>5.6617107912500009</v>
      </c>
      <c r="N2554" s="36">
        <f t="shared" si="514"/>
        <v>78.062104541250008</v>
      </c>
      <c r="O2554" s="36">
        <f t="shared" si="515"/>
        <v>14.224975522735164</v>
      </c>
      <c r="P2554" s="36">
        <f t="shared" si="516"/>
        <v>92.287080063985172</v>
      </c>
      <c r="Q2554" s="38" t="e">
        <v>#N/A</v>
      </c>
      <c r="R2554" s="39" t="str">
        <f t="shared" si="517"/>
        <v xml:space="preserve"> </v>
      </c>
      <c r="S2554" s="40"/>
      <c r="T2554" s="41" t="str">
        <f t="shared" si="518"/>
        <v/>
      </c>
      <c r="U2554" s="41" t="str">
        <f t="shared" si="519"/>
        <v/>
      </c>
      <c r="V2554" s="41" t="e">
        <f t="shared" si="507"/>
        <v>#N/A</v>
      </c>
      <c r="W2554" s="18" t="e">
        <f>_xlfn.XLOOKUP($B2554,'[1]Query2 w Prices'!$B:$B,'[1]Query2 w Prices'!$L:$L)</f>
        <v>#N/A</v>
      </c>
    </row>
    <row r="2555" spans="2:23" ht="16.5" customHeight="1" x14ac:dyDescent="0.25">
      <c r="B2555" s="32" t="s">
        <v>4234</v>
      </c>
      <c r="C2555" s="33" t="s">
        <v>7256</v>
      </c>
      <c r="D2555" s="34" t="str">
        <f>_xlfn.XLOOKUP($B2555,[1]Redo!$A:$A,[1]Redo!$AD:$AD)</f>
        <v>SGN,S11,BFO,W20-5,</v>
      </c>
      <c r="E2555" s="35">
        <v>1326</v>
      </c>
      <c r="F2555" s="36">
        <f>_xlfn.XLOOKUP($B2555,'[1]DOT Signs Costs (2)'!$A:$A,'[1]DOT Signs Costs (2)'!$Y:$Y)</f>
        <v>0.33468750000000008</v>
      </c>
      <c r="G2555" s="37">
        <f t="shared" si="509"/>
        <v>20.081250000000004</v>
      </c>
      <c r="H2555" s="36">
        <f>_xlfn.XLOOKUP($B2555,'[1]DOT Signs Costs (2)'!$A:$A,'[1]DOT Signs Costs (2)'!$W:$W)</f>
        <v>56.650000000000006</v>
      </c>
      <c r="I2555" s="36">
        <f t="shared" si="508"/>
        <v>15.526153125000004</v>
      </c>
      <c r="J2555" s="36">
        <f t="shared" si="510"/>
        <v>0.22424062500000008</v>
      </c>
      <c r="K2555" s="36">
        <f t="shared" si="511"/>
        <v>15.526153125000004</v>
      </c>
      <c r="L2555" s="36">
        <f t="shared" si="512"/>
        <v>72.400393750000006</v>
      </c>
      <c r="M2555" s="36">
        <f t="shared" si="513"/>
        <v>5.6617107912500009</v>
      </c>
      <c r="N2555" s="36">
        <f t="shared" si="514"/>
        <v>78.062104541250008</v>
      </c>
      <c r="O2555" s="36">
        <f t="shared" si="515"/>
        <v>14.224975522735164</v>
      </c>
      <c r="P2555" s="36">
        <f t="shared" si="516"/>
        <v>92.287080063985172</v>
      </c>
      <c r="Q2555" s="38" t="e">
        <v>#N/A</v>
      </c>
      <c r="R2555" s="39" t="str">
        <f t="shared" si="517"/>
        <v xml:space="preserve"> </v>
      </c>
      <c r="S2555" s="40"/>
      <c r="T2555" s="41" t="str">
        <f t="shared" si="518"/>
        <v/>
      </c>
      <c r="U2555" s="41" t="str">
        <f t="shared" si="519"/>
        <v/>
      </c>
      <c r="V2555" s="41" t="e">
        <f t="shared" si="507"/>
        <v>#N/A</v>
      </c>
      <c r="W2555" s="18" t="e">
        <f>_xlfn.XLOOKUP($B2555,'[1]Query2 w Prices'!$B:$B,'[1]Query2 w Prices'!$L:$L)</f>
        <v>#N/A</v>
      </c>
    </row>
    <row r="2556" spans="2:23" ht="16.5" customHeight="1" x14ac:dyDescent="0.25">
      <c r="B2556" s="42" t="s">
        <v>4236</v>
      </c>
      <c r="C2556" s="33" t="s">
        <v>7257</v>
      </c>
      <c r="D2556" s="34" t="str">
        <f>_xlfn.XLOOKUP($B2556,[1]Redo!$A:$A,[1]Redo!$AD:$AD)</f>
        <v>SGN,S11,BFO,W20-5,</v>
      </c>
      <c r="E2556" s="35">
        <v>1326</v>
      </c>
      <c r="F2556" s="36">
        <f>_xlfn.XLOOKUP($B2556,'[1]DOT Signs Costs (2)'!$A:$A,'[1]DOT Signs Costs (2)'!$Y:$Y)</f>
        <v>0.46115</v>
      </c>
      <c r="G2556" s="37">
        <f t="shared" si="509"/>
        <v>27.669</v>
      </c>
      <c r="H2556" s="36">
        <f>_xlfn.XLOOKUP($B2556,'[1]DOT Signs Costs (2)'!$A:$A,'[1]DOT Signs Costs (2)'!$W:$W)</f>
        <v>81.576000000000008</v>
      </c>
      <c r="I2556" s="36">
        <f t="shared" si="508"/>
        <v>21.3927485</v>
      </c>
      <c r="J2556" s="36">
        <f t="shared" si="510"/>
        <v>0.30897050000000004</v>
      </c>
      <c r="K2556" s="36">
        <f t="shared" si="511"/>
        <v>21.3927485</v>
      </c>
      <c r="L2556" s="36">
        <f t="shared" si="512"/>
        <v>103.277719</v>
      </c>
      <c r="M2556" s="36">
        <f t="shared" si="513"/>
        <v>8.0763176258000016</v>
      </c>
      <c r="N2556" s="36">
        <f t="shared" si="514"/>
        <v>111.35403662580001</v>
      </c>
      <c r="O2556" s="36">
        <f t="shared" si="515"/>
        <v>20.291644129613871</v>
      </c>
      <c r="P2556" s="36">
        <f t="shared" si="516"/>
        <v>131.64568075541388</v>
      </c>
      <c r="Q2556" s="38">
        <v>74.900000000000006</v>
      </c>
      <c r="R2556" s="39">
        <f t="shared" si="517"/>
        <v>-0.43104855723175883</v>
      </c>
      <c r="S2556" s="40"/>
      <c r="T2556" s="41" t="str">
        <f t="shared" si="518"/>
        <v/>
      </c>
      <c r="U2556" s="41" t="str">
        <f t="shared" si="519"/>
        <v/>
      </c>
      <c r="V2556" s="41">
        <f t="shared" si="507"/>
        <v>74.900000000000006</v>
      </c>
      <c r="W2556" s="18">
        <f>_xlfn.XLOOKUP($B2556,'[1]Query2 w Prices'!$B:$B,'[1]Query2 w Prices'!$L:$L)</f>
        <v>74.823300000000003</v>
      </c>
    </row>
    <row r="2557" spans="2:23" ht="16.5" customHeight="1" x14ac:dyDescent="0.25">
      <c r="B2557" s="32" t="s">
        <v>4237</v>
      </c>
      <c r="C2557" s="33" t="s">
        <v>7258</v>
      </c>
      <c r="D2557" s="34" t="str">
        <f>_xlfn.XLOOKUP($B2557,[1]Redo!$A:$A,[1]Redo!$AD:$AD)</f>
        <v>SGN,S11,BFO,W20-5,</v>
      </c>
      <c r="E2557" s="35">
        <v>1326</v>
      </c>
      <c r="F2557" s="36">
        <f>_xlfn.XLOOKUP($B2557,'[1]DOT Signs Costs (2)'!$A:$A,'[1]DOT Signs Costs (2)'!$Y:$Y)</f>
        <v>0.46115</v>
      </c>
      <c r="G2557" s="37">
        <f t="shared" si="509"/>
        <v>27.669</v>
      </c>
      <c r="H2557" s="36">
        <f>_xlfn.XLOOKUP($B2557,'[1]DOT Signs Costs (2)'!$A:$A,'[1]DOT Signs Costs (2)'!$W:$W)</f>
        <v>81.576000000000008</v>
      </c>
      <c r="I2557" s="36">
        <f t="shared" si="508"/>
        <v>21.3927485</v>
      </c>
      <c r="J2557" s="36">
        <f t="shared" si="510"/>
        <v>0.30897050000000004</v>
      </c>
      <c r="K2557" s="36">
        <f t="shared" si="511"/>
        <v>21.3927485</v>
      </c>
      <c r="L2557" s="36">
        <f t="shared" si="512"/>
        <v>103.277719</v>
      </c>
      <c r="M2557" s="36">
        <f t="shared" si="513"/>
        <v>8.0763176258000016</v>
      </c>
      <c r="N2557" s="36">
        <f t="shared" si="514"/>
        <v>111.35403662580001</v>
      </c>
      <c r="O2557" s="36">
        <f t="shared" si="515"/>
        <v>20.291644129613871</v>
      </c>
      <c r="P2557" s="36">
        <f t="shared" si="516"/>
        <v>131.64568075541388</v>
      </c>
      <c r="Q2557" s="38">
        <v>74.900000000000006</v>
      </c>
      <c r="R2557" s="39">
        <f t="shared" si="517"/>
        <v>-0.43104855723175883</v>
      </c>
      <c r="S2557" s="40"/>
      <c r="T2557" s="41" t="str">
        <f t="shared" si="518"/>
        <v/>
      </c>
      <c r="U2557" s="41" t="str">
        <f t="shared" si="519"/>
        <v/>
      </c>
      <c r="V2557" s="41">
        <f t="shared" si="507"/>
        <v>74.900000000000006</v>
      </c>
      <c r="W2557" s="18">
        <f>_xlfn.XLOOKUP($B2557,'[1]Query2 w Prices'!$B:$B,'[1]Query2 w Prices'!$L:$L)</f>
        <v>74.823300000000003</v>
      </c>
    </row>
    <row r="2558" spans="2:23" ht="16.5" customHeight="1" x14ac:dyDescent="0.25">
      <c r="B2558" s="42" t="s">
        <v>4238</v>
      </c>
      <c r="C2558" s="33" t="s">
        <v>7259</v>
      </c>
      <c r="D2558" s="34" t="str">
        <f>_xlfn.XLOOKUP($B2558,[1]Redo!$A:$A,[1]Redo!$AD:$AD)</f>
        <v>SGN,S11,BFO,W20-5,</v>
      </c>
      <c r="E2558" s="35">
        <v>1326</v>
      </c>
      <c r="F2558" s="36">
        <f>_xlfn.XLOOKUP($B2558,'[1]DOT Signs Costs (2)'!$A:$A,'[1]DOT Signs Costs (2)'!$Y:$Y)</f>
        <v>0.46115</v>
      </c>
      <c r="G2558" s="37">
        <f t="shared" si="509"/>
        <v>27.669</v>
      </c>
      <c r="H2558" s="36">
        <f>_xlfn.XLOOKUP($B2558,'[1]DOT Signs Costs (2)'!$A:$A,'[1]DOT Signs Costs (2)'!$W:$W)</f>
        <v>81.576000000000008</v>
      </c>
      <c r="I2558" s="36">
        <f t="shared" si="508"/>
        <v>21.3927485</v>
      </c>
      <c r="J2558" s="36">
        <f t="shared" si="510"/>
        <v>0.30897050000000004</v>
      </c>
      <c r="K2558" s="36">
        <f t="shared" si="511"/>
        <v>21.3927485</v>
      </c>
      <c r="L2558" s="36">
        <f t="shared" si="512"/>
        <v>103.277719</v>
      </c>
      <c r="M2558" s="36">
        <f t="shared" si="513"/>
        <v>8.0763176258000016</v>
      </c>
      <c r="N2558" s="36">
        <f t="shared" si="514"/>
        <v>111.35403662580001</v>
      </c>
      <c r="O2558" s="36">
        <f t="shared" si="515"/>
        <v>20.291644129613871</v>
      </c>
      <c r="P2558" s="36">
        <f t="shared" si="516"/>
        <v>131.64568075541388</v>
      </c>
      <c r="Q2558" s="38">
        <v>74.900000000000006</v>
      </c>
      <c r="R2558" s="39">
        <f t="shared" si="517"/>
        <v>-0.43104855723175883</v>
      </c>
      <c r="S2558" s="40"/>
      <c r="T2558" s="41" t="str">
        <f t="shared" si="518"/>
        <v/>
      </c>
      <c r="U2558" s="41" t="str">
        <f t="shared" si="519"/>
        <v/>
      </c>
      <c r="V2558" s="41">
        <f t="shared" si="507"/>
        <v>74.900000000000006</v>
      </c>
      <c r="W2558" s="18">
        <f>_xlfn.XLOOKUP($B2558,'[1]Query2 w Prices'!$B:$B,'[1]Query2 w Prices'!$L:$L)</f>
        <v>74.823300000000003</v>
      </c>
    </row>
    <row r="2559" spans="2:23" ht="16.5" customHeight="1" x14ac:dyDescent="0.25">
      <c r="B2559" s="32" t="s">
        <v>4239</v>
      </c>
      <c r="C2559" s="33" t="s">
        <v>7260</v>
      </c>
      <c r="D2559" s="34" t="str">
        <f>_xlfn.XLOOKUP($B2559,[1]Redo!$A:$A,[1]Redo!$AD:$AD)</f>
        <v>SGN,S11,BFO,W20-5,</v>
      </c>
      <c r="E2559" s="35">
        <v>1326</v>
      </c>
      <c r="F2559" s="36">
        <f>_xlfn.XLOOKUP($B2559,'[1]DOT Signs Costs (2)'!$A:$A,'[1]DOT Signs Costs (2)'!$Y:$Y)</f>
        <v>0.46115</v>
      </c>
      <c r="G2559" s="37">
        <f t="shared" si="509"/>
        <v>27.669</v>
      </c>
      <c r="H2559" s="36">
        <f>_xlfn.XLOOKUP($B2559,'[1]DOT Signs Costs (2)'!$A:$A,'[1]DOT Signs Costs (2)'!$W:$W)</f>
        <v>81.576000000000008</v>
      </c>
      <c r="I2559" s="36">
        <f t="shared" si="508"/>
        <v>21.3927485</v>
      </c>
      <c r="J2559" s="36">
        <f t="shared" si="510"/>
        <v>0.30897050000000004</v>
      </c>
      <c r="K2559" s="36">
        <f t="shared" si="511"/>
        <v>21.3927485</v>
      </c>
      <c r="L2559" s="36">
        <f t="shared" si="512"/>
        <v>103.277719</v>
      </c>
      <c r="M2559" s="36">
        <f t="shared" si="513"/>
        <v>8.0763176258000016</v>
      </c>
      <c r="N2559" s="36">
        <f t="shared" si="514"/>
        <v>111.35403662580001</v>
      </c>
      <c r="O2559" s="36">
        <f t="shared" si="515"/>
        <v>20.291644129613871</v>
      </c>
      <c r="P2559" s="36">
        <f t="shared" si="516"/>
        <v>131.64568075541388</v>
      </c>
      <c r="Q2559" s="38">
        <v>74.900000000000006</v>
      </c>
      <c r="R2559" s="39">
        <f t="shared" si="517"/>
        <v>-0.43104855723175883</v>
      </c>
      <c r="S2559" s="40"/>
      <c r="T2559" s="41" t="str">
        <f t="shared" si="518"/>
        <v/>
      </c>
      <c r="U2559" s="41" t="str">
        <f t="shared" si="519"/>
        <v/>
      </c>
      <c r="V2559" s="41">
        <f t="shared" si="507"/>
        <v>74.900000000000006</v>
      </c>
      <c r="W2559" s="18">
        <f>_xlfn.XLOOKUP($B2559,'[1]Query2 w Prices'!$B:$B,'[1]Query2 w Prices'!$L:$L)</f>
        <v>74.823300000000003</v>
      </c>
    </row>
    <row r="2560" spans="2:23" ht="16.5" customHeight="1" x14ac:dyDescent="0.25">
      <c r="B2560" s="42" t="s">
        <v>4240</v>
      </c>
      <c r="C2560" s="33" t="s">
        <v>7261</v>
      </c>
      <c r="D2560" s="34" t="str">
        <f>_xlfn.XLOOKUP($B2560,[1]Redo!$A:$A,[1]Redo!$AD:$AD)</f>
        <v>SGN,S11,BFO,W20-5,</v>
      </c>
      <c r="E2560" s="35">
        <v>1326</v>
      </c>
      <c r="F2560" s="36">
        <f>_xlfn.XLOOKUP($B2560,'[1]DOT Signs Costs (2)'!$A:$A,'[1]DOT Signs Costs (2)'!$Y:$Y)</f>
        <v>0.46115</v>
      </c>
      <c r="G2560" s="37">
        <f t="shared" si="509"/>
        <v>27.669</v>
      </c>
      <c r="H2560" s="36">
        <f>_xlfn.XLOOKUP($B2560,'[1]DOT Signs Costs (2)'!$A:$A,'[1]DOT Signs Costs (2)'!$W:$W)</f>
        <v>81.576000000000008</v>
      </c>
      <c r="I2560" s="36">
        <f t="shared" si="508"/>
        <v>21.3927485</v>
      </c>
      <c r="J2560" s="36">
        <f t="shared" si="510"/>
        <v>0.30897050000000004</v>
      </c>
      <c r="K2560" s="36">
        <f t="shared" si="511"/>
        <v>21.3927485</v>
      </c>
      <c r="L2560" s="36">
        <f t="shared" si="512"/>
        <v>103.277719</v>
      </c>
      <c r="M2560" s="36">
        <f t="shared" si="513"/>
        <v>8.0763176258000016</v>
      </c>
      <c r="N2560" s="36">
        <f t="shared" si="514"/>
        <v>111.35403662580001</v>
      </c>
      <c r="O2560" s="36">
        <f t="shared" si="515"/>
        <v>20.291644129613871</v>
      </c>
      <c r="P2560" s="36">
        <f t="shared" si="516"/>
        <v>131.64568075541388</v>
      </c>
      <c r="Q2560" s="38">
        <v>74.900000000000006</v>
      </c>
      <c r="R2560" s="39">
        <f t="shared" si="517"/>
        <v>-0.43104855723175883</v>
      </c>
      <c r="S2560" s="40"/>
      <c r="T2560" s="41" t="str">
        <f t="shared" si="518"/>
        <v/>
      </c>
      <c r="U2560" s="41" t="str">
        <f t="shared" si="519"/>
        <v/>
      </c>
      <c r="V2560" s="41">
        <f t="shared" si="507"/>
        <v>74.900000000000006</v>
      </c>
      <c r="W2560" s="18">
        <f>_xlfn.XLOOKUP($B2560,'[1]Query2 w Prices'!$B:$B,'[1]Query2 w Prices'!$L:$L)</f>
        <v>74.823300000000003</v>
      </c>
    </row>
    <row r="2561" spans="2:23" ht="16.5" customHeight="1" x14ac:dyDescent="0.25">
      <c r="B2561" s="32" t="s">
        <v>4241</v>
      </c>
      <c r="C2561" s="33" t="s">
        <v>7262</v>
      </c>
      <c r="D2561" s="34" t="str">
        <f>_xlfn.XLOOKUP($B2561,[1]Redo!$A:$A,[1]Redo!$AD:$AD)</f>
        <v>SGN,S11,BFO,W20-5,</v>
      </c>
      <c r="E2561" s="35">
        <v>1326</v>
      </c>
      <c r="F2561" s="36">
        <f>_xlfn.XLOOKUP($B2561,'[1]DOT Signs Costs (2)'!$A:$A,'[1]DOT Signs Costs (2)'!$Y:$Y)</f>
        <v>0.77759999999999996</v>
      </c>
      <c r="G2561" s="37">
        <f t="shared" si="509"/>
        <v>46.655999999999999</v>
      </c>
      <c r="H2561" s="36">
        <f>_xlfn.XLOOKUP($B2561,'[1]DOT Signs Costs (2)'!$A:$A,'[1]DOT Signs Costs (2)'!$W:$W)</f>
        <v>145.024</v>
      </c>
      <c r="I2561" s="36">
        <f t="shared" si="508"/>
        <v>36.072863999999996</v>
      </c>
      <c r="J2561" s="36">
        <f t="shared" si="510"/>
        <v>0.52099200000000001</v>
      </c>
      <c r="K2561" s="36">
        <f t="shared" si="511"/>
        <v>36.072863999999996</v>
      </c>
      <c r="L2561" s="36">
        <f t="shared" si="512"/>
        <v>181.61785600000002</v>
      </c>
      <c r="M2561" s="36">
        <f t="shared" si="513"/>
        <v>14.202516339200002</v>
      </c>
      <c r="N2561" s="36">
        <f t="shared" si="514"/>
        <v>195.82037233920002</v>
      </c>
      <c r="O2561" s="36">
        <f t="shared" si="515"/>
        <v>35.683639580919262</v>
      </c>
      <c r="P2561" s="36">
        <f t="shared" si="516"/>
        <v>231.5040119201193</v>
      </c>
      <c r="Q2561" s="38">
        <v>136.12</v>
      </c>
      <c r="R2561" s="39">
        <f t="shared" si="517"/>
        <v>-0.41201882908634707</v>
      </c>
      <c r="S2561" s="40"/>
      <c r="T2561" s="41" t="str">
        <f t="shared" si="518"/>
        <v/>
      </c>
      <c r="U2561" s="41" t="str">
        <f t="shared" si="519"/>
        <v/>
      </c>
      <c r="V2561" s="41">
        <f t="shared" si="507"/>
        <v>136.12</v>
      </c>
      <c r="W2561" s="18">
        <f>_xlfn.XLOOKUP($B2561,'[1]Query2 w Prices'!$B:$B,'[1]Query2 w Prices'!$L:$L)</f>
        <v>136.04230000000001</v>
      </c>
    </row>
    <row r="2562" spans="2:23" ht="16.5" customHeight="1" x14ac:dyDescent="0.25">
      <c r="B2562" s="42" t="s">
        <v>4242</v>
      </c>
      <c r="C2562" s="33" t="s">
        <v>7263</v>
      </c>
      <c r="D2562" s="34" t="str">
        <f>_xlfn.XLOOKUP($B2562,[1]Redo!$A:$A,[1]Redo!$AD:$AD)</f>
        <v>SGN,S11,BFO,W20-5,</v>
      </c>
      <c r="E2562" s="35">
        <v>1326</v>
      </c>
      <c r="F2562" s="36">
        <f>_xlfn.XLOOKUP($B2562,'[1]DOT Signs Costs (2)'!$A:$A,'[1]DOT Signs Costs (2)'!$Y:$Y)</f>
        <v>0.77759999999999996</v>
      </c>
      <c r="G2562" s="37">
        <f t="shared" si="509"/>
        <v>46.655999999999999</v>
      </c>
      <c r="H2562" s="36">
        <f>_xlfn.XLOOKUP($B2562,'[1]DOT Signs Costs (2)'!$A:$A,'[1]DOT Signs Costs (2)'!$W:$W)</f>
        <v>145.024</v>
      </c>
      <c r="I2562" s="36">
        <f t="shared" si="508"/>
        <v>36.072863999999996</v>
      </c>
      <c r="J2562" s="36">
        <f t="shared" si="510"/>
        <v>0.52099200000000001</v>
      </c>
      <c r="K2562" s="36">
        <f t="shared" si="511"/>
        <v>36.072863999999996</v>
      </c>
      <c r="L2562" s="36">
        <f t="shared" si="512"/>
        <v>181.61785600000002</v>
      </c>
      <c r="M2562" s="36">
        <f t="shared" si="513"/>
        <v>14.202516339200002</v>
      </c>
      <c r="N2562" s="36">
        <f t="shared" si="514"/>
        <v>195.82037233920002</v>
      </c>
      <c r="O2562" s="36">
        <f t="shared" si="515"/>
        <v>35.683639580919262</v>
      </c>
      <c r="P2562" s="36">
        <f t="shared" si="516"/>
        <v>231.5040119201193</v>
      </c>
      <c r="Q2562" s="38">
        <v>136.12</v>
      </c>
      <c r="R2562" s="39">
        <f t="shared" si="517"/>
        <v>-0.41201882908634707</v>
      </c>
      <c r="S2562" s="40"/>
      <c r="T2562" s="41" t="str">
        <f t="shared" si="518"/>
        <v/>
      </c>
      <c r="U2562" s="41" t="str">
        <f t="shared" si="519"/>
        <v/>
      </c>
      <c r="V2562" s="41">
        <f t="shared" si="507"/>
        <v>136.12</v>
      </c>
      <c r="W2562" s="18">
        <f>_xlfn.XLOOKUP($B2562,'[1]Query2 w Prices'!$B:$B,'[1]Query2 w Prices'!$L:$L)</f>
        <v>136.04230000000001</v>
      </c>
    </row>
    <row r="2563" spans="2:23" ht="16.5" customHeight="1" x14ac:dyDescent="0.25">
      <c r="B2563" s="32" t="s">
        <v>4243</v>
      </c>
      <c r="C2563" s="33" t="s">
        <v>7264</v>
      </c>
      <c r="D2563" s="34" t="str">
        <f>_xlfn.XLOOKUP($B2563,[1]Redo!$A:$A,[1]Redo!$AD:$AD)</f>
        <v>SGN,S11,BFO,W20-5,</v>
      </c>
      <c r="E2563" s="35">
        <v>1326</v>
      </c>
      <c r="F2563" s="36">
        <f>_xlfn.XLOOKUP($B2563,'[1]DOT Signs Costs (2)'!$A:$A,'[1]DOT Signs Costs (2)'!$Y:$Y)</f>
        <v>0.77759999999999996</v>
      </c>
      <c r="G2563" s="37">
        <f t="shared" si="509"/>
        <v>46.655999999999999</v>
      </c>
      <c r="H2563" s="36">
        <f>_xlfn.XLOOKUP($B2563,'[1]DOT Signs Costs (2)'!$A:$A,'[1]DOT Signs Costs (2)'!$W:$W)</f>
        <v>145.024</v>
      </c>
      <c r="I2563" s="36">
        <f t="shared" si="508"/>
        <v>36.072863999999996</v>
      </c>
      <c r="J2563" s="36">
        <f t="shared" si="510"/>
        <v>0.52099200000000001</v>
      </c>
      <c r="K2563" s="36">
        <f t="shared" si="511"/>
        <v>36.072863999999996</v>
      </c>
      <c r="L2563" s="36">
        <f t="shared" si="512"/>
        <v>181.61785600000002</v>
      </c>
      <c r="M2563" s="36">
        <f t="shared" si="513"/>
        <v>14.202516339200002</v>
      </c>
      <c r="N2563" s="36">
        <f t="shared" si="514"/>
        <v>195.82037233920002</v>
      </c>
      <c r="O2563" s="36">
        <f t="shared" si="515"/>
        <v>35.683639580919262</v>
      </c>
      <c r="P2563" s="36">
        <f t="shared" si="516"/>
        <v>231.5040119201193</v>
      </c>
      <c r="Q2563" s="38">
        <v>136.12</v>
      </c>
      <c r="R2563" s="39">
        <f t="shared" si="517"/>
        <v>-0.41201882908634707</v>
      </c>
      <c r="S2563" s="40"/>
      <c r="T2563" s="41" t="str">
        <f t="shared" si="518"/>
        <v/>
      </c>
      <c r="U2563" s="41" t="str">
        <f t="shared" si="519"/>
        <v/>
      </c>
      <c r="V2563" s="41">
        <f t="shared" si="507"/>
        <v>136.12</v>
      </c>
      <c r="W2563" s="18">
        <f>_xlfn.XLOOKUP($B2563,'[1]Query2 w Prices'!$B:$B,'[1]Query2 w Prices'!$L:$L)</f>
        <v>136.04230000000001</v>
      </c>
    </row>
    <row r="2564" spans="2:23" ht="16.5" customHeight="1" x14ac:dyDescent="0.25">
      <c r="B2564" s="42" t="s">
        <v>4244</v>
      </c>
      <c r="C2564" s="33" t="s">
        <v>7265</v>
      </c>
      <c r="D2564" s="34" t="str">
        <f>_xlfn.XLOOKUP($B2564,[1]Redo!$A:$A,[1]Redo!$AD:$AD)</f>
        <v>SGN,S11,BFO,W20-5,</v>
      </c>
      <c r="E2564" s="35">
        <v>1326</v>
      </c>
      <c r="F2564" s="36">
        <f>_xlfn.XLOOKUP($B2564,'[1]DOT Signs Costs (2)'!$A:$A,'[1]DOT Signs Costs (2)'!$Y:$Y)</f>
        <v>0.77759999999999996</v>
      </c>
      <c r="G2564" s="37">
        <f t="shared" si="509"/>
        <v>46.655999999999999</v>
      </c>
      <c r="H2564" s="36">
        <f>_xlfn.XLOOKUP($B2564,'[1]DOT Signs Costs (2)'!$A:$A,'[1]DOT Signs Costs (2)'!$W:$W)</f>
        <v>145.024</v>
      </c>
      <c r="I2564" s="36">
        <f t="shared" si="508"/>
        <v>36.072863999999996</v>
      </c>
      <c r="J2564" s="36">
        <f t="shared" si="510"/>
        <v>0.52099200000000001</v>
      </c>
      <c r="K2564" s="36">
        <f t="shared" si="511"/>
        <v>36.072863999999996</v>
      </c>
      <c r="L2564" s="36">
        <f t="shared" si="512"/>
        <v>181.61785600000002</v>
      </c>
      <c r="M2564" s="36">
        <f t="shared" si="513"/>
        <v>14.202516339200002</v>
      </c>
      <c r="N2564" s="36">
        <f t="shared" si="514"/>
        <v>195.82037233920002</v>
      </c>
      <c r="O2564" s="36">
        <f t="shared" si="515"/>
        <v>35.683639580919262</v>
      </c>
      <c r="P2564" s="36">
        <f t="shared" si="516"/>
        <v>231.5040119201193</v>
      </c>
      <c r="Q2564" s="38">
        <v>136.12</v>
      </c>
      <c r="R2564" s="39">
        <f t="shared" si="517"/>
        <v>-0.41201882908634707</v>
      </c>
      <c r="S2564" s="40"/>
      <c r="T2564" s="41" t="str">
        <f t="shared" si="518"/>
        <v/>
      </c>
      <c r="U2564" s="41" t="str">
        <f t="shared" si="519"/>
        <v/>
      </c>
      <c r="V2564" s="41">
        <f t="shared" si="507"/>
        <v>136.12</v>
      </c>
      <c r="W2564" s="18">
        <f>_xlfn.XLOOKUP($B2564,'[1]Query2 w Prices'!$B:$B,'[1]Query2 w Prices'!$L:$L)</f>
        <v>136.04230000000001</v>
      </c>
    </row>
    <row r="2565" spans="2:23" ht="16.5" customHeight="1" x14ac:dyDescent="0.25">
      <c r="B2565" s="32" t="s">
        <v>4245</v>
      </c>
      <c r="C2565" s="33" t="s">
        <v>7266</v>
      </c>
      <c r="D2565" s="34" t="str">
        <f>_xlfn.XLOOKUP($B2565,[1]Redo!$A:$A,[1]Redo!$AD:$AD)</f>
        <v>SGN,S11,BFO,W20-5,</v>
      </c>
      <c r="E2565" s="35">
        <v>1326</v>
      </c>
      <c r="F2565" s="36">
        <f>_xlfn.XLOOKUP($B2565,'[1]DOT Signs Costs (2)'!$A:$A,'[1]DOT Signs Costs (2)'!$Y:$Y)</f>
        <v>0.77759999999999996</v>
      </c>
      <c r="G2565" s="37">
        <f t="shared" si="509"/>
        <v>46.655999999999999</v>
      </c>
      <c r="H2565" s="36">
        <f>_xlfn.XLOOKUP($B2565,'[1]DOT Signs Costs (2)'!$A:$A,'[1]DOT Signs Costs (2)'!$W:$W)</f>
        <v>145.024</v>
      </c>
      <c r="I2565" s="36">
        <f t="shared" si="508"/>
        <v>36.072863999999996</v>
      </c>
      <c r="J2565" s="36">
        <f t="shared" si="510"/>
        <v>0.52099200000000001</v>
      </c>
      <c r="K2565" s="36">
        <f t="shared" si="511"/>
        <v>36.072863999999996</v>
      </c>
      <c r="L2565" s="36">
        <f t="shared" si="512"/>
        <v>181.61785600000002</v>
      </c>
      <c r="M2565" s="36">
        <f t="shared" si="513"/>
        <v>14.202516339200002</v>
      </c>
      <c r="N2565" s="36">
        <f t="shared" si="514"/>
        <v>195.82037233920002</v>
      </c>
      <c r="O2565" s="36">
        <f t="shared" si="515"/>
        <v>35.683639580919262</v>
      </c>
      <c r="P2565" s="36">
        <f t="shared" si="516"/>
        <v>231.5040119201193</v>
      </c>
      <c r="Q2565" s="38">
        <v>136.12</v>
      </c>
      <c r="R2565" s="39">
        <f t="shared" si="517"/>
        <v>-0.41201882908634707</v>
      </c>
      <c r="S2565" s="40"/>
      <c r="T2565" s="41" t="str">
        <f t="shared" si="518"/>
        <v/>
      </c>
      <c r="U2565" s="41" t="str">
        <f t="shared" si="519"/>
        <v/>
      </c>
      <c r="V2565" s="41">
        <f t="shared" si="507"/>
        <v>136.12</v>
      </c>
      <c r="W2565" s="18">
        <f>_xlfn.XLOOKUP($B2565,'[1]Query2 w Prices'!$B:$B,'[1]Query2 w Prices'!$L:$L)</f>
        <v>136.04230000000001</v>
      </c>
    </row>
    <row r="2566" spans="2:23" ht="16.5" customHeight="1" x14ac:dyDescent="0.25">
      <c r="B2566" s="42" t="s">
        <v>4246</v>
      </c>
      <c r="C2566" s="33" t="s">
        <v>7267</v>
      </c>
      <c r="D2566" s="34" t="str">
        <f>_xlfn.XLOOKUP($B2566,[1]Redo!$A:$A,[1]Redo!$AD:$AD)</f>
        <v>SGN,S11,BFO,W20-5a,</v>
      </c>
      <c r="E2566" s="35">
        <v>1326</v>
      </c>
      <c r="F2566" s="36">
        <f>_xlfn.XLOOKUP($B2566,'[1]DOT Signs Costs (2)'!$A:$A,'[1]DOT Signs Costs (2)'!$Y:$Y)</f>
        <v>0.33468750000000008</v>
      </c>
      <c r="G2566" s="37">
        <f t="shared" si="509"/>
        <v>20.081250000000004</v>
      </c>
      <c r="H2566" s="36">
        <f>_xlfn.XLOOKUP($B2566,'[1]DOT Signs Costs (2)'!$A:$A,'[1]DOT Signs Costs (2)'!$W:$W)</f>
        <v>56.650000000000006</v>
      </c>
      <c r="I2566" s="36">
        <f t="shared" si="508"/>
        <v>15.526153125000004</v>
      </c>
      <c r="J2566" s="36">
        <f t="shared" si="510"/>
        <v>0.22424062500000008</v>
      </c>
      <c r="K2566" s="36">
        <f t="shared" si="511"/>
        <v>15.526153125000004</v>
      </c>
      <c r="L2566" s="36">
        <f t="shared" si="512"/>
        <v>72.400393750000006</v>
      </c>
      <c r="M2566" s="36">
        <f t="shared" si="513"/>
        <v>5.6617107912500009</v>
      </c>
      <c r="N2566" s="36">
        <f t="shared" si="514"/>
        <v>78.062104541250008</v>
      </c>
      <c r="O2566" s="36">
        <f t="shared" si="515"/>
        <v>14.224975522735164</v>
      </c>
      <c r="P2566" s="36">
        <f t="shared" si="516"/>
        <v>92.287080063985172</v>
      </c>
      <c r="Q2566" s="38" t="e">
        <v>#N/A</v>
      </c>
      <c r="R2566" s="39" t="str">
        <f t="shared" si="517"/>
        <v xml:space="preserve"> </v>
      </c>
      <c r="S2566" s="40"/>
      <c r="T2566" s="41" t="str">
        <f t="shared" si="518"/>
        <v/>
      </c>
      <c r="U2566" s="41" t="str">
        <f t="shared" si="519"/>
        <v/>
      </c>
      <c r="V2566" s="41" t="e">
        <f t="shared" ref="V2566:V2629" si="520">ROUND($W2566+7.75%,2)</f>
        <v>#N/A</v>
      </c>
      <c r="W2566" s="18" t="e">
        <f>_xlfn.XLOOKUP($B2566,'[1]Query2 w Prices'!$B:$B,'[1]Query2 w Prices'!$L:$L)</f>
        <v>#N/A</v>
      </c>
    </row>
    <row r="2567" spans="2:23" ht="16.5" customHeight="1" x14ac:dyDescent="0.25">
      <c r="B2567" s="32" t="s">
        <v>4249</v>
      </c>
      <c r="C2567" s="33" t="s">
        <v>7268</v>
      </c>
      <c r="D2567" s="34" t="str">
        <f>_xlfn.XLOOKUP($B2567,[1]Redo!$A:$A,[1]Redo!$AD:$AD)</f>
        <v>SGN,S11,BFO,W20-5a,</v>
      </c>
      <c r="E2567" s="35">
        <v>1326</v>
      </c>
      <c r="F2567" s="36">
        <f>_xlfn.XLOOKUP($B2567,'[1]DOT Signs Costs (2)'!$A:$A,'[1]DOT Signs Costs (2)'!$Y:$Y)</f>
        <v>0.33468750000000008</v>
      </c>
      <c r="G2567" s="37">
        <f t="shared" si="509"/>
        <v>20.081250000000004</v>
      </c>
      <c r="H2567" s="36">
        <f>_xlfn.XLOOKUP($B2567,'[1]DOT Signs Costs (2)'!$A:$A,'[1]DOT Signs Costs (2)'!$W:$W)</f>
        <v>56.650000000000006</v>
      </c>
      <c r="I2567" s="36">
        <f t="shared" ref="I2567:I2630" si="521">F2567*$K$4</f>
        <v>15.526153125000004</v>
      </c>
      <c r="J2567" s="36">
        <f t="shared" si="510"/>
        <v>0.22424062500000008</v>
      </c>
      <c r="K2567" s="36">
        <f t="shared" si="511"/>
        <v>15.526153125000004</v>
      </c>
      <c r="L2567" s="36">
        <f t="shared" si="512"/>
        <v>72.400393750000006</v>
      </c>
      <c r="M2567" s="36">
        <f t="shared" si="513"/>
        <v>5.6617107912500009</v>
      </c>
      <c r="N2567" s="36">
        <f t="shared" si="514"/>
        <v>78.062104541250008</v>
      </c>
      <c r="O2567" s="36">
        <f t="shared" si="515"/>
        <v>14.224975522735164</v>
      </c>
      <c r="P2567" s="36">
        <f t="shared" si="516"/>
        <v>92.287080063985172</v>
      </c>
      <c r="Q2567" s="38" t="e">
        <v>#N/A</v>
      </c>
      <c r="R2567" s="39" t="str">
        <f t="shared" si="517"/>
        <v xml:space="preserve"> </v>
      </c>
      <c r="S2567" s="40"/>
      <c r="T2567" s="41" t="str">
        <f t="shared" si="518"/>
        <v/>
      </c>
      <c r="U2567" s="41" t="str">
        <f t="shared" si="519"/>
        <v/>
      </c>
      <c r="V2567" s="41" t="e">
        <f t="shared" si="520"/>
        <v>#N/A</v>
      </c>
      <c r="W2567" s="18" t="e">
        <f>_xlfn.XLOOKUP($B2567,'[1]Query2 w Prices'!$B:$B,'[1]Query2 w Prices'!$L:$L)</f>
        <v>#N/A</v>
      </c>
    </row>
    <row r="2568" spans="2:23" ht="16.5" customHeight="1" x14ac:dyDescent="0.25">
      <c r="B2568" s="42" t="s">
        <v>4252</v>
      </c>
      <c r="C2568" s="33" t="s">
        <v>7269</v>
      </c>
      <c r="D2568" s="34" t="str">
        <f>_xlfn.XLOOKUP($B2568,[1]Redo!$A:$A,[1]Redo!$AD:$AD)</f>
        <v>SGN,S11,BFO,W20-5a,</v>
      </c>
      <c r="E2568" s="35">
        <v>1326</v>
      </c>
      <c r="F2568" s="36">
        <f>_xlfn.XLOOKUP($B2568,'[1]DOT Signs Costs (2)'!$A:$A,'[1]DOT Signs Costs (2)'!$Y:$Y)</f>
        <v>0.33468750000000008</v>
      </c>
      <c r="G2568" s="37">
        <f t="shared" si="509"/>
        <v>20.081250000000004</v>
      </c>
      <c r="H2568" s="36">
        <f>_xlfn.XLOOKUP($B2568,'[1]DOT Signs Costs (2)'!$A:$A,'[1]DOT Signs Costs (2)'!$W:$W)</f>
        <v>56.650000000000006</v>
      </c>
      <c r="I2568" s="36">
        <f t="shared" si="521"/>
        <v>15.526153125000004</v>
      </c>
      <c r="J2568" s="36">
        <f t="shared" si="510"/>
        <v>0.22424062500000008</v>
      </c>
      <c r="K2568" s="36">
        <f t="shared" si="511"/>
        <v>15.526153125000004</v>
      </c>
      <c r="L2568" s="36">
        <f t="shared" si="512"/>
        <v>72.400393750000006</v>
      </c>
      <c r="M2568" s="36">
        <f t="shared" si="513"/>
        <v>5.6617107912500009</v>
      </c>
      <c r="N2568" s="36">
        <f t="shared" si="514"/>
        <v>78.062104541250008</v>
      </c>
      <c r="O2568" s="36">
        <f t="shared" si="515"/>
        <v>14.224975522735164</v>
      </c>
      <c r="P2568" s="36">
        <f t="shared" si="516"/>
        <v>92.287080063985172</v>
      </c>
      <c r="Q2568" s="38" t="e">
        <v>#N/A</v>
      </c>
      <c r="R2568" s="39" t="str">
        <f t="shared" si="517"/>
        <v xml:space="preserve"> </v>
      </c>
      <c r="S2568" s="40"/>
      <c r="T2568" s="41" t="str">
        <f t="shared" si="518"/>
        <v/>
      </c>
      <c r="U2568" s="41" t="str">
        <f t="shared" si="519"/>
        <v/>
      </c>
      <c r="V2568" s="41" t="e">
        <f t="shared" si="520"/>
        <v>#N/A</v>
      </c>
      <c r="W2568" s="18" t="e">
        <f>_xlfn.XLOOKUP($B2568,'[1]Query2 w Prices'!$B:$B,'[1]Query2 w Prices'!$L:$L)</f>
        <v>#N/A</v>
      </c>
    </row>
    <row r="2569" spans="2:23" ht="16.5" customHeight="1" x14ac:dyDescent="0.25">
      <c r="B2569" s="32" t="s">
        <v>4255</v>
      </c>
      <c r="C2569" s="33" t="s">
        <v>7270</v>
      </c>
      <c r="D2569" s="34" t="str">
        <f>_xlfn.XLOOKUP($B2569,[1]Redo!$A:$A,[1]Redo!$AD:$AD)</f>
        <v>SGN,S11,BFO,W20-5a,</v>
      </c>
      <c r="E2569" s="35">
        <v>1326</v>
      </c>
      <c r="F2569" s="36">
        <f>_xlfn.XLOOKUP($B2569,'[1]DOT Signs Costs (2)'!$A:$A,'[1]DOT Signs Costs (2)'!$Y:$Y)</f>
        <v>0.33468750000000008</v>
      </c>
      <c r="G2569" s="37">
        <f t="shared" si="509"/>
        <v>20.081250000000004</v>
      </c>
      <c r="H2569" s="36">
        <f>_xlfn.XLOOKUP($B2569,'[1]DOT Signs Costs (2)'!$A:$A,'[1]DOT Signs Costs (2)'!$W:$W)</f>
        <v>56.650000000000006</v>
      </c>
      <c r="I2569" s="36">
        <f t="shared" si="521"/>
        <v>15.526153125000004</v>
      </c>
      <c r="J2569" s="36">
        <f t="shared" si="510"/>
        <v>0.22424062500000008</v>
      </c>
      <c r="K2569" s="36">
        <f t="shared" si="511"/>
        <v>15.526153125000004</v>
      </c>
      <c r="L2569" s="36">
        <f t="shared" si="512"/>
        <v>72.400393750000006</v>
      </c>
      <c r="M2569" s="36">
        <f t="shared" si="513"/>
        <v>5.6617107912500009</v>
      </c>
      <c r="N2569" s="36">
        <f t="shared" si="514"/>
        <v>78.062104541250008</v>
      </c>
      <c r="O2569" s="36">
        <f t="shared" si="515"/>
        <v>14.224975522735164</v>
      </c>
      <c r="P2569" s="36">
        <f t="shared" si="516"/>
        <v>92.287080063985172</v>
      </c>
      <c r="Q2569" s="38" t="e">
        <v>#N/A</v>
      </c>
      <c r="R2569" s="39" t="str">
        <f t="shared" si="517"/>
        <v xml:space="preserve"> </v>
      </c>
      <c r="S2569" s="40"/>
      <c r="T2569" s="41" t="str">
        <f t="shared" si="518"/>
        <v/>
      </c>
      <c r="U2569" s="41" t="str">
        <f t="shared" si="519"/>
        <v/>
      </c>
      <c r="V2569" s="41" t="e">
        <f t="shared" si="520"/>
        <v>#N/A</v>
      </c>
      <c r="W2569" s="18" t="e">
        <f>_xlfn.XLOOKUP($B2569,'[1]Query2 w Prices'!$B:$B,'[1]Query2 w Prices'!$L:$L)</f>
        <v>#N/A</v>
      </c>
    </row>
    <row r="2570" spans="2:23" ht="16.5" customHeight="1" x14ac:dyDescent="0.25">
      <c r="B2570" s="42" t="s">
        <v>4258</v>
      </c>
      <c r="C2570" s="33" t="s">
        <v>7271</v>
      </c>
      <c r="D2570" s="34" t="str">
        <f>_xlfn.XLOOKUP($B2570,[1]Redo!$A:$A,[1]Redo!$AD:$AD)</f>
        <v>SGN,S11,BFO,W20-5a,</v>
      </c>
      <c r="E2570" s="35">
        <v>1326</v>
      </c>
      <c r="F2570" s="36">
        <f>_xlfn.XLOOKUP($B2570,'[1]DOT Signs Costs (2)'!$A:$A,'[1]DOT Signs Costs (2)'!$Y:$Y)</f>
        <v>0.33468750000000008</v>
      </c>
      <c r="G2570" s="37">
        <f t="shared" ref="G2570:G2633" si="522">IFERROR(SUM(F2570*60), " ")</f>
        <v>20.081250000000004</v>
      </c>
      <c r="H2570" s="36">
        <f>_xlfn.XLOOKUP($B2570,'[1]DOT Signs Costs (2)'!$A:$A,'[1]DOT Signs Costs (2)'!$W:$W)</f>
        <v>56.650000000000006</v>
      </c>
      <c r="I2570" s="36">
        <f t="shared" si="521"/>
        <v>15.526153125000004</v>
      </c>
      <c r="J2570" s="36">
        <f t="shared" ref="J2570:J2633" si="523">IFERROR(SUM($J$4*F2570), " " )</f>
        <v>0.22424062500000008</v>
      </c>
      <c r="K2570" s="36">
        <f t="shared" ref="K2570:K2633" si="524">IFERROR(SUM($K$4*F2570), " ")</f>
        <v>15.526153125000004</v>
      </c>
      <c r="L2570" s="36">
        <f t="shared" ref="L2570:L2633" si="525">IFERROR(SUM(H2570+J2570+K2570), " ")</f>
        <v>72.400393750000006</v>
      </c>
      <c r="M2570" s="36">
        <f t="shared" ref="M2570:M2633" si="526">IFERROR(SUM(L2570*$M$4), " ")</f>
        <v>5.6617107912500009</v>
      </c>
      <c r="N2570" s="36">
        <f t="shared" ref="N2570:N2633" si="527">IFERROR(SUM(L2570+M2570), " ")</f>
        <v>78.062104541250008</v>
      </c>
      <c r="O2570" s="36">
        <f t="shared" ref="O2570:O2633" si="528">IFERROR(SUM(N2570*$O$4), " ")</f>
        <v>14.224975522735164</v>
      </c>
      <c r="P2570" s="36">
        <f t="shared" ref="P2570:P2633" si="529">IFERROR(SUM(O2570+N2570),"")</f>
        <v>92.287080063985172</v>
      </c>
      <c r="Q2570" s="38" t="e">
        <v>#N/A</v>
      </c>
      <c r="R2570" s="39" t="str">
        <f t="shared" ref="R2570:R2633" si="530">IFERROR(SUM(Q2570-P2570)/(P2570)," ")</f>
        <v xml:space="preserve"> </v>
      </c>
      <c r="S2570" s="40"/>
      <c r="T2570" s="41" t="str">
        <f t="shared" ref="T2570:T2633" si="531">IF(S2570=0,"",Q2570*S2570)</f>
        <v/>
      </c>
      <c r="U2570" s="41" t="str">
        <f t="shared" ref="U2570:U2633" si="532">IFERROR(T2570-(P2570*S2570),"")</f>
        <v/>
      </c>
      <c r="V2570" s="41" t="e">
        <f t="shared" si="520"/>
        <v>#N/A</v>
      </c>
      <c r="W2570" s="18" t="e">
        <f>_xlfn.XLOOKUP($B2570,'[1]Query2 w Prices'!$B:$B,'[1]Query2 w Prices'!$L:$L)</f>
        <v>#N/A</v>
      </c>
    </row>
    <row r="2571" spans="2:23" ht="16.5" customHeight="1" x14ac:dyDescent="0.25">
      <c r="B2571" s="32" t="s">
        <v>4247</v>
      </c>
      <c r="C2571" s="33" t="s">
        <v>7272</v>
      </c>
      <c r="D2571" s="34" t="str">
        <f>_xlfn.XLOOKUP($B2571,[1]Redo!$A:$A,[1]Redo!$AD:$AD)</f>
        <v>SGN,S11,BFO,W20-5a,</v>
      </c>
      <c r="E2571" s="35">
        <v>1326</v>
      </c>
      <c r="F2571" s="36">
        <f>_xlfn.XLOOKUP($B2571,'[1]DOT Signs Costs (2)'!$A:$A,'[1]DOT Signs Costs (2)'!$Y:$Y)</f>
        <v>0.46115</v>
      </c>
      <c r="G2571" s="37">
        <f t="shared" si="522"/>
        <v>27.669</v>
      </c>
      <c r="H2571" s="36">
        <f>_xlfn.XLOOKUP($B2571,'[1]DOT Signs Costs (2)'!$A:$A,'[1]DOT Signs Costs (2)'!$W:$W)</f>
        <v>81.576000000000008</v>
      </c>
      <c r="I2571" s="36">
        <f t="shared" si="521"/>
        <v>21.3927485</v>
      </c>
      <c r="J2571" s="36">
        <f t="shared" si="523"/>
        <v>0.30897050000000004</v>
      </c>
      <c r="K2571" s="36">
        <f t="shared" si="524"/>
        <v>21.3927485</v>
      </c>
      <c r="L2571" s="36">
        <f t="shared" si="525"/>
        <v>103.277719</v>
      </c>
      <c r="M2571" s="36">
        <f t="shared" si="526"/>
        <v>8.0763176258000016</v>
      </c>
      <c r="N2571" s="36">
        <f t="shared" si="527"/>
        <v>111.35403662580001</v>
      </c>
      <c r="O2571" s="36">
        <f t="shared" si="528"/>
        <v>20.291644129613871</v>
      </c>
      <c r="P2571" s="36">
        <f t="shared" si="529"/>
        <v>131.64568075541388</v>
      </c>
      <c r="Q2571" s="38" t="e">
        <v>#N/A</v>
      </c>
      <c r="R2571" s="39" t="str">
        <f t="shared" si="530"/>
        <v xml:space="preserve"> </v>
      </c>
      <c r="S2571" s="40"/>
      <c r="T2571" s="41" t="str">
        <f t="shared" si="531"/>
        <v/>
      </c>
      <c r="U2571" s="41" t="str">
        <f t="shared" si="532"/>
        <v/>
      </c>
      <c r="V2571" s="41" t="e">
        <f t="shared" si="520"/>
        <v>#N/A</v>
      </c>
      <c r="W2571" s="18" t="e">
        <f>_xlfn.XLOOKUP($B2571,'[1]Query2 w Prices'!$B:$B,'[1]Query2 w Prices'!$L:$L)</f>
        <v>#N/A</v>
      </c>
    </row>
    <row r="2572" spans="2:23" ht="16.5" customHeight="1" x14ac:dyDescent="0.25">
      <c r="B2572" s="42" t="s">
        <v>4250</v>
      </c>
      <c r="C2572" s="33" t="s">
        <v>7273</v>
      </c>
      <c r="D2572" s="34" t="str">
        <f>_xlfn.XLOOKUP($B2572,[1]Redo!$A:$A,[1]Redo!$AD:$AD)</f>
        <v>SGN,S11,BFO,W20-5a,</v>
      </c>
      <c r="E2572" s="35">
        <v>1326</v>
      </c>
      <c r="F2572" s="36">
        <f>_xlfn.XLOOKUP($B2572,'[1]DOT Signs Costs (2)'!$A:$A,'[1]DOT Signs Costs (2)'!$Y:$Y)</f>
        <v>0.46115</v>
      </c>
      <c r="G2572" s="37">
        <f t="shared" si="522"/>
        <v>27.669</v>
      </c>
      <c r="H2572" s="36">
        <f>_xlfn.XLOOKUP($B2572,'[1]DOT Signs Costs (2)'!$A:$A,'[1]DOT Signs Costs (2)'!$W:$W)</f>
        <v>81.576000000000008</v>
      </c>
      <c r="I2572" s="36">
        <f t="shared" si="521"/>
        <v>21.3927485</v>
      </c>
      <c r="J2572" s="36">
        <f t="shared" si="523"/>
        <v>0.30897050000000004</v>
      </c>
      <c r="K2572" s="36">
        <f t="shared" si="524"/>
        <v>21.3927485</v>
      </c>
      <c r="L2572" s="36">
        <f t="shared" si="525"/>
        <v>103.277719</v>
      </c>
      <c r="M2572" s="36">
        <f t="shared" si="526"/>
        <v>8.0763176258000016</v>
      </c>
      <c r="N2572" s="36">
        <f t="shared" si="527"/>
        <v>111.35403662580001</v>
      </c>
      <c r="O2572" s="36">
        <f t="shared" si="528"/>
        <v>20.291644129613871</v>
      </c>
      <c r="P2572" s="36">
        <f t="shared" si="529"/>
        <v>131.64568075541388</v>
      </c>
      <c r="Q2572" s="38" t="e">
        <v>#N/A</v>
      </c>
      <c r="R2572" s="39" t="str">
        <f t="shared" si="530"/>
        <v xml:space="preserve"> </v>
      </c>
      <c r="S2572" s="40"/>
      <c r="T2572" s="41" t="str">
        <f t="shared" si="531"/>
        <v/>
      </c>
      <c r="U2572" s="41" t="str">
        <f t="shared" si="532"/>
        <v/>
      </c>
      <c r="V2572" s="41" t="e">
        <f t="shared" si="520"/>
        <v>#N/A</v>
      </c>
      <c r="W2572" s="18" t="e">
        <f>_xlfn.XLOOKUP($B2572,'[1]Query2 w Prices'!$B:$B,'[1]Query2 w Prices'!$L:$L)</f>
        <v>#N/A</v>
      </c>
    </row>
    <row r="2573" spans="2:23" ht="16.5" customHeight="1" x14ac:dyDescent="0.25">
      <c r="B2573" s="32" t="s">
        <v>4253</v>
      </c>
      <c r="C2573" s="33" t="s">
        <v>7274</v>
      </c>
      <c r="D2573" s="34" t="str">
        <f>_xlfn.XLOOKUP($B2573,[1]Redo!$A:$A,[1]Redo!$AD:$AD)</f>
        <v>SGN,S11,BFO,W20-5a,</v>
      </c>
      <c r="E2573" s="35">
        <v>1326</v>
      </c>
      <c r="F2573" s="36">
        <f>_xlfn.XLOOKUP($B2573,'[1]DOT Signs Costs (2)'!$A:$A,'[1]DOT Signs Costs (2)'!$Y:$Y)</f>
        <v>0.46115</v>
      </c>
      <c r="G2573" s="37">
        <f t="shared" si="522"/>
        <v>27.669</v>
      </c>
      <c r="H2573" s="36">
        <f>_xlfn.XLOOKUP($B2573,'[1]DOT Signs Costs (2)'!$A:$A,'[1]DOT Signs Costs (2)'!$W:$W)</f>
        <v>81.576000000000008</v>
      </c>
      <c r="I2573" s="36">
        <f t="shared" si="521"/>
        <v>21.3927485</v>
      </c>
      <c r="J2573" s="36">
        <f t="shared" si="523"/>
        <v>0.30897050000000004</v>
      </c>
      <c r="K2573" s="36">
        <f t="shared" si="524"/>
        <v>21.3927485</v>
      </c>
      <c r="L2573" s="36">
        <f t="shared" si="525"/>
        <v>103.277719</v>
      </c>
      <c r="M2573" s="36">
        <f t="shared" si="526"/>
        <v>8.0763176258000016</v>
      </c>
      <c r="N2573" s="36">
        <f t="shared" si="527"/>
        <v>111.35403662580001</v>
      </c>
      <c r="O2573" s="36">
        <f t="shared" si="528"/>
        <v>20.291644129613871</v>
      </c>
      <c r="P2573" s="36">
        <f t="shared" si="529"/>
        <v>131.64568075541388</v>
      </c>
      <c r="Q2573" s="38" t="e">
        <v>#N/A</v>
      </c>
      <c r="R2573" s="39" t="str">
        <f t="shared" si="530"/>
        <v xml:space="preserve"> </v>
      </c>
      <c r="S2573" s="40"/>
      <c r="T2573" s="41" t="str">
        <f t="shared" si="531"/>
        <v/>
      </c>
      <c r="U2573" s="41" t="str">
        <f t="shared" si="532"/>
        <v/>
      </c>
      <c r="V2573" s="41" t="e">
        <f t="shared" si="520"/>
        <v>#N/A</v>
      </c>
      <c r="W2573" s="18" t="e">
        <f>_xlfn.XLOOKUP($B2573,'[1]Query2 w Prices'!$B:$B,'[1]Query2 w Prices'!$L:$L)</f>
        <v>#N/A</v>
      </c>
    </row>
    <row r="2574" spans="2:23" ht="16.5" customHeight="1" x14ac:dyDescent="0.25">
      <c r="B2574" s="42" t="s">
        <v>4256</v>
      </c>
      <c r="C2574" s="33" t="s">
        <v>7275</v>
      </c>
      <c r="D2574" s="34" t="str">
        <f>_xlfn.XLOOKUP($B2574,[1]Redo!$A:$A,[1]Redo!$AD:$AD)</f>
        <v>SGN,S11,BFO,W20-5a,</v>
      </c>
      <c r="E2574" s="35">
        <v>1326</v>
      </c>
      <c r="F2574" s="36">
        <f>_xlfn.XLOOKUP($B2574,'[1]DOT Signs Costs (2)'!$A:$A,'[1]DOT Signs Costs (2)'!$Y:$Y)</f>
        <v>0.46115</v>
      </c>
      <c r="G2574" s="37">
        <f t="shared" si="522"/>
        <v>27.669</v>
      </c>
      <c r="H2574" s="36">
        <f>_xlfn.XLOOKUP($B2574,'[1]DOT Signs Costs (2)'!$A:$A,'[1]DOT Signs Costs (2)'!$W:$W)</f>
        <v>81.576000000000008</v>
      </c>
      <c r="I2574" s="36">
        <f t="shared" si="521"/>
        <v>21.3927485</v>
      </c>
      <c r="J2574" s="36">
        <f t="shared" si="523"/>
        <v>0.30897050000000004</v>
      </c>
      <c r="K2574" s="36">
        <f t="shared" si="524"/>
        <v>21.3927485</v>
      </c>
      <c r="L2574" s="36">
        <f t="shared" si="525"/>
        <v>103.277719</v>
      </c>
      <c r="M2574" s="36">
        <f t="shared" si="526"/>
        <v>8.0763176258000016</v>
      </c>
      <c r="N2574" s="36">
        <f t="shared" si="527"/>
        <v>111.35403662580001</v>
      </c>
      <c r="O2574" s="36">
        <f t="shared" si="528"/>
        <v>20.291644129613871</v>
      </c>
      <c r="P2574" s="36">
        <f t="shared" si="529"/>
        <v>131.64568075541388</v>
      </c>
      <c r="Q2574" s="38" t="e">
        <v>#N/A</v>
      </c>
      <c r="R2574" s="39" t="str">
        <f t="shared" si="530"/>
        <v xml:space="preserve"> </v>
      </c>
      <c r="S2574" s="40"/>
      <c r="T2574" s="41" t="str">
        <f t="shared" si="531"/>
        <v/>
      </c>
      <c r="U2574" s="41" t="str">
        <f t="shared" si="532"/>
        <v/>
      </c>
      <c r="V2574" s="41" t="e">
        <f t="shared" si="520"/>
        <v>#N/A</v>
      </c>
      <c r="W2574" s="18" t="e">
        <f>_xlfn.XLOOKUP($B2574,'[1]Query2 w Prices'!$B:$B,'[1]Query2 w Prices'!$L:$L)</f>
        <v>#N/A</v>
      </c>
    </row>
    <row r="2575" spans="2:23" ht="16.5" customHeight="1" x14ac:dyDescent="0.25">
      <c r="B2575" s="32" t="s">
        <v>4259</v>
      </c>
      <c r="C2575" s="33" t="s">
        <v>7276</v>
      </c>
      <c r="D2575" s="34" t="str">
        <f>_xlfn.XLOOKUP($B2575,[1]Redo!$A:$A,[1]Redo!$AD:$AD)</f>
        <v>SGN,S11,FOB,W20-5a,</v>
      </c>
      <c r="E2575" s="35">
        <v>1326</v>
      </c>
      <c r="F2575" s="36">
        <f>_xlfn.XLOOKUP($B2575,'[1]DOT Signs Costs (2)'!$A:$A,'[1]DOT Signs Costs (2)'!$Y:$Y)</f>
        <v>0.46115</v>
      </c>
      <c r="G2575" s="37">
        <f t="shared" si="522"/>
        <v>27.669</v>
      </c>
      <c r="H2575" s="36">
        <f>_xlfn.XLOOKUP($B2575,'[1]DOT Signs Costs (2)'!$A:$A,'[1]DOT Signs Costs (2)'!$W:$W)</f>
        <v>81.576000000000008</v>
      </c>
      <c r="I2575" s="36">
        <f t="shared" si="521"/>
        <v>21.3927485</v>
      </c>
      <c r="J2575" s="36">
        <f t="shared" si="523"/>
        <v>0.30897050000000004</v>
      </c>
      <c r="K2575" s="36">
        <f t="shared" si="524"/>
        <v>21.3927485</v>
      </c>
      <c r="L2575" s="36">
        <f t="shared" si="525"/>
        <v>103.277719</v>
      </c>
      <c r="M2575" s="36">
        <f t="shared" si="526"/>
        <v>8.0763176258000016</v>
      </c>
      <c r="N2575" s="36">
        <f t="shared" si="527"/>
        <v>111.35403662580001</v>
      </c>
      <c r="O2575" s="36">
        <f t="shared" si="528"/>
        <v>20.291644129613871</v>
      </c>
      <c r="P2575" s="36">
        <f t="shared" si="529"/>
        <v>131.64568075541388</v>
      </c>
      <c r="Q2575" s="38" t="e">
        <v>#N/A</v>
      </c>
      <c r="R2575" s="39" t="str">
        <f t="shared" si="530"/>
        <v xml:space="preserve"> </v>
      </c>
      <c r="S2575" s="40"/>
      <c r="T2575" s="41" t="str">
        <f t="shared" si="531"/>
        <v/>
      </c>
      <c r="U2575" s="41" t="str">
        <f t="shared" si="532"/>
        <v/>
      </c>
      <c r="V2575" s="41" t="e">
        <f t="shared" si="520"/>
        <v>#N/A</v>
      </c>
      <c r="W2575" s="18" t="e">
        <f>_xlfn.XLOOKUP($B2575,'[1]Query2 w Prices'!$B:$B,'[1]Query2 w Prices'!$L:$L)</f>
        <v>#N/A</v>
      </c>
    </row>
    <row r="2576" spans="2:23" ht="16.5" customHeight="1" x14ac:dyDescent="0.25">
      <c r="B2576" s="42" t="s">
        <v>4248</v>
      </c>
      <c r="C2576" s="33" t="s">
        <v>7277</v>
      </c>
      <c r="D2576" s="34" t="str">
        <f>_xlfn.XLOOKUP($B2576,[1]Redo!$A:$A,[1]Redo!$AD:$AD)</f>
        <v>SGN,S11,BFO,W20-5a,</v>
      </c>
      <c r="E2576" s="35">
        <v>1326</v>
      </c>
      <c r="F2576" s="36">
        <f>_xlfn.XLOOKUP($B2576,'[1]DOT Signs Costs (2)'!$A:$A,'[1]DOT Signs Costs (2)'!$Y:$Y)</f>
        <v>0.77759999999999996</v>
      </c>
      <c r="G2576" s="37">
        <f t="shared" si="522"/>
        <v>46.655999999999999</v>
      </c>
      <c r="H2576" s="36">
        <f>_xlfn.XLOOKUP($B2576,'[1]DOT Signs Costs (2)'!$A:$A,'[1]DOT Signs Costs (2)'!$W:$W)</f>
        <v>145.024</v>
      </c>
      <c r="I2576" s="36">
        <f t="shared" si="521"/>
        <v>36.072863999999996</v>
      </c>
      <c r="J2576" s="36">
        <f t="shared" si="523"/>
        <v>0.52099200000000001</v>
      </c>
      <c r="K2576" s="36">
        <f t="shared" si="524"/>
        <v>36.072863999999996</v>
      </c>
      <c r="L2576" s="36">
        <f t="shared" si="525"/>
        <v>181.61785600000002</v>
      </c>
      <c r="M2576" s="36">
        <f t="shared" si="526"/>
        <v>14.202516339200002</v>
      </c>
      <c r="N2576" s="36">
        <f t="shared" si="527"/>
        <v>195.82037233920002</v>
      </c>
      <c r="O2576" s="36">
        <f t="shared" si="528"/>
        <v>35.683639580919262</v>
      </c>
      <c r="P2576" s="36">
        <f t="shared" si="529"/>
        <v>231.5040119201193</v>
      </c>
      <c r="Q2576" s="38" t="e">
        <v>#N/A</v>
      </c>
      <c r="R2576" s="39" t="str">
        <f t="shared" si="530"/>
        <v xml:space="preserve"> </v>
      </c>
      <c r="S2576" s="40"/>
      <c r="T2576" s="41" t="str">
        <f t="shared" si="531"/>
        <v/>
      </c>
      <c r="U2576" s="41" t="str">
        <f t="shared" si="532"/>
        <v/>
      </c>
      <c r="V2576" s="41" t="e">
        <f t="shared" si="520"/>
        <v>#N/A</v>
      </c>
      <c r="W2576" s="18" t="e">
        <f>_xlfn.XLOOKUP($B2576,'[1]Query2 w Prices'!$B:$B,'[1]Query2 w Prices'!$L:$L)</f>
        <v>#N/A</v>
      </c>
    </row>
    <row r="2577" spans="2:23" ht="16.5" customHeight="1" x14ac:dyDescent="0.25">
      <c r="B2577" s="32" t="s">
        <v>4251</v>
      </c>
      <c r="C2577" s="33" t="s">
        <v>7278</v>
      </c>
      <c r="D2577" s="34" t="str">
        <f>_xlfn.XLOOKUP($B2577,[1]Redo!$A:$A,[1]Redo!$AD:$AD)</f>
        <v>SGN,S11,BFO,W20-5a,</v>
      </c>
      <c r="E2577" s="35">
        <v>1326</v>
      </c>
      <c r="F2577" s="36">
        <f>_xlfn.XLOOKUP($B2577,'[1]DOT Signs Costs (2)'!$A:$A,'[1]DOT Signs Costs (2)'!$Y:$Y)</f>
        <v>0.77759999999999996</v>
      </c>
      <c r="G2577" s="37">
        <f t="shared" si="522"/>
        <v>46.655999999999999</v>
      </c>
      <c r="H2577" s="36">
        <f>_xlfn.XLOOKUP($B2577,'[1]DOT Signs Costs (2)'!$A:$A,'[1]DOT Signs Costs (2)'!$W:$W)</f>
        <v>145.024</v>
      </c>
      <c r="I2577" s="36">
        <f t="shared" si="521"/>
        <v>36.072863999999996</v>
      </c>
      <c r="J2577" s="36">
        <f t="shared" si="523"/>
        <v>0.52099200000000001</v>
      </c>
      <c r="K2577" s="36">
        <f t="shared" si="524"/>
        <v>36.072863999999996</v>
      </c>
      <c r="L2577" s="36">
        <f t="shared" si="525"/>
        <v>181.61785600000002</v>
      </c>
      <c r="M2577" s="36">
        <f t="shared" si="526"/>
        <v>14.202516339200002</v>
      </c>
      <c r="N2577" s="36">
        <f t="shared" si="527"/>
        <v>195.82037233920002</v>
      </c>
      <c r="O2577" s="36">
        <f t="shared" si="528"/>
        <v>35.683639580919262</v>
      </c>
      <c r="P2577" s="36">
        <f t="shared" si="529"/>
        <v>231.5040119201193</v>
      </c>
      <c r="Q2577" s="38" t="e">
        <v>#N/A</v>
      </c>
      <c r="R2577" s="39" t="str">
        <f t="shared" si="530"/>
        <v xml:space="preserve"> </v>
      </c>
      <c r="S2577" s="40"/>
      <c r="T2577" s="41" t="str">
        <f t="shared" si="531"/>
        <v/>
      </c>
      <c r="U2577" s="41" t="str">
        <f t="shared" si="532"/>
        <v/>
      </c>
      <c r="V2577" s="41" t="e">
        <f t="shared" si="520"/>
        <v>#N/A</v>
      </c>
      <c r="W2577" s="18" t="e">
        <f>_xlfn.XLOOKUP($B2577,'[1]Query2 w Prices'!$B:$B,'[1]Query2 w Prices'!$L:$L)</f>
        <v>#N/A</v>
      </c>
    </row>
    <row r="2578" spans="2:23" ht="16.5" customHeight="1" x14ac:dyDescent="0.25">
      <c r="B2578" s="42" t="s">
        <v>4254</v>
      </c>
      <c r="C2578" s="33" t="s">
        <v>7279</v>
      </c>
      <c r="D2578" s="34" t="str">
        <f>_xlfn.XLOOKUP($B2578,[1]Redo!$A:$A,[1]Redo!$AD:$AD)</f>
        <v>SGN,S11,BFO,W20-5a,</v>
      </c>
      <c r="E2578" s="35">
        <v>1326</v>
      </c>
      <c r="F2578" s="36">
        <f>_xlfn.XLOOKUP($B2578,'[1]DOT Signs Costs (2)'!$A:$A,'[1]DOT Signs Costs (2)'!$Y:$Y)</f>
        <v>0.77759999999999996</v>
      </c>
      <c r="G2578" s="37">
        <f t="shared" si="522"/>
        <v>46.655999999999999</v>
      </c>
      <c r="H2578" s="36">
        <f>_xlfn.XLOOKUP($B2578,'[1]DOT Signs Costs (2)'!$A:$A,'[1]DOT Signs Costs (2)'!$W:$W)</f>
        <v>145.024</v>
      </c>
      <c r="I2578" s="36">
        <f t="shared" si="521"/>
        <v>36.072863999999996</v>
      </c>
      <c r="J2578" s="36">
        <f t="shared" si="523"/>
        <v>0.52099200000000001</v>
      </c>
      <c r="K2578" s="36">
        <f t="shared" si="524"/>
        <v>36.072863999999996</v>
      </c>
      <c r="L2578" s="36">
        <f t="shared" si="525"/>
        <v>181.61785600000002</v>
      </c>
      <c r="M2578" s="36">
        <f t="shared" si="526"/>
        <v>14.202516339200002</v>
      </c>
      <c r="N2578" s="36">
        <f t="shared" si="527"/>
        <v>195.82037233920002</v>
      </c>
      <c r="O2578" s="36">
        <f t="shared" si="528"/>
        <v>35.683639580919262</v>
      </c>
      <c r="P2578" s="36">
        <f t="shared" si="529"/>
        <v>231.5040119201193</v>
      </c>
      <c r="Q2578" s="38" t="e">
        <v>#N/A</v>
      </c>
      <c r="R2578" s="39" t="str">
        <f t="shared" si="530"/>
        <v xml:space="preserve"> </v>
      </c>
      <c r="S2578" s="40"/>
      <c r="T2578" s="41" t="str">
        <f t="shared" si="531"/>
        <v/>
      </c>
      <c r="U2578" s="41" t="str">
        <f t="shared" si="532"/>
        <v/>
      </c>
      <c r="V2578" s="41" t="e">
        <f t="shared" si="520"/>
        <v>#N/A</v>
      </c>
      <c r="W2578" s="18" t="e">
        <f>_xlfn.XLOOKUP($B2578,'[1]Query2 w Prices'!$B:$B,'[1]Query2 w Prices'!$L:$L)</f>
        <v>#N/A</v>
      </c>
    </row>
    <row r="2579" spans="2:23" ht="16.5" customHeight="1" x14ac:dyDescent="0.25">
      <c r="B2579" s="32" t="s">
        <v>4257</v>
      </c>
      <c r="C2579" s="33" t="s">
        <v>7280</v>
      </c>
      <c r="D2579" s="34" t="str">
        <f>_xlfn.XLOOKUP($B2579,[1]Redo!$A:$A,[1]Redo!$AD:$AD)</f>
        <v>SGN,S11,BFO,W20-5a,</v>
      </c>
      <c r="E2579" s="35">
        <v>1326</v>
      </c>
      <c r="F2579" s="36">
        <f>_xlfn.XLOOKUP($B2579,'[1]DOT Signs Costs (2)'!$A:$A,'[1]DOT Signs Costs (2)'!$Y:$Y)</f>
        <v>0.77759999999999996</v>
      </c>
      <c r="G2579" s="37">
        <f t="shared" si="522"/>
        <v>46.655999999999999</v>
      </c>
      <c r="H2579" s="36">
        <f>_xlfn.XLOOKUP($B2579,'[1]DOT Signs Costs (2)'!$A:$A,'[1]DOT Signs Costs (2)'!$W:$W)</f>
        <v>145.024</v>
      </c>
      <c r="I2579" s="36">
        <f t="shared" si="521"/>
        <v>36.072863999999996</v>
      </c>
      <c r="J2579" s="36">
        <f t="shared" si="523"/>
        <v>0.52099200000000001</v>
      </c>
      <c r="K2579" s="36">
        <f t="shared" si="524"/>
        <v>36.072863999999996</v>
      </c>
      <c r="L2579" s="36">
        <f t="shared" si="525"/>
        <v>181.61785600000002</v>
      </c>
      <c r="M2579" s="36">
        <f t="shared" si="526"/>
        <v>14.202516339200002</v>
      </c>
      <c r="N2579" s="36">
        <f t="shared" si="527"/>
        <v>195.82037233920002</v>
      </c>
      <c r="O2579" s="36">
        <f t="shared" si="528"/>
        <v>35.683639580919262</v>
      </c>
      <c r="P2579" s="36">
        <f t="shared" si="529"/>
        <v>231.5040119201193</v>
      </c>
      <c r="Q2579" s="38" t="e">
        <v>#N/A</v>
      </c>
      <c r="R2579" s="39" t="str">
        <f t="shared" si="530"/>
        <v xml:space="preserve"> </v>
      </c>
      <c r="S2579" s="40"/>
      <c r="T2579" s="41" t="str">
        <f t="shared" si="531"/>
        <v/>
      </c>
      <c r="U2579" s="41" t="str">
        <f t="shared" si="532"/>
        <v/>
      </c>
      <c r="V2579" s="41" t="e">
        <f t="shared" si="520"/>
        <v>#N/A</v>
      </c>
      <c r="W2579" s="18" t="e">
        <f>_xlfn.XLOOKUP($B2579,'[1]Query2 w Prices'!$B:$B,'[1]Query2 w Prices'!$L:$L)</f>
        <v>#N/A</v>
      </c>
    </row>
    <row r="2580" spans="2:23" ht="16.5" customHeight="1" x14ac:dyDescent="0.25">
      <c r="B2580" s="42" t="s">
        <v>4260</v>
      </c>
      <c r="C2580" s="33" t="s">
        <v>7281</v>
      </c>
      <c r="D2580" s="34" t="str">
        <f>_xlfn.XLOOKUP($B2580,[1]Redo!$A:$A,[1]Redo!$AD:$AD)</f>
        <v>SGN,S11,BFO,W20-5a,</v>
      </c>
      <c r="E2580" s="35">
        <v>1326</v>
      </c>
      <c r="F2580" s="36">
        <f>_xlfn.XLOOKUP($B2580,'[1]DOT Signs Costs (2)'!$A:$A,'[1]DOT Signs Costs (2)'!$Y:$Y)</f>
        <v>0.77759999999999996</v>
      </c>
      <c r="G2580" s="37">
        <f t="shared" si="522"/>
        <v>46.655999999999999</v>
      </c>
      <c r="H2580" s="36">
        <f>_xlfn.XLOOKUP($B2580,'[1]DOT Signs Costs (2)'!$A:$A,'[1]DOT Signs Costs (2)'!$W:$W)</f>
        <v>145.024</v>
      </c>
      <c r="I2580" s="36">
        <f t="shared" si="521"/>
        <v>36.072863999999996</v>
      </c>
      <c r="J2580" s="36">
        <f t="shared" si="523"/>
        <v>0.52099200000000001</v>
      </c>
      <c r="K2580" s="36">
        <f t="shared" si="524"/>
        <v>36.072863999999996</v>
      </c>
      <c r="L2580" s="36">
        <f t="shared" si="525"/>
        <v>181.61785600000002</v>
      </c>
      <c r="M2580" s="36">
        <f t="shared" si="526"/>
        <v>14.202516339200002</v>
      </c>
      <c r="N2580" s="36">
        <f t="shared" si="527"/>
        <v>195.82037233920002</v>
      </c>
      <c r="O2580" s="36">
        <f t="shared" si="528"/>
        <v>35.683639580919262</v>
      </c>
      <c r="P2580" s="36">
        <f t="shared" si="529"/>
        <v>231.5040119201193</v>
      </c>
      <c r="Q2580" s="38" t="e">
        <v>#N/A</v>
      </c>
      <c r="R2580" s="39" t="str">
        <f t="shared" si="530"/>
        <v xml:space="preserve"> </v>
      </c>
      <c r="S2580" s="40"/>
      <c r="T2580" s="41" t="str">
        <f t="shared" si="531"/>
        <v/>
      </c>
      <c r="U2580" s="41" t="str">
        <f t="shared" si="532"/>
        <v/>
      </c>
      <c r="V2580" s="41" t="e">
        <f t="shared" si="520"/>
        <v>#N/A</v>
      </c>
      <c r="W2580" s="18" t="e">
        <f>_xlfn.XLOOKUP($B2580,'[1]Query2 w Prices'!$B:$B,'[1]Query2 w Prices'!$L:$L)</f>
        <v>#N/A</v>
      </c>
    </row>
    <row r="2581" spans="2:23" ht="16.5" customHeight="1" x14ac:dyDescent="0.25">
      <c r="B2581" s="32" t="s">
        <v>4261</v>
      </c>
      <c r="C2581" s="33" t="s">
        <v>7282</v>
      </c>
      <c r="D2581" s="34" t="str">
        <f>_xlfn.XLOOKUP($B2581,[1]Redo!$A:$A,[1]Redo!$AD:$AD)</f>
        <v>SGN,S11,BFO,W20-5b,</v>
      </c>
      <c r="E2581" s="35">
        <v>1326</v>
      </c>
      <c r="F2581" s="36">
        <f>_xlfn.XLOOKUP($B2581,'[1]DOT Signs Costs (2)'!$A:$A,'[1]DOT Signs Costs (2)'!$Y:$Y)</f>
        <v>0.33468750000000008</v>
      </c>
      <c r="G2581" s="37">
        <f t="shared" si="522"/>
        <v>20.081250000000004</v>
      </c>
      <c r="H2581" s="36">
        <f>_xlfn.XLOOKUP($B2581,'[1]DOT Signs Costs (2)'!$A:$A,'[1]DOT Signs Costs (2)'!$W:$W)</f>
        <v>56.650000000000006</v>
      </c>
      <c r="I2581" s="36">
        <f t="shared" si="521"/>
        <v>15.526153125000004</v>
      </c>
      <c r="J2581" s="36">
        <f t="shared" si="523"/>
        <v>0.22424062500000008</v>
      </c>
      <c r="K2581" s="36">
        <f t="shared" si="524"/>
        <v>15.526153125000004</v>
      </c>
      <c r="L2581" s="36">
        <f t="shared" si="525"/>
        <v>72.400393750000006</v>
      </c>
      <c r="M2581" s="36">
        <f t="shared" si="526"/>
        <v>5.6617107912500009</v>
      </c>
      <c r="N2581" s="36">
        <f t="shared" si="527"/>
        <v>78.062104541250008</v>
      </c>
      <c r="O2581" s="36">
        <f t="shared" si="528"/>
        <v>14.224975522735164</v>
      </c>
      <c r="P2581" s="36">
        <f t="shared" si="529"/>
        <v>92.287080063985172</v>
      </c>
      <c r="Q2581" s="38" t="e">
        <v>#N/A</v>
      </c>
      <c r="R2581" s="39" t="str">
        <f t="shared" si="530"/>
        <v xml:space="preserve"> </v>
      </c>
      <c r="S2581" s="40"/>
      <c r="T2581" s="41" t="str">
        <f t="shared" si="531"/>
        <v/>
      </c>
      <c r="U2581" s="41" t="str">
        <f t="shared" si="532"/>
        <v/>
      </c>
      <c r="V2581" s="41" t="e">
        <f t="shared" si="520"/>
        <v>#N/A</v>
      </c>
      <c r="W2581" s="18" t="e">
        <f>_xlfn.XLOOKUP($B2581,'[1]Query2 w Prices'!$B:$B,'[1]Query2 w Prices'!$L:$L)</f>
        <v>#N/A</v>
      </c>
    </row>
    <row r="2582" spans="2:23" ht="16.5" customHeight="1" x14ac:dyDescent="0.25">
      <c r="B2582" s="42" t="s">
        <v>4262</v>
      </c>
      <c r="C2582" s="33" t="s">
        <v>7283</v>
      </c>
      <c r="D2582" s="34" t="str">
        <f>_xlfn.XLOOKUP($B2582,[1]Redo!$A:$A,[1]Redo!$AD:$AD)</f>
        <v>SGN,S11,FOB,W20-5b,</v>
      </c>
      <c r="E2582" s="35">
        <v>1326</v>
      </c>
      <c r="F2582" s="36">
        <f>_xlfn.XLOOKUP($B2582,'[1]DOT Signs Costs (2)'!$A:$A,'[1]DOT Signs Costs (2)'!$Y:$Y)</f>
        <v>0.46115</v>
      </c>
      <c r="G2582" s="37">
        <f t="shared" si="522"/>
        <v>27.669</v>
      </c>
      <c r="H2582" s="36">
        <f>_xlfn.XLOOKUP($B2582,'[1]DOT Signs Costs (2)'!$A:$A,'[1]DOT Signs Costs (2)'!$W:$W)</f>
        <v>81.576000000000008</v>
      </c>
      <c r="I2582" s="36">
        <f t="shared" si="521"/>
        <v>21.3927485</v>
      </c>
      <c r="J2582" s="36">
        <f t="shared" si="523"/>
        <v>0.30897050000000004</v>
      </c>
      <c r="K2582" s="36">
        <f t="shared" si="524"/>
        <v>21.3927485</v>
      </c>
      <c r="L2582" s="36">
        <f t="shared" si="525"/>
        <v>103.277719</v>
      </c>
      <c r="M2582" s="36">
        <f t="shared" si="526"/>
        <v>8.0763176258000016</v>
      </c>
      <c r="N2582" s="36">
        <f t="shared" si="527"/>
        <v>111.35403662580001</v>
      </c>
      <c r="O2582" s="36">
        <f t="shared" si="528"/>
        <v>20.291644129613871</v>
      </c>
      <c r="P2582" s="36">
        <f t="shared" si="529"/>
        <v>131.64568075541388</v>
      </c>
      <c r="Q2582" s="38" t="e">
        <v>#N/A</v>
      </c>
      <c r="R2582" s="39" t="str">
        <f t="shared" si="530"/>
        <v xml:space="preserve"> </v>
      </c>
      <c r="S2582" s="40"/>
      <c r="T2582" s="41" t="str">
        <f t="shared" si="531"/>
        <v/>
      </c>
      <c r="U2582" s="41" t="str">
        <f t="shared" si="532"/>
        <v/>
      </c>
      <c r="V2582" s="41" t="e">
        <f t="shared" si="520"/>
        <v>#N/A</v>
      </c>
      <c r="W2582" s="18" t="e">
        <f>_xlfn.XLOOKUP($B2582,'[1]Query2 w Prices'!$B:$B,'[1]Query2 w Prices'!$L:$L)</f>
        <v>#N/A</v>
      </c>
    </row>
    <row r="2583" spans="2:23" ht="16.5" customHeight="1" x14ac:dyDescent="0.25">
      <c r="B2583" s="32" t="s">
        <v>4263</v>
      </c>
      <c r="C2583" s="33" t="s">
        <v>7284</v>
      </c>
      <c r="D2583" s="34" t="str">
        <f>_xlfn.XLOOKUP($B2583,[1]Redo!$A:$A,[1]Redo!$AD:$AD)</f>
        <v>SGN,S11,BFO,W20-7,</v>
      </c>
      <c r="E2583" s="35">
        <v>1326</v>
      </c>
      <c r="F2583" s="36">
        <f>_xlfn.XLOOKUP($B2583,'[1]DOT Signs Costs (2)'!$A:$A,'[1]DOT Signs Costs (2)'!$Y:$Y)</f>
        <v>0.33468750000000008</v>
      </c>
      <c r="G2583" s="37">
        <f t="shared" si="522"/>
        <v>20.081250000000004</v>
      </c>
      <c r="H2583" s="36">
        <f>_xlfn.XLOOKUP($B2583,'[1]DOT Signs Costs (2)'!$A:$A,'[1]DOT Signs Costs (2)'!$W:$W)</f>
        <v>56.650000000000006</v>
      </c>
      <c r="I2583" s="36">
        <f t="shared" si="521"/>
        <v>15.526153125000004</v>
      </c>
      <c r="J2583" s="36">
        <f t="shared" si="523"/>
        <v>0.22424062500000008</v>
      </c>
      <c r="K2583" s="36">
        <f t="shared" si="524"/>
        <v>15.526153125000004</v>
      </c>
      <c r="L2583" s="36">
        <f t="shared" si="525"/>
        <v>72.400393750000006</v>
      </c>
      <c r="M2583" s="36">
        <f t="shared" si="526"/>
        <v>5.6617107912500009</v>
      </c>
      <c r="N2583" s="36">
        <f t="shared" si="527"/>
        <v>78.062104541250008</v>
      </c>
      <c r="O2583" s="36">
        <f t="shared" si="528"/>
        <v>14.224975522735164</v>
      </c>
      <c r="P2583" s="36">
        <f t="shared" si="529"/>
        <v>92.287080063985172</v>
      </c>
      <c r="Q2583" s="38" t="e">
        <v>#N/A</v>
      </c>
      <c r="R2583" s="39" t="str">
        <f t="shared" si="530"/>
        <v xml:space="preserve"> </v>
      </c>
      <c r="S2583" s="40"/>
      <c r="T2583" s="41" t="str">
        <f t="shared" si="531"/>
        <v/>
      </c>
      <c r="U2583" s="41" t="str">
        <f t="shared" si="532"/>
        <v/>
      </c>
      <c r="V2583" s="41" t="e">
        <f t="shared" si="520"/>
        <v>#N/A</v>
      </c>
      <c r="W2583" s="18" t="e">
        <f>_xlfn.XLOOKUP($B2583,'[1]Query2 w Prices'!$B:$B,'[1]Query2 w Prices'!$L:$L)</f>
        <v>#N/A</v>
      </c>
    </row>
    <row r="2584" spans="2:23" ht="16.5" customHeight="1" x14ac:dyDescent="0.25">
      <c r="B2584" s="42" t="s">
        <v>4267</v>
      </c>
      <c r="C2584" s="33" t="s">
        <v>7285</v>
      </c>
      <c r="D2584" s="34" t="str">
        <f>_xlfn.XLOOKUP($B2584,[1]Redo!$A:$A,[1]Redo!$AD:$AD)</f>
        <v>SGN,S11,BFO,W20-7,</v>
      </c>
      <c r="E2584" s="35">
        <v>1326</v>
      </c>
      <c r="F2584" s="36">
        <f>_xlfn.XLOOKUP($B2584,'[1]DOT Signs Costs (2)'!$A:$A,'[1]DOT Signs Costs (2)'!$Y:$Y)</f>
        <v>0.33468750000000008</v>
      </c>
      <c r="G2584" s="37">
        <f t="shared" si="522"/>
        <v>20.081250000000004</v>
      </c>
      <c r="H2584" s="36">
        <f>_xlfn.XLOOKUP($B2584,'[1]DOT Signs Costs (2)'!$A:$A,'[1]DOT Signs Costs (2)'!$W:$W)</f>
        <v>56.650000000000006</v>
      </c>
      <c r="I2584" s="36">
        <f t="shared" si="521"/>
        <v>15.526153125000004</v>
      </c>
      <c r="J2584" s="36">
        <f t="shared" si="523"/>
        <v>0.22424062500000008</v>
      </c>
      <c r="K2584" s="36">
        <f t="shared" si="524"/>
        <v>15.526153125000004</v>
      </c>
      <c r="L2584" s="36">
        <f t="shared" si="525"/>
        <v>72.400393750000006</v>
      </c>
      <c r="M2584" s="36">
        <f t="shared" si="526"/>
        <v>5.6617107912500009</v>
      </c>
      <c r="N2584" s="36">
        <f t="shared" si="527"/>
        <v>78.062104541250008</v>
      </c>
      <c r="O2584" s="36">
        <f t="shared" si="528"/>
        <v>14.224975522735164</v>
      </c>
      <c r="P2584" s="36">
        <f t="shared" si="529"/>
        <v>92.287080063985172</v>
      </c>
      <c r="Q2584" s="38" t="e">
        <v>#N/A</v>
      </c>
      <c r="R2584" s="39" t="str">
        <f t="shared" si="530"/>
        <v xml:space="preserve"> </v>
      </c>
      <c r="S2584" s="40"/>
      <c r="T2584" s="41" t="str">
        <f t="shared" si="531"/>
        <v/>
      </c>
      <c r="U2584" s="41" t="str">
        <f t="shared" si="532"/>
        <v/>
      </c>
      <c r="V2584" s="41" t="e">
        <f t="shared" si="520"/>
        <v>#N/A</v>
      </c>
      <c r="W2584" s="18" t="e">
        <f>_xlfn.XLOOKUP($B2584,'[1]Query2 w Prices'!$B:$B,'[1]Query2 w Prices'!$L:$L)</f>
        <v>#N/A</v>
      </c>
    </row>
    <row r="2585" spans="2:23" ht="16.5" customHeight="1" x14ac:dyDescent="0.25">
      <c r="B2585" s="32" t="s">
        <v>4271</v>
      </c>
      <c r="C2585" s="33" t="s">
        <v>7286</v>
      </c>
      <c r="D2585" s="34" t="str">
        <f>_xlfn.XLOOKUP($B2585,[1]Redo!$A:$A,[1]Redo!$AD:$AD)</f>
        <v>SGN,S11,FOB,W20-7,</v>
      </c>
      <c r="E2585" s="35">
        <v>1326</v>
      </c>
      <c r="F2585" s="36">
        <f>_xlfn.XLOOKUP($B2585,'[1]DOT Signs Costs (2)'!$A:$A,'[1]DOT Signs Costs (2)'!$Y:$Y)</f>
        <v>0.33468750000000008</v>
      </c>
      <c r="G2585" s="37">
        <f t="shared" si="522"/>
        <v>20.081250000000004</v>
      </c>
      <c r="H2585" s="36">
        <f>_xlfn.XLOOKUP($B2585,'[1]DOT Signs Costs (2)'!$A:$A,'[1]DOT Signs Costs (2)'!$W:$W)</f>
        <v>56.650000000000006</v>
      </c>
      <c r="I2585" s="36">
        <f t="shared" si="521"/>
        <v>15.526153125000004</v>
      </c>
      <c r="J2585" s="36">
        <f t="shared" si="523"/>
        <v>0.22424062500000008</v>
      </c>
      <c r="K2585" s="36">
        <f t="shared" si="524"/>
        <v>15.526153125000004</v>
      </c>
      <c r="L2585" s="36">
        <f t="shared" si="525"/>
        <v>72.400393750000006</v>
      </c>
      <c r="M2585" s="36">
        <f t="shared" si="526"/>
        <v>5.6617107912500009</v>
      </c>
      <c r="N2585" s="36">
        <f t="shared" si="527"/>
        <v>78.062104541250008</v>
      </c>
      <c r="O2585" s="36">
        <f t="shared" si="528"/>
        <v>14.224975522735164</v>
      </c>
      <c r="P2585" s="36">
        <f t="shared" si="529"/>
        <v>92.287080063985172</v>
      </c>
      <c r="Q2585" s="38" t="e">
        <v>#N/A</v>
      </c>
      <c r="R2585" s="39" t="str">
        <f t="shared" si="530"/>
        <v xml:space="preserve"> </v>
      </c>
      <c r="S2585" s="40"/>
      <c r="T2585" s="41" t="str">
        <f t="shared" si="531"/>
        <v/>
      </c>
      <c r="U2585" s="41" t="str">
        <f t="shared" si="532"/>
        <v/>
      </c>
      <c r="V2585" s="41" t="e">
        <f t="shared" si="520"/>
        <v>#N/A</v>
      </c>
      <c r="W2585" s="18" t="e">
        <f>_xlfn.XLOOKUP($B2585,'[1]Query2 w Prices'!$B:$B,'[1]Query2 w Prices'!$L:$L)</f>
        <v>#N/A</v>
      </c>
    </row>
    <row r="2586" spans="2:23" ht="16.5" customHeight="1" x14ac:dyDescent="0.25">
      <c r="B2586" s="42" t="s">
        <v>4265</v>
      </c>
      <c r="C2586" s="33" t="s">
        <v>7287</v>
      </c>
      <c r="D2586" s="34" t="str">
        <f>_xlfn.XLOOKUP($B2586,[1]Redo!$A:$A,[1]Redo!$AD:$AD)</f>
        <v>SGN,S11,FOB,W20-7,</v>
      </c>
      <c r="E2586" s="35">
        <v>1326</v>
      </c>
      <c r="F2586" s="36">
        <f>_xlfn.XLOOKUP($B2586,'[1]DOT Signs Costs (2)'!$A:$A,'[1]DOT Signs Costs (2)'!$Y:$Y)</f>
        <v>0.46115</v>
      </c>
      <c r="G2586" s="37">
        <f t="shared" si="522"/>
        <v>27.669</v>
      </c>
      <c r="H2586" s="36">
        <f>_xlfn.XLOOKUP($B2586,'[1]DOT Signs Costs (2)'!$A:$A,'[1]DOT Signs Costs (2)'!$W:$W)</f>
        <v>81.576000000000008</v>
      </c>
      <c r="I2586" s="36">
        <f t="shared" si="521"/>
        <v>21.3927485</v>
      </c>
      <c r="J2586" s="36">
        <f t="shared" si="523"/>
        <v>0.30897050000000004</v>
      </c>
      <c r="K2586" s="36">
        <f t="shared" si="524"/>
        <v>21.3927485</v>
      </c>
      <c r="L2586" s="36">
        <f t="shared" si="525"/>
        <v>103.277719</v>
      </c>
      <c r="M2586" s="36">
        <f t="shared" si="526"/>
        <v>8.0763176258000016</v>
      </c>
      <c r="N2586" s="36">
        <f t="shared" si="527"/>
        <v>111.35403662580001</v>
      </c>
      <c r="O2586" s="36">
        <f t="shared" si="528"/>
        <v>20.291644129613871</v>
      </c>
      <c r="P2586" s="36">
        <f t="shared" si="529"/>
        <v>131.64568075541388</v>
      </c>
      <c r="Q2586" s="38" t="e">
        <v>#N/A</v>
      </c>
      <c r="R2586" s="39" t="str">
        <f t="shared" si="530"/>
        <v xml:space="preserve"> </v>
      </c>
      <c r="S2586" s="40"/>
      <c r="T2586" s="41" t="str">
        <f t="shared" si="531"/>
        <v/>
      </c>
      <c r="U2586" s="41" t="str">
        <f t="shared" si="532"/>
        <v/>
      </c>
      <c r="V2586" s="41" t="e">
        <f t="shared" si="520"/>
        <v>#N/A</v>
      </c>
      <c r="W2586" s="18" t="e">
        <f>_xlfn.XLOOKUP($B2586,'[1]Query2 w Prices'!$B:$B,'[1]Query2 w Prices'!$L:$L)</f>
        <v>#N/A</v>
      </c>
    </row>
    <row r="2587" spans="2:23" ht="16.5" customHeight="1" x14ac:dyDescent="0.25">
      <c r="B2587" s="32" t="s">
        <v>4269</v>
      </c>
      <c r="C2587" s="33" t="s">
        <v>7288</v>
      </c>
      <c r="D2587" s="34" t="str">
        <f>_xlfn.XLOOKUP($B2587,[1]Redo!$A:$A,[1]Redo!$AD:$AD)</f>
        <v>SGN,S11,FOB,W20-7,</v>
      </c>
      <c r="E2587" s="35">
        <v>1326</v>
      </c>
      <c r="F2587" s="36">
        <f>_xlfn.XLOOKUP($B2587,'[1]DOT Signs Costs (2)'!$A:$A,'[1]DOT Signs Costs (2)'!$Y:$Y)</f>
        <v>0.46115</v>
      </c>
      <c r="G2587" s="37">
        <f t="shared" si="522"/>
        <v>27.669</v>
      </c>
      <c r="H2587" s="36">
        <f>_xlfn.XLOOKUP($B2587,'[1]DOT Signs Costs (2)'!$A:$A,'[1]DOT Signs Costs (2)'!$W:$W)</f>
        <v>81.576000000000008</v>
      </c>
      <c r="I2587" s="36">
        <f t="shared" si="521"/>
        <v>21.3927485</v>
      </c>
      <c r="J2587" s="36">
        <f t="shared" si="523"/>
        <v>0.30897050000000004</v>
      </c>
      <c r="K2587" s="36">
        <f t="shared" si="524"/>
        <v>21.3927485</v>
      </c>
      <c r="L2587" s="36">
        <f t="shared" si="525"/>
        <v>103.277719</v>
      </c>
      <c r="M2587" s="36">
        <f t="shared" si="526"/>
        <v>8.0763176258000016</v>
      </c>
      <c r="N2587" s="36">
        <f t="shared" si="527"/>
        <v>111.35403662580001</v>
      </c>
      <c r="O2587" s="36">
        <f t="shared" si="528"/>
        <v>20.291644129613871</v>
      </c>
      <c r="P2587" s="36">
        <f t="shared" si="529"/>
        <v>131.64568075541388</v>
      </c>
      <c r="Q2587" s="38" t="e">
        <v>#N/A</v>
      </c>
      <c r="R2587" s="39" t="str">
        <f t="shared" si="530"/>
        <v xml:space="preserve"> </v>
      </c>
      <c r="S2587" s="40"/>
      <c r="T2587" s="41" t="str">
        <f t="shared" si="531"/>
        <v/>
      </c>
      <c r="U2587" s="41" t="str">
        <f t="shared" si="532"/>
        <v/>
      </c>
      <c r="V2587" s="41" t="e">
        <f t="shared" si="520"/>
        <v>#N/A</v>
      </c>
      <c r="W2587" s="18" t="e">
        <f>_xlfn.XLOOKUP($B2587,'[1]Query2 w Prices'!$B:$B,'[1]Query2 w Prices'!$L:$L)</f>
        <v>#N/A</v>
      </c>
    </row>
    <row r="2588" spans="2:23" ht="16.5" customHeight="1" x14ac:dyDescent="0.25">
      <c r="B2588" s="42" t="s">
        <v>4273</v>
      </c>
      <c r="C2588" s="33" t="s">
        <v>7289</v>
      </c>
      <c r="D2588" s="34" t="str">
        <f>_xlfn.XLOOKUP($B2588,[1]Redo!$A:$A,[1]Redo!$AD:$AD)</f>
        <v>SGN,S11,FOB,W20-7,</v>
      </c>
      <c r="E2588" s="35">
        <v>1326</v>
      </c>
      <c r="F2588" s="36">
        <f>_xlfn.XLOOKUP($B2588,'[1]DOT Signs Costs (2)'!$A:$A,'[1]DOT Signs Costs (2)'!$Y:$Y)</f>
        <v>0.46115</v>
      </c>
      <c r="G2588" s="37">
        <f t="shared" si="522"/>
        <v>27.669</v>
      </c>
      <c r="H2588" s="36">
        <f>_xlfn.XLOOKUP($B2588,'[1]DOT Signs Costs (2)'!$A:$A,'[1]DOT Signs Costs (2)'!$W:$W)</f>
        <v>81.576000000000008</v>
      </c>
      <c r="I2588" s="36">
        <f t="shared" si="521"/>
        <v>21.3927485</v>
      </c>
      <c r="J2588" s="36">
        <f t="shared" si="523"/>
        <v>0.30897050000000004</v>
      </c>
      <c r="K2588" s="36">
        <f t="shared" si="524"/>
        <v>21.3927485</v>
      </c>
      <c r="L2588" s="36">
        <f t="shared" si="525"/>
        <v>103.277719</v>
      </c>
      <c r="M2588" s="36">
        <f t="shared" si="526"/>
        <v>8.0763176258000016</v>
      </c>
      <c r="N2588" s="36">
        <f t="shared" si="527"/>
        <v>111.35403662580001</v>
      </c>
      <c r="O2588" s="36">
        <f t="shared" si="528"/>
        <v>20.291644129613871</v>
      </c>
      <c r="P2588" s="36">
        <f t="shared" si="529"/>
        <v>131.64568075541388</v>
      </c>
      <c r="Q2588" s="38" t="e">
        <v>#N/A</v>
      </c>
      <c r="R2588" s="39" t="str">
        <f t="shared" si="530"/>
        <v xml:space="preserve"> </v>
      </c>
      <c r="S2588" s="40"/>
      <c r="T2588" s="41" t="str">
        <f t="shared" si="531"/>
        <v/>
      </c>
      <c r="U2588" s="41" t="str">
        <f t="shared" si="532"/>
        <v/>
      </c>
      <c r="V2588" s="41" t="e">
        <f t="shared" si="520"/>
        <v>#N/A</v>
      </c>
      <c r="W2588" s="18" t="e">
        <f>_xlfn.XLOOKUP($B2588,'[1]Query2 w Prices'!$B:$B,'[1]Query2 w Prices'!$L:$L)</f>
        <v>#N/A</v>
      </c>
    </row>
    <row r="2589" spans="2:23" ht="16.5" customHeight="1" x14ac:dyDescent="0.25">
      <c r="B2589" s="32" t="s">
        <v>4266</v>
      </c>
      <c r="C2589" s="33" t="s">
        <v>7290</v>
      </c>
      <c r="D2589" s="34" t="str">
        <f>_xlfn.XLOOKUP($B2589,[1]Redo!$A:$A,[1]Redo!$AD:$AD)</f>
        <v>SGN,S11,BFO,W20-7,</v>
      </c>
      <c r="E2589" s="35">
        <v>1326</v>
      </c>
      <c r="F2589" s="36">
        <f>_xlfn.XLOOKUP($B2589,'[1]DOT Signs Costs (2)'!$A:$A,'[1]DOT Signs Costs (2)'!$Y:$Y)</f>
        <v>0.77759999999999996</v>
      </c>
      <c r="G2589" s="37">
        <f t="shared" si="522"/>
        <v>46.655999999999999</v>
      </c>
      <c r="H2589" s="36">
        <f>_xlfn.XLOOKUP($B2589,'[1]DOT Signs Costs (2)'!$A:$A,'[1]DOT Signs Costs (2)'!$W:$W)</f>
        <v>145.024</v>
      </c>
      <c r="I2589" s="36">
        <f t="shared" si="521"/>
        <v>36.072863999999996</v>
      </c>
      <c r="J2589" s="36">
        <f t="shared" si="523"/>
        <v>0.52099200000000001</v>
      </c>
      <c r="K2589" s="36">
        <f t="shared" si="524"/>
        <v>36.072863999999996</v>
      </c>
      <c r="L2589" s="36">
        <f t="shared" si="525"/>
        <v>181.61785600000002</v>
      </c>
      <c r="M2589" s="36">
        <f t="shared" si="526"/>
        <v>14.202516339200002</v>
      </c>
      <c r="N2589" s="36">
        <f t="shared" si="527"/>
        <v>195.82037233920002</v>
      </c>
      <c r="O2589" s="36">
        <f t="shared" si="528"/>
        <v>35.683639580919262</v>
      </c>
      <c r="P2589" s="36">
        <f t="shared" si="529"/>
        <v>231.5040119201193</v>
      </c>
      <c r="Q2589" s="38" t="e">
        <v>#N/A</v>
      </c>
      <c r="R2589" s="39" t="str">
        <f t="shared" si="530"/>
        <v xml:space="preserve"> </v>
      </c>
      <c r="S2589" s="40"/>
      <c r="T2589" s="41" t="str">
        <f t="shared" si="531"/>
        <v/>
      </c>
      <c r="U2589" s="41" t="str">
        <f t="shared" si="532"/>
        <v/>
      </c>
      <c r="V2589" s="41" t="e">
        <f t="shared" si="520"/>
        <v>#N/A</v>
      </c>
      <c r="W2589" s="18" t="e">
        <f>_xlfn.XLOOKUP($B2589,'[1]Query2 w Prices'!$B:$B,'[1]Query2 w Prices'!$L:$L)</f>
        <v>#N/A</v>
      </c>
    </row>
    <row r="2590" spans="2:23" ht="16.5" customHeight="1" x14ac:dyDescent="0.25">
      <c r="B2590" s="42" t="s">
        <v>4270</v>
      </c>
      <c r="C2590" s="33" t="s">
        <v>7291</v>
      </c>
      <c r="D2590" s="34" t="str">
        <f>_xlfn.XLOOKUP($B2590,[1]Redo!$A:$A,[1]Redo!$AD:$AD)</f>
        <v>SGN,S11,BFO,W20-7,</v>
      </c>
      <c r="E2590" s="35">
        <v>1326</v>
      </c>
      <c r="F2590" s="36">
        <f>_xlfn.XLOOKUP($B2590,'[1]DOT Signs Costs (2)'!$A:$A,'[1]DOT Signs Costs (2)'!$Y:$Y)</f>
        <v>0.77759999999999996</v>
      </c>
      <c r="G2590" s="37">
        <f t="shared" si="522"/>
        <v>46.655999999999999</v>
      </c>
      <c r="H2590" s="36">
        <f>_xlfn.XLOOKUP($B2590,'[1]DOT Signs Costs (2)'!$A:$A,'[1]DOT Signs Costs (2)'!$W:$W)</f>
        <v>145.024</v>
      </c>
      <c r="I2590" s="36">
        <f t="shared" si="521"/>
        <v>36.072863999999996</v>
      </c>
      <c r="J2590" s="36">
        <f t="shared" si="523"/>
        <v>0.52099200000000001</v>
      </c>
      <c r="K2590" s="36">
        <f t="shared" si="524"/>
        <v>36.072863999999996</v>
      </c>
      <c r="L2590" s="36">
        <f t="shared" si="525"/>
        <v>181.61785600000002</v>
      </c>
      <c r="M2590" s="36">
        <f t="shared" si="526"/>
        <v>14.202516339200002</v>
      </c>
      <c r="N2590" s="36">
        <f t="shared" si="527"/>
        <v>195.82037233920002</v>
      </c>
      <c r="O2590" s="36">
        <f t="shared" si="528"/>
        <v>35.683639580919262</v>
      </c>
      <c r="P2590" s="36">
        <f t="shared" si="529"/>
        <v>231.5040119201193</v>
      </c>
      <c r="Q2590" s="38" t="e">
        <v>#N/A</v>
      </c>
      <c r="R2590" s="39" t="str">
        <f t="shared" si="530"/>
        <v xml:space="preserve"> </v>
      </c>
      <c r="S2590" s="40"/>
      <c r="T2590" s="41" t="str">
        <f t="shared" si="531"/>
        <v/>
      </c>
      <c r="U2590" s="41" t="str">
        <f t="shared" si="532"/>
        <v/>
      </c>
      <c r="V2590" s="41" t="e">
        <f t="shared" si="520"/>
        <v>#N/A</v>
      </c>
      <c r="W2590" s="18" t="e">
        <f>_xlfn.XLOOKUP($B2590,'[1]Query2 w Prices'!$B:$B,'[1]Query2 w Prices'!$L:$L)</f>
        <v>#N/A</v>
      </c>
    </row>
    <row r="2591" spans="2:23" ht="16.5" customHeight="1" x14ac:dyDescent="0.25">
      <c r="B2591" s="32" t="s">
        <v>4274</v>
      </c>
      <c r="C2591" s="33" t="s">
        <v>7292</v>
      </c>
      <c r="D2591" s="34" t="str">
        <f>_xlfn.XLOOKUP($B2591,[1]Redo!$A:$A,[1]Redo!$AD:$AD)</f>
        <v>SGN,S11,BFO,W20-7,</v>
      </c>
      <c r="E2591" s="35">
        <v>1326</v>
      </c>
      <c r="F2591" s="36">
        <f>_xlfn.XLOOKUP($B2591,'[1]DOT Signs Costs (2)'!$A:$A,'[1]DOT Signs Costs (2)'!$Y:$Y)</f>
        <v>0.77759999999999996</v>
      </c>
      <c r="G2591" s="37">
        <f t="shared" si="522"/>
        <v>46.655999999999999</v>
      </c>
      <c r="H2591" s="36">
        <f>_xlfn.XLOOKUP($B2591,'[1]DOT Signs Costs (2)'!$A:$A,'[1]DOT Signs Costs (2)'!$W:$W)</f>
        <v>145.024</v>
      </c>
      <c r="I2591" s="36">
        <f t="shared" si="521"/>
        <v>36.072863999999996</v>
      </c>
      <c r="J2591" s="36">
        <f t="shared" si="523"/>
        <v>0.52099200000000001</v>
      </c>
      <c r="K2591" s="36">
        <f t="shared" si="524"/>
        <v>36.072863999999996</v>
      </c>
      <c r="L2591" s="36">
        <f t="shared" si="525"/>
        <v>181.61785600000002</v>
      </c>
      <c r="M2591" s="36">
        <f t="shared" si="526"/>
        <v>14.202516339200002</v>
      </c>
      <c r="N2591" s="36">
        <f t="shared" si="527"/>
        <v>195.82037233920002</v>
      </c>
      <c r="O2591" s="36">
        <f t="shared" si="528"/>
        <v>35.683639580919262</v>
      </c>
      <c r="P2591" s="36">
        <f t="shared" si="529"/>
        <v>231.5040119201193</v>
      </c>
      <c r="Q2591" s="38" t="e">
        <v>#N/A</v>
      </c>
      <c r="R2591" s="39" t="str">
        <f t="shared" si="530"/>
        <v xml:space="preserve"> </v>
      </c>
      <c r="S2591" s="40"/>
      <c r="T2591" s="41" t="str">
        <f t="shared" si="531"/>
        <v/>
      </c>
      <c r="U2591" s="41" t="str">
        <f t="shared" si="532"/>
        <v/>
      </c>
      <c r="V2591" s="41" t="e">
        <f t="shared" si="520"/>
        <v>#N/A</v>
      </c>
      <c r="W2591" s="18" t="e">
        <f>_xlfn.XLOOKUP($B2591,'[1]Query2 w Prices'!$B:$B,'[1]Query2 w Prices'!$L:$L)</f>
        <v>#N/A</v>
      </c>
    </row>
    <row r="2592" spans="2:23" ht="16.5" customHeight="1" x14ac:dyDescent="0.25">
      <c r="B2592" s="42" t="s">
        <v>4275</v>
      </c>
      <c r="C2592" s="33" t="s">
        <v>7293</v>
      </c>
      <c r="D2592" s="34" t="str">
        <f>_xlfn.XLOOKUP($B2592,[1]Redo!$A:$A,[1]Redo!$AD:$AD)</f>
        <v>SGN,S11,FOB,W20-7a,</v>
      </c>
      <c r="E2592" s="35">
        <v>1326</v>
      </c>
      <c r="F2592" s="36">
        <f>_xlfn.XLOOKUP($B2592,'[1]DOT Signs Costs (2)'!$A:$A,'[1]DOT Signs Costs (2)'!$Y:$Y)</f>
        <v>0.33468750000000008</v>
      </c>
      <c r="G2592" s="37">
        <f t="shared" si="522"/>
        <v>20.081250000000004</v>
      </c>
      <c r="H2592" s="36">
        <f>_xlfn.XLOOKUP($B2592,'[1]DOT Signs Costs (2)'!$A:$A,'[1]DOT Signs Costs (2)'!$W:$W)</f>
        <v>56.650000000000006</v>
      </c>
      <c r="I2592" s="36">
        <f t="shared" si="521"/>
        <v>15.526153125000004</v>
      </c>
      <c r="J2592" s="36">
        <f t="shared" si="523"/>
        <v>0.22424062500000008</v>
      </c>
      <c r="K2592" s="36">
        <f t="shared" si="524"/>
        <v>15.526153125000004</v>
      </c>
      <c r="L2592" s="36">
        <f t="shared" si="525"/>
        <v>72.400393750000006</v>
      </c>
      <c r="M2592" s="36">
        <f t="shared" si="526"/>
        <v>5.6617107912500009</v>
      </c>
      <c r="N2592" s="36">
        <f t="shared" si="527"/>
        <v>78.062104541250008</v>
      </c>
      <c r="O2592" s="36">
        <f t="shared" si="528"/>
        <v>14.224975522735164</v>
      </c>
      <c r="P2592" s="36">
        <f t="shared" si="529"/>
        <v>92.287080063985172</v>
      </c>
      <c r="Q2592" s="38" t="e">
        <v>#N/A</v>
      </c>
      <c r="R2592" s="39" t="str">
        <f t="shared" si="530"/>
        <v xml:space="preserve"> </v>
      </c>
      <c r="S2592" s="40"/>
      <c r="T2592" s="41" t="str">
        <f t="shared" si="531"/>
        <v/>
      </c>
      <c r="U2592" s="41" t="str">
        <f t="shared" si="532"/>
        <v/>
      </c>
      <c r="V2592" s="41" t="e">
        <f t="shared" si="520"/>
        <v>#N/A</v>
      </c>
      <c r="W2592" s="18" t="e">
        <f>_xlfn.XLOOKUP($B2592,'[1]Query2 w Prices'!$B:$B,'[1]Query2 w Prices'!$L:$L)</f>
        <v>#N/A</v>
      </c>
    </row>
    <row r="2593" spans="2:23" ht="16.5" customHeight="1" x14ac:dyDescent="0.25">
      <c r="B2593" s="32" t="s">
        <v>4277</v>
      </c>
      <c r="C2593" s="33" t="s">
        <v>7294</v>
      </c>
      <c r="D2593" s="34" t="str">
        <f>_xlfn.XLOOKUP($B2593,[1]Redo!$A:$A,[1]Redo!$AD:$AD)</f>
        <v>SGN,S11,FOB,W20-7a,</v>
      </c>
      <c r="E2593" s="35">
        <v>1326</v>
      </c>
      <c r="F2593" s="36">
        <f>_xlfn.XLOOKUP($B2593,'[1]DOT Signs Costs (2)'!$A:$A,'[1]DOT Signs Costs (2)'!$Y:$Y)</f>
        <v>0.33468750000000008</v>
      </c>
      <c r="G2593" s="37">
        <f t="shared" si="522"/>
        <v>20.081250000000004</v>
      </c>
      <c r="H2593" s="36">
        <f>_xlfn.XLOOKUP($B2593,'[1]DOT Signs Costs (2)'!$A:$A,'[1]DOT Signs Costs (2)'!$W:$W)</f>
        <v>56.650000000000006</v>
      </c>
      <c r="I2593" s="36">
        <f t="shared" si="521"/>
        <v>15.526153125000004</v>
      </c>
      <c r="J2593" s="36">
        <f t="shared" si="523"/>
        <v>0.22424062500000008</v>
      </c>
      <c r="K2593" s="36">
        <f t="shared" si="524"/>
        <v>15.526153125000004</v>
      </c>
      <c r="L2593" s="36">
        <f t="shared" si="525"/>
        <v>72.400393750000006</v>
      </c>
      <c r="M2593" s="36">
        <f t="shared" si="526"/>
        <v>5.6617107912500009</v>
      </c>
      <c r="N2593" s="36">
        <f t="shared" si="527"/>
        <v>78.062104541250008</v>
      </c>
      <c r="O2593" s="36">
        <f t="shared" si="528"/>
        <v>14.224975522735164</v>
      </c>
      <c r="P2593" s="36">
        <f t="shared" si="529"/>
        <v>92.287080063985172</v>
      </c>
      <c r="Q2593" s="38" t="e">
        <v>#N/A</v>
      </c>
      <c r="R2593" s="39" t="str">
        <f t="shared" si="530"/>
        <v xml:space="preserve"> </v>
      </c>
      <c r="S2593" s="40"/>
      <c r="T2593" s="41" t="str">
        <f t="shared" si="531"/>
        <v/>
      </c>
      <c r="U2593" s="41" t="str">
        <f t="shared" si="532"/>
        <v/>
      </c>
      <c r="V2593" s="41" t="e">
        <f t="shared" si="520"/>
        <v>#N/A</v>
      </c>
      <c r="W2593" s="18" t="e">
        <f>_xlfn.XLOOKUP($B2593,'[1]Query2 w Prices'!$B:$B,'[1]Query2 w Prices'!$L:$L)</f>
        <v>#N/A</v>
      </c>
    </row>
    <row r="2594" spans="2:23" ht="16.5" customHeight="1" x14ac:dyDescent="0.25">
      <c r="B2594" s="42" t="s">
        <v>4278</v>
      </c>
      <c r="C2594" s="33" t="s">
        <v>7295</v>
      </c>
      <c r="D2594" s="34" t="str">
        <f>_xlfn.XLOOKUP($B2594,[1]Redo!$A:$A,[1]Redo!$AD:$AD)</f>
        <v>SGN,S11,FOB,W20-7a,</v>
      </c>
      <c r="E2594" s="35">
        <v>1326</v>
      </c>
      <c r="F2594" s="36">
        <f>_xlfn.XLOOKUP($B2594,'[1]DOT Signs Costs (2)'!$A:$A,'[1]DOT Signs Costs (2)'!$Y:$Y)</f>
        <v>0.33468750000000008</v>
      </c>
      <c r="G2594" s="37">
        <f t="shared" si="522"/>
        <v>20.081250000000004</v>
      </c>
      <c r="H2594" s="36">
        <f>_xlfn.XLOOKUP($B2594,'[1]DOT Signs Costs (2)'!$A:$A,'[1]DOT Signs Costs (2)'!$W:$W)</f>
        <v>56.650000000000006</v>
      </c>
      <c r="I2594" s="36">
        <f t="shared" si="521"/>
        <v>15.526153125000004</v>
      </c>
      <c r="J2594" s="36">
        <f t="shared" si="523"/>
        <v>0.22424062500000008</v>
      </c>
      <c r="K2594" s="36">
        <f t="shared" si="524"/>
        <v>15.526153125000004</v>
      </c>
      <c r="L2594" s="36">
        <f t="shared" si="525"/>
        <v>72.400393750000006</v>
      </c>
      <c r="M2594" s="36">
        <f t="shared" si="526"/>
        <v>5.6617107912500009</v>
      </c>
      <c r="N2594" s="36">
        <f t="shared" si="527"/>
        <v>78.062104541250008</v>
      </c>
      <c r="O2594" s="36">
        <f t="shared" si="528"/>
        <v>14.224975522735164</v>
      </c>
      <c r="P2594" s="36">
        <f t="shared" si="529"/>
        <v>92.287080063985172</v>
      </c>
      <c r="Q2594" s="38" t="e">
        <v>#N/A</v>
      </c>
      <c r="R2594" s="39" t="str">
        <f t="shared" si="530"/>
        <v xml:space="preserve"> </v>
      </c>
      <c r="S2594" s="40"/>
      <c r="T2594" s="41" t="str">
        <f t="shared" si="531"/>
        <v/>
      </c>
      <c r="U2594" s="41" t="str">
        <f t="shared" si="532"/>
        <v/>
      </c>
      <c r="V2594" s="41" t="e">
        <f t="shared" si="520"/>
        <v>#N/A</v>
      </c>
      <c r="W2594" s="18" t="e">
        <f>_xlfn.XLOOKUP($B2594,'[1]Query2 w Prices'!$B:$B,'[1]Query2 w Prices'!$L:$L)</f>
        <v>#N/A</v>
      </c>
    </row>
    <row r="2595" spans="2:23" ht="16.5" customHeight="1" x14ac:dyDescent="0.25">
      <c r="B2595" s="32" t="s">
        <v>4279</v>
      </c>
      <c r="C2595" s="33" t="s">
        <v>7296</v>
      </c>
      <c r="D2595" s="34" t="str">
        <f>_xlfn.XLOOKUP($B2595,[1]Redo!$A:$A,[1]Redo!$AD:$AD)</f>
        <v>SGN,S11,FOB,W20-7a,</v>
      </c>
      <c r="E2595" s="35">
        <v>1326</v>
      </c>
      <c r="F2595" s="36">
        <f>_xlfn.XLOOKUP($B2595,'[1]DOT Signs Costs (2)'!$A:$A,'[1]DOT Signs Costs (2)'!$Y:$Y)</f>
        <v>0.46115</v>
      </c>
      <c r="G2595" s="37">
        <f t="shared" si="522"/>
        <v>27.669</v>
      </c>
      <c r="H2595" s="36">
        <f>_xlfn.XLOOKUP($B2595,'[1]DOT Signs Costs (2)'!$A:$A,'[1]DOT Signs Costs (2)'!$W:$W)</f>
        <v>81.576000000000008</v>
      </c>
      <c r="I2595" s="36">
        <f t="shared" si="521"/>
        <v>21.3927485</v>
      </c>
      <c r="J2595" s="36">
        <f t="shared" si="523"/>
        <v>0.30897050000000004</v>
      </c>
      <c r="K2595" s="36">
        <f t="shared" si="524"/>
        <v>21.3927485</v>
      </c>
      <c r="L2595" s="36">
        <f t="shared" si="525"/>
        <v>103.277719</v>
      </c>
      <c r="M2595" s="36">
        <f t="shared" si="526"/>
        <v>8.0763176258000016</v>
      </c>
      <c r="N2595" s="36">
        <f t="shared" si="527"/>
        <v>111.35403662580001</v>
      </c>
      <c r="O2595" s="36">
        <f t="shared" si="528"/>
        <v>20.291644129613871</v>
      </c>
      <c r="P2595" s="36">
        <f t="shared" si="529"/>
        <v>131.64568075541388</v>
      </c>
      <c r="Q2595" s="38">
        <v>74.900000000000006</v>
      </c>
      <c r="R2595" s="39">
        <f t="shared" si="530"/>
        <v>-0.43104855723175883</v>
      </c>
      <c r="S2595" s="40"/>
      <c r="T2595" s="41" t="str">
        <f t="shared" si="531"/>
        <v/>
      </c>
      <c r="U2595" s="41" t="str">
        <f t="shared" si="532"/>
        <v/>
      </c>
      <c r="V2595" s="41">
        <f t="shared" si="520"/>
        <v>74.900000000000006</v>
      </c>
      <c r="W2595" s="18">
        <f>_xlfn.XLOOKUP($B2595,'[1]Query2 w Prices'!$B:$B,'[1]Query2 w Prices'!$L:$L)</f>
        <v>74.823300000000003</v>
      </c>
    </row>
    <row r="2596" spans="2:23" ht="16.5" customHeight="1" x14ac:dyDescent="0.25">
      <c r="B2596" s="42" t="s">
        <v>4280</v>
      </c>
      <c r="C2596" s="33" t="s">
        <v>7297</v>
      </c>
      <c r="D2596" s="34" t="str">
        <f>_xlfn.XLOOKUP($B2596,[1]Redo!$A:$A,[1]Redo!$AD:$AD)</f>
        <v>SGN,S11,FOB,W20-7a,</v>
      </c>
      <c r="E2596" s="35">
        <v>1326</v>
      </c>
      <c r="F2596" s="36">
        <f>_xlfn.XLOOKUP($B2596,'[1]DOT Signs Costs (2)'!$A:$A,'[1]DOT Signs Costs (2)'!$Y:$Y)</f>
        <v>0.46115</v>
      </c>
      <c r="G2596" s="37">
        <f t="shared" si="522"/>
        <v>27.669</v>
      </c>
      <c r="H2596" s="36">
        <f>_xlfn.XLOOKUP($B2596,'[1]DOT Signs Costs (2)'!$A:$A,'[1]DOT Signs Costs (2)'!$W:$W)</f>
        <v>81.576000000000008</v>
      </c>
      <c r="I2596" s="36">
        <f t="shared" si="521"/>
        <v>21.3927485</v>
      </c>
      <c r="J2596" s="36">
        <f t="shared" si="523"/>
        <v>0.30897050000000004</v>
      </c>
      <c r="K2596" s="36">
        <f t="shared" si="524"/>
        <v>21.3927485</v>
      </c>
      <c r="L2596" s="36">
        <f t="shared" si="525"/>
        <v>103.277719</v>
      </c>
      <c r="M2596" s="36">
        <f t="shared" si="526"/>
        <v>8.0763176258000016</v>
      </c>
      <c r="N2596" s="36">
        <f t="shared" si="527"/>
        <v>111.35403662580001</v>
      </c>
      <c r="O2596" s="36">
        <f t="shared" si="528"/>
        <v>20.291644129613871</v>
      </c>
      <c r="P2596" s="36">
        <f t="shared" si="529"/>
        <v>131.64568075541388</v>
      </c>
      <c r="Q2596" s="38">
        <v>74.900000000000006</v>
      </c>
      <c r="R2596" s="39">
        <f t="shared" si="530"/>
        <v>-0.43104855723175883</v>
      </c>
      <c r="S2596" s="40"/>
      <c r="T2596" s="41" t="str">
        <f t="shared" si="531"/>
        <v/>
      </c>
      <c r="U2596" s="41" t="str">
        <f t="shared" si="532"/>
        <v/>
      </c>
      <c r="V2596" s="41">
        <f t="shared" si="520"/>
        <v>74.900000000000006</v>
      </c>
      <c r="W2596" s="18">
        <f>_xlfn.XLOOKUP($B2596,'[1]Query2 w Prices'!$B:$B,'[1]Query2 w Prices'!$L:$L)</f>
        <v>74.823300000000003</v>
      </c>
    </row>
    <row r="2597" spans="2:23" ht="16.5" customHeight="1" x14ac:dyDescent="0.25">
      <c r="B2597" s="32" t="s">
        <v>4281</v>
      </c>
      <c r="C2597" s="33" t="s">
        <v>7298</v>
      </c>
      <c r="D2597" s="34" t="str">
        <f>_xlfn.XLOOKUP($B2597,[1]Redo!$A:$A,[1]Redo!$AD:$AD)</f>
        <v>SGN,S11,FOB,W20-7a,</v>
      </c>
      <c r="E2597" s="35">
        <v>1326</v>
      </c>
      <c r="F2597" s="36">
        <f>_xlfn.XLOOKUP($B2597,'[1]DOT Signs Costs (2)'!$A:$A,'[1]DOT Signs Costs (2)'!$Y:$Y)</f>
        <v>0.46115</v>
      </c>
      <c r="G2597" s="37">
        <f t="shared" si="522"/>
        <v>27.669</v>
      </c>
      <c r="H2597" s="36">
        <f>_xlfn.XLOOKUP($B2597,'[1]DOT Signs Costs (2)'!$A:$A,'[1]DOT Signs Costs (2)'!$W:$W)</f>
        <v>81.576000000000008</v>
      </c>
      <c r="I2597" s="36">
        <f t="shared" si="521"/>
        <v>21.3927485</v>
      </c>
      <c r="J2597" s="36">
        <f t="shared" si="523"/>
        <v>0.30897050000000004</v>
      </c>
      <c r="K2597" s="36">
        <f t="shared" si="524"/>
        <v>21.3927485</v>
      </c>
      <c r="L2597" s="36">
        <f t="shared" si="525"/>
        <v>103.277719</v>
      </c>
      <c r="M2597" s="36">
        <f t="shared" si="526"/>
        <v>8.0763176258000016</v>
      </c>
      <c r="N2597" s="36">
        <f t="shared" si="527"/>
        <v>111.35403662580001</v>
      </c>
      <c r="O2597" s="36">
        <f t="shared" si="528"/>
        <v>20.291644129613871</v>
      </c>
      <c r="P2597" s="36">
        <f t="shared" si="529"/>
        <v>131.64568075541388</v>
      </c>
      <c r="Q2597" s="38">
        <v>74.900000000000006</v>
      </c>
      <c r="R2597" s="39">
        <f t="shared" si="530"/>
        <v>-0.43104855723175883</v>
      </c>
      <c r="S2597" s="40"/>
      <c r="T2597" s="41" t="str">
        <f t="shared" si="531"/>
        <v/>
      </c>
      <c r="U2597" s="41" t="str">
        <f t="shared" si="532"/>
        <v/>
      </c>
      <c r="V2597" s="41">
        <f t="shared" si="520"/>
        <v>74.900000000000006</v>
      </c>
      <c r="W2597" s="18">
        <f>_xlfn.XLOOKUP($B2597,'[1]Query2 w Prices'!$B:$B,'[1]Query2 w Prices'!$L:$L)</f>
        <v>74.823300000000003</v>
      </c>
    </row>
    <row r="2598" spans="2:23" ht="16.5" customHeight="1" x14ac:dyDescent="0.25">
      <c r="B2598" s="42" t="s">
        <v>4282</v>
      </c>
      <c r="C2598" s="33" t="s">
        <v>7299</v>
      </c>
      <c r="D2598" s="34" t="str">
        <f>_xlfn.XLOOKUP($B2598,[1]Redo!$A:$A,[1]Redo!$AD:$AD)</f>
        <v>SGN,S11,BFO,W20-7a,</v>
      </c>
      <c r="E2598" s="35">
        <v>1326</v>
      </c>
      <c r="F2598" s="36">
        <f>_xlfn.XLOOKUP($B2598,'[1]DOT Signs Costs (2)'!$A:$A,'[1]DOT Signs Costs (2)'!$Y:$Y)</f>
        <v>0.77759999999999996</v>
      </c>
      <c r="G2598" s="37">
        <f t="shared" si="522"/>
        <v>46.655999999999999</v>
      </c>
      <c r="H2598" s="36">
        <f>_xlfn.XLOOKUP($B2598,'[1]DOT Signs Costs (2)'!$A:$A,'[1]DOT Signs Costs (2)'!$W:$W)</f>
        <v>145.024</v>
      </c>
      <c r="I2598" s="36">
        <f t="shared" si="521"/>
        <v>36.072863999999996</v>
      </c>
      <c r="J2598" s="36">
        <f t="shared" si="523"/>
        <v>0.52099200000000001</v>
      </c>
      <c r="K2598" s="36">
        <f t="shared" si="524"/>
        <v>36.072863999999996</v>
      </c>
      <c r="L2598" s="36">
        <f t="shared" si="525"/>
        <v>181.61785600000002</v>
      </c>
      <c r="M2598" s="36">
        <f t="shared" si="526"/>
        <v>14.202516339200002</v>
      </c>
      <c r="N2598" s="36">
        <f t="shared" si="527"/>
        <v>195.82037233920002</v>
      </c>
      <c r="O2598" s="36">
        <f t="shared" si="528"/>
        <v>35.683639580919262</v>
      </c>
      <c r="P2598" s="36">
        <f t="shared" si="529"/>
        <v>231.5040119201193</v>
      </c>
      <c r="Q2598" s="38">
        <v>136.12</v>
      </c>
      <c r="R2598" s="39">
        <f t="shared" si="530"/>
        <v>-0.41201882908634707</v>
      </c>
      <c r="S2598" s="40"/>
      <c r="T2598" s="41" t="str">
        <f t="shared" si="531"/>
        <v/>
      </c>
      <c r="U2598" s="41" t="str">
        <f t="shared" si="532"/>
        <v/>
      </c>
      <c r="V2598" s="41">
        <f t="shared" si="520"/>
        <v>136.12</v>
      </c>
      <c r="W2598" s="18">
        <f>_xlfn.XLOOKUP($B2598,'[1]Query2 w Prices'!$B:$B,'[1]Query2 w Prices'!$L:$L)</f>
        <v>136.04230000000001</v>
      </c>
    </row>
    <row r="2599" spans="2:23" ht="16.5" customHeight="1" x14ac:dyDescent="0.25">
      <c r="B2599" s="32" t="s">
        <v>4283</v>
      </c>
      <c r="C2599" s="33" t="s">
        <v>7300</v>
      </c>
      <c r="D2599" s="34" t="str">
        <f>_xlfn.XLOOKUP($B2599,[1]Redo!$A:$A,[1]Redo!$AD:$AD)</f>
        <v>SGN,S11,FOB,W20-7a,</v>
      </c>
      <c r="E2599" s="35">
        <v>1326</v>
      </c>
      <c r="F2599" s="36">
        <f>_xlfn.XLOOKUP($B2599,'[1]DOT Signs Costs (2)'!$A:$A,'[1]DOT Signs Costs (2)'!$Y:$Y)</f>
        <v>0.77759999999999996</v>
      </c>
      <c r="G2599" s="37">
        <f t="shared" si="522"/>
        <v>46.655999999999999</v>
      </c>
      <c r="H2599" s="36">
        <f>_xlfn.XLOOKUP($B2599,'[1]DOT Signs Costs (2)'!$A:$A,'[1]DOT Signs Costs (2)'!$W:$W)</f>
        <v>145.024</v>
      </c>
      <c r="I2599" s="36">
        <f t="shared" si="521"/>
        <v>36.072863999999996</v>
      </c>
      <c r="J2599" s="36">
        <f t="shared" si="523"/>
        <v>0.52099200000000001</v>
      </c>
      <c r="K2599" s="36">
        <f t="shared" si="524"/>
        <v>36.072863999999996</v>
      </c>
      <c r="L2599" s="36">
        <f t="shared" si="525"/>
        <v>181.61785600000002</v>
      </c>
      <c r="M2599" s="36">
        <f t="shared" si="526"/>
        <v>14.202516339200002</v>
      </c>
      <c r="N2599" s="36">
        <f t="shared" si="527"/>
        <v>195.82037233920002</v>
      </c>
      <c r="O2599" s="36">
        <f t="shared" si="528"/>
        <v>35.683639580919262</v>
      </c>
      <c r="P2599" s="36">
        <f t="shared" si="529"/>
        <v>231.5040119201193</v>
      </c>
      <c r="Q2599" s="38">
        <v>136.12</v>
      </c>
      <c r="R2599" s="39">
        <f t="shared" si="530"/>
        <v>-0.41201882908634707</v>
      </c>
      <c r="S2599" s="40"/>
      <c r="T2599" s="41" t="str">
        <f t="shared" si="531"/>
        <v/>
      </c>
      <c r="U2599" s="41" t="str">
        <f t="shared" si="532"/>
        <v/>
      </c>
      <c r="V2599" s="41">
        <f t="shared" si="520"/>
        <v>136.12</v>
      </c>
      <c r="W2599" s="18">
        <f>_xlfn.XLOOKUP($B2599,'[1]Query2 w Prices'!$B:$B,'[1]Query2 w Prices'!$L:$L)</f>
        <v>136.04230000000001</v>
      </c>
    </row>
    <row r="2600" spans="2:23" ht="16.5" customHeight="1" x14ac:dyDescent="0.25">
      <c r="B2600" s="42" t="s">
        <v>4284</v>
      </c>
      <c r="C2600" s="33" t="s">
        <v>7301</v>
      </c>
      <c r="D2600" s="34" t="str">
        <f>_xlfn.XLOOKUP($B2600,[1]Redo!$A:$A,[1]Redo!$AD:$AD)</f>
        <v>SGN,S11,FOB,W20-7a,</v>
      </c>
      <c r="E2600" s="35">
        <v>1326</v>
      </c>
      <c r="F2600" s="36">
        <f>_xlfn.XLOOKUP($B2600,'[1]DOT Signs Costs (2)'!$A:$A,'[1]DOT Signs Costs (2)'!$Y:$Y)</f>
        <v>0.77759999999999996</v>
      </c>
      <c r="G2600" s="37">
        <f t="shared" si="522"/>
        <v>46.655999999999999</v>
      </c>
      <c r="H2600" s="36">
        <f>_xlfn.XLOOKUP($B2600,'[1]DOT Signs Costs (2)'!$A:$A,'[1]DOT Signs Costs (2)'!$W:$W)</f>
        <v>145.024</v>
      </c>
      <c r="I2600" s="36">
        <f t="shared" si="521"/>
        <v>36.072863999999996</v>
      </c>
      <c r="J2600" s="36">
        <f t="shared" si="523"/>
        <v>0.52099200000000001</v>
      </c>
      <c r="K2600" s="36">
        <f t="shared" si="524"/>
        <v>36.072863999999996</v>
      </c>
      <c r="L2600" s="36">
        <f t="shared" si="525"/>
        <v>181.61785600000002</v>
      </c>
      <c r="M2600" s="36">
        <f t="shared" si="526"/>
        <v>14.202516339200002</v>
      </c>
      <c r="N2600" s="36">
        <f t="shared" si="527"/>
        <v>195.82037233920002</v>
      </c>
      <c r="O2600" s="36">
        <f t="shared" si="528"/>
        <v>35.683639580919262</v>
      </c>
      <c r="P2600" s="36">
        <f t="shared" si="529"/>
        <v>231.5040119201193</v>
      </c>
      <c r="Q2600" s="38">
        <v>136.12</v>
      </c>
      <c r="R2600" s="39">
        <f t="shared" si="530"/>
        <v>-0.41201882908634707</v>
      </c>
      <c r="S2600" s="40"/>
      <c r="T2600" s="41" t="str">
        <f t="shared" si="531"/>
        <v/>
      </c>
      <c r="U2600" s="41" t="str">
        <f t="shared" si="532"/>
        <v/>
      </c>
      <c r="V2600" s="41">
        <f t="shared" si="520"/>
        <v>136.12</v>
      </c>
      <c r="W2600" s="18">
        <f>_xlfn.XLOOKUP($B2600,'[1]Query2 w Prices'!$B:$B,'[1]Query2 w Prices'!$L:$L)</f>
        <v>136.04230000000001</v>
      </c>
    </row>
    <row r="2601" spans="2:23" ht="16.5" customHeight="1" x14ac:dyDescent="0.25">
      <c r="B2601" s="32" t="s">
        <v>4285</v>
      </c>
      <c r="C2601" s="33" t="s">
        <v>7302</v>
      </c>
      <c r="D2601" s="34" t="str">
        <f>_xlfn.XLOOKUP($B2601,[1]Redo!$A:$A,[1]Redo!$AD:$AD)</f>
        <v>SGN,S11,BFY,W20A(CA),</v>
      </c>
      <c r="E2601" s="35">
        <v>1326</v>
      </c>
      <c r="F2601" s="36">
        <f>_xlfn.XLOOKUP($B2601,'[1]DOT Signs Costs (2)'!$A:$A,'[1]DOT Signs Costs (2)'!$Y:$Y)</f>
        <v>0.33468750000000008</v>
      </c>
      <c r="G2601" s="37">
        <f t="shared" si="522"/>
        <v>20.081250000000004</v>
      </c>
      <c r="H2601" s="36">
        <f>_xlfn.XLOOKUP($B2601,'[1]DOT Signs Costs (2)'!$A:$A,'[1]DOT Signs Costs (2)'!$W:$W)</f>
        <v>56.650000000000006</v>
      </c>
      <c r="I2601" s="36">
        <f t="shared" si="521"/>
        <v>15.526153125000004</v>
      </c>
      <c r="J2601" s="36">
        <f t="shared" si="523"/>
        <v>0.22424062500000008</v>
      </c>
      <c r="K2601" s="36">
        <f t="shared" si="524"/>
        <v>15.526153125000004</v>
      </c>
      <c r="L2601" s="36">
        <f t="shared" si="525"/>
        <v>72.400393750000006</v>
      </c>
      <c r="M2601" s="36">
        <f t="shared" si="526"/>
        <v>5.6617107912500009</v>
      </c>
      <c r="N2601" s="36">
        <f t="shared" si="527"/>
        <v>78.062104541250008</v>
      </c>
      <c r="O2601" s="36">
        <f t="shared" si="528"/>
        <v>14.224975522735164</v>
      </c>
      <c r="P2601" s="36">
        <f t="shared" si="529"/>
        <v>92.287080063985172</v>
      </c>
      <c r="Q2601" s="38">
        <v>55.63</v>
      </c>
      <c r="R2601" s="39">
        <f t="shared" si="530"/>
        <v>-0.39720706342176831</v>
      </c>
      <c r="S2601" s="40"/>
      <c r="T2601" s="41" t="str">
        <f t="shared" si="531"/>
        <v/>
      </c>
      <c r="U2601" s="41" t="str">
        <f t="shared" si="532"/>
        <v/>
      </c>
      <c r="V2601" s="41">
        <f t="shared" si="520"/>
        <v>55.63</v>
      </c>
      <c r="W2601" s="18">
        <f>_xlfn.XLOOKUP($B2601,'[1]Query2 w Prices'!$B:$B,'[1]Query2 w Prices'!$L:$L)</f>
        <v>55.550600000000003</v>
      </c>
    </row>
    <row r="2602" spans="2:23" ht="16.5" customHeight="1" x14ac:dyDescent="0.25">
      <c r="B2602" s="42" t="s">
        <v>4287</v>
      </c>
      <c r="C2602" s="33" t="s">
        <v>7303</v>
      </c>
      <c r="D2602" s="34" t="str">
        <f>_xlfn.XLOOKUP($B2602,[1]Redo!$A:$A,[1]Redo!$AD:$AD)</f>
        <v>SGN,S11,BFY,W20A(CA),</v>
      </c>
      <c r="E2602" s="35">
        <v>1326</v>
      </c>
      <c r="F2602" s="36">
        <f>_xlfn.XLOOKUP($B2602,'[1]DOT Signs Costs (2)'!$A:$A,'[1]DOT Signs Costs (2)'!$Y:$Y)</f>
        <v>0.51016666666666677</v>
      </c>
      <c r="G2602" s="37">
        <f t="shared" si="522"/>
        <v>30.610000000000007</v>
      </c>
      <c r="H2602" s="36">
        <f>_xlfn.XLOOKUP($B2602,'[1]DOT Signs Costs (2)'!$A:$A,'[1]DOT Signs Costs (2)'!$W:$W)</f>
        <v>90.64</v>
      </c>
      <c r="I2602" s="36">
        <f t="shared" si="521"/>
        <v>23.666631666666671</v>
      </c>
      <c r="J2602" s="36">
        <f t="shared" si="523"/>
        <v>0.34181166666666674</v>
      </c>
      <c r="K2602" s="36">
        <f t="shared" si="524"/>
        <v>23.666631666666671</v>
      </c>
      <c r="L2602" s="36">
        <f t="shared" si="525"/>
        <v>114.64844333333335</v>
      </c>
      <c r="M2602" s="36">
        <f t="shared" si="526"/>
        <v>8.9655082686666692</v>
      </c>
      <c r="N2602" s="36">
        <f t="shared" si="527"/>
        <v>123.61395160200001</v>
      </c>
      <c r="O2602" s="36">
        <f t="shared" si="528"/>
        <v>22.525724180006357</v>
      </c>
      <c r="P2602" s="36">
        <f t="shared" si="529"/>
        <v>146.13967578200638</v>
      </c>
      <c r="Q2602" s="38">
        <v>87.37</v>
      </c>
      <c r="R2602" s="39">
        <f t="shared" si="530"/>
        <v>-0.40214729824412582</v>
      </c>
      <c r="S2602" s="40"/>
      <c r="T2602" s="41" t="str">
        <f t="shared" si="531"/>
        <v/>
      </c>
      <c r="U2602" s="41" t="str">
        <f t="shared" si="532"/>
        <v/>
      </c>
      <c r="V2602" s="41">
        <f t="shared" si="520"/>
        <v>87.37</v>
      </c>
      <c r="W2602" s="18">
        <f>_xlfn.XLOOKUP($B2602,'[1]Query2 w Prices'!$B:$B,'[1]Query2 w Prices'!$L:$L)</f>
        <v>87.293800000000005</v>
      </c>
    </row>
    <row r="2603" spans="2:23" ht="16.5" customHeight="1" x14ac:dyDescent="0.25">
      <c r="B2603" s="32" t="s">
        <v>4289</v>
      </c>
      <c r="C2603" s="33" t="s">
        <v>7304</v>
      </c>
      <c r="D2603" s="34" t="str">
        <f>_xlfn.XLOOKUP($B2603,[1]Redo!$A:$A,[1]Redo!$AD:$AD)</f>
        <v>SGN,S11,BFY,W2-1,</v>
      </c>
      <c r="E2603" s="35">
        <v>1326</v>
      </c>
      <c r="F2603" s="36">
        <f>_xlfn.XLOOKUP($B2603,'[1]DOT Signs Costs (2)'!$A:$A,'[1]DOT Signs Costs (2)'!$Y:$Y)</f>
        <v>0.33468750000000008</v>
      </c>
      <c r="G2603" s="37">
        <f t="shared" si="522"/>
        <v>20.081250000000004</v>
      </c>
      <c r="H2603" s="36">
        <f>_xlfn.XLOOKUP($B2603,'[1]DOT Signs Costs (2)'!$A:$A,'[1]DOT Signs Costs (2)'!$W:$W)</f>
        <v>56.650000000000006</v>
      </c>
      <c r="I2603" s="36">
        <f t="shared" si="521"/>
        <v>15.526153125000004</v>
      </c>
      <c r="J2603" s="36">
        <f t="shared" si="523"/>
        <v>0.22424062500000008</v>
      </c>
      <c r="K2603" s="36">
        <f t="shared" si="524"/>
        <v>15.526153125000004</v>
      </c>
      <c r="L2603" s="36">
        <f t="shared" si="525"/>
        <v>72.400393750000006</v>
      </c>
      <c r="M2603" s="36">
        <f t="shared" si="526"/>
        <v>5.6617107912500009</v>
      </c>
      <c r="N2603" s="36">
        <f t="shared" si="527"/>
        <v>78.062104541250008</v>
      </c>
      <c r="O2603" s="36">
        <f t="shared" si="528"/>
        <v>14.224975522735164</v>
      </c>
      <c r="P2603" s="36">
        <f t="shared" si="529"/>
        <v>92.287080063985172</v>
      </c>
      <c r="Q2603" s="38">
        <v>55.34</v>
      </c>
      <c r="R2603" s="39">
        <f t="shared" si="530"/>
        <v>-0.40034943177711052</v>
      </c>
      <c r="S2603" s="40"/>
      <c r="T2603" s="41" t="str">
        <f t="shared" si="531"/>
        <v/>
      </c>
      <c r="U2603" s="41" t="str">
        <f t="shared" si="532"/>
        <v/>
      </c>
      <c r="V2603" s="41">
        <f t="shared" si="520"/>
        <v>55.34</v>
      </c>
      <c r="W2603" s="18">
        <f>_xlfn.XLOOKUP($B2603,'[1]Query2 w Prices'!$B:$B,'[1]Query2 w Prices'!$L:$L)</f>
        <v>55.267200000000003</v>
      </c>
    </row>
    <row r="2604" spans="2:23" ht="16.5" customHeight="1" x14ac:dyDescent="0.25">
      <c r="B2604" s="42" t="s">
        <v>4292</v>
      </c>
      <c r="C2604" s="33" t="s">
        <v>7305</v>
      </c>
      <c r="D2604" s="34" t="str">
        <f>_xlfn.XLOOKUP($B2604,[1]Redo!$A:$A,[1]Redo!$AD:$AD)</f>
        <v>SGN,S11,BFY,W2-1,</v>
      </c>
      <c r="E2604" s="35">
        <v>1326</v>
      </c>
      <c r="F2604" s="36">
        <f>_xlfn.XLOOKUP($B2604,'[1]DOT Signs Costs (2)'!$A:$A,'[1]DOT Signs Costs (2)'!$Y:$Y)</f>
        <v>0.77759999999999996</v>
      </c>
      <c r="G2604" s="37">
        <f t="shared" si="522"/>
        <v>46.655999999999999</v>
      </c>
      <c r="H2604" s="36">
        <f>_xlfn.XLOOKUP($B2604,'[1]DOT Signs Costs (2)'!$A:$A,'[1]DOT Signs Costs (2)'!$W:$W)</f>
        <v>145.024</v>
      </c>
      <c r="I2604" s="36">
        <f t="shared" si="521"/>
        <v>36.072863999999996</v>
      </c>
      <c r="J2604" s="36">
        <f t="shared" si="523"/>
        <v>0.52099200000000001</v>
      </c>
      <c r="K2604" s="36">
        <f t="shared" si="524"/>
        <v>36.072863999999996</v>
      </c>
      <c r="L2604" s="36">
        <f t="shared" si="525"/>
        <v>181.61785600000002</v>
      </c>
      <c r="M2604" s="36">
        <f t="shared" si="526"/>
        <v>14.202516339200002</v>
      </c>
      <c r="N2604" s="36">
        <f t="shared" si="527"/>
        <v>195.82037233920002</v>
      </c>
      <c r="O2604" s="36">
        <f t="shared" si="528"/>
        <v>35.683639580919262</v>
      </c>
      <c r="P2604" s="36">
        <f t="shared" si="529"/>
        <v>231.5040119201193</v>
      </c>
      <c r="Q2604" s="38">
        <v>140.65</v>
      </c>
      <c r="R2604" s="39">
        <f t="shared" si="530"/>
        <v>-0.39245113363939699</v>
      </c>
      <c r="S2604" s="40"/>
      <c r="T2604" s="41" t="str">
        <f t="shared" si="531"/>
        <v/>
      </c>
      <c r="U2604" s="41" t="str">
        <f t="shared" si="532"/>
        <v/>
      </c>
      <c r="V2604" s="41">
        <f t="shared" si="520"/>
        <v>140.65</v>
      </c>
      <c r="W2604" s="18">
        <f>_xlfn.XLOOKUP($B2604,'[1]Query2 w Prices'!$B:$B,'[1]Query2 w Prices'!$L:$L)</f>
        <v>140.5771</v>
      </c>
    </row>
    <row r="2605" spans="2:23" ht="16.5" customHeight="1" x14ac:dyDescent="0.25">
      <c r="B2605" s="32" t="s">
        <v>4293</v>
      </c>
      <c r="C2605" s="33" t="s">
        <v>7306</v>
      </c>
      <c r="D2605" s="34" t="str">
        <f>_xlfn.XLOOKUP($B2605,[1]Redo!$A:$A,[1]Redo!$AD:$AD)</f>
        <v>SGN,S11,BFY,W2-1,</v>
      </c>
      <c r="E2605" s="35">
        <v>1326</v>
      </c>
      <c r="F2605" s="36">
        <f>_xlfn.XLOOKUP($B2605,'[1]DOT Signs Costs (2)'!$A:$A,'[1]DOT Signs Costs (2)'!$Y:$Y)</f>
        <v>0.14528749999999999</v>
      </c>
      <c r="G2605" s="37">
        <f t="shared" si="522"/>
        <v>8.7172499999999999</v>
      </c>
      <c r="H2605" s="36">
        <f>_xlfn.XLOOKUP($B2605,'[1]DOT Signs Costs (2)'!$A:$A,'[1]DOT Signs Costs (2)'!$W:$W)</f>
        <v>20.394000000000002</v>
      </c>
      <c r="I2605" s="36">
        <f t="shared" si="521"/>
        <v>6.7398871249999992</v>
      </c>
      <c r="J2605" s="36">
        <f t="shared" si="523"/>
        <v>9.7342625000000002E-2</v>
      </c>
      <c r="K2605" s="36">
        <f t="shared" si="524"/>
        <v>6.7398871249999992</v>
      </c>
      <c r="L2605" s="36">
        <f t="shared" si="525"/>
        <v>27.231229750000001</v>
      </c>
      <c r="M2605" s="36">
        <f t="shared" si="526"/>
        <v>2.1294821664500003</v>
      </c>
      <c r="N2605" s="36">
        <f t="shared" si="527"/>
        <v>29.360711916450001</v>
      </c>
      <c r="O2605" s="36">
        <f t="shared" si="528"/>
        <v>5.3502965465257235</v>
      </c>
      <c r="P2605" s="36">
        <f t="shared" si="529"/>
        <v>34.711008462975727</v>
      </c>
      <c r="Q2605" s="38" t="e">
        <v>#N/A</v>
      </c>
      <c r="R2605" s="39" t="str">
        <f t="shared" si="530"/>
        <v xml:space="preserve"> </v>
      </c>
      <c r="S2605" s="40"/>
      <c r="T2605" s="41" t="str">
        <f t="shared" si="531"/>
        <v/>
      </c>
      <c r="U2605" s="41" t="str">
        <f t="shared" si="532"/>
        <v/>
      </c>
      <c r="V2605" s="41" t="e">
        <f t="shared" si="520"/>
        <v>#N/A</v>
      </c>
      <c r="W2605" s="18" t="e">
        <f>_xlfn.XLOOKUP($B2605,'[1]Query2 w Prices'!$B:$B,'[1]Query2 w Prices'!$L:$L)</f>
        <v>#N/A</v>
      </c>
    </row>
    <row r="2606" spans="2:23" ht="16.5" customHeight="1" x14ac:dyDescent="0.25">
      <c r="B2606" s="42" t="s">
        <v>4294</v>
      </c>
      <c r="C2606" s="33" t="s">
        <v>7307</v>
      </c>
      <c r="D2606" s="34" t="str">
        <f>_xlfn.XLOOKUP($B2606,[1]Redo!$A:$A,[1]Redo!$AD:$AD)</f>
        <v>SGN,S11,BFY,W2-1,</v>
      </c>
      <c r="E2606" s="35">
        <v>1326</v>
      </c>
      <c r="F2606" s="36">
        <f>_xlfn.XLOOKUP($B2606,'[1]DOT Signs Costs (2)'!$A:$A,'[1]DOT Signs Costs (2)'!$Y:$Y)</f>
        <v>0.22939999999999999</v>
      </c>
      <c r="G2606" s="37">
        <f t="shared" si="522"/>
        <v>13.763999999999999</v>
      </c>
      <c r="H2606" s="36">
        <f>_xlfn.XLOOKUP($B2606,'[1]DOT Signs Costs (2)'!$A:$A,'[1]DOT Signs Costs (2)'!$W:$W)</f>
        <v>36.256</v>
      </c>
      <c r="I2606" s="36">
        <f t="shared" si="521"/>
        <v>10.641866</v>
      </c>
      <c r="J2606" s="36">
        <f t="shared" si="523"/>
        <v>0.153698</v>
      </c>
      <c r="K2606" s="36">
        <f t="shared" si="524"/>
        <v>10.641866</v>
      </c>
      <c r="L2606" s="36">
        <f t="shared" si="525"/>
        <v>47.051563999999999</v>
      </c>
      <c r="M2606" s="36">
        <f t="shared" si="526"/>
        <v>3.6794323048000002</v>
      </c>
      <c r="N2606" s="36">
        <f t="shared" si="527"/>
        <v>50.730996304800001</v>
      </c>
      <c r="O2606" s="36">
        <f t="shared" si="528"/>
        <v>9.2445263283724479</v>
      </c>
      <c r="P2606" s="36">
        <f t="shared" si="529"/>
        <v>59.975522633172446</v>
      </c>
      <c r="Q2606" s="38" t="e">
        <v>#N/A</v>
      </c>
      <c r="R2606" s="39" t="str">
        <f t="shared" si="530"/>
        <v xml:space="preserve"> </v>
      </c>
      <c r="S2606" s="40"/>
      <c r="T2606" s="41" t="str">
        <f t="shared" si="531"/>
        <v/>
      </c>
      <c r="U2606" s="41" t="str">
        <f t="shared" si="532"/>
        <v/>
      </c>
      <c r="V2606" s="41" t="e">
        <f t="shared" si="520"/>
        <v>#N/A</v>
      </c>
      <c r="W2606" s="18" t="e">
        <f>_xlfn.XLOOKUP($B2606,'[1]Query2 w Prices'!$B:$B,'[1]Query2 w Prices'!$L:$L)</f>
        <v>#N/A</v>
      </c>
    </row>
    <row r="2607" spans="2:23" ht="16.5" customHeight="1" x14ac:dyDescent="0.25">
      <c r="B2607" s="32" t="s">
        <v>4295</v>
      </c>
      <c r="C2607" s="33" t="s">
        <v>7308</v>
      </c>
      <c r="D2607" s="34" t="str">
        <f>_xlfn.XLOOKUP($B2607,[1]Redo!$A:$A,[1]Redo!$AD:$AD)</f>
        <v>SGN,S11,BFY,W2-1,</v>
      </c>
      <c r="E2607" s="35">
        <v>1326</v>
      </c>
      <c r="F2607" s="36">
        <f>_xlfn.XLOOKUP($B2607,'[1]DOT Signs Costs (2)'!$A:$A,'[1]DOT Signs Costs (2)'!$Y:$Y)</f>
        <v>0.46115</v>
      </c>
      <c r="G2607" s="37">
        <f t="shared" si="522"/>
        <v>27.669</v>
      </c>
      <c r="H2607" s="36">
        <f>_xlfn.XLOOKUP($B2607,'[1]DOT Signs Costs (2)'!$A:$A,'[1]DOT Signs Costs (2)'!$W:$W)</f>
        <v>81.576000000000008</v>
      </c>
      <c r="I2607" s="36">
        <f t="shared" si="521"/>
        <v>21.3927485</v>
      </c>
      <c r="J2607" s="36">
        <f t="shared" si="523"/>
        <v>0.30897050000000004</v>
      </c>
      <c r="K2607" s="36">
        <f t="shared" si="524"/>
        <v>21.3927485</v>
      </c>
      <c r="L2607" s="36">
        <f t="shared" si="525"/>
        <v>103.277719</v>
      </c>
      <c r="M2607" s="36">
        <f t="shared" si="526"/>
        <v>8.0763176258000016</v>
      </c>
      <c r="N2607" s="36">
        <f t="shared" si="527"/>
        <v>111.35403662580001</v>
      </c>
      <c r="O2607" s="36">
        <f t="shared" si="528"/>
        <v>20.291644129613871</v>
      </c>
      <c r="P2607" s="36">
        <f t="shared" si="529"/>
        <v>131.64568075541388</v>
      </c>
      <c r="Q2607" s="38">
        <v>74.900000000000006</v>
      </c>
      <c r="R2607" s="39">
        <f t="shared" si="530"/>
        <v>-0.43104855723175883</v>
      </c>
      <c r="S2607" s="40"/>
      <c r="T2607" s="41" t="str">
        <f t="shared" si="531"/>
        <v/>
      </c>
      <c r="U2607" s="41" t="str">
        <f t="shared" si="532"/>
        <v/>
      </c>
      <c r="V2607" s="41">
        <f t="shared" si="520"/>
        <v>74.900000000000006</v>
      </c>
      <c r="W2607" s="18">
        <f>_xlfn.XLOOKUP($B2607,'[1]Query2 w Prices'!$B:$B,'[1]Query2 w Prices'!$L:$L)</f>
        <v>74.823300000000003</v>
      </c>
    </row>
    <row r="2608" spans="2:23" ht="16.5" customHeight="1" x14ac:dyDescent="0.25">
      <c r="B2608" s="42" t="s">
        <v>4296</v>
      </c>
      <c r="C2608" s="33" t="s">
        <v>7309</v>
      </c>
      <c r="D2608" s="34" t="str">
        <f>_xlfn.XLOOKUP($B2608,[1]Redo!$A:$A,[1]Redo!$AD:$AD)</f>
        <v>SGN,S11,BFY,W21-1,</v>
      </c>
      <c r="E2608" s="35">
        <v>1326</v>
      </c>
      <c r="F2608" s="36">
        <f>_xlfn.XLOOKUP($B2608,'[1]DOT Signs Costs (2)'!$A:$A,'[1]DOT Signs Costs (2)'!$Y:$Y)</f>
        <v>0.33468750000000008</v>
      </c>
      <c r="G2608" s="37">
        <f t="shared" si="522"/>
        <v>20.081250000000004</v>
      </c>
      <c r="H2608" s="36">
        <f>_xlfn.XLOOKUP($B2608,'[1]DOT Signs Costs (2)'!$A:$A,'[1]DOT Signs Costs (2)'!$W:$W)</f>
        <v>56.650000000000006</v>
      </c>
      <c r="I2608" s="36">
        <f t="shared" si="521"/>
        <v>15.526153125000004</v>
      </c>
      <c r="J2608" s="36">
        <f t="shared" si="523"/>
        <v>0.22424062500000008</v>
      </c>
      <c r="K2608" s="36">
        <f t="shared" si="524"/>
        <v>15.526153125000004</v>
      </c>
      <c r="L2608" s="36">
        <f t="shared" si="525"/>
        <v>72.400393750000006</v>
      </c>
      <c r="M2608" s="36">
        <f t="shared" si="526"/>
        <v>5.6617107912500009</v>
      </c>
      <c r="N2608" s="36">
        <f t="shared" si="527"/>
        <v>78.062104541250008</v>
      </c>
      <c r="O2608" s="36">
        <f t="shared" si="528"/>
        <v>14.224975522735164</v>
      </c>
      <c r="P2608" s="36">
        <f t="shared" si="529"/>
        <v>92.287080063985172</v>
      </c>
      <c r="Q2608" s="38" t="e">
        <v>#N/A</v>
      </c>
      <c r="R2608" s="39" t="str">
        <f t="shared" si="530"/>
        <v xml:space="preserve"> </v>
      </c>
      <c r="S2608" s="40"/>
      <c r="T2608" s="41" t="str">
        <f t="shared" si="531"/>
        <v/>
      </c>
      <c r="U2608" s="41" t="str">
        <f t="shared" si="532"/>
        <v/>
      </c>
      <c r="V2608" s="41" t="e">
        <f t="shared" si="520"/>
        <v>#N/A</v>
      </c>
      <c r="W2608" s="18" t="e">
        <f>_xlfn.XLOOKUP($B2608,'[1]Query2 w Prices'!$B:$B,'[1]Query2 w Prices'!$L:$L)</f>
        <v>#N/A</v>
      </c>
    </row>
    <row r="2609" spans="2:23" ht="16.5" customHeight="1" x14ac:dyDescent="0.25">
      <c r="B2609" s="32" t="s">
        <v>4299</v>
      </c>
      <c r="C2609" s="33" t="s">
        <v>7310</v>
      </c>
      <c r="D2609" s="34" t="str">
        <f>_xlfn.XLOOKUP($B2609,[1]Redo!$A:$A,[1]Redo!$AD:$AD)</f>
        <v>SGN,S11,BFY,W21-1,</v>
      </c>
      <c r="E2609" s="35">
        <v>1326</v>
      </c>
      <c r="F2609" s="36">
        <f>_xlfn.XLOOKUP($B2609,'[1]DOT Signs Costs (2)'!$A:$A,'[1]DOT Signs Costs (2)'!$Y:$Y)</f>
        <v>0.46115</v>
      </c>
      <c r="G2609" s="37">
        <f t="shared" si="522"/>
        <v>27.669</v>
      </c>
      <c r="H2609" s="36">
        <f>_xlfn.XLOOKUP($B2609,'[1]DOT Signs Costs (2)'!$A:$A,'[1]DOT Signs Costs (2)'!$W:$W)</f>
        <v>81.576000000000008</v>
      </c>
      <c r="I2609" s="36">
        <f t="shared" si="521"/>
        <v>21.3927485</v>
      </c>
      <c r="J2609" s="36">
        <f t="shared" si="523"/>
        <v>0.30897050000000004</v>
      </c>
      <c r="K2609" s="36">
        <f t="shared" si="524"/>
        <v>21.3927485</v>
      </c>
      <c r="L2609" s="36">
        <f t="shared" si="525"/>
        <v>103.277719</v>
      </c>
      <c r="M2609" s="36">
        <f t="shared" si="526"/>
        <v>8.0763176258000016</v>
      </c>
      <c r="N2609" s="36">
        <f t="shared" si="527"/>
        <v>111.35403662580001</v>
      </c>
      <c r="O2609" s="36">
        <f t="shared" si="528"/>
        <v>20.291644129613871</v>
      </c>
      <c r="P2609" s="36">
        <f t="shared" si="529"/>
        <v>131.64568075541388</v>
      </c>
      <c r="Q2609" s="38">
        <v>74.900000000000006</v>
      </c>
      <c r="R2609" s="39">
        <f t="shared" si="530"/>
        <v>-0.43104855723175883</v>
      </c>
      <c r="S2609" s="40"/>
      <c r="T2609" s="41" t="str">
        <f t="shared" si="531"/>
        <v/>
      </c>
      <c r="U2609" s="41" t="str">
        <f t="shared" si="532"/>
        <v/>
      </c>
      <c r="V2609" s="41">
        <f t="shared" si="520"/>
        <v>74.900000000000006</v>
      </c>
      <c r="W2609" s="18">
        <f>_xlfn.XLOOKUP($B2609,'[1]Query2 w Prices'!$B:$B,'[1]Query2 w Prices'!$L:$L)</f>
        <v>74.823300000000003</v>
      </c>
    </row>
    <row r="2610" spans="2:23" ht="16.5" customHeight="1" x14ac:dyDescent="0.25">
      <c r="B2610" s="42" t="s">
        <v>4300</v>
      </c>
      <c r="C2610" s="33" t="s">
        <v>7311</v>
      </c>
      <c r="D2610" s="34" t="str">
        <f>_xlfn.XLOOKUP($B2610,[1]Redo!$A:$A,[1]Redo!$AD:$AD)</f>
        <v>SGN,S11,BFY,W21-1,</v>
      </c>
      <c r="E2610" s="35">
        <v>1326</v>
      </c>
      <c r="F2610" s="36">
        <f>_xlfn.XLOOKUP($B2610,'[1]DOT Signs Costs (2)'!$A:$A,'[1]DOT Signs Costs (2)'!$Y:$Y)</f>
        <v>0.77759999999999996</v>
      </c>
      <c r="G2610" s="37">
        <f t="shared" si="522"/>
        <v>46.655999999999999</v>
      </c>
      <c r="H2610" s="36">
        <f>_xlfn.XLOOKUP($B2610,'[1]DOT Signs Costs (2)'!$A:$A,'[1]DOT Signs Costs (2)'!$W:$W)</f>
        <v>145.024</v>
      </c>
      <c r="I2610" s="36">
        <f t="shared" si="521"/>
        <v>36.072863999999996</v>
      </c>
      <c r="J2610" s="36">
        <f t="shared" si="523"/>
        <v>0.52099200000000001</v>
      </c>
      <c r="K2610" s="36">
        <f t="shared" si="524"/>
        <v>36.072863999999996</v>
      </c>
      <c r="L2610" s="36">
        <f t="shared" si="525"/>
        <v>181.61785600000002</v>
      </c>
      <c r="M2610" s="36">
        <f t="shared" si="526"/>
        <v>14.202516339200002</v>
      </c>
      <c r="N2610" s="36">
        <f t="shared" si="527"/>
        <v>195.82037233920002</v>
      </c>
      <c r="O2610" s="36">
        <f t="shared" si="528"/>
        <v>35.683639580919262</v>
      </c>
      <c r="P2610" s="36">
        <f t="shared" si="529"/>
        <v>231.5040119201193</v>
      </c>
      <c r="Q2610" s="38">
        <v>136.12</v>
      </c>
      <c r="R2610" s="39">
        <f t="shared" si="530"/>
        <v>-0.41201882908634707</v>
      </c>
      <c r="S2610" s="40"/>
      <c r="T2610" s="41" t="str">
        <f t="shared" si="531"/>
        <v/>
      </c>
      <c r="U2610" s="41" t="str">
        <f t="shared" si="532"/>
        <v/>
      </c>
      <c r="V2610" s="41">
        <f t="shared" si="520"/>
        <v>136.12</v>
      </c>
      <c r="W2610" s="18">
        <f>_xlfn.XLOOKUP($B2610,'[1]Query2 w Prices'!$B:$B,'[1]Query2 w Prices'!$L:$L)</f>
        <v>136.04230000000001</v>
      </c>
    </row>
    <row r="2611" spans="2:23" ht="16.5" customHeight="1" x14ac:dyDescent="0.25">
      <c r="B2611" s="32" t="s">
        <v>4301</v>
      </c>
      <c r="C2611" s="33" t="s">
        <v>7312</v>
      </c>
      <c r="D2611" s="34" t="str">
        <f>_xlfn.XLOOKUP($B2611,[1]Redo!$A:$A,[1]Redo!$AD:$AD)</f>
        <v>SGN,S11,BFY,W21-1a,</v>
      </c>
      <c r="E2611" s="35">
        <v>1326</v>
      </c>
      <c r="F2611" s="36">
        <f>_xlfn.XLOOKUP($B2611,'[1]DOT Signs Costs (2)'!$A:$A,'[1]DOT Signs Costs (2)'!$Y:$Y)</f>
        <v>0.33468750000000008</v>
      </c>
      <c r="G2611" s="37">
        <f t="shared" si="522"/>
        <v>20.081250000000004</v>
      </c>
      <c r="H2611" s="36">
        <f>_xlfn.XLOOKUP($B2611,'[1]DOT Signs Costs (2)'!$A:$A,'[1]DOT Signs Costs (2)'!$W:$W)</f>
        <v>56.650000000000006</v>
      </c>
      <c r="I2611" s="36">
        <f t="shared" si="521"/>
        <v>15.526153125000004</v>
      </c>
      <c r="J2611" s="36">
        <f t="shared" si="523"/>
        <v>0.22424062500000008</v>
      </c>
      <c r="K2611" s="36">
        <f t="shared" si="524"/>
        <v>15.526153125000004</v>
      </c>
      <c r="L2611" s="36">
        <f t="shared" si="525"/>
        <v>72.400393750000006</v>
      </c>
      <c r="M2611" s="36">
        <f t="shared" si="526"/>
        <v>5.6617107912500009</v>
      </c>
      <c r="N2611" s="36">
        <f t="shared" si="527"/>
        <v>78.062104541250008</v>
      </c>
      <c r="O2611" s="36">
        <f t="shared" si="528"/>
        <v>14.224975522735164</v>
      </c>
      <c r="P2611" s="36">
        <f t="shared" si="529"/>
        <v>92.287080063985172</v>
      </c>
      <c r="Q2611" s="38" t="e">
        <v>#N/A</v>
      </c>
      <c r="R2611" s="39" t="str">
        <f t="shared" si="530"/>
        <v xml:space="preserve"> </v>
      </c>
      <c r="S2611" s="40"/>
      <c r="T2611" s="41" t="str">
        <f t="shared" si="531"/>
        <v/>
      </c>
      <c r="U2611" s="41" t="str">
        <f t="shared" si="532"/>
        <v/>
      </c>
      <c r="V2611" s="41" t="e">
        <f t="shared" si="520"/>
        <v>#N/A</v>
      </c>
      <c r="W2611" s="18" t="e">
        <f>_xlfn.XLOOKUP($B2611,'[1]Query2 w Prices'!$B:$B,'[1]Query2 w Prices'!$L:$L)</f>
        <v>#N/A</v>
      </c>
    </row>
    <row r="2612" spans="2:23" ht="16.5" customHeight="1" x14ac:dyDescent="0.25">
      <c r="B2612" s="42" t="s">
        <v>4303</v>
      </c>
      <c r="C2612" s="33" t="s">
        <v>7313</v>
      </c>
      <c r="D2612" s="34" t="str">
        <f>_xlfn.XLOOKUP($B2612,[1]Redo!$A:$A,[1]Redo!$AD:$AD)</f>
        <v>SGN,S11,BFY,W21-1a,</v>
      </c>
      <c r="E2612" s="35">
        <v>1326</v>
      </c>
      <c r="F2612" s="36">
        <f>_xlfn.XLOOKUP($B2612,'[1]DOT Signs Costs (2)'!$A:$A,'[1]DOT Signs Costs (2)'!$Y:$Y)</f>
        <v>0.46115</v>
      </c>
      <c r="G2612" s="37">
        <f t="shared" si="522"/>
        <v>27.669</v>
      </c>
      <c r="H2612" s="36">
        <f>_xlfn.XLOOKUP($B2612,'[1]DOT Signs Costs (2)'!$A:$A,'[1]DOT Signs Costs (2)'!$W:$W)</f>
        <v>81.576000000000008</v>
      </c>
      <c r="I2612" s="36">
        <f t="shared" si="521"/>
        <v>21.3927485</v>
      </c>
      <c r="J2612" s="36">
        <f t="shared" si="523"/>
        <v>0.30897050000000004</v>
      </c>
      <c r="K2612" s="36">
        <f t="shared" si="524"/>
        <v>21.3927485</v>
      </c>
      <c r="L2612" s="36">
        <f t="shared" si="525"/>
        <v>103.277719</v>
      </c>
      <c r="M2612" s="36">
        <f t="shared" si="526"/>
        <v>8.0763176258000016</v>
      </c>
      <c r="N2612" s="36">
        <f t="shared" si="527"/>
        <v>111.35403662580001</v>
      </c>
      <c r="O2612" s="36">
        <f t="shared" si="528"/>
        <v>20.291644129613871</v>
      </c>
      <c r="P2612" s="36">
        <f t="shared" si="529"/>
        <v>131.64568075541388</v>
      </c>
      <c r="Q2612" s="38">
        <v>74.900000000000006</v>
      </c>
      <c r="R2612" s="39">
        <f t="shared" si="530"/>
        <v>-0.43104855723175883</v>
      </c>
      <c r="S2612" s="40"/>
      <c r="T2612" s="41" t="str">
        <f t="shared" si="531"/>
        <v/>
      </c>
      <c r="U2612" s="41" t="str">
        <f t="shared" si="532"/>
        <v/>
      </c>
      <c r="V2612" s="41">
        <f t="shared" si="520"/>
        <v>74.900000000000006</v>
      </c>
      <c r="W2612" s="18">
        <f>_xlfn.XLOOKUP($B2612,'[1]Query2 w Prices'!$B:$B,'[1]Query2 w Prices'!$L:$L)</f>
        <v>74.823300000000003</v>
      </c>
    </row>
    <row r="2613" spans="2:23" ht="16.5" customHeight="1" x14ac:dyDescent="0.25">
      <c r="B2613" s="32" t="s">
        <v>4305</v>
      </c>
      <c r="C2613" s="33" t="s">
        <v>7314</v>
      </c>
      <c r="D2613" s="34" t="str">
        <f>_xlfn.XLOOKUP($B2613,[1]Redo!$A:$A,[1]Redo!$AD:$AD)</f>
        <v>SGN,S11,BFY,W21-1a,</v>
      </c>
      <c r="E2613" s="35">
        <v>1326</v>
      </c>
      <c r="F2613" s="36">
        <f>_xlfn.XLOOKUP($B2613,'[1]DOT Signs Costs (2)'!$A:$A,'[1]DOT Signs Costs (2)'!$Y:$Y)</f>
        <v>0.77759999999999996</v>
      </c>
      <c r="G2613" s="37">
        <f t="shared" si="522"/>
        <v>46.655999999999999</v>
      </c>
      <c r="H2613" s="36">
        <f>_xlfn.XLOOKUP($B2613,'[1]DOT Signs Costs (2)'!$A:$A,'[1]DOT Signs Costs (2)'!$W:$W)</f>
        <v>145.024</v>
      </c>
      <c r="I2613" s="36">
        <f t="shared" si="521"/>
        <v>36.072863999999996</v>
      </c>
      <c r="J2613" s="36">
        <f t="shared" si="523"/>
        <v>0.52099200000000001</v>
      </c>
      <c r="K2613" s="36">
        <f t="shared" si="524"/>
        <v>36.072863999999996</v>
      </c>
      <c r="L2613" s="36">
        <f t="shared" si="525"/>
        <v>181.61785600000002</v>
      </c>
      <c r="M2613" s="36">
        <f t="shared" si="526"/>
        <v>14.202516339200002</v>
      </c>
      <c r="N2613" s="36">
        <f t="shared" si="527"/>
        <v>195.82037233920002</v>
      </c>
      <c r="O2613" s="36">
        <f t="shared" si="528"/>
        <v>35.683639580919262</v>
      </c>
      <c r="P2613" s="36">
        <f t="shared" si="529"/>
        <v>231.5040119201193</v>
      </c>
      <c r="Q2613" s="38">
        <v>136.12</v>
      </c>
      <c r="R2613" s="39">
        <f t="shared" si="530"/>
        <v>-0.41201882908634707</v>
      </c>
      <c r="S2613" s="40"/>
      <c r="T2613" s="41" t="str">
        <f t="shared" si="531"/>
        <v/>
      </c>
      <c r="U2613" s="41" t="str">
        <f t="shared" si="532"/>
        <v/>
      </c>
      <c r="V2613" s="41">
        <f t="shared" si="520"/>
        <v>136.12</v>
      </c>
      <c r="W2613" s="18">
        <f>_xlfn.XLOOKUP($B2613,'[1]Query2 w Prices'!$B:$B,'[1]Query2 w Prices'!$L:$L)</f>
        <v>136.04230000000001</v>
      </c>
    </row>
    <row r="2614" spans="2:23" ht="16.5" customHeight="1" x14ac:dyDescent="0.25">
      <c r="B2614" s="42" t="s">
        <v>4306</v>
      </c>
      <c r="C2614" s="33" t="s">
        <v>7315</v>
      </c>
      <c r="D2614" s="34" t="str">
        <f>_xlfn.XLOOKUP($B2614,[1]Redo!$A:$A,[1]Redo!$AD:$AD)</f>
        <v>SGN,S11,BFY,W21-2,</v>
      </c>
      <c r="E2614" s="35">
        <v>1326</v>
      </c>
      <c r="F2614" s="36">
        <f>_xlfn.XLOOKUP($B2614,'[1]DOT Signs Costs (2)'!$A:$A,'[1]DOT Signs Costs (2)'!$Y:$Y)</f>
        <v>0.33468750000000008</v>
      </c>
      <c r="G2614" s="37">
        <f t="shared" si="522"/>
        <v>20.081250000000004</v>
      </c>
      <c r="H2614" s="36">
        <f>_xlfn.XLOOKUP($B2614,'[1]DOT Signs Costs (2)'!$A:$A,'[1]DOT Signs Costs (2)'!$W:$W)</f>
        <v>56.650000000000006</v>
      </c>
      <c r="I2614" s="36">
        <f t="shared" si="521"/>
        <v>15.526153125000004</v>
      </c>
      <c r="J2614" s="36">
        <f t="shared" si="523"/>
        <v>0.22424062500000008</v>
      </c>
      <c r="K2614" s="36">
        <f t="shared" si="524"/>
        <v>15.526153125000004</v>
      </c>
      <c r="L2614" s="36">
        <f t="shared" si="525"/>
        <v>72.400393750000006</v>
      </c>
      <c r="M2614" s="36">
        <f t="shared" si="526"/>
        <v>5.6617107912500009</v>
      </c>
      <c r="N2614" s="36">
        <f t="shared" si="527"/>
        <v>78.062104541250008</v>
      </c>
      <c r="O2614" s="36">
        <f t="shared" si="528"/>
        <v>14.224975522735164</v>
      </c>
      <c r="P2614" s="36">
        <f t="shared" si="529"/>
        <v>92.287080063985172</v>
      </c>
      <c r="Q2614" s="38" t="e">
        <v>#N/A</v>
      </c>
      <c r="R2614" s="39" t="str">
        <f t="shared" si="530"/>
        <v xml:space="preserve"> </v>
      </c>
      <c r="S2614" s="40"/>
      <c r="T2614" s="41" t="str">
        <f t="shared" si="531"/>
        <v/>
      </c>
      <c r="U2614" s="41" t="str">
        <f t="shared" si="532"/>
        <v/>
      </c>
      <c r="V2614" s="41" t="e">
        <f t="shared" si="520"/>
        <v>#N/A</v>
      </c>
      <c r="W2614" s="18" t="e">
        <f>_xlfn.XLOOKUP($B2614,'[1]Query2 w Prices'!$B:$B,'[1]Query2 w Prices'!$L:$L)</f>
        <v>#N/A</v>
      </c>
    </row>
    <row r="2615" spans="2:23" ht="16.5" customHeight="1" x14ac:dyDescent="0.25">
      <c r="B2615" s="32" t="s">
        <v>4310</v>
      </c>
      <c r="C2615" s="33" t="s">
        <v>7316</v>
      </c>
      <c r="D2615" s="34" t="str">
        <f>_xlfn.XLOOKUP($B2615,[1]Redo!$A:$A,[1]Redo!$AD:$AD)</f>
        <v>SGN,S11,BFY,W21-2,</v>
      </c>
      <c r="E2615" s="35">
        <v>1326</v>
      </c>
      <c r="F2615" s="36">
        <f>_xlfn.XLOOKUP($B2615,'[1]DOT Signs Costs (2)'!$A:$A,'[1]DOT Signs Costs (2)'!$Y:$Y)</f>
        <v>0.46115</v>
      </c>
      <c r="G2615" s="37">
        <f t="shared" si="522"/>
        <v>27.669</v>
      </c>
      <c r="H2615" s="36">
        <f>_xlfn.XLOOKUP($B2615,'[1]DOT Signs Costs (2)'!$A:$A,'[1]DOT Signs Costs (2)'!$W:$W)</f>
        <v>81.576000000000008</v>
      </c>
      <c r="I2615" s="36">
        <f t="shared" si="521"/>
        <v>21.3927485</v>
      </c>
      <c r="J2615" s="36">
        <f t="shared" si="523"/>
        <v>0.30897050000000004</v>
      </c>
      <c r="K2615" s="36">
        <f t="shared" si="524"/>
        <v>21.3927485</v>
      </c>
      <c r="L2615" s="36">
        <f t="shared" si="525"/>
        <v>103.277719</v>
      </c>
      <c r="M2615" s="36">
        <f t="shared" si="526"/>
        <v>8.0763176258000016</v>
      </c>
      <c r="N2615" s="36">
        <f t="shared" si="527"/>
        <v>111.35403662580001</v>
      </c>
      <c r="O2615" s="36">
        <f t="shared" si="528"/>
        <v>20.291644129613871</v>
      </c>
      <c r="P2615" s="36">
        <f t="shared" si="529"/>
        <v>131.64568075541388</v>
      </c>
      <c r="Q2615" s="38">
        <v>74.900000000000006</v>
      </c>
      <c r="R2615" s="39">
        <f t="shared" si="530"/>
        <v>-0.43104855723175883</v>
      </c>
      <c r="S2615" s="40"/>
      <c r="T2615" s="41" t="str">
        <f t="shared" si="531"/>
        <v/>
      </c>
      <c r="U2615" s="41" t="str">
        <f t="shared" si="532"/>
        <v/>
      </c>
      <c r="V2615" s="41">
        <f t="shared" si="520"/>
        <v>74.900000000000006</v>
      </c>
      <c r="W2615" s="18">
        <f>_xlfn.XLOOKUP($B2615,'[1]Query2 w Prices'!$B:$B,'[1]Query2 w Prices'!$L:$L)</f>
        <v>74.823300000000003</v>
      </c>
    </row>
    <row r="2616" spans="2:23" ht="16.5" customHeight="1" x14ac:dyDescent="0.25">
      <c r="B2616" s="42" t="s">
        <v>4312</v>
      </c>
      <c r="C2616" s="33" t="s">
        <v>7317</v>
      </c>
      <c r="D2616" s="34" t="str">
        <f>_xlfn.XLOOKUP($B2616,[1]Redo!$A:$A,[1]Redo!$AD:$AD)</f>
        <v>SGN,S11,BFY,W21-2,</v>
      </c>
      <c r="E2616" s="35">
        <v>1326</v>
      </c>
      <c r="F2616" s="36">
        <f>_xlfn.XLOOKUP($B2616,'[1]DOT Signs Costs (2)'!$A:$A,'[1]DOT Signs Costs (2)'!$Y:$Y)</f>
        <v>0.77759999999999996</v>
      </c>
      <c r="G2616" s="37">
        <f t="shared" si="522"/>
        <v>46.655999999999999</v>
      </c>
      <c r="H2616" s="36">
        <f>_xlfn.XLOOKUP($B2616,'[1]DOT Signs Costs (2)'!$A:$A,'[1]DOT Signs Costs (2)'!$W:$W)</f>
        <v>145.024</v>
      </c>
      <c r="I2616" s="36">
        <f t="shared" si="521"/>
        <v>36.072863999999996</v>
      </c>
      <c r="J2616" s="36">
        <f t="shared" si="523"/>
        <v>0.52099200000000001</v>
      </c>
      <c r="K2616" s="36">
        <f t="shared" si="524"/>
        <v>36.072863999999996</v>
      </c>
      <c r="L2616" s="36">
        <f t="shared" si="525"/>
        <v>181.61785600000002</v>
      </c>
      <c r="M2616" s="36">
        <f t="shared" si="526"/>
        <v>14.202516339200002</v>
      </c>
      <c r="N2616" s="36">
        <f t="shared" si="527"/>
        <v>195.82037233920002</v>
      </c>
      <c r="O2616" s="36">
        <f t="shared" si="528"/>
        <v>35.683639580919262</v>
      </c>
      <c r="P2616" s="36">
        <f t="shared" si="529"/>
        <v>231.5040119201193</v>
      </c>
      <c r="Q2616" s="38">
        <v>136.12</v>
      </c>
      <c r="R2616" s="39">
        <f t="shared" si="530"/>
        <v>-0.41201882908634707</v>
      </c>
      <c r="S2616" s="40"/>
      <c r="T2616" s="41" t="str">
        <f t="shared" si="531"/>
        <v/>
      </c>
      <c r="U2616" s="41" t="str">
        <f t="shared" si="532"/>
        <v/>
      </c>
      <c r="V2616" s="41">
        <f t="shared" si="520"/>
        <v>136.12</v>
      </c>
      <c r="W2616" s="18">
        <f>_xlfn.XLOOKUP($B2616,'[1]Query2 w Prices'!$B:$B,'[1]Query2 w Prices'!$L:$L)</f>
        <v>136.04230000000001</v>
      </c>
    </row>
    <row r="2617" spans="2:23" ht="16.5" customHeight="1" x14ac:dyDescent="0.25">
      <c r="B2617" s="32" t="s">
        <v>4313</v>
      </c>
      <c r="C2617" s="33" t="s">
        <v>7318</v>
      </c>
      <c r="D2617" s="34" t="str">
        <f>_xlfn.XLOOKUP($B2617,[1]Redo!$A:$A,[1]Redo!$AD:$AD)</f>
        <v>SGN,S11,BFY,W21-2,</v>
      </c>
      <c r="E2617" s="35">
        <v>1326</v>
      </c>
      <c r="F2617" s="36">
        <f>_xlfn.XLOOKUP($B2617,'[1]DOT Signs Costs (2)'!$A:$A,'[1]DOT Signs Costs (2)'!$Y:$Y)</f>
        <v>0.77759999999999996</v>
      </c>
      <c r="G2617" s="37">
        <f t="shared" si="522"/>
        <v>46.655999999999999</v>
      </c>
      <c r="H2617" s="36">
        <f>_xlfn.XLOOKUP($B2617,'[1]DOT Signs Costs (2)'!$A:$A,'[1]DOT Signs Costs (2)'!$W:$W)</f>
        <v>145.024</v>
      </c>
      <c r="I2617" s="36">
        <f t="shared" si="521"/>
        <v>36.072863999999996</v>
      </c>
      <c r="J2617" s="36">
        <f t="shared" si="523"/>
        <v>0.52099200000000001</v>
      </c>
      <c r="K2617" s="36">
        <f t="shared" si="524"/>
        <v>36.072863999999996</v>
      </c>
      <c r="L2617" s="36">
        <f t="shared" si="525"/>
        <v>181.61785600000002</v>
      </c>
      <c r="M2617" s="36">
        <f t="shared" si="526"/>
        <v>14.202516339200002</v>
      </c>
      <c r="N2617" s="36">
        <f t="shared" si="527"/>
        <v>195.82037233920002</v>
      </c>
      <c r="O2617" s="36">
        <f t="shared" si="528"/>
        <v>35.683639580919262</v>
      </c>
      <c r="P2617" s="36">
        <f t="shared" si="529"/>
        <v>231.5040119201193</v>
      </c>
      <c r="Q2617" s="38">
        <v>136.12</v>
      </c>
      <c r="R2617" s="39">
        <f t="shared" si="530"/>
        <v>-0.41201882908634707</v>
      </c>
      <c r="S2617" s="40"/>
      <c r="T2617" s="41" t="str">
        <f t="shared" si="531"/>
        <v/>
      </c>
      <c r="U2617" s="41" t="str">
        <f t="shared" si="532"/>
        <v/>
      </c>
      <c r="V2617" s="41">
        <f t="shared" si="520"/>
        <v>136.12</v>
      </c>
      <c r="W2617" s="18">
        <f>_xlfn.XLOOKUP($B2617,'[1]Query2 w Prices'!$B:$B,'[1]Query2 w Prices'!$L:$L)</f>
        <v>136.04230000000001</v>
      </c>
    </row>
    <row r="2618" spans="2:23" ht="16.5" customHeight="1" x14ac:dyDescent="0.25">
      <c r="B2618" s="42" t="s">
        <v>4309</v>
      </c>
      <c r="C2618" s="33" t="s">
        <v>7319</v>
      </c>
      <c r="D2618" s="34" t="str">
        <f>_xlfn.XLOOKUP($B2618,[1]Redo!$A:$A,[1]Redo!$AD:$AD)</f>
        <v>SGN,S11,BFY,W21-2,</v>
      </c>
      <c r="E2618" s="35">
        <v>1326</v>
      </c>
      <c r="F2618" s="36">
        <f>_xlfn.XLOOKUP($B2618,'[1]DOT Signs Costs (2)'!$A:$A,'[1]DOT Signs Costs (2)'!$Y:$Y)</f>
        <v>0.22939999999999999</v>
      </c>
      <c r="G2618" s="37">
        <f t="shared" si="522"/>
        <v>13.763999999999999</v>
      </c>
      <c r="H2618" s="36">
        <f>_xlfn.XLOOKUP($B2618,'[1]DOT Signs Costs (2)'!$A:$A,'[1]DOT Signs Costs (2)'!$W:$W)</f>
        <v>36.256</v>
      </c>
      <c r="I2618" s="36">
        <f t="shared" si="521"/>
        <v>10.641866</v>
      </c>
      <c r="J2618" s="36">
        <f t="shared" si="523"/>
        <v>0.153698</v>
      </c>
      <c r="K2618" s="36">
        <f t="shared" si="524"/>
        <v>10.641866</v>
      </c>
      <c r="L2618" s="36">
        <f t="shared" si="525"/>
        <v>47.051563999999999</v>
      </c>
      <c r="M2618" s="36">
        <f t="shared" si="526"/>
        <v>3.6794323048000002</v>
      </c>
      <c r="N2618" s="36">
        <f t="shared" si="527"/>
        <v>50.730996304800001</v>
      </c>
      <c r="O2618" s="36">
        <f t="shared" si="528"/>
        <v>9.2445263283724479</v>
      </c>
      <c r="P2618" s="36">
        <f t="shared" si="529"/>
        <v>59.975522633172446</v>
      </c>
      <c r="Q2618" s="38">
        <v>36.36</v>
      </c>
      <c r="R2618" s="39">
        <f t="shared" si="530"/>
        <v>-0.39375267769839667</v>
      </c>
      <c r="S2618" s="40"/>
      <c r="T2618" s="41" t="str">
        <f t="shared" si="531"/>
        <v/>
      </c>
      <c r="U2618" s="41" t="str">
        <f t="shared" si="532"/>
        <v/>
      </c>
      <c r="V2618" s="41">
        <f t="shared" si="520"/>
        <v>36.36</v>
      </c>
      <c r="W2618" s="18">
        <f>_xlfn.XLOOKUP($B2618,'[1]Query2 w Prices'!$B:$B,'[1]Query2 w Prices'!$L:$L)</f>
        <v>36.277999999999999</v>
      </c>
    </row>
    <row r="2619" spans="2:23" ht="16.5" customHeight="1" x14ac:dyDescent="0.25">
      <c r="B2619" s="32" t="s">
        <v>4314</v>
      </c>
      <c r="C2619" s="33" t="s">
        <v>7320</v>
      </c>
      <c r="D2619" s="34" t="str">
        <f>_xlfn.XLOOKUP($B2619,[1]Redo!$A:$A,[1]Redo!$AD:$AD)</f>
        <v>SGN,S11,BFY,W21-3,</v>
      </c>
      <c r="E2619" s="35">
        <v>1326</v>
      </c>
      <c r="F2619" s="36">
        <f>_xlfn.XLOOKUP($B2619,'[1]DOT Signs Costs (2)'!$A:$A,'[1]DOT Signs Costs (2)'!$Y:$Y)</f>
        <v>0.33468750000000008</v>
      </c>
      <c r="G2619" s="37">
        <f t="shared" si="522"/>
        <v>20.081250000000004</v>
      </c>
      <c r="H2619" s="36">
        <f>_xlfn.XLOOKUP($B2619,'[1]DOT Signs Costs (2)'!$A:$A,'[1]DOT Signs Costs (2)'!$W:$W)</f>
        <v>56.650000000000006</v>
      </c>
      <c r="I2619" s="36">
        <f t="shared" si="521"/>
        <v>15.526153125000004</v>
      </c>
      <c r="J2619" s="36">
        <f t="shared" si="523"/>
        <v>0.22424062500000008</v>
      </c>
      <c r="K2619" s="36">
        <f t="shared" si="524"/>
        <v>15.526153125000004</v>
      </c>
      <c r="L2619" s="36">
        <f t="shared" si="525"/>
        <v>72.400393750000006</v>
      </c>
      <c r="M2619" s="36">
        <f t="shared" si="526"/>
        <v>5.6617107912500009</v>
      </c>
      <c r="N2619" s="36">
        <f t="shared" si="527"/>
        <v>78.062104541250008</v>
      </c>
      <c r="O2619" s="36">
        <f t="shared" si="528"/>
        <v>14.224975522735164</v>
      </c>
      <c r="P2619" s="36">
        <f t="shared" si="529"/>
        <v>92.287080063985172</v>
      </c>
      <c r="Q2619" s="38" t="e">
        <v>#N/A</v>
      </c>
      <c r="R2619" s="39" t="str">
        <f t="shared" si="530"/>
        <v xml:space="preserve"> </v>
      </c>
      <c r="S2619" s="40"/>
      <c r="T2619" s="41" t="str">
        <f t="shared" si="531"/>
        <v/>
      </c>
      <c r="U2619" s="41" t="str">
        <f t="shared" si="532"/>
        <v/>
      </c>
      <c r="V2619" s="41" t="e">
        <f t="shared" si="520"/>
        <v>#N/A</v>
      </c>
      <c r="W2619" s="18" t="e">
        <f>_xlfn.XLOOKUP($B2619,'[1]Query2 w Prices'!$B:$B,'[1]Query2 w Prices'!$L:$L)</f>
        <v>#N/A</v>
      </c>
    </row>
    <row r="2620" spans="2:23" ht="16.5" customHeight="1" x14ac:dyDescent="0.25">
      <c r="B2620" s="42" t="s">
        <v>4317</v>
      </c>
      <c r="C2620" s="33" t="s">
        <v>7321</v>
      </c>
      <c r="D2620" s="34" t="str">
        <f>_xlfn.XLOOKUP($B2620,[1]Redo!$A:$A,[1]Redo!$AD:$AD)</f>
        <v>SGN,S11,BFY,W21-3,</v>
      </c>
      <c r="E2620" s="35">
        <v>1326</v>
      </c>
      <c r="F2620" s="36">
        <f>_xlfn.XLOOKUP($B2620,'[1]DOT Signs Costs (2)'!$A:$A,'[1]DOT Signs Costs (2)'!$Y:$Y)</f>
        <v>0.33468750000000008</v>
      </c>
      <c r="G2620" s="37">
        <f t="shared" si="522"/>
        <v>20.081250000000004</v>
      </c>
      <c r="H2620" s="36">
        <f>_xlfn.XLOOKUP($B2620,'[1]DOT Signs Costs (2)'!$A:$A,'[1]DOT Signs Costs (2)'!$W:$W)</f>
        <v>56.650000000000006</v>
      </c>
      <c r="I2620" s="36">
        <f t="shared" si="521"/>
        <v>15.526153125000004</v>
      </c>
      <c r="J2620" s="36">
        <f t="shared" si="523"/>
        <v>0.22424062500000008</v>
      </c>
      <c r="K2620" s="36">
        <f t="shared" si="524"/>
        <v>15.526153125000004</v>
      </c>
      <c r="L2620" s="36">
        <f t="shared" si="525"/>
        <v>72.400393750000006</v>
      </c>
      <c r="M2620" s="36">
        <f t="shared" si="526"/>
        <v>5.6617107912500009</v>
      </c>
      <c r="N2620" s="36">
        <f t="shared" si="527"/>
        <v>78.062104541250008</v>
      </c>
      <c r="O2620" s="36">
        <f t="shared" si="528"/>
        <v>14.224975522735164</v>
      </c>
      <c r="P2620" s="36">
        <f t="shared" si="529"/>
        <v>92.287080063985172</v>
      </c>
      <c r="Q2620" s="38" t="e">
        <v>#N/A</v>
      </c>
      <c r="R2620" s="39" t="str">
        <f t="shared" si="530"/>
        <v xml:space="preserve"> </v>
      </c>
      <c r="S2620" s="40"/>
      <c r="T2620" s="41" t="str">
        <f t="shared" si="531"/>
        <v/>
      </c>
      <c r="U2620" s="41" t="str">
        <f t="shared" si="532"/>
        <v/>
      </c>
      <c r="V2620" s="41" t="e">
        <f t="shared" si="520"/>
        <v>#N/A</v>
      </c>
      <c r="W2620" s="18" t="e">
        <f>_xlfn.XLOOKUP($B2620,'[1]Query2 w Prices'!$B:$B,'[1]Query2 w Prices'!$L:$L)</f>
        <v>#N/A</v>
      </c>
    </row>
    <row r="2621" spans="2:23" ht="16.5" customHeight="1" x14ac:dyDescent="0.25">
      <c r="B2621" s="32" t="s">
        <v>4319</v>
      </c>
      <c r="C2621" s="33" t="s">
        <v>7322</v>
      </c>
      <c r="D2621" s="34" t="str">
        <f>_xlfn.XLOOKUP($B2621,[1]Redo!$A:$A,[1]Redo!$AD:$AD)</f>
        <v>SGN,S11,BFY,W21-3,</v>
      </c>
      <c r="E2621" s="35">
        <v>1326</v>
      </c>
      <c r="F2621" s="36">
        <f>_xlfn.XLOOKUP($B2621,'[1]DOT Signs Costs (2)'!$A:$A,'[1]DOT Signs Costs (2)'!$Y:$Y)</f>
        <v>0.33468750000000008</v>
      </c>
      <c r="G2621" s="37">
        <f t="shared" si="522"/>
        <v>20.081250000000004</v>
      </c>
      <c r="H2621" s="36">
        <f>_xlfn.XLOOKUP($B2621,'[1]DOT Signs Costs (2)'!$A:$A,'[1]DOT Signs Costs (2)'!$W:$W)</f>
        <v>56.650000000000006</v>
      </c>
      <c r="I2621" s="36">
        <f t="shared" si="521"/>
        <v>15.526153125000004</v>
      </c>
      <c r="J2621" s="36">
        <f t="shared" si="523"/>
        <v>0.22424062500000008</v>
      </c>
      <c r="K2621" s="36">
        <f t="shared" si="524"/>
        <v>15.526153125000004</v>
      </c>
      <c r="L2621" s="36">
        <f t="shared" si="525"/>
        <v>72.400393750000006</v>
      </c>
      <c r="M2621" s="36">
        <f t="shared" si="526"/>
        <v>5.6617107912500009</v>
      </c>
      <c r="N2621" s="36">
        <f t="shared" si="527"/>
        <v>78.062104541250008</v>
      </c>
      <c r="O2621" s="36">
        <f t="shared" si="528"/>
        <v>14.224975522735164</v>
      </c>
      <c r="P2621" s="36">
        <f t="shared" si="529"/>
        <v>92.287080063985172</v>
      </c>
      <c r="Q2621" s="38" t="e">
        <v>#N/A</v>
      </c>
      <c r="R2621" s="39" t="str">
        <f t="shared" si="530"/>
        <v xml:space="preserve"> </v>
      </c>
      <c r="S2621" s="40"/>
      <c r="T2621" s="41" t="str">
        <f t="shared" si="531"/>
        <v/>
      </c>
      <c r="U2621" s="41" t="str">
        <f t="shared" si="532"/>
        <v/>
      </c>
      <c r="V2621" s="41" t="e">
        <f t="shared" si="520"/>
        <v>#N/A</v>
      </c>
      <c r="W2621" s="18" t="e">
        <f>_xlfn.XLOOKUP($B2621,'[1]Query2 w Prices'!$B:$B,'[1]Query2 w Prices'!$L:$L)</f>
        <v>#N/A</v>
      </c>
    </row>
    <row r="2622" spans="2:23" ht="16.5" customHeight="1" x14ac:dyDescent="0.25">
      <c r="B2622" s="42" t="s">
        <v>4321</v>
      </c>
      <c r="C2622" s="33" t="s">
        <v>7323</v>
      </c>
      <c r="D2622" s="34" t="str">
        <f>_xlfn.XLOOKUP($B2622,[1]Redo!$A:$A,[1]Redo!$AD:$AD)</f>
        <v>SGN,S11,BFY,W21-3,</v>
      </c>
      <c r="E2622" s="35">
        <v>1326</v>
      </c>
      <c r="F2622" s="36">
        <f>_xlfn.XLOOKUP($B2622,'[1]DOT Signs Costs (2)'!$A:$A,'[1]DOT Signs Costs (2)'!$Y:$Y)</f>
        <v>0.46115</v>
      </c>
      <c r="G2622" s="37">
        <f t="shared" si="522"/>
        <v>27.669</v>
      </c>
      <c r="H2622" s="36">
        <f>_xlfn.XLOOKUP($B2622,'[1]DOT Signs Costs (2)'!$A:$A,'[1]DOT Signs Costs (2)'!$W:$W)</f>
        <v>81.576000000000008</v>
      </c>
      <c r="I2622" s="36">
        <f t="shared" si="521"/>
        <v>21.3927485</v>
      </c>
      <c r="J2622" s="36">
        <f t="shared" si="523"/>
        <v>0.30897050000000004</v>
      </c>
      <c r="K2622" s="36">
        <f t="shared" si="524"/>
        <v>21.3927485</v>
      </c>
      <c r="L2622" s="36">
        <f t="shared" si="525"/>
        <v>103.277719</v>
      </c>
      <c r="M2622" s="36">
        <f t="shared" si="526"/>
        <v>8.0763176258000016</v>
      </c>
      <c r="N2622" s="36">
        <f t="shared" si="527"/>
        <v>111.35403662580001</v>
      </c>
      <c r="O2622" s="36">
        <f t="shared" si="528"/>
        <v>20.291644129613871</v>
      </c>
      <c r="P2622" s="36">
        <f t="shared" si="529"/>
        <v>131.64568075541388</v>
      </c>
      <c r="Q2622" s="38">
        <v>74.900000000000006</v>
      </c>
      <c r="R2622" s="39">
        <f t="shared" si="530"/>
        <v>-0.43104855723175883</v>
      </c>
      <c r="S2622" s="40"/>
      <c r="T2622" s="41" t="str">
        <f t="shared" si="531"/>
        <v/>
      </c>
      <c r="U2622" s="41" t="str">
        <f t="shared" si="532"/>
        <v/>
      </c>
      <c r="V2622" s="41">
        <f t="shared" si="520"/>
        <v>74.900000000000006</v>
      </c>
      <c r="W2622" s="18">
        <f>_xlfn.XLOOKUP($B2622,'[1]Query2 w Prices'!$B:$B,'[1]Query2 w Prices'!$L:$L)</f>
        <v>74.823300000000003</v>
      </c>
    </row>
    <row r="2623" spans="2:23" ht="16.5" customHeight="1" x14ac:dyDescent="0.25">
      <c r="B2623" s="32" t="s">
        <v>4322</v>
      </c>
      <c r="C2623" s="33" t="s">
        <v>7324</v>
      </c>
      <c r="D2623" s="34" t="str">
        <f>_xlfn.XLOOKUP($B2623,[1]Redo!$A:$A,[1]Redo!$AD:$AD)</f>
        <v>SGN,S11,BFY,W21-3,</v>
      </c>
      <c r="E2623" s="35">
        <v>1326</v>
      </c>
      <c r="F2623" s="36">
        <f>_xlfn.XLOOKUP($B2623,'[1]DOT Signs Costs (2)'!$A:$A,'[1]DOT Signs Costs (2)'!$Y:$Y)</f>
        <v>0.46115</v>
      </c>
      <c r="G2623" s="37">
        <f t="shared" si="522"/>
        <v>27.669</v>
      </c>
      <c r="H2623" s="36">
        <f>_xlfn.XLOOKUP($B2623,'[1]DOT Signs Costs (2)'!$A:$A,'[1]DOT Signs Costs (2)'!$W:$W)</f>
        <v>81.576000000000008</v>
      </c>
      <c r="I2623" s="36">
        <f t="shared" si="521"/>
        <v>21.3927485</v>
      </c>
      <c r="J2623" s="36">
        <f t="shared" si="523"/>
        <v>0.30897050000000004</v>
      </c>
      <c r="K2623" s="36">
        <f t="shared" si="524"/>
        <v>21.3927485</v>
      </c>
      <c r="L2623" s="36">
        <f t="shared" si="525"/>
        <v>103.277719</v>
      </c>
      <c r="M2623" s="36">
        <f t="shared" si="526"/>
        <v>8.0763176258000016</v>
      </c>
      <c r="N2623" s="36">
        <f t="shared" si="527"/>
        <v>111.35403662580001</v>
      </c>
      <c r="O2623" s="36">
        <f t="shared" si="528"/>
        <v>20.291644129613871</v>
      </c>
      <c r="P2623" s="36">
        <f t="shared" si="529"/>
        <v>131.64568075541388</v>
      </c>
      <c r="Q2623" s="38">
        <v>74.900000000000006</v>
      </c>
      <c r="R2623" s="39">
        <f t="shared" si="530"/>
        <v>-0.43104855723175883</v>
      </c>
      <c r="S2623" s="40"/>
      <c r="T2623" s="41" t="str">
        <f t="shared" si="531"/>
        <v/>
      </c>
      <c r="U2623" s="41" t="str">
        <f t="shared" si="532"/>
        <v/>
      </c>
      <c r="V2623" s="41">
        <f t="shared" si="520"/>
        <v>74.900000000000006</v>
      </c>
      <c r="W2623" s="18">
        <f>_xlfn.XLOOKUP($B2623,'[1]Query2 w Prices'!$B:$B,'[1]Query2 w Prices'!$L:$L)</f>
        <v>74.823300000000003</v>
      </c>
    </row>
    <row r="2624" spans="2:23" ht="16.5" customHeight="1" x14ac:dyDescent="0.25">
      <c r="B2624" s="42" t="s">
        <v>4323</v>
      </c>
      <c r="C2624" s="33" t="s">
        <v>7325</v>
      </c>
      <c r="D2624" s="34" t="str">
        <f>_xlfn.XLOOKUP($B2624,[1]Redo!$A:$A,[1]Redo!$AD:$AD)</f>
        <v>SGN,S11,BFY,W21-3,</v>
      </c>
      <c r="E2624" s="35">
        <v>1326</v>
      </c>
      <c r="F2624" s="36">
        <f>_xlfn.XLOOKUP($B2624,'[1]DOT Signs Costs (2)'!$A:$A,'[1]DOT Signs Costs (2)'!$Y:$Y)</f>
        <v>0.46115</v>
      </c>
      <c r="G2624" s="37">
        <f t="shared" si="522"/>
        <v>27.669</v>
      </c>
      <c r="H2624" s="36">
        <f>_xlfn.XLOOKUP($B2624,'[1]DOT Signs Costs (2)'!$A:$A,'[1]DOT Signs Costs (2)'!$W:$W)</f>
        <v>81.576000000000008</v>
      </c>
      <c r="I2624" s="36">
        <f t="shared" si="521"/>
        <v>21.3927485</v>
      </c>
      <c r="J2624" s="36">
        <f t="shared" si="523"/>
        <v>0.30897050000000004</v>
      </c>
      <c r="K2624" s="36">
        <f t="shared" si="524"/>
        <v>21.3927485</v>
      </c>
      <c r="L2624" s="36">
        <f t="shared" si="525"/>
        <v>103.277719</v>
      </c>
      <c r="M2624" s="36">
        <f t="shared" si="526"/>
        <v>8.0763176258000016</v>
      </c>
      <c r="N2624" s="36">
        <f t="shared" si="527"/>
        <v>111.35403662580001</v>
      </c>
      <c r="O2624" s="36">
        <f t="shared" si="528"/>
        <v>20.291644129613871</v>
      </c>
      <c r="P2624" s="36">
        <f t="shared" si="529"/>
        <v>131.64568075541388</v>
      </c>
      <c r="Q2624" s="38">
        <v>74.900000000000006</v>
      </c>
      <c r="R2624" s="39">
        <f t="shared" si="530"/>
        <v>-0.43104855723175883</v>
      </c>
      <c r="S2624" s="40"/>
      <c r="T2624" s="41" t="str">
        <f t="shared" si="531"/>
        <v/>
      </c>
      <c r="U2624" s="41" t="str">
        <f t="shared" si="532"/>
        <v/>
      </c>
      <c r="V2624" s="41">
        <f t="shared" si="520"/>
        <v>74.900000000000006</v>
      </c>
      <c r="W2624" s="18">
        <f>_xlfn.XLOOKUP($B2624,'[1]Query2 w Prices'!$B:$B,'[1]Query2 w Prices'!$L:$L)</f>
        <v>74.823300000000003</v>
      </c>
    </row>
    <row r="2625" spans="2:23" ht="16.5" customHeight="1" x14ac:dyDescent="0.25">
      <c r="B2625" s="32" t="s">
        <v>4324</v>
      </c>
      <c r="C2625" s="33" t="s">
        <v>7326</v>
      </c>
      <c r="D2625" s="34" t="str">
        <f>_xlfn.XLOOKUP($B2625,[1]Redo!$A:$A,[1]Redo!$AD:$AD)</f>
        <v>SGN,S11,BFY,W21-3,</v>
      </c>
      <c r="E2625" s="35">
        <v>1326</v>
      </c>
      <c r="F2625" s="36">
        <f>_xlfn.XLOOKUP($B2625,'[1]DOT Signs Costs (2)'!$A:$A,'[1]DOT Signs Costs (2)'!$Y:$Y)</f>
        <v>0.77759999999999996</v>
      </c>
      <c r="G2625" s="37">
        <f t="shared" si="522"/>
        <v>46.655999999999999</v>
      </c>
      <c r="H2625" s="36">
        <f>_xlfn.XLOOKUP($B2625,'[1]DOT Signs Costs (2)'!$A:$A,'[1]DOT Signs Costs (2)'!$W:$W)</f>
        <v>145.024</v>
      </c>
      <c r="I2625" s="36">
        <f t="shared" si="521"/>
        <v>36.072863999999996</v>
      </c>
      <c r="J2625" s="36">
        <f t="shared" si="523"/>
        <v>0.52099200000000001</v>
      </c>
      <c r="K2625" s="36">
        <f t="shared" si="524"/>
        <v>36.072863999999996</v>
      </c>
      <c r="L2625" s="36">
        <f t="shared" si="525"/>
        <v>181.61785600000002</v>
      </c>
      <c r="M2625" s="36">
        <f t="shared" si="526"/>
        <v>14.202516339200002</v>
      </c>
      <c r="N2625" s="36">
        <f t="shared" si="527"/>
        <v>195.82037233920002</v>
      </c>
      <c r="O2625" s="36">
        <f t="shared" si="528"/>
        <v>35.683639580919262</v>
      </c>
      <c r="P2625" s="36">
        <f t="shared" si="529"/>
        <v>231.5040119201193</v>
      </c>
      <c r="Q2625" s="38">
        <v>136.12</v>
      </c>
      <c r="R2625" s="39">
        <f t="shared" si="530"/>
        <v>-0.41201882908634707</v>
      </c>
      <c r="S2625" s="40"/>
      <c r="T2625" s="41" t="str">
        <f t="shared" si="531"/>
        <v/>
      </c>
      <c r="U2625" s="41" t="str">
        <f t="shared" si="532"/>
        <v/>
      </c>
      <c r="V2625" s="41">
        <f t="shared" si="520"/>
        <v>136.12</v>
      </c>
      <c r="W2625" s="18">
        <f>_xlfn.XLOOKUP($B2625,'[1]Query2 w Prices'!$B:$B,'[1]Query2 w Prices'!$L:$L)</f>
        <v>136.04230000000001</v>
      </c>
    </row>
    <row r="2626" spans="2:23" ht="16.5" customHeight="1" x14ac:dyDescent="0.25">
      <c r="B2626" s="42" t="s">
        <v>4325</v>
      </c>
      <c r="C2626" s="33" t="s">
        <v>7327</v>
      </c>
      <c r="D2626" s="34" t="str">
        <f>_xlfn.XLOOKUP($B2626,[1]Redo!$A:$A,[1]Redo!$AD:$AD)</f>
        <v>SGN,S11,BFY,W21-3,</v>
      </c>
      <c r="E2626" s="35">
        <v>1326</v>
      </c>
      <c r="F2626" s="36">
        <f>_xlfn.XLOOKUP($B2626,'[1]DOT Signs Costs (2)'!$A:$A,'[1]DOT Signs Costs (2)'!$Y:$Y)</f>
        <v>0.77759999999999996</v>
      </c>
      <c r="G2626" s="37">
        <f t="shared" si="522"/>
        <v>46.655999999999999</v>
      </c>
      <c r="H2626" s="36">
        <f>_xlfn.XLOOKUP($B2626,'[1]DOT Signs Costs (2)'!$A:$A,'[1]DOT Signs Costs (2)'!$W:$W)</f>
        <v>145.024</v>
      </c>
      <c r="I2626" s="36">
        <f t="shared" si="521"/>
        <v>36.072863999999996</v>
      </c>
      <c r="J2626" s="36">
        <f t="shared" si="523"/>
        <v>0.52099200000000001</v>
      </c>
      <c r="K2626" s="36">
        <f t="shared" si="524"/>
        <v>36.072863999999996</v>
      </c>
      <c r="L2626" s="36">
        <f t="shared" si="525"/>
        <v>181.61785600000002</v>
      </c>
      <c r="M2626" s="36">
        <f t="shared" si="526"/>
        <v>14.202516339200002</v>
      </c>
      <c r="N2626" s="36">
        <f t="shared" si="527"/>
        <v>195.82037233920002</v>
      </c>
      <c r="O2626" s="36">
        <f t="shared" si="528"/>
        <v>35.683639580919262</v>
      </c>
      <c r="P2626" s="36">
        <f t="shared" si="529"/>
        <v>231.5040119201193</v>
      </c>
      <c r="Q2626" s="38">
        <v>136.12</v>
      </c>
      <c r="R2626" s="39">
        <f t="shared" si="530"/>
        <v>-0.41201882908634707</v>
      </c>
      <c r="S2626" s="40"/>
      <c r="T2626" s="41" t="str">
        <f t="shared" si="531"/>
        <v/>
      </c>
      <c r="U2626" s="41" t="str">
        <f t="shared" si="532"/>
        <v/>
      </c>
      <c r="V2626" s="41">
        <f t="shared" si="520"/>
        <v>136.12</v>
      </c>
      <c r="W2626" s="18">
        <f>_xlfn.XLOOKUP($B2626,'[1]Query2 w Prices'!$B:$B,'[1]Query2 w Prices'!$L:$L)</f>
        <v>136.04230000000001</v>
      </c>
    </row>
    <row r="2627" spans="2:23" ht="16.5" customHeight="1" x14ac:dyDescent="0.25">
      <c r="B2627" s="32" t="s">
        <v>4326</v>
      </c>
      <c r="C2627" s="33" t="s">
        <v>7328</v>
      </c>
      <c r="D2627" s="34" t="str">
        <f>_xlfn.XLOOKUP($B2627,[1]Redo!$A:$A,[1]Redo!$AD:$AD)</f>
        <v>SGN,S11,BFY,W21-3,</v>
      </c>
      <c r="E2627" s="35">
        <v>1326</v>
      </c>
      <c r="F2627" s="36">
        <f>_xlfn.XLOOKUP($B2627,'[1]DOT Signs Costs (2)'!$A:$A,'[1]DOT Signs Costs (2)'!$Y:$Y)</f>
        <v>0.77759999999999996</v>
      </c>
      <c r="G2627" s="37">
        <f t="shared" si="522"/>
        <v>46.655999999999999</v>
      </c>
      <c r="H2627" s="36">
        <f>_xlfn.XLOOKUP($B2627,'[1]DOT Signs Costs (2)'!$A:$A,'[1]DOT Signs Costs (2)'!$W:$W)</f>
        <v>145.024</v>
      </c>
      <c r="I2627" s="36">
        <f t="shared" si="521"/>
        <v>36.072863999999996</v>
      </c>
      <c r="J2627" s="36">
        <f t="shared" si="523"/>
        <v>0.52099200000000001</v>
      </c>
      <c r="K2627" s="36">
        <f t="shared" si="524"/>
        <v>36.072863999999996</v>
      </c>
      <c r="L2627" s="36">
        <f t="shared" si="525"/>
        <v>181.61785600000002</v>
      </c>
      <c r="M2627" s="36">
        <f t="shared" si="526"/>
        <v>14.202516339200002</v>
      </c>
      <c r="N2627" s="36">
        <f t="shared" si="527"/>
        <v>195.82037233920002</v>
      </c>
      <c r="O2627" s="36">
        <f t="shared" si="528"/>
        <v>35.683639580919262</v>
      </c>
      <c r="P2627" s="36">
        <f t="shared" si="529"/>
        <v>231.5040119201193</v>
      </c>
      <c r="Q2627" s="38">
        <v>136.12</v>
      </c>
      <c r="R2627" s="39">
        <f t="shared" si="530"/>
        <v>-0.41201882908634707</v>
      </c>
      <c r="S2627" s="40"/>
      <c r="T2627" s="41" t="str">
        <f t="shared" si="531"/>
        <v/>
      </c>
      <c r="U2627" s="41" t="str">
        <f t="shared" si="532"/>
        <v/>
      </c>
      <c r="V2627" s="41">
        <f t="shared" si="520"/>
        <v>136.12</v>
      </c>
      <c r="W2627" s="18">
        <f>_xlfn.XLOOKUP($B2627,'[1]Query2 w Prices'!$B:$B,'[1]Query2 w Prices'!$L:$L)</f>
        <v>136.04230000000001</v>
      </c>
    </row>
    <row r="2628" spans="2:23" ht="16.5" customHeight="1" x14ac:dyDescent="0.25">
      <c r="B2628" s="42" t="s">
        <v>4327</v>
      </c>
      <c r="C2628" s="33" t="s">
        <v>7329</v>
      </c>
      <c r="D2628" s="34" t="str">
        <f>_xlfn.XLOOKUP($B2628,[1]Redo!$A:$A,[1]Redo!$AD:$AD)</f>
        <v>SGN,S11,BFY,W21-4,</v>
      </c>
      <c r="E2628" s="35">
        <v>1326</v>
      </c>
      <c r="F2628" s="36">
        <f>_xlfn.XLOOKUP($B2628,'[1]DOT Signs Costs (2)'!$A:$A,'[1]DOT Signs Costs (2)'!$Y:$Y)</f>
        <v>0.24057500000000001</v>
      </c>
      <c r="G2628" s="37">
        <f t="shared" si="522"/>
        <v>14.4345</v>
      </c>
      <c r="H2628" s="36">
        <f>_xlfn.XLOOKUP($B2628,'[1]DOT Signs Costs (2)'!$A:$A,'[1]DOT Signs Costs (2)'!$W:$W)</f>
        <v>40.788000000000004</v>
      </c>
      <c r="I2628" s="36">
        <f t="shared" si="521"/>
        <v>11.160274250000001</v>
      </c>
      <c r="J2628" s="36">
        <f t="shared" si="523"/>
        <v>0.16118525000000003</v>
      </c>
      <c r="K2628" s="36">
        <f t="shared" si="524"/>
        <v>11.160274250000001</v>
      </c>
      <c r="L2628" s="36">
        <f t="shared" si="525"/>
        <v>52.109459500000007</v>
      </c>
      <c r="M2628" s="36">
        <f t="shared" si="526"/>
        <v>4.0749597329000009</v>
      </c>
      <c r="N2628" s="36">
        <f t="shared" si="527"/>
        <v>56.184419232900005</v>
      </c>
      <c r="O2628" s="36">
        <f t="shared" si="528"/>
        <v>10.238283902847687</v>
      </c>
      <c r="P2628" s="36">
        <f t="shared" si="529"/>
        <v>66.422703135747696</v>
      </c>
      <c r="Q2628" s="38">
        <v>39.76</v>
      </c>
      <c r="R2628" s="39">
        <f t="shared" si="530"/>
        <v>-0.40140948617007177</v>
      </c>
      <c r="S2628" s="40"/>
      <c r="T2628" s="41" t="str">
        <f t="shared" si="531"/>
        <v/>
      </c>
      <c r="U2628" s="41" t="str">
        <f t="shared" si="532"/>
        <v/>
      </c>
      <c r="V2628" s="41">
        <f t="shared" si="520"/>
        <v>39.76</v>
      </c>
      <c r="W2628" s="18">
        <f>_xlfn.XLOOKUP($B2628,'[1]Query2 w Prices'!$B:$B,'[1]Query2 w Prices'!$L:$L)</f>
        <v>39.679000000000002</v>
      </c>
    </row>
    <row r="2629" spans="2:23" ht="16.5" customHeight="1" x14ac:dyDescent="0.25">
      <c r="B2629" s="32" t="s">
        <v>4330</v>
      </c>
      <c r="C2629" s="33" t="s">
        <v>7330</v>
      </c>
      <c r="D2629" s="34" t="str">
        <f>_xlfn.XLOOKUP($B2629,[1]Redo!$A:$A,[1]Redo!$AD:$AD)</f>
        <v>SGN,S11,BFY,W21-5,</v>
      </c>
      <c r="E2629" s="35">
        <v>1326</v>
      </c>
      <c r="F2629" s="36">
        <f>_xlfn.XLOOKUP($B2629,'[1]DOT Signs Costs (2)'!$A:$A,'[1]DOT Signs Costs (2)'!$Y:$Y)</f>
        <v>0.33468750000000008</v>
      </c>
      <c r="G2629" s="37">
        <f t="shared" si="522"/>
        <v>20.081250000000004</v>
      </c>
      <c r="H2629" s="36">
        <f>_xlfn.XLOOKUP($B2629,'[1]DOT Signs Costs (2)'!$A:$A,'[1]DOT Signs Costs (2)'!$W:$W)</f>
        <v>56.650000000000006</v>
      </c>
      <c r="I2629" s="36">
        <f t="shared" si="521"/>
        <v>15.526153125000004</v>
      </c>
      <c r="J2629" s="36">
        <f t="shared" si="523"/>
        <v>0.22424062500000008</v>
      </c>
      <c r="K2629" s="36">
        <f t="shared" si="524"/>
        <v>15.526153125000004</v>
      </c>
      <c r="L2629" s="36">
        <f t="shared" si="525"/>
        <v>72.400393750000006</v>
      </c>
      <c r="M2629" s="36">
        <f t="shared" si="526"/>
        <v>5.6617107912500009</v>
      </c>
      <c r="N2629" s="36">
        <f t="shared" si="527"/>
        <v>78.062104541250008</v>
      </c>
      <c r="O2629" s="36">
        <f t="shared" si="528"/>
        <v>14.224975522735164</v>
      </c>
      <c r="P2629" s="36">
        <f t="shared" si="529"/>
        <v>92.287080063985172</v>
      </c>
      <c r="Q2629" s="38" t="e">
        <v>#N/A</v>
      </c>
      <c r="R2629" s="39" t="str">
        <f t="shared" si="530"/>
        <v xml:space="preserve"> </v>
      </c>
      <c r="S2629" s="40"/>
      <c r="T2629" s="41" t="str">
        <f t="shared" si="531"/>
        <v/>
      </c>
      <c r="U2629" s="41" t="str">
        <f t="shared" si="532"/>
        <v/>
      </c>
      <c r="V2629" s="41" t="e">
        <f t="shared" si="520"/>
        <v>#N/A</v>
      </c>
      <c r="W2629" s="18" t="e">
        <f>_xlfn.XLOOKUP($B2629,'[1]Query2 w Prices'!$B:$B,'[1]Query2 w Prices'!$L:$L)</f>
        <v>#N/A</v>
      </c>
    </row>
    <row r="2630" spans="2:23" ht="16.5" customHeight="1" x14ac:dyDescent="0.25">
      <c r="B2630" s="42" t="s">
        <v>4333</v>
      </c>
      <c r="C2630" s="33" t="s">
        <v>7331</v>
      </c>
      <c r="D2630" s="34" t="str">
        <f>_xlfn.XLOOKUP($B2630,[1]Redo!$A:$A,[1]Redo!$AD:$AD)</f>
        <v>SGN,S11,BFY,W21-5,</v>
      </c>
      <c r="E2630" s="35">
        <v>1326</v>
      </c>
      <c r="F2630" s="36">
        <f>_xlfn.XLOOKUP($B2630,'[1]DOT Signs Costs (2)'!$A:$A,'[1]DOT Signs Costs (2)'!$Y:$Y)</f>
        <v>0.46115</v>
      </c>
      <c r="G2630" s="37">
        <f t="shared" si="522"/>
        <v>27.669</v>
      </c>
      <c r="H2630" s="36">
        <f>_xlfn.XLOOKUP($B2630,'[1]DOT Signs Costs (2)'!$A:$A,'[1]DOT Signs Costs (2)'!$W:$W)</f>
        <v>81.576000000000008</v>
      </c>
      <c r="I2630" s="36">
        <f t="shared" si="521"/>
        <v>21.3927485</v>
      </c>
      <c r="J2630" s="36">
        <f t="shared" si="523"/>
        <v>0.30897050000000004</v>
      </c>
      <c r="K2630" s="36">
        <f t="shared" si="524"/>
        <v>21.3927485</v>
      </c>
      <c r="L2630" s="36">
        <f t="shared" si="525"/>
        <v>103.277719</v>
      </c>
      <c r="M2630" s="36">
        <f t="shared" si="526"/>
        <v>8.0763176258000016</v>
      </c>
      <c r="N2630" s="36">
        <f t="shared" si="527"/>
        <v>111.35403662580001</v>
      </c>
      <c r="O2630" s="36">
        <f t="shared" si="528"/>
        <v>20.291644129613871</v>
      </c>
      <c r="P2630" s="36">
        <f t="shared" si="529"/>
        <v>131.64568075541388</v>
      </c>
      <c r="Q2630" s="38">
        <v>74.900000000000006</v>
      </c>
      <c r="R2630" s="39">
        <f t="shared" si="530"/>
        <v>-0.43104855723175883</v>
      </c>
      <c r="S2630" s="40"/>
      <c r="T2630" s="41" t="str">
        <f t="shared" si="531"/>
        <v/>
      </c>
      <c r="U2630" s="41" t="str">
        <f t="shared" si="532"/>
        <v/>
      </c>
      <c r="V2630" s="41">
        <f t="shared" ref="V2630:V2693" si="533">ROUND($W2630+7.75%,2)</f>
        <v>74.900000000000006</v>
      </c>
      <c r="W2630" s="18">
        <f>_xlfn.XLOOKUP($B2630,'[1]Query2 w Prices'!$B:$B,'[1]Query2 w Prices'!$L:$L)</f>
        <v>74.823300000000003</v>
      </c>
    </row>
    <row r="2631" spans="2:23" ht="16.5" customHeight="1" x14ac:dyDescent="0.25">
      <c r="B2631" s="32" t="s">
        <v>4334</v>
      </c>
      <c r="C2631" s="33" t="s">
        <v>7332</v>
      </c>
      <c r="D2631" s="34" t="str">
        <f>_xlfn.XLOOKUP($B2631,[1]Redo!$A:$A,[1]Redo!$AD:$AD)</f>
        <v>SGN,S11,BFY,W21-5,</v>
      </c>
      <c r="E2631" s="35">
        <v>1326</v>
      </c>
      <c r="F2631" s="36">
        <f>_xlfn.XLOOKUP($B2631,'[1]DOT Signs Costs (2)'!$A:$A,'[1]DOT Signs Costs (2)'!$Y:$Y)</f>
        <v>0.77759999999999996</v>
      </c>
      <c r="G2631" s="37">
        <f t="shared" si="522"/>
        <v>46.655999999999999</v>
      </c>
      <c r="H2631" s="36">
        <f>_xlfn.XLOOKUP($B2631,'[1]DOT Signs Costs (2)'!$A:$A,'[1]DOT Signs Costs (2)'!$W:$W)</f>
        <v>145.024</v>
      </c>
      <c r="I2631" s="36">
        <f t="shared" ref="I2631:I2694" si="534">F2631*$K$4</f>
        <v>36.072863999999996</v>
      </c>
      <c r="J2631" s="36">
        <f t="shared" si="523"/>
        <v>0.52099200000000001</v>
      </c>
      <c r="K2631" s="36">
        <f t="shared" si="524"/>
        <v>36.072863999999996</v>
      </c>
      <c r="L2631" s="36">
        <f t="shared" si="525"/>
        <v>181.61785600000002</v>
      </c>
      <c r="M2631" s="36">
        <f t="shared" si="526"/>
        <v>14.202516339200002</v>
      </c>
      <c r="N2631" s="36">
        <f t="shared" si="527"/>
        <v>195.82037233920002</v>
      </c>
      <c r="O2631" s="36">
        <f t="shared" si="528"/>
        <v>35.683639580919262</v>
      </c>
      <c r="P2631" s="36">
        <f t="shared" si="529"/>
        <v>231.5040119201193</v>
      </c>
      <c r="Q2631" s="38">
        <v>136.12</v>
      </c>
      <c r="R2631" s="39">
        <f t="shared" si="530"/>
        <v>-0.41201882908634707</v>
      </c>
      <c r="S2631" s="40"/>
      <c r="T2631" s="41" t="str">
        <f t="shared" si="531"/>
        <v/>
      </c>
      <c r="U2631" s="41" t="str">
        <f t="shared" si="532"/>
        <v/>
      </c>
      <c r="V2631" s="41">
        <f t="shared" si="533"/>
        <v>136.12</v>
      </c>
      <c r="W2631" s="18">
        <f>_xlfn.XLOOKUP($B2631,'[1]Query2 w Prices'!$B:$B,'[1]Query2 w Prices'!$L:$L)</f>
        <v>136.04230000000001</v>
      </c>
    </row>
    <row r="2632" spans="2:23" ht="16.5" customHeight="1" x14ac:dyDescent="0.25">
      <c r="B2632" s="42" t="s">
        <v>4335</v>
      </c>
      <c r="C2632" s="33" t="s">
        <v>7333</v>
      </c>
      <c r="D2632" s="34" t="str">
        <f>_xlfn.XLOOKUP($B2632,[1]Redo!$A:$A,[1]Redo!$AD:$AD)</f>
        <v>SGN,S11,BFY,W21-5aL,</v>
      </c>
      <c r="E2632" s="35">
        <v>1326</v>
      </c>
      <c r="F2632" s="36">
        <f>_xlfn.XLOOKUP($B2632,'[1]DOT Signs Costs (2)'!$A:$A,'[1]DOT Signs Costs (2)'!$Y:$Y)</f>
        <v>0.33468750000000008</v>
      </c>
      <c r="G2632" s="37">
        <f t="shared" si="522"/>
        <v>20.081250000000004</v>
      </c>
      <c r="H2632" s="36">
        <f>_xlfn.XLOOKUP($B2632,'[1]DOT Signs Costs (2)'!$A:$A,'[1]DOT Signs Costs (2)'!$W:$W)</f>
        <v>56.650000000000006</v>
      </c>
      <c r="I2632" s="36">
        <f t="shared" si="534"/>
        <v>15.526153125000004</v>
      </c>
      <c r="J2632" s="36">
        <f t="shared" si="523"/>
        <v>0.22424062500000008</v>
      </c>
      <c r="K2632" s="36">
        <f t="shared" si="524"/>
        <v>15.526153125000004</v>
      </c>
      <c r="L2632" s="36">
        <f t="shared" si="525"/>
        <v>72.400393750000006</v>
      </c>
      <c r="M2632" s="36">
        <f t="shared" si="526"/>
        <v>5.6617107912500009</v>
      </c>
      <c r="N2632" s="36">
        <f t="shared" si="527"/>
        <v>78.062104541250008</v>
      </c>
      <c r="O2632" s="36">
        <f t="shared" si="528"/>
        <v>14.224975522735164</v>
      </c>
      <c r="P2632" s="36">
        <f t="shared" si="529"/>
        <v>92.287080063985172</v>
      </c>
      <c r="Q2632" s="38" t="e">
        <v>#N/A</v>
      </c>
      <c r="R2632" s="39" t="str">
        <f t="shared" si="530"/>
        <v xml:space="preserve"> </v>
      </c>
      <c r="S2632" s="40"/>
      <c r="T2632" s="41" t="str">
        <f t="shared" si="531"/>
        <v/>
      </c>
      <c r="U2632" s="41" t="str">
        <f t="shared" si="532"/>
        <v/>
      </c>
      <c r="V2632" s="41" t="e">
        <f t="shared" si="533"/>
        <v>#N/A</v>
      </c>
      <c r="W2632" s="18" t="e">
        <f>_xlfn.XLOOKUP($B2632,'[1]Query2 w Prices'!$B:$B,'[1]Query2 w Prices'!$L:$L)</f>
        <v>#N/A</v>
      </c>
    </row>
    <row r="2633" spans="2:23" ht="16.5" customHeight="1" x14ac:dyDescent="0.25">
      <c r="B2633" s="32" t="s">
        <v>4338</v>
      </c>
      <c r="C2633" s="33" t="s">
        <v>7334</v>
      </c>
      <c r="D2633" s="34" t="str">
        <f>_xlfn.XLOOKUP($B2633,[1]Redo!$A:$A,[1]Redo!$AD:$AD)</f>
        <v>SGN,S11,BFY,W21-5aL,</v>
      </c>
      <c r="E2633" s="35">
        <v>1326</v>
      </c>
      <c r="F2633" s="36">
        <f>_xlfn.XLOOKUP($B2633,'[1]DOT Signs Costs (2)'!$A:$A,'[1]DOT Signs Costs (2)'!$Y:$Y)</f>
        <v>0.46115</v>
      </c>
      <c r="G2633" s="37">
        <f t="shared" si="522"/>
        <v>27.669</v>
      </c>
      <c r="H2633" s="36">
        <f>_xlfn.XLOOKUP($B2633,'[1]DOT Signs Costs (2)'!$A:$A,'[1]DOT Signs Costs (2)'!$W:$W)</f>
        <v>81.576000000000008</v>
      </c>
      <c r="I2633" s="36">
        <f t="shared" si="534"/>
        <v>21.3927485</v>
      </c>
      <c r="J2633" s="36">
        <f t="shared" si="523"/>
        <v>0.30897050000000004</v>
      </c>
      <c r="K2633" s="36">
        <f t="shared" si="524"/>
        <v>21.3927485</v>
      </c>
      <c r="L2633" s="36">
        <f t="shared" si="525"/>
        <v>103.277719</v>
      </c>
      <c r="M2633" s="36">
        <f t="shared" si="526"/>
        <v>8.0763176258000016</v>
      </c>
      <c r="N2633" s="36">
        <f t="shared" si="527"/>
        <v>111.35403662580001</v>
      </c>
      <c r="O2633" s="36">
        <f t="shared" si="528"/>
        <v>20.291644129613871</v>
      </c>
      <c r="P2633" s="36">
        <f t="shared" si="529"/>
        <v>131.64568075541388</v>
      </c>
      <c r="Q2633" s="38">
        <v>74.900000000000006</v>
      </c>
      <c r="R2633" s="39">
        <f t="shared" si="530"/>
        <v>-0.43104855723175883</v>
      </c>
      <c r="S2633" s="40"/>
      <c r="T2633" s="41" t="str">
        <f t="shared" si="531"/>
        <v/>
      </c>
      <c r="U2633" s="41" t="str">
        <f t="shared" si="532"/>
        <v/>
      </c>
      <c r="V2633" s="41">
        <f t="shared" si="533"/>
        <v>74.900000000000006</v>
      </c>
      <c r="W2633" s="18">
        <f>_xlfn.XLOOKUP($B2633,'[1]Query2 w Prices'!$B:$B,'[1]Query2 w Prices'!$L:$L)</f>
        <v>74.823300000000003</v>
      </c>
    </row>
    <row r="2634" spans="2:23" ht="16.5" customHeight="1" x14ac:dyDescent="0.25">
      <c r="B2634" s="42" t="s">
        <v>4339</v>
      </c>
      <c r="C2634" s="33" t="s">
        <v>7335</v>
      </c>
      <c r="D2634" s="34" t="str">
        <f>_xlfn.XLOOKUP($B2634,[1]Redo!$A:$A,[1]Redo!$AD:$AD)</f>
        <v>SGN,S11,BFY,W21-5aL,</v>
      </c>
      <c r="E2634" s="35">
        <v>1326</v>
      </c>
      <c r="F2634" s="36">
        <f>_xlfn.XLOOKUP($B2634,'[1]DOT Signs Costs (2)'!$A:$A,'[1]DOT Signs Costs (2)'!$Y:$Y)</f>
        <v>0.77759999999999996</v>
      </c>
      <c r="G2634" s="37">
        <f t="shared" ref="G2634:G2697" si="535">IFERROR(SUM(F2634*60), " ")</f>
        <v>46.655999999999999</v>
      </c>
      <c r="H2634" s="36">
        <f>_xlfn.XLOOKUP($B2634,'[1]DOT Signs Costs (2)'!$A:$A,'[1]DOT Signs Costs (2)'!$W:$W)</f>
        <v>145.024</v>
      </c>
      <c r="I2634" s="36">
        <f t="shared" si="534"/>
        <v>36.072863999999996</v>
      </c>
      <c r="J2634" s="36">
        <f t="shared" ref="J2634:J2697" si="536">IFERROR(SUM($J$4*F2634), " " )</f>
        <v>0.52099200000000001</v>
      </c>
      <c r="K2634" s="36">
        <f t="shared" ref="K2634:K2697" si="537">IFERROR(SUM($K$4*F2634), " ")</f>
        <v>36.072863999999996</v>
      </c>
      <c r="L2634" s="36">
        <f t="shared" ref="L2634:L2697" si="538">IFERROR(SUM(H2634+J2634+K2634), " ")</f>
        <v>181.61785600000002</v>
      </c>
      <c r="M2634" s="36">
        <f t="shared" ref="M2634:M2697" si="539">IFERROR(SUM(L2634*$M$4), " ")</f>
        <v>14.202516339200002</v>
      </c>
      <c r="N2634" s="36">
        <f t="shared" ref="N2634:N2697" si="540">IFERROR(SUM(L2634+M2634), " ")</f>
        <v>195.82037233920002</v>
      </c>
      <c r="O2634" s="36">
        <f t="shared" ref="O2634:O2697" si="541">IFERROR(SUM(N2634*$O$4), " ")</f>
        <v>35.683639580919262</v>
      </c>
      <c r="P2634" s="36">
        <f t="shared" ref="P2634:P2697" si="542">IFERROR(SUM(O2634+N2634),"")</f>
        <v>231.5040119201193</v>
      </c>
      <c r="Q2634" s="38">
        <v>136.12</v>
      </c>
      <c r="R2634" s="39">
        <f t="shared" ref="R2634:R2697" si="543">IFERROR(SUM(Q2634-P2634)/(P2634)," ")</f>
        <v>-0.41201882908634707</v>
      </c>
      <c r="S2634" s="40"/>
      <c r="T2634" s="41" t="str">
        <f t="shared" ref="T2634:T2697" si="544">IF(S2634=0,"",Q2634*S2634)</f>
        <v/>
      </c>
      <c r="U2634" s="41" t="str">
        <f t="shared" ref="U2634:U2697" si="545">IFERROR(T2634-(P2634*S2634),"")</f>
        <v/>
      </c>
      <c r="V2634" s="41">
        <f t="shared" si="533"/>
        <v>136.12</v>
      </c>
      <c r="W2634" s="18">
        <f>_xlfn.XLOOKUP($B2634,'[1]Query2 w Prices'!$B:$B,'[1]Query2 w Prices'!$L:$L)</f>
        <v>136.04230000000001</v>
      </c>
    </row>
    <row r="2635" spans="2:23" ht="16.5" customHeight="1" x14ac:dyDescent="0.25">
      <c r="B2635" s="32" t="s">
        <v>4340</v>
      </c>
      <c r="C2635" s="33" t="s">
        <v>7336</v>
      </c>
      <c r="D2635" s="34" t="str">
        <f>_xlfn.XLOOKUP($B2635,[1]Redo!$A:$A,[1]Redo!$AD:$AD)</f>
        <v>SGN,S11,BFY,W21-5aR,</v>
      </c>
      <c r="E2635" s="35">
        <v>1326</v>
      </c>
      <c r="F2635" s="36">
        <f>_xlfn.XLOOKUP($B2635,'[1]DOT Signs Costs (2)'!$A:$A,'[1]DOT Signs Costs (2)'!$Y:$Y)</f>
        <v>0.33468750000000008</v>
      </c>
      <c r="G2635" s="37">
        <f t="shared" si="535"/>
        <v>20.081250000000004</v>
      </c>
      <c r="H2635" s="36">
        <f>_xlfn.XLOOKUP($B2635,'[1]DOT Signs Costs (2)'!$A:$A,'[1]DOT Signs Costs (2)'!$W:$W)</f>
        <v>56.650000000000006</v>
      </c>
      <c r="I2635" s="36">
        <f t="shared" si="534"/>
        <v>15.526153125000004</v>
      </c>
      <c r="J2635" s="36">
        <f t="shared" si="536"/>
        <v>0.22424062500000008</v>
      </c>
      <c r="K2635" s="36">
        <f t="shared" si="537"/>
        <v>15.526153125000004</v>
      </c>
      <c r="L2635" s="36">
        <f t="shared" si="538"/>
        <v>72.400393750000006</v>
      </c>
      <c r="M2635" s="36">
        <f t="shared" si="539"/>
        <v>5.6617107912500009</v>
      </c>
      <c r="N2635" s="36">
        <f t="shared" si="540"/>
        <v>78.062104541250008</v>
      </c>
      <c r="O2635" s="36">
        <f t="shared" si="541"/>
        <v>14.224975522735164</v>
      </c>
      <c r="P2635" s="36">
        <f t="shared" si="542"/>
        <v>92.287080063985172</v>
      </c>
      <c r="Q2635" s="38" t="e">
        <v>#N/A</v>
      </c>
      <c r="R2635" s="39" t="str">
        <f t="shared" si="543"/>
        <v xml:space="preserve"> </v>
      </c>
      <c r="S2635" s="40"/>
      <c r="T2635" s="41" t="str">
        <f t="shared" si="544"/>
        <v/>
      </c>
      <c r="U2635" s="41" t="str">
        <f t="shared" si="545"/>
        <v/>
      </c>
      <c r="V2635" s="41" t="e">
        <f t="shared" si="533"/>
        <v>#N/A</v>
      </c>
      <c r="W2635" s="18" t="e">
        <f>_xlfn.XLOOKUP($B2635,'[1]Query2 w Prices'!$B:$B,'[1]Query2 w Prices'!$L:$L)</f>
        <v>#N/A</v>
      </c>
    </row>
    <row r="2636" spans="2:23" ht="16.5" customHeight="1" x14ac:dyDescent="0.25">
      <c r="B2636" s="42" t="s">
        <v>4343</v>
      </c>
      <c r="C2636" s="33" t="s">
        <v>7337</v>
      </c>
      <c r="D2636" s="34" t="str">
        <f>_xlfn.XLOOKUP($B2636,[1]Redo!$A:$A,[1]Redo!$AD:$AD)</f>
        <v>SGN,S11,BFY,W21-5aR,</v>
      </c>
      <c r="E2636" s="35">
        <v>1326</v>
      </c>
      <c r="F2636" s="36">
        <f>_xlfn.XLOOKUP($B2636,'[1]DOT Signs Costs (2)'!$A:$A,'[1]DOT Signs Costs (2)'!$Y:$Y)</f>
        <v>0.46115</v>
      </c>
      <c r="G2636" s="37">
        <f t="shared" si="535"/>
        <v>27.669</v>
      </c>
      <c r="H2636" s="36">
        <f>_xlfn.XLOOKUP($B2636,'[1]DOT Signs Costs (2)'!$A:$A,'[1]DOT Signs Costs (2)'!$W:$W)</f>
        <v>81.576000000000008</v>
      </c>
      <c r="I2636" s="36">
        <f t="shared" si="534"/>
        <v>21.3927485</v>
      </c>
      <c r="J2636" s="36">
        <f t="shared" si="536"/>
        <v>0.30897050000000004</v>
      </c>
      <c r="K2636" s="36">
        <f t="shared" si="537"/>
        <v>21.3927485</v>
      </c>
      <c r="L2636" s="36">
        <f t="shared" si="538"/>
        <v>103.277719</v>
      </c>
      <c r="M2636" s="36">
        <f t="shared" si="539"/>
        <v>8.0763176258000016</v>
      </c>
      <c r="N2636" s="36">
        <f t="shared" si="540"/>
        <v>111.35403662580001</v>
      </c>
      <c r="O2636" s="36">
        <f t="shared" si="541"/>
        <v>20.291644129613871</v>
      </c>
      <c r="P2636" s="36">
        <f t="shared" si="542"/>
        <v>131.64568075541388</v>
      </c>
      <c r="Q2636" s="38">
        <v>74.900000000000006</v>
      </c>
      <c r="R2636" s="39">
        <f t="shared" si="543"/>
        <v>-0.43104855723175883</v>
      </c>
      <c r="S2636" s="40"/>
      <c r="T2636" s="41" t="str">
        <f t="shared" si="544"/>
        <v/>
      </c>
      <c r="U2636" s="41" t="str">
        <f t="shared" si="545"/>
        <v/>
      </c>
      <c r="V2636" s="41">
        <f t="shared" si="533"/>
        <v>74.900000000000006</v>
      </c>
      <c r="W2636" s="18">
        <f>_xlfn.XLOOKUP($B2636,'[1]Query2 w Prices'!$B:$B,'[1]Query2 w Prices'!$L:$L)</f>
        <v>74.823300000000003</v>
      </c>
    </row>
    <row r="2637" spans="2:23" ht="16.5" customHeight="1" x14ac:dyDescent="0.25">
      <c r="B2637" s="32" t="s">
        <v>4344</v>
      </c>
      <c r="C2637" s="33" t="s">
        <v>7338</v>
      </c>
      <c r="D2637" s="34" t="str">
        <f>_xlfn.XLOOKUP($B2637,[1]Redo!$A:$A,[1]Redo!$AD:$AD)</f>
        <v>SGN,S11,BFY,W21-5aR,</v>
      </c>
      <c r="E2637" s="35">
        <v>1326</v>
      </c>
      <c r="F2637" s="36">
        <f>_xlfn.XLOOKUP($B2637,'[1]DOT Signs Costs (2)'!$A:$A,'[1]DOT Signs Costs (2)'!$Y:$Y)</f>
        <v>0.77759999999999996</v>
      </c>
      <c r="G2637" s="37">
        <f t="shared" si="535"/>
        <v>46.655999999999999</v>
      </c>
      <c r="H2637" s="36">
        <f>_xlfn.XLOOKUP($B2637,'[1]DOT Signs Costs (2)'!$A:$A,'[1]DOT Signs Costs (2)'!$W:$W)</f>
        <v>145.024</v>
      </c>
      <c r="I2637" s="36">
        <f t="shared" si="534"/>
        <v>36.072863999999996</v>
      </c>
      <c r="J2637" s="36">
        <f t="shared" si="536"/>
        <v>0.52099200000000001</v>
      </c>
      <c r="K2637" s="36">
        <f t="shared" si="537"/>
        <v>36.072863999999996</v>
      </c>
      <c r="L2637" s="36">
        <f t="shared" si="538"/>
        <v>181.61785600000002</v>
      </c>
      <c r="M2637" s="36">
        <f t="shared" si="539"/>
        <v>14.202516339200002</v>
      </c>
      <c r="N2637" s="36">
        <f t="shared" si="540"/>
        <v>195.82037233920002</v>
      </c>
      <c r="O2637" s="36">
        <f t="shared" si="541"/>
        <v>35.683639580919262</v>
      </c>
      <c r="P2637" s="36">
        <f t="shared" si="542"/>
        <v>231.5040119201193</v>
      </c>
      <c r="Q2637" s="38">
        <v>136.12</v>
      </c>
      <c r="R2637" s="39">
        <f t="shared" si="543"/>
        <v>-0.41201882908634707</v>
      </c>
      <c r="S2637" s="40"/>
      <c r="T2637" s="41" t="str">
        <f t="shared" si="544"/>
        <v/>
      </c>
      <c r="U2637" s="41" t="str">
        <f t="shared" si="545"/>
        <v/>
      </c>
      <c r="V2637" s="41">
        <f t="shared" si="533"/>
        <v>136.12</v>
      </c>
      <c r="W2637" s="18">
        <f>_xlfn.XLOOKUP($B2637,'[1]Query2 w Prices'!$B:$B,'[1]Query2 w Prices'!$L:$L)</f>
        <v>136.04230000000001</v>
      </c>
    </row>
    <row r="2638" spans="2:23" ht="16.5" customHeight="1" x14ac:dyDescent="0.25">
      <c r="B2638" s="42" t="s">
        <v>4345</v>
      </c>
      <c r="C2638" s="33" t="s">
        <v>7339</v>
      </c>
      <c r="D2638" s="34" t="str">
        <f>_xlfn.XLOOKUP($B2638,[1]Redo!$A:$A,[1]Redo!$AD:$AD)</f>
        <v>SGN,S11,BFY,W21-5bL,</v>
      </c>
      <c r="E2638" s="35">
        <v>1326</v>
      </c>
      <c r="F2638" s="36">
        <f>_xlfn.XLOOKUP($B2638,'[1]DOT Signs Costs (2)'!$A:$A,'[1]DOT Signs Costs (2)'!$Y:$Y)</f>
        <v>0.33468750000000008</v>
      </c>
      <c r="G2638" s="37">
        <f t="shared" si="535"/>
        <v>20.081250000000004</v>
      </c>
      <c r="H2638" s="36">
        <f>_xlfn.XLOOKUP($B2638,'[1]DOT Signs Costs (2)'!$A:$A,'[1]DOT Signs Costs (2)'!$W:$W)</f>
        <v>56.650000000000006</v>
      </c>
      <c r="I2638" s="36">
        <f t="shared" si="534"/>
        <v>15.526153125000004</v>
      </c>
      <c r="J2638" s="36">
        <f t="shared" si="536"/>
        <v>0.22424062500000008</v>
      </c>
      <c r="K2638" s="36">
        <f t="shared" si="537"/>
        <v>15.526153125000004</v>
      </c>
      <c r="L2638" s="36">
        <f t="shared" si="538"/>
        <v>72.400393750000006</v>
      </c>
      <c r="M2638" s="36">
        <f t="shared" si="539"/>
        <v>5.6617107912500009</v>
      </c>
      <c r="N2638" s="36">
        <f t="shared" si="540"/>
        <v>78.062104541250008</v>
      </c>
      <c r="O2638" s="36">
        <f t="shared" si="541"/>
        <v>14.224975522735164</v>
      </c>
      <c r="P2638" s="36">
        <f t="shared" si="542"/>
        <v>92.287080063985172</v>
      </c>
      <c r="Q2638" s="38" t="e">
        <v>#N/A</v>
      </c>
      <c r="R2638" s="39" t="str">
        <f t="shared" si="543"/>
        <v xml:space="preserve"> </v>
      </c>
      <c r="S2638" s="40"/>
      <c r="T2638" s="41" t="str">
        <f t="shared" si="544"/>
        <v/>
      </c>
      <c r="U2638" s="41" t="str">
        <f t="shared" si="545"/>
        <v/>
      </c>
      <c r="V2638" s="41" t="e">
        <f t="shared" si="533"/>
        <v>#N/A</v>
      </c>
      <c r="W2638" s="18" t="e">
        <f>_xlfn.XLOOKUP($B2638,'[1]Query2 w Prices'!$B:$B,'[1]Query2 w Prices'!$L:$L)</f>
        <v>#N/A</v>
      </c>
    </row>
    <row r="2639" spans="2:23" ht="16.5" customHeight="1" x14ac:dyDescent="0.25">
      <c r="B2639" s="32" t="s">
        <v>4348</v>
      </c>
      <c r="C2639" s="33" t="s">
        <v>7340</v>
      </c>
      <c r="D2639" s="34" t="str">
        <f>_xlfn.XLOOKUP($B2639,[1]Redo!$A:$A,[1]Redo!$AD:$AD)</f>
        <v>SGN,S11,BFY,W21-5bL,</v>
      </c>
      <c r="E2639" s="35">
        <v>1326</v>
      </c>
      <c r="F2639" s="36">
        <f>_xlfn.XLOOKUP($B2639,'[1]DOT Signs Costs (2)'!$A:$A,'[1]DOT Signs Costs (2)'!$Y:$Y)</f>
        <v>0.33468750000000008</v>
      </c>
      <c r="G2639" s="37">
        <f t="shared" si="535"/>
        <v>20.081250000000004</v>
      </c>
      <c r="H2639" s="36">
        <f>_xlfn.XLOOKUP($B2639,'[1]DOT Signs Costs (2)'!$A:$A,'[1]DOT Signs Costs (2)'!$W:$W)</f>
        <v>56.650000000000006</v>
      </c>
      <c r="I2639" s="36">
        <f t="shared" si="534"/>
        <v>15.526153125000004</v>
      </c>
      <c r="J2639" s="36">
        <f t="shared" si="536"/>
        <v>0.22424062500000008</v>
      </c>
      <c r="K2639" s="36">
        <f t="shared" si="537"/>
        <v>15.526153125000004</v>
      </c>
      <c r="L2639" s="36">
        <f t="shared" si="538"/>
        <v>72.400393750000006</v>
      </c>
      <c r="M2639" s="36">
        <f t="shared" si="539"/>
        <v>5.6617107912500009</v>
      </c>
      <c r="N2639" s="36">
        <f t="shared" si="540"/>
        <v>78.062104541250008</v>
      </c>
      <c r="O2639" s="36">
        <f t="shared" si="541"/>
        <v>14.224975522735164</v>
      </c>
      <c r="P2639" s="36">
        <f t="shared" si="542"/>
        <v>92.287080063985172</v>
      </c>
      <c r="Q2639" s="38" t="e">
        <v>#N/A</v>
      </c>
      <c r="R2639" s="39" t="str">
        <f t="shared" si="543"/>
        <v xml:space="preserve"> </v>
      </c>
      <c r="S2639" s="40"/>
      <c r="T2639" s="41" t="str">
        <f t="shared" si="544"/>
        <v/>
      </c>
      <c r="U2639" s="41" t="str">
        <f t="shared" si="545"/>
        <v/>
      </c>
      <c r="V2639" s="41" t="e">
        <f t="shared" si="533"/>
        <v>#N/A</v>
      </c>
      <c r="W2639" s="18" t="e">
        <f>_xlfn.XLOOKUP($B2639,'[1]Query2 w Prices'!$B:$B,'[1]Query2 w Prices'!$L:$L)</f>
        <v>#N/A</v>
      </c>
    </row>
    <row r="2640" spans="2:23" ht="16.5" customHeight="1" x14ac:dyDescent="0.25">
      <c r="B2640" s="42" t="s">
        <v>4350</v>
      </c>
      <c r="C2640" s="33" t="s">
        <v>7341</v>
      </c>
      <c r="D2640" s="34" t="str">
        <f>_xlfn.XLOOKUP($B2640,[1]Redo!$A:$A,[1]Redo!$AD:$AD)</f>
        <v>SGN,S11,BFY,W21-5bL,</v>
      </c>
      <c r="E2640" s="35">
        <v>1326</v>
      </c>
      <c r="F2640" s="36">
        <f>_xlfn.XLOOKUP($B2640,'[1]DOT Signs Costs (2)'!$A:$A,'[1]DOT Signs Costs (2)'!$Y:$Y)</f>
        <v>0.33468750000000008</v>
      </c>
      <c r="G2640" s="37">
        <f t="shared" si="535"/>
        <v>20.081250000000004</v>
      </c>
      <c r="H2640" s="36">
        <f>_xlfn.XLOOKUP($B2640,'[1]DOT Signs Costs (2)'!$A:$A,'[1]DOT Signs Costs (2)'!$W:$W)</f>
        <v>56.650000000000006</v>
      </c>
      <c r="I2640" s="36">
        <f t="shared" si="534"/>
        <v>15.526153125000004</v>
      </c>
      <c r="J2640" s="36">
        <f t="shared" si="536"/>
        <v>0.22424062500000008</v>
      </c>
      <c r="K2640" s="36">
        <f t="shared" si="537"/>
        <v>15.526153125000004</v>
      </c>
      <c r="L2640" s="36">
        <f t="shared" si="538"/>
        <v>72.400393750000006</v>
      </c>
      <c r="M2640" s="36">
        <f t="shared" si="539"/>
        <v>5.6617107912500009</v>
      </c>
      <c r="N2640" s="36">
        <f t="shared" si="540"/>
        <v>78.062104541250008</v>
      </c>
      <c r="O2640" s="36">
        <f t="shared" si="541"/>
        <v>14.224975522735164</v>
      </c>
      <c r="P2640" s="36">
        <f t="shared" si="542"/>
        <v>92.287080063985172</v>
      </c>
      <c r="Q2640" s="38" t="e">
        <v>#N/A</v>
      </c>
      <c r="R2640" s="39" t="str">
        <f t="shared" si="543"/>
        <v xml:space="preserve"> </v>
      </c>
      <c r="S2640" s="40"/>
      <c r="T2640" s="41" t="str">
        <f t="shared" si="544"/>
        <v/>
      </c>
      <c r="U2640" s="41" t="str">
        <f t="shared" si="545"/>
        <v/>
      </c>
      <c r="V2640" s="41" t="e">
        <f t="shared" si="533"/>
        <v>#N/A</v>
      </c>
      <c r="W2640" s="18" t="e">
        <f>_xlfn.XLOOKUP($B2640,'[1]Query2 w Prices'!$B:$B,'[1]Query2 w Prices'!$L:$L)</f>
        <v>#N/A</v>
      </c>
    </row>
    <row r="2641" spans="2:23" ht="16.5" customHeight="1" x14ac:dyDescent="0.25">
      <c r="B2641" s="32" t="s">
        <v>4352</v>
      </c>
      <c r="C2641" s="33" t="s">
        <v>7342</v>
      </c>
      <c r="D2641" s="34" t="str">
        <f>_xlfn.XLOOKUP($B2641,[1]Redo!$A:$A,[1]Redo!$AD:$AD)</f>
        <v>SGN,S11,BFY,W21-5bL,</v>
      </c>
      <c r="E2641" s="35">
        <v>1326</v>
      </c>
      <c r="F2641" s="36">
        <f>_xlfn.XLOOKUP($B2641,'[1]DOT Signs Costs (2)'!$A:$A,'[1]DOT Signs Costs (2)'!$Y:$Y)</f>
        <v>0.46115</v>
      </c>
      <c r="G2641" s="37">
        <f t="shared" si="535"/>
        <v>27.669</v>
      </c>
      <c r="H2641" s="36">
        <f>_xlfn.XLOOKUP($B2641,'[1]DOT Signs Costs (2)'!$A:$A,'[1]DOT Signs Costs (2)'!$W:$W)</f>
        <v>81.576000000000008</v>
      </c>
      <c r="I2641" s="36">
        <f t="shared" si="534"/>
        <v>21.3927485</v>
      </c>
      <c r="J2641" s="36">
        <f t="shared" si="536"/>
        <v>0.30897050000000004</v>
      </c>
      <c r="K2641" s="36">
        <f t="shared" si="537"/>
        <v>21.3927485</v>
      </c>
      <c r="L2641" s="36">
        <f t="shared" si="538"/>
        <v>103.277719</v>
      </c>
      <c r="M2641" s="36">
        <f t="shared" si="539"/>
        <v>8.0763176258000016</v>
      </c>
      <c r="N2641" s="36">
        <f t="shared" si="540"/>
        <v>111.35403662580001</v>
      </c>
      <c r="O2641" s="36">
        <f t="shared" si="541"/>
        <v>20.291644129613871</v>
      </c>
      <c r="P2641" s="36">
        <f t="shared" si="542"/>
        <v>131.64568075541388</v>
      </c>
      <c r="Q2641" s="38">
        <v>74.900000000000006</v>
      </c>
      <c r="R2641" s="39">
        <f t="shared" si="543"/>
        <v>-0.43104855723175883</v>
      </c>
      <c r="S2641" s="40"/>
      <c r="T2641" s="41" t="str">
        <f t="shared" si="544"/>
        <v/>
      </c>
      <c r="U2641" s="41" t="str">
        <f t="shared" si="545"/>
        <v/>
      </c>
      <c r="V2641" s="41">
        <f t="shared" si="533"/>
        <v>74.900000000000006</v>
      </c>
      <c r="W2641" s="18">
        <f>_xlfn.XLOOKUP($B2641,'[1]Query2 w Prices'!$B:$B,'[1]Query2 w Prices'!$L:$L)</f>
        <v>74.823300000000003</v>
      </c>
    </row>
    <row r="2642" spans="2:23" ht="16.5" customHeight="1" x14ac:dyDescent="0.25">
      <c r="B2642" s="42" t="s">
        <v>4353</v>
      </c>
      <c r="C2642" s="33" t="s">
        <v>7343</v>
      </c>
      <c r="D2642" s="34" t="str">
        <f>_xlfn.XLOOKUP($B2642,[1]Redo!$A:$A,[1]Redo!$AD:$AD)</f>
        <v>SGN,S11,BFY,W21-5bL,</v>
      </c>
      <c r="E2642" s="35">
        <v>1326</v>
      </c>
      <c r="F2642" s="36">
        <f>_xlfn.XLOOKUP($B2642,'[1]DOT Signs Costs (2)'!$A:$A,'[1]DOT Signs Costs (2)'!$Y:$Y)</f>
        <v>0.46115</v>
      </c>
      <c r="G2642" s="37">
        <f t="shared" si="535"/>
        <v>27.669</v>
      </c>
      <c r="H2642" s="36">
        <f>_xlfn.XLOOKUP($B2642,'[1]DOT Signs Costs (2)'!$A:$A,'[1]DOT Signs Costs (2)'!$W:$W)</f>
        <v>81.576000000000008</v>
      </c>
      <c r="I2642" s="36">
        <f t="shared" si="534"/>
        <v>21.3927485</v>
      </c>
      <c r="J2642" s="36">
        <f t="shared" si="536"/>
        <v>0.30897050000000004</v>
      </c>
      <c r="K2642" s="36">
        <f t="shared" si="537"/>
        <v>21.3927485</v>
      </c>
      <c r="L2642" s="36">
        <f t="shared" si="538"/>
        <v>103.277719</v>
      </c>
      <c r="M2642" s="36">
        <f t="shared" si="539"/>
        <v>8.0763176258000016</v>
      </c>
      <c r="N2642" s="36">
        <f t="shared" si="540"/>
        <v>111.35403662580001</v>
      </c>
      <c r="O2642" s="36">
        <f t="shared" si="541"/>
        <v>20.291644129613871</v>
      </c>
      <c r="P2642" s="36">
        <f t="shared" si="542"/>
        <v>131.64568075541388</v>
      </c>
      <c r="Q2642" s="38">
        <v>74.900000000000006</v>
      </c>
      <c r="R2642" s="39">
        <f t="shared" si="543"/>
        <v>-0.43104855723175883</v>
      </c>
      <c r="S2642" s="40"/>
      <c r="T2642" s="41" t="str">
        <f t="shared" si="544"/>
        <v/>
      </c>
      <c r="U2642" s="41" t="str">
        <f t="shared" si="545"/>
        <v/>
      </c>
      <c r="V2642" s="41">
        <f t="shared" si="533"/>
        <v>74.900000000000006</v>
      </c>
      <c r="W2642" s="18">
        <f>_xlfn.XLOOKUP($B2642,'[1]Query2 w Prices'!$B:$B,'[1]Query2 w Prices'!$L:$L)</f>
        <v>74.823300000000003</v>
      </c>
    </row>
    <row r="2643" spans="2:23" ht="16.5" customHeight="1" x14ac:dyDescent="0.25">
      <c r="B2643" s="32" t="s">
        <v>4354</v>
      </c>
      <c r="C2643" s="33" t="s">
        <v>7344</v>
      </c>
      <c r="D2643" s="34" t="str">
        <f>_xlfn.XLOOKUP($B2643,[1]Redo!$A:$A,[1]Redo!$AD:$AD)</f>
        <v>SGN,S11,BFY,W21-5bL,</v>
      </c>
      <c r="E2643" s="35">
        <v>1326</v>
      </c>
      <c r="F2643" s="36">
        <f>_xlfn.XLOOKUP($B2643,'[1]DOT Signs Costs (2)'!$A:$A,'[1]DOT Signs Costs (2)'!$Y:$Y)</f>
        <v>0.46115</v>
      </c>
      <c r="G2643" s="37">
        <f t="shared" si="535"/>
        <v>27.669</v>
      </c>
      <c r="H2643" s="36">
        <f>_xlfn.XLOOKUP($B2643,'[1]DOT Signs Costs (2)'!$A:$A,'[1]DOT Signs Costs (2)'!$W:$W)</f>
        <v>81.576000000000008</v>
      </c>
      <c r="I2643" s="36">
        <f t="shared" si="534"/>
        <v>21.3927485</v>
      </c>
      <c r="J2643" s="36">
        <f t="shared" si="536"/>
        <v>0.30897050000000004</v>
      </c>
      <c r="K2643" s="36">
        <f t="shared" si="537"/>
        <v>21.3927485</v>
      </c>
      <c r="L2643" s="36">
        <f t="shared" si="538"/>
        <v>103.277719</v>
      </c>
      <c r="M2643" s="36">
        <f t="shared" si="539"/>
        <v>8.0763176258000016</v>
      </c>
      <c r="N2643" s="36">
        <f t="shared" si="540"/>
        <v>111.35403662580001</v>
      </c>
      <c r="O2643" s="36">
        <f t="shared" si="541"/>
        <v>20.291644129613871</v>
      </c>
      <c r="P2643" s="36">
        <f t="shared" si="542"/>
        <v>131.64568075541388</v>
      </c>
      <c r="Q2643" s="38">
        <v>74.900000000000006</v>
      </c>
      <c r="R2643" s="39">
        <f t="shared" si="543"/>
        <v>-0.43104855723175883</v>
      </c>
      <c r="S2643" s="40"/>
      <c r="T2643" s="41" t="str">
        <f t="shared" si="544"/>
        <v/>
      </c>
      <c r="U2643" s="41" t="str">
        <f t="shared" si="545"/>
        <v/>
      </c>
      <c r="V2643" s="41">
        <f t="shared" si="533"/>
        <v>74.900000000000006</v>
      </c>
      <c r="W2643" s="18">
        <f>_xlfn.XLOOKUP($B2643,'[1]Query2 w Prices'!$B:$B,'[1]Query2 w Prices'!$L:$L)</f>
        <v>74.823300000000003</v>
      </c>
    </row>
    <row r="2644" spans="2:23" ht="16.5" customHeight="1" x14ac:dyDescent="0.25">
      <c r="B2644" s="42" t="s">
        <v>4355</v>
      </c>
      <c r="C2644" s="33" t="s">
        <v>7345</v>
      </c>
      <c r="D2644" s="34" t="str">
        <f>_xlfn.XLOOKUP($B2644,[1]Redo!$A:$A,[1]Redo!$AD:$AD)</f>
        <v>SGN,S11,BFY,W21-5bL,</v>
      </c>
      <c r="E2644" s="35">
        <v>1326</v>
      </c>
      <c r="F2644" s="36">
        <f>_xlfn.XLOOKUP($B2644,'[1]DOT Signs Costs (2)'!$A:$A,'[1]DOT Signs Costs (2)'!$Y:$Y)</f>
        <v>0.77759999999999996</v>
      </c>
      <c r="G2644" s="37">
        <f t="shared" si="535"/>
        <v>46.655999999999999</v>
      </c>
      <c r="H2644" s="36">
        <f>_xlfn.XLOOKUP($B2644,'[1]DOT Signs Costs (2)'!$A:$A,'[1]DOT Signs Costs (2)'!$W:$W)</f>
        <v>145.024</v>
      </c>
      <c r="I2644" s="36">
        <f t="shared" si="534"/>
        <v>36.072863999999996</v>
      </c>
      <c r="J2644" s="36">
        <f t="shared" si="536"/>
        <v>0.52099200000000001</v>
      </c>
      <c r="K2644" s="36">
        <f t="shared" si="537"/>
        <v>36.072863999999996</v>
      </c>
      <c r="L2644" s="36">
        <f t="shared" si="538"/>
        <v>181.61785600000002</v>
      </c>
      <c r="M2644" s="36">
        <f t="shared" si="539"/>
        <v>14.202516339200002</v>
      </c>
      <c r="N2644" s="36">
        <f t="shared" si="540"/>
        <v>195.82037233920002</v>
      </c>
      <c r="O2644" s="36">
        <f t="shared" si="541"/>
        <v>35.683639580919262</v>
      </c>
      <c r="P2644" s="36">
        <f t="shared" si="542"/>
        <v>231.5040119201193</v>
      </c>
      <c r="Q2644" s="38">
        <v>136.12</v>
      </c>
      <c r="R2644" s="39">
        <f t="shared" si="543"/>
        <v>-0.41201882908634707</v>
      </c>
      <c r="S2644" s="40"/>
      <c r="T2644" s="41" t="str">
        <f t="shared" si="544"/>
        <v/>
      </c>
      <c r="U2644" s="41" t="str">
        <f t="shared" si="545"/>
        <v/>
      </c>
      <c r="V2644" s="41">
        <f t="shared" si="533"/>
        <v>136.12</v>
      </c>
      <c r="W2644" s="18">
        <f>_xlfn.XLOOKUP($B2644,'[1]Query2 w Prices'!$B:$B,'[1]Query2 w Prices'!$L:$L)</f>
        <v>136.04230000000001</v>
      </c>
    </row>
    <row r="2645" spans="2:23" ht="16.5" customHeight="1" x14ac:dyDescent="0.25">
      <c r="B2645" s="32" t="s">
        <v>4356</v>
      </c>
      <c r="C2645" s="33" t="s">
        <v>7346</v>
      </c>
      <c r="D2645" s="34" t="str">
        <f>_xlfn.XLOOKUP($B2645,[1]Redo!$A:$A,[1]Redo!$AD:$AD)</f>
        <v>SGN,S11,BFY,W21-5bL,</v>
      </c>
      <c r="E2645" s="35">
        <v>1326</v>
      </c>
      <c r="F2645" s="36">
        <f>_xlfn.XLOOKUP($B2645,'[1]DOT Signs Costs (2)'!$A:$A,'[1]DOT Signs Costs (2)'!$Y:$Y)</f>
        <v>0.77759999999999996</v>
      </c>
      <c r="G2645" s="37">
        <f t="shared" si="535"/>
        <v>46.655999999999999</v>
      </c>
      <c r="H2645" s="36">
        <f>_xlfn.XLOOKUP($B2645,'[1]DOT Signs Costs (2)'!$A:$A,'[1]DOT Signs Costs (2)'!$W:$W)</f>
        <v>145.024</v>
      </c>
      <c r="I2645" s="36">
        <f t="shared" si="534"/>
        <v>36.072863999999996</v>
      </c>
      <c r="J2645" s="36">
        <f t="shared" si="536"/>
        <v>0.52099200000000001</v>
      </c>
      <c r="K2645" s="36">
        <f t="shared" si="537"/>
        <v>36.072863999999996</v>
      </c>
      <c r="L2645" s="36">
        <f t="shared" si="538"/>
        <v>181.61785600000002</v>
      </c>
      <c r="M2645" s="36">
        <f t="shared" si="539"/>
        <v>14.202516339200002</v>
      </c>
      <c r="N2645" s="36">
        <f t="shared" si="540"/>
        <v>195.82037233920002</v>
      </c>
      <c r="O2645" s="36">
        <f t="shared" si="541"/>
        <v>35.683639580919262</v>
      </c>
      <c r="P2645" s="36">
        <f t="shared" si="542"/>
        <v>231.5040119201193</v>
      </c>
      <c r="Q2645" s="38">
        <v>136.12</v>
      </c>
      <c r="R2645" s="39">
        <f t="shared" si="543"/>
        <v>-0.41201882908634707</v>
      </c>
      <c r="S2645" s="40"/>
      <c r="T2645" s="41" t="str">
        <f t="shared" si="544"/>
        <v/>
      </c>
      <c r="U2645" s="41" t="str">
        <f t="shared" si="545"/>
        <v/>
      </c>
      <c r="V2645" s="41">
        <f t="shared" si="533"/>
        <v>136.12</v>
      </c>
      <c r="W2645" s="18">
        <f>_xlfn.XLOOKUP($B2645,'[1]Query2 w Prices'!$B:$B,'[1]Query2 w Prices'!$L:$L)</f>
        <v>136.04230000000001</v>
      </c>
    </row>
    <row r="2646" spans="2:23" ht="16.5" customHeight="1" x14ac:dyDescent="0.25">
      <c r="B2646" s="42" t="s">
        <v>4357</v>
      </c>
      <c r="C2646" s="33" t="s">
        <v>7347</v>
      </c>
      <c r="D2646" s="34" t="str">
        <f>_xlfn.XLOOKUP($B2646,[1]Redo!$A:$A,[1]Redo!$AD:$AD)</f>
        <v>SGN,S11,BFY,W21-5bL,</v>
      </c>
      <c r="E2646" s="35">
        <v>1326</v>
      </c>
      <c r="F2646" s="36">
        <f>_xlfn.XLOOKUP($B2646,'[1]DOT Signs Costs (2)'!$A:$A,'[1]DOT Signs Costs (2)'!$Y:$Y)</f>
        <v>0.77759999999999996</v>
      </c>
      <c r="G2646" s="37">
        <f t="shared" si="535"/>
        <v>46.655999999999999</v>
      </c>
      <c r="H2646" s="36">
        <f>_xlfn.XLOOKUP($B2646,'[1]DOT Signs Costs (2)'!$A:$A,'[1]DOT Signs Costs (2)'!$W:$W)</f>
        <v>145.024</v>
      </c>
      <c r="I2646" s="36">
        <f t="shared" si="534"/>
        <v>36.072863999999996</v>
      </c>
      <c r="J2646" s="36">
        <f t="shared" si="536"/>
        <v>0.52099200000000001</v>
      </c>
      <c r="K2646" s="36">
        <f t="shared" si="537"/>
        <v>36.072863999999996</v>
      </c>
      <c r="L2646" s="36">
        <f t="shared" si="538"/>
        <v>181.61785600000002</v>
      </c>
      <c r="M2646" s="36">
        <f t="shared" si="539"/>
        <v>14.202516339200002</v>
      </c>
      <c r="N2646" s="36">
        <f t="shared" si="540"/>
        <v>195.82037233920002</v>
      </c>
      <c r="O2646" s="36">
        <f t="shared" si="541"/>
        <v>35.683639580919262</v>
      </c>
      <c r="P2646" s="36">
        <f t="shared" si="542"/>
        <v>231.5040119201193</v>
      </c>
      <c r="Q2646" s="38">
        <v>136.12</v>
      </c>
      <c r="R2646" s="39">
        <f t="shared" si="543"/>
        <v>-0.41201882908634707</v>
      </c>
      <c r="S2646" s="40"/>
      <c r="T2646" s="41" t="str">
        <f t="shared" si="544"/>
        <v/>
      </c>
      <c r="U2646" s="41" t="str">
        <f t="shared" si="545"/>
        <v/>
      </c>
      <c r="V2646" s="41">
        <f t="shared" si="533"/>
        <v>136.12</v>
      </c>
      <c r="W2646" s="18">
        <f>_xlfn.XLOOKUP($B2646,'[1]Query2 w Prices'!$B:$B,'[1]Query2 w Prices'!$L:$L)</f>
        <v>136.04230000000001</v>
      </c>
    </row>
    <row r="2647" spans="2:23" ht="16.5" customHeight="1" x14ac:dyDescent="0.25">
      <c r="B2647" s="32" t="s">
        <v>4358</v>
      </c>
      <c r="C2647" s="33" t="s">
        <v>7348</v>
      </c>
      <c r="D2647" s="34" t="str">
        <f>_xlfn.XLOOKUP($B2647,[1]Redo!$A:$A,[1]Redo!$AD:$AD)</f>
        <v>SGN,S11,BFY,W21-5bR,</v>
      </c>
      <c r="E2647" s="35">
        <v>1326</v>
      </c>
      <c r="F2647" s="36">
        <f>_xlfn.XLOOKUP($B2647,'[1]DOT Signs Costs (2)'!$A:$A,'[1]DOT Signs Costs (2)'!$Y:$Y)</f>
        <v>0.33468750000000008</v>
      </c>
      <c r="G2647" s="37">
        <f t="shared" si="535"/>
        <v>20.081250000000004</v>
      </c>
      <c r="H2647" s="36">
        <f>_xlfn.XLOOKUP($B2647,'[1]DOT Signs Costs (2)'!$A:$A,'[1]DOT Signs Costs (2)'!$W:$W)</f>
        <v>56.650000000000006</v>
      </c>
      <c r="I2647" s="36">
        <f t="shared" si="534"/>
        <v>15.526153125000004</v>
      </c>
      <c r="J2647" s="36">
        <f t="shared" si="536"/>
        <v>0.22424062500000008</v>
      </c>
      <c r="K2647" s="36">
        <f t="shared" si="537"/>
        <v>15.526153125000004</v>
      </c>
      <c r="L2647" s="36">
        <f t="shared" si="538"/>
        <v>72.400393750000006</v>
      </c>
      <c r="M2647" s="36">
        <f t="shared" si="539"/>
        <v>5.6617107912500009</v>
      </c>
      <c r="N2647" s="36">
        <f t="shared" si="540"/>
        <v>78.062104541250008</v>
      </c>
      <c r="O2647" s="36">
        <f t="shared" si="541"/>
        <v>14.224975522735164</v>
      </c>
      <c r="P2647" s="36">
        <f t="shared" si="542"/>
        <v>92.287080063985172</v>
      </c>
      <c r="Q2647" s="38" t="e">
        <v>#N/A</v>
      </c>
      <c r="R2647" s="39" t="str">
        <f t="shared" si="543"/>
        <v xml:space="preserve"> </v>
      </c>
      <c r="S2647" s="40"/>
      <c r="T2647" s="41" t="str">
        <f t="shared" si="544"/>
        <v/>
      </c>
      <c r="U2647" s="41" t="str">
        <f t="shared" si="545"/>
        <v/>
      </c>
      <c r="V2647" s="41" t="e">
        <f t="shared" si="533"/>
        <v>#N/A</v>
      </c>
      <c r="W2647" s="18" t="e">
        <f>_xlfn.XLOOKUP($B2647,'[1]Query2 w Prices'!$B:$B,'[1]Query2 w Prices'!$L:$L)</f>
        <v>#N/A</v>
      </c>
    </row>
    <row r="2648" spans="2:23" ht="16.5" customHeight="1" x14ac:dyDescent="0.25">
      <c r="B2648" s="42" t="s">
        <v>4361</v>
      </c>
      <c r="C2648" s="33" t="s">
        <v>7349</v>
      </c>
      <c r="D2648" s="34" t="str">
        <f>_xlfn.XLOOKUP($B2648,[1]Redo!$A:$A,[1]Redo!$AD:$AD)</f>
        <v>SGN,S11,BFY,W21-5bR,</v>
      </c>
      <c r="E2648" s="35">
        <v>1326</v>
      </c>
      <c r="F2648" s="36">
        <f>_xlfn.XLOOKUP($B2648,'[1]DOT Signs Costs (2)'!$A:$A,'[1]DOT Signs Costs (2)'!$Y:$Y)</f>
        <v>0.33468750000000008</v>
      </c>
      <c r="G2648" s="37">
        <f t="shared" si="535"/>
        <v>20.081250000000004</v>
      </c>
      <c r="H2648" s="36">
        <f>_xlfn.XLOOKUP($B2648,'[1]DOT Signs Costs (2)'!$A:$A,'[1]DOT Signs Costs (2)'!$W:$W)</f>
        <v>56.650000000000006</v>
      </c>
      <c r="I2648" s="36">
        <f t="shared" si="534"/>
        <v>15.526153125000004</v>
      </c>
      <c r="J2648" s="36">
        <f t="shared" si="536"/>
        <v>0.22424062500000008</v>
      </c>
      <c r="K2648" s="36">
        <f t="shared" si="537"/>
        <v>15.526153125000004</v>
      </c>
      <c r="L2648" s="36">
        <f t="shared" si="538"/>
        <v>72.400393750000006</v>
      </c>
      <c r="M2648" s="36">
        <f t="shared" si="539"/>
        <v>5.6617107912500009</v>
      </c>
      <c r="N2648" s="36">
        <f t="shared" si="540"/>
        <v>78.062104541250008</v>
      </c>
      <c r="O2648" s="36">
        <f t="shared" si="541"/>
        <v>14.224975522735164</v>
      </c>
      <c r="P2648" s="36">
        <f t="shared" si="542"/>
        <v>92.287080063985172</v>
      </c>
      <c r="Q2648" s="38" t="e">
        <v>#N/A</v>
      </c>
      <c r="R2648" s="39" t="str">
        <f t="shared" si="543"/>
        <v xml:space="preserve"> </v>
      </c>
      <c r="S2648" s="40"/>
      <c r="T2648" s="41" t="str">
        <f t="shared" si="544"/>
        <v/>
      </c>
      <c r="U2648" s="41" t="str">
        <f t="shared" si="545"/>
        <v/>
      </c>
      <c r="V2648" s="41" t="e">
        <f t="shared" si="533"/>
        <v>#N/A</v>
      </c>
      <c r="W2648" s="18" t="e">
        <f>_xlfn.XLOOKUP($B2648,'[1]Query2 w Prices'!$B:$B,'[1]Query2 w Prices'!$L:$L)</f>
        <v>#N/A</v>
      </c>
    </row>
    <row r="2649" spans="2:23" ht="16.5" customHeight="1" x14ac:dyDescent="0.25">
      <c r="B2649" s="32" t="s">
        <v>4363</v>
      </c>
      <c r="C2649" s="33" t="s">
        <v>7350</v>
      </c>
      <c r="D2649" s="34" t="str">
        <f>_xlfn.XLOOKUP($B2649,[1]Redo!$A:$A,[1]Redo!$AD:$AD)</f>
        <v>SGN,S11,BFY,W21-5bR,</v>
      </c>
      <c r="E2649" s="35">
        <v>1326</v>
      </c>
      <c r="F2649" s="36">
        <f>_xlfn.XLOOKUP($B2649,'[1]DOT Signs Costs (2)'!$A:$A,'[1]DOT Signs Costs (2)'!$Y:$Y)</f>
        <v>0.33468750000000008</v>
      </c>
      <c r="G2649" s="37">
        <f t="shared" si="535"/>
        <v>20.081250000000004</v>
      </c>
      <c r="H2649" s="36">
        <f>_xlfn.XLOOKUP($B2649,'[1]DOT Signs Costs (2)'!$A:$A,'[1]DOT Signs Costs (2)'!$W:$W)</f>
        <v>56.650000000000006</v>
      </c>
      <c r="I2649" s="36">
        <f t="shared" si="534"/>
        <v>15.526153125000004</v>
      </c>
      <c r="J2649" s="36">
        <f t="shared" si="536"/>
        <v>0.22424062500000008</v>
      </c>
      <c r="K2649" s="36">
        <f t="shared" si="537"/>
        <v>15.526153125000004</v>
      </c>
      <c r="L2649" s="36">
        <f t="shared" si="538"/>
        <v>72.400393750000006</v>
      </c>
      <c r="M2649" s="36">
        <f t="shared" si="539"/>
        <v>5.6617107912500009</v>
      </c>
      <c r="N2649" s="36">
        <f t="shared" si="540"/>
        <v>78.062104541250008</v>
      </c>
      <c r="O2649" s="36">
        <f t="shared" si="541"/>
        <v>14.224975522735164</v>
      </c>
      <c r="P2649" s="36">
        <f t="shared" si="542"/>
        <v>92.287080063985172</v>
      </c>
      <c r="Q2649" s="38" t="e">
        <v>#N/A</v>
      </c>
      <c r="R2649" s="39" t="str">
        <f t="shared" si="543"/>
        <v xml:space="preserve"> </v>
      </c>
      <c r="S2649" s="40"/>
      <c r="T2649" s="41" t="str">
        <f t="shared" si="544"/>
        <v/>
      </c>
      <c r="U2649" s="41" t="str">
        <f t="shared" si="545"/>
        <v/>
      </c>
      <c r="V2649" s="41" t="e">
        <f t="shared" si="533"/>
        <v>#N/A</v>
      </c>
      <c r="W2649" s="18" t="e">
        <f>_xlfn.XLOOKUP($B2649,'[1]Query2 w Prices'!$B:$B,'[1]Query2 w Prices'!$L:$L)</f>
        <v>#N/A</v>
      </c>
    </row>
    <row r="2650" spans="2:23" ht="16.5" customHeight="1" x14ac:dyDescent="0.25">
      <c r="B2650" s="42" t="s">
        <v>4365</v>
      </c>
      <c r="C2650" s="33" t="s">
        <v>7351</v>
      </c>
      <c r="D2650" s="34" t="str">
        <f>_xlfn.XLOOKUP($B2650,[1]Redo!$A:$A,[1]Redo!$AD:$AD)</f>
        <v>SGN,S11,BFY,W21-5bR,</v>
      </c>
      <c r="E2650" s="35">
        <v>1326</v>
      </c>
      <c r="F2650" s="36">
        <f>_xlfn.XLOOKUP($B2650,'[1]DOT Signs Costs (2)'!$A:$A,'[1]DOT Signs Costs (2)'!$Y:$Y)</f>
        <v>0.46115</v>
      </c>
      <c r="G2650" s="37">
        <f t="shared" si="535"/>
        <v>27.669</v>
      </c>
      <c r="H2650" s="36">
        <f>_xlfn.XLOOKUP($B2650,'[1]DOT Signs Costs (2)'!$A:$A,'[1]DOT Signs Costs (2)'!$W:$W)</f>
        <v>81.576000000000008</v>
      </c>
      <c r="I2650" s="36">
        <f t="shared" si="534"/>
        <v>21.3927485</v>
      </c>
      <c r="J2650" s="36">
        <f t="shared" si="536"/>
        <v>0.30897050000000004</v>
      </c>
      <c r="K2650" s="36">
        <f t="shared" si="537"/>
        <v>21.3927485</v>
      </c>
      <c r="L2650" s="36">
        <f t="shared" si="538"/>
        <v>103.277719</v>
      </c>
      <c r="M2650" s="36">
        <f t="shared" si="539"/>
        <v>8.0763176258000016</v>
      </c>
      <c r="N2650" s="36">
        <f t="shared" si="540"/>
        <v>111.35403662580001</v>
      </c>
      <c r="O2650" s="36">
        <f t="shared" si="541"/>
        <v>20.291644129613871</v>
      </c>
      <c r="P2650" s="36">
        <f t="shared" si="542"/>
        <v>131.64568075541388</v>
      </c>
      <c r="Q2650" s="38">
        <v>74.900000000000006</v>
      </c>
      <c r="R2650" s="39">
        <f t="shared" si="543"/>
        <v>-0.43104855723175883</v>
      </c>
      <c r="S2650" s="40"/>
      <c r="T2650" s="41" t="str">
        <f t="shared" si="544"/>
        <v/>
      </c>
      <c r="U2650" s="41" t="str">
        <f t="shared" si="545"/>
        <v/>
      </c>
      <c r="V2650" s="41">
        <f t="shared" si="533"/>
        <v>74.900000000000006</v>
      </c>
      <c r="W2650" s="18">
        <f>_xlfn.XLOOKUP($B2650,'[1]Query2 w Prices'!$B:$B,'[1]Query2 w Prices'!$L:$L)</f>
        <v>74.823300000000003</v>
      </c>
    </row>
    <row r="2651" spans="2:23" ht="16.5" customHeight="1" x14ac:dyDescent="0.25">
      <c r="B2651" s="32" t="s">
        <v>4366</v>
      </c>
      <c r="C2651" s="33" t="s">
        <v>7352</v>
      </c>
      <c r="D2651" s="34" t="str">
        <f>_xlfn.XLOOKUP($B2651,[1]Redo!$A:$A,[1]Redo!$AD:$AD)</f>
        <v>SGN,S11,BFY,W21-5bR,</v>
      </c>
      <c r="E2651" s="35">
        <v>1326</v>
      </c>
      <c r="F2651" s="36">
        <f>_xlfn.XLOOKUP($B2651,'[1]DOT Signs Costs (2)'!$A:$A,'[1]DOT Signs Costs (2)'!$Y:$Y)</f>
        <v>0.46115</v>
      </c>
      <c r="G2651" s="37">
        <f t="shared" si="535"/>
        <v>27.669</v>
      </c>
      <c r="H2651" s="36">
        <f>_xlfn.XLOOKUP($B2651,'[1]DOT Signs Costs (2)'!$A:$A,'[1]DOT Signs Costs (2)'!$W:$W)</f>
        <v>81.576000000000008</v>
      </c>
      <c r="I2651" s="36">
        <f t="shared" si="534"/>
        <v>21.3927485</v>
      </c>
      <c r="J2651" s="36">
        <f t="shared" si="536"/>
        <v>0.30897050000000004</v>
      </c>
      <c r="K2651" s="36">
        <f t="shared" si="537"/>
        <v>21.3927485</v>
      </c>
      <c r="L2651" s="36">
        <f t="shared" si="538"/>
        <v>103.277719</v>
      </c>
      <c r="M2651" s="36">
        <f t="shared" si="539"/>
        <v>8.0763176258000016</v>
      </c>
      <c r="N2651" s="36">
        <f t="shared" si="540"/>
        <v>111.35403662580001</v>
      </c>
      <c r="O2651" s="36">
        <f t="shared" si="541"/>
        <v>20.291644129613871</v>
      </c>
      <c r="P2651" s="36">
        <f t="shared" si="542"/>
        <v>131.64568075541388</v>
      </c>
      <c r="Q2651" s="38">
        <v>74.900000000000006</v>
      </c>
      <c r="R2651" s="39">
        <f t="shared" si="543"/>
        <v>-0.43104855723175883</v>
      </c>
      <c r="S2651" s="40"/>
      <c r="T2651" s="41" t="str">
        <f t="shared" si="544"/>
        <v/>
      </c>
      <c r="U2651" s="41" t="str">
        <f t="shared" si="545"/>
        <v/>
      </c>
      <c r="V2651" s="41">
        <f t="shared" si="533"/>
        <v>74.900000000000006</v>
      </c>
      <c r="W2651" s="18">
        <f>_xlfn.XLOOKUP($B2651,'[1]Query2 w Prices'!$B:$B,'[1]Query2 w Prices'!$L:$L)</f>
        <v>74.823300000000003</v>
      </c>
    </row>
    <row r="2652" spans="2:23" ht="16.5" customHeight="1" x14ac:dyDescent="0.25">
      <c r="B2652" s="42" t="s">
        <v>4367</v>
      </c>
      <c r="C2652" s="33" t="s">
        <v>7353</v>
      </c>
      <c r="D2652" s="34" t="str">
        <f>_xlfn.XLOOKUP($B2652,[1]Redo!$A:$A,[1]Redo!$AD:$AD)</f>
        <v>SGN,S11,BFY,W21-5bR,</v>
      </c>
      <c r="E2652" s="35">
        <v>1326</v>
      </c>
      <c r="F2652" s="36">
        <f>_xlfn.XLOOKUP($B2652,'[1]DOT Signs Costs (2)'!$A:$A,'[1]DOT Signs Costs (2)'!$Y:$Y)</f>
        <v>0.46115</v>
      </c>
      <c r="G2652" s="37">
        <f t="shared" si="535"/>
        <v>27.669</v>
      </c>
      <c r="H2652" s="36">
        <f>_xlfn.XLOOKUP($B2652,'[1]DOT Signs Costs (2)'!$A:$A,'[1]DOT Signs Costs (2)'!$W:$W)</f>
        <v>81.576000000000008</v>
      </c>
      <c r="I2652" s="36">
        <f t="shared" si="534"/>
        <v>21.3927485</v>
      </c>
      <c r="J2652" s="36">
        <f t="shared" si="536"/>
        <v>0.30897050000000004</v>
      </c>
      <c r="K2652" s="36">
        <f t="shared" si="537"/>
        <v>21.3927485</v>
      </c>
      <c r="L2652" s="36">
        <f t="shared" si="538"/>
        <v>103.277719</v>
      </c>
      <c r="M2652" s="36">
        <f t="shared" si="539"/>
        <v>8.0763176258000016</v>
      </c>
      <c r="N2652" s="36">
        <f t="shared" si="540"/>
        <v>111.35403662580001</v>
      </c>
      <c r="O2652" s="36">
        <f t="shared" si="541"/>
        <v>20.291644129613871</v>
      </c>
      <c r="P2652" s="36">
        <f t="shared" si="542"/>
        <v>131.64568075541388</v>
      </c>
      <c r="Q2652" s="38">
        <v>74.900000000000006</v>
      </c>
      <c r="R2652" s="39">
        <f t="shared" si="543"/>
        <v>-0.43104855723175883</v>
      </c>
      <c r="S2652" s="40"/>
      <c r="T2652" s="41" t="str">
        <f t="shared" si="544"/>
        <v/>
      </c>
      <c r="U2652" s="41" t="str">
        <f t="shared" si="545"/>
        <v/>
      </c>
      <c r="V2652" s="41">
        <f t="shared" si="533"/>
        <v>74.900000000000006</v>
      </c>
      <c r="W2652" s="18">
        <f>_xlfn.XLOOKUP($B2652,'[1]Query2 w Prices'!$B:$B,'[1]Query2 w Prices'!$L:$L)</f>
        <v>74.823300000000003</v>
      </c>
    </row>
    <row r="2653" spans="2:23" ht="16.5" customHeight="1" x14ac:dyDescent="0.25">
      <c r="B2653" s="32" t="s">
        <v>4368</v>
      </c>
      <c r="C2653" s="33" t="s">
        <v>7354</v>
      </c>
      <c r="D2653" s="34" t="str">
        <f>_xlfn.XLOOKUP($B2653,[1]Redo!$A:$A,[1]Redo!$AD:$AD)</f>
        <v>SGN,S11,BFY,W21-5bR,</v>
      </c>
      <c r="E2653" s="35">
        <v>1326</v>
      </c>
      <c r="F2653" s="36">
        <f>_xlfn.XLOOKUP($B2653,'[1]DOT Signs Costs (2)'!$A:$A,'[1]DOT Signs Costs (2)'!$Y:$Y)</f>
        <v>0.77759999999999996</v>
      </c>
      <c r="G2653" s="37">
        <f t="shared" si="535"/>
        <v>46.655999999999999</v>
      </c>
      <c r="H2653" s="36">
        <f>_xlfn.XLOOKUP($B2653,'[1]DOT Signs Costs (2)'!$A:$A,'[1]DOT Signs Costs (2)'!$W:$W)</f>
        <v>145.024</v>
      </c>
      <c r="I2653" s="36">
        <f t="shared" si="534"/>
        <v>36.072863999999996</v>
      </c>
      <c r="J2653" s="36">
        <f t="shared" si="536"/>
        <v>0.52099200000000001</v>
      </c>
      <c r="K2653" s="36">
        <f t="shared" si="537"/>
        <v>36.072863999999996</v>
      </c>
      <c r="L2653" s="36">
        <f t="shared" si="538"/>
        <v>181.61785600000002</v>
      </c>
      <c r="M2653" s="36">
        <f t="shared" si="539"/>
        <v>14.202516339200002</v>
      </c>
      <c r="N2653" s="36">
        <f t="shared" si="540"/>
        <v>195.82037233920002</v>
      </c>
      <c r="O2653" s="36">
        <f t="shared" si="541"/>
        <v>35.683639580919262</v>
      </c>
      <c r="P2653" s="36">
        <f t="shared" si="542"/>
        <v>231.5040119201193</v>
      </c>
      <c r="Q2653" s="38">
        <v>136.12</v>
      </c>
      <c r="R2653" s="39">
        <f t="shared" si="543"/>
        <v>-0.41201882908634707</v>
      </c>
      <c r="S2653" s="40"/>
      <c r="T2653" s="41" t="str">
        <f t="shared" si="544"/>
        <v/>
      </c>
      <c r="U2653" s="41" t="str">
        <f t="shared" si="545"/>
        <v/>
      </c>
      <c r="V2653" s="41">
        <f t="shared" si="533"/>
        <v>136.12</v>
      </c>
      <c r="W2653" s="18">
        <f>_xlfn.XLOOKUP($B2653,'[1]Query2 w Prices'!$B:$B,'[1]Query2 w Prices'!$L:$L)</f>
        <v>136.04230000000001</v>
      </c>
    </row>
    <row r="2654" spans="2:23" ht="16.5" customHeight="1" x14ac:dyDescent="0.25">
      <c r="B2654" s="42" t="s">
        <v>4369</v>
      </c>
      <c r="C2654" s="33" t="s">
        <v>7355</v>
      </c>
      <c r="D2654" s="34" t="str">
        <f>_xlfn.XLOOKUP($B2654,[1]Redo!$A:$A,[1]Redo!$AD:$AD)</f>
        <v>SGN,S11,BFY,W21-5bR,</v>
      </c>
      <c r="E2654" s="35">
        <v>1326</v>
      </c>
      <c r="F2654" s="36">
        <f>_xlfn.XLOOKUP($B2654,'[1]DOT Signs Costs (2)'!$A:$A,'[1]DOT Signs Costs (2)'!$Y:$Y)</f>
        <v>0.77759999999999996</v>
      </c>
      <c r="G2654" s="37">
        <f t="shared" si="535"/>
        <v>46.655999999999999</v>
      </c>
      <c r="H2654" s="36">
        <f>_xlfn.XLOOKUP($B2654,'[1]DOT Signs Costs (2)'!$A:$A,'[1]DOT Signs Costs (2)'!$W:$W)</f>
        <v>145.024</v>
      </c>
      <c r="I2654" s="36">
        <f t="shared" si="534"/>
        <v>36.072863999999996</v>
      </c>
      <c r="J2654" s="36">
        <f t="shared" si="536"/>
        <v>0.52099200000000001</v>
      </c>
      <c r="K2654" s="36">
        <f t="shared" si="537"/>
        <v>36.072863999999996</v>
      </c>
      <c r="L2654" s="36">
        <f t="shared" si="538"/>
        <v>181.61785600000002</v>
      </c>
      <c r="M2654" s="36">
        <f t="shared" si="539"/>
        <v>14.202516339200002</v>
      </c>
      <c r="N2654" s="36">
        <f t="shared" si="540"/>
        <v>195.82037233920002</v>
      </c>
      <c r="O2654" s="36">
        <f t="shared" si="541"/>
        <v>35.683639580919262</v>
      </c>
      <c r="P2654" s="36">
        <f t="shared" si="542"/>
        <v>231.5040119201193</v>
      </c>
      <c r="Q2654" s="38">
        <v>136.12</v>
      </c>
      <c r="R2654" s="39">
        <f t="shared" si="543"/>
        <v>-0.41201882908634707</v>
      </c>
      <c r="S2654" s="40"/>
      <c r="T2654" s="41" t="str">
        <f t="shared" si="544"/>
        <v/>
      </c>
      <c r="U2654" s="41" t="str">
        <f t="shared" si="545"/>
        <v/>
      </c>
      <c r="V2654" s="41">
        <f t="shared" si="533"/>
        <v>136.12</v>
      </c>
      <c r="W2654" s="18">
        <f>_xlfn.XLOOKUP($B2654,'[1]Query2 w Prices'!$B:$B,'[1]Query2 w Prices'!$L:$L)</f>
        <v>136.04230000000001</v>
      </c>
    </row>
    <row r="2655" spans="2:23" ht="16.5" customHeight="1" x14ac:dyDescent="0.25">
      <c r="B2655" s="32" t="s">
        <v>4370</v>
      </c>
      <c r="C2655" s="33" t="s">
        <v>7356</v>
      </c>
      <c r="D2655" s="34" t="str">
        <f>_xlfn.XLOOKUP($B2655,[1]Redo!$A:$A,[1]Redo!$AD:$AD)</f>
        <v>SGN,S11,BFY,W21-5bR,</v>
      </c>
      <c r="E2655" s="35">
        <v>1326</v>
      </c>
      <c r="F2655" s="36">
        <f>_xlfn.XLOOKUP($B2655,'[1]DOT Signs Costs (2)'!$A:$A,'[1]DOT Signs Costs (2)'!$Y:$Y)</f>
        <v>0.77759999999999996</v>
      </c>
      <c r="G2655" s="37">
        <f t="shared" si="535"/>
        <v>46.655999999999999</v>
      </c>
      <c r="H2655" s="36">
        <f>_xlfn.XLOOKUP($B2655,'[1]DOT Signs Costs (2)'!$A:$A,'[1]DOT Signs Costs (2)'!$W:$W)</f>
        <v>145.024</v>
      </c>
      <c r="I2655" s="36">
        <f t="shared" si="534"/>
        <v>36.072863999999996</v>
      </c>
      <c r="J2655" s="36">
        <f t="shared" si="536"/>
        <v>0.52099200000000001</v>
      </c>
      <c r="K2655" s="36">
        <f t="shared" si="537"/>
        <v>36.072863999999996</v>
      </c>
      <c r="L2655" s="36">
        <f t="shared" si="538"/>
        <v>181.61785600000002</v>
      </c>
      <c r="M2655" s="36">
        <f t="shared" si="539"/>
        <v>14.202516339200002</v>
      </c>
      <c r="N2655" s="36">
        <f t="shared" si="540"/>
        <v>195.82037233920002</v>
      </c>
      <c r="O2655" s="36">
        <f t="shared" si="541"/>
        <v>35.683639580919262</v>
      </c>
      <c r="P2655" s="36">
        <f t="shared" si="542"/>
        <v>231.5040119201193</v>
      </c>
      <c r="Q2655" s="38">
        <v>136.12</v>
      </c>
      <c r="R2655" s="39">
        <f t="shared" si="543"/>
        <v>-0.41201882908634707</v>
      </c>
      <c r="S2655" s="40"/>
      <c r="T2655" s="41" t="str">
        <f t="shared" si="544"/>
        <v/>
      </c>
      <c r="U2655" s="41" t="str">
        <f t="shared" si="545"/>
        <v/>
      </c>
      <c r="V2655" s="41">
        <f t="shared" si="533"/>
        <v>136.12</v>
      </c>
      <c r="W2655" s="18">
        <f>_xlfn.XLOOKUP($B2655,'[1]Query2 w Prices'!$B:$B,'[1]Query2 w Prices'!$L:$L)</f>
        <v>136.04230000000001</v>
      </c>
    </row>
    <row r="2656" spans="2:23" ht="16.5" customHeight="1" x14ac:dyDescent="0.25">
      <c r="B2656" s="42" t="s">
        <v>4371</v>
      </c>
      <c r="C2656" s="33" t="s">
        <v>7357</v>
      </c>
      <c r="D2656" s="34" t="str">
        <f>_xlfn.XLOOKUP($B2656,[1]Redo!$A:$A,[1]Redo!$AD:$AD)</f>
        <v>SGN,S11,BFY,W21-6,</v>
      </c>
      <c r="E2656" s="35">
        <v>1326</v>
      </c>
      <c r="F2656" s="36">
        <f>_xlfn.XLOOKUP($B2656,'[1]DOT Signs Costs (2)'!$A:$A,'[1]DOT Signs Costs (2)'!$Y:$Y)</f>
        <v>0.33468750000000008</v>
      </c>
      <c r="G2656" s="37">
        <f t="shared" si="535"/>
        <v>20.081250000000004</v>
      </c>
      <c r="H2656" s="36">
        <f>_xlfn.XLOOKUP($B2656,'[1]DOT Signs Costs (2)'!$A:$A,'[1]DOT Signs Costs (2)'!$W:$W)</f>
        <v>56.650000000000006</v>
      </c>
      <c r="I2656" s="36">
        <f t="shared" si="534"/>
        <v>15.526153125000004</v>
      </c>
      <c r="J2656" s="36">
        <f t="shared" si="536"/>
        <v>0.22424062500000008</v>
      </c>
      <c r="K2656" s="36">
        <f t="shared" si="537"/>
        <v>15.526153125000004</v>
      </c>
      <c r="L2656" s="36">
        <f t="shared" si="538"/>
        <v>72.400393750000006</v>
      </c>
      <c r="M2656" s="36">
        <f t="shared" si="539"/>
        <v>5.6617107912500009</v>
      </c>
      <c r="N2656" s="36">
        <f t="shared" si="540"/>
        <v>78.062104541250008</v>
      </c>
      <c r="O2656" s="36">
        <f t="shared" si="541"/>
        <v>14.224975522735164</v>
      </c>
      <c r="P2656" s="36">
        <f t="shared" si="542"/>
        <v>92.287080063985172</v>
      </c>
      <c r="Q2656" s="38" t="e">
        <v>#N/A</v>
      </c>
      <c r="R2656" s="39" t="str">
        <f t="shared" si="543"/>
        <v xml:space="preserve"> </v>
      </c>
      <c r="S2656" s="40"/>
      <c r="T2656" s="41" t="str">
        <f t="shared" si="544"/>
        <v/>
      </c>
      <c r="U2656" s="41" t="str">
        <f t="shared" si="545"/>
        <v/>
      </c>
      <c r="V2656" s="41" t="e">
        <f t="shared" si="533"/>
        <v>#N/A</v>
      </c>
      <c r="W2656" s="18" t="e">
        <f>_xlfn.XLOOKUP($B2656,'[1]Query2 w Prices'!$B:$B,'[1]Query2 w Prices'!$L:$L)</f>
        <v>#N/A</v>
      </c>
    </row>
    <row r="2657" spans="2:23" ht="16.5" customHeight="1" x14ac:dyDescent="0.25">
      <c r="B2657" s="32" t="s">
        <v>4374</v>
      </c>
      <c r="C2657" s="33" t="s">
        <v>7358</v>
      </c>
      <c r="D2657" s="34" t="str">
        <f>_xlfn.XLOOKUP($B2657,[1]Redo!$A:$A,[1]Redo!$AD:$AD)</f>
        <v>SGN,S11,BFY,W21-6,</v>
      </c>
      <c r="E2657" s="35">
        <v>1326</v>
      </c>
      <c r="F2657" s="36">
        <f>_xlfn.XLOOKUP($B2657,'[1]DOT Signs Costs (2)'!$A:$A,'[1]DOT Signs Costs (2)'!$Y:$Y)</f>
        <v>0.46115</v>
      </c>
      <c r="G2657" s="37">
        <f t="shared" si="535"/>
        <v>27.669</v>
      </c>
      <c r="H2657" s="36">
        <f>_xlfn.XLOOKUP($B2657,'[1]DOT Signs Costs (2)'!$A:$A,'[1]DOT Signs Costs (2)'!$W:$W)</f>
        <v>81.576000000000008</v>
      </c>
      <c r="I2657" s="36">
        <f t="shared" si="534"/>
        <v>21.3927485</v>
      </c>
      <c r="J2657" s="36">
        <f t="shared" si="536"/>
        <v>0.30897050000000004</v>
      </c>
      <c r="K2657" s="36">
        <f t="shared" si="537"/>
        <v>21.3927485</v>
      </c>
      <c r="L2657" s="36">
        <f t="shared" si="538"/>
        <v>103.277719</v>
      </c>
      <c r="M2657" s="36">
        <f t="shared" si="539"/>
        <v>8.0763176258000016</v>
      </c>
      <c r="N2657" s="36">
        <f t="shared" si="540"/>
        <v>111.35403662580001</v>
      </c>
      <c r="O2657" s="36">
        <f t="shared" si="541"/>
        <v>20.291644129613871</v>
      </c>
      <c r="P2657" s="36">
        <f t="shared" si="542"/>
        <v>131.64568075541388</v>
      </c>
      <c r="Q2657" s="38">
        <v>74.900000000000006</v>
      </c>
      <c r="R2657" s="39">
        <f t="shared" si="543"/>
        <v>-0.43104855723175883</v>
      </c>
      <c r="S2657" s="40"/>
      <c r="T2657" s="41" t="str">
        <f t="shared" si="544"/>
        <v/>
      </c>
      <c r="U2657" s="41" t="str">
        <f t="shared" si="545"/>
        <v/>
      </c>
      <c r="V2657" s="41">
        <f t="shared" si="533"/>
        <v>74.900000000000006</v>
      </c>
      <c r="W2657" s="18">
        <f>_xlfn.XLOOKUP($B2657,'[1]Query2 w Prices'!$B:$B,'[1]Query2 w Prices'!$L:$L)</f>
        <v>74.823300000000003</v>
      </c>
    </row>
    <row r="2658" spans="2:23" ht="16.5" customHeight="1" x14ac:dyDescent="0.25">
      <c r="B2658" s="42" t="s">
        <v>4375</v>
      </c>
      <c r="C2658" s="33" t="s">
        <v>7359</v>
      </c>
      <c r="D2658" s="34" t="str">
        <f>_xlfn.XLOOKUP($B2658,[1]Redo!$A:$A,[1]Redo!$AD:$AD)</f>
        <v>SGN,S11,BFY,W21-6,</v>
      </c>
      <c r="E2658" s="35">
        <v>1326</v>
      </c>
      <c r="F2658" s="36">
        <f>_xlfn.XLOOKUP($B2658,'[1]DOT Signs Costs (2)'!$A:$A,'[1]DOT Signs Costs (2)'!$Y:$Y)</f>
        <v>0.77759999999999996</v>
      </c>
      <c r="G2658" s="37">
        <f t="shared" si="535"/>
        <v>46.655999999999999</v>
      </c>
      <c r="H2658" s="36">
        <f>_xlfn.XLOOKUP($B2658,'[1]DOT Signs Costs (2)'!$A:$A,'[1]DOT Signs Costs (2)'!$W:$W)</f>
        <v>145.024</v>
      </c>
      <c r="I2658" s="36">
        <f t="shared" si="534"/>
        <v>36.072863999999996</v>
      </c>
      <c r="J2658" s="36">
        <f t="shared" si="536"/>
        <v>0.52099200000000001</v>
      </c>
      <c r="K2658" s="36">
        <f t="shared" si="537"/>
        <v>36.072863999999996</v>
      </c>
      <c r="L2658" s="36">
        <f t="shared" si="538"/>
        <v>181.61785600000002</v>
      </c>
      <c r="M2658" s="36">
        <f t="shared" si="539"/>
        <v>14.202516339200002</v>
      </c>
      <c r="N2658" s="36">
        <f t="shared" si="540"/>
        <v>195.82037233920002</v>
      </c>
      <c r="O2658" s="36">
        <f t="shared" si="541"/>
        <v>35.683639580919262</v>
      </c>
      <c r="P2658" s="36">
        <f t="shared" si="542"/>
        <v>231.5040119201193</v>
      </c>
      <c r="Q2658" s="38">
        <v>136.12</v>
      </c>
      <c r="R2658" s="39">
        <f t="shared" si="543"/>
        <v>-0.41201882908634707</v>
      </c>
      <c r="S2658" s="40"/>
      <c r="T2658" s="41" t="str">
        <f t="shared" si="544"/>
        <v/>
      </c>
      <c r="U2658" s="41" t="str">
        <f t="shared" si="545"/>
        <v/>
      </c>
      <c r="V2658" s="41">
        <f t="shared" si="533"/>
        <v>136.12</v>
      </c>
      <c r="W2658" s="18">
        <f>_xlfn.XLOOKUP($B2658,'[1]Query2 w Prices'!$B:$B,'[1]Query2 w Prices'!$L:$L)</f>
        <v>136.04230000000001</v>
      </c>
    </row>
    <row r="2659" spans="2:23" ht="16.5" customHeight="1" x14ac:dyDescent="0.25">
      <c r="B2659" s="32" t="s">
        <v>4376</v>
      </c>
      <c r="C2659" s="33" t="s">
        <v>7360</v>
      </c>
      <c r="D2659" s="34" t="str">
        <f>_xlfn.XLOOKUP($B2659,[1]Redo!$A:$A,[1]Redo!$AD:$AD)</f>
        <v>SGN,S11,BFY,W21-7,</v>
      </c>
      <c r="E2659" s="35">
        <v>1326</v>
      </c>
      <c r="F2659" s="36">
        <f>_xlfn.XLOOKUP($B2659,'[1]DOT Signs Costs (2)'!$A:$A,'[1]DOT Signs Costs (2)'!$Y:$Y)</f>
        <v>0.33468750000000008</v>
      </c>
      <c r="G2659" s="37">
        <f t="shared" si="535"/>
        <v>20.081250000000004</v>
      </c>
      <c r="H2659" s="36">
        <f>_xlfn.XLOOKUP($B2659,'[1]DOT Signs Costs (2)'!$A:$A,'[1]DOT Signs Costs (2)'!$W:$W)</f>
        <v>56.650000000000006</v>
      </c>
      <c r="I2659" s="36">
        <f t="shared" si="534"/>
        <v>15.526153125000004</v>
      </c>
      <c r="J2659" s="36">
        <f t="shared" si="536"/>
        <v>0.22424062500000008</v>
      </c>
      <c r="K2659" s="36">
        <f t="shared" si="537"/>
        <v>15.526153125000004</v>
      </c>
      <c r="L2659" s="36">
        <f t="shared" si="538"/>
        <v>72.400393750000006</v>
      </c>
      <c r="M2659" s="36">
        <f t="shared" si="539"/>
        <v>5.6617107912500009</v>
      </c>
      <c r="N2659" s="36">
        <f t="shared" si="540"/>
        <v>78.062104541250008</v>
      </c>
      <c r="O2659" s="36">
        <f t="shared" si="541"/>
        <v>14.224975522735164</v>
      </c>
      <c r="P2659" s="36">
        <f t="shared" si="542"/>
        <v>92.287080063985172</v>
      </c>
      <c r="Q2659" s="38" t="e">
        <v>#N/A</v>
      </c>
      <c r="R2659" s="39" t="str">
        <f t="shared" si="543"/>
        <v xml:space="preserve"> </v>
      </c>
      <c r="S2659" s="40"/>
      <c r="T2659" s="41" t="str">
        <f t="shared" si="544"/>
        <v/>
      </c>
      <c r="U2659" s="41" t="str">
        <f t="shared" si="545"/>
        <v/>
      </c>
      <c r="V2659" s="41" t="e">
        <f t="shared" si="533"/>
        <v>#N/A</v>
      </c>
      <c r="W2659" s="18" t="e">
        <f>_xlfn.XLOOKUP($B2659,'[1]Query2 w Prices'!$B:$B,'[1]Query2 w Prices'!$L:$L)</f>
        <v>#N/A</v>
      </c>
    </row>
    <row r="2660" spans="2:23" ht="16.5" customHeight="1" x14ac:dyDescent="0.25">
      <c r="B2660" s="42" t="s">
        <v>4379</v>
      </c>
      <c r="C2660" s="33" t="s">
        <v>7361</v>
      </c>
      <c r="D2660" s="34" t="str">
        <f>_xlfn.XLOOKUP($B2660,[1]Redo!$A:$A,[1]Redo!$AD:$AD)</f>
        <v>SGN,S11,BFY,W21-7,</v>
      </c>
      <c r="E2660" s="35">
        <v>1326</v>
      </c>
      <c r="F2660" s="36">
        <f>_xlfn.XLOOKUP($B2660,'[1]DOT Signs Costs (2)'!$A:$A,'[1]DOT Signs Costs (2)'!$Y:$Y)</f>
        <v>0.46115</v>
      </c>
      <c r="G2660" s="37">
        <f t="shared" si="535"/>
        <v>27.669</v>
      </c>
      <c r="H2660" s="36">
        <f>_xlfn.XLOOKUP($B2660,'[1]DOT Signs Costs (2)'!$A:$A,'[1]DOT Signs Costs (2)'!$W:$W)</f>
        <v>81.576000000000008</v>
      </c>
      <c r="I2660" s="36">
        <f t="shared" si="534"/>
        <v>21.3927485</v>
      </c>
      <c r="J2660" s="36">
        <f t="shared" si="536"/>
        <v>0.30897050000000004</v>
      </c>
      <c r="K2660" s="36">
        <f t="shared" si="537"/>
        <v>21.3927485</v>
      </c>
      <c r="L2660" s="36">
        <f t="shared" si="538"/>
        <v>103.277719</v>
      </c>
      <c r="M2660" s="36">
        <f t="shared" si="539"/>
        <v>8.0763176258000016</v>
      </c>
      <c r="N2660" s="36">
        <f t="shared" si="540"/>
        <v>111.35403662580001</v>
      </c>
      <c r="O2660" s="36">
        <f t="shared" si="541"/>
        <v>20.291644129613871</v>
      </c>
      <c r="P2660" s="36">
        <f t="shared" si="542"/>
        <v>131.64568075541388</v>
      </c>
      <c r="Q2660" s="38">
        <v>74.900000000000006</v>
      </c>
      <c r="R2660" s="39">
        <f t="shared" si="543"/>
        <v>-0.43104855723175883</v>
      </c>
      <c r="S2660" s="40"/>
      <c r="T2660" s="41" t="str">
        <f t="shared" si="544"/>
        <v/>
      </c>
      <c r="U2660" s="41" t="str">
        <f t="shared" si="545"/>
        <v/>
      </c>
      <c r="V2660" s="41">
        <f t="shared" si="533"/>
        <v>74.900000000000006</v>
      </c>
      <c r="W2660" s="18">
        <f>_xlfn.XLOOKUP($B2660,'[1]Query2 w Prices'!$B:$B,'[1]Query2 w Prices'!$L:$L)</f>
        <v>74.823300000000003</v>
      </c>
    </row>
    <row r="2661" spans="2:23" ht="16.5" customHeight="1" x14ac:dyDescent="0.25">
      <c r="B2661" s="32" t="s">
        <v>4380</v>
      </c>
      <c r="C2661" s="33" t="s">
        <v>7362</v>
      </c>
      <c r="D2661" s="34" t="str">
        <f>_xlfn.XLOOKUP($B2661,[1]Redo!$A:$A,[1]Redo!$AD:$AD)</f>
        <v>SGN,S11,BFY,W21-7,</v>
      </c>
      <c r="E2661" s="35">
        <v>1326</v>
      </c>
      <c r="F2661" s="36">
        <f>_xlfn.XLOOKUP($B2661,'[1]DOT Signs Costs (2)'!$A:$A,'[1]DOT Signs Costs (2)'!$Y:$Y)</f>
        <v>0.77759999999999996</v>
      </c>
      <c r="G2661" s="37">
        <f t="shared" si="535"/>
        <v>46.655999999999999</v>
      </c>
      <c r="H2661" s="36">
        <f>_xlfn.XLOOKUP($B2661,'[1]DOT Signs Costs (2)'!$A:$A,'[1]DOT Signs Costs (2)'!$W:$W)</f>
        <v>145.024</v>
      </c>
      <c r="I2661" s="36">
        <f t="shared" si="534"/>
        <v>36.072863999999996</v>
      </c>
      <c r="J2661" s="36">
        <f t="shared" si="536"/>
        <v>0.52099200000000001</v>
      </c>
      <c r="K2661" s="36">
        <f t="shared" si="537"/>
        <v>36.072863999999996</v>
      </c>
      <c r="L2661" s="36">
        <f t="shared" si="538"/>
        <v>181.61785600000002</v>
      </c>
      <c r="M2661" s="36">
        <f t="shared" si="539"/>
        <v>14.202516339200002</v>
      </c>
      <c r="N2661" s="36">
        <f t="shared" si="540"/>
        <v>195.82037233920002</v>
      </c>
      <c r="O2661" s="36">
        <f t="shared" si="541"/>
        <v>35.683639580919262</v>
      </c>
      <c r="P2661" s="36">
        <f t="shared" si="542"/>
        <v>231.5040119201193</v>
      </c>
      <c r="Q2661" s="38">
        <v>136.12</v>
      </c>
      <c r="R2661" s="39">
        <f t="shared" si="543"/>
        <v>-0.41201882908634707</v>
      </c>
      <c r="S2661" s="40"/>
      <c r="T2661" s="41" t="str">
        <f t="shared" si="544"/>
        <v/>
      </c>
      <c r="U2661" s="41" t="str">
        <f t="shared" si="545"/>
        <v/>
      </c>
      <c r="V2661" s="41">
        <f t="shared" si="533"/>
        <v>136.12</v>
      </c>
      <c r="W2661" s="18">
        <f>_xlfn.XLOOKUP($B2661,'[1]Query2 w Prices'!$B:$B,'[1]Query2 w Prices'!$L:$L)</f>
        <v>136.04230000000001</v>
      </c>
    </row>
    <row r="2662" spans="2:23" ht="16.5" customHeight="1" x14ac:dyDescent="0.25">
      <c r="B2662" s="42" t="s">
        <v>4381</v>
      </c>
      <c r="C2662" s="33" t="s">
        <v>7363</v>
      </c>
      <c r="D2662" s="34" t="str">
        <f>_xlfn.XLOOKUP($B2662,[1]Redo!$A:$A,[1]Redo!$AD:$AD)</f>
        <v>SGN,S11,BFY,W21-8,</v>
      </c>
      <c r="E2662" s="35">
        <v>1326</v>
      </c>
      <c r="F2662" s="36">
        <f>_xlfn.XLOOKUP($B2662,'[1]DOT Signs Costs (2)'!$A:$A,'[1]DOT Signs Costs (2)'!$Y:$Y)</f>
        <v>0.33468750000000008</v>
      </c>
      <c r="G2662" s="37">
        <f t="shared" si="535"/>
        <v>20.081250000000004</v>
      </c>
      <c r="H2662" s="36">
        <f>_xlfn.XLOOKUP($B2662,'[1]DOT Signs Costs (2)'!$A:$A,'[1]DOT Signs Costs (2)'!$W:$W)</f>
        <v>56.650000000000006</v>
      </c>
      <c r="I2662" s="36">
        <f t="shared" si="534"/>
        <v>15.526153125000004</v>
      </c>
      <c r="J2662" s="36">
        <f t="shared" si="536"/>
        <v>0.22424062500000008</v>
      </c>
      <c r="K2662" s="36">
        <f t="shared" si="537"/>
        <v>15.526153125000004</v>
      </c>
      <c r="L2662" s="36">
        <f t="shared" si="538"/>
        <v>72.400393750000006</v>
      </c>
      <c r="M2662" s="36">
        <f t="shared" si="539"/>
        <v>5.6617107912500009</v>
      </c>
      <c r="N2662" s="36">
        <f t="shared" si="540"/>
        <v>78.062104541250008</v>
      </c>
      <c r="O2662" s="36">
        <f t="shared" si="541"/>
        <v>14.224975522735164</v>
      </c>
      <c r="P2662" s="36">
        <f t="shared" si="542"/>
        <v>92.287080063985172</v>
      </c>
      <c r="Q2662" s="38" t="e">
        <v>#N/A</v>
      </c>
      <c r="R2662" s="39" t="str">
        <f t="shared" si="543"/>
        <v xml:space="preserve"> </v>
      </c>
      <c r="S2662" s="40"/>
      <c r="T2662" s="41" t="str">
        <f t="shared" si="544"/>
        <v/>
      </c>
      <c r="U2662" s="41" t="str">
        <f t="shared" si="545"/>
        <v/>
      </c>
      <c r="V2662" s="41" t="e">
        <f t="shared" si="533"/>
        <v>#N/A</v>
      </c>
      <c r="W2662" s="18" t="e">
        <f>_xlfn.XLOOKUP($B2662,'[1]Query2 w Prices'!$B:$B,'[1]Query2 w Prices'!$L:$L)</f>
        <v>#N/A</v>
      </c>
    </row>
    <row r="2663" spans="2:23" ht="16.5" customHeight="1" x14ac:dyDescent="0.25">
      <c r="B2663" s="32" t="s">
        <v>4384</v>
      </c>
      <c r="C2663" s="33" t="s">
        <v>7364</v>
      </c>
      <c r="D2663" s="34" t="str">
        <f>_xlfn.XLOOKUP($B2663,[1]Redo!$A:$A,[1]Redo!$AD:$AD)</f>
        <v>SGN,S11,BFY,W21-8,</v>
      </c>
      <c r="E2663" s="35">
        <v>1326</v>
      </c>
      <c r="F2663" s="36">
        <f>_xlfn.XLOOKUP($B2663,'[1]DOT Signs Costs (2)'!$A:$A,'[1]DOT Signs Costs (2)'!$Y:$Y)</f>
        <v>0.46115</v>
      </c>
      <c r="G2663" s="37">
        <f t="shared" si="535"/>
        <v>27.669</v>
      </c>
      <c r="H2663" s="36">
        <f>_xlfn.XLOOKUP($B2663,'[1]DOT Signs Costs (2)'!$A:$A,'[1]DOT Signs Costs (2)'!$W:$W)</f>
        <v>81.576000000000008</v>
      </c>
      <c r="I2663" s="36">
        <f t="shared" si="534"/>
        <v>21.3927485</v>
      </c>
      <c r="J2663" s="36">
        <f t="shared" si="536"/>
        <v>0.30897050000000004</v>
      </c>
      <c r="K2663" s="36">
        <f t="shared" si="537"/>
        <v>21.3927485</v>
      </c>
      <c r="L2663" s="36">
        <f t="shared" si="538"/>
        <v>103.277719</v>
      </c>
      <c r="M2663" s="36">
        <f t="shared" si="539"/>
        <v>8.0763176258000016</v>
      </c>
      <c r="N2663" s="36">
        <f t="shared" si="540"/>
        <v>111.35403662580001</v>
      </c>
      <c r="O2663" s="36">
        <f t="shared" si="541"/>
        <v>20.291644129613871</v>
      </c>
      <c r="P2663" s="36">
        <f t="shared" si="542"/>
        <v>131.64568075541388</v>
      </c>
      <c r="Q2663" s="38">
        <v>74.900000000000006</v>
      </c>
      <c r="R2663" s="39">
        <f t="shared" si="543"/>
        <v>-0.43104855723175883</v>
      </c>
      <c r="S2663" s="40"/>
      <c r="T2663" s="41" t="str">
        <f t="shared" si="544"/>
        <v/>
      </c>
      <c r="U2663" s="41" t="str">
        <f t="shared" si="545"/>
        <v/>
      </c>
      <c r="V2663" s="41">
        <f t="shared" si="533"/>
        <v>74.900000000000006</v>
      </c>
      <c r="W2663" s="18">
        <f>_xlfn.XLOOKUP($B2663,'[1]Query2 w Prices'!$B:$B,'[1]Query2 w Prices'!$L:$L)</f>
        <v>74.823300000000003</v>
      </c>
    </row>
    <row r="2664" spans="2:23" ht="16.5" customHeight="1" x14ac:dyDescent="0.25">
      <c r="B2664" s="42" t="s">
        <v>4385</v>
      </c>
      <c r="C2664" s="33" t="s">
        <v>7365</v>
      </c>
      <c r="D2664" s="34" t="str">
        <f>_xlfn.XLOOKUP($B2664,[1]Redo!$A:$A,[1]Redo!$AD:$AD)</f>
        <v>SGN,S11,BFY,W21-8,</v>
      </c>
      <c r="E2664" s="35">
        <v>1326</v>
      </c>
      <c r="F2664" s="36">
        <f>_xlfn.XLOOKUP($B2664,'[1]DOT Signs Costs (2)'!$A:$A,'[1]DOT Signs Costs (2)'!$Y:$Y)</f>
        <v>0.77759999999999996</v>
      </c>
      <c r="G2664" s="37">
        <f t="shared" si="535"/>
        <v>46.655999999999999</v>
      </c>
      <c r="H2664" s="36">
        <f>_xlfn.XLOOKUP($B2664,'[1]DOT Signs Costs (2)'!$A:$A,'[1]DOT Signs Costs (2)'!$W:$W)</f>
        <v>145.024</v>
      </c>
      <c r="I2664" s="36">
        <f t="shared" si="534"/>
        <v>36.072863999999996</v>
      </c>
      <c r="J2664" s="36">
        <f t="shared" si="536"/>
        <v>0.52099200000000001</v>
      </c>
      <c r="K2664" s="36">
        <f t="shared" si="537"/>
        <v>36.072863999999996</v>
      </c>
      <c r="L2664" s="36">
        <f t="shared" si="538"/>
        <v>181.61785600000002</v>
      </c>
      <c r="M2664" s="36">
        <f t="shared" si="539"/>
        <v>14.202516339200002</v>
      </c>
      <c r="N2664" s="36">
        <f t="shared" si="540"/>
        <v>195.82037233920002</v>
      </c>
      <c r="O2664" s="36">
        <f t="shared" si="541"/>
        <v>35.683639580919262</v>
      </c>
      <c r="P2664" s="36">
        <f t="shared" si="542"/>
        <v>231.5040119201193</v>
      </c>
      <c r="Q2664" s="38">
        <v>136.12</v>
      </c>
      <c r="R2664" s="39">
        <f t="shared" si="543"/>
        <v>-0.41201882908634707</v>
      </c>
      <c r="S2664" s="40"/>
      <c r="T2664" s="41" t="str">
        <f t="shared" si="544"/>
        <v/>
      </c>
      <c r="U2664" s="41" t="str">
        <f t="shared" si="545"/>
        <v/>
      </c>
      <c r="V2664" s="41">
        <f t="shared" si="533"/>
        <v>136.12</v>
      </c>
      <c r="W2664" s="18">
        <f>_xlfn.XLOOKUP($B2664,'[1]Query2 w Prices'!$B:$B,'[1]Query2 w Prices'!$L:$L)</f>
        <v>136.04230000000001</v>
      </c>
    </row>
    <row r="2665" spans="2:23" ht="16.5" customHeight="1" x14ac:dyDescent="0.25">
      <c r="B2665" s="32" t="s">
        <v>4386</v>
      </c>
      <c r="C2665" s="33" t="s">
        <v>7366</v>
      </c>
      <c r="D2665" s="34" t="str">
        <f>_xlfn.XLOOKUP($B2665,[1]Redo!$A:$A,[1]Redo!$AD:$AD)</f>
        <v>SGN,S11,BFY,W2-2,</v>
      </c>
      <c r="E2665" s="35">
        <v>1326</v>
      </c>
      <c r="F2665" s="36">
        <f>_xlfn.XLOOKUP($B2665,'[1]DOT Signs Costs (2)'!$A:$A,'[1]DOT Signs Costs (2)'!$Y:$Y)</f>
        <v>0.77759999999999996</v>
      </c>
      <c r="G2665" s="37">
        <f t="shared" si="535"/>
        <v>46.655999999999999</v>
      </c>
      <c r="H2665" s="36">
        <f>_xlfn.XLOOKUP($B2665,'[1]DOT Signs Costs (2)'!$A:$A,'[1]DOT Signs Costs (2)'!$W:$W)</f>
        <v>145.024</v>
      </c>
      <c r="I2665" s="36">
        <f t="shared" si="534"/>
        <v>36.072863999999996</v>
      </c>
      <c r="J2665" s="36">
        <f t="shared" si="536"/>
        <v>0.52099200000000001</v>
      </c>
      <c r="K2665" s="36">
        <f t="shared" si="537"/>
        <v>36.072863999999996</v>
      </c>
      <c r="L2665" s="36">
        <f t="shared" si="538"/>
        <v>181.61785600000002</v>
      </c>
      <c r="M2665" s="36">
        <f t="shared" si="539"/>
        <v>14.202516339200002</v>
      </c>
      <c r="N2665" s="36">
        <f t="shared" si="540"/>
        <v>195.82037233920002</v>
      </c>
      <c r="O2665" s="36">
        <f t="shared" si="541"/>
        <v>35.683639580919262</v>
      </c>
      <c r="P2665" s="36">
        <f t="shared" si="542"/>
        <v>231.5040119201193</v>
      </c>
      <c r="Q2665" s="38">
        <v>140.65</v>
      </c>
      <c r="R2665" s="39">
        <f t="shared" si="543"/>
        <v>-0.39245113363939699</v>
      </c>
      <c r="S2665" s="40"/>
      <c r="T2665" s="41" t="str">
        <f t="shared" si="544"/>
        <v/>
      </c>
      <c r="U2665" s="41" t="str">
        <f t="shared" si="545"/>
        <v/>
      </c>
      <c r="V2665" s="41">
        <f t="shared" si="533"/>
        <v>140.65</v>
      </c>
      <c r="W2665" s="18">
        <f>_xlfn.XLOOKUP($B2665,'[1]Query2 w Prices'!$B:$B,'[1]Query2 w Prices'!$L:$L)</f>
        <v>140.5771</v>
      </c>
    </row>
    <row r="2666" spans="2:23" ht="16.5" customHeight="1" x14ac:dyDescent="0.25">
      <c r="B2666" s="42" t="s">
        <v>4389</v>
      </c>
      <c r="C2666" s="33" t="s">
        <v>7367</v>
      </c>
      <c r="D2666" s="34" t="str">
        <f>_xlfn.XLOOKUP($B2666,[1]Redo!$A:$A,[1]Redo!$AD:$AD)</f>
        <v>SGN,S11,BFY,W2-2,</v>
      </c>
      <c r="E2666" s="35">
        <v>1326</v>
      </c>
      <c r="F2666" s="36">
        <f>_xlfn.XLOOKUP($B2666,'[1]DOT Signs Costs (2)'!$A:$A,'[1]DOT Signs Costs (2)'!$Y:$Y)</f>
        <v>0.14528749999999999</v>
      </c>
      <c r="G2666" s="37">
        <f t="shared" si="535"/>
        <v>8.7172499999999999</v>
      </c>
      <c r="H2666" s="36">
        <f>_xlfn.XLOOKUP($B2666,'[1]DOT Signs Costs (2)'!$A:$A,'[1]DOT Signs Costs (2)'!$W:$W)</f>
        <v>20.394000000000002</v>
      </c>
      <c r="I2666" s="36">
        <f t="shared" si="534"/>
        <v>6.7398871249999992</v>
      </c>
      <c r="J2666" s="36">
        <f t="shared" si="536"/>
        <v>9.7342625000000002E-2</v>
      </c>
      <c r="K2666" s="36">
        <f t="shared" si="537"/>
        <v>6.7398871249999992</v>
      </c>
      <c r="L2666" s="36">
        <f t="shared" si="538"/>
        <v>27.231229750000001</v>
      </c>
      <c r="M2666" s="36">
        <f t="shared" si="539"/>
        <v>2.1294821664500003</v>
      </c>
      <c r="N2666" s="36">
        <f t="shared" si="540"/>
        <v>29.360711916450001</v>
      </c>
      <c r="O2666" s="36">
        <f t="shared" si="541"/>
        <v>5.3502965465257235</v>
      </c>
      <c r="P2666" s="36">
        <f t="shared" si="542"/>
        <v>34.711008462975727</v>
      </c>
      <c r="Q2666" s="38" t="e">
        <v>#N/A</v>
      </c>
      <c r="R2666" s="39" t="str">
        <f t="shared" si="543"/>
        <v xml:space="preserve"> </v>
      </c>
      <c r="S2666" s="40"/>
      <c r="T2666" s="41" t="str">
        <f t="shared" si="544"/>
        <v/>
      </c>
      <c r="U2666" s="41" t="str">
        <f t="shared" si="545"/>
        <v/>
      </c>
      <c r="V2666" s="41" t="e">
        <f t="shared" si="533"/>
        <v>#N/A</v>
      </c>
      <c r="W2666" s="18" t="e">
        <f>_xlfn.XLOOKUP($B2666,'[1]Query2 w Prices'!$B:$B,'[1]Query2 w Prices'!$L:$L)</f>
        <v>#N/A</v>
      </c>
    </row>
    <row r="2667" spans="2:23" ht="16.5" customHeight="1" x14ac:dyDescent="0.25">
      <c r="B2667" s="32" t="s">
        <v>4391</v>
      </c>
      <c r="C2667" s="33" t="s">
        <v>7368</v>
      </c>
      <c r="D2667" s="34" t="str">
        <f>_xlfn.XLOOKUP($B2667,[1]Redo!$A:$A,[1]Redo!$AD:$AD)</f>
        <v>SGN,S11,BFY,W2-2,</v>
      </c>
      <c r="E2667" s="35">
        <v>1326</v>
      </c>
      <c r="F2667" s="36">
        <f>_xlfn.XLOOKUP($B2667,'[1]DOT Signs Costs (2)'!$A:$A,'[1]DOT Signs Costs (2)'!$Y:$Y)</f>
        <v>0.22939999999999999</v>
      </c>
      <c r="G2667" s="37">
        <f t="shared" si="535"/>
        <v>13.763999999999999</v>
      </c>
      <c r="H2667" s="36">
        <f>_xlfn.XLOOKUP($B2667,'[1]DOT Signs Costs (2)'!$A:$A,'[1]DOT Signs Costs (2)'!$W:$W)</f>
        <v>36.256</v>
      </c>
      <c r="I2667" s="36">
        <f t="shared" si="534"/>
        <v>10.641866</v>
      </c>
      <c r="J2667" s="36">
        <f t="shared" si="536"/>
        <v>0.153698</v>
      </c>
      <c r="K2667" s="36">
        <f t="shared" si="537"/>
        <v>10.641866</v>
      </c>
      <c r="L2667" s="36">
        <f t="shared" si="538"/>
        <v>47.051563999999999</v>
      </c>
      <c r="M2667" s="36">
        <f t="shared" si="539"/>
        <v>3.6794323048000002</v>
      </c>
      <c r="N2667" s="36">
        <f t="shared" si="540"/>
        <v>50.730996304800001</v>
      </c>
      <c r="O2667" s="36">
        <f t="shared" si="541"/>
        <v>9.2445263283724479</v>
      </c>
      <c r="P2667" s="36">
        <f t="shared" si="542"/>
        <v>59.975522633172446</v>
      </c>
      <c r="Q2667" s="38" t="e">
        <v>#N/A</v>
      </c>
      <c r="R2667" s="39" t="str">
        <f t="shared" si="543"/>
        <v xml:space="preserve"> </v>
      </c>
      <c r="S2667" s="40"/>
      <c r="T2667" s="41" t="str">
        <f t="shared" si="544"/>
        <v/>
      </c>
      <c r="U2667" s="41" t="str">
        <f t="shared" si="545"/>
        <v/>
      </c>
      <c r="V2667" s="41" t="e">
        <f t="shared" si="533"/>
        <v>#N/A</v>
      </c>
      <c r="W2667" s="18" t="e">
        <f>_xlfn.XLOOKUP($B2667,'[1]Query2 w Prices'!$B:$B,'[1]Query2 w Prices'!$L:$L)</f>
        <v>#N/A</v>
      </c>
    </row>
    <row r="2668" spans="2:23" ht="16.5" customHeight="1" x14ac:dyDescent="0.25">
      <c r="B2668" s="42" t="s">
        <v>4392</v>
      </c>
      <c r="C2668" s="33" t="s">
        <v>7369</v>
      </c>
      <c r="D2668" s="34" t="str">
        <f>_xlfn.XLOOKUP($B2668,[1]Redo!$A:$A,[1]Redo!$AD:$AD)</f>
        <v>SGN,S11,BFY,W2-2,</v>
      </c>
      <c r="E2668" s="35">
        <v>1326</v>
      </c>
      <c r="F2668" s="36">
        <f>_xlfn.XLOOKUP($B2668,'[1]DOT Signs Costs (2)'!$A:$A,'[1]DOT Signs Costs (2)'!$Y:$Y)</f>
        <v>0.33468750000000008</v>
      </c>
      <c r="G2668" s="37">
        <f t="shared" si="535"/>
        <v>20.081250000000004</v>
      </c>
      <c r="H2668" s="36">
        <f>_xlfn.XLOOKUP($B2668,'[1]DOT Signs Costs (2)'!$A:$A,'[1]DOT Signs Costs (2)'!$W:$W)</f>
        <v>56.650000000000006</v>
      </c>
      <c r="I2668" s="36">
        <f t="shared" si="534"/>
        <v>15.526153125000004</v>
      </c>
      <c r="J2668" s="36">
        <f t="shared" si="536"/>
        <v>0.22424062500000008</v>
      </c>
      <c r="K2668" s="36">
        <f t="shared" si="537"/>
        <v>15.526153125000004</v>
      </c>
      <c r="L2668" s="36">
        <f t="shared" si="538"/>
        <v>72.400393750000006</v>
      </c>
      <c r="M2668" s="36">
        <f t="shared" si="539"/>
        <v>5.6617107912500009</v>
      </c>
      <c r="N2668" s="36">
        <f t="shared" si="540"/>
        <v>78.062104541250008</v>
      </c>
      <c r="O2668" s="36">
        <f t="shared" si="541"/>
        <v>14.224975522735164</v>
      </c>
      <c r="P2668" s="36">
        <f t="shared" si="542"/>
        <v>92.287080063985172</v>
      </c>
      <c r="Q2668" s="38">
        <v>55.63</v>
      </c>
      <c r="R2668" s="39">
        <f t="shared" si="543"/>
        <v>-0.39720706342176831</v>
      </c>
      <c r="S2668" s="40"/>
      <c r="T2668" s="41" t="str">
        <f t="shared" si="544"/>
        <v/>
      </c>
      <c r="U2668" s="41" t="str">
        <f t="shared" si="545"/>
        <v/>
      </c>
      <c r="V2668" s="41">
        <f t="shared" si="533"/>
        <v>55.63</v>
      </c>
      <c r="W2668" s="18">
        <f>_xlfn.XLOOKUP($B2668,'[1]Query2 w Prices'!$B:$B,'[1]Query2 w Prices'!$L:$L)</f>
        <v>55.550600000000003</v>
      </c>
    </row>
    <row r="2669" spans="2:23" ht="16.5" customHeight="1" x14ac:dyDescent="0.25">
      <c r="B2669" s="32" t="s">
        <v>4393</v>
      </c>
      <c r="C2669" s="33" t="s">
        <v>7370</v>
      </c>
      <c r="D2669" s="34" t="str">
        <f>_xlfn.XLOOKUP($B2669,[1]Redo!$A:$A,[1]Redo!$AD:$AD)</f>
        <v>SGN,S11,BFY,W2-2,</v>
      </c>
      <c r="E2669" s="35">
        <v>1326</v>
      </c>
      <c r="F2669" s="36">
        <f>_xlfn.XLOOKUP($B2669,'[1]DOT Signs Costs (2)'!$A:$A,'[1]DOT Signs Costs (2)'!$Y:$Y)</f>
        <v>0.46115</v>
      </c>
      <c r="G2669" s="37">
        <f t="shared" si="535"/>
        <v>27.669</v>
      </c>
      <c r="H2669" s="36">
        <f>_xlfn.XLOOKUP($B2669,'[1]DOT Signs Costs (2)'!$A:$A,'[1]DOT Signs Costs (2)'!$W:$W)</f>
        <v>81.576000000000008</v>
      </c>
      <c r="I2669" s="36">
        <f t="shared" si="534"/>
        <v>21.3927485</v>
      </c>
      <c r="J2669" s="36">
        <f t="shared" si="536"/>
        <v>0.30897050000000004</v>
      </c>
      <c r="K2669" s="36">
        <f t="shared" si="537"/>
        <v>21.3927485</v>
      </c>
      <c r="L2669" s="36">
        <f t="shared" si="538"/>
        <v>103.277719</v>
      </c>
      <c r="M2669" s="36">
        <f t="shared" si="539"/>
        <v>8.0763176258000016</v>
      </c>
      <c r="N2669" s="36">
        <f t="shared" si="540"/>
        <v>111.35403662580001</v>
      </c>
      <c r="O2669" s="36">
        <f t="shared" si="541"/>
        <v>20.291644129613871</v>
      </c>
      <c r="P2669" s="36">
        <f t="shared" si="542"/>
        <v>131.64568075541388</v>
      </c>
      <c r="Q2669" s="38">
        <v>74.900000000000006</v>
      </c>
      <c r="R2669" s="39">
        <f t="shared" si="543"/>
        <v>-0.43104855723175883</v>
      </c>
      <c r="S2669" s="40"/>
      <c r="T2669" s="41" t="str">
        <f t="shared" si="544"/>
        <v/>
      </c>
      <c r="U2669" s="41" t="str">
        <f t="shared" si="545"/>
        <v/>
      </c>
      <c r="V2669" s="41">
        <f t="shared" si="533"/>
        <v>74.900000000000006</v>
      </c>
      <c r="W2669" s="18">
        <f>_xlfn.XLOOKUP($B2669,'[1]Query2 w Prices'!$B:$B,'[1]Query2 w Prices'!$L:$L)</f>
        <v>74.823300000000003</v>
      </c>
    </row>
    <row r="2670" spans="2:23" ht="16.5" customHeight="1" x14ac:dyDescent="0.25">
      <c r="B2670" s="42" t="s">
        <v>4394</v>
      </c>
      <c r="C2670" s="33" t="s">
        <v>7371</v>
      </c>
      <c r="D2670" s="34" t="str">
        <f>_xlfn.XLOOKUP($B2670,[1]Redo!$A:$A,[1]Redo!$AD:$AD)</f>
        <v>SGN,S11,BFY,W22-1,</v>
      </c>
      <c r="E2670" s="35">
        <v>1326</v>
      </c>
      <c r="F2670" s="36">
        <f>_xlfn.XLOOKUP($B2670,'[1]DOT Signs Costs (2)'!$A:$A,'[1]DOT Signs Costs (2)'!$Y:$Y)</f>
        <v>0.33468750000000008</v>
      </c>
      <c r="G2670" s="37">
        <f t="shared" si="535"/>
        <v>20.081250000000004</v>
      </c>
      <c r="H2670" s="36">
        <f>_xlfn.XLOOKUP($B2670,'[1]DOT Signs Costs (2)'!$A:$A,'[1]DOT Signs Costs (2)'!$W:$W)</f>
        <v>56.650000000000006</v>
      </c>
      <c r="I2670" s="36">
        <f t="shared" si="534"/>
        <v>15.526153125000004</v>
      </c>
      <c r="J2670" s="36">
        <f t="shared" si="536"/>
        <v>0.22424062500000008</v>
      </c>
      <c r="K2670" s="36">
        <f t="shared" si="537"/>
        <v>15.526153125000004</v>
      </c>
      <c r="L2670" s="36">
        <f t="shared" si="538"/>
        <v>72.400393750000006</v>
      </c>
      <c r="M2670" s="36">
        <f t="shared" si="539"/>
        <v>5.6617107912500009</v>
      </c>
      <c r="N2670" s="36">
        <f t="shared" si="540"/>
        <v>78.062104541250008</v>
      </c>
      <c r="O2670" s="36">
        <f t="shared" si="541"/>
        <v>14.224975522735164</v>
      </c>
      <c r="P2670" s="36">
        <f t="shared" si="542"/>
        <v>92.287080063985172</v>
      </c>
      <c r="Q2670" s="38" t="e">
        <v>#N/A</v>
      </c>
      <c r="R2670" s="39" t="str">
        <f t="shared" si="543"/>
        <v xml:space="preserve"> </v>
      </c>
      <c r="S2670" s="40"/>
      <c r="T2670" s="41" t="str">
        <f t="shared" si="544"/>
        <v/>
      </c>
      <c r="U2670" s="41" t="str">
        <f t="shared" si="545"/>
        <v/>
      </c>
      <c r="V2670" s="41" t="e">
        <f t="shared" si="533"/>
        <v>#N/A</v>
      </c>
      <c r="W2670" s="18" t="e">
        <f>_xlfn.XLOOKUP($B2670,'[1]Query2 w Prices'!$B:$B,'[1]Query2 w Prices'!$L:$L)</f>
        <v>#N/A</v>
      </c>
    </row>
    <row r="2671" spans="2:23" ht="16.5" customHeight="1" x14ac:dyDescent="0.25">
      <c r="B2671" s="32" t="s">
        <v>4397</v>
      </c>
      <c r="C2671" s="33" t="s">
        <v>7372</v>
      </c>
      <c r="D2671" s="34" t="str">
        <f>_xlfn.XLOOKUP($B2671,[1]Redo!$A:$A,[1]Redo!$AD:$AD)</f>
        <v>SGN,S11,BFY,W22-1,</v>
      </c>
      <c r="E2671" s="35">
        <v>1326</v>
      </c>
      <c r="F2671" s="36">
        <f>_xlfn.XLOOKUP($B2671,'[1]DOT Signs Costs (2)'!$A:$A,'[1]DOT Signs Costs (2)'!$Y:$Y)</f>
        <v>0.46115</v>
      </c>
      <c r="G2671" s="37">
        <f t="shared" si="535"/>
        <v>27.669</v>
      </c>
      <c r="H2671" s="36">
        <f>_xlfn.XLOOKUP($B2671,'[1]DOT Signs Costs (2)'!$A:$A,'[1]DOT Signs Costs (2)'!$W:$W)</f>
        <v>81.576000000000008</v>
      </c>
      <c r="I2671" s="36">
        <f t="shared" si="534"/>
        <v>21.3927485</v>
      </c>
      <c r="J2671" s="36">
        <f t="shared" si="536"/>
        <v>0.30897050000000004</v>
      </c>
      <c r="K2671" s="36">
        <f t="shared" si="537"/>
        <v>21.3927485</v>
      </c>
      <c r="L2671" s="36">
        <f t="shared" si="538"/>
        <v>103.277719</v>
      </c>
      <c r="M2671" s="36">
        <f t="shared" si="539"/>
        <v>8.0763176258000016</v>
      </c>
      <c r="N2671" s="36">
        <f t="shared" si="540"/>
        <v>111.35403662580001</v>
      </c>
      <c r="O2671" s="36">
        <f t="shared" si="541"/>
        <v>20.291644129613871</v>
      </c>
      <c r="P2671" s="36">
        <f t="shared" si="542"/>
        <v>131.64568075541388</v>
      </c>
      <c r="Q2671" s="38">
        <v>74.900000000000006</v>
      </c>
      <c r="R2671" s="39">
        <f t="shared" si="543"/>
        <v>-0.43104855723175883</v>
      </c>
      <c r="S2671" s="40"/>
      <c r="T2671" s="41" t="str">
        <f t="shared" si="544"/>
        <v/>
      </c>
      <c r="U2671" s="41" t="str">
        <f t="shared" si="545"/>
        <v/>
      </c>
      <c r="V2671" s="41">
        <f t="shared" si="533"/>
        <v>74.900000000000006</v>
      </c>
      <c r="W2671" s="18">
        <f>_xlfn.XLOOKUP($B2671,'[1]Query2 w Prices'!$B:$B,'[1]Query2 w Prices'!$L:$L)</f>
        <v>74.823300000000003</v>
      </c>
    </row>
    <row r="2672" spans="2:23" ht="16.5" customHeight="1" x14ac:dyDescent="0.25">
      <c r="B2672" s="42" t="s">
        <v>4398</v>
      </c>
      <c r="C2672" s="33" t="s">
        <v>7373</v>
      </c>
      <c r="D2672" s="34" t="str">
        <f>_xlfn.XLOOKUP($B2672,[1]Redo!$A:$A,[1]Redo!$AD:$AD)</f>
        <v>SGN,S11,BFY,W22-1,</v>
      </c>
      <c r="E2672" s="35">
        <v>1326</v>
      </c>
      <c r="F2672" s="36">
        <f>_xlfn.XLOOKUP($B2672,'[1]DOT Signs Costs (2)'!$A:$A,'[1]DOT Signs Costs (2)'!$Y:$Y)</f>
        <v>0.77759999999999996</v>
      </c>
      <c r="G2672" s="37">
        <f t="shared" si="535"/>
        <v>46.655999999999999</v>
      </c>
      <c r="H2672" s="36">
        <f>_xlfn.XLOOKUP($B2672,'[1]DOT Signs Costs (2)'!$A:$A,'[1]DOT Signs Costs (2)'!$W:$W)</f>
        <v>145.024</v>
      </c>
      <c r="I2672" s="36">
        <f t="shared" si="534"/>
        <v>36.072863999999996</v>
      </c>
      <c r="J2672" s="36">
        <f t="shared" si="536"/>
        <v>0.52099200000000001</v>
      </c>
      <c r="K2672" s="36">
        <f t="shared" si="537"/>
        <v>36.072863999999996</v>
      </c>
      <c r="L2672" s="36">
        <f t="shared" si="538"/>
        <v>181.61785600000002</v>
      </c>
      <c r="M2672" s="36">
        <f t="shared" si="539"/>
        <v>14.202516339200002</v>
      </c>
      <c r="N2672" s="36">
        <f t="shared" si="540"/>
        <v>195.82037233920002</v>
      </c>
      <c r="O2672" s="36">
        <f t="shared" si="541"/>
        <v>35.683639580919262</v>
      </c>
      <c r="P2672" s="36">
        <f t="shared" si="542"/>
        <v>231.5040119201193</v>
      </c>
      <c r="Q2672" s="38">
        <v>136.12</v>
      </c>
      <c r="R2672" s="39">
        <f t="shared" si="543"/>
        <v>-0.41201882908634707</v>
      </c>
      <c r="S2672" s="40"/>
      <c r="T2672" s="41" t="str">
        <f t="shared" si="544"/>
        <v/>
      </c>
      <c r="U2672" s="41" t="str">
        <f t="shared" si="545"/>
        <v/>
      </c>
      <c r="V2672" s="41">
        <f t="shared" si="533"/>
        <v>136.12</v>
      </c>
      <c r="W2672" s="18">
        <f>_xlfn.XLOOKUP($B2672,'[1]Query2 w Prices'!$B:$B,'[1]Query2 w Prices'!$L:$L)</f>
        <v>136.04230000000001</v>
      </c>
    </row>
    <row r="2673" spans="2:23" ht="16.5" customHeight="1" x14ac:dyDescent="0.25">
      <c r="B2673" s="32" t="s">
        <v>4399</v>
      </c>
      <c r="C2673" s="33" t="s">
        <v>7374</v>
      </c>
      <c r="D2673" s="34" t="str">
        <f>_xlfn.XLOOKUP($B2673,[1]Redo!$A:$A,[1]Redo!$AD:$AD)</f>
        <v>SGN,S11,BFY,W22-3,</v>
      </c>
      <c r="E2673" s="35">
        <v>1326</v>
      </c>
      <c r="F2673" s="36">
        <f>_xlfn.XLOOKUP($B2673,'[1]DOT Signs Costs (2)'!$A:$A,'[1]DOT Signs Costs (2)'!$Y:$Y)</f>
        <v>0.38762499999999994</v>
      </c>
      <c r="G2673" s="37">
        <f t="shared" si="535"/>
        <v>23.257499999999997</v>
      </c>
      <c r="H2673" s="36">
        <f>_xlfn.XLOOKUP($B2673,'[1]DOT Signs Costs (2)'!$A:$A,'[1]DOT Signs Costs (2)'!$W:$W)</f>
        <v>67.98</v>
      </c>
      <c r="I2673" s="36">
        <f t="shared" si="534"/>
        <v>17.981923749999996</v>
      </c>
      <c r="J2673" s="36">
        <f t="shared" si="536"/>
        <v>0.25970874999999999</v>
      </c>
      <c r="K2673" s="36">
        <f t="shared" si="537"/>
        <v>17.981923749999996</v>
      </c>
      <c r="L2673" s="36">
        <f t="shared" si="538"/>
        <v>86.221632499999998</v>
      </c>
      <c r="M2673" s="36">
        <f t="shared" si="539"/>
        <v>6.7425316615000002</v>
      </c>
      <c r="N2673" s="36">
        <f t="shared" si="540"/>
        <v>92.964164161499994</v>
      </c>
      <c r="O2673" s="36">
        <f t="shared" si="541"/>
        <v>16.94052405402514</v>
      </c>
      <c r="P2673" s="36">
        <f t="shared" si="542"/>
        <v>109.90468821552514</v>
      </c>
      <c r="Q2673" s="38" t="e">
        <v>#N/A</v>
      </c>
      <c r="R2673" s="39" t="str">
        <f t="shared" si="543"/>
        <v xml:space="preserve"> </v>
      </c>
      <c r="S2673" s="40"/>
      <c r="T2673" s="41" t="str">
        <f t="shared" si="544"/>
        <v/>
      </c>
      <c r="U2673" s="41" t="str">
        <f t="shared" si="545"/>
        <v/>
      </c>
      <c r="V2673" s="41" t="e">
        <f t="shared" si="533"/>
        <v>#N/A</v>
      </c>
      <c r="W2673" s="18" t="e">
        <f>_xlfn.XLOOKUP($B2673,'[1]Query2 w Prices'!$B:$B,'[1]Query2 w Prices'!$L:$L)</f>
        <v>#N/A</v>
      </c>
    </row>
    <row r="2674" spans="2:23" ht="16.5" customHeight="1" x14ac:dyDescent="0.25">
      <c r="B2674" s="42" t="s">
        <v>4402</v>
      </c>
      <c r="C2674" s="33" t="s">
        <v>7375</v>
      </c>
      <c r="D2674" s="34" t="str">
        <f>_xlfn.XLOOKUP($B2674,[1]Redo!$A:$A,[1]Redo!$AD:$AD)</f>
        <v>SGN,S11,BFY,W22-3,</v>
      </c>
      <c r="E2674" s="35">
        <v>1326</v>
      </c>
      <c r="F2674" s="36">
        <f>_xlfn.XLOOKUP($B2674,'[1]DOT Signs Costs (2)'!$A:$A,'[1]DOT Signs Costs (2)'!$Y:$Y)</f>
        <v>0.52467500000000011</v>
      </c>
      <c r="G2674" s="37">
        <f t="shared" si="535"/>
        <v>31.480500000000006</v>
      </c>
      <c r="H2674" s="36">
        <f>_xlfn.XLOOKUP($B2674,'[1]DOT Signs Costs (2)'!$A:$A,'[1]DOT Signs Costs (2)'!$W:$W)</f>
        <v>95.171999999999997</v>
      </c>
      <c r="I2674" s="36">
        <f t="shared" si="534"/>
        <v>24.339673250000004</v>
      </c>
      <c r="J2674" s="36">
        <f t="shared" si="536"/>
        <v>0.3515322500000001</v>
      </c>
      <c r="K2674" s="36">
        <f t="shared" si="537"/>
        <v>24.339673250000004</v>
      </c>
      <c r="L2674" s="36">
        <f t="shared" si="538"/>
        <v>119.86320550000001</v>
      </c>
      <c r="M2674" s="36">
        <f t="shared" si="539"/>
        <v>9.3733026701000011</v>
      </c>
      <c r="N2674" s="36">
        <f t="shared" si="540"/>
        <v>129.2365081701</v>
      </c>
      <c r="O2674" s="36">
        <f t="shared" si="541"/>
        <v>23.550302367161844</v>
      </c>
      <c r="P2674" s="36">
        <f t="shared" si="542"/>
        <v>152.78681053726183</v>
      </c>
      <c r="Q2674" s="38">
        <v>87.37</v>
      </c>
      <c r="R2674" s="39">
        <f t="shared" si="543"/>
        <v>-0.4281574457064008</v>
      </c>
      <c r="S2674" s="40"/>
      <c r="T2674" s="41" t="str">
        <f t="shared" si="544"/>
        <v/>
      </c>
      <c r="U2674" s="41" t="str">
        <f t="shared" si="545"/>
        <v/>
      </c>
      <c r="V2674" s="41">
        <f t="shared" si="533"/>
        <v>87.37</v>
      </c>
      <c r="W2674" s="18">
        <f>_xlfn.XLOOKUP($B2674,'[1]Query2 w Prices'!$B:$B,'[1]Query2 w Prices'!$L:$L)</f>
        <v>87.293800000000005</v>
      </c>
    </row>
    <row r="2675" spans="2:23" ht="16.5" customHeight="1" x14ac:dyDescent="0.25">
      <c r="B2675" s="32" t="s">
        <v>4403</v>
      </c>
      <c r="C2675" s="33" t="s">
        <v>7376</v>
      </c>
      <c r="D2675" s="34" t="str">
        <f>_xlfn.XLOOKUP($B2675,[1]Redo!$A:$A,[1]Redo!$AD:$AD)</f>
        <v>SGN,S11,BFY,W2-3,</v>
      </c>
      <c r="E2675" s="35">
        <v>1326</v>
      </c>
      <c r="F2675" s="36">
        <f>_xlfn.XLOOKUP($B2675,'[1]DOT Signs Costs (2)'!$A:$A,'[1]DOT Signs Costs (2)'!$Y:$Y)</f>
        <v>0.33468750000000008</v>
      </c>
      <c r="G2675" s="37">
        <f t="shared" si="535"/>
        <v>20.081250000000004</v>
      </c>
      <c r="H2675" s="36">
        <f>_xlfn.XLOOKUP($B2675,'[1]DOT Signs Costs (2)'!$A:$A,'[1]DOT Signs Costs (2)'!$W:$W)</f>
        <v>56.650000000000006</v>
      </c>
      <c r="I2675" s="36">
        <f t="shared" si="534"/>
        <v>15.526153125000004</v>
      </c>
      <c r="J2675" s="36">
        <f t="shared" si="536"/>
        <v>0.22424062500000008</v>
      </c>
      <c r="K2675" s="36">
        <f t="shared" si="537"/>
        <v>15.526153125000004</v>
      </c>
      <c r="L2675" s="36">
        <f t="shared" si="538"/>
        <v>72.400393750000006</v>
      </c>
      <c r="M2675" s="36">
        <f t="shared" si="539"/>
        <v>5.6617107912500009</v>
      </c>
      <c r="N2675" s="36">
        <f t="shared" si="540"/>
        <v>78.062104541250008</v>
      </c>
      <c r="O2675" s="36">
        <f t="shared" si="541"/>
        <v>14.224975522735164</v>
      </c>
      <c r="P2675" s="36">
        <f t="shared" si="542"/>
        <v>92.287080063985172</v>
      </c>
      <c r="Q2675" s="38">
        <v>55.63</v>
      </c>
      <c r="R2675" s="39">
        <f t="shared" si="543"/>
        <v>-0.39720706342176831</v>
      </c>
      <c r="S2675" s="40"/>
      <c r="T2675" s="41" t="str">
        <f t="shared" si="544"/>
        <v/>
      </c>
      <c r="U2675" s="41" t="str">
        <f t="shared" si="545"/>
        <v/>
      </c>
      <c r="V2675" s="41">
        <f t="shared" si="533"/>
        <v>55.63</v>
      </c>
      <c r="W2675" s="18">
        <f>_xlfn.XLOOKUP($B2675,'[1]Query2 w Prices'!$B:$B,'[1]Query2 w Prices'!$L:$L)</f>
        <v>55.550600000000003</v>
      </c>
    </row>
    <row r="2676" spans="2:23" ht="16.5" customHeight="1" x14ac:dyDescent="0.25">
      <c r="B2676" s="42" t="s">
        <v>4406</v>
      </c>
      <c r="C2676" s="33" t="s">
        <v>7377</v>
      </c>
      <c r="D2676" s="34" t="str">
        <f>_xlfn.XLOOKUP($B2676,[1]Redo!$A:$A,[1]Redo!$AD:$AD)</f>
        <v>SGN,S11,BFY,W2-3,</v>
      </c>
      <c r="E2676" s="35">
        <v>1326</v>
      </c>
      <c r="F2676" s="36">
        <f>_xlfn.XLOOKUP($B2676,'[1]DOT Signs Costs (2)'!$A:$A,'[1]DOT Signs Costs (2)'!$Y:$Y)</f>
        <v>0.46115</v>
      </c>
      <c r="G2676" s="37">
        <f t="shared" si="535"/>
        <v>27.669</v>
      </c>
      <c r="H2676" s="36">
        <f>_xlfn.XLOOKUP($B2676,'[1]DOT Signs Costs (2)'!$A:$A,'[1]DOT Signs Costs (2)'!$W:$W)</f>
        <v>81.576000000000008</v>
      </c>
      <c r="I2676" s="36">
        <f t="shared" si="534"/>
        <v>21.3927485</v>
      </c>
      <c r="J2676" s="36">
        <f t="shared" si="536"/>
        <v>0.30897050000000004</v>
      </c>
      <c r="K2676" s="36">
        <f t="shared" si="537"/>
        <v>21.3927485</v>
      </c>
      <c r="L2676" s="36">
        <f t="shared" si="538"/>
        <v>103.277719</v>
      </c>
      <c r="M2676" s="36">
        <f t="shared" si="539"/>
        <v>8.0763176258000016</v>
      </c>
      <c r="N2676" s="36">
        <f t="shared" si="540"/>
        <v>111.35403662580001</v>
      </c>
      <c r="O2676" s="36">
        <f t="shared" si="541"/>
        <v>20.291644129613871</v>
      </c>
      <c r="P2676" s="36">
        <f t="shared" si="542"/>
        <v>131.64568075541388</v>
      </c>
      <c r="Q2676" s="38">
        <v>74.900000000000006</v>
      </c>
      <c r="R2676" s="39">
        <f t="shared" si="543"/>
        <v>-0.43104855723175883</v>
      </c>
      <c r="S2676" s="40"/>
      <c r="T2676" s="41" t="str">
        <f t="shared" si="544"/>
        <v/>
      </c>
      <c r="U2676" s="41" t="str">
        <f t="shared" si="545"/>
        <v/>
      </c>
      <c r="V2676" s="41">
        <f t="shared" si="533"/>
        <v>74.900000000000006</v>
      </c>
      <c r="W2676" s="18">
        <f>_xlfn.XLOOKUP($B2676,'[1]Query2 w Prices'!$B:$B,'[1]Query2 w Prices'!$L:$L)</f>
        <v>74.823300000000003</v>
      </c>
    </row>
    <row r="2677" spans="2:23" ht="16.5" customHeight="1" x14ac:dyDescent="0.25">
      <c r="B2677" s="32" t="s">
        <v>4407</v>
      </c>
      <c r="C2677" s="33" t="s">
        <v>7378</v>
      </c>
      <c r="D2677" s="34" t="str">
        <f>_xlfn.XLOOKUP($B2677,[1]Redo!$A:$A,[1]Redo!$AD:$AD)</f>
        <v>SGN,S11,BFY,W2-3,</v>
      </c>
      <c r="E2677" s="35">
        <v>1326</v>
      </c>
      <c r="F2677" s="36">
        <f>_xlfn.XLOOKUP($B2677,'[1]DOT Signs Costs (2)'!$A:$A,'[1]DOT Signs Costs (2)'!$Y:$Y)</f>
        <v>0.77759999999999996</v>
      </c>
      <c r="G2677" s="37">
        <f t="shared" si="535"/>
        <v>46.655999999999999</v>
      </c>
      <c r="H2677" s="36">
        <f>_xlfn.XLOOKUP($B2677,'[1]DOT Signs Costs (2)'!$A:$A,'[1]DOT Signs Costs (2)'!$W:$W)</f>
        <v>145.024</v>
      </c>
      <c r="I2677" s="36">
        <f t="shared" si="534"/>
        <v>36.072863999999996</v>
      </c>
      <c r="J2677" s="36">
        <f t="shared" si="536"/>
        <v>0.52099200000000001</v>
      </c>
      <c r="K2677" s="36">
        <f t="shared" si="537"/>
        <v>36.072863999999996</v>
      </c>
      <c r="L2677" s="36">
        <f t="shared" si="538"/>
        <v>181.61785600000002</v>
      </c>
      <c r="M2677" s="36">
        <f t="shared" si="539"/>
        <v>14.202516339200002</v>
      </c>
      <c r="N2677" s="36">
        <f t="shared" si="540"/>
        <v>195.82037233920002</v>
      </c>
      <c r="O2677" s="36">
        <f t="shared" si="541"/>
        <v>35.683639580919262</v>
      </c>
      <c r="P2677" s="36">
        <f t="shared" si="542"/>
        <v>231.5040119201193</v>
      </c>
      <c r="Q2677" s="38">
        <v>140.65</v>
      </c>
      <c r="R2677" s="39">
        <f t="shared" si="543"/>
        <v>-0.39245113363939699</v>
      </c>
      <c r="S2677" s="40"/>
      <c r="T2677" s="41" t="str">
        <f t="shared" si="544"/>
        <v/>
      </c>
      <c r="U2677" s="41" t="str">
        <f t="shared" si="545"/>
        <v/>
      </c>
      <c r="V2677" s="41">
        <f t="shared" si="533"/>
        <v>140.65</v>
      </c>
      <c r="W2677" s="18">
        <f>_xlfn.XLOOKUP($B2677,'[1]Query2 w Prices'!$B:$B,'[1]Query2 w Prices'!$L:$L)</f>
        <v>140.5771</v>
      </c>
    </row>
    <row r="2678" spans="2:23" ht="16.5" customHeight="1" x14ac:dyDescent="0.25">
      <c r="B2678" s="42" t="s">
        <v>4408</v>
      </c>
      <c r="C2678" s="33" t="s">
        <v>7379</v>
      </c>
      <c r="D2678" s="34" t="str">
        <f>_xlfn.XLOOKUP($B2678,[1]Redo!$A:$A,[1]Redo!$AD:$AD)</f>
        <v>SGN,S11,BFY,W2-3,</v>
      </c>
      <c r="E2678" s="35">
        <v>1326</v>
      </c>
      <c r="F2678" s="36">
        <f>_xlfn.XLOOKUP($B2678,'[1]DOT Signs Costs (2)'!$A:$A,'[1]DOT Signs Costs (2)'!$Y:$Y)</f>
        <v>0.14528749999999999</v>
      </c>
      <c r="G2678" s="37">
        <f t="shared" si="535"/>
        <v>8.7172499999999999</v>
      </c>
      <c r="H2678" s="36">
        <f>_xlfn.XLOOKUP($B2678,'[1]DOT Signs Costs (2)'!$A:$A,'[1]DOT Signs Costs (2)'!$W:$W)</f>
        <v>20.394000000000002</v>
      </c>
      <c r="I2678" s="36">
        <f t="shared" si="534"/>
        <v>6.7398871249999992</v>
      </c>
      <c r="J2678" s="36">
        <f t="shared" si="536"/>
        <v>9.7342625000000002E-2</v>
      </c>
      <c r="K2678" s="36">
        <f t="shared" si="537"/>
        <v>6.7398871249999992</v>
      </c>
      <c r="L2678" s="36">
        <f t="shared" si="538"/>
        <v>27.231229750000001</v>
      </c>
      <c r="M2678" s="36">
        <f t="shared" si="539"/>
        <v>2.1294821664500003</v>
      </c>
      <c r="N2678" s="36">
        <f t="shared" si="540"/>
        <v>29.360711916450001</v>
      </c>
      <c r="O2678" s="36">
        <f t="shared" si="541"/>
        <v>5.3502965465257235</v>
      </c>
      <c r="P2678" s="36">
        <f t="shared" si="542"/>
        <v>34.711008462975727</v>
      </c>
      <c r="Q2678" s="38" t="e">
        <v>#N/A</v>
      </c>
      <c r="R2678" s="39" t="str">
        <f t="shared" si="543"/>
        <v xml:space="preserve"> </v>
      </c>
      <c r="S2678" s="40"/>
      <c r="T2678" s="41" t="str">
        <f t="shared" si="544"/>
        <v/>
      </c>
      <c r="U2678" s="41" t="str">
        <f t="shared" si="545"/>
        <v/>
      </c>
      <c r="V2678" s="41" t="e">
        <f t="shared" si="533"/>
        <v>#N/A</v>
      </c>
      <c r="W2678" s="18" t="e">
        <f>_xlfn.XLOOKUP($B2678,'[1]Query2 w Prices'!$B:$B,'[1]Query2 w Prices'!$L:$L)</f>
        <v>#N/A</v>
      </c>
    </row>
    <row r="2679" spans="2:23" ht="16.5" customHeight="1" x14ac:dyDescent="0.25">
      <c r="B2679" s="32" t="s">
        <v>4409</v>
      </c>
      <c r="C2679" s="33" t="s">
        <v>7380</v>
      </c>
      <c r="D2679" s="34" t="str">
        <f>_xlfn.XLOOKUP($B2679,[1]Redo!$A:$A,[1]Redo!$AD:$AD)</f>
        <v>SGN,S11,BFY,W2-3,</v>
      </c>
      <c r="E2679" s="35">
        <v>1326</v>
      </c>
      <c r="F2679" s="36">
        <f>_xlfn.XLOOKUP($B2679,'[1]DOT Signs Costs (2)'!$A:$A,'[1]DOT Signs Costs (2)'!$Y:$Y)</f>
        <v>0.22939999999999999</v>
      </c>
      <c r="G2679" s="37">
        <f t="shared" si="535"/>
        <v>13.763999999999999</v>
      </c>
      <c r="H2679" s="36">
        <f>_xlfn.XLOOKUP($B2679,'[1]DOT Signs Costs (2)'!$A:$A,'[1]DOT Signs Costs (2)'!$W:$W)</f>
        <v>36.256</v>
      </c>
      <c r="I2679" s="36">
        <f t="shared" si="534"/>
        <v>10.641866</v>
      </c>
      <c r="J2679" s="36">
        <f t="shared" si="536"/>
        <v>0.153698</v>
      </c>
      <c r="K2679" s="36">
        <f t="shared" si="537"/>
        <v>10.641866</v>
      </c>
      <c r="L2679" s="36">
        <f t="shared" si="538"/>
        <v>47.051563999999999</v>
      </c>
      <c r="M2679" s="36">
        <f t="shared" si="539"/>
        <v>3.6794323048000002</v>
      </c>
      <c r="N2679" s="36">
        <f t="shared" si="540"/>
        <v>50.730996304800001</v>
      </c>
      <c r="O2679" s="36">
        <f t="shared" si="541"/>
        <v>9.2445263283724479</v>
      </c>
      <c r="P2679" s="36">
        <f t="shared" si="542"/>
        <v>59.975522633172446</v>
      </c>
      <c r="Q2679" s="38" t="e">
        <v>#N/A</v>
      </c>
      <c r="R2679" s="39" t="str">
        <f t="shared" si="543"/>
        <v xml:space="preserve"> </v>
      </c>
      <c r="S2679" s="40"/>
      <c r="T2679" s="41" t="str">
        <f t="shared" si="544"/>
        <v/>
      </c>
      <c r="U2679" s="41" t="str">
        <f t="shared" si="545"/>
        <v/>
      </c>
      <c r="V2679" s="41" t="e">
        <f t="shared" si="533"/>
        <v>#N/A</v>
      </c>
      <c r="W2679" s="18" t="e">
        <f>_xlfn.XLOOKUP($B2679,'[1]Query2 w Prices'!$B:$B,'[1]Query2 w Prices'!$L:$L)</f>
        <v>#N/A</v>
      </c>
    </row>
    <row r="2680" spans="2:23" ht="16.5" customHeight="1" x14ac:dyDescent="0.25">
      <c r="B2680" s="42" t="s">
        <v>4410</v>
      </c>
      <c r="C2680" s="33" t="s">
        <v>7381</v>
      </c>
      <c r="D2680" s="34" t="str">
        <f>_xlfn.XLOOKUP($B2680,[1]Redo!$A:$A,[1]Redo!$AD:$AD)</f>
        <v>SGN,S11,BFY,W23-1,</v>
      </c>
      <c r="E2680" s="35">
        <v>1326</v>
      </c>
      <c r="F2680" s="36">
        <f>_xlfn.XLOOKUP($B2680,'[1]DOT Signs Costs (2)'!$A:$A,'[1]DOT Signs Costs (2)'!$Y:$Y)</f>
        <v>0.39879999999999993</v>
      </c>
      <c r="G2680" s="37">
        <f t="shared" si="535"/>
        <v>23.927999999999997</v>
      </c>
      <c r="H2680" s="36">
        <f>_xlfn.XLOOKUP($B2680,'[1]DOT Signs Costs (2)'!$A:$A,'[1]DOT Signs Costs (2)'!$W:$W)</f>
        <v>72.512</v>
      </c>
      <c r="I2680" s="36">
        <f t="shared" si="534"/>
        <v>18.500331999999997</v>
      </c>
      <c r="J2680" s="36">
        <f t="shared" si="536"/>
        <v>0.26719599999999999</v>
      </c>
      <c r="K2680" s="36">
        <f t="shared" si="537"/>
        <v>18.500331999999997</v>
      </c>
      <c r="L2680" s="36">
        <f t="shared" si="538"/>
        <v>91.279527999999999</v>
      </c>
      <c r="M2680" s="36">
        <f t="shared" si="539"/>
        <v>7.1380590896000005</v>
      </c>
      <c r="N2680" s="36">
        <f t="shared" si="540"/>
        <v>98.417587089600005</v>
      </c>
      <c r="O2680" s="36">
        <f t="shared" si="541"/>
        <v>17.934281628500383</v>
      </c>
      <c r="P2680" s="36">
        <f t="shared" si="542"/>
        <v>116.35186871810039</v>
      </c>
      <c r="Q2680" s="38" t="e">
        <v>#N/A</v>
      </c>
      <c r="R2680" s="39" t="str">
        <f t="shared" si="543"/>
        <v xml:space="preserve"> </v>
      </c>
      <c r="S2680" s="40"/>
      <c r="T2680" s="41" t="str">
        <f t="shared" si="544"/>
        <v/>
      </c>
      <c r="U2680" s="41" t="str">
        <f t="shared" si="545"/>
        <v/>
      </c>
      <c r="V2680" s="41" t="e">
        <f t="shared" si="533"/>
        <v>#N/A</v>
      </c>
      <c r="W2680" s="18" t="e">
        <f>_xlfn.XLOOKUP($B2680,'[1]Query2 w Prices'!$B:$B,'[1]Query2 w Prices'!$L:$L)</f>
        <v>#N/A</v>
      </c>
    </row>
    <row r="2681" spans="2:23" ht="16.5" customHeight="1" x14ac:dyDescent="0.25">
      <c r="B2681" s="32" t="s">
        <v>4411</v>
      </c>
      <c r="C2681" s="33" t="s">
        <v>7382</v>
      </c>
      <c r="D2681" s="34" t="str">
        <f>_xlfn.XLOOKUP($B2681,[1]Redo!$A:$A,[1]Redo!$AD:$AD)</f>
        <v>SGN,S11,BFY,W23-2,</v>
      </c>
      <c r="E2681" s="35">
        <v>1326</v>
      </c>
      <c r="F2681" s="36">
        <f>_xlfn.XLOOKUP($B2681,'[1]DOT Signs Costs (2)'!$A:$A,'[1]DOT Signs Costs (2)'!$Y:$Y)</f>
        <v>0.77759999999999996</v>
      </c>
      <c r="G2681" s="37">
        <f t="shared" si="535"/>
        <v>46.655999999999999</v>
      </c>
      <c r="H2681" s="36">
        <f>_xlfn.XLOOKUP($B2681,'[1]DOT Signs Costs (2)'!$A:$A,'[1]DOT Signs Costs (2)'!$W:$W)</f>
        <v>145.024</v>
      </c>
      <c r="I2681" s="36">
        <f t="shared" si="534"/>
        <v>36.072863999999996</v>
      </c>
      <c r="J2681" s="36">
        <f t="shared" si="536"/>
        <v>0.52099200000000001</v>
      </c>
      <c r="K2681" s="36">
        <f t="shared" si="537"/>
        <v>36.072863999999996</v>
      </c>
      <c r="L2681" s="36">
        <f t="shared" si="538"/>
        <v>181.61785600000002</v>
      </c>
      <c r="M2681" s="36">
        <f t="shared" si="539"/>
        <v>14.202516339200002</v>
      </c>
      <c r="N2681" s="36">
        <f t="shared" si="540"/>
        <v>195.82037233920002</v>
      </c>
      <c r="O2681" s="36">
        <f t="shared" si="541"/>
        <v>35.683639580919262</v>
      </c>
      <c r="P2681" s="36">
        <f t="shared" si="542"/>
        <v>231.5040119201193</v>
      </c>
      <c r="Q2681" s="38">
        <v>136.12</v>
      </c>
      <c r="R2681" s="39">
        <f t="shared" si="543"/>
        <v>-0.41201882908634707</v>
      </c>
      <c r="S2681" s="40"/>
      <c r="T2681" s="41" t="str">
        <f t="shared" si="544"/>
        <v/>
      </c>
      <c r="U2681" s="41" t="str">
        <f t="shared" si="545"/>
        <v/>
      </c>
      <c r="V2681" s="41">
        <f t="shared" si="533"/>
        <v>136.12</v>
      </c>
      <c r="W2681" s="18">
        <f>_xlfn.XLOOKUP($B2681,'[1]Query2 w Prices'!$B:$B,'[1]Query2 w Prices'!$L:$L)</f>
        <v>136.04230000000001</v>
      </c>
    </row>
    <row r="2682" spans="2:23" ht="16.5" customHeight="1" x14ac:dyDescent="0.25">
      <c r="B2682" s="42" t="s">
        <v>4415</v>
      </c>
      <c r="C2682" s="33" t="s">
        <v>7383</v>
      </c>
      <c r="D2682" s="34" t="str">
        <f>_xlfn.XLOOKUP($B2682,[1]Redo!$A:$A,[1]Redo!$AD:$AD)</f>
        <v>SGN,S11,BFY,W23-2a,</v>
      </c>
      <c r="E2682" s="35">
        <v>1326</v>
      </c>
      <c r="F2682" s="36">
        <f>_xlfn.XLOOKUP($B2682,'[1]DOT Signs Costs (2)'!$A:$A,'[1]DOT Signs Costs (2)'!$Y:$Y)</f>
        <v>0.77759999999999996</v>
      </c>
      <c r="G2682" s="37">
        <f t="shared" si="535"/>
        <v>46.655999999999999</v>
      </c>
      <c r="H2682" s="36">
        <f>_xlfn.XLOOKUP($B2682,'[1]DOT Signs Costs (2)'!$A:$A,'[1]DOT Signs Costs (2)'!$W:$W)</f>
        <v>145.024</v>
      </c>
      <c r="I2682" s="36">
        <f t="shared" si="534"/>
        <v>36.072863999999996</v>
      </c>
      <c r="J2682" s="36">
        <f t="shared" si="536"/>
        <v>0.52099200000000001</v>
      </c>
      <c r="K2682" s="36">
        <f t="shared" si="537"/>
        <v>36.072863999999996</v>
      </c>
      <c r="L2682" s="36">
        <f t="shared" si="538"/>
        <v>181.61785600000002</v>
      </c>
      <c r="M2682" s="36">
        <f t="shared" si="539"/>
        <v>14.202516339200002</v>
      </c>
      <c r="N2682" s="36">
        <f t="shared" si="540"/>
        <v>195.82037233920002</v>
      </c>
      <c r="O2682" s="36">
        <f t="shared" si="541"/>
        <v>35.683639580919262</v>
      </c>
      <c r="P2682" s="36">
        <f t="shared" si="542"/>
        <v>231.5040119201193</v>
      </c>
      <c r="Q2682" s="38" t="e">
        <v>#N/A</v>
      </c>
      <c r="R2682" s="39" t="str">
        <f t="shared" si="543"/>
        <v xml:space="preserve"> </v>
      </c>
      <c r="S2682" s="40"/>
      <c r="T2682" s="41" t="str">
        <f t="shared" si="544"/>
        <v/>
      </c>
      <c r="U2682" s="41" t="str">
        <f t="shared" si="545"/>
        <v/>
      </c>
      <c r="V2682" s="41" t="e">
        <f t="shared" si="533"/>
        <v>#N/A</v>
      </c>
      <c r="W2682" s="18" t="e">
        <f>_xlfn.XLOOKUP($B2682,'[1]Query2 w Prices'!$B:$B,'[1]Query2 w Prices'!$L:$L)</f>
        <v>#N/A</v>
      </c>
    </row>
    <row r="2683" spans="2:23" ht="16.5" customHeight="1" x14ac:dyDescent="0.25">
      <c r="B2683" s="32" t="s">
        <v>4414</v>
      </c>
      <c r="C2683" s="33" t="s">
        <v>7384</v>
      </c>
      <c r="D2683" s="34" t="str">
        <f>_xlfn.XLOOKUP($B2683,[1]Redo!$A:$A,[1]Redo!$AD:$AD)</f>
        <v>SGN,S11,BFY,W23-2a,</v>
      </c>
      <c r="E2683" s="35">
        <v>1326</v>
      </c>
      <c r="F2683" s="36">
        <f>_xlfn.XLOOKUP($B2683,'[1]DOT Signs Costs (2)'!$A:$A,'[1]DOT Signs Costs (2)'!$Y:$Y)</f>
        <v>0.46115</v>
      </c>
      <c r="G2683" s="37">
        <f t="shared" si="535"/>
        <v>27.669</v>
      </c>
      <c r="H2683" s="36">
        <f>_xlfn.XLOOKUP($B2683,'[1]DOT Signs Costs (2)'!$A:$A,'[1]DOT Signs Costs (2)'!$W:$W)</f>
        <v>81.576000000000008</v>
      </c>
      <c r="I2683" s="36">
        <f t="shared" si="534"/>
        <v>21.3927485</v>
      </c>
      <c r="J2683" s="36">
        <f t="shared" si="536"/>
        <v>0.30897050000000004</v>
      </c>
      <c r="K2683" s="36">
        <f t="shared" si="537"/>
        <v>21.3927485</v>
      </c>
      <c r="L2683" s="36">
        <f t="shared" si="538"/>
        <v>103.277719</v>
      </c>
      <c r="M2683" s="36">
        <f t="shared" si="539"/>
        <v>8.0763176258000016</v>
      </c>
      <c r="N2683" s="36">
        <f t="shared" si="540"/>
        <v>111.35403662580001</v>
      </c>
      <c r="O2683" s="36">
        <f t="shared" si="541"/>
        <v>20.291644129613871</v>
      </c>
      <c r="P2683" s="36">
        <f t="shared" si="542"/>
        <v>131.64568075541388</v>
      </c>
      <c r="Q2683" s="38" t="e">
        <v>#N/A</v>
      </c>
      <c r="R2683" s="39" t="str">
        <f t="shared" si="543"/>
        <v xml:space="preserve"> </v>
      </c>
      <c r="S2683" s="40"/>
      <c r="T2683" s="41" t="str">
        <f t="shared" si="544"/>
        <v/>
      </c>
      <c r="U2683" s="41" t="str">
        <f t="shared" si="545"/>
        <v/>
      </c>
      <c r="V2683" s="41" t="e">
        <f t="shared" si="533"/>
        <v>#N/A</v>
      </c>
      <c r="W2683" s="18" t="e">
        <f>_xlfn.XLOOKUP($B2683,'[1]Query2 w Prices'!$B:$B,'[1]Query2 w Prices'!$L:$L)</f>
        <v>#N/A</v>
      </c>
    </row>
    <row r="2684" spans="2:23" ht="16.5" customHeight="1" x14ac:dyDescent="0.25">
      <c r="B2684" s="42" t="s">
        <v>4416</v>
      </c>
      <c r="C2684" s="33" t="s">
        <v>7938</v>
      </c>
      <c r="D2684" s="34" t="str">
        <f>_xlfn.XLOOKUP($B2684,[1]Redo!$A:$A,[1]Redo!$AD:$AD)</f>
        <v>SGN,S11,BFY,W2-3a,</v>
      </c>
      <c r="E2684" s="35">
        <v>1326</v>
      </c>
      <c r="F2684" s="36">
        <f>_xlfn.XLOOKUP($B2684,'[1]DOT Signs Costs (2)'!$A:$A,'[1]DOT Signs Costs (2)'!$Y:$Y)</f>
        <v>0.33468750000000008</v>
      </c>
      <c r="G2684" s="37">
        <f t="shared" si="535"/>
        <v>20.081250000000004</v>
      </c>
      <c r="H2684" s="36">
        <f>_xlfn.XLOOKUP($B2684,'[1]DOT Signs Costs (2)'!$A:$A,'[1]DOT Signs Costs (2)'!$W:$W)</f>
        <v>56.650000000000006</v>
      </c>
      <c r="I2684" s="36">
        <f t="shared" si="534"/>
        <v>15.526153125000004</v>
      </c>
      <c r="J2684" s="36">
        <f t="shared" si="536"/>
        <v>0.22424062500000008</v>
      </c>
      <c r="K2684" s="36">
        <f t="shared" si="537"/>
        <v>15.526153125000004</v>
      </c>
      <c r="L2684" s="36">
        <f t="shared" si="538"/>
        <v>72.400393750000006</v>
      </c>
      <c r="M2684" s="36">
        <f t="shared" si="539"/>
        <v>5.6617107912500009</v>
      </c>
      <c r="N2684" s="36">
        <f t="shared" si="540"/>
        <v>78.062104541250008</v>
      </c>
      <c r="O2684" s="36">
        <f t="shared" si="541"/>
        <v>14.224975522735164</v>
      </c>
      <c r="P2684" s="36">
        <f t="shared" si="542"/>
        <v>92.287080063985172</v>
      </c>
      <c r="Q2684" s="38" t="e">
        <v>#N/A</v>
      </c>
      <c r="R2684" s="39" t="str">
        <f t="shared" si="543"/>
        <v xml:space="preserve"> </v>
      </c>
      <c r="S2684" s="40"/>
      <c r="T2684" s="41" t="str">
        <f t="shared" si="544"/>
        <v/>
      </c>
      <c r="U2684" s="41" t="str">
        <f t="shared" si="545"/>
        <v/>
      </c>
      <c r="V2684" s="41" t="e">
        <f t="shared" si="533"/>
        <v>#N/A</v>
      </c>
      <c r="W2684" s="18" t="e">
        <f>_xlfn.XLOOKUP($B2684,'[1]Query2 w Prices'!$B:$B,'[1]Query2 w Prices'!$L:$L)</f>
        <v>#N/A</v>
      </c>
    </row>
    <row r="2685" spans="2:23" ht="16.5" customHeight="1" x14ac:dyDescent="0.25">
      <c r="B2685" s="32" t="s">
        <v>4417</v>
      </c>
      <c r="C2685" s="33" t="s">
        <v>7939</v>
      </c>
      <c r="D2685" s="34" t="str">
        <f>_xlfn.XLOOKUP($B2685,[1]Redo!$A:$A,[1]Redo!$AD:$AD)</f>
        <v>SGN,S11,BFY,W2-3a,</v>
      </c>
      <c r="E2685" s="35">
        <v>1326</v>
      </c>
      <c r="F2685" s="36">
        <f>_xlfn.XLOOKUP($B2685,'[1]DOT Signs Costs (2)'!$A:$A,'[1]DOT Signs Costs (2)'!$Y:$Y)</f>
        <v>0.22939999999999999</v>
      </c>
      <c r="G2685" s="37">
        <f t="shared" si="535"/>
        <v>13.763999999999999</v>
      </c>
      <c r="H2685" s="36">
        <f>_xlfn.XLOOKUP($B2685,'[1]DOT Signs Costs (2)'!$A:$A,'[1]DOT Signs Costs (2)'!$W:$W)</f>
        <v>36.256</v>
      </c>
      <c r="I2685" s="36">
        <f t="shared" si="534"/>
        <v>10.641866</v>
      </c>
      <c r="J2685" s="36">
        <f t="shared" si="536"/>
        <v>0.153698</v>
      </c>
      <c r="K2685" s="36">
        <f t="shared" si="537"/>
        <v>10.641866</v>
      </c>
      <c r="L2685" s="36">
        <f t="shared" si="538"/>
        <v>47.051563999999999</v>
      </c>
      <c r="M2685" s="36">
        <f t="shared" si="539"/>
        <v>3.6794323048000002</v>
      </c>
      <c r="N2685" s="36">
        <f t="shared" si="540"/>
        <v>50.730996304800001</v>
      </c>
      <c r="O2685" s="36">
        <f t="shared" si="541"/>
        <v>9.2445263283724479</v>
      </c>
      <c r="P2685" s="36">
        <f t="shared" si="542"/>
        <v>59.975522633172446</v>
      </c>
      <c r="Q2685" s="38" t="e">
        <v>#N/A</v>
      </c>
      <c r="R2685" s="39" t="str">
        <f t="shared" si="543"/>
        <v xml:space="preserve"> </v>
      </c>
      <c r="S2685" s="40"/>
      <c r="T2685" s="41" t="str">
        <f t="shared" si="544"/>
        <v/>
      </c>
      <c r="U2685" s="41" t="str">
        <f t="shared" si="545"/>
        <v/>
      </c>
      <c r="V2685" s="41" t="e">
        <f t="shared" si="533"/>
        <v>#N/A</v>
      </c>
      <c r="W2685" s="18" t="e">
        <f>_xlfn.XLOOKUP($B2685,'[1]Query2 w Prices'!$B:$B,'[1]Query2 w Prices'!$L:$L)</f>
        <v>#N/A</v>
      </c>
    </row>
    <row r="2686" spans="2:23" ht="16.5" customHeight="1" x14ac:dyDescent="0.25">
      <c r="B2686" s="42" t="s">
        <v>4418</v>
      </c>
      <c r="C2686" s="33" t="s">
        <v>7940</v>
      </c>
      <c r="D2686" s="34" t="str">
        <f>_xlfn.XLOOKUP($B2686,[1]Redo!$A:$A,[1]Redo!$AD:$AD)</f>
        <v>SGN,S11,BFY,W2-3a,</v>
      </c>
      <c r="E2686" s="35">
        <v>1326</v>
      </c>
      <c r="F2686" s="36">
        <f>_xlfn.XLOOKUP($B2686,'[1]DOT Signs Costs (2)'!$A:$A,'[1]DOT Signs Costs (2)'!$Y:$Y)</f>
        <v>0.46115</v>
      </c>
      <c r="G2686" s="37">
        <f t="shared" si="535"/>
        <v>27.669</v>
      </c>
      <c r="H2686" s="36">
        <f>_xlfn.XLOOKUP($B2686,'[1]DOT Signs Costs (2)'!$A:$A,'[1]DOT Signs Costs (2)'!$W:$W)</f>
        <v>81.576000000000008</v>
      </c>
      <c r="I2686" s="36">
        <f t="shared" si="534"/>
        <v>21.3927485</v>
      </c>
      <c r="J2686" s="36">
        <f t="shared" si="536"/>
        <v>0.30897050000000004</v>
      </c>
      <c r="K2686" s="36">
        <f t="shared" si="537"/>
        <v>21.3927485</v>
      </c>
      <c r="L2686" s="36">
        <f t="shared" si="538"/>
        <v>103.277719</v>
      </c>
      <c r="M2686" s="36">
        <f t="shared" si="539"/>
        <v>8.0763176258000016</v>
      </c>
      <c r="N2686" s="36">
        <f t="shared" si="540"/>
        <v>111.35403662580001</v>
      </c>
      <c r="O2686" s="36">
        <f t="shared" si="541"/>
        <v>20.291644129613871</v>
      </c>
      <c r="P2686" s="36">
        <f t="shared" si="542"/>
        <v>131.64568075541388</v>
      </c>
      <c r="Q2686" s="38" t="e">
        <v>#N/A</v>
      </c>
      <c r="R2686" s="39" t="str">
        <f t="shared" si="543"/>
        <v xml:space="preserve"> </v>
      </c>
      <c r="S2686" s="40"/>
      <c r="T2686" s="41" t="str">
        <f t="shared" si="544"/>
        <v/>
      </c>
      <c r="U2686" s="41" t="str">
        <f t="shared" si="545"/>
        <v/>
      </c>
      <c r="V2686" s="41" t="e">
        <f t="shared" si="533"/>
        <v>#N/A</v>
      </c>
      <c r="W2686" s="18" t="e">
        <f>_xlfn.XLOOKUP($B2686,'[1]Query2 w Prices'!$B:$B,'[1]Query2 w Prices'!$L:$L)</f>
        <v>#N/A</v>
      </c>
    </row>
    <row r="2687" spans="2:23" ht="16.5" customHeight="1" x14ac:dyDescent="0.25">
      <c r="B2687" s="32" t="s">
        <v>4419</v>
      </c>
      <c r="C2687" s="33" t="s">
        <v>7941</v>
      </c>
      <c r="D2687" s="34" t="str">
        <f>_xlfn.XLOOKUP($B2687,[1]Redo!$A:$A,[1]Redo!$AD:$AD)</f>
        <v>SGN,S11,BFY,W2-3a,</v>
      </c>
      <c r="E2687" s="35">
        <v>1326</v>
      </c>
      <c r="F2687" s="36">
        <f>_xlfn.XLOOKUP($B2687,'[1]DOT Signs Costs (2)'!$A:$A,'[1]DOT Signs Costs (2)'!$Y:$Y)</f>
        <v>0.77759999999999996</v>
      </c>
      <c r="G2687" s="37">
        <f t="shared" si="535"/>
        <v>46.655999999999999</v>
      </c>
      <c r="H2687" s="36">
        <f>_xlfn.XLOOKUP($B2687,'[1]DOT Signs Costs (2)'!$A:$A,'[1]DOT Signs Costs (2)'!$W:$W)</f>
        <v>145.024</v>
      </c>
      <c r="I2687" s="36">
        <f t="shared" si="534"/>
        <v>36.072863999999996</v>
      </c>
      <c r="J2687" s="36">
        <f t="shared" si="536"/>
        <v>0.52099200000000001</v>
      </c>
      <c r="K2687" s="36">
        <f t="shared" si="537"/>
        <v>36.072863999999996</v>
      </c>
      <c r="L2687" s="36">
        <f t="shared" si="538"/>
        <v>181.61785600000002</v>
      </c>
      <c r="M2687" s="36">
        <f t="shared" si="539"/>
        <v>14.202516339200002</v>
      </c>
      <c r="N2687" s="36">
        <f t="shared" si="540"/>
        <v>195.82037233920002</v>
      </c>
      <c r="O2687" s="36">
        <f t="shared" si="541"/>
        <v>35.683639580919262</v>
      </c>
      <c r="P2687" s="36">
        <f t="shared" si="542"/>
        <v>231.5040119201193</v>
      </c>
      <c r="Q2687" s="38" t="e">
        <v>#N/A</v>
      </c>
      <c r="R2687" s="39" t="str">
        <f t="shared" si="543"/>
        <v xml:space="preserve"> </v>
      </c>
      <c r="S2687" s="40"/>
      <c r="T2687" s="41" t="str">
        <f t="shared" si="544"/>
        <v/>
      </c>
      <c r="U2687" s="41" t="str">
        <f t="shared" si="545"/>
        <v/>
      </c>
      <c r="V2687" s="41" t="e">
        <f t="shared" si="533"/>
        <v>#N/A</v>
      </c>
      <c r="W2687" s="18" t="e">
        <f>_xlfn.XLOOKUP($B2687,'[1]Query2 w Prices'!$B:$B,'[1]Query2 w Prices'!$L:$L)</f>
        <v>#N/A</v>
      </c>
    </row>
    <row r="2688" spans="2:23" ht="16.5" customHeight="1" x14ac:dyDescent="0.25">
      <c r="B2688" s="42" t="s">
        <v>4420</v>
      </c>
      <c r="C2688" s="33" t="s">
        <v>7385</v>
      </c>
      <c r="D2688" s="34" t="str">
        <f>_xlfn.XLOOKUP($B2688,[1]Redo!$A:$A,[1]Redo!$AD:$AD)</f>
        <v>SGN,S11,BFY,W2-4,</v>
      </c>
      <c r="E2688" s="35">
        <v>1326</v>
      </c>
      <c r="F2688" s="36">
        <f>_xlfn.XLOOKUP($B2688,'[1]DOT Signs Costs (2)'!$A:$A,'[1]DOT Signs Costs (2)'!$Y:$Y)</f>
        <v>0.33468750000000008</v>
      </c>
      <c r="G2688" s="37">
        <f t="shared" si="535"/>
        <v>20.081250000000004</v>
      </c>
      <c r="H2688" s="36">
        <f>_xlfn.XLOOKUP($B2688,'[1]DOT Signs Costs (2)'!$A:$A,'[1]DOT Signs Costs (2)'!$W:$W)</f>
        <v>56.650000000000006</v>
      </c>
      <c r="I2688" s="36">
        <f t="shared" si="534"/>
        <v>15.526153125000004</v>
      </c>
      <c r="J2688" s="36">
        <f t="shared" si="536"/>
        <v>0.22424062500000008</v>
      </c>
      <c r="K2688" s="36">
        <f t="shared" si="537"/>
        <v>15.526153125000004</v>
      </c>
      <c r="L2688" s="36">
        <f t="shared" si="538"/>
        <v>72.400393750000006</v>
      </c>
      <c r="M2688" s="36">
        <f t="shared" si="539"/>
        <v>5.6617107912500009</v>
      </c>
      <c r="N2688" s="36">
        <f t="shared" si="540"/>
        <v>78.062104541250008</v>
      </c>
      <c r="O2688" s="36">
        <f t="shared" si="541"/>
        <v>14.224975522735164</v>
      </c>
      <c r="P2688" s="36">
        <f t="shared" si="542"/>
        <v>92.287080063985172</v>
      </c>
      <c r="Q2688" s="38">
        <v>55.63</v>
      </c>
      <c r="R2688" s="39">
        <f t="shared" si="543"/>
        <v>-0.39720706342176831</v>
      </c>
      <c r="S2688" s="40"/>
      <c r="T2688" s="41" t="str">
        <f t="shared" si="544"/>
        <v/>
      </c>
      <c r="U2688" s="41" t="str">
        <f t="shared" si="545"/>
        <v/>
      </c>
      <c r="V2688" s="41">
        <f t="shared" si="533"/>
        <v>55.63</v>
      </c>
      <c r="W2688" s="18">
        <f>_xlfn.XLOOKUP($B2688,'[1]Query2 w Prices'!$B:$B,'[1]Query2 w Prices'!$L:$L)</f>
        <v>55.550600000000003</v>
      </c>
    </row>
    <row r="2689" spans="2:23" ht="16.5" customHeight="1" x14ac:dyDescent="0.25">
      <c r="B2689" s="32" t="s">
        <v>4423</v>
      </c>
      <c r="C2689" s="33" t="s">
        <v>7386</v>
      </c>
      <c r="D2689" s="34" t="str">
        <f>_xlfn.XLOOKUP($B2689,[1]Redo!$A:$A,[1]Redo!$AD:$AD)</f>
        <v>SGN,S11,BFY,W2-4,</v>
      </c>
      <c r="E2689" s="35">
        <v>1326</v>
      </c>
      <c r="F2689" s="36">
        <f>_xlfn.XLOOKUP($B2689,'[1]DOT Signs Costs (2)'!$A:$A,'[1]DOT Signs Costs (2)'!$Y:$Y)</f>
        <v>0.46115</v>
      </c>
      <c r="G2689" s="37">
        <f t="shared" si="535"/>
        <v>27.669</v>
      </c>
      <c r="H2689" s="36">
        <f>_xlfn.XLOOKUP($B2689,'[1]DOT Signs Costs (2)'!$A:$A,'[1]DOT Signs Costs (2)'!$W:$W)</f>
        <v>81.576000000000008</v>
      </c>
      <c r="I2689" s="36">
        <f t="shared" si="534"/>
        <v>21.3927485</v>
      </c>
      <c r="J2689" s="36">
        <f t="shared" si="536"/>
        <v>0.30897050000000004</v>
      </c>
      <c r="K2689" s="36">
        <f t="shared" si="537"/>
        <v>21.3927485</v>
      </c>
      <c r="L2689" s="36">
        <f t="shared" si="538"/>
        <v>103.277719</v>
      </c>
      <c r="M2689" s="36">
        <f t="shared" si="539"/>
        <v>8.0763176258000016</v>
      </c>
      <c r="N2689" s="36">
        <f t="shared" si="540"/>
        <v>111.35403662580001</v>
      </c>
      <c r="O2689" s="36">
        <f t="shared" si="541"/>
        <v>20.291644129613871</v>
      </c>
      <c r="P2689" s="36">
        <f t="shared" si="542"/>
        <v>131.64568075541388</v>
      </c>
      <c r="Q2689" s="38">
        <v>74.900000000000006</v>
      </c>
      <c r="R2689" s="39">
        <f t="shared" si="543"/>
        <v>-0.43104855723175883</v>
      </c>
      <c r="S2689" s="40"/>
      <c r="T2689" s="41" t="str">
        <f t="shared" si="544"/>
        <v/>
      </c>
      <c r="U2689" s="41" t="str">
        <f t="shared" si="545"/>
        <v/>
      </c>
      <c r="V2689" s="41">
        <f t="shared" si="533"/>
        <v>74.900000000000006</v>
      </c>
      <c r="W2689" s="18">
        <f>_xlfn.XLOOKUP($B2689,'[1]Query2 w Prices'!$B:$B,'[1]Query2 w Prices'!$L:$L)</f>
        <v>74.823300000000003</v>
      </c>
    </row>
    <row r="2690" spans="2:23" ht="16.5" customHeight="1" x14ac:dyDescent="0.25">
      <c r="B2690" s="42" t="s">
        <v>4424</v>
      </c>
      <c r="C2690" s="33" t="s">
        <v>7387</v>
      </c>
      <c r="D2690" s="34" t="str">
        <f>_xlfn.XLOOKUP($B2690,[1]Redo!$A:$A,[1]Redo!$AD:$AD)</f>
        <v>SGN,S11,BFY,W2-4,</v>
      </c>
      <c r="E2690" s="35">
        <v>1326</v>
      </c>
      <c r="F2690" s="36">
        <f>_xlfn.XLOOKUP($B2690,'[1]DOT Signs Costs (2)'!$A:$A,'[1]DOT Signs Costs (2)'!$Y:$Y)</f>
        <v>0.77759999999999996</v>
      </c>
      <c r="G2690" s="37">
        <f t="shared" si="535"/>
        <v>46.655999999999999</v>
      </c>
      <c r="H2690" s="36">
        <f>_xlfn.XLOOKUP($B2690,'[1]DOT Signs Costs (2)'!$A:$A,'[1]DOT Signs Costs (2)'!$W:$W)</f>
        <v>145.024</v>
      </c>
      <c r="I2690" s="36">
        <f t="shared" si="534"/>
        <v>36.072863999999996</v>
      </c>
      <c r="J2690" s="36">
        <f t="shared" si="536"/>
        <v>0.52099200000000001</v>
      </c>
      <c r="K2690" s="36">
        <f t="shared" si="537"/>
        <v>36.072863999999996</v>
      </c>
      <c r="L2690" s="36">
        <f t="shared" si="538"/>
        <v>181.61785600000002</v>
      </c>
      <c r="M2690" s="36">
        <f t="shared" si="539"/>
        <v>14.202516339200002</v>
      </c>
      <c r="N2690" s="36">
        <f t="shared" si="540"/>
        <v>195.82037233920002</v>
      </c>
      <c r="O2690" s="36">
        <f t="shared" si="541"/>
        <v>35.683639580919262</v>
      </c>
      <c r="P2690" s="36">
        <f t="shared" si="542"/>
        <v>231.5040119201193</v>
      </c>
      <c r="Q2690" s="38">
        <v>140.65</v>
      </c>
      <c r="R2690" s="39">
        <f t="shared" si="543"/>
        <v>-0.39245113363939699</v>
      </c>
      <c r="S2690" s="40"/>
      <c r="T2690" s="41" t="str">
        <f t="shared" si="544"/>
        <v/>
      </c>
      <c r="U2690" s="41" t="str">
        <f t="shared" si="545"/>
        <v/>
      </c>
      <c r="V2690" s="41">
        <f t="shared" si="533"/>
        <v>140.65</v>
      </c>
      <c r="W2690" s="18">
        <f>_xlfn.XLOOKUP($B2690,'[1]Query2 w Prices'!$B:$B,'[1]Query2 w Prices'!$L:$L)</f>
        <v>140.5771</v>
      </c>
    </row>
    <row r="2691" spans="2:23" ht="16.5" customHeight="1" x14ac:dyDescent="0.25">
      <c r="B2691" s="32" t="s">
        <v>4425</v>
      </c>
      <c r="C2691" s="33" t="s">
        <v>7388</v>
      </c>
      <c r="D2691" s="34" t="str">
        <f>_xlfn.XLOOKUP($B2691,[1]Redo!$A:$A,[1]Redo!$AD:$AD)</f>
        <v>SGN,S11,BFY,W2-4,</v>
      </c>
      <c r="E2691" s="35">
        <v>1326</v>
      </c>
      <c r="F2691" s="36">
        <f>_xlfn.XLOOKUP($B2691,'[1]DOT Signs Costs (2)'!$A:$A,'[1]DOT Signs Costs (2)'!$Y:$Y)</f>
        <v>0.14528749999999999</v>
      </c>
      <c r="G2691" s="37">
        <f t="shared" si="535"/>
        <v>8.7172499999999999</v>
      </c>
      <c r="H2691" s="36">
        <f>_xlfn.XLOOKUP($B2691,'[1]DOT Signs Costs (2)'!$A:$A,'[1]DOT Signs Costs (2)'!$W:$W)</f>
        <v>20.394000000000002</v>
      </c>
      <c r="I2691" s="36">
        <f t="shared" si="534"/>
        <v>6.7398871249999992</v>
      </c>
      <c r="J2691" s="36">
        <f t="shared" si="536"/>
        <v>9.7342625000000002E-2</v>
      </c>
      <c r="K2691" s="36">
        <f t="shared" si="537"/>
        <v>6.7398871249999992</v>
      </c>
      <c r="L2691" s="36">
        <f t="shared" si="538"/>
        <v>27.231229750000001</v>
      </c>
      <c r="M2691" s="36">
        <f t="shared" si="539"/>
        <v>2.1294821664500003</v>
      </c>
      <c r="N2691" s="36">
        <f t="shared" si="540"/>
        <v>29.360711916450001</v>
      </c>
      <c r="O2691" s="36">
        <f t="shared" si="541"/>
        <v>5.3502965465257235</v>
      </c>
      <c r="P2691" s="36">
        <f t="shared" si="542"/>
        <v>34.711008462975727</v>
      </c>
      <c r="Q2691" s="38" t="e">
        <v>#N/A</v>
      </c>
      <c r="R2691" s="39" t="str">
        <f t="shared" si="543"/>
        <v xml:space="preserve"> </v>
      </c>
      <c r="S2691" s="40"/>
      <c r="T2691" s="41" t="str">
        <f t="shared" si="544"/>
        <v/>
      </c>
      <c r="U2691" s="41" t="str">
        <f t="shared" si="545"/>
        <v/>
      </c>
      <c r="V2691" s="41" t="e">
        <f t="shared" si="533"/>
        <v>#N/A</v>
      </c>
      <c r="W2691" s="18" t="e">
        <f>_xlfn.XLOOKUP($B2691,'[1]Query2 w Prices'!$B:$B,'[1]Query2 w Prices'!$L:$L)</f>
        <v>#N/A</v>
      </c>
    </row>
    <row r="2692" spans="2:23" ht="16.5" customHeight="1" x14ac:dyDescent="0.25">
      <c r="B2692" s="42" t="s">
        <v>4426</v>
      </c>
      <c r="C2692" s="33" t="s">
        <v>7389</v>
      </c>
      <c r="D2692" s="34" t="str">
        <f>_xlfn.XLOOKUP($B2692,[1]Redo!$A:$A,[1]Redo!$AD:$AD)</f>
        <v>SGN,S11,BFY,W2-4,</v>
      </c>
      <c r="E2692" s="35">
        <v>1326</v>
      </c>
      <c r="F2692" s="36">
        <f>_xlfn.XLOOKUP($B2692,'[1]DOT Signs Costs (2)'!$A:$A,'[1]DOT Signs Costs (2)'!$Y:$Y)</f>
        <v>0.22939999999999999</v>
      </c>
      <c r="G2692" s="37">
        <f t="shared" si="535"/>
        <v>13.763999999999999</v>
      </c>
      <c r="H2692" s="36">
        <f>_xlfn.XLOOKUP($B2692,'[1]DOT Signs Costs (2)'!$A:$A,'[1]DOT Signs Costs (2)'!$W:$W)</f>
        <v>36.256</v>
      </c>
      <c r="I2692" s="36">
        <f t="shared" si="534"/>
        <v>10.641866</v>
      </c>
      <c r="J2692" s="36">
        <f t="shared" si="536"/>
        <v>0.153698</v>
      </c>
      <c r="K2692" s="36">
        <f t="shared" si="537"/>
        <v>10.641866</v>
      </c>
      <c r="L2692" s="36">
        <f t="shared" si="538"/>
        <v>47.051563999999999</v>
      </c>
      <c r="M2692" s="36">
        <f t="shared" si="539"/>
        <v>3.6794323048000002</v>
      </c>
      <c r="N2692" s="36">
        <f t="shared" si="540"/>
        <v>50.730996304800001</v>
      </c>
      <c r="O2692" s="36">
        <f t="shared" si="541"/>
        <v>9.2445263283724479</v>
      </c>
      <c r="P2692" s="36">
        <f t="shared" si="542"/>
        <v>59.975522633172446</v>
      </c>
      <c r="Q2692" s="38" t="e">
        <v>#N/A</v>
      </c>
      <c r="R2692" s="39" t="str">
        <f t="shared" si="543"/>
        <v xml:space="preserve"> </v>
      </c>
      <c r="S2692" s="40"/>
      <c r="T2692" s="41" t="str">
        <f t="shared" si="544"/>
        <v/>
      </c>
      <c r="U2692" s="41" t="str">
        <f t="shared" si="545"/>
        <v/>
      </c>
      <c r="V2692" s="41" t="e">
        <f t="shared" si="533"/>
        <v>#N/A</v>
      </c>
      <c r="W2692" s="18" t="e">
        <f>_xlfn.XLOOKUP($B2692,'[1]Query2 w Prices'!$B:$B,'[1]Query2 w Prices'!$L:$L)</f>
        <v>#N/A</v>
      </c>
    </row>
    <row r="2693" spans="2:23" ht="16.5" customHeight="1" x14ac:dyDescent="0.25">
      <c r="B2693" s="32" t="s">
        <v>4427</v>
      </c>
      <c r="C2693" s="33" t="s">
        <v>7390</v>
      </c>
      <c r="D2693" s="34" t="str">
        <f>_xlfn.XLOOKUP($B2693,[1]Redo!$A:$A,[1]Redo!$AD:$AD)</f>
        <v>SGN,S11,BFY,W24-1,</v>
      </c>
      <c r="E2693" s="35">
        <v>1326</v>
      </c>
      <c r="F2693" s="36">
        <f>_xlfn.XLOOKUP($B2693,'[1]DOT Signs Costs (2)'!$A:$A,'[1]DOT Signs Costs (2)'!$Y:$Y)</f>
        <v>0.33468750000000008</v>
      </c>
      <c r="G2693" s="37">
        <f t="shared" si="535"/>
        <v>20.081250000000004</v>
      </c>
      <c r="H2693" s="36">
        <f>_xlfn.XLOOKUP($B2693,'[1]DOT Signs Costs (2)'!$A:$A,'[1]DOT Signs Costs (2)'!$W:$W)</f>
        <v>56.650000000000006</v>
      </c>
      <c r="I2693" s="36">
        <f t="shared" si="534"/>
        <v>15.526153125000004</v>
      </c>
      <c r="J2693" s="36">
        <f t="shared" si="536"/>
        <v>0.22424062500000008</v>
      </c>
      <c r="K2693" s="36">
        <f t="shared" si="537"/>
        <v>15.526153125000004</v>
      </c>
      <c r="L2693" s="36">
        <f t="shared" si="538"/>
        <v>72.400393750000006</v>
      </c>
      <c r="M2693" s="36">
        <f t="shared" si="539"/>
        <v>5.6617107912500009</v>
      </c>
      <c r="N2693" s="36">
        <f t="shared" si="540"/>
        <v>78.062104541250008</v>
      </c>
      <c r="O2693" s="36">
        <f t="shared" si="541"/>
        <v>14.224975522735164</v>
      </c>
      <c r="P2693" s="36">
        <f t="shared" si="542"/>
        <v>92.287080063985172</v>
      </c>
      <c r="Q2693" s="38" t="e">
        <v>#N/A</v>
      </c>
      <c r="R2693" s="39" t="str">
        <f t="shared" si="543"/>
        <v xml:space="preserve"> </v>
      </c>
      <c r="S2693" s="40"/>
      <c r="T2693" s="41" t="str">
        <f t="shared" si="544"/>
        <v/>
      </c>
      <c r="U2693" s="41" t="str">
        <f t="shared" si="545"/>
        <v/>
      </c>
      <c r="V2693" s="41" t="e">
        <f t="shared" si="533"/>
        <v>#N/A</v>
      </c>
      <c r="W2693" s="18" t="e">
        <f>_xlfn.XLOOKUP($B2693,'[1]Query2 w Prices'!$B:$B,'[1]Query2 w Prices'!$L:$L)</f>
        <v>#N/A</v>
      </c>
    </row>
    <row r="2694" spans="2:23" ht="16.5" customHeight="1" x14ac:dyDescent="0.25">
      <c r="B2694" s="42" t="s">
        <v>4428</v>
      </c>
      <c r="C2694" s="33" t="s">
        <v>7391</v>
      </c>
      <c r="D2694" s="34" t="str">
        <f>_xlfn.XLOOKUP($B2694,[1]Redo!$A:$A,[1]Redo!$AD:$AD)</f>
        <v>SGN,S11,BFY,W24-1,</v>
      </c>
      <c r="E2694" s="35">
        <v>1326</v>
      </c>
      <c r="F2694" s="36">
        <f>_xlfn.XLOOKUP($B2694,'[1]DOT Signs Costs (2)'!$A:$A,'[1]DOT Signs Costs (2)'!$Y:$Y)</f>
        <v>0.46115</v>
      </c>
      <c r="G2694" s="37">
        <f t="shared" si="535"/>
        <v>27.669</v>
      </c>
      <c r="H2694" s="36">
        <f>_xlfn.XLOOKUP($B2694,'[1]DOT Signs Costs (2)'!$A:$A,'[1]DOT Signs Costs (2)'!$W:$W)</f>
        <v>81.576000000000008</v>
      </c>
      <c r="I2694" s="36">
        <f t="shared" si="534"/>
        <v>21.3927485</v>
      </c>
      <c r="J2694" s="36">
        <f t="shared" si="536"/>
        <v>0.30897050000000004</v>
      </c>
      <c r="K2694" s="36">
        <f t="shared" si="537"/>
        <v>21.3927485</v>
      </c>
      <c r="L2694" s="36">
        <f t="shared" si="538"/>
        <v>103.277719</v>
      </c>
      <c r="M2694" s="36">
        <f t="shared" si="539"/>
        <v>8.0763176258000016</v>
      </c>
      <c r="N2694" s="36">
        <f t="shared" si="540"/>
        <v>111.35403662580001</v>
      </c>
      <c r="O2694" s="36">
        <f t="shared" si="541"/>
        <v>20.291644129613871</v>
      </c>
      <c r="P2694" s="36">
        <f t="shared" si="542"/>
        <v>131.64568075541388</v>
      </c>
      <c r="Q2694" s="38" t="e">
        <v>#N/A</v>
      </c>
      <c r="R2694" s="39" t="str">
        <f t="shared" si="543"/>
        <v xml:space="preserve"> </v>
      </c>
      <c r="S2694" s="40"/>
      <c r="T2694" s="41" t="str">
        <f t="shared" si="544"/>
        <v/>
      </c>
      <c r="U2694" s="41" t="str">
        <f t="shared" si="545"/>
        <v/>
      </c>
      <c r="V2694" s="41" t="e">
        <f t="shared" ref="V2694:V2757" si="546">ROUND($W2694+7.75%,2)</f>
        <v>#N/A</v>
      </c>
      <c r="W2694" s="18" t="e">
        <f>_xlfn.XLOOKUP($B2694,'[1]Query2 w Prices'!$B:$B,'[1]Query2 w Prices'!$L:$L)</f>
        <v>#N/A</v>
      </c>
    </row>
    <row r="2695" spans="2:23" ht="16.5" customHeight="1" x14ac:dyDescent="0.25">
      <c r="B2695" s="32" t="s">
        <v>4429</v>
      </c>
      <c r="C2695" s="33" t="s">
        <v>7392</v>
      </c>
      <c r="D2695" s="34" t="str">
        <f>_xlfn.XLOOKUP($B2695,[1]Redo!$A:$A,[1]Redo!$AD:$AD)</f>
        <v>SGN,S11,BFY,W24-1,</v>
      </c>
      <c r="E2695" s="35">
        <v>1326</v>
      </c>
      <c r="F2695" s="36">
        <f>_xlfn.XLOOKUP($B2695,'[1]DOT Signs Costs (2)'!$A:$A,'[1]DOT Signs Costs (2)'!$Y:$Y)</f>
        <v>0.77759999999999996</v>
      </c>
      <c r="G2695" s="37">
        <f t="shared" si="535"/>
        <v>46.655999999999999</v>
      </c>
      <c r="H2695" s="36">
        <f>_xlfn.XLOOKUP($B2695,'[1]DOT Signs Costs (2)'!$A:$A,'[1]DOT Signs Costs (2)'!$W:$W)</f>
        <v>145.024</v>
      </c>
      <c r="I2695" s="36">
        <f t="shared" ref="I2695:I2758" si="547">F2695*$K$4</f>
        <v>36.072863999999996</v>
      </c>
      <c r="J2695" s="36">
        <f t="shared" si="536"/>
        <v>0.52099200000000001</v>
      </c>
      <c r="K2695" s="36">
        <f t="shared" si="537"/>
        <v>36.072863999999996</v>
      </c>
      <c r="L2695" s="36">
        <f t="shared" si="538"/>
        <v>181.61785600000002</v>
      </c>
      <c r="M2695" s="36">
        <f t="shared" si="539"/>
        <v>14.202516339200002</v>
      </c>
      <c r="N2695" s="36">
        <f t="shared" si="540"/>
        <v>195.82037233920002</v>
      </c>
      <c r="O2695" s="36">
        <f t="shared" si="541"/>
        <v>35.683639580919262</v>
      </c>
      <c r="P2695" s="36">
        <f t="shared" si="542"/>
        <v>231.5040119201193</v>
      </c>
      <c r="Q2695" s="38" t="e">
        <v>#N/A</v>
      </c>
      <c r="R2695" s="39" t="str">
        <f t="shared" si="543"/>
        <v xml:space="preserve"> </v>
      </c>
      <c r="S2695" s="40"/>
      <c r="T2695" s="41" t="str">
        <f t="shared" si="544"/>
        <v/>
      </c>
      <c r="U2695" s="41" t="str">
        <f t="shared" si="545"/>
        <v/>
      </c>
      <c r="V2695" s="41" t="e">
        <f t="shared" si="546"/>
        <v>#N/A</v>
      </c>
      <c r="W2695" s="18" t="e">
        <f>_xlfn.XLOOKUP($B2695,'[1]Query2 w Prices'!$B:$B,'[1]Query2 w Prices'!$L:$L)</f>
        <v>#N/A</v>
      </c>
    </row>
    <row r="2696" spans="2:23" ht="16.5" customHeight="1" x14ac:dyDescent="0.25">
      <c r="B2696" s="42" t="s">
        <v>4430</v>
      </c>
      <c r="C2696" s="33" t="s">
        <v>7393</v>
      </c>
      <c r="D2696" s="34" t="str">
        <f>_xlfn.XLOOKUP($B2696,[1]Redo!$A:$A,[1]Redo!$AD:$AD)</f>
        <v>SGN,S11,BFY,W24-1a,</v>
      </c>
      <c r="E2696" s="35">
        <v>1326</v>
      </c>
      <c r="F2696" s="36">
        <f>_xlfn.XLOOKUP($B2696,'[1]DOT Signs Costs (2)'!$A:$A,'[1]DOT Signs Costs (2)'!$Y:$Y)</f>
        <v>0.33468750000000008</v>
      </c>
      <c r="G2696" s="37">
        <f t="shared" si="535"/>
        <v>20.081250000000004</v>
      </c>
      <c r="H2696" s="36">
        <f>_xlfn.XLOOKUP($B2696,'[1]DOT Signs Costs (2)'!$A:$A,'[1]DOT Signs Costs (2)'!$W:$W)</f>
        <v>56.650000000000006</v>
      </c>
      <c r="I2696" s="36">
        <f t="shared" si="547"/>
        <v>15.526153125000004</v>
      </c>
      <c r="J2696" s="36">
        <f t="shared" si="536"/>
        <v>0.22424062500000008</v>
      </c>
      <c r="K2696" s="36">
        <f t="shared" si="537"/>
        <v>15.526153125000004</v>
      </c>
      <c r="L2696" s="36">
        <f t="shared" si="538"/>
        <v>72.400393750000006</v>
      </c>
      <c r="M2696" s="36">
        <f t="shared" si="539"/>
        <v>5.6617107912500009</v>
      </c>
      <c r="N2696" s="36">
        <f t="shared" si="540"/>
        <v>78.062104541250008</v>
      </c>
      <c r="O2696" s="36">
        <f t="shared" si="541"/>
        <v>14.224975522735164</v>
      </c>
      <c r="P2696" s="36">
        <f t="shared" si="542"/>
        <v>92.287080063985172</v>
      </c>
      <c r="Q2696" s="38" t="e">
        <v>#N/A</v>
      </c>
      <c r="R2696" s="39" t="str">
        <f t="shared" si="543"/>
        <v xml:space="preserve"> </v>
      </c>
      <c r="S2696" s="40"/>
      <c r="T2696" s="41" t="str">
        <f t="shared" si="544"/>
        <v/>
      </c>
      <c r="U2696" s="41" t="str">
        <f t="shared" si="545"/>
        <v/>
      </c>
      <c r="V2696" s="41" t="e">
        <f t="shared" si="546"/>
        <v>#N/A</v>
      </c>
      <c r="W2696" s="18" t="e">
        <f>_xlfn.XLOOKUP($B2696,'[1]Query2 w Prices'!$B:$B,'[1]Query2 w Prices'!$L:$L)</f>
        <v>#N/A</v>
      </c>
    </row>
    <row r="2697" spans="2:23" ht="16.5" customHeight="1" x14ac:dyDescent="0.25">
      <c r="B2697" s="32" t="s">
        <v>4431</v>
      </c>
      <c r="C2697" s="33" t="s">
        <v>7394</v>
      </c>
      <c r="D2697" s="34" t="str">
        <f>_xlfn.XLOOKUP($B2697,[1]Redo!$A:$A,[1]Redo!$AD:$AD)</f>
        <v>SGN,S11,BFY,W24-1a,</v>
      </c>
      <c r="E2697" s="35">
        <v>1326</v>
      </c>
      <c r="F2697" s="36">
        <f>_xlfn.XLOOKUP($B2697,'[1]DOT Signs Costs (2)'!$A:$A,'[1]DOT Signs Costs (2)'!$Y:$Y)</f>
        <v>0.46115</v>
      </c>
      <c r="G2697" s="37">
        <f t="shared" si="535"/>
        <v>27.669</v>
      </c>
      <c r="H2697" s="36">
        <f>_xlfn.XLOOKUP($B2697,'[1]DOT Signs Costs (2)'!$A:$A,'[1]DOT Signs Costs (2)'!$W:$W)</f>
        <v>81.576000000000008</v>
      </c>
      <c r="I2697" s="36">
        <f t="shared" si="547"/>
        <v>21.3927485</v>
      </c>
      <c r="J2697" s="36">
        <f t="shared" si="536"/>
        <v>0.30897050000000004</v>
      </c>
      <c r="K2697" s="36">
        <f t="shared" si="537"/>
        <v>21.3927485</v>
      </c>
      <c r="L2697" s="36">
        <f t="shared" si="538"/>
        <v>103.277719</v>
      </c>
      <c r="M2697" s="36">
        <f t="shared" si="539"/>
        <v>8.0763176258000016</v>
      </c>
      <c r="N2697" s="36">
        <f t="shared" si="540"/>
        <v>111.35403662580001</v>
      </c>
      <c r="O2697" s="36">
        <f t="shared" si="541"/>
        <v>20.291644129613871</v>
      </c>
      <c r="P2697" s="36">
        <f t="shared" si="542"/>
        <v>131.64568075541388</v>
      </c>
      <c r="Q2697" s="38" t="e">
        <v>#N/A</v>
      </c>
      <c r="R2697" s="39" t="str">
        <f t="shared" si="543"/>
        <v xml:space="preserve"> </v>
      </c>
      <c r="S2697" s="40"/>
      <c r="T2697" s="41" t="str">
        <f t="shared" si="544"/>
        <v/>
      </c>
      <c r="U2697" s="41" t="str">
        <f t="shared" si="545"/>
        <v/>
      </c>
      <c r="V2697" s="41" t="e">
        <f t="shared" si="546"/>
        <v>#N/A</v>
      </c>
      <c r="W2697" s="18" t="e">
        <f>_xlfn.XLOOKUP($B2697,'[1]Query2 w Prices'!$B:$B,'[1]Query2 w Prices'!$L:$L)</f>
        <v>#N/A</v>
      </c>
    </row>
    <row r="2698" spans="2:23" ht="16.5" customHeight="1" x14ac:dyDescent="0.25">
      <c r="B2698" s="42" t="s">
        <v>4432</v>
      </c>
      <c r="C2698" s="33" t="s">
        <v>7395</v>
      </c>
      <c r="D2698" s="34" t="str">
        <f>_xlfn.XLOOKUP($B2698,[1]Redo!$A:$A,[1]Redo!$AD:$AD)</f>
        <v>SGN,S11,BFY,W24-1a,</v>
      </c>
      <c r="E2698" s="35">
        <v>1326</v>
      </c>
      <c r="F2698" s="36">
        <f>_xlfn.XLOOKUP($B2698,'[1]DOT Signs Costs (2)'!$A:$A,'[1]DOT Signs Costs (2)'!$Y:$Y)</f>
        <v>0.77759999999999996</v>
      </c>
      <c r="G2698" s="37">
        <f t="shared" ref="G2698:G2761" si="548">IFERROR(SUM(F2698*60), " ")</f>
        <v>46.655999999999999</v>
      </c>
      <c r="H2698" s="36">
        <f>_xlfn.XLOOKUP($B2698,'[1]DOT Signs Costs (2)'!$A:$A,'[1]DOT Signs Costs (2)'!$W:$W)</f>
        <v>145.024</v>
      </c>
      <c r="I2698" s="36">
        <f t="shared" si="547"/>
        <v>36.072863999999996</v>
      </c>
      <c r="J2698" s="36">
        <f t="shared" ref="J2698:J2761" si="549">IFERROR(SUM($J$4*F2698), " " )</f>
        <v>0.52099200000000001</v>
      </c>
      <c r="K2698" s="36">
        <f t="shared" ref="K2698:K2761" si="550">IFERROR(SUM($K$4*F2698), " ")</f>
        <v>36.072863999999996</v>
      </c>
      <c r="L2698" s="36">
        <f t="shared" ref="L2698:L2761" si="551">IFERROR(SUM(H2698+J2698+K2698), " ")</f>
        <v>181.61785600000002</v>
      </c>
      <c r="M2698" s="36">
        <f t="shared" ref="M2698:M2761" si="552">IFERROR(SUM(L2698*$M$4), " ")</f>
        <v>14.202516339200002</v>
      </c>
      <c r="N2698" s="36">
        <f t="shared" ref="N2698:N2761" si="553">IFERROR(SUM(L2698+M2698), " ")</f>
        <v>195.82037233920002</v>
      </c>
      <c r="O2698" s="36">
        <f t="shared" ref="O2698:O2761" si="554">IFERROR(SUM(N2698*$O$4), " ")</f>
        <v>35.683639580919262</v>
      </c>
      <c r="P2698" s="36">
        <f t="shared" ref="P2698:P2761" si="555">IFERROR(SUM(O2698+N2698),"")</f>
        <v>231.5040119201193</v>
      </c>
      <c r="Q2698" s="38" t="e">
        <v>#N/A</v>
      </c>
      <c r="R2698" s="39" t="str">
        <f t="shared" ref="R2698:R2761" si="556">IFERROR(SUM(Q2698-P2698)/(P2698)," ")</f>
        <v xml:space="preserve"> </v>
      </c>
      <c r="S2698" s="40"/>
      <c r="T2698" s="41" t="str">
        <f t="shared" ref="T2698:T2761" si="557">IF(S2698=0,"",Q2698*S2698)</f>
        <v/>
      </c>
      <c r="U2698" s="41" t="str">
        <f t="shared" ref="U2698:U2761" si="558">IFERROR(T2698-(P2698*S2698),"")</f>
        <v/>
      </c>
      <c r="V2698" s="41" t="e">
        <f t="shared" si="546"/>
        <v>#N/A</v>
      </c>
      <c r="W2698" s="18" t="e">
        <f>_xlfn.XLOOKUP($B2698,'[1]Query2 w Prices'!$B:$B,'[1]Query2 w Prices'!$L:$L)</f>
        <v>#N/A</v>
      </c>
    </row>
    <row r="2699" spans="2:23" ht="16.5" customHeight="1" x14ac:dyDescent="0.25">
      <c r="B2699" s="32" t="s">
        <v>4433</v>
      </c>
      <c r="C2699" s="33" t="s">
        <v>7396</v>
      </c>
      <c r="D2699" s="34" t="str">
        <f>_xlfn.XLOOKUP($B2699,[1]Redo!$A:$A,[1]Redo!$AD:$AD)</f>
        <v>SGN,S11,BFY,W24-1b,</v>
      </c>
      <c r="E2699" s="35">
        <v>1326</v>
      </c>
      <c r="F2699" s="36">
        <f>_xlfn.XLOOKUP($B2699,'[1]DOT Signs Costs (2)'!$A:$A,'[1]DOT Signs Costs (2)'!$Y:$Y)</f>
        <v>0.33468750000000008</v>
      </c>
      <c r="G2699" s="37">
        <f t="shared" si="548"/>
        <v>20.081250000000004</v>
      </c>
      <c r="H2699" s="36">
        <f>_xlfn.XLOOKUP($B2699,'[1]DOT Signs Costs (2)'!$A:$A,'[1]DOT Signs Costs (2)'!$W:$W)</f>
        <v>56.650000000000006</v>
      </c>
      <c r="I2699" s="36">
        <f t="shared" si="547"/>
        <v>15.526153125000004</v>
      </c>
      <c r="J2699" s="36">
        <f t="shared" si="549"/>
        <v>0.22424062500000008</v>
      </c>
      <c r="K2699" s="36">
        <f t="shared" si="550"/>
        <v>15.526153125000004</v>
      </c>
      <c r="L2699" s="36">
        <f t="shared" si="551"/>
        <v>72.400393750000006</v>
      </c>
      <c r="M2699" s="36">
        <f t="shared" si="552"/>
        <v>5.6617107912500009</v>
      </c>
      <c r="N2699" s="36">
        <f t="shared" si="553"/>
        <v>78.062104541250008</v>
      </c>
      <c r="O2699" s="36">
        <f t="shared" si="554"/>
        <v>14.224975522735164</v>
      </c>
      <c r="P2699" s="36">
        <f t="shared" si="555"/>
        <v>92.287080063985172</v>
      </c>
      <c r="Q2699" s="38" t="e">
        <v>#N/A</v>
      </c>
      <c r="R2699" s="39" t="str">
        <f t="shared" si="556"/>
        <v xml:space="preserve"> </v>
      </c>
      <c r="S2699" s="40"/>
      <c r="T2699" s="41" t="str">
        <f t="shared" si="557"/>
        <v/>
      </c>
      <c r="U2699" s="41" t="str">
        <f t="shared" si="558"/>
        <v/>
      </c>
      <c r="V2699" s="41" t="e">
        <f t="shared" si="546"/>
        <v>#N/A</v>
      </c>
      <c r="W2699" s="18" t="e">
        <f>_xlfn.XLOOKUP($B2699,'[1]Query2 w Prices'!$B:$B,'[1]Query2 w Prices'!$L:$L)</f>
        <v>#N/A</v>
      </c>
    </row>
    <row r="2700" spans="2:23" ht="16.5" customHeight="1" x14ac:dyDescent="0.25">
      <c r="B2700" s="42" t="s">
        <v>4434</v>
      </c>
      <c r="C2700" s="33" t="s">
        <v>7397</v>
      </c>
      <c r="D2700" s="34" t="str">
        <f>_xlfn.XLOOKUP($B2700,[1]Redo!$A:$A,[1]Redo!$AD:$AD)</f>
        <v>SGN,S11,BFY,W24-1b,</v>
      </c>
      <c r="E2700" s="35">
        <v>1326</v>
      </c>
      <c r="F2700" s="36">
        <f>_xlfn.XLOOKUP($B2700,'[1]DOT Signs Costs (2)'!$A:$A,'[1]DOT Signs Costs (2)'!$Y:$Y)</f>
        <v>0.46115</v>
      </c>
      <c r="G2700" s="37">
        <f t="shared" si="548"/>
        <v>27.669</v>
      </c>
      <c r="H2700" s="36">
        <f>_xlfn.XLOOKUP($B2700,'[1]DOT Signs Costs (2)'!$A:$A,'[1]DOT Signs Costs (2)'!$W:$W)</f>
        <v>81.576000000000008</v>
      </c>
      <c r="I2700" s="36">
        <f t="shared" si="547"/>
        <v>21.3927485</v>
      </c>
      <c r="J2700" s="36">
        <f t="shared" si="549"/>
        <v>0.30897050000000004</v>
      </c>
      <c r="K2700" s="36">
        <f t="shared" si="550"/>
        <v>21.3927485</v>
      </c>
      <c r="L2700" s="36">
        <f t="shared" si="551"/>
        <v>103.277719</v>
      </c>
      <c r="M2700" s="36">
        <f t="shared" si="552"/>
        <v>8.0763176258000016</v>
      </c>
      <c r="N2700" s="36">
        <f t="shared" si="553"/>
        <v>111.35403662580001</v>
      </c>
      <c r="O2700" s="36">
        <f t="shared" si="554"/>
        <v>20.291644129613871</v>
      </c>
      <c r="P2700" s="36">
        <f t="shared" si="555"/>
        <v>131.64568075541388</v>
      </c>
      <c r="Q2700" s="38" t="e">
        <v>#N/A</v>
      </c>
      <c r="R2700" s="39" t="str">
        <f t="shared" si="556"/>
        <v xml:space="preserve"> </v>
      </c>
      <c r="S2700" s="40"/>
      <c r="T2700" s="41" t="str">
        <f t="shared" si="557"/>
        <v/>
      </c>
      <c r="U2700" s="41" t="str">
        <f t="shared" si="558"/>
        <v/>
      </c>
      <c r="V2700" s="41" t="e">
        <f t="shared" si="546"/>
        <v>#N/A</v>
      </c>
      <c r="W2700" s="18" t="e">
        <f>_xlfn.XLOOKUP($B2700,'[1]Query2 w Prices'!$B:$B,'[1]Query2 w Prices'!$L:$L)</f>
        <v>#N/A</v>
      </c>
    </row>
    <row r="2701" spans="2:23" ht="16.5" customHeight="1" x14ac:dyDescent="0.25">
      <c r="B2701" s="32" t="s">
        <v>4435</v>
      </c>
      <c r="C2701" s="33" t="s">
        <v>7398</v>
      </c>
      <c r="D2701" s="34" t="str">
        <f>_xlfn.XLOOKUP($B2701,[1]Redo!$A:$A,[1]Redo!$AD:$AD)</f>
        <v>SGN,S11,BFY,W24-1b,</v>
      </c>
      <c r="E2701" s="35">
        <v>1326</v>
      </c>
      <c r="F2701" s="36">
        <f>_xlfn.XLOOKUP($B2701,'[1]DOT Signs Costs (2)'!$A:$A,'[1]DOT Signs Costs (2)'!$Y:$Y)</f>
        <v>0.77759999999999996</v>
      </c>
      <c r="G2701" s="37">
        <f t="shared" si="548"/>
        <v>46.655999999999999</v>
      </c>
      <c r="H2701" s="36">
        <f>_xlfn.XLOOKUP($B2701,'[1]DOT Signs Costs (2)'!$A:$A,'[1]DOT Signs Costs (2)'!$W:$W)</f>
        <v>145.024</v>
      </c>
      <c r="I2701" s="36">
        <f t="shared" si="547"/>
        <v>36.072863999999996</v>
      </c>
      <c r="J2701" s="36">
        <f t="shared" si="549"/>
        <v>0.52099200000000001</v>
      </c>
      <c r="K2701" s="36">
        <f t="shared" si="550"/>
        <v>36.072863999999996</v>
      </c>
      <c r="L2701" s="36">
        <f t="shared" si="551"/>
        <v>181.61785600000002</v>
      </c>
      <c r="M2701" s="36">
        <f t="shared" si="552"/>
        <v>14.202516339200002</v>
      </c>
      <c r="N2701" s="36">
        <f t="shared" si="553"/>
        <v>195.82037233920002</v>
      </c>
      <c r="O2701" s="36">
        <f t="shared" si="554"/>
        <v>35.683639580919262</v>
      </c>
      <c r="P2701" s="36">
        <f t="shared" si="555"/>
        <v>231.5040119201193</v>
      </c>
      <c r="Q2701" s="38" t="e">
        <v>#N/A</v>
      </c>
      <c r="R2701" s="39" t="str">
        <f t="shared" si="556"/>
        <v xml:space="preserve"> </v>
      </c>
      <c r="S2701" s="40"/>
      <c r="T2701" s="41" t="str">
        <f t="shared" si="557"/>
        <v/>
      </c>
      <c r="U2701" s="41" t="str">
        <f t="shared" si="558"/>
        <v/>
      </c>
      <c r="V2701" s="41" t="e">
        <f t="shared" si="546"/>
        <v>#N/A</v>
      </c>
      <c r="W2701" s="18" t="e">
        <f>_xlfn.XLOOKUP($B2701,'[1]Query2 w Prices'!$B:$B,'[1]Query2 w Prices'!$L:$L)</f>
        <v>#N/A</v>
      </c>
    </row>
    <row r="2702" spans="2:23" ht="16.5" customHeight="1" x14ac:dyDescent="0.25">
      <c r="B2702" s="42" t="s">
        <v>4436</v>
      </c>
      <c r="C2702" s="33" t="s">
        <v>7399</v>
      </c>
      <c r="D2702" s="34" t="str">
        <f>_xlfn.XLOOKUP($B2702,[1]Redo!$A:$A,[1]Redo!$AD:$AD)</f>
        <v>SGN,S11,BFY,W24-1cP,</v>
      </c>
      <c r="E2702" s="35">
        <v>1326</v>
      </c>
      <c r="F2702" s="36">
        <f>_xlfn.XLOOKUP($B2702,'[1]DOT Signs Costs (2)'!$A:$A,'[1]DOT Signs Costs (2)'!$Y:$Y)</f>
        <v>0.17705000000000001</v>
      </c>
      <c r="G2702" s="37">
        <f t="shared" si="548"/>
        <v>10.623000000000001</v>
      </c>
      <c r="H2702" s="36">
        <f>_xlfn.XLOOKUP($B2702,'[1]DOT Signs Costs (2)'!$A:$A,'[1]DOT Signs Costs (2)'!$W:$W)</f>
        <v>27.192</v>
      </c>
      <c r="I2702" s="36">
        <f t="shared" si="547"/>
        <v>8.2133495000000014</v>
      </c>
      <c r="J2702" s="36">
        <f t="shared" si="549"/>
        <v>0.11862350000000002</v>
      </c>
      <c r="K2702" s="36">
        <f t="shared" si="550"/>
        <v>8.2133495000000014</v>
      </c>
      <c r="L2702" s="36">
        <f t="shared" si="551"/>
        <v>35.523973000000005</v>
      </c>
      <c r="M2702" s="36">
        <f t="shared" si="552"/>
        <v>2.7779746886000005</v>
      </c>
      <c r="N2702" s="36">
        <f t="shared" si="553"/>
        <v>38.301947688600009</v>
      </c>
      <c r="O2702" s="36">
        <f t="shared" si="554"/>
        <v>6.9796256652997126</v>
      </c>
      <c r="P2702" s="36">
        <f t="shared" si="555"/>
        <v>45.281573353899724</v>
      </c>
      <c r="Q2702" s="38">
        <v>29.55</v>
      </c>
      <c r="R2702" s="39">
        <f t="shared" si="556"/>
        <v>-0.34741666838625634</v>
      </c>
      <c r="S2702" s="40"/>
      <c r="T2702" s="41" t="str">
        <f t="shared" si="557"/>
        <v/>
      </c>
      <c r="U2702" s="41" t="str">
        <f t="shared" si="558"/>
        <v/>
      </c>
      <c r="V2702" s="41">
        <f t="shared" si="546"/>
        <v>29.55</v>
      </c>
      <c r="W2702" s="18">
        <f>_xlfn.XLOOKUP($B2702,'[1]Query2 w Prices'!$B:$B,'[1]Query2 w Prices'!$L:$L)</f>
        <v>29.4758</v>
      </c>
    </row>
    <row r="2703" spans="2:23" ht="16.5" customHeight="1" x14ac:dyDescent="0.25">
      <c r="B2703" s="32" t="s">
        <v>4439</v>
      </c>
      <c r="C2703" s="33" t="s">
        <v>7400</v>
      </c>
      <c r="D2703" s="34" t="str">
        <f>_xlfn.XLOOKUP($B2703,[1]Redo!$A:$A,[1]Redo!$AD:$AD)</f>
        <v>SGN,S11,BFY,W24-1cP,</v>
      </c>
      <c r="E2703" s="35">
        <v>1326</v>
      </c>
      <c r="F2703" s="36">
        <f>_xlfn.XLOOKUP($B2703,'[1]DOT Signs Costs (2)'!$A:$A,'[1]DOT Signs Costs (2)'!$Y:$Y)</f>
        <v>0.27174999999999999</v>
      </c>
      <c r="G2703" s="37">
        <f t="shared" si="548"/>
        <v>16.305</v>
      </c>
      <c r="H2703" s="36">
        <f>_xlfn.XLOOKUP($B2703,'[1]DOT Signs Costs (2)'!$A:$A,'[1]DOT Signs Costs (2)'!$W:$W)</f>
        <v>45.32</v>
      </c>
      <c r="I2703" s="36">
        <f t="shared" si="547"/>
        <v>12.6064825</v>
      </c>
      <c r="J2703" s="36">
        <f t="shared" si="549"/>
        <v>0.1820725</v>
      </c>
      <c r="K2703" s="36">
        <f t="shared" si="550"/>
        <v>12.6064825</v>
      </c>
      <c r="L2703" s="36">
        <f t="shared" si="551"/>
        <v>58.108554999999996</v>
      </c>
      <c r="M2703" s="36">
        <f t="shared" si="552"/>
        <v>4.5440890009999997</v>
      </c>
      <c r="N2703" s="36">
        <f t="shared" si="553"/>
        <v>62.652644000999999</v>
      </c>
      <c r="O2703" s="36">
        <f t="shared" si="554"/>
        <v>11.41696515340443</v>
      </c>
      <c r="P2703" s="36">
        <f t="shared" si="555"/>
        <v>74.069609154404432</v>
      </c>
      <c r="Q2703" s="38">
        <v>44.29</v>
      </c>
      <c r="R2703" s="39">
        <f t="shared" si="556"/>
        <v>-0.40204895765449894</v>
      </c>
      <c r="S2703" s="40"/>
      <c r="T2703" s="41" t="str">
        <f t="shared" si="557"/>
        <v/>
      </c>
      <c r="U2703" s="41" t="str">
        <f t="shared" si="558"/>
        <v/>
      </c>
      <c r="V2703" s="41">
        <f t="shared" si="546"/>
        <v>44.29</v>
      </c>
      <c r="W2703" s="18">
        <f>_xlfn.XLOOKUP($B2703,'[1]Query2 w Prices'!$B:$B,'[1]Query2 w Prices'!$L:$L)</f>
        <v>44.213799999999999</v>
      </c>
    </row>
    <row r="2704" spans="2:23" ht="16.5" customHeight="1" x14ac:dyDescent="0.25">
      <c r="B2704" s="42" t="s">
        <v>4440</v>
      </c>
      <c r="C2704" s="33" t="s">
        <v>7401</v>
      </c>
      <c r="D2704" s="34" t="str">
        <f>_xlfn.XLOOKUP($B2704,[1]Redo!$A:$A,[1]Redo!$AD:$AD)</f>
        <v>SGN,S11,BFY,W2-5,</v>
      </c>
      <c r="E2704" s="35">
        <v>1326</v>
      </c>
      <c r="F2704" s="36">
        <f>_xlfn.XLOOKUP($B2704,'[1]DOT Signs Costs (2)'!$A:$A,'[1]DOT Signs Costs (2)'!$Y:$Y)</f>
        <v>0.33468750000000008</v>
      </c>
      <c r="G2704" s="37">
        <f t="shared" si="548"/>
        <v>20.081250000000004</v>
      </c>
      <c r="H2704" s="36">
        <f>_xlfn.XLOOKUP($B2704,'[1]DOT Signs Costs (2)'!$A:$A,'[1]DOT Signs Costs (2)'!$W:$W)</f>
        <v>56.650000000000006</v>
      </c>
      <c r="I2704" s="36">
        <f t="shared" si="547"/>
        <v>15.526153125000004</v>
      </c>
      <c r="J2704" s="36">
        <f t="shared" si="549"/>
        <v>0.22424062500000008</v>
      </c>
      <c r="K2704" s="36">
        <f t="shared" si="550"/>
        <v>15.526153125000004</v>
      </c>
      <c r="L2704" s="36">
        <f t="shared" si="551"/>
        <v>72.400393750000006</v>
      </c>
      <c r="M2704" s="36">
        <f t="shared" si="552"/>
        <v>5.6617107912500009</v>
      </c>
      <c r="N2704" s="36">
        <f t="shared" si="553"/>
        <v>78.062104541250008</v>
      </c>
      <c r="O2704" s="36">
        <f t="shared" si="554"/>
        <v>14.224975522735164</v>
      </c>
      <c r="P2704" s="36">
        <f t="shared" si="555"/>
        <v>92.287080063985172</v>
      </c>
      <c r="Q2704" s="38">
        <v>55.63</v>
      </c>
      <c r="R2704" s="39">
        <f t="shared" si="556"/>
        <v>-0.39720706342176831</v>
      </c>
      <c r="S2704" s="40"/>
      <c r="T2704" s="41" t="str">
        <f t="shared" si="557"/>
        <v/>
      </c>
      <c r="U2704" s="41" t="str">
        <f t="shared" si="558"/>
        <v/>
      </c>
      <c r="V2704" s="41">
        <f t="shared" si="546"/>
        <v>55.63</v>
      </c>
      <c r="W2704" s="18">
        <f>_xlfn.XLOOKUP($B2704,'[1]Query2 w Prices'!$B:$B,'[1]Query2 w Prices'!$L:$L)</f>
        <v>55.550600000000003</v>
      </c>
    </row>
    <row r="2705" spans="2:23" ht="16.5" customHeight="1" x14ac:dyDescent="0.25">
      <c r="B2705" s="32" t="s">
        <v>4443</v>
      </c>
      <c r="C2705" s="33" t="s">
        <v>7402</v>
      </c>
      <c r="D2705" s="34" t="str">
        <f>_xlfn.XLOOKUP($B2705,[1]Redo!$A:$A,[1]Redo!$AD:$AD)</f>
        <v>SGN,S11,BFY,W2-5,</v>
      </c>
      <c r="E2705" s="35">
        <v>1326</v>
      </c>
      <c r="F2705" s="36">
        <f>_xlfn.XLOOKUP($B2705,'[1]DOT Signs Costs (2)'!$A:$A,'[1]DOT Signs Costs (2)'!$Y:$Y)</f>
        <v>0.46115</v>
      </c>
      <c r="G2705" s="37">
        <f t="shared" si="548"/>
        <v>27.669</v>
      </c>
      <c r="H2705" s="36">
        <f>_xlfn.XLOOKUP($B2705,'[1]DOT Signs Costs (2)'!$A:$A,'[1]DOT Signs Costs (2)'!$W:$W)</f>
        <v>81.576000000000008</v>
      </c>
      <c r="I2705" s="36">
        <f t="shared" si="547"/>
        <v>21.3927485</v>
      </c>
      <c r="J2705" s="36">
        <f t="shared" si="549"/>
        <v>0.30897050000000004</v>
      </c>
      <c r="K2705" s="36">
        <f t="shared" si="550"/>
        <v>21.3927485</v>
      </c>
      <c r="L2705" s="36">
        <f t="shared" si="551"/>
        <v>103.277719</v>
      </c>
      <c r="M2705" s="36">
        <f t="shared" si="552"/>
        <v>8.0763176258000016</v>
      </c>
      <c r="N2705" s="36">
        <f t="shared" si="553"/>
        <v>111.35403662580001</v>
      </c>
      <c r="O2705" s="36">
        <f t="shared" si="554"/>
        <v>20.291644129613871</v>
      </c>
      <c r="P2705" s="36">
        <f t="shared" si="555"/>
        <v>131.64568075541388</v>
      </c>
      <c r="Q2705" s="38">
        <v>74.900000000000006</v>
      </c>
      <c r="R2705" s="39">
        <f t="shared" si="556"/>
        <v>-0.43104855723175883</v>
      </c>
      <c r="S2705" s="40"/>
      <c r="T2705" s="41" t="str">
        <f t="shared" si="557"/>
        <v/>
      </c>
      <c r="U2705" s="41" t="str">
        <f t="shared" si="558"/>
        <v/>
      </c>
      <c r="V2705" s="41">
        <f t="shared" si="546"/>
        <v>74.900000000000006</v>
      </c>
      <c r="W2705" s="18">
        <f>_xlfn.XLOOKUP($B2705,'[1]Query2 w Prices'!$B:$B,'[1]Query2 w Prices'!$L:$L)</f>
        <v>74.823300000000003</v>
      </c>
    </row>
    <row r="2706" spans="2:23" ht="16.5" customHeight="1" x14ac:dyDescent="0.25">
      <c r="B2706" s="42" t="s">
        <v>4444</v>
      </c>
      <c r="C2706" s="33" t="s">
        <v>7403</v>
      </c>
      <c r="D2706" s="34" t="str">
        <f>_xlfn.XLOOKUP($B2706,[1]Redo!$A:$A,[1]Redo!$AD:$AD)</f>
        <v>SGN,S11,BFY,W2-5,</v>
      </c>
      <c r="E2706" s="35">
        <v>1326</v>
      </c>
      <c r="F2706" s="36">
        <f>_xlfn.XLOOKUP($B2706,'[1]DOT Signs Costs (2)'!$A:$A,'[1]DOT Signs Costs (2)'!$Y:$Y)</f>
        <v>0.77759999999999996</v>
      </c>
      <c r="G2706" s="37">
        <f t="shared" si="548"/>
        <v>46.655999999999999</v>
      </c>
      <c r="H2706" s="36">
        <f>_xlfn.XLOOKUP($B2706,'[1]DOT Signs Costs (2)'!$A:$A,'[1]DOT Signs Costs (2)'!$W:$W)</f>
        <v>145.024</v>
      </c>
      <c r="I2706" s="36">
        <f t="shared" si="547"/>
        <v>36.072863999999996</v>
      </c>
      <c r="J2706" s="36">
        <f t="shared" si="549"/>
        <v>0.52099200000000001</v>
      </c>
      <c r="K2706" s="36">
        <f t="shared" si="550"/>
        <v>36.072863999999996</v>
      </c>
      <c r="L2706" s="36">
        <f t="shared" si="551"/>
        <v>181.61785600000002</v>
      </c>
      <c r="M2706" s="36">
        <f t="shared" si="552"/>
        <v>14.202516339200002</v>
      </c>
      <c r="N2706" s="36">
        <f t="shared" si="553"/>
        <v>195.82037233920002</v>
      </c>
      <c r="O2706" s="36">
        <f t="shared" si="554"/>
        <v>35.683639580919262</v>
      </c>
      <c r="P2706" s="36">
        <f t="shared" si="555"/>
        <v>231.5040119201193</v>
      </c>
      <c r="Q2706" s="38">
        <v>140.65</v>
      </c>
      <c r="R2706" s="39">
        <f t="shared" si="556"/>
        <v>-0.39245113363939699</v>
      </c>
      <c r="S2706" s="40"/>
      <c r="T2706" s="41" t="str">
        <f t="shared" si="557"/>
        <v/>
      </c>
      <c r="U2706" s="41" t="str">
        <f t="shared" si="558"/>
        <v/>
      </c>
      <c r="V2706" s="41">
        <f t="shared" si="546"/>
        <v>140.65</v>
      </c>
      <c r="W2706" s="18">
        <f>_xlfn.XLOOKUP($B2706,'[1]Query2 w Prices'!$B:$B,'[1]Query2 w Prices'!$L:$L)</f>
        <v>140.5771</v>
      </c>
    </row>
    <row r="2707" spans="2:23" ht="16.5" customHeight="1" x14ac:dyDescent="0.25">
      <c r="B2707" s="32" t="s">
        <v>4445</v>
      </c>
      <c r="C2707" s="33" t="s">
        <v>7404</v>
      </c>
      <c r="D2707" s="34" t="str">
        <f>_xlfn.XLOOKUP($B2707,[1]Redo!$A:$A,[1]Redo!$AD:$AD)</f>
        <v>SGN,S11,BFY,W2-5,</v>
      </c>
      <c r="E2707" s="35">
        <v>1326</v>
      </c>
      <c r="F2707" s="36">
        <f>_xlfn.XLOOKUP($B2707,'[1]DOT Signs Costs (2)'!$A:$A,'[1]DOT Signs Costs (2)'!$Y:$Y)</f>
        <v>0.14528749999999999</v>
      </c>
      <c r="G2707" s="37">
        <f t="shared" si="548"/>
        <v>8.7172499999999999</v>
      </c>
      <c r="H2707" s="36">
        <f>_xlfn.XLOOKUP($B2707,'[1]DOT Signs Costs (2)'!$A:$A,'[1]DOT Signs Costs (2)'!$W:$W)</f>
        <v>20.394000000000002</v>
      </c>
      <c r="I2707" s="36">
        <f t="shared" si="547"/>
        <v>6.7398871249999992</v>
      </c>
      <c r="J2707" s="36">
        <f t="shared" si="549"/>
        <v>9.7342625000000002E-2</v>
      </c>
      <c r="K2707" s="36">
        <f t="shared" si="550"/>
        <v>6.7398871249999992</v>
      </c>
      <c r="L2707" s="36">
        <f t="shared" si="551"/>
        <v>27.231229750000001</v>
      </c>
      <c r="M2707" s="36">
        <f t="shared" si="552"/>
        <v>2.1294821664500003</v>
      </c>
      <c r="N2707" s="36">
        <f t="shared" si="553"/>
        <v>29.360711916450001</v>
      </c>
      <c r="O2707" s="36">
        <f t="shared" si="554"/>
        <v>5.3502965465257235</v>
      </c>
      <c r="P2707" s="36">
        <f t="shared" si="555"/>
        <v>34.711008462975727</v>
      </c>
      <c r="Q2707" s="38" t="e">
        <v>#N/A</v>
      </c>
      <c r="R2707" s="39" t="str">
        <f t="shared" si="556"/>
        <v xml:space="preserve"> </v>
      </c>
      <c r="S2707" s="40"/>
      <c r="T2707" s="41" t="str">
        <f t="shared" si="557"/>
        <v/>
      </c>
      <c r="U2707" s="41" t="str">
        <f t="shared" si="558"/>
        <v/>
      </c>
      <c r="V2707" s="41" t="e">
        <f t="shared" si="546"/>
        <v>#N/A</v>
      </c>
      <c r="W2707" s="18" t="e">
        <f>_xlfn.XLOOKUP($B2707,'[1]Query2 w Prices'!$B:$B,'[1]Query2 w Prices'!$L:$L)</f>
        <v>#N/A</v>
      </c>
    </row>
    <row r="2708" spans="2:23" ht="16.5" customHeight="1" x14ac:dyDescent="0.25">
      <c r="B2708" s="42" t="s">
        <v>4446</v>
      </c>
      <c r="C2708" s="33" t="s">
        <v>7405</v>
      </c>
      <c r="D2708" s="34" t="str">
        <f>_xlfn.XLOOKUP($B2708,[1]Redo!$A:$A,[1]Redo!$AD:$AD)</f>
        <v>SGN,S11,BFY,W2-5,</v>
      </c>
      <c r="E2708" s="35">
        <v>1326</v>
      </c>
      <c r="F2708" s="36">
        <f>_xlfn.XLOOKUP($B2708,'[1]DOT Signs Costs (2)'!$A:$A,'[1]DOT Signs Costs (2)'!$Y:$Y)</f>
        <v>0.22939999999999999</v>
      </c>
      <c r="G2708" s="37">
        <f t="shared" si="548"/>
        <v>13.763999999999999</v>
      </c>
      <c r="H2708" s="36">
        <f>_xlfn.XLOOKUP($B2708,'[1]DOT Signs Costs (2)'!$A:$A,'[1]DOT Signs Costs (2)'!$W:$W)</f>
        <v>36.256</v>
      </c>
      <c r="I2708" s="36">
        <f t="shared" si="547"/>
        <v>10.641866</v>
      </c>
      <c r="J2708" s="36">
        <f t="shared" si="549"/>
        <v>0.153698</v>
      </c>
      <c r="K2708" s="36">
        <f t="shared" si="550"/>
        <v>10.641866</v>
      </c>
      <c r="L2708" s="36">
        <f t="shared" si="551"/>
        <v>47.051563999999999</v>
      </c>
      <c r="M2708" s="36">
        <f t="shared" si="552"/>
        <v>3.6794323048000002</v>
      </c>
      <c r="N2708" s="36">
        <f t="shared" si="553"/>
        <v>50.730996304800001</v>
      </c>
      <c r="O2708" s="36">
        <f t="shared" si="554"/>
        <v>9.2445263283724479</v>
      </c>
      <c r="P2708" s="36">
        <f t="shared" si="555"/>
        <v>59.975522633172446</v>
      </c>
      <c r="Q2708" s="38" t="e">
        <v>#N/A</v>
      </c>
      <c r="R2708" s="39" t="str">
        <f t="shared" si="556"/>
        <v xml:space="preserve"> </v>
      </c>
      <c r="S2708" s="40"/>
      <c r="T2708" s="41" t="str">
        <f t="shared" si="557"/>
        <v/>
      </c>
      <c r="U2708" s="41" t="str">
        <f t="shared" si="558"/>
        <v/>
      </c>
      <c r="V2708" s="41" t="e">
        <f t="shared" si="546"/>
        <v>#N/A</v>
      </c>
      <c r="W2708" s="18" t="e">
        <f>_xlfn.XLOOKUP($B2708,'[1]Query2 w Prices'!$B:$B,'[1]Query2 w Prices'!$L:$L)</f>
        <v>#N/A</v>
      </c>
    </row>
    <row r="2709" spans="2:23" ht="16.5" customHeight="1" x14ac:dyDescent="0.25">
      <c r="B2709" s="32" t="s">
        <v>4447</v>
      </c>
      <c r="C2709" s="33" t="s">
        <v>7406</v>
      </c>
      <c r="D2709" s="34" t="str">
        <f>_xlfn.XLOOKUP($B2709,[1]Redo!$A:$A,[1]Redo!$AD:$AD)</f>
        <v>SGN,S11,BFY,W2-6,</v>
      </c>
      <c r="E2709" s="35">
        <v>1326</v>
      </c>
      <c r="F2709" s="36">
        <f>_xlfn.XLOOKUP($B2709,'[1]DOT Signs Costs (2)'!$A:$A,'[1]DOT Signs Costs (2)'!$Y:$Y)</f>
        <v>0.33468750000000008</v>
      </c>
      <c r="G2709" s="37">
        <f t="shared" si="548"/>
        <v>20.081250000000004</v>
      </c>
      <c r="H2709" s="36">
        <f>_xlfn.XLOOKUP($B2709,'[1]DOT Signs Costs (2)'!$A:$A,'[1]DOT Signs Costs (2)'!$W:$W)</f>
        <v>56.650000000000006</v>
      </c>
      <c r="I2709" s="36">
        <f t="shared" si="547"/>
        <v>15.526153125000004</v>
      </c>
      <c r="J2709" s="36">
        <f t="shared" si="549"/>
        <v>0.22424062500000008</v>
      </c>
      <c r="K2709" s="36">
        <f t="shared" si="550"/>
        <v>15.526153125000004</v>
      </c>
      <c r="L2709" s="36">
        <f t="shared" si="551"/>
        <v>72.400393750000006</v>
      </c>
      <c r="M2709" s="36">
        <f t="shared" si="552"/>
        <v>5.6617107912500009</v>
      </c>
      <c r="N2709" s="36">
        <f t="shared" si="553"/>
        <v>78.062104541250008</v>
      </c>
      <c r="O2709" s="36">
        <f t="shared" si="554"/>
        <v>14.224975522735164</v>
      </c>
      <c r="P2709" s="36">
        <f t="shared" si="555"/>
        <v>92.287080063985172</v>
      </c>
      <c r="Q2709" s="38" t="e">
        <v>#N/A</v>
      </c>
      <c r="R2709" s="39" t="str">
        <f t="shared" si="556"/>
        <v xml:space="preserve"> </v>
      </c>
      <c r="S2709" s="40"/>
      <c r="T2709" s="41" t="str">
        <f t="shared" si="557"/>
        <v/>
      </c>
      <c r="U2709" s="41" t="str">
        <f t="shared" si="558"/>
        <v/>
      </c>
      <c r="V2709" s="41" t="e">
        <f t="shared" si="546"/>
        <v>#N/A</v>
      </c>
      <c r="W2709" s="18" t="e">
        <f>_xlfn.XLOOKUP($B2709,'[1]Query2 w Prices'!$B:$B,'[1]Query2 w Prices'!$L:$L)</f>
        <v>#N/A</v>
      </c>
    </row>
    <row r="2710" spans="2:23" ht="16.5" customHeight="1" x14ac:dyDescent="0.25">
      <c r="B2710" s="42" t="s">
        <v>4448</v>
      </c>
      <c r="C2710" s="33" t="s">
        <v>7407</v>
      </c>
      <c r="D2710" s="34" t="str">
        <f>_xlfn.XLOOKUP($B2710,[1]Redo!$A:$A,[1]Redo!$AD:$AD)</f>
        <v>SGN,S11,BFY,W2-6,</v>
      </c>
      <c r="E2710" s="35">
        <v>1326</v>
      </c>
      <c r="F2710" s="36">
        <f>_xlfn.XLOOKUP($B2710,'[1]DOT Signs Costs (2)'!$A:$A,'[1]DOT Signs Costs (2)'!$Y:$Y)</f>
        <v>0.46115</v>
      </c>
      <c r="G2710" s="37">
        <f t="shared" si="548"/>
        <v>27.669</v>
      </c>
      <c r="H2710" s="36">
        <f>_xlfn.XLOOKUP($B2710,'[1]DOT Signs Costs (2)'!$A:$A,'[1]DOT Signs Costs (2)'!$W:$W)</f>
        <v>81.576000000000008</v>
      </c>
      <c r="I2710" s="36">
        <f t="shared" si="547"/>
        <v>21.3927485</v>
      </c>
      <c r="J2710" s="36">
        <f t="shared" si="549"/>
        <v>0.30897050000000004</v>
      </c>
      <c r="K2710" s="36">
        <f t="shared" si="550"/>
        <v>21.3927485</v>
      </c>
      <c r="L2710" s="36">
        <f t="shared" si="551"/>
        <v>103.277719</v>
      </c>
      <c r="M2710" s="36">
        <f t="shared" si="552"/>
        <v>8.0763176258000016</v>
      </c>
      <c r="N2710" s="36">
        <f t="shared" si="553"/>
        <v>111.35403662580001</v>
      </c>
      <c r="O2710" s="36">
        <f t="shared" si="554"/>
        <v>20.291644129613871</v>
      </c>
      <c r="P2710" s="36">
        <f t="shared" si="555"/>
        <v>131.64568075541388</v>
      </c>
      <c r="Q2710" s="38" t="e">
        <v>#N/A</v>
      </c>
      <c r="R2710" s="39" t="str">
        <f t="shared" si="556"/>
        <v xml:space="preserve"> </v>
      </c>
      <c r="S2710" s="40"/>
      <c r="T2710" s="41" t="str">
        <f t="shared" si="557"/>
        <v/>
      </c>
      <c r="U2710" s="41" t="str">
        <f t="shared" si="558"/>
        <v/>
      </c>
      <c r="V2710" s="41" t="e">
        <f t="shared" si="546"/>
        <v>#N/A</v>
      </c>
      <c r="W2710" s="18" t="e">
        <f>_xlfn.XLOOKUP($B2710,'[1]Query2 w Prices'!$B:$B,'[1]Query2 w Prices'!$L:$L)</f>
        <v>#N/A</v>
      </c>
    </row>
    <row r="2711" spans="2:23" ht="16.5" customHeight="1" x14ac:dyDescent="0.25">
      <c r="B2711" s="32" t="s">
        <v>4449</v>
      </c>
      <c r="C2711" s="33" t="s">
        <v>7408</v>
      </c>
      <c r="D2711" s="34" t="str">
        <f>_xlfn.XLOOKUP($B2711,[1]Redo!$A:$A,[1]Redo!$AD:$AD)</f>
        <v>SGN,S11,BFY,W2-6,</v>
      </c>
      <c r="E2711" s="35">
        <v>1326</v>
      </c>
      <c r="F2711" s="36">
        <f>_xlfn.XLOOKUP($B2711,'[1]DOT Signs Costs (2)'!$A:$A,'[1]DOT Signs Costs (2)'!$Y:$Y)</f>
        <v>0.77759999999999996</v>
      </c>
      <c r="G2711" s="37">
        <f t="shared" si="548"/>
        <v>46.655999999999999</v>
      </c>
      <c r="H2711" s="36">
        <f>_xlfn.XLOOKUP($B2711,'[1]DOT Signs Costs (2)'!$A:$A,'[1]DOT Signs Costs (2)'!$W:$W)</f>
        <v>145.024</v>
      </c>
      <c r="I2711" s="36">
        <f t="shared" si="547"/>
        <v>36.072863999999996</v>
      </c>
      <c r="J2711" s="36">
        <f t="shared" si="549"/>
        <v>0.52099200000000001</v>
      </c>
      <c r="K2711" s="36">
        <f t="shared" si="550"/>
        <v>36.072863999999996</v>
      </c>
      <c r="L2711" s="36">
        <f t="shared" si="551"/>
        <v>181.61785600000002</v>
      </c>
      <c r="M2711" s="36">
        <f t="shared" si="552"/>
        <v>14.202516339200002</v>
      </c>
      <c r="N2711" s="36">
        <f t="shared" si="553"/>
        <v>195.82037233920002</v>
      </c>
      <c r="O2711" s="36">
        <f t="shared" si="554"/>
        <v>35.683639580919262</v>
      </c>
      <c r="P2711" s="36">
        <f t="shared" si="555"/>
        <v>231.5040119201193</v>
      </c>
      <c r="Q2711" s="38" t="e">
        <v>#N/A</v>
      </c>
      <c r="R2711" s="39" t="str">
        <f t="shared" si="556"/>
        <v xml:space="preserve"> </v>
      </c>
      <c r="S2711" s="40"/>
      <c r="T2711" s="41" t="str">
        <f t="shared" si="557"/>
        <v/>
      </c>
      <c r="U2711" s="41" t="str">
        <f t="shared" si="558"/>
        <v/>
      </c>
      <c r="V2711" s="41" t="e">
        <f t="shared" si="546"/>
        <v>#N/A</v>
      </c>
      <c r="W2711" s="18" t="e">
        <f>_xlfn.XLOOKUP($B2711,'[1]Query2 w Prices'!$B:$B,'[1]Query2 w Prices'!$L:$L)</f>
        <v>#N/A</v>
      </c>
    </row>
    <row r="2712" spans="2:23" ht="16.5" customHeight="1" x14ac:dyDescent="0.25">
      <c r="B2712" s="42" t="s">
        <v>4450</v>
      </c>
      <c r="C2712" s="33" t="s">
        <v>7409</v>
      </c>
      <c r="D2712" s="34" t="str">
        <f>_xlfn.XLOOKUP($B2712,[1]Redo!$A:$A,[1]Redo!$AD:$AD)</f>
        <v>SGN,S11,BFY,W2-6,</v>
      </c>
      <c r="E2712" s="35">
        <v>1326</v>
      </c>
      <c r="F2712" s="36">
        <f>_xlfn.XLOOKUP($B2712,'[1]DOT Signs Costs (2)'!$A:$A,'[1]DOT Signs Costs (2)'!$Y:$Y)</f>
        <v>0.22939999999999999</v>
      </c>
      <c r="G2712" s="37">
        <f t="shared" si="548"/>
        <v>13.763999999999999</v>
      </c>
      <c r="H2712" s="36">
        <f>_xlfn.XLOOKUP($B2712,'[1]DOT Signs Costs (2)'!$A:$A,'[1]DOT Signs Costs (2)'!$W:$W)</f>
        <v>36.256</v>
      </c>
      <c r="I2712" s="36">
        <f t="shared" si="547"/>
        <v>10.641866</v>
      </c>
      <c r="J2712" s="36">
        <f t="shared" si="549"/>
        <v>0.153698</v>
      </c>
      <c r="K2712" s="36">
        <f t="shared" si="550"/>
        <v>10.641866</v>
      </c>
      <c r="L2712" s="36">
        <f t="shared" si="551"/>
        <v>47.051563999999999</v>
      </c>
      <c r="M2712" s="36">
        <f t="shared" si="552"/>
        <v>3.6794323048000002</v>
      </c>
      <c r="N2712" s="36">
        <f t="shared" si="553"/>
        <v>50.730996304800001</v>
      </c>
      <c r="O2712" s="36">
        <f t="shared" si="554"/>
        <v>9.2445263283724479</v>
      </c>
      <c r="P2712" s="36">
        <f t="shared" si="555"/>
        <v>59.975522633172446</v>
      </c>
      <c r="Q2712" s="38" t="e">
        <v>#N/A</v>
      </c>
      <c r="R2712" s="39" t="str">
        <f t="shared" si="556"/>
        <v xml:space="preserve"> </v>
      </c>
      <c r="S2712" s="40"/>
      <c r="T2712" s="41" t="str">
        <f t="shared" si="557"/>
        <v/>
      </c>
      <c r="U2712" s="41" t="str">
        <f t="shared" si="558"/>
        <v/>
      </c>
      <c r="V2712" s="41" t="e">
        <f t="shared" si="546"/>
        <v>#N/A</v>
      </c>
      <c r="W2712" s="18" t="e">
        <f>_xlfn.XLOOKUP($B2712,'[1]Query2 w Prices'!$B:$B,'[1]Query2 w Prices'!$L:$L)</f>
        <v>#N/A</v>
      </c>
    </row>
    <row r="2713" spans="2:23" ht="16.5" customHeight="1" x14ac:dyDescent="0.25">
      <c r="B2713" s="32" t="s">
        <v>4451</v>
      </c>
      <c r="C2713" s="33" t="s">
        <v>7410</v>
      </c>
      <c r="D2713" s="34" t="str">
        <f>_xlfn.XLOOKUP($B2713,[1]Redo!$A:$A,[1]Redo!$AD:$AD)</f>
        <v>SGN,S11,BFY,W26-1,</v>
      </c>
      <c r="E2713" s="35">
        <v>1326</v>
      </c>
      <c r="F2713" s="36">
        <f>_xlfn.XLOOKUP($B2713,'[1]DOT Signs Costs (2)'!$A:$A,'[1]DOT Signs Costs (2)'!$Y:$Y)</f>
        <v>0.46115</v>
      </c>
      <c r="G2713" s="37">
        <f t="shared" si="548"/>
        <v>27.669</v>
      </c>
      <c r="H2713" s="36">
        <f>_xlfn.XLOOKUP($B2713,'[1]DOT Signs Costs (2)'!$A:$A,'[1]DOT Signs Costs (2)'!$W:$W)</f>
        <v>81.576000000000008</v>
      </c>
      <c r="I2713" s="36">
        <f t="shared" si="547"/>
        <v>21.3927485</v>
      </c>
      <c r="J2713" s="36">
        <f t="shared" si="549"/>
        <v>0.30897050000000004</v>
      </c>
      <c r="K2713" s="36">
        <f t="shared" si="550"/>
        <v>21.3927485</v>
      </c>
      <c r="L2713" s="36">
        <f t="shared" si="551"/>
        <v>103.277719</v>
      </c>
      <c r="M2713" s="36">
        <f t="shared" si="552"/>
        <v>8.0763176258000016</v>
      </c>
      <c r="N2713" s="36">
        <f t="shared" si="553"/>
        <v>111.35403662580001</v>
      </c>
      <c r="O2713" s="36">
        <f t="shared" si="554"/>
        <v>20.291644129613871</v>
      </c>
      <c r="P2713" s="36">
        <f t="shared" si="555"/>
        <v>131.64568075541388</v>
      </c>
      <c r="Q2713" s="38" t="e">
        <v>#N/A</v>
      </c>
      <c r="R2713" s="39" t="str">
        <f t="shared" si="556"/>
        <v xml:space="preserve"> </v>
      </c>
      <c r="S2713" s="40"/>
      <c r="T2713" s="41" t="str">
        <f t="shared" si="557"/>
        <v/>
      </c>
      <c r="U2713" s="41" t="str">
        <f t="shared" si="558"/>
        <v/>
      </c>
      <c r="V2713" s="41" t="e">
        <f t="shared" si="546"/>
        <v>#N/A</v>
      </c>
      <c r="W2713" s="18" t="e">
        <f>_xlfn.XLOOKUP($B2713,'[1]Query2 w Prices'!$B:$B,'[1]Query2 w Prices'!$L:$L)</f>
        <v>#N/A</v>
      </c>
    </row>
    <row r="2714" spans="2:23" ht="16.5" customHeight="1" x14ac:dyDescent="0.25">
      <c r="B2714" s="42" t="s">
        <v>4452</v>
      </c>
      <c r="C2714" s="33" t="s">
        <v>7411</v>
      </c>
      <c r="D2714" s="34" t="str">
        <f>_xlfn.XLOOKUP($B2714,[1]Redo!$A:$A,[1]Redo!$AD:$AD)</f>
        <v>SGN,S11,BFY,W26-1,</v>
      </c>
      <c r="E2714" s="35">
        <v>1326</v>
      </c>
      <c r="F2714" s="36">
        <f>_xlfn.XLOOKUP($B2714,'[1]DOT Signs Costs (2)'!$A:$A,'[1]DOT Signs Costs (2)'!$Y:$Y)</f>
        <v>0.77759999999999996</v>
      </c>
      <c r="G2714" s="37">
        <f t="shared" si="548"/>
        <v>46.655999999999999</v>
      </c>
      <c r="H2714" s="36">
        <f>_xlfn.XLOOKUP($B2714,'[1]DOT Signs Costs (2)'!$A:$A,'[1]DOT Signs Costs (2)'!$W:$W)</f>
        <v>145.024</v>
      </c>
      <c r="I2714" s="36">
        <f t="shared" si="547"/>
        <v>36.072863999999996</v>
      </c>
      <c r="J2714" s="36">
        <f t="shared" si="549"/>
        <v>0.52099200000000001</v>
      </c>
      <c r="K2714" s="36">
        <f t="shared" si="550"/>
        <v>36.072863999999996</v>
      </c>
      <c r="L2714" s="36">
        <f t="shared" si="551"/>
        <v>181.61785600000002</v>
      </c>
      <c r="M2714" s="36">
        <f t="shared" si="552"/>
        <v>14.202516339200002</v>
      </c>
      <c r="N2714" s="36">
        <f t="shared" si="553"/>
        <v>195.82037233920002</v>
      </c>
      <c r="O2714" s="36">
        <f t="shared" si="554"/>
        <v>35.683639580919262</v>
      </c>
      <c r="P2714" s="36">
        <f t="shared" si="555"/>
        <v>231.5040119201193</v>
      </c>
      <c r="Q2714" s="38" t="e">
        <v>#N/A</v>
      </c>
      <c r="R2714" s="39" t="str">
        <f t="shared" si="556"/>
        <v xml:space="preserve"> </v>
      </c>
      <c r="S2714" s="40"/>
      <c r="T2714" s="41" t="str">
        <f t="shared" si="557"/>
        <v/>
      </c>
      <c r="U2714" s="41" t="str">
        <f t="shared" si="558"/>
        <v/>
      </c>
      <c r="V2714" s="41" t="e">
        <f t="shared" si="546"/>
        <v>#N/A</v>
      </c>
      <c r="W2714" s="18" t="e">
        <f>_xlfn.XLOOKUP($B2714,'[1]Query2 w Prices'!$B:$B,'[1]Query2 w Prices'!$L:$L)</f>
        <v>#N/A</v>
      </c>
    </row>
    <row r="2715" spans="2:23" ht="16.5" customHeight="1" x14ac:dyDescent="0.25">
      <c r="B2715" s="32" t="s">
        <v>4453</v>
      </c>
      <c r="C2715" s="33" t="s">
        <v>7412</v>
      </c>
      <c r="D2715" s="34" t="str">
        <f>_xlfn.XLOOKUP($B2715,[1]Redo!$A:$A,[1]Redo!$AD:$AD)</f>
        <v>SGN,S11,BFY,W2-7L,</v>
      </c>
      <c r="E2715" s="35">
        <v>1326</v>
      </c>
      <c r="F2715" s="36">
        <f>_xlfn.XLOOKUP($B2715,'[1]DOT Signs Costs (2)'!$A:$A,'[1]DOT Signs Costs (2)'!$Y:$Y)</f>
        <v>0.46115</v>
      </c>
      <c r="G2715" s="37">
        <f t="shared" si="548"/>
        <v>27.669</v>
      </c>
      <c r="H2715" s="36">
        <f>_xlfn.XLOOKUP($B2715,'[1]DOT Signs Costs (2)'!$A:$A,'[1]DOT Signs Costs (2)'!$W:$W)</f>
        <v>81.576000000000008</v>
      </c>
      <c r="I2715" s="36">
        <f t="shared" si="547"/>
        <v>21.3927485</v>
      </c>
      <c r="J2715" s="36">
        <f t="shared" si="549"/>
        <v>0.30897050000000004</v>
      </c>
      <c r="K2715" s="36">
        <f t="shared" si="550"/>
        <v>21.3927485</v>
      </c>
      <c r="L2715" s="36">
        <f t="shared" si="551"/>
        <v>103.277719</v>
      </c>
      <c r="M2715" s="36">
        <f t="shared" si="552"/>
        <v>8.0763176258000016</v>
      </c>
      <c r="N2715" s="36">
        <f t="shared" si="553"/>
        <v>111.35403662580001</v>
      </c>
      <c r="O2715" s="36">
        <f t="shared" si="554"/>
        <v>20.291644129613871</v>
      </c>
      <c r="P2715" s="36">
        <f t="shared" si="555"/>
        <v>131.64568075541388</v>
      </c>
      <c r="Q2715" s="38">
        <v>74.900000000000006</v>
      </c>
      <c r="R2715" s="39">
        <f t="shared" si="556"/>
        <v>-0.43104855723175883</v>
      </c>
      <c r="S2715" s="40"/>
      <c r="T2715" s="41" t="str">
        <f t="shared" si="557"/>
        <v/>
      </c>
      <c r="U2715" s="41" t="str">
        <f t="shared" si="558"/>
        <v/>
      </c>
      <c r="V2715" s="41">
        <f t="shared" si="546"/>
        <v>74.900000000000006</v>
      </c>
      <c r="W2715" s="18">
        <f>_xlfn.XLOOKUP($B2715,'[1]Query2 w Prices'!$B:$B,'[1]Query2 w Prices'!$L:$L)</f>
        <v>74.823300000000003</v>
      </c>
    </row>
    <row r="2716" spans="2:23" ht="16.5" customHeight="1" x14ac:dyDescent="0.25">
      <c r="B2716" s="42" t="s">
        <v>4456</v>
      </c>
      <c r="C2716" s="33" t="s">
        <v>7413</v>
      </c>
      <c r="D2716" s="34" t="str">
        <f>_xlfn.XLOOKUP($B2716,[1]Redo!$A:$A,[1]Redo!$AD:$AD)</f>
        <v>SGN,S11,BFY,W2-7L,</v>
      </c>
      <c r="E2716" s="35">
        <v>1326</v>
      </c>
      <c r="F2716" s="36">
        <f>_xlfn.XLOOKUP($B2716,'[1]DOT Signs Costs (2)'!$A:$A,'[1]DOT Signs Costs (2)'!$Y:$Y)</f>
        <v>0.33468750000000008</v>
      </c>
      <c r="G2716" s="37">
        <f t="shared" si="548"/>
        <v>20.081250000000004</v>
      </c>
      <c r="H2716" s="36">
        <f>_xlfn.XLOOKUP($B2716,'[1]DOT Signs Costs (2)'!$A:$A,'[1]DOT Signs Costs (2)'!$W:$W)</f>
        <v>56.650000000000006</v>
      </c>
      <c r="I2716" s="36">
        <f t="shared" si="547"/>
        <v>15.526153125000004</v>
      </c>
      <c r="J2716" s="36">
        <f t="shared" si="549"/>
        <v>0.22424062500000008</v>
      </c>
      <c r="K2716" s="36">
        <f t="shared" si="550"/>
        <v>15.526153125000004</v>
      </c>
      <c r="L2716" s="36">
        <f t="shared" si="551"/>
        <v>72.400393750000006</v>
      </c>
      <c r="M2716" s="36">
        <f t="shared" si="552"/>
        <v>5.6617107912500009</v>
      </c>
      <c r="N2716" s="36">
        <f t="shared" si="553"/>
        <v>78.062104541250008</v>
      </c>
      <c r="O2716" s="36">
        <f t="shared" si="554"/>
        <v>14.224975522735164</v>
      </c>
      <c r="P2716" s="36">
        <f t="shared" si="555"/>
        <v>92.287080063985172</v>
      </c>
      <c r="Q2716" s="38">
        <v>55.34</v>
      </c>
      <c r="R2716" s="39">
        <f t="shared" si="556"/>
        <v>-0.40034943177711052</v>
      </c>
      <c r="S2716" s="40"/>
      <c r="T2716" s="41" t="str">
        <f t="shared" si="557"/>
        <v/>
      </c>
      <c r="U2716" s="41" t="str">
        <f t="shared" si="558"/>
        <v/>
      </c>
      <c r="V2716" s="41">
        <f t="shared" si="546"/>
        <v>55.34</v>
      </c>
      <c r="W2716" s="18">
        <f>_xlfn.XLOOKUP($B2716,'[1]Query2 w Prices'!$B:$B,'[1]Query2 w Prices'!$L:$L)</f>
        <v>55.267200000000003</v>
      </c>
    </row>
    <row r="2717" spans="2:23" ht="16.5" customHeight="1" x14ac:dyDescent="0.25">
      <c r="B2717" s="32" t="s">
        <v>4457</v>
      </c>
      <c r="C2717" s="33" t="s">
        <v>7414</v>
      </c>
      <c r="D2717" s="34" t="str">
        <f>_xlfn.XLOOKUP($B2717,[1]Redo!$A:$A,[1]Redo!$AD:$AD)</f>
        <v>SGN,S11,BFY,W2-7L,</v>
      </c>
      <c r="E2717" s="35">
        <v>1326</v>
      </c>
      <c r="F2717" s="36">
        <f>_xlfn.XLOOKUP($B2717,'[1]DOT Signs Costs (2)'!$A:$A,'[1]DOT Signs Costs (2)'!$Y:$Y)</f>
        <v>0.77759999999999996</v>
      </c>
      <c r="G2717" s="37">
        <f t="shared" si="548"/>
        <v>46.655999999999999</v>
      </c>
      <c r="H2717" s="36">
        <f>_xlfn.XLOOKUP($B2717,'[1]DOT Signs Costs (2)'!$A:$A,'[1]DOT Signs Costs (2)'!$W:$W)</f>
        <v>145.024</v>
      </c>
      <c r="I2717" s="36">
        <f t="shared" si="547"/>
        <v>36.072863999999996</v>
      </c>
      <c r="J2717" s="36">
        <f t="shared" si="549"/>
        <v>0.52099200000000001</v>
      </c>
      <c r="K2717" s="36">
        <f t="shared" si="550"/>
        <v>36.072863999999996</v>
      </c>
      <c r="L2717" s="36">
        <f t="shared" si="551"/>
        <v>181.61785600000002</v>
      </c>
      <c r="M2717" s="36">
        <f t="shared" si="552"/>
        <v>14.202516339200002</v>
      </c>
      <c r="N2717" s="36">
        <f t="shared" si="553"/>
        <v>195.82037233920002</v>
      </c>
      <c r="O2717" s="36">
        <f t="shared" si="554"/>
        <v>35.683639580919262</v>
      </c>
      <c r="P2717" s="36">
        <f t="shared" si="555"/>
        <v>231.5040119201193</v>
      </c>
      <c r="Q2717" s="38">
        <v>140.65</v>
      </c>
      <c r="R2717" s="39">
        <f t="shared" si="556"/>
        <v>-0.39245113363939699</v>
      </c>
      <c r="S2717" s="40"/>
      <c r="T2717" s="41" t="str">
        <f t="shared" si="557"/>
        <v/>
      </c>
      <c r="U2717" s="41" t="str">
        <f t="shared" si="558"/>
        <v/>
      </c>
      <c r="V2717" s="41">
        <f t="shared" si="546"/>
        <v>140.65</v>
      </c>
      <c r="W2717" s="18">
        <f>_xlfn.XLOOKUP($B2717,'[1]Query2 w Prices'!$B:$B,'[1]Query2 w Prices'!$L:$L)</f>
        <v>140.5771</v>
      </c>
    </row>
    <row r="2718" spans="2:23" ht="16.5" customHeight="1" x14ac:dyDescent="0.25">
      <c r="B2718" s="42" t="s">
        <v>4458</v>
      </c>
      <c r="C2718" s="33" t="s">
        <v>7415</v>
      </c>
      <c r="D2718" s="34" t="str">
        <f>_xlfn.XLOOKUP($B2718,[1]Redo!$A:$A,[1]Redo!$AD:$AD)</f>
        <v>SGN,S11,BFY,W2-7L,</v>
      </c>
      <c r="E2718" s="35">
        <v>1326</v>
      </c>
      <c r="F2718" s="36">
        <f>_xlfn.XLOOKUP($B2718,'[1]DOT Signs Costs (2)'!$A:$A,'[1]DOT Signs Costs (2)'!$Y:$Y)</f>
        <v>0.22939999999999999</v>
      </c>
      <c r="G2718" s="37">
        <f t="shared" si="548"/>
        <v>13.763999999999999</v>
      </c>
      <c r="H2718" s="36">
        <f>_xlfn.XLOOKUP($B2718,'[1]DOT Signs Costs (2)'!$A:$A,'[1]DOT Signs Costs (2)'!$W:$W)</f>
        <v>36.256</v>
      </c>
      <c r="I2718" s="36">
        <f t="shared" si="547"/>
        <v>10.641866</v>
      </c>
      <c r="J2718" s="36">
        <f t="shared" si="549"/>
        <v>0.153698</v>
      </c>
      <c r="K2718" s="36">
        <f t="shared" si="550"/>
        <v>10.641866</v>
      </c>
      <c r="L2718" s="36">
        <f t="shared" si="551"/>
        <v>47.051563999999999</v>
      </c>
      <c r="M2718" s="36">
        <f t="shared" si="552"/>
        <v>3.6794323048000002</v>
      </c>
      <c r="N2718" s="36">
        <f t="shared" si="553"/>
        <v>50.730996304800001</v>
      </c>
      <c r="O2718" s="36">
        <f t="shared" si="554"/>
        <v>9.2445263283724479</v>
      </c>
      <c r="P2718" s="36">
        <f t="shared" si="555"/>
        <v>59.975522633172446</v>
      </c>
      <c r="Q2718" s="38" t="e">
        <v>#N/A</v>
      </c>
      <c r="R2718" s="39" t="str">
        <f t="shared" si="556"/>
        <v xml:space="preserve"> </v>
      </c>
      <c r="S2718" s="40"/>
      <c r="T2718" s="41" t="str">
        <f t="shared" si="557"/>
        <v/>
      </c>
      <c r="U2718" s="41" t="str">
        <f t="shared" si="558"/>
        <v/>
      </c>
      <c r="V2718" s="41" t="e">
        <f t="shared" si="546"/>
        <v>#N/A</v>
      </c>
      <c r="W2718" s="18" t="e">
        <f>_xlfn.XLOOKUP($B2718,'[1]Query2 w Prices'!$B:$B,'[1]Query2 w Prices'!$L:$L)</f>
        <v>#N/A</v>
      </c>
    </row>
    <row r="2719" spans="2:23" ht="16.5" customHeight="1" x14ac:dyDescent="0.25">
      <c r="B2719" s="32" t="s">
        <v>4459</v>
      </c>
      <c r="C2719" s="33" t="s">
        <v>7416</v>
      </c>
      <c r="D2719" s="34" t="str">
        <f>_xlfn.XLOOKUP($B2719,[1]Redo!$A:$A,[1]Redo!$AD:$AD)</f>
        <v>SGN,S11,BFY,W2-7R,</v>
      </c>
      <c r="E2719" s="35">
        <v>1326</v>
      </c>
      <c r="F2719" s="36">
        <f>_xlfn.XLOOKUP($B2719,'[1]DOT Signs Costs (2)'!$A:$A,'[1]DOT Signs Costs (2)'!$Y:$Y)</f>
        <v>0.46115</v>
      </c>
      <c r="G2719" s="37">
        <f t="shared" si="548"/>
        <v>27.669</v>
      </c>
      <c r="H2719" s="36">
        <f>_xlfn.XLOOKUP($B2719,'[1]DOT Signs Costs (2)'!$A:$A,'[1]DOT Signs Costs (2)'!$W:$W)</f>
        <v>81.576000000000008</v>
      </c>
      <c r="I2719" s="36">
        <f t="shared" si="547"/>
        <v>21.3927485</v>
      </c>
      <c r="J2719" s="36">
        <f t="shared" si="549"/>
        <v>0.30897050000000004</v>
      </c>
      <c r="K2719" s="36">
        <f t="shared" si="550"/>
        <v>21.3927485</v>
      </c>
      <c r="L2719" s="36">
        <f t="shared" si="551"/>
        <v>103.277719</v>
      </c>
      <c r="M2719" s="36">
        <f t="shared" si="552"/>
        <v>8.0763176258000016</v>
      </c>
      <c r="N2719" s="36">
        <f t="shared" si="553"/>
        <v>111.35403662580001</v>
      </c>
      <c r="O2719" s="36">
        <f t="shared" si="554"/>
        <v>20.291644129613871</v>
      </c>
      <c r="P2719" s="36">
        <f t="shared" si="555"/>
        <v>131.64568075541388</v>
      </c>
      <c r="Q2719" s="38">
        <v>74.900000000000006</v>
      </c>
      <c r="R2719" s="39">
        <f t="shared" si="556"/>
        <v>-0.43104855723175883</v>
      </c>
      <c r="S2719" s="40"/>
      <c r="T2719" s="41" t="str">
        <f t="shared" si="557"/>
        <v/>
      </c>
      <c r="U2719" s="41" t="str">
        <f t="shared" si="558"/>
        <v/>
      </c>
      <c r="V2719" s="41">
        <f t="shared" si="546"/>
        <v>74.900000000000006</v>
      </c>
      <c r="W2719" s="18">
        <f>_xlfn.XLOOKUP($B2719,'[1]Query2 w Prices'!$B:$B,'[1]Query2 w Prices'!$L:$L)</f>
        <v>74.823300000000003</v>
      </c>
    </row>
    <row r="2720" spans="2:23" ht="16.5" customHeight="1" x14ac:dyDescent="0.25">
      <c r="B2720" s="42" t="s">
        <v>4461</v>
      </c>
      <c r="C2720" s="33" t="s">
        <v>7417</v>
      </c>
      <c r="D2720" s="34" t="str">
        <f>_xlfn.XLOOKUP($B2720,[1]Redo!$A:$A,[1]Redo!$AD:$AD)</f>
        <v>SGN,S11,BFY,W2-7R,</v>
      </c>
      <c r="E2720" s="35">
        <v>1326</v>
      </c>
      <c r="F2720" s="36">
        <f>_xlfn.XLOOKUP($B2720,'[1]DOT Signs Costs (2)'!$A:$A,'[1]DOT Signs Costs (2)'!$Y:$Y)</f>
        <v>0.33468750000000008</v>
      </c>
      <c r="G2720" s="37">
        <f t="shared" si="548"/>
        <v>20.081250000000004</v>
      </c>
      <c r="H2720" s="36">
        <f>_xlfn.XLOOKUP($B2720,'[1]DOT Signs Costs (2)'!$A:$A,'[1]DOT Signs Costs (2)'!$W:$W)</f>
        <v>56.650000000000006</v>
      </c>
      <c r="I2720" s="36">
        <f t="shared" si="547"/>
        <v>15.526153125000004</v>
      </c>
      <c r="J2720" s="36">
        <f t="shared" si="549"/>
        <v>0.22424062500000008</v>
      </c>
      <c r="K2720" s="36">
        <f t="shared" si="550"/>
        <v>15.526153125000004</v>
      </c>
      <c r="L2720" s="36">
        <f t="shared" si="551"/>
        <v>72.400393750000006</v>
      </c>
      <c r="M2720" s="36">
        <f t="shared" si="552"/>
        <v>5.6617107912500009</v>
      </c>
      <c r="N2720" s="36">
        <f t="shared" si="553"/>
        <v>78.062104541250008</v>
      </c>
      <c r="O2720" s="36">
        <f t="shared" si="554"/>
        <v>14.224975522735164</v>
      </c>
      <c r="P2720" s="36">
        <f t="shared" si="555"/>
        <v>92.287080063985172</v>
      </c>
      <c r="Q2720" s="38">
        <v>55.34</v>
      </c>
      <c r="R2720" s="39">
        <f t="shared" si="556"/>
        <v>-0.40034943177711052</v>
      </c>
      <c r="S2720" s="40"/>
      <c r="T2720" s="41" t="str">
        <f t="shared" si="557"/>
        <v/>
      </c>
      <c r="U2720" s="41" t="str">
        <f t="shared" si="558"/>
        <v/>
      </c>
      <c r="V2720" s="41">
        <f t="shared" si="546"/>
        <v>55.34</v>
      </c>
      <c r="W2720" s="18">
        <f>_xlfn.XLOOKUP($B2720,'[1]Query2 w Prices'!$B:$B,'[1]Query2 w Prices'!$L:$L)</f>
        <v>55.267200000000003</v>
      </c>
    </row>
    <row r="2721" spans="2:23" ht="16.5" customHeight="1" x14ac:dyDescent="0.25">
      <c r="B2721" s="32" t="s">
        <v>4462</v>
      </c>
      <c r="C2721" s="33" t="s">
        <v>7418</v>
      </c>
      <c r="D2721" s="34" t="str">
        <f>_xlfn.XLOOKUP($B2721,[1]Redo!$A:$A,[1]Redo!$AD:$AD)</f>
        <v>SGN,S11,BFY,W2-7R,</v>
      </c>
      <c r="E2721" s="35">
        <v>1326</v>
      </c>
      <c r="F2721" s="36">
        <f>_xlfn.XLOOKUP($B2721,'[1]DOT Signs Costs (2)'!$A:$A,'[1]DOT Signs Costs (2)'!$Y:$Y)</f>
        <v>0.77759999999999996</v>
      </c>
      <c r="G2721" s="37">
        <f t="shared" si="548"/>
        <v>46.655999999999999</v>
      </c>
      <c r="H2721" s="36">
        <f>_xlfn.XLOOKUP($B2721,'[1]DOT Signs Costs (2)'!$A:$A,'[1]DOT Signs Costs (2)'!$W:$W)</f>
        <v>145.024</v>
      </c>
      <c r="I2721" s="36">
        <f t="shared" si="547"/>
        <v>36.072863999999996</v>
      </c>
      <c r="J2721" s="36">
        <f t="shared" si="549"/>
        <v>0.52099200000000001</v>
      </c>
      <c r="K2721" s="36">
        <f t="shared" si="550"/>
        <v>36.072863999999996</v>
      </c>
      <c r="L2721" s="36">
        <f t="shared" si="551"/>
        <v>181.61785600000002</v>
      </c>
      <c r="M2721" s="36">
        <f t="shared" si="552"/>
        <v>14.202516339200002</v>
      </c>
      <c r="N2721" s="36">
        <f t="shared" si="553"/>
        <v>195.82037233920002</v>
      </c>
      <c r="O2721" s="36">
        <f t="shared" si="554"/>
        <v>35.683639580919262</v>
      </c>
      <c r="P2721" s="36">
        <f t="shared" si="555"/>
        <v>231.5040119201193</v>
      </c>
      <c r="Q2721" s="38">
        <v>140.65</v>
      </c>
      <c r="R2721" s="39">
        <f t="shared" si="556"/>
        <v>-0.39245113363939699</v>
      </c>
      <c r="S2721" s="40"/>
      <c r="T2721" s="41" t="str">
        <f t="shared" si="557"/>
        <v/>
      </c>
      <c r="U2721" s="41" t="str">
        <f t="shared" si="558"/>
        <v/>
      </c>
      <c r="V2721" s="41">
        <f t="shared" si="546"/>
        <v>140.65</v>
      </c>
      <c r="W2721" s="18">
        <f>_xlfn.XLOOKUP($B2721,'[1]Query2 w Prices'!$B:$B,'[1]Query2 w Prices'!$L:$L)</f>
        <v>140.5771</v>
      </c>
    </row>
    <row r="2722" spans="2:23" ht="16.5" customHeight="1" x14ac:dyDescent="0.25">
      <c r="B2722" s="42" t="s">
        <v>4463</v>
      </c>
      <c r="C2722" s="33" t="s">
        <v>7419</v>
      </c>
      <c r="D2722" s="34" t="str">
        <f>_xlfn.XLOOKUP($B2722,[1]Redo!$A:$A,[1]Redo!$AD:$AD)</f>
        <v>SGN,S11,BFY,W2-7R,</v>
      </c>
      <c r="E2722" s="35">
        <v>1326</v>
      </c>
      <c r="F2722" s="36">
        <f>_xlfn.XLOOKUP($B2722,'[1]DOT Signs Costs (2)'!$A:$A,'[1]DOT Signs Costs (2)'!$Y:$Y)</f>
        <v>0.22939999999999999</v>
      </c>
      <c r="G2722" s="37">
        <f t="shared" si="548"/>
        <v>13.763999999999999</v>
      </c>
      <c r="H2722" s="36">
        <f>_xlfn.XLOOKUP($B2722,'[1]DOT Signs Costs (2)'!$A:$A,'[1]DOT Signs Costs (2)'!$W:$W)</f>
        <v>36.256</v>
      </c>
      <c r="I2722" s="36">
        <f t="shared" si="547"/>
        <v>10.641866</v>
      </c>
      <c r="J2722" s="36">
        <f t="shared" si="549"/>
        <v>0.153698</v>
      </c>
      <c r="K2722" s="36">
        <f t="shared" si="550"/>
        <v>10.641866</v>
      </c>
      <c r="L2722" s="36">
        <f t="shared" si="551"/>
        <v>47.051563999999999</v>
      </c>
      <c r="M2722" s="36">
        <f t="shared" si="552"/>
        <v>3.6794323048000002</v>
      </c>
      <c r="N2722" s="36">
        <f t="shared" si="553"/>
        <v>50.730996304800001</v>
      </c>
      <c r="O2722" s="36">
        <f t="shared" si="554"/>
        <v>9.2445263283724479</v>
      </c>
      <c r="P2722" s="36">
        <f t="shared" si="555"/>
        <v>59.975522633172446</v>
      </c>
      <c r="Q2722" s="38" t="e">
        <v>#N/A</v>
      </c>
      <c r="R2722" s="39" t="str">
        <f t="shared" si="556"/>
        <v xml:space="preserve"> </v>
      </c>
      <c r="S2722" s="40"/>
      <c r="T2722" s="41" t="str">
        <f t="shared" si="557"/>
        <v/>
      </c>
      <c r="U2722" s="41" t="str">
        <f t="shared" si="558"/>
        <v/>
      </c>
      <c r="V2722" s="41" t="e">
        <f t="shared" si="546"/>
        <v>#N/A</v>
      </c>
      <c r="W2722" s="18" t="e">
        <f>_xlfn.XLOOKUP($B2722,'[1]Query2 w Prices'!$B:$B,'[1]Query2 w Prices'!$L:$L)</f>
        <v>#N/A</v>
      </c>
    </row>
    <row r="2723" spans="2:23" ht="16.5" customHeight="1" x14ac:dyDescent="0.25">
      <c r="B2723" s="32" t="s">
        <v>4464</v>
      </c>
      <c r="C2723" s="33" t="s">
        <v>7420</v>
      </c>
      <c r="D2723" s="34" t="str">
        <f>_xlfn.XLOOKUP($B2723,[1]Redo!$A:$A,[1]Redo!$AD:$AD)</f>
        <v>SGN,S11,BFY,W2-8,</v>
      </c>
      <c r="E2723" s="35">
        <v>1326</v>
      </c>
      <c r="F2723" s="36">
        <f>_xlfn.XLOOKUP($B2723,'[1]DOT Signs Costs (2)'!$A:$A,'[1]DOT Signs Costs (2)'!$Y:$Y)</f>
        <v>0.33468750000000008</v>
      </c>
      <c r="G2723" s="37">
        <f t="shared" si="548"/>
        <v>20.081250000000004</v>
      </c>
      <c r="H2723" s="36">
        <f>_xlfn.XLOOKUP($B2723,'[1]DOT Signs Costs (2)'!$A:$A,'[1]DOT Signs Costs (2)'!$W:$W)</f>
        <v>56.650000000000006</v>
      </c>
      <c r="I2723" s="36">
        <f t="shared" si="547"/>
        <v>15.526153125000004</v>
      </c>
      <c r="J2723" s="36">
        <f t="shared" si="549"/>
        <v>0.22424062500000008</v>
      </c>
      <c r="K2723" s="36">
        <f t="shared" si="550"/>
        <v>15.526153125000004</v>
      </c>
      <c r="L2723" s="36">
        <f t="shared" si="551"/>
        <v>72.400393750000006</v>
      </c>
      <c r="M2723" s="36">
        <f t="shared" si="552"/>
        <v>5.6617107912500009</v>
      </c>
      <c r="N2723" s="36">
        <f t="shared" si="553"/>
        <v>78.062104541250008</v>
      </c>
      <c r="O2723" s="36">
        <f t="shared" si="554"/>
        <v>14.224975522735164</v>
      </c>
      <c r="P2723" s="36">
        <f t="shared" si="555"/>
        <v>92.287080063985172</v>
      </c>
      <c r="Q2723" s="38">
        <v>55.63</v>
      </c>
      <c r="R2723" s="39">
        <f t="shared" si="556"/>
        <v>-0.39720706342176831</v>
      </c>
      <c r="S2723" s="40"/>
      <c r="T2723" s="41" t="str">
        <f t="shared" si="557"/>
        <v/>
      </c>
      <c r="U2723" s="41" t="str">
        <f t="shared" si="558"/>
        <v/>
      </c>
      <c r="V2723" s="41">
        <f t="shared" si="546"/>
        <v>55.63</v>
      </c>
      <c r="W2723" s="18">
        <f>_xlfn.XLOOKUP($B2723,'[1]Query2 w Prices'!$B:$B,'[1]Query2 w Prices'!$L:$L)</f>
        <v>55.550600000000003</v>
      </c>
    </row>
    <row r="2724" spans="2:23" ht="16.5" customHeight="1" x14ac:dyDescent="0.25">
      <c r="B2724" s="42" t="s">
        <v>4467</v>
      </c>
      <c r="C2724" s="33" t="s">
        <v>7421</v>
      </c>
      <c r="D2724" s="34" t="str">
        <f>_xlfn.XLOOKUP($B2724,[1]Redo!$A:$A,[1]Redo!$AD:$AD)</f>
        <v>SGN,S11,BFY,W2-8,</v>
      </c>
      <c r="E2724" s="35">
        <v>1326</v>
      </c>
      <c r="F2724" s="36">
        <f>_xlfn.XLOOKUP($B2724,'[1]DOT Signs Costs (2)'!$A:$A,'[1]DOT Signs Costs (2)'!$Y:$Y)</f>
        <v>0.46115</v>
      </c>
      <c r="G2724" s="37">
        <f t="shared" si="548"/>
        <v>27.669</v>
      </c>
      <c r="H2724" s="36">
        <f>_xlfn.XLOOKUP($B2724,'[1]DOT Signs Costs (2)'!$A:$A,'[1]DOT Signs Costs (2)'!$W:$W)</f>
        <v>81.576000000000008</v>
      </c>
      <c r="I2724" s="36">
        <f t="shared" si="547"/>
        <v>21.3927485</v>
      </c>
      <c r="J2724" s="36">
        <f t="shared" si="549"/>
        <v>0.30897050000000004</v>
      </c>
      <c r="K2724" s="36">
        <f t="shared" si="550"/>
        <v>21.3927485</v>
      </c>
      <c r="L2724" s="36">
        <f t="shared" si="551"/>
        <v>103.277719</v>
      </c>
      <c r="M2724" s="36">
        <f t="shared" si="552"/>
        <v>8.0763176258000016</v>
      </c>
      <c r="N2724" s="36">
        <f t="shared" si="553"/>
        <v>111.35403662580001</v>
      </c>
      <c r="O2724" s="36">
        <f t="shared" si="554"/>
        <v>20.291644129613871</v>
      </c>
      <c r="P2724" s="36">
        <f t="shared" si="555"/>
        <v>131.64568075541388</v>
      </c>
      <c r="Q2724" s="38">
        <v>74.900000000000006</v>
      </c>
      <c r="R2724" s="39">
        <f t="shared" si="556"/>
        <v>-0.43104855723175883</v>
      </c>
      <c r="S2724" s="40"/>
      <c r="T2724" s="41" t="str">
        <f t="shared" si="557"/>
        <v/>
      </c>
      <c r="U2724" s="41" t="str">
        <f t="shared" si="558"/>
        <v/>
      </c>
      <c r="V2724" s="41">
        <f t="shared" si="546"/>
        <v>74.900000000000006</v>
      </c>
      <c r="W2724" s="18">
        <f>_xlfn.XLOOKUP($B2724,'[1]Query2 w Prices'!$B:$B,'[1]Query2 w Prices'!$L:$L)</f>
        <v>74.823300000000003</v>
      </c>
    </row>
    <row r="2725" spans="2:23" ht="16.5" customHeight="1" x14ac:dyDescent="0.25">
      <c r="B2725" s="32" t="s">
        <v>4468</v>
      </c>
      <c r="C2725" s="33" t="s">
        <v>7422</v>
      </c>
      <c r="D2725" s="34" t="str">
        <f>_xlfn.XLOOKUP($B2725,[1]Redo!$A:$A,[1]Redo!$AD:$AD)</f>
        <v>SGN,S11,BFY,W2-8,</v>
      </c>
      <c r="E2725" s="35">
        <v>1326</v>
      </c>
      <c r="F2725" s="36">
        <f>_xlfn.XLOOKUP($B2725,'[1]DOT Signs Costs (2)'!$A:$A,'[1]DOT Signs Costs (2)'!$Y:$Y)</f>
        <v>0.77759999999999996</v>
      </c>
      <c r="G2725" s="37">
        <f t="shared" si="548"/>
        <v>46.655999999999999</v>
      </c>
      <c r="H2725" s="36">
        <f>_xlfn.XLOOKUP($B2725,'[1]DOT Signs Costs (2)'!$A:$A,'[1]DOT Signs Costs (2)'!$W:$W)</f>
        <v>145.024</v>
      </c>
      <c r="I2725" s="36">
        <f t="shared" si="547"/>
        <v>36.072863999999996</v>
      </c>
      <c r="J2725" s="36">
        <f t="shared" si="549"/>
        <v>0.52099200000000001</v>
      </c>
      <c r="K2725" s="36">
        <f t="shared" si="550"/>
        <v>36.072863999999996</v>
      </c>
      <c r="L2725" s="36">
        <f t="shared" si="551"/>
        <v>181.61785600000002</v>
      </c>
      <c r="M2725" s="36">
        <f t="shared" si="552"/>
        <v>14.202516339200002</v>
      </c>
      <c r="N2725" s="36">
        <f t="shared" si="553"/>
        <v>195.82037233920002</v>
      </c>
      <c r="O2725" s="36">
        <f t="shared" si="554"/>
        <v>35.683639580919262</v>
      </c>
      <c r="P2725" s="36">
        <f t="shared" si="555"/>
        <v>231.5040119201193</v>
      </c>
      <c r="Q2725" s="38">
        <v>140.65</v>
      </c>
      <c r="R2725" s="39">
        <f t="shared" si="556"/>
        <v>-0.39245113363939699</v>
      </c>
      <c r="S2725" s="40"/>
      <c r="T2725" s="41" t="str">
        <f t="shared" si="557"/>
        <v/>
      </c>
      <c r="U2725" s="41" t="str">
        <f t="shared" si="558"/>
        <v/>
      </c>
      <c r="V2725" s="41">
        <f t="shared" si="546"/>
        <v>140.65</v>
      </c>
      <c r="W2725" s="18">
        <f>_xlfn.XLOOKUP($B2725,'[1]Query2 w Prices'!$B:$B,'[1]Query2 w Prices'!$L:$L)</f>
        <v>140.5771</v>
      </c>
    </row>
    <row r="2726" spans="2:23" ht="16.5" customHeight="1" x14ac:dyDescent="0.25">
      <c r="B2726" s="42" t="s">
        <v>4469</v>
      </c>
      <c r="C2726" s="33" t="s">
        <v>7423</v>
      </c>
      <c r="D2726" s="34" t="str">
        <f>_xlfn.XLOOKUP($B2726,[1]Redo!$A:$A,[1]Redo!$AD:$AD)</f>
        <v>SGN,S11,BFY,W2-8,</v>
      </c>
      <c r="E2726" s="35">
        <v>1326</v>
      </c>
      <c r="F2726" s="36">
        <f>_xlfn.XLOOKUP($B2726,'[1]DOT Signs Costs (2)'!$A:$A,'[1]DOT Signs Costs (2)'!$Y:$Y)</f>
        <v>0.22939999999999999</v>
      </c>
      <c r="G2726" s="37">
        <f t="shared" si="548"/>
        <v>13.763999999999999</v>
      </c>
      <c r="H2726" s="36">
        <f>_xlfn.XLOOKUP($B2726,'[1]DOT Signs Costs (2)'!$A:$A,'[1]DOT Signs Costs (2)'!$W:$W)</f>
        <v>36.256</v>
      </c>
      <c r="I2726" s="36">
        <f t="shared" si="547"/>
        <v>10.641866</v>
      </c>
      <c r="J2726" s="36">
        <f t="shared" si="549"/>
        <v>0.153698</v>
      </c>
      <c r="K2726" s="36">
        <f t="shared" si="550"/>
        <v>10.641866</v>
      </c>
      <c r="L2726" s="36">
        <f t="shared" si="551"/>
        <v>47.051563999999999</v>
      </c>
      <c r="M2726" s="36">
        <f t="shared" si="552"/>
        <v>3.6794323048000002</v>
      </c>
      <c r="N2726" s="36">
        <f t="shared" si="553"/>
        <v>50.730996304800001</v>
      </c>
      <c r="O2726" s="36">
        <f t="shared" si="554"/>
        <v>9.2445263283724479</v>
      </c>
      <c r="P2726" s="36">
        <f t="shared" si="555"/>
        <v>59.975522633172446</v>
      </c>
      <c r="Q2726" s="38" t="e">
        <v>#N/A</v>
      </c>
      <c r="R2726" s="39" t="str">
        <f t="shared" si="556"/>
        <v xml:space="preserve"> </v>
      </c>
      <c r="S2726" s="40"/>
      <c r="T2726" s="41" t="str">
        <f t="shared" si="557"/>
        <v/>
      </c>
      <c r="U2726" s="41" t="str">
        <f t="shared" si="558"/>
        <v/>
      </c>
      <c r="V2726" s="41" t="e">
        <f t="shared" si="546"/>
        <v>#N/A</v>
      </c>
      <c r="W2726" s="18" t="e">
        <f>_xlfn.XLOOKUP($B2726,'[1]Query2 w Prices'!$B:$B,'[1]Query2 w Prices'!$L:$L)</f>
        <v>#N/A</v>
      </c>
    </row>
    <row r="2727" spans="2:23" ht="16.5" customHeight="1" x14ac:dyDescent="0.25">
      <c r="B2727" s="32" t="s">
        <v>4470</v>
      </c>
      <c r="C2727" s="33" t="s">
        <v>7424</v>
      </c>
      <c r="D2727" s="34" t="str">
        <f>_xlfn.XLOOKUP($B2727,[1]Redo!$A:$A,[1]Redo!$AD:$AD)</f>
        <v>SGN,S11,BFY,W30B(CA),</v>
      </c>
      <c r="E2727" s="35">
        <v>1326</v>
      </c>
      <c r="F2727" s="36">
        <f>_xlfn.XLOOKUP($B2727,'[1]DOT Signs Costs (2)'!$A:$A,'[1]DOT Signs Costs (2)'!$Y:$Y)</f>
        <v>0.46115</v>
      </c>
      <c r="G2727" s="37">
        <f t="shared" si="548"/>
        <v>27.669</v>
      </c>
      <c r="H2727" s="36">
        <f>_xlfn.XLOOKUP($B2727,'[1]DOT Signs Costs (2)'!$A:$A,'[1]DOT Signs Costs (2)'!$W:$W)</f>
        <v>81.576000000000008</v>
      </c>
      <c r="I2727" s="36">
        <f t="shared" si="547"/>
        <v>21.3927485</v>
      </c>
      <c r="J2727" s="36">
        <f t="shared" si="549"/>
        <v>0.30897050000000004</v>
      </c>
      <c r="K2727" s="36">
        <f t="shared" si="550"/>
        <v>21.3927485</v>
      </c>
      <c r="L2727" s="36">
        <f t="shared" si="551"/>
        <v>103.277719</v>
      </c>
      <c r="M2727" s="36">
        <f t="shared" si="552"/>
        <v>8.0763176258000016</v>
      </c>
      <c r="N2727" s="36">
        <f t="shared" si="553"/>
        <v>111.35403662580001</v>
      </c>
      <c r="O2727" s="36">
        <f t="shared" si="554"/>
        <v>20.291644129613871</v>
      </c>
      <c r="P2727" s="36">
        <f t="shared" si="555"/>
        <v>131.64568075541388</v>
      </c>
      <c r="Q2727" s="38">
        <v>74.900000000000006</v>
      </c>
      <c r="R2727" s="39">
        <f t="shared" si="556"/>
        <v>-0.43104855723175883</v>
      </c>
      <c r="S2727" s="40"/>
      <c r="T2727" s="41" t="str">
        <f t="shared" si="557"/>
        <v/>
      </c>
      <c r="U2727" s="41" t="str">
        <f t="shared" si="558"/>
        <v/>
      </c>
      <c r="V2727" s="41">
        <f t="shared" si="546"/>
        <v>74.900000000000006</v>
      </c>
      <c r="W2727" s="18">
        <f>_xlfn.XLOOKUP($B2727,'[1]Query2 w Prices'!$B:$B,'[1]Query2 w Prices'!$L:$L)</f>
        <v>74.823300000000003</v>
      </c>
    </row>
    <row r="2728" spans="2:23" ht="16.5" customHeight="1" x14ac:dyDescent="0.25">
      <c r="B2728" s="42" t="s">
        <v>4473</v>
      </c>
      <c r="C2728" s="33" t="s">
        <v>7942</v>
      </c>
      <c r="D2728" s="34" t="str">
        <f>_xlfn.XLOOKUP($B2728,[1]Redo!$A:$A,[1]Redo!$AD:$AD)</f>
        <v>SGN,S11,BFY,W30cP(CA),</v>
      </c>
      <c r="E2728" s="35">
        <v>1326</v>
      </c>
      <c r="F2728" s="36">
        <f>_xlfn.XLOOKUP($B2728,'[1]DOT Signs Costs (2)'!$A:$A,'[1]DOT Signs Costs (2)'!$Y:$Y)</f>
        <v>0.86465000000000036</v>
      </c>
      <c r="G2728" s="37">
        <f t="shared" si="548"/>
        <v>51.879000000000019</v>
      </c>
      <c r="H2728" s="36">
        <f>_xlfn.XLOOKUP($B2728,'[1]DOT Signs Costs (2)'!$A:$A,'[1]DOT Signs Costs (2)'!$W:$W)</f>
        <v>172.21600000000001</v>
      </c>
      <c r="I2728" s="36">
        <f t="shared" si="547"/>
        <v>40.111113500000016</v>
      </c>
      <c r="J2728" s="36">
        <f t="shared" si="549"/>
        <v>0.57931550000000032</v>
      </c>
      <c r="K2728" s="36">
        <f t="shared" si="550"/>
        <v>40.111113500000016</v>
      </c>
      <c r="L2728" s="36">
        <f t="shared" si="551"/>
        <v>212.90642900000003</v>
      </c>
      <c r="M2728" s="36">
        <f t="shared" si="552"/>
        <v>16.649282747800005</v>
      </c>
      <c r="N2728" s="36">
        <f t="shared" si="553"/>
        <v>229.55571174780005</v>
      </c>
      <c r="O2728" s="36">
        <f t="shared" si="554"/>
        <v>41.831108703852216</v>
      </c>
      <c r="P2728" s="36">
        <f t="shared" si="555"/>
        <v>271.38682045165228</v>
      </c>
      <c r="Q2728" s="38" t="e">
        <v>#N/A</v>
      </c>
      <c r="R2728" s="39" t="str">
        <f t="shared" si="556"/>
        <v xml:space="preserve"> </v>
      </c>
      <c r="S2728" s="40"/>
      <c r="T2728" s="41" t="str">
        <f t="shared" si="557"/>
        <v/>
      </c>
      <c r="U2728" s="41" t="str">
        <f t="shared" si="558"/>
        <v/>
      </c>
      <c r="V2728" s="41" t="e">
        <f t="shared" si="546"/>
        <v>#N/A</v>
      </c>
      <c r="W2728" s="18" t="e">
        <f>_xlfn.XLOOKUP($B2728,'[1]Query2 w Prices'!$B:$B,'[1]Query2 w Prices'!$L:$L)</f>
        <v>#N/A</v>
      </c>
    </row>
    <row r="2729" spans="2:23" ht="16.5" customHeight="1" x14ac:dyDescent="0.25">
      <c r="B2729" s="32" t="s">
        <v>4474</v>
      </c>
      <c r="C2729" s="33" t="s">
        <v>7943</v>
      </c>
      <c r="D2729" s="34" t="str">
        <f>_xlfn.XLOOKUP($B2729,[1]Redo!$A:$A,[1]Redo!$AD:$AD)</f>
        <v>SGN,S11,BFY,W30cP(CA),</v>
      </c>
      <c r="E2729" s="35">
        <v>1326</v>
      </c>
      <c r="F2729" s="36">
        <f>_xlfn.XLOOKUP($B2729,'[1]DOT Signs Costs (2)'!$A:$A,'[1]DOT Signs Costs (2)'!$Y:$Y)</f>
        <v>0.46291250000000006</v>
      </c>
      <c r="G2729" s="37">
        <f t="shared" si="548"/>
        <v>27.774750000000004</v>
      </c>
      <c r="H2729" s="36">
        <f>_xlfn.XLOOKUP($B2729,'[1]DOT Signs Costs (2)'!$A:$A,'[1]DOT Signs Costs (2)'!$W:$W)</f>
        <v>88.374000000000024</v>
      </c>
      <c r="I2729" s="36">
        <f t="shared" si="547"/>
        <v>21.474510875000004</v>
      </c>
      <c r="J2729" s="36">
        <f t="shared" si="549"/>
        <v>0.31015137500000006</v>
      </c>
      <c r="K2729" s="36">
        <f t="shared" si="550"/>
        <v>21.474510875000004</v>
      </c>
      <c r="L2729" s="36">
        <f t="shared" si="551"/>
        <v>110.15866225000003</v>
      </c>
      <c r="M2729" s="36">
        <f t="shared" si="552"/>
        <v>8.6144073879500027</v>
      </c>
      <c r="N2729" s="36">
        <f t="shared" si="553"/>
        <v>118.77306963795004</v>
      </c>
      <c r="O2729" s="36">
        <f t="shared" si="554"/>
        <v>21.643587734265612</v>
      </c>
      <c r="P2729" s="36">
        <f t="shared" si="555"/>
        <v>140.41665737221567</v>
      </c>
      <c r="Q2729" s="38" t="e">
        <v>#N/A</v>
      </c>
      <c r="R2729" s="39" t="str">
        <f t="shared" si="556"/>
        <v xml:space="preserve"> </v>
      </c>
      <c r="S2729" s="40"/>
      <c r="T2729" s="41" t="str">
        <f t="shared" si="557"/>
        <v/>
      </c>
      <c r="U2729" s="41" t="str">
        <f t="shared" si="558"/>
        <v/>
      </c>
      <c r="V2729" s="41" t="e">
        <f t="shared" si="546"/>
        <v>#N/A</v>
      </c>
      <c r="W2729" s="18" t="e">
        <f>_xlfn.XLOOKUP($B2729,'[1]Query2 w Prices'!$B:$B,'[1]Query2 w Prices'!$L:$L)</f>
        <v>#N/A</v>
      </c>
    </row>
    <row r="2730" spans="2:23" ht="16.5" customHeight="1" x14ac:dyDescent="0.25">
      <c r="B2730" s="42" t="s">
        <v>4475</v>
      </c>
      <c r="C2730" s="33" t="s">
        <v>7425</v>
      </c>
      <c r="D2730" s="34" t="str">
        <f>_xlfn.XLOOKUP($B2730,[1]Redo!$A:$A,[1]Redo!$AD:$AD)</f>
        <v>SGN,S11,BFY,W3-1,</v>
      </c>
      <c r="E2730" s="35">
        <v>1326</v>
      </c>
      <c r="F2730" s="36">
        <f>_xlfn.XLOOKUP($B2730,'[1]DOT Signs Costs (2)'!$A:$A,'[1]DOT Signs Costs (2)'!$Y:$Y)</f>
        <v>0.33468750000000008</v>
      </c>
      <c r="G2730" s="37">
        <f t="shared" si="548"/>
        <v>20.081250000000004</v>
      </c>
      <c r="H2730" s="36">
        <f>_xlfn.XLOOKUP($B2730,'[1]DOT Signs Costs (2)'!$A:$A,'[1]DOT Signs Costs (2)'!$W:$W)</f>
        <v>56.650000000000006</v>
      </c>
      <c r="I2730" s="36">
        <f t="shared" si="547"/>
        <v>15.526153125000004</v>
      </c>
      <c r="J2730" s="36">
        <f t="shared" si="549"/>
        <v>0.22424062500000008</v>
      </c>
      <c r="K2730" s="36">
        <f t="shared" si="550"/>
        <v>15.526153125000004</v>
      </c>
      <c r="L2730" s="36">
        <f t="shared" si="551"/>
        <v>72.400393750000006</v>
      </c>
      <c r="M2730" s="36">
        <f t="shared" si="552"/>
        <v>5.6617107912500009</v>
      </c>
      <c r="N2730" s="36">
        <f t="shared" si="553"/>
        <v>78.062104541250008</v>
      </c>
      <c r="O2730" s="36">
        <f t="shared" si="554"/>
        <v>14.224975522735164</v>
      </c>
      <c r="P2730" s="36">
        <f t="shared" si="555"/>
        <v>92.287080063985172</v>
      </c>
      <c r="Q2730" s="38" t="e">
        <v>#N/A</v>
      </c>
      <c r="R2730" s="39" t="str">
        <f t="shared" si="556"/>
        <v xml:space="preserve"> </v>
      </c>
      <c r="S2730" s="40"/>
      <c r="T2730" s="41" t="str">
        <f t="shared" si="557"/>
        <v/>
      </c>
      <c r="U2730" s="41" t="str">
        <f t="shared" si="558"/>
        <v/>
      </c>
      <c r="V2730" s="41" t="e">
        <f t="shared" si="546"/>
        <v>#N/A</v>
      </c>
      <c r="W2730" s="18" t="e">
        <f>_xlfn.XLOOKUP($B2730,'[1]Query2 w Prices'!$B:$B,'[1]Query2 w Prices'!$L:$L)</f>
        <v>#N/A</v>
      </c>
    </row>
    <row r="2731" spans="2:23" ht="16.5" customHeight="1" x14ac:dyDescent="0.25">
      <c r="B2731" s="32" t="s">
        <v>4478</v>
      </c>
      <c r="C2731" s="33" t="s">
        <v>7426</v>
      </c>
      <c r="D2731" s="34" t="str">
        <f>_xlfn.XLOOKUP($B2731,[1]Redo!$A:$A,[1]Redo!$AD:$AD)</f>
        <v>SGN,S11,BFY,W3-1,</v>
      </c>
      <c r="E2731" s="35">
        <v>1326</v>
      </c>
      <c r="F2731" s="36">
        <f>_xlfn.XLOOKUP($B2731,'[1]DOT Signs Costs (2)'!$A:$A,'[1]DOT Signs Costs (2)'!$Y:$Y)</f>
        <v>0.14528749999999999</v>
      </c>
      <c r="G2731" s="37">
        <f t="shared" si="548"/>
        <v>8.7172499999999999</v>
      </c>
      <c r="H2731" s="36">
        <f>_xlfn.XLOOKUP($B2731,'[1]DOT Signs Costs (2)'!$A:$A,'[1]DOT Signs Costs (2)'!$W:$W)</f>
        <v>20.394000000000002</v>
      </c>
      <c r="I2731" s="36">
        <f t="shared" si="547"/>
        <v>6.7398871249999992</v>
      </c>
      <c r="J2731" s="36">
        <f t="shared" si="549"/>
        <v>9.7342625000000002E-2</v>
      </c>
      <c r="K2731" s="36">
        <f t="shared" si="550"/>
        <v>6.7398871249999992</v>
      </c>
      <c r="L2731" s="36">
        <f t="shared" si="551"/>
        <v>27.231229750000001</v>
      </c>
      <c r="M2731" s="36">
        <f t="shared" si="552"/>
        <v>2.1294821664500003</v>
      </c>
      <c r="N2731" s="36">
        <f t="shared" si="553"/>
        <v>29.360711916450001</v>
      </c>
      <c r="O2731" s="36">
        <f t="shared" si="554"/>
        <v>5.3502965465257235</v>
      </c>
      <c r="P2731" s="36">
        <f t="shared" si="555"/>
        <v>34.711008462975727</v>
      </c>
      <c r="Q2731" s="38" t="e">
        <v>#N/A</v>
      </c>
      <c r="R2731" s="39" t="str">
        <f t="shared" si="556"/>
        <v xml:space="preserve"> </v>
      </c>
      <c r="S2731" s="40"/>
      <c r="T2731" s="41" t="str">
        <f t="shared" si="557"/>
        <v/>
      </c>
      <c r="U2731" s="41" t="str">
        <f t="shared" si="558"/>
        <v/>
      </c>
      <c r="V2731" s="41" t="e">
        <f t="shared" si="546"/>
        <v>#N/A</v>
      </c>
      <c r="W2731" s="18" t="e">
        <f>_xlfn.XLOOKUP($B2731,'[1]Query2 w Prices'!$B:$B,'[1]Query2 w Prices'!$L:$L)</f>
        <v>#N/A</v>
      </c>
    </row>
    <row r="2732" spans="2:23" ht="16.5" customHeight="1" x14ac:dyDescent="0.25">
      <c r="B2732" s="42" t="s">
        <v>4479</v>
      </c>
      <c r="C2732" s="33" t="s">
        <v>7427</v>
      </c>
      <c r="D2732" s="34" t="str">
        <f>_xlfn.XLOOKUP($B2732,[1]Redo!$A:$A,[1]Redo!$AD:$AD)</f>
        <v>SGN,S11,BFY,W3-1,</v>
      </c>
      <c r="E2732" s="35">
        <v>1326</v>
      </c>
      <c r="F2732" s="36">
        <f>_xlfn.XLOOKUP($B2732,'[1]DOT Signs Costs (2)'!$A:$A,'[1]DOT Signs Costs (2)'!$Y:$Y)</f>
        <v>0.77759999999999996</v>
      </c>
      <c r="G2732" s="37">
        <f t="shared" si="548"/>
        <v>46.655999999999999</v>
      </c>
      <c r="H2732" s="36">
        <f>_xlfn.XLOOKUP($B2732,'[1]DOT Signs Costs (2)'!$A:$A,'[1]DOT Signs Costs (2)'!$W:$W)</f>
        <v>145.024</v>
      </c>
      <c r="I2732" s="36">
        <f t="shared" si="547"/>
        <v>36.072863999999996</v>
      </c>
      <c r="J2732" s="36">
        <f t="shared" si="549"/>
        <v>0.52099200000000001</v>
      </c>
      <c r="K2732" s="36">
        <f t="shared" si="550"/>
        <v>36.072863999999996</v>
      </c>
      <c r="L2732" s="36">
        <f t="shared" si="551"/>
        <v>181.61785600000002</v>
      </c>
      <c r="M2732" s="36">
        <f t="shared" si="552"/>
        <v>14.202516339200002</v>
      </c>
      <c r="N2732" s="36">
        <f t="shared" si="553"/>
        <v>195.82037233920002</v>
      </c>
      <c r="O2732" s="36">
        <f t="shared" si="554"/>
        <v>35.683639580919262</v>
      </c>
      <c r="P2732" s="36">
        <f t="shared" si="555"/>
        <v>231.5040119201193</v>
      </c>
      <c r="Q2732" s="38">
        <v>153.13</v>
      </c>
      <c r="R2732" s="39">
        <f t="shared" si="556"/>
        <v>-0.33854278061998483</v>
      </c>
      <c r="S2732" s="40"/>
      <c r="T2732" s="41" t="str">
        <f t="shared" si="557"/>
        <v/>
      </c>
      <c r="U2732" s="41" t="str">
        <f t="shared" si="558"/>
        <v/>
      </c>
      <c r="V2732" s="41">
        <f t="shared" si="546"/>
        <v>153.13</v>
      </c>
      <c r="W2732" s="18">
        <f>_xlfn.XLOOKUP($B2732,'[1]Query2 w Prices'!$B:$B,'[1]Query2 w Prices'!$L:$L)</f>
        <v>153.04759999999999</v>
      </c>
    </row>
    <row r="2733" spans="2:23" ht="16.5" customHeight="1" x14ac:dyDescent="0.25">
      <c r="B2733" s="32" t="s">
        <v>4480</v>
      </c>
      <c r="C2733" s="33" t="s">
        <v>7428</v>
      </c>
      <c r="D2733" s="34" t="str">
        <f>_xlfn.XLOOKUP($B2733,[1]Redo!$A:$A,[1]Redo!$AD:$AD)</f>
        <v>SGN,S11,BFY,W31(CA),</v>
      </c>
      <c r="E2733" s="35">
        <v>1326</v>
      </c>
      <c r="F2733" s="36">
        <f>_xlfn.XLOOKUP($B2733,'[1]DOT Signs Costs (2)'!$A:$A,'[1]DOT Signs Costs (2)'!$Y:$Y)</f>
        <v>0.33468750000000008</v>
      </c>
      <c r="G2733" s="37">
        <f t="shared" si="548"/>
        <v>20.081250000000004</v>
      </c>
      <c r="H2733" s="36">
        <f>_xlfn.XLOOKUP($B2733,'[1]DOT Signs Costs (2)'!$A:$A,'[1]DOT Signs Costs (2)'!$W:$W)</f>
        <v>56.650000000000006</v>
      </c>
      <c r="I2733" s="36">
        <f t="shared" si="547"/>
        <v>15.526153125000004</v>
      </c>
      <c r="J2733" s="36">
        <f t="shared" si="549"/>
        <v>0.22424062500000008</v>
      </c>
      <c r="K2733" s="36">
        <f t="shared" si="550"/>
        <v>15.526153125000004</v>
      </c>
      <c r="L2733" s="36">
        <f t="shared" si="551"/>
        <v>72.400393750000006</v>
      </c>
      <c r="M2733" s="36">
        <f t="shared" si="552"/>
        <v>5.6617107912500009</v>
      </c>
      <c r="N2733" s="36">
        <f t="shared" si="553"/>
        <v>78.062104541250008</v>
      </c>
      <c r="O2733" s="36">
        <f t="shared" si="554"/>
        <v>14.224975522735164</v>
      </c>
      <c r="P2733" s="36">
        <f t="shared" si="555"/>
        <v>92.287080063985172</v>
      </c>
      <c r="Q2733" s="38">
        <v>55.34</v>
      </c>
      <c r="R2733" s="39">
        <f t="shared" si="556"/>
        <v>-0.40034943177711052</v>
      </c>
      <c r="S2733" s="40"/>
      <c r="T2733" s="41" t="str">
        <f t="shared" si="557"/>
        <v/>
      </c>
      <c r="U2733" s="41" t="str">
        <f t="shared" si="558"/>
        <v/>
      </c>
      <c r="V2733" s="41">
        <f t="shared" si="546"/>
        <v>55.34</v>
      </c>
      <c r="W2733" s="18">
        <f>_xlfn.XLOOKUP($B2733,'[1]Query2 w Prices'!$B:$B,'[1]Query2 w Prices'!$L:$L)</f>
        <v>55.267200000000003</v>
      </c>
    </row>
    <row r="2734" spans="2:23" ht="16.5" customHeight="1" x14ac:dyDescent="0.25">
      <c r="B2734" s="42" t="s">
        <v>4482</v>
      </c>
      <c r="C2734" s="33" t="s">
        <v>7429</v>
      </c>
      <c r="D2734" s="34" t="str">
        <f>_xlfn.XLOOKUP($B2734,[1]Redo!$A:$A,[1]Redo!$AD:$AD)</f>
        <v>SGN,S11,BFY,W31(CA),</v>
      </c>
      <c r="E2734" s="35">
        <v>1326</v>
      </c>
      <c r="F2734" s="36">
        <f>_xlfn.XLOOKUP($B2734,'[1]DOT Signs Costs (2)'!$A:$A,'[1]DOT Signs Costs (2)'!$Y:$Y)</f>
        <v>0.22939999999999999</v>
      </c>
      <c r="G2734" s="37">
        <f t="shared" si="548"/>
        <v>13.763999999999999</v>
      </c>
      <c r="H2734" s="36">
        <f>_xlfn.XLOOKUP($B2734,'[1]DOT Signs Costs (2)'!$A:$A,'[1]DOT Signs Costs (2)'!$W:$W)</f>
        <v>36.256</v>
      </c>
      <c r="I2734" s="36">
        <f t="shared" si="547"/>
        <v>10.641866</v>
      </c>
      <c r="J2734" s="36">
        <f t="shared" si="549"/>
        <v>0.153698</v>
      </c>
      <c r="K2734" s="36">
        <f t="shared" si="550"/>
        <v>10.641866</v>
      </c>
      <c r="L2734" s="36">
        <f t="shared" si="551"/>
        <v>47.051563999999999</v>
      </c>
      <c r="M2734" s="36">
        <f t="shared" si="552"/>
        <v>3.6794323048000002</v>
      </c>
      <c r="N2734" s="36">
        <f t="shared" si="553"/>
        <v>50.730996304800001</v>
      </c>
      <c r="O2734" s="36">
        <f t="shared" si="554"/>
        <v>9.2445263283724479</v>
      </c>
      <c r="P2734" s="36">
        <f t="shared" si="555"/>
        <v>59.975522633172446</v>
      </c>
      <c r="Q2734" s="38" t="e">
        <v>#N/A</v>
      </c>
      <c r="R2734" s="39" t="str">
        <f t="shared" si="556"/>
        <v xml:space="preserve"> </v>
      </c>
      <c r="S2734" s="40"/>
      <c r="T2734" s="41" t="str">
        <f t="shared" si="557"/>
        <v/>
      </c>
      <c r="U2734" s="41" t="str">
        <f t="shared" si="558"/>
        <v/>
      </c>
      <c r="V2734" s="41" t="e">
        <f t="shared" si="546"/>
        <v>#N/A</v>
      </c>
      <c r="W2734" s="18" t="e">
        <f>_xlfn.XLOOKUP($B2734,'[1]Query2 w Prices'!$B:$B,'[1]Query2 w Prices'!$L:$L)</f>
        <v>#N/A</v>
      </c>
    </row>
    <row r="2735" spans="2:23" ht="16.5" customHeight="1" x14ac:dyDescent="0.25">
      <c r="B2735" s="32" t="s">
        <v>4483</v>
      </c>
      <c r="C2735" s="33" t="s">
        <v>7430</v>
      </c>
      <c r="D2735" s="34" t="str">
        <f>_xlfn.XLOOKUP($B2735,[1]Redo!$A:$A,[1]Redo!$AD:$AD)</f>
        <v>SGN,S11,BFY,W3-2,</v>
      </c>
      <c r="E2735" s="35">
        <v>1326</v>
      </c>
      <c r="F2735" s="36">
        <f>_xlfn.XLOOKUP($B2735,'[1]DOT Signs Costs (2)'!$A:$A,'[1]DOT Signs Costs (2)'!$Y:$Y)</f>
        <v>0.33468750000000008</v>
      </c>
      <c r="G2735" s="37">
        <f t="shared" si="548"/>
        <v>20.081250000000004</v>
      </c>
      <c r="H2735" s="36">
        <f>_xlfn.XLOOKUP($B2735,'[1]DOT Signs Costs (2)'!$A:$A,'[1]DOT Signs Costs (2)'!$W:$W)</f>
        <v>56.650000000000006</v>
      </c>
      <c r="I2735" s="36">
        <f t="shared" si="547"/>
        <v>15.526153125000004</v>
      </c>
      <c r="J2735" s="36">
        <f t="shared" si="549"/>
        <v>0.22424062500000008</v>
      </c>
      <c r="K2735" s="36">
        <f t="shared" si="550"/>
        <v>15.526153125000004</v>
      </c>
      <c r="L2735" s="36">
        <f t="shared" si="551"/>
        <v>72.400393750000006</v>
      </c>
      <c r="M2735" s="36">
        <f t="shared" si="552"/>
        <v>5.6617107912500009</v>
      </c>
      <c r="N2735" s="36">
        <f t="shared" si="553"/>
        <v>78.062104541250008</v>
      </c>
      <c r="O2735" s="36">
        <f t="shared" si="554"/>
        <v>14.224975522735164</v>
      </c>
      <c r="P2735" s="36">
        <f t="shared" si="555"/>
        <v>92.287080063985172</v>
      </c>
      <c r="Q2735" s="38">
        <v>79.44</v>
      </c>
      <c r="R2735" s="39">
        <f t="shared" si="556"/>
        <v>-0.13920778569522343</v>
      </c>
      <c r="S2735" s="40"/>
      <c r="T2735" s="41" t="str">
        <f t="shared" si="557"/>
        <v/>
      </c>
      <c r="U2735" s="41" t="str">
        <f t="shared" si="558"/>
        <v/>
      </c>
      <c r="V2735" s="41">
        <f t="shared" si="546"/>
        <v>79.44</v>
      </c>
      <c r="W2735" s="18">
        <f>_xlfn.XLOOKUP($B2735,'[1]Query2 w Prices'!$B:$B,'[1]Query2 w Prices'!$L:$L)</f>
        <v>79.358000000000004</v>
      </c>
    </row>
    <row r="2736" spans="2:23" ht="16.5" customHeight="1" x14ac:dyDescent="0.25">
      <c r="B2736" s="42" t="s">
        <v>4486</v>
      </c>
      <c r="C2736" s="33" t="s">
        <v>7431</v>
      </c>
      <c r="D2736" s="34" t="str">
        <f>_xlfn.XLOOKUP($B2736,[1]Redo!$A:$A,[1]Redo!$AD:$AD)</f>
        <v>SGN,S11,BFY,W3-2,</v>
      </c>
      <c r="E2736" s="35">
        <v>1326</v>
      </c>
      <c r="F2736" s="36">
        <f>_xlfn.XLOOKUP($B2736,'[1]DOT Signs Costs (2)'!$A:$A,'[1]DOT Signs Costs (2)'!$Y:$Y)</f>
        <v>0.46115</v>
      </c>
      <c r="G2736" s="37">
        <f t="shared" si="548"/>
        <v>27.669</v>
      </c>
      <c r="H2736" s="36">
        <f>_xlfn.XLOOKUP($B2736,'[1]DOT Signs Costs (2)'!$A:$A,'[1]DOT Signs Costs (2)'!$W:$W)</f>
        <v>81.576000000000008</v>
      </c>
      <c r="I2736" s="36">
        <f t="shared" si="547"/>
        <v>21.3927485</v>
      </c>
      <c r="J2736" s="36">
        <f t="shared" si="549"/>
        <v>0.30897050000000004</v>
      </c>
      <c r="K2736" s="36">
        <f t="shared" si="550"/>
        <v>21.3927485</v>
      </c>
      <c r="L2736" s="36">
        <f t="shared" si="551"/>
        <v>103.277719</v>
      </c>
      <c r="M2736" s="36">
        <f t="shared" si="552"/>
        <v>8.0763176258000016</v>
      </c>
      <c r="N2736" s="36">
        <f t="shared" si="553"/>
        <v>111.35403662580001</v>
      </c>
      <c r="O2736" s="36">
        <f t="shared" si="554"/>
        <v>20.291644129613871</v>
      </c>
      <c r="P2736" s="36">
        <f t="shared" si="555"/>
        <v>131.64568075541388</v>
      </c>
      <c r="Q2736" s="38">
        <v>100.98</v>
      </c>
      <c r="R2736" s="39">
        <f t="shared" si="556"/>
        <v>-0.23294103216639533</v>
      </c>
      <c r="S2736" s="40"/>
      <c r="T2736" s="41" t="str">
        <f t="shared" si="557"/>
        <v/>
      </c>
      <c r="U2736" s="41" t="str">
        <f t="shared" si="558"/>
        <v/>
      </c>
      <c r="V2736" s="41">
        <f t="shared" si="546"/>
        <v>100.98</v>
      </c>
      <c r="W2736" s="18">
        <f>_xlfn.XLOOKUP($B2736,'[1]Query2 w Prices'!$B:$B,'[1]Query2 w Prices'!$L:$L)</f>
        <v>100.8981</v>
      </c>
    </row>
    <row r="2737" spans="2:23" ht="16.5" customHeight="1" x14ac:dyDescent="0.25">
      <c r="B2737" s="32" t="s">
        <v>4487</v>
      </c>
      <c r="C2737" s="33" t="s">
        <v>7432</v>
      </c>
      <c r="D2737" s="34" t="str">
        <f>_xlfn.XLOOKUP($B2737,[1]Redo!$A:$A,[1]Redo!$AD:$AD)</f>
        <v>SGN,S11,BFY,W3-2,</v>
      </c>
      <c r="E2737" s="35">
        <v>1326</v>
      </c>
      <c r="F2737" s="36">
        <f>_xlfn.XLOOKUP($B2737,'[1]DOT Signs Costs (2)'!$A:$A,'[1]DOT Signs Costs (2)'!$Y:$Y)</f>
        <v>0.77759999999999996</v>
      </c>
      <c r="G2737" s="37">
        <f t="shared" si="548"/>
        <v>46.655999999999999</v>
      </c>
      <c r="H2737" s="36">
        <f>_xlfn.XLOOKUP($B2737,'[1]DOT Signs Costs (2)'!$A:$A,'[1]DOT Signs Costs (2)'!$W:$W)</f>
        <v>145.024</v>
      </c>
      <c r="I2737" s="36">
        <f t="shared" si="547"/>
        <v>36.072863999999996</v>
      </c>
      <c r="J2737" s="36">
        <f t="shared" si="549"/>
        <v>0.52099200000000001</v>
      </c>
      <c r="K2737" s="36">
        <f t="shared" si="550"/>
        <v>36.072863999999996</v>
      </c>
      <c r="L2737" s="36">
        <f t="shared" si="551"/>
        <v>181.61785600000002</v>
      </c>
      <c r="M2737" s="36">
        <f t="shared" si="552"/>
        <v>14.202516339200002</v>
      </c>
      <c r="N2737" s="36">
        <f t="shared" si="553"/>
        <v>195.82037233920002</v>
      </c>
      <c r="O2737" s="36">
        <f t="shared" si="554"/>
        <v>35.683639580919262</v>
      </c>
      <c r="P2737" s="36">
        <f t="shared" si="555"/>
        <v>231.5040119201193</v>
      </c>
      <c r="Q2737" s="38">
        <v>153.13</v>
      </c>
      <c r="R2737" s="39">
        <f t="shared" si="556"/>
        <v>-0.33854278061998483</v>
      </c>
      <c r="S2737" s="40"/>
      <c r="T2737" s="41" t="str">
        <f t="shared" si="557"/>
        <v/>
      </c>
      <c r="U2737" s="41" t="str">
        <f t="shared" si="558"/>
        <v/>
      </c>
      <c r="V2737" s="41">
        <f t="shared" si="546"/>
        <v>153.13</v>
      </c>
      <c r="W2737" s="18">
        <f>_xlfn.XLOOKUP($B2737,'[1]Query2 w Prices'!$B:$B,'[1]Query2 w Prices'!$L:$L)</f>
        <v>153.04759999999999</v>
      </c>
    </row>
    <row r="2738" spans="2:23" ht="16.5" customHeight="1" x14ac:dyDescent="0.25">
      <c r="B2738" s="42" t="s">
        <v>4488</v>
      </c>
      <c r="C2738" s="33" t="s">
        <v>7433</v>
      </c>
      <c r="D2738" s="34" t="str">
        <f>_xlfn.XLOOKUP($B2738,[1]Redo!$A:$A,[1]Redo!$AD:$AD)</f>
        <v>SGN,S11,BFY,W3-3,</v>
      </c>
      <c r="E2738" s="35">
        <v>1326</v>
      </c>
      <c r="F2738" s="36">
        <f>_xlfn.XLOOKUP($B2738,'[1]DOT Signs Costs (2)'!$A:$A,'[1]DOT Signs Costs (2)'!$Y:$Y)</f>
        <v>0.14528749999999999</v>
      </c>
      <c r="G2738" s="37">
        <f t="shared" si="548"/>
        <v>8.7172499999999999</v>
      </c>
      <c r="H2738" s="36">
        <f>_xlfn.XLOOKUP($B2738,'[1]DOT Signs Costs (2)'!$A:$A,'[1]DOT Signs Costs (2)'!$W:$W)</f>
        <v>20.394000000000002</v>
      </c>
      <c r="I2738" s="36">
        <f t="shared" si="547"/>
        <v>6.7398871249999992</v>
      </c>
      <c r="J2738" s="36">
        <f t="shared" si="549"/>
        <v>9.7342625000000002E-2</v>
      </c>
      <c r="K2738" s="36">
        <f t="shared" si="550"/>
        <v>6.7398871249999992</v>
      </c>
      <c r="L2738" s="36">
        <f t="shared" si="551"/>
        <v>27.231229750000001</v>
      </c>
      <c r="M2738" s="36">
        <f t="shared" si="552"/>
        <v>2.1294821664500003</v>
      </c>
      <c r="N2738" s="36">
        <f t="shared" si="553"/>
        <v>29.360711916450001</v>
      </c>
      <c r="O2738" s="36">
        <f t="shared" si="554"/>
        <v>5.3502965465257235</v>
      </c>
      <c r="P2738" s="36">
        <f t="shared" si="555"/>
        <v>34.711008462975727</v>
      </c>
      <c r="Q2738" s="38" t="e">
        <v>#N/A</v>
      </c>
      <c r="R2738" s="39" t="str">
        <f t="shared" si="556"/>
        <v xml:space="preserve"> </v>
      </c>
      <c r="S2738" s="40"/>
      <c r="T2738" s="41" t="str">
        <f t="shared" si="557"/>
        <v/>
      </c>
      <c r="U2738" s="41" t="str">
        <f t="shared" si="558"/>
        <v/>
      </c>
      <c r="V2738" s="41" t="e">
        <f t="shared" si="546"/>
        <v>#N/A</v>
      </c>
      <c r="W2738" s="18" t="e">
        <f>_xlfn.XLOOKUP($B2738,'[1]Query2 w Prices'!$B:$B,'[1]Query2 w Prices'!$L:$L)</f>
        <v>#N/A</v>
      </c>
    </row>
    <row r="2739" spans="2:23" ht="16.5" customHeight="1" x14ac:dyDescent="0.25">
      <c r="B2739" s="32" t="s">
        <v>4491</v>
      </c>
      <c r="C2739" s="33" t="s">
        <v>7434</v>
      </c>
      <c r="D2739" s="34" t="str">
        <f>_xlfn.XLOOKUP($B2739,[1]Redo!$A:$A,[1]Redo!$AD:$AD)</f>
        <v>SGN,S11,BFY,W3-3,</v>
      </c>
      <c r="E2739" s="35">
        <v>1326</v>
      </c>
      <c r="F2739" s="36">
        <f>_xlfn.XLOOKUP($B2739,'[1]DOT Signs Costs (2)'!$A:$A,'[1]DOT Signs Costs (2)'!$Y:$Y)</f>
        <v>0.77759999999999996</v>
      </c>
      <c r="G2739" s="37">
        <f t="shared" si="548"/>
        <v>46.655999999999999</v>
      </c>
      <c r="H2739" s="36">
        <f>_xlfn.XLOOKUP($B2739,'[1]DOT Signs Costs (2)'!$A:$A,'[1]DOT Signs Costs (2)'!$W:$W)</f>
        <v>145.024</v>
      </c>
      <c r="I2739" s="36">
        <f t="shared" si="547"/>
        <v>36.072863999999996</v>
      </c>
      <c r="J2739" s="36">
        <f t="shared" si="549"/>
        <v>0.52099200000000001</v>
      </c>
      <c r="K2739" s="36">
        <f t="shared" si="550"/>
        <v>36.072863999999996</v>
      </c>
      <c r="L2739" s="36">
        <f t="shared" si="551"/>
        <v>181.61785600000002</v>
      </c>
      <c r="M2739" s="36">
        <f t="shared" si="552"/>
        <v>14.202516339200002</v>
      </c>
      <c r="N2739" s="36">
        <f t="shared" si="553"/>
        <v>195.82037233920002</v>
      </c>
      <c r="O2739" s="36">
        <f t="shared" si="554"/>
        <v>35.683639580919262</v>
      </c>
      <c r="P2739" s="36">
        <f t="shared" si="555"/>
        <v>231.5040119201193</v>
      </c>
      <c r="Q2739" s="38">
        <v>153.13</v>
      </c>
      <c r="R2739" s="39">
        <f t="shared" si="556"/>
        <v>-0.33854278061998483</v>
      </c>
      <c r="S2739" s="40"/>
      <c r="T2739" s="41" t="str">
        <f t="shared" si="557"/>
        <v/>
      </c>
      <c r="U2739" s="41" t="str">
        <f t="shared" si="558"/>
        <v/>
      </c>
      <c r="V2739" s="41">
        <f t="shared" si="546"/>
        <v>153.13</v>
      </c>
      <c r="W2739" s="18">
        <f>_xlfn.XLOOKUP($B2739,'[1]Query2 w Prices'!$B:$B,'[1]Query2 w Prices'!$L:$L)</f>
        <v>153.04759999999999</v>
      </c>
    </row>
    <row r="2740" spans="2:23" ht="16.5" customHeight="1" x14ac:dyDescent="0.25">
      <c r="B2740" s="42" t="s">
        <v>4492</v>
      </c>
      <c r="C2740" s="33" t="s">
        <v>7435</v>
      </c>
      <c r="D2740" s="34" t="str">
        <f>_xlfn.XLOOKUP($B2740,[1]Redo!$A:$A,[1]Redo!$AD:$AD)</f>
        <v>SGN,S11,BFY,W3-3,</v>
      </c>
      <c r="E2740" s="35">
        <v>1326</v>
      </c>
      <c r="F2740" s="36">
        <f>_xlfn.XLOOKUP($B2740,'[1]DOT Signs Costs (2)'!$A:$A,'[1]DOT Signs Costs (2)'!$Y:$Y)</f>
        <v>0.33468750000000008</v>
      </c>
      <c r="G2740" s="37">
        <f t="shared" si="548"/>
        <v>20.081250000000004</v>
      </c>
      <c r="H2740" s="36">
        <f>_xlfn.XLOOKUP($B2740,'[1]DOT Signs Costs (2)'!$A:$A,'[1]DOT Signs Costs (2)'!$W:$W)</f>
        <v>56.650000000000006</v>
      </c>
      <c r="I2740" s="36">
        <f t="shared" si="547"/>
        <v>15.526153125000004</v>
      </c>
      <c r="J2740" s="36">
        <f t="shared" si="549"/>
        <v>0.22424062500000008</v>
      </c>
      <c r="K2740" s="36">
        <f t="shared" si="550"/>
        <v>15.526153125000004</v>
      </c>
      <c r="L2740" s="36">
        <f t="shared" si="551"/>
        <v>72.400393750000006</v>
      </c>
      <c r="M2740" s="36">
        <f t="shared" si="552"/>
        <v>5.6617107912500009</v>
      </c>
      <c r="N2740" s="36">
        <f t="shared" si="553"/>
        <v>78.062104541250008</v>
      </c>
      <c r="O2740" s="36">
        <f t="shared" si="554"/>
        <v>14.224975522735164</v>
      </c>
      <c r="P2740" s="36">
        <f t="shared" si="555"/>
        <v>92.287080063985172</v>
      </c>
      <c r="Q2740" s="38">
        <v>62.43</v>
      </c>
      <c r="R2740" s="39">
        <f t="shared" si="556"/>
        <v>-0.32352394336546825</v>
      </c>
      <c r="S2740" s="40"/>
      <c r="T2740" s="41" t="str">
        <f t="shared" si="557"/>
        <v/>
      </c>
      <c r="U2740" s="41" t="str">
        <f t="shared" si="558"/>
        <v/>
      </c>
      <c r="V2740" s="41">
        <f t="shared" si="546"/>
        <v>62.43</v>
      </c>
      <c r="W2740" s="18">
        <f>_xlfn.XLOOKUP($B2740,'[1]Query2 w Prices'!$B:$B,'[1]Query2 w Prices'!$L:$L)</f>
        <v>62.352699999999999</v>
      </c>
    </row>
    <row r="2741" spans="2:23" ht="16.5" customHeight="1" x14ac:dyDescent="0.25">
      <c r="B2741" s="32" t="s">
        <v>4493</v>
      </c>
      <c r="C2741" s="33" t="s">
        <v>7436</v>
      </c>
      <c r="D2741" s="34" t="str">
        <f>_xlfn.XLOOKUP($B2741,[1]Redo!$A:$A,[1]Redo!$AD:$AD)</f>
        <v>SGN,S11,BFY,W3-4,</v>
      </c>
      <c r="E2741" s="35">
        <v>1326</v>
      </c>
      <c r="F2741" s="36">
        <f>_xlfn.XLOOKUP($B2741,'[1]DOT Signs Costs (2)'!$A:$A,'[1]DOT Signs Costs (2)'!$Y:$Y)</f>
        <v>0.46115</v>
      </c>
      <c r="G2741" s="37">
        <f t="shared" si="548"/>
        <v>27.669</v>
      </c>
      <c r="H2741" s="36">
        <f>_xlfn.XLOOKUP($B2741,'[1]DOT Signs Costs (2)'!$A:$A,'[1]DOT Signs Costs (2)'!$W:$W)</f>
        <v>81.576000000000008</v>
      </c>
      <c r="I2741" s="36">
        <f t="shared" si="547"/>
        <v>21.3927485</v>
      </c>
      <c r="J2741" s="36">
        <f t="shared" si="549"/>
        <v>0.30897050000000004</v>
      </c>
      <c r="K2741" s="36">
        <f t="shared" si="550"/>
        <v>21.3927485</v>
      </c>
      <c r="L2741" s="36">
        <f t="shared" si="551"/>
        <v>103.277719</v>
      </c>
      <c r="M2741" s="36">
        <f t="shared" si="552"/>
        <v>8.0763176258000016</v>
      </c>
      <c r="N2741" s="36">
        <f t="shared" si="553"/>
        <v>111.35403662580001</v>
      </c>
      <c r="O2741" s="36">
        <f t="shared" si="554"/>
        <v>20.291644129613871</v>
      </c>
      <c r="P2741" s="36">
        <f t="shared" si="555"/>
        <v>131.64568075541388</v>
      </c>
      <c r="Q2741" s="38">
        <v>74.900000000000006</v>
      </c>
      <c r="R2741" s="39">
        <f t="shared" si="556"/>
        <v>-0.43104855723175883</v>
      </c>
      <c r="S2741" s="40"/>
      <c r="T2741" s="41" t="str">
        <f t="shared" si="557"/>
        <v/>
      </c>
      <c r="U2741" s="41" t="str">
        <f t="shared" si="558"/>
        <v/>
      </c>
      <c r="V2741" s="41">
        <f t="shared" si="546"/>
        <v>74.900000000000006</v>
      </c>
      <c r="W2741" s="18">
        <f>_xlfn.XLOOKUP($B2741,'[1]Query2 w Prices'!$B:$B,'[1]Query2 w Prices'!$L:$L)</f>
        <v>74.823300000000003</v>
      </c>
    </row>
    <row r="2742" spans="2:23" ht="16.5" customHeight="1" x14ac:dyDescent="0.25">
      <c r="B2742" s="42" t="s">
        <v>4496</v>
      </c>
      <c r="C2742" s="33" t="s">
        <v>7437</v>
      </c>
      <c r="D2742" s="34" t="str">
        <f>_xlfn.XLOOKUP($B2742,[1]Redo!$A:$A,[1]Redo!$AD:$AD)</f>
        <v>SGN,S11,BFY,W3-4,</v>
      </c>
      <c r="E2742" s="35">
        <v>1326</v>
      </c>
      <c r="F2742" s="36">
        <f>_xlfn.XLOOKUP($B2742,'[1]DOT Signs Costs (2)'!$A:$A,'[1]DOT Signs Costs (2)'!$Y:$Y)</f>
        <v>0.33468750000000008</v>
      </c>
      <c r="G2742" s="37">
        <f t="shared" si="548"/>
        <v>20.081250000000004</v>
      </c>
      <c r="H2742" s="36">
        <f>_xlfn.XLOOKUP($B2742,'[1]DOT Signs Costs (2)'!$A:$A,'[1]DOT Signs Costs (2)'!$W:$W)</f>
        <v>56.650000000000006</v>
      </c>
      <c r="I2742" s="36">
        <f t="shared" si="547"/>
        <v>15.526153125000004</v>
      </c>
      <c r="J2742" s="36">
        <f t="shared" si="549"/>
        <v>0.22424062500000008</v>
      </c>
      <c r="K2742" s="36">
        <f t="shared" si="550"/>
        <v>15.526153125000004</v>
      </c>
      <c r="L2742" s="36">
        <f t="shared" si="551"/>
        <v>72.400393750000006</v>
      </c>
      <c r="M2742" s="36">
        <f t="shared" si="552"/>
        <v>5.6617107912500009</v>
      </c>
      <c r="N2742" s="36">
        <f t="shared" si="553"/>
        <v>78.062104541250008</v>
      </c>
      <c r="O2742" s="36">
        <f t="shared" si="554"/>
        <v>14.224975522735164</v>
      </c>
      <c r="P2742" s="36">
        <f t="shared" si="555"/>
        <v>92.287080063985172</v>
      </c>
      <c r="Q2742" s="38" t="e">
        <v>#N/A</v>
      </c>
      <c r="R2742" s="39" t="str">
        <f t="shared" si="556"/>
        <v xml:space="preserve"> </v>
      </c>
      <c r="S2742" s="40"/>
      <c r="T2742" s="41" t="str">
        <f t="shared" si="557"/>
        <v/>
      </c>
      <c r="U2742" s="41" t="str">
        <f t="shared" si="558"/>
        <v/>
      </c>
      <c r="V2742" s="41" t="e">
        <f t="shared" si="546"/>
        <v>#N/A</v>
      </c>
      <c r="W2742" s="18" t="e">
        <f>_xlfn.XLOOKUP($B2742,'[1]Query2 w Prices'!$B:$B,'[1]Query2 w Prices'!$L:$L)</f>
        <v>#N/A</v>
      </c>
    </row>
    <row r="2743" spans="2:23" ht="16.5" customHeight="1" x14ac:dyDescent="0.25">
      <c r="B2743" s="32" t="s">
        <v>4497</v>
      </c>
      <c r="C2743" s="33" t="s">
        <v>7438</v>
      </c>
      <c r="D2743" s="34" t="str">
        <f>_xlfn.XLOOKUP($B2743,[1]Redo!$A:$A,[1]Redo!$AD:$AD)</f>
        <v>SGN,S11,BFY,W3-4,</v>
      </c>
      <c r="E2743" s="35">
        <v>1326</v>
      </c>
      <c r="F2743" s="36">
        <f>_xlfn.XLOOKUP($B2743,'[1]DOT Signs Costs (2)'!$A:$A,'[1]DOT Signs Costs (2)'!$Y:$Y)</f>
        <v>0.77759999999999996</v>
      </c>
      <c r="G2743" s="37">
        <f t="shared" si="548"/>
        <v>46.655999999999999</v>
      </c>
      <c r="H2743" s="36">
        <f>_xlfn.XLOOKUP($B2743,'[1]DOT Signs Costs (2)'!$A:$A,'[1]DOT Signs Costs (2)'!$W:$W)</f>
        <v>145.024</v>
      </c>
      <c r="I2743" s="36">
        <f t="shared" si="547"/>
        <v>36.072863999999996</v>
      </c>
      <c r="J2743" s="36">
        <f t="shared" si="549"/>
        <v>0.52099200000000001</v>
      </c>
      <c r="K2743" s="36">
        <f t="shared" si="550"/>
        <v>36.072863999999996</v>
      </c>
      <c r="L2743" s="36">
        <f t="shared" si="551"/>
        <v>181.61785600000002</v>
      </c>
      <c r="M2743" s="36">
        <f t="shared" si="552"/>
        <v>14.202516339200002</v>
      </c>
      <c r="N2743" s="36">
        <f t="shared" si="553"/>
        <v>195.82037233920002</v>
      </c>
      <c r="O2743" s="36">
        <f t="shared" si="554"/>
        <v>35.683639580919262</v>
      </c>
      <c r="P2743" s="36">
        <f t="shared" si="555"/>
        <v>231.5040119201193</v>
      </c>
      <c r="Q2743" s="38">
        <v>136.12</v>
      </c>
      <c r="R2743" s="39">
        <f t="shared" si="556"/>
        <v>-0.41201882908634707</v>
      </c>
      <c r="S2743" s="40"/>
      <c r="T2743" s="41" t="str">
        <f t="shared" si="557"/>
        <v/>
      </c>
      <c r="U2743" s="41" t="str">
        <f t="shared" si="558"/>
        <v/>
      </c>
      <c r="V2743" s="41">
        <f t="shared" si="546"/>
        <v>136.12</v>
      </c>
      <c r="W2743" s="18">
        <f>_xlfn.XLOOKUP($B2743,'[1]Query2 w Prices'!$B:$B,'[1]Query2 w Prices'!$L:$L)</f>
        <v>136.04230000000001</v>
      </c>
    </row>
    <row r="2744" spans="2:23" ht="16.5" customHeight="1" x14ac:dyDescent="0.25">
      <c r="B2744" s="42" t="s">
        <v>4498</v>
      </c>
      <c r="C2744" s="33" t="s">
        <v>7439</v>
      </c>
      <c r="D2744" s="34" t="str">
        <f>_xlfn.XLOOKUP($B2744,[1]Redo!$A:$A,[1]Redo!$AD:$AD)</f>
        <v>SGN,S11,BFY,W34C(CA),</v>
      </c>
      <c r="E2744" s="35">
        <v>1326</v>
      </c>
      <c r="F2744" s="36">
        <f>_xlfn.XLOOKUP($B2744,'[1]DOT Signs Costs (2)'!$A:$A,'[1]DOT Signs Costs (2)'!$Y:$Y)</f>
        <v>0.68172500000000014</v>
      </c>
      <c r="G2744" s="37">
        <f t="shared" si="548"/>
        <v>40.903500000000008</v>
      </c>
      <c r="H2744" s="36">
        <f>_xlfn.XLOOKUP($B2744,'[1]DOT Signs Costs (2)'!$A:$A,'[1]DOT Signs Costs (2)'!$W:$W)</f>
        <v>122.364</v>
      </c>
      <c r="I2744" s="36">
        <f t="shared" si="547"/>
        <v>31.625222750000006</v>
      </c>
      <c r="J2744" s="36">
        <f t="shared" si="549"/>
        <v>0.45675575000000013</v>
      </c>
      <c r="K2744" s="36">
        <f t="shared" si="550"/>
        <v>31.625222750000006</v>
      </c>
      <c r="L2744" s="36">
        <f t="shared" si="551"/>
        <v>154.44597850000002</v>
      </c>
      <c r="M2744" s="36">
        <f t="shared" si="552"/>
        <v>12.077675518700003</v>
      </c>
      <c r="N2744" s="36">
        <f t="shared" si="553"/>
        <v>166.52365401870003</v>
      </c>
      <c r="O2744" s="36">
        <f t="shared" si="554"/>
        <v>30.345004356380059</v>
      </c>
      <c r="P2744" s="36">
        <f t="shared" si="555"/>
        <v>196.86865837508009</v>
      </c>
      <c r="Q2744" s="38">
        <v>103.24</v>
      </c>
      <c r="R2744" s="39">
        <f t="shared" si="556"/>
        <v>-0.47558945719382084</v>
      </c>
      <c r="S2744" s="40"/>
      <c r="T2744" s="41" t="str">
        <f t="shared" si="557"/>
        <v/>
      </c>
      <c r="U2744" s="41" t="str">
        <f t="shared" si="558"/>
        <v/>
      </c>
      <c r="V2744" s="41">
        <f t="shared" si="546"/>
        <v>103.24</v>
      </c>
      <c r="W2744" s="18">
        <f>_xlfn.XLOOKUP($B2744,'[1]Query2 w Prices'!$B:$B,'[1]Query2 w Prices'!$L:$L)</f>
        <v>103.16540000000001</v>
      </c>
    </row>
    <row r="2745" spans="2:23" ht="16.5" customHeight="1" x14ac:dyDescent="0.25">
      <c r="B2745" s="32" t="s">
        <v>4501</v>
      </c>
      <c r="C2745" s="33" t="s">
        <v>7440</v>
      </c>
      <c r="D2745" s="34" t="str">
        <f>_xlfn.XLOOKUP($B2745,[1]Redo!$A:$A,[1]Redo!$AD:$AD)</f>
        <v>SGN,S11,BFY,W34C(CA),</v>
      </c>
      <c r="E2745" s="35">
        <v>1326</v>
      </c>
      <c r="F2745" s="36">
        <f>_xlfn.XLOOKUP($B2745,'[1]DOT Signs Costs (2)'!$A:$A,'[1]DOT Signs Costs (2)'!$Y:$Y)</f>
        <v>1.1564000000000003</v>
      </c>
      <c r="G2745" s="37">
        <f t="shared" si="548"/>
        <v>69.384000000000015</v>
      </c>
      <c r="H2745" s="36">
        <f>_xlfn.XLOOKUP($B2745,'[1]DOT Signs Costs (2)'!$A:$A,'[1]DOT Signs Costs (2)'!$W:$W)</f>
        <v>217.536</v>
      </c>
      <c r="I2745" s="36">
        <f t="shared" si="547"/>
        <v>53.645396000000012</v>
      </c>
      <c r="J2745" s="36">
        <f t="shared" si="549"/>
        <v>0.77478800000000025</v>
      </c>
      <c r="K2745" s="36">
        <f t="shared" si="550"/>
        <v>53.645396000000012</v>
      </c>
      <c r="L2745" s="36">
        <f t="shared" si="551"/>
        <v>271.95618400000001</v>
      </c>
      <c r="M2745" s="36">
        <f t="shared" si="552"/>
        <v>21.266973588800003</v>
      </c>
      <c r="N2745" s="36">
        <f t="shared" si="553"/>
        <v>293.22315758880001</v>
      </c>
      <c r="O2745" s="36">
        <f t="shared" si="554"/>
        <v>53.432997533338138</v>
      </c>
      <c r="P2745" s="36">
        <f t="shared" si="555"/>
        <v>346.65615512213816</v>
      </c>
      <c r="Q2745" s="38">
        <v>215.48</v>
      </c>
      <c r="R2745" s="39">
        <f t="shared" si="556"/>
        <v>-0.37840422904338905</v>
      </c>
      <c r="S2745" s="40"/>
      <c r="T2745" s="41" t="str">
        <f t="shared" si="557"/>
        <v/>
      </c>
      <c r="U2745" s="41" t="str">
        <f t="shared" si="558"/>
        <v/>
      </c>
      <c r="V2745" s="41">
        <f t="shared" si="546"/>
        <v>215.48</v>
      </c>
      <c r="W2745" s="18">
        <f>_xlfn.XLOOKUP($B2745,'[1]Query2 w Prices'!$B:$B,'[1]Query2 w Prices'!$L:$L)</f>
        <v>215.40039999999999</v>
      </c>
    </row>
    <row r="2746" spans="2:23" ht="16.5" customHeight="1" x14ac:dyDescent="0.25">
      <c r="B2746" s="42" t="s">
        <v>4502</v>
      </c>
      <c r="C2746" s="33" t="s">
        <v>7441</v>
      </c>
      <c r="D2746" s="34" t="str">
        <f>_xlfn.XLOOKUP($B2746,[1]Redo!$A:$A,[1]Redo!$AD:$AD)</f>
        <v>SGN,S11,BFY,W3-5,</v>
      </c>
      <c r="E2746" s="35">
        <v>1326</v>
      </c>
      <c r="F2746" s="36">
        <f>_xlfn.XLOOKUP($B2746,'[1]DOT Signs Costs (2)'!$A:$A,'[1]DOT Signs Costs (2)'!$Y:$Y)</f>
        <v>0.77759999999999996</v>
      </c>
      <c r="G2746" s="37">
        <f t="shared" si="548"/>
        <v>46.655999999999999</v>
      </c>
      <c r="H2746" s="36">
        <f>_xlfn.XLOOKUP($B2746,'[1]DOT Signs Costs (2)'!$A:$A,'[1]DOT Signs Costs (2)'!$W:$W)</f>
        <v>145.024</v>
      </c>
      <c r="I2746" s="36">
        <f t="shared" si="547"/>
        <v>36.072863999999996</v>
      </c>
      <c r="J2746" s="36">
        <f t="shared" si="549"/>
        <v>0.52099200000000001</v>
      </c>
      <c r="K2746" s="36">
        <f t="shared" si="550"/>
        <v>36.072863999999996</v>
      </c>
      <c r="L2746" s="36">
        <f t="shared" si="551"/>
        <v>181.61785600000002</v>
      </c>
      <c r="M2746" s="36">
        <f t="shared" si="552"/>
        <v>14.202516339200002</v>
      </c>
      <c r="N2746" s="36">
        <f t="shared" si="553"/>
        <v>195.82037233920002</v>
      </c>
      <c r="O2746" s="36">
        <f t="shared" si="554"/>
        <v>35.683639580919262</v>
      </c>
      <c r="P2746" s="36">
        <f t="shared" si="555"/>
        <v>231.5040119201193</v>
      </c>
      <c r="Q2746" s="38">
        <v>140.65</v>
      </c>
      <c r="R2746" s="39">
        <f t="shared" si="556"/>
        <v>-0.39245113363939699</v>
      </c>
      <c r="S2746" s="40"/>
      <c r="T2746" s="41" t="str">
        <f t="shared" si="557"/>
        <v/>
      </c>
      <c r="U2746" s="41" t="str">
        <f t="shared" si="558"/>
        <v/>
      </c>
      <c r="V2746" s="41">
        <f t="shared" si="546"/>
        <v>140.65</v>
      </c>
      <c r="W2746" s="18">
        <f>_xlfn.XLOOKUP($B2746,'[1]Query2 w Prices'!$B:$B,'[1]Query2 w Prices'!$L:$L)</f>
        <v>140.5771</v>
      </c>
    </row>
    <row r="2747" spans="2:23" ht="16.5" customHeight="1" x14ac:dyDescent="0.25">
      <c r="B2747" s="32" t="s">
        <v>4505</v>
      </c>
      <c r="C2747" s="33" t="s">
        <v>7442</v>
      </c>
      <c r="D2747" s="34" t="str">
        <f>_xlfn.XLOOKUP($B2747,[1]Redo!$A:$A,[1]Redo!$AD:$AD)</f>
        <v>SGN,S11,BFY,W3-5,</v>
      </c>
      <c r="E2747" s="35">
        <v>1326</v>
      </c>
      <c r="F2747" s="36">
        <f>_xlfn.XLOOKUP($B2747,'[1]DOT Signs Costs (2)'!$A:$A,'[1]DOT Signs Costs (2)'!$Y:$Y)</f>
        <v>0.46115</v>
      </c>
      <c r="G2747" s="37">
        <f t="shared" si="548"/>
        <v>27.669</v>
      </c>
      <c r="H2747" s="36">
        <f>_xlfn.XLOOKUP($B2747,'[1]DOT Signs Costs (2)'!$A:$A,'[1]DOT Signs Costs (2)'!$W:$W)</f>
        <v>81.576000000000008</v>
      </c>
      <c r="I2747" s="36">
        <f t="shared" si="547"/>
        <v>21.3927485</v>
      </c>
      <c r="J2747" s="36">
        <f t="shared" si="549"/>
        <v>0.30897050000000004</v>
      </c>
      <c r="K2747" s="36">
        <f t="shared" si="550"/>
        <v>21.3927485</v>
      </c>
      <c r="L2747" s="36">
        <f t="shared" si="551"/>
        <v>103.277719</v>
      </c>
      <c r="M2747" s="36">
        <f t="shared" si="552"/>
        <v>8.0763176258000016</v>
      </c>
      <c r="N2747" s="36">
        <f t="shared" si="553"/>
        <v>111.35403662580001</v>
      </c>
      <c r="O2747" s="36">
        <f t="shared" si="554"/>
        <v>20.291644129613871</v>
      </c>
      <c r="P2747" s="36">
        <f t="shared" si="555"/>
        <v>131.64568075541388</v>
      </c>
      <c r="Q2747" s="38">
        <v>74.900000000000006</v>
      </c>
      <c r="R2747" s="39">
        <f t="shared" si="556"/>
        <v>-0.43104855723175883</v>
      </c>
      <c r="S2747" s="40"/>
      <c r="T2747" s="41" t="str">
        <f t="shared" si="557"/>
        <v/>
      </c>
      <c r="U2747" s="41" t="str">
        <f t="shared" si="558"/>
        <v/>
      </c>
      <c r="V2747" s="41">
        <f t="shared" si="546"/>
        <v>74.900000000000006</v>
      </c>
      <c r="W2747" s="18">
        <f>_xlfn.XLOOKUP($B2747,'[1]Query2 w Prices'!$B:$B,'[1]Query2 w Prices'!$L:$L)</f>
        <v>74.823300000000003</v>
      </c>
    </row>
    <row r="2748" spans="2:23" ht="16.5" customHeight="1" x14ac:dyDescent="0.25">
      <c r="B2748" s="42" t="s">
        <v>4506</v>
      </c>
      <c r="C2748" s="33" t="s">
        <v>7944</v>
      </c>
      <c r="D2748" s="34" t="str">
        <f>_xlfn.XLOOKUP($B2748,[1]Redo!$A:$A,[1]Redo!$AD:$AD)</f>
        <v>SGN,S11,BFY,W3-5a,</v>
      </c>
      <c r="E2748" s="35">
        <v>1326</v>
      </c>
      <c r="F2748" s="36">
        <f>_xlfn.XLOOKUP($B2748,'[1]DOT Signs Costs (2)'!$A:$A,'[1]DOT Signs Costs (2)'!$Y:$Y)</f>
        <v>0.46115</v>
      </c>
      <c r="G2748" s="37">
        <f t="shared" si="548"/>
        <v>27.669</v>
      </c>
      <c r="H2748" s="36">
        <f>_xlfn.XLOOKUP($B2748,'[1]DOT Signs Costs (2)'!$A:$A,'[1]DOT Signs Costs (2)'!$W:$W)</f>
        <v>81.576000000000008</v>
      </c>
      <c r="I2748" s="36">
        <f t="shared" si="547"/>
        <v>21.3927485</v>
      </c>
      <c r="J2748" s="36">
        <f t="shared" si="549"/>
        <v>0.30897050000000004</v>
      </c>
      <c r="K2748" s="36">
        <f t="shared" si="550"/>
        <v>21.3927485</v>
      </c>
      <c r="L2748" s="36">
        <f t="shared" si="551"/>
        <v>103.277719</v>
      </c>
      <c r="M2748" s="36">
        <f t="shared" si="552"/>
        <v>8.0763176258000016</v>
      </c>
      <c r="N2748" s="36">
        <f t="shared" si="553"/>
        <v>111.35403662580001</v>
      </c>
      <c r="O2748" s="36">
        <f t="shared" si="554"/>
        <v>20.291644129613871</v>
      </c>
      <c r="P2748" s="36">
        <f t="shared" si="555"/>
        <v>131.64568075541388</v>
      </c>
      <c r="Q2748" s="38">
        <v>74.900000000000006</v>
      </c>
      <c r="R2748" s="39">
        <f t="shared" si="556"/>
        <v>-0.43104855723175883</v>
      </c>
      <c r="S2748" s="40"/>
      <c r="T2748" s="41" t="str">
        <f t="shared" si="557"/>
        <v/>
      </c>
      <c r="U2748" s="41" t="str">
        <f t="shared" si="558"/>
        <v/>
      </c>
      <c r="V2748" s="41">
        <f t="shared" si="546"/>
        <v>74.900000000000006</v>
      </c>
      <c r="W2748" s="18">
        <f>_xlfn.XLOOKUP($B2748,'[1]Query2 w Prices'!$B:$B,'[1]Query2 w Prices'!$L:$L)</f>
        <v>74.823300000000003</v>
      </c>
    </row>
    <row r="2749" spans="2:23" ht="16.5" customHeight="1" x14ac:dyDescent="0.25">
      <c r="B2749" s="32" t="s">
        <v>4509</v>
      </c>
      <c r="C2749" s="33" t="s">
        <v>7945</v>
      </c>
      <c r="D2749" s="34" t="str">
        <f>_xlfn.XLOOKUP($B2749,[1]Redo!$A:$A,[1]Redo!$AD:$AD)</f>
        <v>SGN,S11,BFY,W3-5a,</v>
      </c>
      <c r="E2749" s="35">
        <v>1326</v>
      </c>
      <c r="F2749" s="36">
        <f>_xlfn.XLOOKUP($B2749,'[1]DOT Signs Costs (2)'!$A:$A,'[1]DOT Signs Costs (2)'!$Y:$Y)</f>
        <v>0.77759999999999996</v>
      </c>
      <c r="G2749" s="37">
        <f t="shared" si="548"/>
        <v>46.655999999999999</v>
      </c>
      <c r="H2749" s="36">
        <f>_xlfn.XLOOKUP($B2749,'[1]DOT Signs Costs (2)'!$A:$A,'[1]DOT Signs Costs (2)'!$W:$W)</f>
        <v>145.024</v>
      </c>
      <c r="I2749" s="36">
        <f t="shared" si="547"/>
        <v>36.072863999999996</v>
      </c>
      <c r="J2749" s="36">
        <f t="shared" si="549"/>
        <v>0.52099200000000001</v>
      </c>
      <c r="K2749" s="36">
        <f t="shared" si="550"/>
        <v>36.072863999999996</v>
      </c>
      <c r="L2749" s="36">
        <f t="shared" si="551"/>
        <v>181.61785600000002</v>
      </c>
      <c r="M2749" s="36">
        <f t="shared" si="552"/>
        <v>14.202516339200002</v>
      </c>
      <c r="N2749" s="36">
        <f t="shared" si="553"/>
        <v>195.82037233920002</v>
      </c>
      <c r="O2749" s="36">
        <f t="shared" si="554"/>
        <v>35.683639580919262</v>
      </c>
      <c r="P2749" s="36">
        <f t="shared" si="555"/>
        <v>231.5040119201193</v>
      </c>
      <c r="Q2749" s="38">
        <v>140.65</v>
      </c>
      <c r="R2749" s="39">
        <f t="shared" si="556"/>
        <v>-0.39245113363939699</v>
      </c>
      <c r="S2749" s="40"/>
      <c r="T2749" s="41" t="str">
        <f t="shared" si="557"/>
        <v/>
      </c>
      <c r="U2749" s="41" t="str">
        <f t="shared" si="558"/>
        <v/>
      </c>
      <c r="V2749" s="41">
        <f t="shared" si="546"/>
        <v>140.65</v>
      </c>
      <c r="W2749" s="18">
        <f>_xlfn.XLOOKUP($B2749,'[1]Query2 w Prices'!$B:$B,'[1]Query2 w Prices'!$L:$L)</f>
        <v>140.5771</v>
      </c>
    </row>
    <row r="2750" spans="2:23" ht="16.5" customHeight="1" x14ac:dyDescent="0.25">
      <c r="B2750" s="42" t="s">
        <v>4511</v>
      </c>
      <c r="C2750" s="33" t="s">
        <v>7946</v>
      </c>
      <c r="D2750" s="34" t="str">
        <f>_xlfn.XLOOKUP($B2750,[1]Redo!$A:$A,[1]Redo!$AD:$AD)</f>
        <v>SGN,S11,BFY,W3-5b,</v>
      </c>
      <c r="E2750" s="35">
        <v>1326</v>
      </c>
      <c r="F2750" s="36">
        <f>_xlfn.XLOOKUP($B2750,'[1]DOT Signs Costs (2)'!$A:$A,'[1]DOT Signs Costs (2)'!$Y:$Y)</f>
        <v>0.46115</v>
      </c>
      <c r="G2750" s="37">
        <f t="shared" si="548"/>
        <v>27.669</v>
      </c>
      <c r="H2750" s="36">
        <f>_xlfn.XLOOKUP($B2750,'[1]DOT Signs Costs (2)'!$A:$A,'[1]DOT Signs Costs (2)'!$W:$W)</f>
        <v>81.576000000000008</v>
      </c>
      <c r="I2750" s="36">
        <f t="shared" si="547"/>
        <v>21.3927485</v>
      </c>
      <c r="J2750" s="36">
        <f t="shared" si="549"/>
        <v>0.30897050000000004</v>
      </c>
      <c r="K2750" s="36">
        <f t="shared" si="550"/>
        <v>21.3927485</v>
      </c>
      <c r="L2750" s="36">
        <f t="shared" si="551"/>
        <v>103.277719</v>
      </c>
      <c r="M2750" s="36">
        <f t="shared" si="552"/>
        <v>8.0763176258000016</v>
      </c>
      <c r="N2750" s="36">
        <f t="shared" si="553"/>
        <v>111.35403662580001</v>
      </c>
      <c r="O2750" s="36">
        <f t="shared" si="554"/>
        <v>20.291644129613871</v>
      </c>
      <c r="P2750" s="36">
        <f t="shared" si="555"/>
        <v>131.64568075541388</v>
      </c>
      <c r="Q2750" s="38" t="e">
        <v>#N/A</v>
      </c>
      <c r="R2750" s="39" t="str">
        <f t="shared" si="556"/>
        <v xml:space="preserve"> </v>
      </c>
      <c r="S2750" s="40"/>
      <c r="T2750" s="41" t="str">
        <f t="shared" si="557"/>
        <v/>
      </c>
      <c r="U2750" s="41" t="str">
        <f t="shared" si="558"/>
        <v/>
      </c>
      <c r="V2750" s="41" t="e">
        <f t="shared" si="546"/>
        <v>#N/A</v>
      </c>
      <c r="W2750" s="18" t="e">
        <f>_xlfn.XLOOKUP($B2750,'[1]Query2 w Prices'!$B:$B,'[1]Query2 w Prices'!$L:$L)</f>
        <v>#N/A</v>
      </c>
    </row>
    <row r="2751" spans="2:23" ht="16.5" customHeight="1" x14ac:dyDescent="0.25">
      <c r="B2751" s="32" t="s">
        <v>4512</v>
      </c>
      <c r="C2751" s="33" t="s">
        <v>7947</v>
      </c>
      <c r="D2751" s="34" t="str">
        <f>_xlfn.XLOOKUP($B2751,[1]Redo!$A:$A,[1]Redo!$AD:$AD)</f>
        <v>SGN,S11,BFY,W3-5b,</v>
      </c>
      <c r="E2751" s="35">
        <v>1326</v>
      </c>
      <c r="F2751" s="36">
        <f>_xlfn.XLOOKUP($B2751,'[1]DOT Signs Costs (2)'!$A:$A,'[1]DOT Signs Costs (2)'!$Y:$Y)</f>
        <v>0.77759999999999996</v>
      </c>
      <c r="G2751" s="37">
        <f t="shared" si="548"/>
        <v>46.655999999999999</v>
      </c>
      <c r="H2751" s="36">
        <f>_xlfn.XLOOKUP($B2751,'[1]DOT Signs Costs (2)'!$A:$A,'[1]DOT Signs Costs (2)'!$W:$W)</f>
        <v>145.024</v>
      </c>
      <c r="I2751" s="36">
        <f t="shared" si="547"/>
        <v>36.072863999999996</v>
      </c>
      <c r="J2751" s="36">
        <f t="shared" si="549"/>
        <v>0.52099200000000001</v>
      </c>
      <c r="K2751" s="36">
        <f t="shared" si="550"/>
        <v>36.072863999999996</v>
      </c>
      <c r="L2751" s="36">
        <f t="shared" si="551"/>
        <v>181.61785600000002</v>
      </c>
      <c r="M2751" s="36">
        <f t="shared" si="552"/>
        <v>14.202516339200002</v>
      </c>
      <c r="N2751" s="36">
        <f t="shared" si="553"/>
        <v>195.82037233920002</v>
      </c>
      <c r="O2751" s="36">
        <f t="shared" si="554"/>
        <v>35.683639580919262</v>
      </c>
      <c r="P2751" s="36">
        <f t="shared" si="555"/>
        <v>231.5040119201193</v>
      </c>
      <c r="Q2751" s="38" t="e">
        <v>#N/A</v>
      </c>
      <c r="R2751" s="39" t="str">
        <f t="shared" si="556"/>
        <v xml:space="preserve"> </v>
      </c>
      <c r="S2751" s="40"/>
      <c r="T2751" s="41" t="str">
        <f t="shared" si="557"/>
        <v/>
      </c>
      <c r="U2751" s="41" t="str">
        <f t="shared" si="558"/>
        <v/>
      </c>
      <c r="V2751" s="41" t="e">
        <f t="shared" si="546"/>
        <v>#N/A</v>
      </c>
      <c r="W2751" s="18" t="e">
        <f>_xlfn.XLOOKUP($B2751,'[1]Query2 w Prices'!$B:$B,'[1]Query2 w Prices'!$L:$L)</f>
        <v>#N/A</v>
      </c>
    </row>
    <row r="2752" spans="2:23" ht="16.5" customHeight="1" x14ac:dyDescent="0.25">
      <c r="B2752" s="42" t="s">
        <v>4513</v>
      </c>
      <c r="C2752" s="33" t="s">
        <v>7948</v>
      </c>
      <c r="D2752" s="34" t="str">
        <f>_xlfn.XLOOKUP($B2752,[1]Redo!$A:$A,[1]Redo!$AD:$AD)</f>
        <v>SGN,S11,BFY,W3-5c,</v>
      </c>
      <c r="E2752" s="35">
        <v>1326</v>
      </c>
      <c r="F2752" s="36">
        <f>_xlfn.XLOOKUP($B2752,'[1]DOT Signs Costs (2)'!$A:$A,'[1]DOT Signs Costs (2)'!$Y:$Y)</f>
        <v>0.46115</v>
      </c>
      <c r="G2752" s="37">
        <f t="shared" si="548"/>
        <v>27.669</v>
      </c>
      <c r="H2752" s="36">
        <f>_xlfn.XLOOKUP($B2752,'[1]DOT Signs Costs (2)'!$A:$A,'[1]DOT Signs Costs (2)'!$W:$W)</f>
        <v>81.576000000000008</v>
      </c>
      <c r="I2752" s="36">
        <f t="shared" si="547"/>
        <v>21.3927485</v>
      </c>
      <c r="J2752" s="36">
        <f t="shared" si="549"/>
        <v>0.30897050000000004</v>
      </c>
      <c r="K2752" s="36">
        <f t="shared" si="550"/>
        <v>21.3927485</v>
      </c>
      <c r="L2752" s="36">
        <f t="shared" si="551"/>
        <v>103.277719</v>
      </c>
      <c r="M2752" s="36">
        <f t="shared" si="552"/>
        <v>8.0763176258000016</v>
      </c>
      <c r="N2752" s="36">
        <f t="shared" si="553"/>
        <v>111.35403662580001</v>
      </c>
      <c r="O2752" s="36">
        <f t="shared" si="554"/>
        <v>20.291644129613871</v>
      </c>
      <c r="P2752" s="36">
        <f t="shared" si="555"/>
        <v>131.64568075541388</v>
      </c>
      <c r="Q2752" s="38" t="e">
        <v>#N/A</v>
      </c>
      <c r="R2752" s="39" t="str">
        <f t="shared" si="556"/>
        <v xml:space="preserve"> </v>
      </c>
      <c r="S2752" s="40"/>
      <c r="T2752" s="41" t="str">
        <f t="shared" si="557"/>
        <v/>
      </c>
      <c r="U2752" s="41" t="str">
        <f t="shared" si="558"/>
        <v/>
      </c>
      <c r="V2752" s="41" t="e">
        <f t="shared" si="546"/>
        <v>#N/A</v>
      </c>
      <c r="W2752" s="18" t="e">
        <f>_xlfn.XLOOKUP($B2752,'[1]Query2 w Prices'!$B:$B,'[1]Query2 w Prices'!$L:$L)</f>
        <v>#N/A</v>
      </c>
    </row>
    <row r="2753" spans="2:23" ht="16.5" customHeight="1" x14ac:dyDescent="0.25">
      <c r="B2753" s="32" t="s">
        <v>4514</v>
      </c>
      <c r="C2753" s="33" t="s">
        <v>7949</v>
      </c>
      <c r="D2753" s="34" t="str">
        <f>_xlfn.XLOOKUP($B2753,[1]Redo!$A:$A,[1]Redo!$AD:$AD)</f>
        <v>SGN,S11,BFY,W3-5c,</v>
      </c>
      <c r="E2753" s="35">
        <v>1326</v>
      </c>
      <c r="F2753" s="36">
        <f>_xlfn.XLOOKUP($B2753,'[1]DOT Signs Costs (2)'!$A:$A,'[1]DOT Signs Costs (2)'!$Y:$Y)</f>
        <v>0.77759999999999996</v>
      </c>
      <c r="G2753" s="37">
        <f t="shared" si="548"/>
        <v>46.655999999999999</v>
      </c>
      <c r="H2753" s="36">
        <f>_xlfn.XLOOKUP($B2753,'[1]DOT Signs Costs (2)'!$A:$A,'[1]DOT Signs Costs (2)'!$W:$W)</f>
        <v>145.024</v>
      </c>
      <c r="I2753" s="36">
        <f t="shared" si="547"/>
        <v>36.072863999999996</v>
      </c>
      <c r="J2753" s="36">
        <f t="shared" si="549"/>
        <v>0.52099200000000001</v>
      </c>
      <c r="K2753" s="36">
        <f t="shared" si="550"/>
        <v>36.072863999999996</v>
      </c>
      <c r="L2753" s="36">
        <f t="shared" si="551"/>
        <v>181.61785600000002</v>
      </c>
      <c r="M2753" s="36">
        <f t="shared" si="552"/>
        <v>14.202516339200002</v>
      </c>
      <c r="N2753" s="36">
        <f t="shared" si="553"/>
        <v>195.82037233920002</v>
      </c>
      <c r="O2753" s="36">
        <f t="shared" si="554"/>
        <v>35.683639580919262</v>
      </c>
      <c r="P2753" s="36">
        <f t="shared" si="555"/>
        <v>231.5040119201193</v>
      </c>
      <c r="Q2753" s="38" t="e">
        <v>#N/A</v>
      </c>
      <c r="R2753" s="39" t="str">
        <f t="shared" si="556"/>
        <v xml:space="preserve"> </v>
      </c>
      <c r="S2753" s="40"/>
      <c r="T2753" s="41" t="str">
        <f t="shared" si="557"/>
        <v/>
      </c>
      <c r="U2753" s="41" t="str">
        <f t="shared" si="558"/>
        <v/>
      </c>
      <c r="V2753" s="41" t="e">
        <f t="shared" si="546"/>
        <v>#N/A</v>
      </c>
      <c r="W2753" s="18" t="e">
        <f>_xlfn.XLOOKUP($B2753,'[1]Query2 w Prices'!$B:$B,'[1]Query2 w Prices'!$L:$L)</f>
        <v>#N/A</v>
      </c>
    </row>
    <row r="2754" spans="2:23" ht="16.5" customHeight="1" x14ac:dyDescent="0.25">
      <c r="B2754" s="42" t="s">
        <v>4515</v>
      </c>
      <c r="C2754" s="33" t="s">
        <v>7443</v>
      </c>
      <c r="D2754" s="34" t="str">
        <f>_xlfn.XLOOKUP($B2754,[1]Redo!$A:$A,[1]Redo!$AD:$AD)</f>
        <v>SGN,S11,BFY,W3-6,</v>
      </c>
      <c r="E2754" s="35">
        <v>1326</v>
      </c>
      <c r="F2754" s="36">
        <f>_xlfn.XLOOKUP($B2754,'[1]DOT Signs Costs (2)'!$A:$A,'[1]DOT Signs Costs (2)'!$Y:$Y)</f>
        <v>0.46115</v>
      </c>
      <c r="G2754" s="37">
        <f t="shared" si="548"/>
        <v>27.669</v>
      </c>
      <c r="H2754" s="36">
        <f>_xlfn.XLOOKUP($B2754,'[1]DOT Signs Costs (2)'!$A:$A,'[1]DOT Signs Costs (2)'!$W:$W)</f>
        <v>81.576000000000008</v>
      </c>
      <c r="I2754" s="36">
        <f t="shared" si="547"/>
        <v>21.3927485</v>
      </c>
      <c r="J2754" s="36">
        <f t="shared" si="549"/>
        <v>0.30897050000000004</v>
      </c>
      <c r="K2754" s="36">
        <f t="shared" si="550"/>
        <v>21.3927485</v>
      </c>
      <c r="L2754" s="36">
        <f t="shared" si="551"/>
        <v>103.277719</v>
      </c>
      <c r="M2754" s="36">
        <f t="shared" si="552"/>
        <v>8.0763176258000016</v>
      </c>
      <c r="N2754" s="36">
        <f t="shared" si="553"/>
        <v>111.35403662580001</v>
      </c>
      <c r="O2754" s="36">
        <f t="shared" si="554"/>
        <v>20.291644129613871</v>
      </c>
      <c r="P2754" s="36">
        <f t="shared" si="555"/>
        <v>131.64568075541388</v>
      </c>
      <c r="Q2754" s="38">
        <v>74.900000000000006</v>
      </c>
      <c r="R2754" s="39">
        <f t="shared" si="556"/>
        <v>-0.43104855723175883</v>
      </c>
      <c r="S2754" s="40"/>
      <c r="T2754" s="41" t="str">
        <f t="shared" si="557"/>
        <v/>
      </c>
      <c r="U2754" s="41" t="str">
        <f t="shared" si="558"/>
        <v/>
      </c>
      <c r="V2754" s="41">
        <f t="shared" si="546"/>
        <v>74.900000000000006</v>
      </c>
      <c r="W2754" s="18">
        <f>_xlfn.XLOOKUP($B2754,'[1]Query2 w Prices'!$B:$B,'[1]Query2 w Prices'!$L:$L)</f>
        <v>74.823300000000003</v>
      </c>
    </row>
    <row r="2755" spans="2:23" ht="16.5" customHeight="1" x14ac:dyDescent="0.25">
      <c r="B2755" s="32" t="s">
        <v>4518</v>
      </c>
      <c r="C2755" s="33" t="s">
        <v>7444</v>
      </c>
      <c r="D2755" s="34" t="str">
        <f>_xlfn.XLOOKUP($B2755,[1]Redo!$A:$A,[1]Redo!$AD:$AD)</f>
        <v>SGN,S11,BFY,W3-6,</v>
      </c>
      <c r="E2755" s="35">
        <v>1326</v>
      </c>
      <c r="F2755" s="36">
        <f>_xlfn.XLOOKUP($B2755,'[1]DOT Signs Costs (2)'!$A:$A,'[1]DOT Signs Costs (2)'!$Y:$Y)</f>
        <v>0.77759999999999996</v>
      </c>
      <c r="G2755" s="37">
        <f t="shared" si="548"/>
        <v>46.655999999999999</v>
      </c>
      <c r="H2755" s="36">
        <f>_xlfn.XLOOKUP($B2755,'[1]DOT Signs Costs (2)'!$A:$A,'[1]DOT Signs Costs (2)'!$W:$W)</f>
        <v>145.024</v>
      </c>
      <c r="I2755" s="36">
        <f t="shared" si="547"/>
        <v>36.072863999999996</v>
      </c>
      <c r="J2755" s="36">
        <f t="shared" si="549"/>
        <v>0.52099200000000001</v>
      </c>
      <c r="K2755" s="36">
        <f t="shared" si="550"/>
        <v>36.072863999999996</v>
      </c>
      <c r="L2755" s="36">
        <f t="shared" si="551"/>
        <v>181.61785600000002</v>
      </c>
      <c r="M2755" s="36">
        <f t="shared" si="552"/>
        <v>14.202516339200002</v>
      </c>
      <c r="N2755" s="36">
        <f t="shared" si="553"/>
        <v>195.82037233920002</v>
      </c>
      <c r="O2755" s="36">
        <f t="shared" si="554"/>
        <v>35.683639580919262</v>
      </c>
      <c r="P2755" s="36">
        <f t="shared" si="555"/>
        <v>231.5040119201193</v>
      </c>
      <c r="Q2755" s="38">
        <v>140.65</v>
      </c>
      <c r="R2755" s="39">
        <f t="shared" si="556"/>
        <v>-0.39245113363939699</v>
      </c>
      <c r="S2755" s="40"/>
      <c r="T2755" s="41" t="str">
        <f t="shared" si="557"/>
        <v/>
      </c>
      <c r="U2755" s="41" t="str">
        <f t="shared" si="558"/>
        <v/>
      </c>
      <c r="V2755" s="41">
        <f t="shared" si="546"/>
        <v>140.65</v>
      </c>
      <c r="W2755" s="18">
        <f>_xlfn.XLOOKUP($B2755,'[1]Query2 w Prices'!$B:$B,'[1]Query2 w Prices'!$L:$L)</f>
        <v>140.5771</v>
      </c>
    </row>
    <row r="2756" spans="2:23" ht="16.5" customHeight="1" x14ac:dyDescent="0.25">
      <c r="B2756" s="42" t="s">
        <v>4519</v>
      </c>
      <c r="C2756" s="33" t="s">
        <v>7445</v>
      </c>
      <c r="D2756" s="34" t="str">
        <f>_xlfn.XLOOKUP($B2756,[1]Redo!$A:$A,[1]Redo!$AD:$AD)</f>
        <v>SGN,S11,BFY,W3-6,</v>
      </c>
      <c r="E2756" s="35">
        <v>1326</v>
      </c>
      <c r="F2756" s="36">
        <f>_xlfn.XLOOKUP($B2756,'[1]DOT Signs Costs (2)'!$A:$A,'[1]DOT Signs Costs (2)'!$Y:$Y)</f>
        <v>1.1787500000000002</v>
      </c>
      <c r="G2756" s="37">
        <f t="shared" si="548"/>
        <v>70.725000000000009</v>
      </c>
      <c r="H2756" s="36">
        <f>_xlfn.XLOOKUP($B2756,'[1]DOT Signs Costs (2)'!$A:$A,'[1]DOT Signs Costs (2)'!$W:$W)</f>
        <v>226.60000000000002</v>
      </c>
      <c r="I2756" s="36">
        <f t="shared" si="547"/>
        <v>54.682212500000013</v>
      </c>
      <c r="J2756" s="36">
        <f t="shared" si="549"/>
        <v>0.78976250000000014</v>
      </c>
      <c r="K2756" s="36">
        <f t="shared" si="550"/>
        <v>54.682212500000013</v>
      </c>
      <c r="L2756" s="36">
        <f t="shared" si="551"/>
        <v>282.07197500000001</v>
      </c>
      <c r="M2756" s="36">
        <f t="shared" si="552"/>
        <v>22.058028445000001</v>
      </c>
      <c r="N2756" s="36">
        <f t="shared" si="553"/>
        <v>304.130003445</v>
      </c>
      <c r="O2756" s="36">
        <f t="shared" si="554"/>
        <v>55.420512682288617</v>
      </c>
      <c r="P2756" s="36">
        <f t="shared" si="555"/>
        <v>359.55051612728863</v>
      </c>
      <c r="Q2756" s="38">
        <v>566.91999999999996</v>
      </c>
      <c r="R2756" s="39">
        <f t="shared" si="556"/>
        <v>0.57674645027987681</v>
      </c>
      <c r="S2756" s="40"/>
      <c r="T2756" s="41" t="str">
        <f t="shared" si="557"/>
        <v/>
      </c>
      <c r="U2756" s="41" t="str">
        <f t="shared" si="558"/>
        <v/>
      </c>
      <c r="V2756" s="41">
        <f t="shared" si="546"/>
        <v>566.91999999999996</v>
      </c>
      <c r="W2756" s="18">
        <f>_xlfn.XLOOKUP($B2756,'[1]Query2 w Prices'!$B:$B,'[1]Query2 w Prices'!$L:$L)</f>
        <v>566.84310000000005</v>
      </c>
    </row>
    <row r="2757" spans="2:23" ht="16.5" customHeight="1" x14ac:dyDescent="0.25">
      <c r="B2757" s="32" t="s">
        <v>4520</v>
      </c>
      <c r="C2757" s="33" t="s">
        <v>7446</v>
      </c>
      <c r="D2757" s="34" t="str">
        <f>_xlfn.XLOOKUP($B2757,[1]Redo!$A:$A,[1]Redo!$AD:$AD)</f>
        <v>SGN,S11,BFY,W3-7,</v>
      </c>
      <c r="E2757" s="35">
        <v>1326</v>
      </c>
      <c r="F2757" s="36">
        <f>_xlfn.XLOOKUP($B2757,'[1]DOT Signs Costs (2)'!$A:$A,'[1]DOT Signs Costs (2)'!$Y:$Y)</f>
        <v>0.46115</v>
      </c>
      <c r="G2757" s="37">
        <f t="shared" si="548"/>
        <v>27.669</v>
      </c>
      <c r="H2757" s="36">
        <f>_xlfn.XLOOKUP($B2757,'[1]DOT Signs Costs (2)'!$A:$A,'[1]DOT Signs Costs (2)'!$W:$W)</f>
        <v>81.576000000000008</v>
      </c>
      <c r="I2757" s="36">
        <f t="shared" si="547"/>
        <v>21.3927485</v>
      </c>
      <c r="J2757" s="36">
        <f t="shared" si="549"/>
        <v>0.30897050000000004</v>
      </c>
      <c r="K2757" s="36">
        <f t="shared" si="550"/>
        <v>21.3927485</v>
      </c>
      <c r="L2757" s="36">
        <f t="shared" si="551"/>
        <v>103.277719</v>
      </c>
      <c r="M2757" s="36">
        <f t="shared" si="552"/>
        <v>8.0763176258000016</v>
      </c>
      <c r="N2757" s="36">
        <f t="shared" si="553"/>
        <v>111.35403662580001</v>
      </c>
      <c r="O2757" s="36">
        <f t="shared" si="554"/>
        <v>20.291644129613871</v>
      </c>
      <c r="P2757" s="36">
        <f t="shared" si="555"/>
        <v>131.64568075541388</v>
      </c>
      <c r="Q2757" s="38">
        <v>74.900000000000006</v>
      </c>
      <c r="R2757" s="39">
        <f t="shared" si="556"/>
        <v>-0.43104855723175883</v>
      </c>
      <c r="S2757" s="40"/>
      <c r="T2757" s="41" t="str">
        <f t="shared" si="557"/>
        <v/>
      </c>
      <c r="U2757" s="41" t="str">
        <f t="shared" si="558"/>
        <v/>
      </c>
      <c r="V2757" s="41">
        <f t="shared" si="546"/>
        <v>74.900000000000006</v>
      </c>
      <c r="W2757" s="18">
        <f>_xlfn.XLOOKUP($B2757,'[1]Query2 w Prices'!$B:$B,'[1]Query2 w Prices'!$L:$L)</f>
        <v>74.823300000000003</v>
      </c>
    </row>
    <row r="2758" spans="2:23" ht="16.5" customHeight="1" x14ac:dyDescent="0.25">
      <c r="B2758" s="42" t="s">
        <v>4523</v>
      </c>
      <c r="C2758" s="33" t="s">
        <v>7447</v>
      </c>
      <c r="D2758" s="34" t="str">
        <f>_xlfn.XLOOKUP($B2758,[1]Redo!$A:$A,[1]Redo!$AD:$AD)</f>
        <v>SGN,S11,BFY,W3-8,</v>
      </c>
      <c r="E2758" s="35">
        <v>1326</v>
      </c>
      <c r="F2758" s="36">
        <f>_xlfn.XLOOKUP($B2758,'[1]DOT Signs Costs (2)'!$A:$A,'[1]DOT Signs Costs (2)'!$Y:$Y)</f>
        <v>0.46115</v>
      </c>
      <c r="G2758" s="37">
        <f t="shared" si="548"/>
        <v>27.669</v>
      </c>
      <c r="H2758" s="36">
        <f>_xlfn.XLOOKUP($B2758,'[1]DOT Signs Costs (2)'!$A:$A,'[1]DOT Signs Costs (2)'!$W:$W)</f>
        <v>81.576000000000008</v>
      </c>
      <c r="I2758" s="36">
        <f t="shared" si="547"/>
        <v>21.3927485</v>
      </c>
      <c r="J2758" s="36">
        <f t="shared" si="549"/>
        <v>0.30897050000000004</v>
      </c>
      <c r="K2758" s="36">
        <f t="shared" si="550"/>
        <v>21.3927485</v>
      </c>
      <c r="L2758" s="36">
        <f t="shared" si="551"/>
        <v>103.277719</v>
      </c>
      <c r="M2758" s="36">
        <f t="shared" si="552"/>
        <v>8.0763176258000016</v>
      </c>
      <c r="N2758" s="36">
        <f t="shared" si="553"/>
        <v>111.35403662580001</v>
      </c>
      <c r="O2758" s="36">
        <f t="shared" si="554"/>
        <v>20.291644129613871</v>
      </c>
      <c r="P2758" s="36">
        <f t="shared" si="555"/>
        <v>131.64568075541388</v>
      </c>
      <c r="Q2758" s="38">
        <v>74.900000000000006</v>
      </c>
      <c r="R2758" s="39">
        <f t="shared" si="556"/>
        <v>-0.43104855723175883</v>
      </c>
      <c r="S2758" s="40"/>
      <c r="T2758" s="41" t="str">
        <f t="shared" si="557"/>
        <v/>
      </c>
      <c r="U2758" s="41" t="str">
        <f t="shared" si="558"/>
        <v/>
      </c>
      <c r="V2758" s="41">
        <f t="shared" ref="V2758:V2821" si="559">ROUND($W2758+7.75%,2)</f>
        <v>74.900000000000006</v>
      </c>
      <c r="W2758" s="18">
        <f>_xlfn.XLOOKUP($B2758,'[1]Query2 w Prices'!$B:$B,'[1]Query2 w Prices'!$L:$L)</f>
        <v>74.823300000000003</v>
      </c>
    </row>
    <row r="2759" spans="2:23" ht="16.5" customHeight="1" x14ac:dyDescent="0.25">
      <c r="B2759" s="32" t="s">
        <v>4526</v>
      </c>
      <c r="C2759" s="33" t="s">
        <v>7448</v>
      </c>
      <c r="D2759" s="34" t="str">
        <f>_xlfn.XLOOKUP($B2759,[1]Redo!$A:$A,[1]Redo!$AD:$AD)</f>
        <v>SGN,S11,BFY,W38(CA),</v>
      </c>
      <c r="E2759" s="35">
        <v>1326</v>
      </c>
      <c r="F2759" s="36">
        <f>_xlfn.XLOOKUP($B2759,'[1]DOT Signs Costs (2)'!$A:$A,'[1]DOT Signs Costs (2)'!$Y:$Y)</f>
        <v>0.77759999999999996</v>
      </c>
      <c r="G2759" s="37">
        <f t="shared" si="548"/>
        <v>46.655999999999999</v>
      </c>
      <c r="H2759" s="36">
        <f>_xlfn.XLOOKUP($B2759,'[1]DOT Signs Costs (2)'!$A:$A,'[1]DOT Signs Costs (2)'!$W:$W)</f>
        <v>145.024</v>
      </c>
      <c r="I2759" s="36">
        <f t="shared" ref="I2759:I2822" si="560">F2759*$K$4</f>
        <v>36.072863999999996</v>
      </c>
      <c r="J2759" s="36">
        <f t="shared" si="549"/>
        <v>0.52099200000000001</v>
      </c>
      <c r="K2759" s="36">
        <f t="shared" si="550"/>
        <v>36.072863999999996</v>
      </c>
      <c r="L2759" s="36">
        <f t="shared" si="551"/>
        <v>181.61785600000002</v>
      </c>
      <c r="M2759" s="36">
        <f t="shared" si="552"/>
        <v>14.202516339200002</v>
      </c>
      <c r="N2759" s="36">
        <f t="shared" si="553"/>
        <v>195.82037233920002</v>
      </c>
      <c r="O2759" s="36">
        <f t="shared" si="554"/>
        <v>35.683639580919262</v>
      </c>
      <c r="P2759" s="36">
        <f t="shared" si="555"/>
        <v>231.5040119201193</v>
      </c>
      <c r="Q2759" s="38">
        <v>140.65</v>
      </c>
      <c r="R2759" s="39">
        <f t="shared" si="556"/>
        <v>-0.39245113363939699</v>
      </c>
      <c r="S2759" s="40"/>
      <c r="T2759" s="41" t="str">
        <f t="shared" si="557"/>
        <v/>
      </c>
      <c r="U2759" s="41" t="str">
        <f t="shared" si="558"/>
        <v/>
      </c>
      <c r="V2759" s="41">
        <f t="shared" si="559"/>
        <v>140.65</v>
      </c>
      <c r="W2759" s="18">
        <f>_xlfn.XLOOKUP($B2759,'[1]Query2 w Prices'!$B:$B,'[1]Query2 w Prices'!$L:$L)</f>
        <v>140.5771</v>
      </c>
    </row>
    <row r="2760" spans="2:23" ht="16.5" customHeight="1" x14ac:dyDescent="0.25">
      <c r="B2760" s="42" t="s">
        <v>4529</v>
      </c>
      <c r="C2760" s="33" t="s">
        <v>7449</v>
      </c>
      <c r="D2760" s="34" t="str">
        <f>_xlfn.XLOOKUP($B2760,[1]Redo!$A:$A,[1]Redo!$AD:$AD)</f>
        <v>SGN,S11,BFY,W38(CA),</v>
      </c>
      <c r="E2760" s="35">
        <v>1326</v>
      </c>
      <c r="F2760" s="36">
        <f>_xlfn.XLOOKUP($B2760,'[1]DOT Signs Costs (2)'!$A:$A,'[1]DOT Signs Costs (2)'!$Y:$Y)</f>
        <v>0.33468750000000008</v>
      </c>
      <c r="G2760" s="37">
        <f t="shared" si="548"/>
        <v>20.081250000000004</v>
      </c>
      <c r="H2760" s="36">
        <f>_xlfn.XLOOKUP($B2760,'[1]DOT Signs Costs (2)'!$A:$A,'[1]DOT Signs Costs (2)'!$W:$W)</f>
        <v>56.650000000000006</v>
      </c>
      <c r="I2760" s="36">
        <f t="shared" si="560"/>
        <v>15.526153125000004</v>
      </c>
      <c r="J2760" s="36">
        <f t="shared" si="549"/>
        <v>0.22424062500000008</v>
      </c>
      <c r="K2760" s="36">
        <f t="shared" si="550"/>
        <v>15.526153125000004</v>
      </c>
      <c r="L2760" s="36">
        <f t="shared" si="551"/>
        <v>72.400393750000006</v>
      </c>
      <c r="M2760" s="36">
        <f t="shared" si="552"/>
        <v>5.6617107912500009</v>
      </c>
      <c r="N2760" s="36">
        <f t="shared" si="553"/>
        <v>78.062104541250008</v>
      </c>
      <c r="O2760" s="36">
        <f t="shared" si="554"/>
        <v>14.224975522735164</v>
      </c>
      <c r="P2760" s="36">
        <f t="shared" si="555"/>
        <v>92.287080063985172</v>
      </c>
      <c r="Q2760" s="38" t="e">
        <v>#N/A</v>
      </c>
      <c r="R2760" s="39" t="str">
        <f t="shared" si="556"/>
        <v xml:space="preserve"> </v>
      </c>
      <c r="S2760" s="40"/>
      <c r="T2760" s="41" t="str">
        <f t="shared" si="557"/>
        <v/>
      </c>
      <c r="U2760" s="41" t="str">
        <f t="shared" si="558"/>
        <v/>
      </c>
      <c r="V2760" s="41" t="e">
        <f t="shared" si="559"/>
        <v>#N/A</v>
      </c>
      <c r="W2760" s="18" t="e">
        <f>_xlfn.XLOOKUP($B2760,'[1]Query2 w Prices'!$B:$B,'[1]Query2 w Prices'!$L:$L)</f>
        <v>#N/A</v>
      </c>
    </row>
    <row r="2761" spans="2:23" ht="16.5" customHeight="1" x14ac:dyDescent="0.25">
      <c r="B2761" s="32" t="s">
        <v>4530</v>
      </c>
      <c r="C2761" s="33" t="s">
        <v>7450</v>
      </c>
      <c r="D2761" s="34" t="str">
        <f>_xlfn.XLOOKUP($B2761,[1]Redo!$A:$A,[1]Redo!$AD:$AD)</f>
        <v>SGN,S11,BFY,W3-9,</v>
      </c>
      <c r="E2761" s="35">
        <v>1326</v>
      </c>
      <c r="F2761" s="36">
        <f>_xlfn.XLOOKUP($B2761,'[1]DOT Signs Costs (2)'!$A:$A,'[1]DOT Signs Costs (2)'!$Y:$Y)</f>
        <v>0.60820000000000018</v>
      </c>
      <c r="G2761" s="37">
        <f t="shared" si="548"/>
        <v>36.492000000000012</v>
      </c>
      <c r="H2761" s="36">
        <f>_xlfn.XLOOKUP($B2761,'[1]DOT Signs Costs (2)'!$A:$A,'[1]DOT Signs Costs (2)'!$W:$W)</f>
        <v>108.768</v>
      </c>
      <c r="I2761" s="36">
        <f t="shared" si="560"/>
        <v>28.21439800000001</v>
      </c>
      <c r="J2761" s="36">
        <f t="shared" si="549"/>
        <v>0.40749400000000013</v>
      </c>
      <c r="K2761" s="36">
        <f t="shared" si="550"/>
        <v>28.21439800000001</v>
      </c>
      <c r="L2761" s="36">
        <f t="shared" si="551"/>
        <v>137.389892</v>
      </c>
      <c r="M2761" s="36">
        <f t="shared" si="552"/>
        <v>10.743889554400001</v>
      </c>
      <c r="N2761" s="36">
        <f t="shared" si="553"/>
        <v>148.1337815544</v>
      </c>
      <c r="O2761" s="36">
        <f t="shared" si="554"/>
        <v>26.993884280791328</v>
      </c>
      <c r="P2761" s="36">
        <f t="shared" si="555"/>
        <v>175.12766583519132</v>
      </c>
      <c r="Q2761" s="38" t="e">
        <v>#N/A</v>
      </c>
      <c r="R2761" s="39" t="str">
        <f t="shared" si="556"/>
        <v xml:space="preserve"> </v>
      </c>
      <c r="S2761" s="40"/>
      <c r="T2761" s="41" t="str">
        <f t="shared" si="557"/>
        <v/>
      </c>
      <c r="U2761" s="41" t="str">
        <f t="shared" si="558"/>
        <v/>
      </c>
      <c r="V2761" s="41" t="e">
        <f t="shared" si="559"/>
        <v>#N/A</v>
      </c>
      <c r="W2761" s="18" t="e">
        <f>_xlfn.XLOOKUP($B2761,'[1]Query2 w Prices'!$B:$B,'[1]Query2 w Prices'!$L:$L)</f>
        <v>#N/A</v>
      </c>
    </row>
    <row r="2762" spans="2:23" ht="16.5" customHeight="1" x14ac:dyDescent="0.25">
      <c r="B2762" s="42" t="s">
        <v>4531</v>
      </c>
      <c r="C2762" s="33" t="s">
        <v>7451</v>
      </c>
      <c r="D2762" s="34" t="str">
        <f>_xlfn.XLOOKUP($B2762,[1]Redo!$A:$A,[1]Redo!$AD:$AD)</f>
        <v>SGN,S11,BFY,W3-9,</v>
      </c>
      <c r="E2762" s="35">
        <v>1326</v>
      </c>
      <c r="F2762" s="36">
        <f>_xlfn.XLOOKUP($B2762,'[1]DOT Signs Costs (2)'!$A:$A,'[1]DOT Signs Costs (2)'!$Y:$Y)</f>
        <v>0.96700000000000019</v>
      </c>
      <c r="G2762" s="37">
        <f t="shared" ref="G2762:G2825" si="561">IFERROR(SUM(F2762*60), " ")</f>
        <v>58.02000000000001</v>
      </c>
      <c r="H2762" s="36">
        <f>_xlfn.XLOOKUP($B2762,'[1]DOT Signs Costs (2)'!$A:$A,'[1]DOT Signs Costs (2)'!$W:$W)</f>
        <v>181.28</v>
      </c>
      <c r="I2762" s="36">
        <f t="shared" si="560"/>
        <v>44.859130000000007</v>
      </c>
      <c r="J2762" s="36">
        <f t="shared" ref="J2762:J2825" si="562">IFERROR(SUM($J$4*F2762), " " )</f>
        <v>0.64789000000000019</v>
      </c>
      <c r="K2762" s="36">
        <f t="shared" ref="K2762:K2825" si="563">IFERROR(SUM($K$4*F2762), " ")</f>
        <v>44.859130000000007</v>
      </c>
      <c r="L2762" s="36">
        <f t="shared" ref="L2762:L2825" si="564">IFERROR(SUM(H2762+J2762+K2762), " ")</f>
        <v>226.78701999999998</v>
      </c>
      <c r="M2762" s="36">
        <f t="shared" ref="M2762:M2825" si="565">IFERROR(SUM(L2762*$M$4), " ")</f>
        <v>17.734744964000001</v>
      </c>
      <c r="N2762" s="36">
        <f t="shared" ref="N2762:N2825" si="566">IFERROR(SUM(L2762+M2762), " ")</f>
        <v>244.521764964</v>
      </c>
      <c r="O2762" s="36">
        <f t="shared" ref="O2762:O2825" si="567">IFERROR(SUM(N2762*$O$4), " ")</f>
        <v>44.5583185571287</v>
      </c>
      <c r="P2762" s="36">
        <f t="shared" ref="P2762:P2825" si="568">IFERROR(SUM(O2762+N2762),"")</f>
        <v>289.0800835211287</v>
      </c>
      <c r="Q2762" s="38" t="e">
        <v>#N/A</v>
      </c>
      <c r="R2762" s="39" t="str">
        <f t="shared" ref="R2762:R2825" si="569">IFERROR(SUM(Q2762-P2762)/(P2762)," ")</f>
        <v xml:space="preserve"> </v>
      </c>
      <c r="S2762" s="40"/>
      <c r="T2762" s="41" t="str">
        <f t="shared" ref="T2762:T2825" si="570">IF(S2762=0,"",Q2762*S2762)</f>
        <v/>
      </c>
      <c r="U2762" s="41" t="str">
        <f t="shared" ref="U2762:U2825" si="571">IFERROR(T2762-(P2762*S2762),"")</f>
        <v/>
      </c>
      <c r="V2762" s="41" t="e">
        <f t="shared" si="559"/>
        <v>#N/A</v>
      </c>
      <c r="W2762" s="18" t="e">
        <f>_xlfn.XLOOKUP($B2762,'[1]Query2 w Prices'!$B:$B,'[1]Query2 w Prices'!$L:$L)</f>
        <v>#N/A</v>
      </c>
    </row>
    <row r="2763" spans="2:23" ht="16.5" customHeight="1" x14ac:dyDescent="0.25">
      <c r="B2763" s="32" t="s">
        <v>4532</v>
      </c>
      <c r="C2763" s="33" t="s">
        <v>7452</v>
      </c>
      <c r="D2763" s="34" t="str">
        <f>_xlfn.XLOOKUP($B2763,[1]Redo!$A:$A,[1]Redo!$AD:$AD)</f>
        <v>SGN,S11,BFY,W4-1L,</v>
      </c>
      <c r="E2763" s="35">
        <v>1326</v>
      </c>
      <c r="F2763" s="36">
        <f>_xlfn.XLOOKUP($B2763,'[1]DOT Signs Costs (2)'!$A:$A,'[1]DOT Signs Costs (2)'!$Y:$Y)</f>
        <v>0.33468750000000008</v>
      </c>
      <c r="G2763" s="37">
        <f t="shared" si="561"/>
        <v>20.081250000000004</v>
      </c>
      <c r="H2763" s="36">
        <f>_xlfn.XLOOKUP($B2763,'[1]DOT Signs Costs (2)'!$A:$A,'[1]DOT Signs Costs (2)'!$W:$W)</f>
        <v>56.650000000000006</v>
      </c>
      <c r="I2763" s="36">
        <f t="shared" si="560"/>
        <v>15.526153125000004</v>
      </c>
      <c r="J2763" s="36">
        <f t="shared" si="562"/>
        <v>0.22424062500000008</v>
      </c>
      <c r="K2763" s="36">
        <f t="shared" si="563"/>
        <v>15.526153125000004</v>
      </c>
      <c r="L2763" s="36">
        <f t="shared" si="564"/>
        <v>72.400393750000006</v>
      </c>
      <c r="M2763" s="36">
        <f t="shared" si="565"/>
        <v>5.6617107912500009</v>
      </c>
      <c r="N2763" s="36">
        <f t="shared" si="566"/>
        <v>78.062104541250008</v>
      </c>
      <c r="O2763" s="36">
        <f t="shared" si="567"/>
        <v>14.224975522735164</v>
      </c>
      <c r="P2763" s="36">
        <f t="shared" si="568"/>
        <v>92.287080063985172</v>
      </c>
      <c r="Q2763" s="38" t="e">
        <v>#N/A</v>
      </c>
      <c r="R2763" s="39" t="str">
        <f t="shared" si="569"/>
        <v xml:space="preserve"> </v>
      </c>
      <c r="S2763" s="40"/>
      <c r="T2763" s="41" t="str">
        <f t="shared" si="570"/>
        <v/>
      </c>
      <c r="U2763" s="41" t="str">
        <f t="shared" si="571"/>
        <v/>
      </c>
      <c r="V2763" s="41" t="e">
        <f t="shared" si="559"/>
        <v>#N/A</v>
      </c>
      <c r="W2763" s="18" t="e">
        <f>_xlfn.XLOOKUP($B2763,'[1]Query2 w Prices'!$B:$B,'[1]Query2 w Prices'!$L:$L)</f>
        <v>#N/A</v>
      </c>
    </row>
    <row r="2764" spans="2:23" ht="16.5" customHeight="1" x14ac:dyDescent="0.25">
      <c r="B2764" s="42" t="s">
        <v>4535</v>
      </c>
      <c r="C2764" s="33" t="s">
        <v>7453</v>
      </c>
      <c r="D2764" s="34" t="str">
        <f>_xlfn.XLOOKUP($B2764,[1]Redo!$A:$A,[1]Redo!$AD:$AD)</f>
        <v>SGN,S11,BFY,W4-1L,</v>
      </c>
      <c r="E2764" s="35">
        <v>1326</v>
      </c>
      <c r="F2764" s="36">
        <f>_xlfn.XLOOKUP($B2764,'[1]DOT Signs Costs (2)'!$A:$A,'[1]DOT Signs Costs (2)'!$Y:$Y)</f>
        <v>0.46115</v>
      </c>
      <c r="G2764" s="37">
        <f t="shared" si="561"/>
        <v>27.669</v>
      </c>
      <c r="H2764" s="36">
        <f>_xlfn.XLOOKUP($B2764,'[1]DOT Signs Costs (2)'!$A:$A,'[1]DOT Signs Costs (2)'!$W:$W)</f>
        <v>81.576000000000008</v>
      </c>
      <c r="I2764" s="36">
        <f t="shared" si="560"/>
        <v>21.3927485</v>
      </c>
      <c r="J2764" s="36">
        <f t="shared" si="562"/>
        <v>0.30897050000000004</v>
      </c>
      <c r="K2764" s="36">
        <f t="shared" si="563"/>
        <v>21.3927485</v>
      </c>
      <c r="L2764" s="36">
        <f t="shared" si="564"/>
        <v>103.277719</v>
      </c>
      <c r="M2764" s="36">
        <f t="shared" si="565"/>
        <v>8.0763176258000016</v>
      </c>
      <c r="N2764" s="36">
        <f t="shared" si="566"/>
        <v>111.35403662580001</v>
      </c>
      <c r="O2764" s="36">
        <f t="shared" si="567"/>
        <v>20.291644129613871</v>
      </c>
      <c r="P2764" s="36">
        <f t="shared" si="568"/>
        <v>131.64568075541388</v>
      </c>
      <c r="Q2764" s="38">
        <v>74.900000000000006</v>
      </c>
      <c r="R2764" s="39">
        <f t="shared" si="569"/>
        <v>-0.43104855723175883</v>
      </c>
      <c r="S2764" s="40"/>
      <c r="T2764" s="41" t="str">
        <f t="shared" si="570"/>
        <v/>
      </c>
      <c r="U2764" s="41" t="str">
        <f t="shared" si="571"/>
        <v/>
      </c>
      <c r="V2764" s="41">
        <f t="shared" si="559"/>
        <v>74.900000000000006</v>
      </c>
      <c r="W2764" s="18">
        <f>_xlfn.XLOOKUP($B2764,'[1]Query2 w Prices'!$B:$B,'[1]Query2 w Prices'!$L:$L)</f>
        <v>74.823300000000003</v>
      </c>
    </row>
    <row r="2765" spans="2:23" ht="16.5" customHeight="1" x14ac:dyDescent="0.25">
      <c r="B2765" s="32" t="s">
        <v>4536</v>
      </c>
      <c r="C2765" s="33" t="s">
        <v>7454</v>
      </c>
      <c r="D2765" s="34" t="str">
        <f>_xlfn.XLOOKUP($B2765,[1]Redo!$A:$A,[1]Redo!$AD:$AD)</f>
        <v>SGN,S11,BFY,W4-1L,</v>
      </c>
      <c r="E2765" s="35">
        <v>1326</v>
      </c>
      <c r="F2765" s="36">
        <f>_xlfn.XLOOKUP($B2765,'[1]DOT Signs Costs (2)'!$A:$A,'[1]DOT Signs Costs (2)'!$Y:$Y)</f>
        <v>0.77759999999999996</v>
      </c>
      <c r="G2765" s="37">
        <f t="shared" si="561"/>
        <v>46.655999999999999</v>
      </c>
      <c r="H2765" s="36">
        <f>_xlfn.XLOOKUP($B2765,'[1]DOT Signs Costs (2)'!$A:$A,'[1]DOT Signs Costs (2)'!$W:$W)</f>
        <v>145.024</v>
      </c>
      <c r="I2765" s="36">
        <f t="shared" si="560"/>
        <v>36.072863999999996</v>
      </c>
      <c r="J2765" s="36">
        <f t="shared" si="562"/>
        <v>0.52099200000000001</v>
      </c>
      <c r="K2765" s="36">
        <f t="shared" si="563"/>
        <v>36.072863999999996</v>
      </c>
      <c r="L2765" s="36">
        <f t="shared" si="564"/>
        <v>181.61785600000002</v>
      </c>
      <c r="M2765" s="36">
        <f t="shared" si="565"/>
        <v>14.202516339200002</v>
      </c>
      <c r="N2765" s="36">
        <f t="shared" si="566"/>
        <v>195.82037233920002</v>
      </c>
      <c r="O2765" s="36">
        <f t="shared" si="567"/>
        <v>35.683639580919262</v>
      </c>
      <c r="P2765" s="36">
        <f t="shared" si="568"/>
        <v>231.5040119201193</v>
      </c>
      <c r="Q2765" s="38">
        <v>136.12</v>
      </c>
      <c r="R2765" s="39">
        <f t="shared" si="569"/>
        <v>-0.41201882908634707</v>
      </c>
      <c r="S2765" s="40"/>
      <c r="T2765" s="41" t="str">
        <f t="shared" si="570"/>
        <v/>
      </c>
      <c r="U2765" s="41" t="str">
        <f t="shared" si="571"/>
        <v/>
      </c>
      <c r="V2765" s="41">
        <f t="shared" si="559"/>
        <v>136.12</v>
      </c>
      <c r="W2765" s="18">
        <f>_xlfn.XLOOKUP($B2765,'[1]Query2 w Prices'!$B:$B,'[1]Query2 w Prices'!$L:$L)</f>
        <v>136.04230000000001</v>
      </c>
    </row>
    <row r="2766" spans="2:23" ht="16.5" customHeight="1" x14ac:dyDescent="0.25">
      <c r="B2766" s="42" t="s">
        <v>4537</v>
      </c>
      <c r="C2766" s="33" t="s">
        <v>7455</v>
      </c>
      <c r="D2766" s="34" t="str">
        <f>_xlfn.XLOOKUP($B2766,[1]Redo!$A:$A,[1]Redo!$AD:$AD)</f>
        <v>SGN,S11,BFY,W4-1R,</v>
      </c>
      <c r="E2766" s="35">
        <v>1326</v>
      </c>
      <c r="F2766" s="36">
        <f>_xlfn.XLOOKUP($B2766,'[1]DOT Signs Costs (2)'!$A:$A,'[1]DOT Signs Costs (2)'!$Y:$Y)</f>
        <v>0.33468750000000008</v>
      </c>
      <c r="G2766" s="37">
        <f t="shared" si="561"/>
        <v>20.081250000000004</v>
      </c>
      <c r="H2766" s="36">
        <f>_xlfn.XLOOKUP($B2766,'[1]DOT Signs Costs (2)'!$A:$A,'[1]DOT Signs Costs (2)'!$W:$W)</f>
        <v>56.650000000000006</v>
      </c>
      <c r="I2766" s="36">
        <f t="shared" si="560"/>
        <v>15.526153125000004</v>
      </c>
      <c r="J2766" s="36">
        <f t="shared" si="562"/>
        <v>0.22424062500000008</v>
      </c>
      <c r="K2766" s="36">
        <f t="shared" si="563"/>
        <v>15.526153125000004</v>
      </c>
      <c r="L2766" s="36">
        <f t="shared" si="564"/>
        <v>72.400393750000006</v>
      </c>
      <c r="M2766" s="36">
        <f t="shared" si="565"/>
        <v>5.6617107912500009</v>
      </c>
      <c r="N2766" s="36">
        <f t="shared" si="566"/>
        <v>78.062104541250008</v>
      </c>
      <c r="O2766" s="36">
        <f t="shared" si="567"/>
        <v>14.224975522735164</v>
      </c>
      <c r="P2766" s="36">
        <f t="shared" si="568"/>
        <v>92.287080063985172</v>
      </c>
      <c r="Q2766" s="38" t="e">
        <v>#N/A</v>
      </c>
      <c r="R2766" s="39" t="str">
        <f t="shared" si="569"/>
        <v xml:space="preserve"> </v>
      </c>
      <c r="S2766" s="40"/>
      <c r="T2766" s="41" t="str">
        <f t="shared" si="570"/>
        <v/>
      </c>
      <c r="U2766" s="41" t="str">
        <f t="shared" si="571"/>
        <v/>
      </c>
      <c r="V2766" s="41" t="e">
        <f t="shared" si="559"/>
        <v>#N/A</v>
      </c>
      <c r="W2766" s="18" t="e">
        <f>_xlfn.XLOOKUP($B2766,'[1]Query2 w Prices'!$B:$B,'[1]Query2 w Prices'!$L:$L)</f>
        <v>#N/A</v>
      </c>
    </row>
    <row r="2767" spans="2:23" ht="16.5" customHeight="1" x14ac:dyDescent="0.25">
      <c r="B2767" s="32" t="s">
        <v>4540</v>
      </c>
      <c r="C2767" s="33" t="s">
        <v>7456</v>
      </c>
      <c r="D2767" s="34" t="str">
        <f>_xlfn.XLOOKUP($B2767,[1]Redo!$A:$A,[1]Redo!$AD:$AD)</f>
        <v>SGN,S11,BFY,W4-1R,</v>
      </c>
      <c r="E2767" s="35">
        <v>1326</v>
      </c>
      <c r="F2767" s="36">
        <f>_xlfn.XLOOKUP($B2767,'[1]DOT Signs Costs (2)'!$A:$A,'[1]DOT Signs Costs (2)'!$Y:$Y)</f>
        <v>0.46115</v>
      </c>
      <c r="G2767" s="37">
        <f t="shared" si="561"/>
        <v>27.669</v>
      </c>
      <c r="H2767" s="36">
        <f>_xlfn.XLOOKUP($B2767,'[1]DOT Signs Costs (2)'!$A:$A,'[1]DOT Signs Costs (2)'!$W:$W)</f>
        <v>81.576000000000008</v>
      </c>
      <c r="I2767" s="36">
        <f t="shared" si="560"/>
        <v>21.3927485</v>
      </c>
      <c r="J2767" s="36">
        <f t="shared" si="562"/>
        <v>0.30897050000000004</v>
      </c>
      <c r="K2767" s="36">
        <f t="shared" si="563"/>
        <v>21.3927485</v>
      </c>
      <c r="L2767" s="36">
        <f t="shared" si="564"/>
        <v>103.277719</v>
      </c>
      <c r="M2767" s="36">
        <f t="shared" si="565"/>
        <v>8.0763176258000016</v>
      </c>
      <c r="N2767" s="36">
        <f t="shared" si="566"/>
        <v>111.35403662580001</v>
      </c>
      <c r="O2767" s="36">
        <f t="shared" si="567"/>
        <v>20.291644129613871</v>
      </c>
      <c r="P2767" s="36">
        <f t="shared" si="568"/>
        <v>131.64568075541388</v>
      </c>
      <c r="Q2767" s="38">
        <v>74.900000000000006</v>
      </c>
      <c r="R2767" s="39">
        <f t="shared" si="569"/>
        <v>-0.43104855723175883</v>
      </c>
      <c r="S2767" s="40"/>
      <c r="T2767" s="41" t="str">
        <f t="shared" si="570"/>
        <v/>
      </c>
      <c r="U2767" s="41" t="str">
        <f t="shared" si="571"/>
        <v/>
      </c>
      <c r="V2767" s="41">
        <f t="shared" si="559"/>
        <v>74.900000000000006</v>
      </c>
      <c r="W2767" s="18">
        <f>_xlfn.XLOOKUP($B2767,'[1]Query2 w Prices'!$B:$B,'[1]Query2 w Prices'!$L:$L)</f>
        <v>74.823300000000003</v>
      </c>
    </row>
    <row r="2768" spans="2:23" ht="16.5" customHeight="1" x14ac:dyDescent="0.25">
      <c r="B2768" s="42" t="s">
        <v>4541</v>
      </c>
      <c r="C2768" s="33" t="s">
        <v>7457</v>
      </c>
      <c r="D2768" s="34" t="str">
        <f>_xlfn.XLOOKUP($B2768,[1]Redo!$A:$A,[1]Redo!$AD:$AD)</f>
        <v>SGN,S11,BFY,W4-1R,</v>
      </c>
      <c r="E2768" s="35">
        <v>1326</v>
      </c>
      <c r="F2768" s="36">
        <f>_xlfn.XLOOKUP($B2768,'[1]DOT Signs Costs (2)'!$A:$A,'[1]DOT Signs Costs (2)'!$Y:$Y)</f>
        <v>0.77759999999999996</v>
      </c>
      <c r="G2768" s="37">
        <f t="shared" si="561"/>
        <v>46.655999999999999</v>
      </c>
      <c r="H2768" s="36">
        <f>_xlfn.XLOOKUP($B2768,'[1]DOT Signs Costs (2)'!$A:$A,'[1]DOT Signs Costs (2)'!$W:$W)</f>
        <v>145.024</v>
      </c>
      <c r="I2768" s="36">
        <f t="shared" si="560"/>
        <v>36.072863999999996</v>
      </c>
      <c r="J2768" s="36">
        <f t="shared" si="562"/>
        <v>0.52099200000000001</v>
      </c>
      <c r="K2768" s="36">
        <f t="shared" si="563"/>
        <v>36.072863999999996</v>
      </c>
      <c r="L2768" s="36">
        <f t="shared" si="564"/>
        <v>181.61785600000002</v>
      </c>
      <c r="M2768" s="36">
        <f t="shared" si="565"/>
        <v>14.202516339200002</v>
      </c>
      <c r="N2768" s="36">
        <f t="shared" si="566"/>
        <v>195.82037233920002</v>
      </c>
      <c r="O2768" s="36">
        <f t="shared" si="567"/>
        <v>35.683639580919262</v>
      </c>
      <c r="P2768" s="36">
        <f t="shared" si="568"/>
        <v>231.5040119201193</v>
      </c>
      <c r="Q2768" s="38">
        <v>131.59</v>
      </c>
      <c r="R2768" s="39">
        <f t="shared" si="569"/>
        <v>-0.43158652453329721</v>
      </c>
      <c r="S2768" s="40"/>
      <c r="T2768" s="41" t="str">
        <f t="shared" si="570"/>
        <v/>
      </c>
      <c r="U2768" s="41" t="str">
        <f t="shared" si="571"/>
        <v/>
      </c>
      <c r="V2768" s="41">
        <f t="shared" si="559"/>
        <v>131.59</v>
      </c>
      <c r="W2768" s="18">
        <f>_xlfn.XLOOKUP($B2768,'[1]Query2 w Prices'!$B:$B,'[1]Query2 w Prices'!$L:$L)</f>
        <v>131.5076</v>
      </c>
    </row>
    <row r="2769" spans="2:23" ht="16.5" customHeight="1" x14ac:dyDescent="0.25">
      <c r="B2769" s="32" t="s">
        <v>4542</v>
      </c>
      <c r="C2769" s="33" t="s">
        <v>7458</v>
      </c>
      <c r="D2769" s="34" t="str">
        <f>_xlfn.XLOOKUP($B2769,[1]Redo!$A:$A,[1]Redo!$AD:$AD)</f>
        <v>SGN,S11,BFY,W4-2L,</v>
      </c>
      <c r="E2769" s="35">
        <v>1326</v>
      </c>
      <c r="F2769" s="36">
        <f>_xlfn.XLOOKUP($B2769,'[1]DOT Signs Costs (2)'!$A:$A,'[1]DOT Signs Costs (2)'!$Y:$Y)</f>
        <v>0.33468750000000008</v>
      </c>
      <c r="G2769" s="37">
        <f t="shared" si="561"/>
        <v>20.081250000000004</v>
      </c>
      <c r="H2769" s="36">
        <f>_xlfn.XLOOKUP($B2769,'[1]DOT Signs Costs (2)'!$A:$A,'[1]DOT Signs Costs (2)'!$W:$W)</f>
        <v>56.650000000000006</v>
      </c>
      <c r="I2769" s="36">
        <f t="shared" si="560"/>
        <v>15.526153125000004</v>
      </c>
      <c r="J2769" s="36">
        <f t="shared" si="562"/>
        <v>0.22424062500000008</v>
      </c>
      <c r="K2769" s="36">
        <f t="shared" si="563"/>
        <v>15.526153125000004</v>
      </c>
      <c r="L2769" s="36">
        <f t="shared" si="564"/>
        <v>72.400393750000006</v>
      </c>
      <c r="M2769" s="36">
        <f t="shared" si="565"/>
        <v>5.6617107912500009</v>
      </c>
      <c r="N2769" s="36">
        <f t="shared" si="566"/>
        <v>78.062104541250008</v>
      </c>
      <c r="O2769" s="36">
        <f t="shared" si="567"/>
        <v>14.224975522735164</v>
      </c>
      <c r="P2769" s="36">
        <f t="shared" si="568"/>
        <v>92.287080063985172</v>
      </c>
      <c r="Q2769" s="38" t="e">
        <v>#N/A</v>
      </c>
      <c r="R2769" s="39" t="str">
        <f t="shared" si="569"/>
        <v xml:space="preserve"> </v>
      </c>
      <c r="S2769" s="40"/>
      <c r="T2769" s="41" t="str">
        <f t="shared" si="570"/>
        <v/>
      </c>
      <c r="U2769" s="41" t="str">
        <f t="shared" si="571"/>
        <v/>
      </c>
      <c r="V2769" s="41" t="e">
        <f t="shared" si="559"/>
        <v>#N/A</v>
      </c>
      <c r="W2769" s="18" t="e">
        <f>_xlfn.XLOOKUP($B2769,'[1]Query2 w Prices'!$B:$B,'[1]Query2 w Prices'!$L:$L)</f>
        <v>#N/A</v>
      </c>
    </row>
    <row r="2770" spans="2:23" ht="16.5" customHeight="1" x14ac:dyDescent="0.25">
      <c r="B2770" s="42" t="s">
        <v>4545</v>
      </c>
      <c r="C2770" s="33" t="s">
        <v>7459</v>
      </c>
      <c r="D2770" s="34" t="str">
        <f>_xlfn.XLOOKUP($B2770,[1]Redo!$A:$A,[1]Redo!$AD:$AD)</f>
        <v>SGN,S11,BFY,W4-2L,</v>
      </c>
      <c r="E2770" s="35">
        <v>1326</v>
      </c>
      <c r="F2770" s="36">
        <f>_xlfn.XLOOKUP($B2770,'[1]DOT Signs Costs (2)'!$A:$A,'[1]DOT Signs Costs (2)'!$Y:$Y)</f>
        <v>0.46115</v>
      </c>
      <c r="G2770" s="37">
        <f t="shared" si="561"/>
        <v>27.669</v>
      </c>
      <c r="H2770" s="36">
        <f>_xlfn.XLOOKUP($B2770,'[1]DOT Signs Costs (2)'!$A:$A,'[1]DOT Signs Costs (2)'!$W:$W)</f>
        <v>81.576000000000008</v>
      </c>
      <c r="I2770" s="36">
        <f t="shared" si="560"/>
        <v>21.3927485</v>
      </c>
      <c r="J2770" s="36">
        <f t="shared" si="562"/>
        <v>0.30897050000000004</v>
      </c>
      <c r="K2770" s="36">
        <f t="shared" si="563"/>
        <v>21.3927485</v>
      </c>
      <c r="L2770" s="36">
        <f t="shared" si="564"/>
        <v>103.277719</v>
      </c>
      <c r="M2770" s="36">
        <f t="shared" si="565"/>
        <v>8.0763176258000016</v>
      </c>
      <c r="N2770" s="36">
        <f t="shared" si="566"/>
        <v>111.35403662580001</v>
      </c>
      <c r="O2770" s="36">
        <f t="shared" si="567"/>
        <v>20.291644129613871</v>
      </c>
      <c r="P2770" s="36">
        <f t="shared" si="568"/>
        <v>131.64568075541388</v>
      </c>
      <c r="Q2770" s="38">
        <v>74.900000000000006</v>
      </c>
      <c r="R2770" s="39">
        <f t="shared" si="569"/>
        <v>-0.43104855723175883</v>
      </c>
      <c r="S2770" s="40"/>
      <c r="T2770" s="41" t="str">
        <f t="shared" si="570"/>
        <v/>
      </c>
      <c r="U2770" s="41" t="str">
        <f t="shared" si="571"/>
        <v/>
      </c>
      <c r="V2770" s="41">
        <f t="shared" si="559"/>
        <v>74.900000000000006</v>
      </c>
      <c r="W2770" s="18">
        <f>_xlfn.XLOOKUP($B2770,'[1]Query2 w Prices'!$B:$B,'[1]Query2 w Prices'!$L:$L)</f>
        <v>74.823300000000003</v>
      </c>
    </row>
    <row r="2771" spans="2:23" ht="16.5" customHeight="1" x14ac:dyDescent="0.25">
      <c r="B2771" s="32" t="s">
        <v>4546</v>
      </c>
      <c r="C2771" s="33" t="s">
        <v>7460</v>
      </c>
      <c r="D2771" s="34" t="str">
        <f>_xlfn.XLOOKUP($B2771,[1]Redo!$A:$A,[1]Redo!$AD:$AD)</f>
        <v>SGN,S11,BFY,W4-2L,</v>
      </c>
      <c r="E2771" s="35">
        <v>1326</v>
      </c>
      <c r="F2771" s="36">
        <f>_xlfn.XLOOKUP($B2771,'[1]DOT Signs Costs (2)'!$A:$A,'[1]DOT Signs Costs (2)'!$Y:$Y)</f>
        <v>0.77759999999999996</v>
      </c>
      <c r="G2771" s="37">
        <f t="shared" si="561"/>
        <v>46.655999999999999</v>
      </c>
      <c r="H2771" s="36">
        <f>_xlfn.XLOOKUP($B2771,'[1]DOT Signs Costs (2)'!$A:$A,'[1]DOT Signs Costs (2)'!$W:$W)</f>
        <v>145.024</v>
      </c>
      <c r="I2771" s="36">
        <f t="shared" si="560"/>
        <v>36.072863999999996</v>
      </c>
      <c r="J2771" s="36">
        <f t="shared" si="562"/>
        <v>0.52099200000000001</v>
      </c>
      <c r="K2771" s="36">
        <f t="shared" si="563"/>
        <v>36.072863999999996</v>
      </c>
      <c r="L2771" s="36">
        <f t="shared" si="564"/>
        <v>181.61785600000002</v>
      </c>
      <c r="M2771" s="36">
        <f t="shared" si="565"/>
        <v>14.202516339200002</v>
      </c>
      <c r="N2771" s="36">
        <f t="shared" si="566"/>
        <v>195.82037233920002</v>
      </c>
      <c r="O2771" s="36">
        <f t="shared" si="567"/>
        <v>35.683639580919262</v>
      </c>
      <c r="P2771" s="36">
        <f t="shared" si="568"/>
        <v>231.5040119201193</v>
      </c>
      <c r="Q2771" s="38">
        <v>136.12</v>
      </c>
      <c r="R2771" s="39">
        <f t="shared" si="569"/>
        <v>-0.41201882908634707</v>
      </c>
      <c r="S2771" s="40"/>
      <c r="T2771" s="41" t="str">
        <f t="shared" si="570"/>
        <v/>
      </c>
      <c r="U2771" s="41" t="str">
        <f t="shared" si="571"/>
        <v/>
      </c>
      <c r="V2771" s="41">
        <f t="shared" si="559"/>
        <v>136.12</v>
      </c>
      <c r="W2771" s="18">
        <f>_xlfn.XLOOKUP($B2771,'[1]Query2 w Prices'!$B:$B,'[1]Query2 w Prices'!$L:$L)</f>
        <v>136.04230000000001</v>
      </c>
    </row>
    <row r="2772" spans="2:23" ht="16.5" customHeight="1" x14ac:dyDescent="0.25">
      <c r="B2772" s="42" t="s">
        <v>4547</v>
      </c>
      <c r="C2772" s="33" t="s">
        <v>7461</v>
      </c>
      <c r="D2772" s="34" t="str">
        <f>_xlfn.XLOOKUP($B2772,[1]Redo!$A:$A,[1]Redo!$AD:$AD)</f>
        <v>SGN,S11,BFY,W4-2R,</v>
      </c>
      <c r="E2772" s="35">
        <v>1326</v>
      </c>
      <c r="F2772" s="36">
        <f>_xlfn.XLOOKUP($B2772,'[1]DOT Signs Costs (2)'!$A:$A,'[1]DOT Signs Costs (2)'!$Y:$Y)</f>
        <v>0.33468750000000008</v>
      </c>
      <c r="G2772" s="37">
        <f t="shared" si="561"/>
        <v>20.081250000000004</v>
      </c>
      <c r="H2772" s="36">
        <f>_xlfn.XLOOKUP($B2772,'[1]DOT Signs Costs (2)'!$A:$A,'[1]DOT Signs Costs (2)'!$W:$W)</f>
        <v>56.650000000000006</v>
      </c>
      <c r="I2772" s="36">
        <f t="shared" si="560"/>
        <v>15.526153125000004</v>
      </c>
      <c r="J2772" s="36">
        <f t="shared" si="562"/>
        <v>0.22424062500000008</v>
      </c>
      <c r="K2772" s="36">
        <f t="shared" si="563"/>
        <v>15.526153125000004</v>
      </c>
      <c r="L2772" s="36">
        <f t="shared" si="564"/>
        <v>72.400393750000006</v>
      </c>
      <c r="M2772" s="36">
        <f t="shared" si="565"/>
        <v>5.6617107912500009</v>
      </c>
      <c r="N2772" s="36">
        <f t="shared" si="566"/>
        <v>78.062104541250008</v>
      </c>
      <c r="O2772" s="36">
        <f t="shared" si="567"/>
        <v>14.224975522735164</v>
      </c>
      <c r="P2772" s="36">
        <f t="shared" si="568"/>
        <v>92.287080063985172</v>
      </c>
      <c r="Q2772" s="38" t="e">
        <v>#N/A</v>
      </c>
      <c r="R2772" s="39" t="str">
        <f t="shared" si="569"/>
        <v xml:space="preserve"> </v>
      </c>
      <c r="S2772" s="40"/>
      <c r="T2772" s="41" t="str">
        <f t="shared" si="570"/>
        <v/>
      </c>
      <c r="U2772" s="41" t="str">
        <f t="shared" si="571"/>
        <v/>
      </c>
      <c r="V2772" s="41" t="e">
        <f t="shared" si="559"/>
        <v>#N/A</v>
      </c>
      <c r="W2772" s="18" t="e">
        <f>_xlfn.XLOOKUP($B2772,'[1]Query2 w Prices'!$B:$B,'[1]Query2 w Prices'!$L:$L)</f>
        <v>#N/A</v>
      </c>
    </row>
    <row r="2773" spans="2:23" ht="16.5" customHeight="1" x14ac:dyDescent="0.25">
      <c r="B2773" s="32" t="s">
        <v>4550</v>
      </c>
      <c r="C2773" s="33" t="s">
        <v>7462</v>
      </c>
      <c r="D2773" s="34" t="str">
        <f>_xlfn.XLOOKUP($B2773,[1]Redo!$A:$A,[1]Redo!$AD:$AD)</f>
        <v>SGN,S11,BFY,W4-2R,</v>
      </c>
      <c r="E2773" s="35">
        <v>1326</v>
      </c>
      <c r="F2773" s="36">
        <f>_xlfn.XLOOKUP($B2773,'[1]DOT Signs Costs (2)'!$A:$A,'[1]DOT Signs Costs (2)'!$Y:$Y)</f>
        <v>0.46115</v>
      </c>
      <c r="G2773" s="37">
        <f t="shared" si="561"/>
        <v>27.669</v>
      </c>
      <c r="H2773" s="36">
        <f>_xlfn.XLOOKUP($B2773,'[1]DOT Signs Costs (2)'!$A:$A,'[1]DOT Signs Costs (2)'!$W:$W)</f>
        <v>81.576000000000008</v>
      </c>
      <c r="I2773" s="36">
        <f t="shared" si="560"/>
        <v>21.3927485</v>
      </c>
      <c r="J2773" s="36">
        <f t="shared" si="562"/>
        <v>0.30897050000000004</v>
      </c>
      <c r="K2773" s="36">
        <f t="shared" si="563"/>
        <v>21.3927485</v>
      </c>
      <c r="L2773" s="36">
        <f t="shared" si="564"/>
        <v>103.277719</v>
      </c>
      <c r="M2773" s="36">
        <f t="shared" si="565"/>
        <v>8.0763176258000016</v>
      </c>
      <c r="N2773" s="36">
        <f t="shared" si="566"/>
        <v>111.35403662580001</v>
      </c>
      <c r="O2773" s="36">
        <f t="shared" si="567"/>
        <v>20.291644129613871</v>
      </c>
      <c r="P2773" s="36">
        <f t="shared" si="568"/>
        <v>131.64568075541388</v>
      </c>
      <c r="Q2773" s="38">
        <v>74.900000000000006</v>
      </c>
      <c r="R2773" s="39">
        <f t="shared" si="569"/>
        <v>-0.43104855723175883</v>
      </c>
      <c r="S2773" s="40"/>
      <c r="T2773" s="41" t="str">
        <f t="shared" si="570"/>
        <v/>
      </c>
      <c r="U2773" s="41" t="str">
        <f t="shared" si="571"/>
        <v/>
      </c>
      <c r="V2773" s="41">
        <f t="shared" si="559"/>
        <v>74.900000000000006</v>
      </c>
      <c r="W2773" s="18">
        <f>_xlfn.XLOOKUP($B2773,'[1]Query2 w Prices'!$B:$B,'[1]Query2 w Prices'!$L:$L)</f>
        <v>74.823300000000003</v>
      </c>
    </row>
    <row r="2774" spans="2:23" ht="16.5" customHeight="1" x14ac:dyDescent="0.25">
      <c r="B2774" s="42" t="s">
        <v>4551</v>
      </c>
      <c r="C2774" s="33" t="s">
        <v>7463</v>
      </c>
      <c r="D2774" s="34" t="str">
        <f>_xlfn.XLOOKUP($B2774,[1]Redo!$A:$A,[1]Redo!$AD:$AD)</f>
        <v>SGN,S11,BFY,W4-2R,</v>
      </c>
      <c r="E2774" s="35">
        <v>1326</v>
      </c>
      <c r="F2774" s="36">
        <f>_xlfn.XLOOKUP($B2774,'[1]DOT Signs Costs (2)'!$A:$A,'[1]DOT Signs Costs (2)'!$Y:$Y)</f>
        <v>0.77759999999999996</v>
      </c>
      <c r="G2774" s="37">
        <f t="shared" si="561"/>
        <v>46.655999999999999</v>
      </c>
      <c r="H2774" s="36">
        <f>_xlfn.XLOOKUP($B2774,'[1]DOT Signs Costs (2)'!$A:$A,'[1]DOT Signs Costs (2)'!$W:$W)</f>
        <v>145.024</v>
      </c>
      <c r="I2774" s="36">
        <f t="shared" si="560"/>
        <v>36.072863999999996</v>
      </c>
      <c r="J2774" s="36">
        <f t="shared" si="562"/>
        <v>0.52099200000000001</v>
      </c>
      <c r="K2774" s="36">
        <f t="shared" si="563"/>
        <v>36.072863999999996</v>
      </c>
      <c r="L2774" s="36">
        <f t="shared" si="564"/>
        <v>181.61785600000002</v>
      </c>
      <c r="M2774" s="36">
        <f t="shared" si="565"/>
        <v>14.202516339200002</v>
      </c>
      <c r="N2774" s="36">
        <f t="shared" si="566"/>
        <v>195.82037233920002</v>
      </c>
      <c r="O2774" s="36">
        <f t="shared" si="567"/>
        <v>35.683639580919262</v>
      </c>
      <c r="P2774" s="36">
        <f t="shared" si="568"/>
        <v>231.5040119201193</v>
      </c>
      <c r="Q2774" s="38">
        <v>136.12</v>
      </c>
      <c r="R2774" s="39">
        <f t="shared" si="569"/>
        <v>-0.41201882908634707</v>
      </c>
      <c r="S2774" s="40"/>
      <c r="T2774" s="41" t="str">
        <f t="shared" si="570"/>
        <v/>
      </c>
      <c r="U2774" s="41" t="str">
        <f t="shared" si="571"/>
        <v/>
      </c>
      <c r="V2774" s="41">
        <f t="shared" si="559"/>
        <v>136.12</v>
      </c>
      <c r="W2774" s="18">
        <f>_xlfn.XLOOKUP($B2774,'[1]Query2 w Prices'!$B:$B,'[1]Query2 w Prices'!$L:$L)</f>
        <v>136.04230000000001</v>
      </c>
    </row>
    <row r="2775" spans="2:23" ht="16.5" customHeight="1" x14ac:dyDescent="0.25">
      <c r="B2775" s="32" t="s">
        <v>4552</v>
      </c>
      <c r="C2775" s="33" t="s">
        <v>7464</v>
      </c>
      <c r="D2775" s="34" t="str">
        <f>_xlfn.XLOOKUP($B2775,[1]Redo!$A:$A,[1]Redo!$AD:$AD)</f>
        <v>SGN,S11,BFY,W4-3L,</v>
      </c>
      <c r="E2775" s="35">
        <v>1326</v>
      </c>
      <c r="F2775" s="36">
        <f>_xlfn.XLOOKUP($B2775,'[1]DOT Signs Costs (2)'!$A:$A,'[1]DOT Signs Costs (2)'!$Y:$Y)</f>
        <v>0.33468750000000008</v>
      </c>
      <c r="G2775" s="37">
        <f t="shared" si="561"/>
        <v>20.081250000000004</v>
      </c>
      <c r="H2775" s="36">
        <f>_xlfn.XLOOKUP($B2775,'[1]DOT Signs Costs (2)'!$A:$A,'[1]DOT Signs Costs (2)'!$W:$W)</f>
        <v>56.650000000000006</v>
      </c>
      <c r="I2775" s="36">
        <f t="shared" si="560"/>
        <v>15.526153125000004</v>
      </c>
      <c r="J2775" s="36">
        <f t="shared" si="562"/>
        <v>0.22424062500000008</v>
      </c>
      <c r="K2775" s="36">
        <f t="shared" si="563"/>
        <v>15.526153125000004</v>
      </c>
      <c r="L2775" s="36">
        <f t="shared" si="564"/>
        <v>72.400393750000006</v>
      </c>
      <c r="M2775" s="36">
        <f t="shared" si="565"/>
        <v>5.6617107912500009</v>
      </c>
      <c r="N2775" s="36">
        <f t="shared" si="566"/>
        <v>78.062104541250008</v>
      </c>
      <c r="O2775" s="36">
        <f t="shared" si="567"/>
        <v>14.224975522735164</v>
      </c>
      <c r="P2775" s="36">
        <f t="shared" si="568"/>
        <v>92.287080063985172</v>
      </c>
      <c r="Q2775" s="38" t="e">
        <v>#N/A</v>
      </c>
      <c r="R2775" s="39" t="str">
        <f t="shared" si="569"/>
        <v xml:space="preserve"> </v>
      </c>
      <c r="S2775" s="40"/>
      <c r="T2775" s="41" t="str">
        <f t="shared" si="570"/>
        <v/>
      </c>
      <c r="U2775" s="41" t="str">
        <f t="shared" si="571"/>
        <v/>
      </c>
      <c r="V2775" s="41" t="e">
        <f t="shared" si="559"/>
        <v>#N/A</v>
      </c>
      <c r="W2775" s="18" t="e">
        <f>_xlfn.XLOOKUP($B2775,'[1]Query2 w Prices'!$B:$B,'[1]Query2 w Prices'!$L:$L)</f>
        <v>#N/A</v>
      </c>
    </row>
    <row r="2776" spans="2:23" ht="16.5" customHeight="1" x14ac:dyDescent="0.25">
      <c r="B2776" s="42" t="s">
        <v>4555</v>
      </c>
      <c r="C2776" s="33" t="s">
        <v>7465</v>
      </c>
      <c r="D2776" s="34" t="str">
        <f>_xlfn.XLOOKUP($B2776,[1]Redo!$A:$A,[1]Redo!$AD:$AD)</f>
        <v>SGN,S11,BFY,W4-3L,</v>
      </c>
      <c r="E2776" s="35">
        <v>1326</v>
      </c>
      <c r="F2776" s="36">
        <f>_xlfn.XLOOKUP($B2776,'[1]DOT Signs Costs (2)'!$A:$A,'[1]DOT Signs Costs (2)'!$Y:$Y)</f>
        <v>0.46115</v>
      </c>
      <c r="G2776" s="37">
        <f t="shared" si="561"/>
        <v>27.669</v>
      </c>
      <c r="H2776" s="36">
        <f>_xlfn.XLOOKUP($B2776,'[1]DOT Signs Costs (2)'!$A:$A,'[1]DOT Signs Costs (2)'!$W:$W)</f>
        <v>81.576000000000008</v>
      </c>
      <c r="I2776" s="36">
        <f t="shared" si="560"/>
        <v>21.3927485</v>
      </c>
      <c r="J2776" s="36">
        <f t="shared" si="562"/>
        <v>0.30897050000000004</v>
      </c>
      <c r="K2776" s="36">
        <f t="shared" si="563"/>
        <v>21.3927485</v>
      </c>
      <c r="L2776" s="36">
        <f t="shared" si="564"/>
        <v>103.277719</v>
      </c>
      <c r="M2776" s="36">
        <f t="shared" si="565"/>
        <v>8.0763176258000016</v>
      </c>
      <c r="N2776" s="36">
        <f t="shared" si="566"/>
        <v>111.35403662580001</v>
      </c>
      <c r="O2776" s="36">
        <f t="shared" si="567"/>
        <v>20.291644129613871</v>
      </c>
      <c r="P2776" s="36">
        <f t="shared" si="568"/>
        <v>131.64568075541388</v>
      </c>
      <c r="Q2776" s="38">
        <v>74.900000000000006</v>
      </c>
      <c r="R2776" s="39">
        <f t="shared" si="569"/>
        <v>-0.43104855723175883</v>
      </c>
      <c r="S2776" s="40"/>
      <c r="T2776" s="41" t="str">
        <f t="shared" si="570"/>
        <v/>
      </c>
      <c r="U2776" s="41" t="str">
        <f t="shared" si="571"/>
        <v/>
      </c>
      <c r="V2776" s="41">
        <f t="shared" si="559"/>
        <v>74.900000000000006</v>
      </c>
      <c r="W2776" s="18">
        <f>_xlfn.XLOOKUP($B2776,'[1]Query2 w Prices'!$B:$B,'[1]Query2 w Prices'!$L:$L)</f>
        <v>74.823300000000003</v>
      </c>
    </row>
    <row r="2777" spans="2:23" ht="16.5" customHeight="1" x14ac:dyDescent="0.25">
      <c r="B2777" s="32" t="s">
        <v>4556</v>
      </c>
      <c r="C2777" s="33" t="s">
        <v>7466</v>
      </c>
      <c r="D2777" s="34" t="str">
        <f>_xlfn.XLOOKUP($B2777,[1]Redo!$A:$A,[1]Redo!$AD:$AD)</f>
        <v>SGN,S11,BFY,W4-3L,</v>
      </c>
      <c r="E2777" s="35">
        <v>1326</v>
      </c>
      <c r="F2777" s="36">
        <f>_xlfn.XLOOKUP($B2777,'[1]DOT Signs Costs (2)'!$A:$A,'[1]DOT Signs Costs (2)'!$Y:$Y)</f>
        <v>0.77759999999999996</v>
      </c>
      <c r="G2777" s="37">
        <f t="shared" si="561"/>
        <v>46.655999999999999</v>
      </c>
      <c r="H2777" s="36">
        <f>_xlfn.XLOOKUP($B2777,'[1]DOT Signs Costs (2)'!$A:$A,'[1]DOT Signs Costs (2)'!$W:$W)</f>
        <v>145.024</v>
      </c>
      <c r="I2777" s="36">
        <f t="shared" si="560"/>
        <v>36.072863999999996</v>
      </c>
      <c r="J2777" s="36">
        <f t="shared" si="562"/>
        <v>0.52099200000000001</v>
      </c>
      <c r="K2777" s="36">
        <f t="shared" si="563"/>
        <v>36.072863999999996</v>
      </c>
      <c r="L2777" s="36">
        <f t="shared" si="564"/>
        <v>181.61785600000002</v>
      </c>
      <c r="M2777" s="36">
        <f t="shared" si="565"/>
        <v>14.202516339200002</v>
      </c>
      <c r="N2777" s="36">
        <f t="shared" si="566"/>
        <v>195.82037233920002</v>
      </c>
      <c r="O2777" s="36">
        <f t="shared" si="567"/>
        <v>35.683639580919262</v>
      </c>
      <c r="P2777" s="36">
        <f t="shared" si="568"/>
        <v>231.5040119201193</v>
      </c>
      <c r="Q2777" s="38">
        <v>136.12</v>
      </c>
      <c r="R2777" s="39">
        <f t="shared" si="569"/>
        <v>-0.41201882908634707</v>
      </c>
      <c r="S2777" s="40"/>
      <c r="T2777" s="41" t="str">
        <f t="shared" si="570"/>
        <v/>
      </c>
      <c r="U2777" s="41" t="str">
        <f t="shared" si="571"/>
        <v/>
      </c>
      <c r="V2777" s="41">
        <f t="shared" si="559"/>
        <v>136.12</v>
      </c>
      <c r="W2777" s="18">
        <f>_xlfn.XLOOKUP($B2777,'[1]Query2 w Prices'!$B:$B,'[1]Query2 w Prices'!$L:$L)</f>
        <v>136.04230000000001</v>
      </c>
    </row>
    <row r="2778" spans="2:23" ht="16.5" customHeight="1" x14ac:dyDescent="0.25">
      <c r="B2778" s="42" t="s">
        <v>4557</v>
      </c>
      <c r="C2778" s="33" t="s">
        <v>7467</v>
      </c>
      <c r="D2778" s="34" t="str">
        <f>_xlfn.XLOOKUP($B2778,[1]Redo!$A:$A,[1]Redo!$AD:$AD)</f>
        <v>SGN,S11,BFY,W4-3R,</v>
      </c>
      <c r="E2778" s="35">
        <v>1326</v>
      </c>
      <c r="F2778" s="36">
        <f>_xlfn.XLOOKUP($B2778,'[1]DOT Signs Costs (2)'!$A:$A,'[1]DOT Signs Costs (2)'!$Y:$Y)</f>
        <v>0.33468750000000008</v>
      </c>
      <c r="G2778" s="37">
        <f t="shared" si="561"/>
        <v>20.081250000000004</v>
      </c>
      <c r="H2778" s="36">
        <f>_xlfn.XLOOKUP($B2778,'[1]DOT Signs Costs (2)'!$A:$A,'[1]DOT Signs Costs (2)'!$W:$W)</f>
        <v>56.650000000000006</v>
      </c>
      <c r="I2778" s="36">
        <f t="shared" si="560"/>
        <v>15.526153125000004</v>
      </c>
      <c r="J2778" s="36">
        <f t="shared" si="562"/>
        <v>0.22424062500000008</v>
      </c>
      <c r="K2778" s="36">
        <f t="shared" si="563"/>
        <v>15.526153125000004</v>
      </c>
      <c r="L2778" s="36">
        <f t="shared" si="564"/>
        <v>72.400393750000006</v>
      </c>
      <c r="M2778" s="36">
        <f t="shared" si="565"/>
        <v>5.6617107912500009</v>
      </c>
      <c r="N2778" s="36">
        <f t="shared" si="566"/>
        <v>78.062104541250008</v>
      </c>
      <c r="O2778" s="36">
        <f t="shared" si="567"/>
        <v>14.224975522735164</v>
      </c>
      <c r="P2778" s="36">
        <f t="shared" si="568"/>
        <v>92.287080063985172</v>
      </c>
      <c r="Q2778" s="38" t="e">
        <v>#N/A</v>
      </c>
      <c r="R2778" s="39" t="str">
        <f t="shared" si="569"/>
        <v xml:space="preserve"> </v>
      </c>
      <c r="S2778" s="40"/>
      <c r="T2778" s="41" t="str">
        <f t="shared" si="570"/>
        <v/>
      </c>
      <c r="U2778" s="41" t="str">
        <f t="shared" si="571"/>
        <v/>
      </c>
      <c r="V2778" s="41" t="e">
        <f t="shared" si="559"/>
        <v>#N/A</v>
      </c>
      <c r="W2778" s="18" t="e">
        <f>_xlfn.XLOOKUP($B2778,'[1]Query2 w Prices'!$B:$B,'[1]Query2 w Prices'!$L:$L)</f>
        <v>#N/A</v>
      </c>
    </row>
    <row r="2779" spans="2:23" ht="16.5" customHeight="1" x14ac:dyDescent="0.25">
      <c r="B2779" s="32" t="s">
        <v>4560</v>
      </c>
      <c r="C2779" s="33" t="s">
        <v>7468</v>
      </c>
      <c r="D2779" s="34" t="str">
        <f>_xlfn.XLOOKUP($B2779,[1]Redo!$A:$A,[1]Redo!$AD:$AD)</f>
        <v>SGN,S11,BFY,W4-3R,</v>
      </c>
      <c r="E2779" s="35">
        <v>1326</v>
      </c>
      <c r="F2779" s="36">
        <f>_xlfn.XLOOKUP($B2779,'[1]DOT Signs Costs (2)'!$A:$A,'[1]DOT Signs Costs (2)'!$Y:$Y)</f>
        <v>0.46115</v>
      </c>
      <c r="G2779" s="37">
        <f t="shared" si="561"/>
        <v>27.669</v>
      </c>
      <c r="H2779" s="36">
        <f>_xlfn.XLOOKUP($B2779,'[1]DOT Signs Costs (2)'!$A:$A,'[1]DOT Signs Costs (2)'!$W:$W)</f>
        <v>81.576000000000008</v>
      </c>
      <c r="I2779" s="36">
        <f t="shared" si="560"/>
        <v>21.3927485</v>
      </c>
      <c r="J2779" s="36">
        <f t="shared" si="562"/>
        <v>0.30897050000000004</v>
      </c>
      <c r="K2779" s="36">
        <f t="shared" si="563"/>
        <v>21.3927485</v>
      </c>
      <c r="L2779" s="36">
        <f t="shared" si="564"/>
        <v>103.277719</v>
      </c>
      <c r="M2779" s="36">
        <f t="shared" si="565"/>
        <v>8.0763176258000016</v>
      </c>
      <c r="N2779" s="36">
        <f t="shared" si="566"/>
        <v>111.35403662580001</v>
      </c>
      <c r="O2779" s="36">
        <f t="shared" si="567"/>
        <v>20.291644129613871</v>
      </c>
      <c r="P2779" s="36">
        <f t="shared" si="568"/>
        <v>131.64568075541388</v>
      </c>
      <c r="Q2779" s="38">
        <v>74.900000000000006</v>
      </c>
      <c r="R2779" s="39">
        <f t="shared" si="569"/>
        <v>-0.43104855723175883</v>
      </c>
      <c r="S2779" s="40"/>
      <c r="T2779" s="41" t="str">
        <f t="shared" si="570"/>
        <v/>
      </c>
      <c r="U2779" s="41" t="str">
        <f t="shared" si="571"/>
        <v/>
      </c>
      <c r="V2779" s="41">
        <f t="shared" si="559"/>
        <v>74.900000000000006</v>
      </c>
      <c r="W2779" s="18">
        <f>_xlfn.XLOOKUP($B2779,'[1]Query2 w Prices'!$B:$B,'[1]Query2 w Prices'!$L:$L)</f>
        <v>74.823300000000003</v>
      </c>
    </row>
    <row r="2780" spans="2:23" ht="16.5" customHeight="1" x14ac:dyDescent="0.25">
      <c r="B2780" s="42" t="s">
        <v>4561</v>
      </c>
      <c r="C2780" s="33" t="s">
        <v>7469</v>
      </c>
      <c r="D2780" s="34" t="str">
        <f>_xlfn.XLOOKUP($B2780,[1]Redo!$A:$A,[1]Redo!$AD:$AD)</f>
        <v>SGN,S11,BFY,W4-3R,</v>
      </c>
      <c r="E2780" s="35">
        <v>1326</v>
      </c>
      <c r="F2780" s="36">
        <f>_xlfn.XLOOKUP($B2780,'[1]DOT Signs Costs (2)'!$A:$A,'[1]DOT Signs Costs (2)'!$Y:$Y)</f>
        <v>0.77759999999999996</v>
      </c>
      <c r="G2780" s="37">
        <f t="shared" si="561"/>
        <v>46.655999999999999</v>
      </c>
      <c r="H2780" s="36">
        <f>_xlfn.XLOOKUP($B2780,'[1]DOT Signs Costs (2)'!$A:$A,'[1]DOT Signs Costs (2)'!$W:$W)</f>
        <v>145.024</v>
      </c>
      <c r="I2780" s="36">
        <f t="shared" si="560"/>
        <v>36.072863999999996</v>
      </c>
      <c r="J2780" s="36">
        <f t="shared" si="562"/>
        <v>0.52099200000000001</v>
      </c>
      <c r="K2780" s="36">
        <f t="shared" si="563"/>
        <v>36.072863999999996</v>
      </c>
      <c r="L2780" s="36">
        <f t="shared" si="564"/>
        <v>181.61785600000002</v>
      </c>
      <c r="M2780" s="36">
        <f t="shared" si="565"/>
        <v>14.202516339200002</v>
      </c>
      <c r="N2780" s="36">
        <f t="shared" si="566"/>
        <v>195.82037233920002</v>
      </c>
      <c r="O2780" s="36">
        <f t="shared" si="567"/>
        <v>35.683639580919262</v>
      </c>
      <c r="P2780" s="36">
        <f t="shared" si="568"/>
        <v>231.5040119201193</v>
      </c>
      <c r="Q2780" s="38">
        <v>136.12</v>
      </c>
      <c r="R2780" s="39">
        <f t="shared" si="569"/>
        <v>-0.41201882908634707</v>
      </c>
      <c r="S2780" s="40"/>
      <c r="T2780" s="41" t="str">
        <f t="shared" si="570"/>
        <v/>
      </c>
      <c r="U2780" s="41" t="str">
        <f t="shared" si="571"/>
        <v/>
      </c>
      <c r="V2780" s="41">
        <f t="shared" si="559"/>
        <v>136.12</v>
      </c>
      <c r="W2780" s="18">
        <f>_xlfn.XLOOKUP($B2780,'[1]Query2 w Prices'!$B:$B,'[1]Query2 w Prices'!$L:$L)</f>
        <v>136.04230000000001</v>
      </c>
    </row>
    <row r="2781" spans="2:23" ht="16.5" customHeight="1" x14ac:dyDescent="0.25">
      <c r="B2781" s="32" t="s">
        <v>4562</v>
      </c>
      <c r="C2781" s="33" t="s">
        <v>7950</v>
      </c>
      <c r="D2781" s="34" t="str">
        <f>_xlfn.XLOOKUP($B2781,[1]Redo!$A:$A,[1]Redo!$AD:$AD)</f>
        <v>SGN,S11,BFY,W4-4aP,</v>
      </c>
      <c r="E2781" s="35">
        <v>1326</v>
      </c>
      <c r="F2781" s="36">
        <f>_xlfn.XLOOKUP($B2781,'[1]DOT Signs Costs (2)'!$A:$A,'[1]DOT Signs Costs (2)'!$Y:$Y)</f>
        <v>0.12470000000000001</v>
      </c>
      <c r="G2781" s="37">
        <f t="shared" si="561"/>
        <v>7.4820000000000002</v>
      </c>
      <c r="H2781" s="36">
        <f>_xlfn.XLOOKUP($B2781,'[1]DOT Signs Costs (2)'!$A:$A,'[1]DOT Signs Costs (2)'!$W:$W)</f>
        <v>18.128</v>
      </c>
      <c r="I2781" s="36">
        <f t="shared" si="560"/>
        <v>5.7848329999999999</v>
      </c>
      <c r="J2781" s="36">
        <f t="shared" si="562"/>
        <v>8.3549000000000012E-2</v>
      </c>
      <c r="K2781" s="36">
        <f t="shared" si="563"/>
        <v>5.7848329999999999</v>
      </c>
      <c r="L2781" s="36">
        <f t="shared" si="564"/>
        <v>23.996382000000001</v>
      </c>
      <c r="M2781" s="36">
        <f t="shared" si="565"/>
        <v>1.8765170724000002</v>
      </c>
      <c r="N2781" s="36">
        <f t="shared" si="566"/>
        <v>25.872899072399999</v>
      </c>
      <c r="O2781" s="36">
        <f t="shared" si="567"/>
        <v>4.7147250022269755</v>
      </c>
      <c r="P2781" s="36">
        <f t="shared" si="568"/>
        <v>30.587624074626973</v>
      </c>
      <c r="Q2781" s="38">
        <v>20.48</v>
      </c>
      <c r="R2781" s="39">
        <f t="shared" si="569"/>
        <v>-0.33044815935904753</v>
      </c>
      <c r="S2781" s="40"/>
      <c r="T2781" s="41" t="str">
        <f t="shared" si="570"/>
        <v/>
      </c>
      <c r="U2781" s="41" t="str">
        <f t="shared" si="571"/>
        <v/>
      </c>
      <c r="V2781" s="41">
        <f t="shared" si="559"/>
        <v>20.48</v>
      </c>
      <c r="W2781" s="18">
        <f>_xlfn.XLOOKUP($B2781,'[1]Query2 w Prices'!$B:$B,'[1]Query2 w Prices'!$L:$L)</f>
        <v>20.406400000000001</v>
      </c>
    </row>
    <row r="2782" spans="2:23" ht="16.5" customHeight="1" x14ac:dyDescent="0.25">
      <c r="B2782" s="42" t="s">
        <v>4565</v>
      </c>
      <c r="C2782" s="33" t="s">
        <v>7951</v>
      </c>
      <c r="D2782" s="34" t="str">
        <f>_xlfn.XLOOKUP($B2782,[1]Redo!$A:$A,[1]Redo!$AD:$AD)</f>
        <v>SGN,S11,BFY,W4-4aP,</v>
      </c>
      <c r="E2782" s="35">
        <v>1326</v>
      </c>
      <c r="F2782" s="36">
        <f>_xlfn.XLOOKUP($B2782,'[1]DOT Signs Costs (2)'!$A:$A,'[1]DOT Signs Costs (2)'!$Y:$Y)</f>
        <v>0.24057500000000001</v>
      </c>
      <c r="G2782" s="37">
        <f t="shared" si="561"/>
        <v>14.4345</v>
      </c>
      <c r="H2782" s="36">
        <f>_xlfn.XLOOKUP($B2782,'[1]DOT Signs Costs (2)'!$A:$A,'[1]DOT Signs Costs (2)'!$W:$W)</f>
        <v>40.788000000000004</v>
      </c>
      <c r="I2782" s="36">
        <f t="shared" si="560"/>
        <v>11.160274250000001</v>
      </c>
      <c r="J2782" s="36">
        <f t="shared" si="562"/>
        <v>0.16118525000000003</v>
      </c>
      <c r="K2782" s="36">
        <f t="shared" si="563"/>
        <v>11.160274250000001</v>
      </c>
      <c r="L2782" s="36">
        <f t="shared" si="564"/>
        <v>52.109459500000007</v>
      </c>
      <c r="M2782" s="36">
        <f t="shared" si="565"/>
        <v>4.0749597329000009</v>
      </c>
      <c r="N2782" s="36">
        <f t="shared" si="566"/>
        <v>56.184419232900005</v>
      </c>
      <c r="O2782" s="36">
        <f t="shared" si="567"/>
        <v>10.238283902847687</v>
      </c>
      <c r="P2782" s="36">
        <f t="shared" si="568"/>
        <v>66.422703135747696</v>
      </c>
      <c r="Q2782" s="38">
        <v>39.76</v>
      </c>
      <c r="R2782" s="39">
        <f t="shared" si="569"/>
        <v>-0.40140948617007177</v>
      </c>
      <c r="S2782" s="40"/>
      <c r="T2782" s="41" t="str">
        <f t="shared" si="570"/>
        <v/>
      </c>
      <c r="U2782" s="41" t="str">
        <f t="shared" si="571"/>
        <v/>
      </c>
      <c r="V2782" s="41">
        <f t="shared" si="559"/>
        <v>39.76</v>
      </c>
      <c r="W2782" s="18">
        <f>_xlfn.XLOOKUP($B2782,'[1]Query2 w Prices'!$B:$B,'[1]Query2 w Prices'!$L:$L)</f>
        <v>39.679000000000002</v>
      </c>
    </row>
    <row r="2783" spans="2:23" ht="16.5" customHeight="1" x14ac:dyDescent="0.25">
      <c r="B2783" s="32" t="s">
        <v>4566</v>
      </c>
      <c r="C2783" s="33" t="s">
        <v>7952</v>
      </c>
      <c r="D2783" s="34" t="str">
        <f>_xlfn.XLOOKUP($B2783,[1]Redo!$A:$A,[1]Redo!$AD:$AD)</f>
        <v>SGN,S11,BFY,W4-4aP,</v>
      </c>
      <c r="E2783" s="35">
        <v>1326</v>
      </c>
      <c r="F2783" s="36">
        <f>_xlfn.XLOOKUP($B2783,'[1]DOT Signs Costs (2)'!$A:$A,'[1]DOT Signs Costs (2)'!$Y:$Y)</f>
        <v>0.39879999999999993</v>
      </c>
      <c r="G2783" s="37">
        <f t="shared" si="561"/>
        <v>23.927999999999997</v>
      </c>
      <c r="H2783" s="36">
        <f>_xlfn.XLOOKUP($B2783,'[1]DOT Signs Costs (2)'!$A:$A,'[1]DOT Signs Costs (2)'!$W:$W)</f>
        <v>72.512</v>
      </c>
      <c r="I2783" s="36">
        <f t="shared" si="560"/>
        <v>18.500331999999997</v>
      </c>
      <c r="J2783" s="36">
        <f t="shared" si="562"/>
        <v>0.26719599999999999</v>
      </c>
      <c r="K2783" s="36">
        <f t="shared" si="563"/>
        <v>18.500331999999997</v>
      </c>
      <c r="L2783" s="36">
        <f t="shared" si="564"/>
        <v>91.279527999999999</v>
      </c>
      <c r="M2783" s="36">
        <f t="shared" si="565"/>
        <v>7.1380590896000005</v>
      </c>
      <c r="N2783" s="36">
        <f t="shared" si="566"/>
        <v>98.417587089600005</v>
      </c>
      <c r="O2783" s="36">
        <f t="shared" si="567"/>
        <v>17.934281628500383</v>
      </c>
      <c r="P2783" s="36">
        <f t="shared" si="568"/>
        <v>116.35186871810039</v>
      </c>
      <c r="Q2783" s="38">
        <v>74.900000000000006</v>
      </c>
      <c r="R2783" s="39">
        <f t="shared" si="569"/>
        <v>-0.35626302503598628</v>
      </c>
      <c r="S2783" s="40"/>
      <c r="T2783" s="41" t="str">
        <f t="shared" si="570"/>
        <v/>
      </c>
      <c r="U2783" s="41" t="str">
        <f t="shared" si="571"/>
        <v/>
      </c>
      <c r="V2783" s="41">
        <f t="shared" si="559"/>
        <v>74.900000000000006</v>
      </c>
      <c r="W2783" s="18">
        <f>_xlfn.XLOOKUP($B2783,'[1]Query2 w Prices'!$B:$B,'[1]Query2 w Prices'!$L:$L)</f>
        <v>74.823300000000003</v>
      </c>
    </row>
    <row r="2784" spans="2:23" ht="16.5" customHeight="1" x14ac:dyDescent="0.25">
      <c r="B2784" s="42" t="s">
        <v>4567</v>
      </c>
      <c r="C2784" s="33" t="s">
        <v>7953</v>
      </c>
      <c r="D2784" s="34" t="str">
        <f>_xlfn.XLOOKUP($B2784,[1]Redo!$A:$A,[1]Redo!$AD:$AD)</f>
        <v>SGN,S11,BFY,W44aP(CA),</v>
      </c>
      <c r="E2784" s="35">
        <v>1326</v>
      </c>
      <c r="F2784" s="36">
        <f>_xlfn.XLOOKUP($B2784,'[1]DOT Signs Costs (2)'!$A:$A,'[1]DOT Signs Costs (2)'!$Y:$Y)</f>
        <v>0.31410000000000005</v>
      </c>
      <c r="G2784" s="37">
        <f t="shared" si="561"/>
        <v>18.846000000000004</v>
      </c>
      <c r="H2784" s="36">
        <f>_xlfn.XLOOKUP($B2784,'[1]DOT Signs Costs (2)'!$A:$A,'[1]DOT Signs Costs (2)'!$W:$W)</f>
        <v>54.384</v>
      </c>
      <c r="I2784" s="36">
        <f t="shared" si="560"/>
        <v>14.571099000000002</v>
      </c>
      <c r="J2784" s="36">
        <f t="shared" si="562"/>
        <v>0.21044700000000005</v>
      </c>
      <c r="K2784" s="36">
        <f t="shared" si="563"/>
        <v>14.571099000000002</v>
      </c>
      <c r="L2784" s="36">
        <f t="shared" si="564"/>
        <v>69.165546000000006</v>
      </c>
      <c r="M2784" s="36">
        <f t="shared" si="565"/>
        <v>5.4087456972000005</v>
      </c>
      <c r="N2784" s="36">
        <f t="shared" si="566"/>
        <v>74.57429169720001</v>
      </c>
      <c r="O2784" s="36">
        <f t="shared" si="567"/>
        <v>13.589403978436417</v>
      </c>
      <c r="P2784" s="36">
        <f t="shared" si="568"/>
        <v>88.163695675636433</v>
      </c>
      <c r="Q2784" s="38" t="e">
        <v>#N/A</v>
      </c>
      <c r="R2784" s="39" t="str">
        <f t="shared" si="569"/>
        <v xml:space="preserve"> </v>
      </c>
      <c r="S2784" s="40"/>
      <c r="T2784" s="41" t="str">
        <f t="shared" si="570"/>
        <v/>
      </c>
      <c r="U2784" s="41" t="str">
        <f t="shared" si="571"/>
        <v/>
      </c>
      <c r="V2784" s="41" t="e">
        <f t="shared" si="559"/>
        <v>#N/A</v>
      </c>
      <c r="W2784" s="18" t="e">
        <f>_xlfn.XLOOKUP($B2784,'[1]Query2 w Prices'!$B:$B,'[1]Query2 w Prices'!$L:$L)</f>
        <v>#N/A</v>
      </c>
    </row>
    <row r="2785" spans="2:23" ht="16.5" customHeight="1" x14ac:dyDescent="0.25">
      <c r="B2785" s="32" t="s">
        <v>4568</v>
      </c>
      <c r="C2785" s="33" t="s">
        <v>7954</v>
      </c>
      <c r="D2785" s="34" t="str">
        <f>_xlfn.XLOOKUP($B2785,[1]Redo!$A:$A,[1]Redo!$AD:$AD)</f>
        <v>SGN,S11,BFY,W4-4bP,</v>
      </c>
      <c r="E2785" s="35">
        <v>1326</v>
      </c>
      <c r="F2785" s="36">
        <f>_xlfn.XLOOKUP($B2785,'[1]DOT Signs Costs (2)'!$A:$A,'[1]DOT Signs Costs (2)'!$Y:$Y)</f>
        <v>0.12470000000000001</v>
      </c>
      <c r="G2785" s="37">
        <f t="shared" si="561"/>
        <v>7.4820000000000002</v>
      </c>
      <c r="H2785" s="36">
        <f>_xlfn.XLOOKUP($B2785,'[1]DOT Signs Costs (2)'!$A:$A,'[1]DOT Signs Costs (2)'!$W:$W)</f>
        <v>18.128</v>
      </c>
      <c r="I2785" s="36">
        <f t="shared" si="560"/>
        <v>5.7848329999999999</v>
      </c>
      <c r="J2785" s="36">
        <f t="shared" si="562"/>
        <v>8.3549000000000012E-2</v>
      </c>
      <c r="K2785" s="36">
        <f t="shared" si="563"/>
        <v>5.7848329999999999</v>
      </c>
      <c r="L2785" s="36">
        <f t="shared" si="564"/>
        <v>23.996382000000001</v>
      </c>
      <c r="M2785" s="36">
        <f t="shared" si="565"/>
        <v>1.8765170724000002</v>
      </c>
      <c r="N2785" s="36">
        <f t="shared" si="566"/>
        <v>25.872899072399999</v>
      </c>
      <c r="O2785" s="36">
        <f t="shared" si="567"/>
        <v>4.7147250022269755</v>
      </c>
      <c r="P2785" s="36">
        <f t="shared" si="568"/>
        <v>30.587624074626973</v>
      </c>
      <c r="Q2785" s="38">
        <v>20.48</v>
      </c>
      <c r="R2785" s="39">
        <f t="shared" si="569"/>
        <v>-0.33044815935904753</v>
      </c>
      <c r="S2785" s="40"/>
      <c r="T2785" s="41" t="str">
        <f t="shared" si="570"/>
        <v/>
      </c>
      <c r="U2785" s="41" t="str">
        <f t="shared" si="571"/>
        <v/>
      </c>
      <c r="V2785" s="41">
        <f t="shared" si="559"/>
        <v>20.48</v>
      </c>
      <c r="W2785" s="18">
        <f>_xlfn.XLOOKUP($B2785,'[1]Query2 w Prices'!$B:$B,'[1]Query2 w Prices'!$L:$L)</f>
        <v>20.406400000000001</v>
      </c>
    </row>
    <row r="2786" spans="2:23" ht="16.5" customHeight="1" x14ac:dyDescent="0.25">
      <c r="B2786" s="42" t="s">
        <v>4571</v>
      </c>
      <c r="C2786" s="33" t="s">
        <v>7955</v>
      </c>
      <c r="D2786" s="34" t="str">
        <f>_xlfn.XLOOKUP($B2786,[1]Redo!$A:$A,[1]Redo!$AD:$AD)</f>
        <v>SGN,S11,BFY,W4-4bP,</v>
      </c>
      <c r="E2786" s="35">
        <v>1326</v>
      </c>
      <c r="F2786" s="36">
        <f>_xlfn.XLOOKUP($B2786,'[1]DOT Signs Costs (2)'!$A:$A,'[1]DOT Signs Costs (2)'!$Y:$Y)</f>
        <v>0.24057500000000001</v>
      </c>
      <c r="G2786" s="37">
        <f t="shared" si="561"/>
        <v>14.4345</v>
      </c>
      <c r="H2786" s="36">
        <f>_xlfn.XLOOKUP($B2786,'[1]DOT Signs Costs (2)'!$A:$A,'[1]DOT Signs Costs (2)'!$W:$W)</f>
        <v>40.788000000000004</v>
      </c>
      <c r="I2786" s="36">
        <f t="shared" si="560"/>
        <v>11.160274250000001</v>
      </c>
      <c r="J2786" s="36">
        <f t="shared" si="562"/>
        <v>0.16118525000000003</v>
      </c>
      <c r="K2786" s="36">
        <f t="shared" si="563"/>
        <v>11.160274250000001</v>
      </c>
      <c r="L2786" s="36">
        <f t="shared" si="564"/>
        <v>52.109459500000007</v>
      </c>
      <c r="M2786" s="36">
        <f t="shared" si="565"/>
        <v>4.0749597329000009</v>
      </c>
      <c r="N2786" s="36">
        <f t="shared" si="566"/>
        <v>56.184419232900005</v>
      </c>
      <c r="O2786" s="36">
        <f t="shared" si="567"/>
        <v>10.238283902847687</v>
      </c>
      <c r="P2786" s="36">
        <f t="shared" si="568"/>
        <v>66.422703135747696</v>
      </c>
      <c r="Q2786" s="38">
        <v>39.76</v>
      </c>
      <c r="R2786" s="39">
        <f t="shared" si="569"/>
        <v>-0.40140948617007177</v>
      </c>
      <c r="S2786" s="40"/>
      <c r="T2786" s="41" t="str">
        <f t="shared" si="570"/>
        <v/>
      </c>
      <c r="U2786" s="41" t="str">
        <f t="shared" si="571"/>
        <v/>
      </c>
      <c r="V2786" s="41">
        <f t="shared" si="559"/>
        <v>39.76</v>
      </c>
      <c r="W2786" s="18">
        <f>_xlfn.XLOOKUP($B2786,'[1]Query2 w Prices'!$B:$B,'[1]Query2 w Prices'!$L:$L)</f>
        <v>39.679000000000002</v>
      </c>
    </row>
    <row r="2787" spans="2:23" ht="16.5" customHeight="1" x14ac:dyDescent="0.25">
      <c r="B2787" s="32" t="s">
        <v>4572</v>
      </c>
      <c r="C2787" s="33" t="s">
        <v>7956</v>
      </c>
      <c r="D2787" s="34" t="str">
        <f>_xlfn.XLOOKUP($B2787,[1]Redo!$A:$A,[1]Redo!$AD:$AD)</f>
        <v>SGN,S11,BFY,W4-4bP,</v>
      </c>
      <c r="E2787" s="35">
        <v>1326</v>
      </c>
      <c r="F2787" s="36">
        <f>_xlfn.XLOOKUP($B2787,'[1]DOT Signs Costs (2)'!$A:$A,'[1]DOT Signs Costs (2)'!$Y:$Y)</f>
        <v>0.39879999999999993</v>
      </c>
      <c r="G2787" s="37">
        <f t="shared" si="561"/>
        <v>23.927999999999997</v>
      </c>
      <c r="H2787" s="36">
        <f>_xlfn.XLOOKUP($B2787,'[1]DOT Signs Costs (2)'!$A:$A,'[1]DOT Signs Costs (2)'!$W:$W)</f>
        <v>72.512</v>
      </c>
      <c r="I2787" s="36">
        <f t="shared" si="560"/>
        <v>18.500331999999997</v>
      </c>
      <c r="J2787" s="36">
        <f t="shared" si="562"/>
        <v>0.26719599999999999</v>
      </c>
      <c r="K2787" s="36">
        <f t="shared" si="563"/>
        <v>18.500331999999997</v>
      </c>
      <c r="L2787" s="36">
        <f t="shared" si="564"/>
        <v>91.279527999999999</v>
      </c>
      <c r="M2787" s="36">
        <f t="shared" si="565"/>
        <v>7.1380590896000005</v>
      </c>
      <c r="N2787" s="36">
        <f t="shared" si="566"/>
        <v>98.417587089600005</v>
      </c>
      <c r="O2787" s="36">
        <f t="shared" si="567"/>
        <v>17.934281628500383</v>
      </c>
      <c r="P2787" s="36">
        <f t="shared" si="568"/>
        <v>116.35186871810039</v>
      </c>
      <c r="Q2787" s="38">
        <v>74.900000000000006</v>
      </c>
      <c r="R2787" s="39">
        <f t="shared" si="569"/>
        <v>-0.35626302503598628</v>
      </c>
      <c r="S2787" s="40"/>
      <c r="T2787" s="41" t="str">
        <f t="shared" si="570"/>
        <v/>
      </c>
      <c r="U2787" s="41" t="str">
        <f t="shared" si="571"/>
        <v/>
      </c>
      <c r="V2787" s="41">
        <f t="shared" si="559"/>
        <v>74.900000000000006</v>
      </c>
      <c r="W2787" s="18">
        <f>_xlfn.XLOOKUP($B2787,'[1]Query2 w Prices'!$B:$B,'[1]Query2 w Prices'!$L:$L)</f>
        <v>74.823300000000003</v>
      </c>
    </row>
    <row r="2788" spans="2:23" ht="16.5" customHeight="1" x14ac:dyDescent="0.25">
      <c r="B2788" s="42" t="s">
        <v>4573</v>
      </c>
      <c r="C2788" s="33" t="s">
        <v>7470</v>
      </c>
      <c r="D2788" s="34" t="str">
        <f>_xlfn.XLOOKUP($B2788,[1]Redo!$A:$A,[1]Redo!$AD:$AD)</f>
        <v>SGN,S11,BFY,W4-4P,</v>
      </c>
      <c r="E2788" s="35">
        <v>1326</v>
      </c>
      <c r="F2788" s="36">
        <f>_xlfn.XLOOKUP($B2788,'[1]DOT Signs Costs (2)'!$A:$A,'[1]DOT Signs Costs (2)'!$Y:$Y)</f>
        <v>0.12470000000000001</v>
      </c>
      <c r="G2788" s="37">
        <f t="shared" si="561"/>
        <v>7.4820000000000002</v>
      </c>
      <c r="H2788" s="36">
        <f>_xlfn.XLOOKUP($B2788,'[1]DOT Signs Costs (2)'!$A:$A,'[1]DOT Signs Costs (2)'!$W:$W)</f>
        <v>18.128</v>
      </c>
      <c r="I2788" s="36">
        <f t="shared" si="560"/>
        <v>5.7848329999999999</v>
      </c>
      <c r="J2788" s="36">
        <f t="shared" si="562"/>
        <v>8.3549000000000012E-2</v>
      </c>
      <c r="K2788" s="36">
        <f t="shared" si="563"/>
        <v>5.7848329999999999</v>
      </c>
      <c r="L2788" s="36">
        <f t="shared" si="564"/>
        <v>23.996382000000001</v>
      </c>
      <c r="M2788" s="36">
        <f t="shared" si="565"/>
        <v>1.8765170724000002</v>
      </c>
      <c r="N2788" s="36">
        <f t="shared" si="566"/>
        <v>25.872899072399999</v>
      </c>
      <c r="O2788" s="36">
        <f t="shared" si="567"/>
        <v>4.7147250022269755</v>
      </c>
      <c r="P2788" s="36">
        <f t="shared" si="568"/>
        <v>30.587624074626973</v>
      </c>
      <c r="Q2788" s="38">
        <v>20.48</v>
      </c>
      <c r="R2788" s="39">
        <f t="shared" si="569"/>
        <v>-0.33044815935904753</v>
      </c>
      <c r="S2788" s="40"/>
      <c r="T2788" s="41" t="str">
        <f t="shared" si="570"/>
        <v/>
      </c>
      <c r="U2788" s="41" t="str">
        <f t="shared" si="571"/>
        <v/>
      </c>
      <c r="V2788" s="41">
        <f t="shared" si="559"/>
        <v>20.48</v>
      </c>
      <c r="W2788" s="18">
        <f>_xlfn.XLOOKUP($B2788,'[1]Query2 w Prices'!$B:$B,'[1]Query2 w Prices'!$L:$L)</f>
        <v>20.406400000000001</v>
      </c>
    </row>
    <row r="2789" spans="2:23" ht="16.5" customHeight="1" x14ac:dyDescent="0.25">
      <c r="B2789" s="32" t="s">
        <v>4576</v>
      </c>
      <c r="C2789" s="33" t="s">
        <v>7471</v>
      </c>
      <c r="D2789" s="34" t="str">
        <f>_xlfn.XLOOKUP($B2789,[1]Redo!$A:$A,[1]Redo!$AD:$AD)</f>
        <v>SGN,S11,BFY,W4-4P,</v>
      </c>
      <c r="E2789" s="35">
        <v>1326</v>
      </c>
      <c r="F2789" s="36">
        <f>_xlfn.XLOOKUP($B2789,'[1]DOT Signs Costs (2)'!$A:$A,'[1]DOT Signs Costs (2)'!$Y:$Y)</f>
        <v>0.24057500000000001</v>
      </c>
      <c r="G2789" s="37">
        <f t="shared" si="561"/>
        <v>14.4345</v>
      </c>
      <c r="H2789" s="36">
        <f>_xlfn.XLOOKUP($B2789,'[1]DOT Signs Costs (2)'!$A:$A,'[1]DOT Signs Costs (2)'!$W:$W)</f>
        <v>40.788000000000004</v>
      </c>
      <c r="I2789" s="36">
        <f t="shared" si="560"/>
        <v>11.160274250000001</v>
      </c>
      <c r="J2789" s="36">
        <f t="shared" si="562"/>
        <v>0.16118525000000003</v>
      </c>
      <c r="K2789" s="36">
        <f t="shared" si="563"/>
        <v>11.160274250000001</v>
      </c>
      <c r="L2789" s="36">
        <f t="shared" si="564"/>
        <v>52.109459500000007</v>
      </c>
      <c r="M2789" s="36">
        <f t="shared" si="565"/>
        <v>4.0749597329000009</v>
      </c>
      <c r="N2789" s="36">
        <f t="shared" si="566"/>
        <v>56.184419232900005</v>
      </c>
      <c r="O2789" s="36">
        <f t="shared" si="567"/>
        <v>10.238283902847687</v>
      </c>
      <c r="P2789" s="36">
        <f t="shared" si="568"/>
        <v>66.422703135747696</v>
      </c>
      <c r="Q2789" s="38">
        <v>39.76</v>
      </c>
      <c r="R2789" s="39">
        <f t="shared" si="569"/>
        <v>-0.40140948617007177</v>
      </c>
      <c r="S2789" s="40"/>
      <c r="T2789" s="41" t="str">
        <f t="shared" si="570"/>
        <v/>
      </c>
      <c r="U2789" s="41" t="str">
        <f t="shared" si="571"/>
        <v/>
      </c>
      <c r="V2789" s="41">
        <f t="shared" si="559"/>
        <v>39.76</v>
      </c>
      <c r="W2789" s="18">
        <f>_xlfn.XLOOKUP($B2789,'[1]Query2 w Prices'!$B:$B,'[1]Query2 w Prices'!$L:$L)</f>
        <v>39.679000000000002</v>
      </c>
    </row>
    <row r="2790" spans="2:23" ht="16.5" customHeight="1" x14ac:dyDescent="0.25">
      <c r="B2790" s="42" t="s">
        <v>4578</v>
      </c>
      <c r="C2790" s="33" t="s">
        <v>7472</v>
      </c>
      <c r="D2790" s="34" t="str">
        <f>_xlfn.XLOOKUP($B2790,[1]Redo!$A:$A,[1]Redo!$AD:$AD)</f>
        <v>SGN,S11,BFY,W4-4P,</v>
      </c>
      <c r="E2790" s="35">
        <v>1326</v>
      </c>
      <c r="F2790" s="36">
        <f>_xlfn.XLOOKUP($B2790,'[1]DOT Signs Costs (2)'!$A:$A,'[1]DOT Signs Costs (2)'!$Y:$Y)</f>
        <v>0.39879999999999993</v>
      </c>
      <c r="G2790" s="37">
        <f t="shared" si="561"/>
        <v>23.927999999999997</v>
      </c>
      <c r="H2790" s="36">
        <f>_xlfn.XLOOKUP($B2790,'[1]DOT Signs Costs (2)'!$A:$A,'[1]DOT Signs Costs (2)'!$W:$W)</f>
        <v>72.512</v>
      </c>
      <c r="I2790" s="36">
        <f t="shared" si="560"/>
        <v>18.500331999999997</v>
      </c>
      <c r="J2790" s="36">
        <f t="shared" si="562"/>
        <v>0.26719599999999999</v>
      </c>
      <c r="K2790" s="36">
        <f t="shared" si="563"/>
        <v>18.500331999999997</v>
      </c>
      <c r="L2790" s="36">
        <f t="shared" si="564"/>
        <v>91.279527999999999</v>
      </c>
      <c r="M2790" s="36">
        <f t="shared" si="565"/>
        <v>7.1380590896000005</v>
      </c>
      <c r="N2790" s="36">
        <f t="shared" si="566"/>
        <v>98.417587089600005</v>
      </c>
      <c r="O2790" s="36">
        <f t="shared" si="567"/>
        <v>17.934281628500383</v>
      </c>
      <c r="P2790" s="36">
        <f t="shared" si="568"/>
        <v>116.35186871810039</v>
      </c>
      <c r="Q2790" s="38">
        <v>74.900000000000006</v>
      </c>
      <c r="R2790" s="39">
        <f t="shared" si="569"/>
        <v>-0.35626302503598628</v>
      </c>
      <c r="S2790" s="40"/>
      <c r="T2790" s="41" t="str">
        <f t="shared" si="570"/>
        <v/>
      </c>
      <c r="U2790" s="41" t="str">
        <f t="shared" si="571"/>
        <v/>
      </c>
      <c r="V2790" s="41">
        <f t="shared" si="559"/>
        <v>74.900000000000006</v>
      </c>
      <c r="W2790" s="18">
        <f>_xlfn.XLOOKUP($B2790,'[1]Query2 w Prices'!$B:$B,'[1]Query2 w Prices'!$L:$L)</f>
        <v>74.823300000000003</v>
      </c>
    </row>
    <row r="2791" spans="2:23" ht="16.5" customHeight="1" x14ac:dyDescent="0.25">
      <c r="B2791" s="32" t="s">
        <v>4579</v>
      </c>
      <c r="C2791" s="33" t="s">
        <v>7473</v>
      </c>
      <c r="D2791" s="34" t="str">
        <f>_xlfn.XLOOKUP($B2791,[1]Redo!$A:$A,[1]Redo!$AD:$AD)</f>
        <v>SGN,S11,BFY,W4-5,</v>
      </c>
      <c r="E2791" s="35">
        <v>1326</v>
      </c>
      <c r="F2791" s="36">
        <f>_xlfn.XLOOKUP($B2791,'[1]DOT Signs Costs (2)'!$A:$A,'[1]DOT Signs Costs (2)'!$Y:$Y)</f>
        <v>0.46115</v>
      </c>
      <c r="G2791" s="37">
        <f t="shared" si="561"/>
        <v>27.669</v>
      </c>
      <c r="H2791" s="36">
        <f>_xlfn.XLOOKUP($B2791,'[1]DOT Signs Costs (2)'!$A:$A,'[1]DOT Signs Costs (2)'!$W:$W)</f>
        <v>81.576000000000008</v>
      </c>
      <c r="I2791" s="36">
        <f t="shared" si="560"/>
        <v>21.3927485</v>
      </c>
      <c r="J2791" s="36">
        <f t="shared" si="562"/>
        <v>0.30897050000000004</v>
      </c>
      <c r="K2791" s="36">
        <f t="shared" si="563"/>
        <v>21.3927485</v>
      </c>
      <c r="L2791" s="36">
        <f t="shared" si="564"/>
        <v>103.277719</v>
      </c>
      <c r="M2791" s="36">
        <f t="shared" si="565"/>
        <v>8.0763176258000016</v>
      </c>
      <c r="N2791" s="36">
        <f t="shared" si="566"/>
        <v>111.35403662580001</v>
      </c>
      <c r="O2791" s="36">
        <f t="shared" si="567"/>
        <v>20.291644129613871</v>
      </c>
      <c r="P2791" s="36">
        <f t="shared" si="568"/>
        <v>131.64568075541388</v>
      </c>
      <c r="Q2791" s="38">
        <v>74.900000000000006</v>
      </c>
      <c r="R2791" s="39">
        <f t="shared" si="569"/>
        <v>-0.43104855723175883</v>
      </c>
      <c r="S2791" s="40"/>
      <c r="T2791" s="41" t="str">
        <f t="shared" si="570"/>
        <v/>
      </c>
      <c r="U2791" s="41" t="str">
        <f t="shared" si="571"/>
        <v/>
      </c>
      <c r="V2791" s="41">
        <f t="shared" si="559"/>
        <v>74.900000000000006</v>
      </c>
      <c r="W2791" s="18">
        <f>_xlfn.XLOOKUP($B2791,'[1]Query2 w Prices'!$B:$B,'[1]Query2 w Prices'!$L:$L)</f>
        <v>74.823300000000003</v>
      </c>
    </row>
    <row r="2792" spans="2:23" ht="16.5" customHeight="1" x14ac:dyDescent="0.25">
      <c r="B2792" s="42" t="s">
        <v>4582</v>
      </c>
      <c r="C2792" s="33" t="s">
        <v>7474</v>
      </c>
      <c r="D2792" s="34" t="str">
        <f>_xlfn.XLOOKUP($B2792,[1]Redo!$A:$A,[1]Redo!$AD:$AD)</f>
        <v>SGN,S11,BFY,W4-5,</v>
      </c>
      <c r="E2792" s="35">
        <v>1326</v>
      </c>
      <c r="F2792" s="36">
        <f>_xlfn.XLOOKUP($B2792,'[1]DOT Signs Costs (2)'!$A:$A,'[1]DOT Signs Costs (2)'!$Y:$Y)</f>
        <v>0.77759999999999996</v>
      </c>
      <c r="G2792" s="37">
        <f t="shared" si="561"/>
        <v>46.655999999999999</v>
      </c>
      <c r="H2792" s="36">
        <f>_xlfn.XLOOKUP($B2792,'[1]DOT Signs Costs (2)'!$A:$A,'[1]DOT Signs Costs (2)'!$W:$W)</f>
        <v>145.024</v>
      </c>
      <c r="I2792" s="36">
        <f t="shared" si="560"/>
        <v>36.072863999999996</v>
      </c>
      <c r="J2792" s="36">
        <f t="shared" si="562"/>
        <v>0.52099200000000001</v>
      </c>
      <c r="K2792" s="36">
        <f t="shared" si="563"/>
        <v>36.072863999999996</v>
      </c>
      <c r="L2792" s="36">
        <f t="shared" si="564"/>
        <v>181.61785600000002</v>
      </c>
      <c r="M2792" s="36">
        <f t="shared" si="565"/>
        <v>14.202516339200002</v>
      </c>
      <c r="N2792" s="36">
        <f t="shared" si="566"/>
        <v>195.82037233920002</v>
      </c>
      <c r="O2792" s="36">
        <f t="shared" si="567"/>
        <v>35.683639580919262</v>
      </c>
      <c r="P2792" s="36">
        <f t="shared" si="568"/>
        <v>231.5040119201193</v>
      </c>
      <c r="Q2792" s="38">
        <v>136.12</v>
      </c>
      <c r="R2792" s="39">
        <f t="shared" si="569"/>
        <v>-0.41201882908634707</v>
      </c>
      <c r="S2792" s="40"/>
      <c r="T2792" s="41" t="str">
        <f t="shared" si="570"/>
        <v/>
      </c>
      <c r="U2792" s="41" t="str">
        <f t="shared" si="571"/>
        <v/>
      </c>
      <c r="V2792" s="41">
        <f t="shared" si="559"/>
        <v>136.12</v>
      </c>
      <c r="W2792" s="18">
        <f>_xlfn.XLOOKUP($B2792,'[1]Query2 w Prices'!$B:$B,'[1]Query2 w Prices'!$L:$L)</f>
        <v>136.04230000000001</v>
      </c>
    </row>
    <row r="2793" spans="2:23" ht="16.5" customHeight="1" x14ac:dyDescent="0.25">
      <c r="B2793" s="32" t="s">
        <v>4583</v>
      </c>
      <c r="C2793" s="33" t="s">
        <v>7957</v>
      </c>
      <c r="D2793" s="34" t="str">
        <f>_xlfn.XLOOKUP($B2793,[1]Redo!$A:$A,[1]Redo!$AD:$AD)</f>
        <v>SGN,S11,BFY,W4-5aP,</v>
      </c>
      <c r="E2793" s="35">
        <v>1326</v>
      </c>
      <c r="F2793" s="36">
        <f>_xlfn.XLOOKUP($B2793,'[1]DOT Signs Costs (2)'!$A:$A,'[1]DOT Signs Costs (2)'!$Y:$Y)</f>
        <v>0.18705000000000002</v>
      </c>
      <c r="G2793" s="37">
        <f t="shared" si="561"/>
        <v>11.223000000000001</v>
      </c>
      <c r="H2793" s="36">
        <f>_xlfn.XLOOKUP($B2793,'[1]DOT Signs Costs (2)'!$A:$A,'[1]DOT Signs Costs (2)'!$W:$W)</f>
        <v>27.192</v>
      </c>
      <c r="I2793" s="36">
        <f t="shared" si="560"/>
        <v>8.6772495000000003</v>
      </c>
      <c r="J2793" s="36">
        <f t="shared" si="562"/>
        <v>0.12532350000000003</v>
      </c>
      <c r="K2793" s="36">
        <f t="shared" si="563"/>
        <v>8.6772495000000003</v>
      </c>
      <c r="L2793" s="36">
        <f t="shared" si="564"/>
        <v>35.994573000000003</v>
      </c>
      <c r="M2793" s="36">
        <f t="shared" si="565"/>
        <v>2.8147756086000002</v>
      </c>
      <c r="N2793" s="36">
        <f t="shared" si="566"/>
        <v>38.809348608600004</v>
      </c>
      <c r="O2793" s="36">
        <f t="shared" si="567"/>
        <v>7.0720875033404642</v>
      </c>
      <c r="P2793" s="36">
        <f t="shared" si="568"/>
        <v>45.881436111940467</v>
      </c>
      <c r="Q2793" s="38" t="e">
        <v>#N/A</v>
      </c>
      <c r="R2793" s="39" t="str">
        <f t="shared" si="569"/>
        <v xml:space="preserve"> </v>
      </c>
      <c r="S2793" s="40"/>
      <c r="T2793" s="41" t="str">
        <f t="shared" si="570"/>
        <v/>
      </c>
      <c r="U2793" s="41" t="str">
        <f t="shared" si="571"/>
        <v/>
      </c>
      <c r="V2793" s="41" t="e">
        <f t="shared" si="559"/>
        <v>#N/A</v>
      </c>
      <c r="W2793" s="18" t="e">
        <f>_xlfn.XLOOKUP($B2793,'[1]Query2 w Prices'!$B:$B,'[1]Query2 w Prices'!$L:$L)</f>
        <v>#N/A</v>
      </c>
    </row>
    <row r="2794" spans="2:23" ht="16.5" customHeight="1" x14ac:dyDescent="0.25">
      <c r="B2794" s="42" t="s">
        <v>4584</v>
      </c>
      <c r="C2794" s="33" t="s">
        <v>7958</v>
      </c>
      <c r="D2794" s="34" t="str">
        <f>_xlfn.XLOOKUP($B2794,[1]Redo!$A:$A,[1]Redo!$AD:$AD)</f>
        <v>SGN,S11,BFY,W4-5aP,</v>
      </c>
      <c r="E2794" s="35">
        <v>1326</v>
      </c>
      <c r="F2794" s="36">
        <f>_xlfn.XLOOKUP($B2794,'[1]DOT Signs Costs (2)'!$A:$A,'[1]DOT Signs Costs (2)'!$Y:$Y)</f>
        <v>0.28175</v>
      </c>
      <c r="G2794" s="37">
        <f t="shared" si="561"/>
        <v>16.905000000000001</v>
      </c>
      <c r="H2794" s="36">
        <f>_xlfn.XLOOKUP($B2794,'[1]DOT Signs Costs (2)'!$A:$A,'[1]DOT Signs Costs (2)'!$W:$W)</f>
        <v>45.32</v>
      </c>
      <c r="I2794" s="36">
        <f t="shared" si="560"/>
        <v>13.070382500000001</v>
      </c>
      <c r="J2794" s="36">
        <f t="shared" si="562"/>
        <v>0.18877250000000001</v>
      </c>
      <c r="K2794" s="36">
        <f t="shared" si="563"/>
        <v>13.070382500000001</v>
      </c>
      <c r="L2794" s="36">
        <f t="shared" si="564"/>
        <v>58.579155</v>
      </c>
      <c r="M2794" s="36">
        <f t="shared" si="565"/>
        <v>4.5808899210000007</v>
      </c>
      <c r="N2794" s="36">
        <f t="shared" si="566"/>
        <v>63.160044921000001</v>
      </c>
      <c r="O2794" s="36">
        <f t="shared" si="567"/>
        <v>11.509426991445183</v>
      </c>
      <c r="P2794" s="36">
        <f t="shared" si="568"/>
        <v>74.669471912445189</v>
      </c>
      <c r="Q2794" s="38" t="e">
        <v>#N/A</v>
      </c>
      <c r="R2794" s="39" t="str">
        <f t="shared" si="569"/>
        <v xml:space="preserve"> </v>
      </c>
      <c r="S2794" s="40"/>
      <c r="T2794" s="41" t="str">
        <f t="shared" si="570"/>
        <v/>
      </c>
      <c r="U2794" s="41" t="str">
        <f t="shared" si="571"/>
        <v/>
      </c>
      <c r="V2794" s="41" t="e">
        <f t="shared" si="559"/>
        <v>#N/A</v>
      </c>
      <c r="W2794" s="18" t="e">
        <f>_xlfn.XLOOKUP($B2794,'[1]Query2 w Prices'!$B:$B,'[1]Query2 w Prices'!$L:$L)</f>
        <v>#N/A</v>
      </c>
    </row>
    <row r="2795" spans="2:23" ht="16.5" customHeight="1" x14ac:dyDescent="0.25">
      <c r="B2795" s="32" t="s">
        <v>4585</v>
      </c>
      <c r="C2795" s="33" t="s">
        <v>7475</v>
      </c>
      <c r="D2795" s="34" t="str">
        <f>_xlfn.XLOOKUP($B2795,[1]Redo!$A:$A,[1]Redo!$AD:$AD)</f>
        <v>SGN,S11,BFY,W4-6,</v>
      </c>
      <c r="E2795" s="35">
        <v>1326</v>
      </c>
      <c r="F2795" s="36">
        <f>_xlfn.XLOOKUP($B2795,'[1]DOT Signs Costs (2)'!$A:$A,'[1]DOT Signs Costs (2)'!$Y:$Y)</f>
        <v>0.46115</v>
      </c>
      <c r="G2795" s="37">
        <f t="shared" si="561"/>
        <v>27.669</v>
      </c>
      <c r="H2795" s="36">
        <f>_xlfn.XLOOKUP($B2795,'[1]DOT Signs Costs (2)'!$A:$A,'[1]DOT Signs Costs (2)'!$W:$W)</f>
        <v>81.576000000000008</v>
      </c>
      <c r="I2795" s="36">
        <f t="shared" si="560"/>
        <v>21.3927485</v>
      </c>
      <c r="J2795" s="36">
        <f t="shared" si="562"/>
        <v>0.30897050000000004</v>
      </c>
      <c r="K2795" s="36">
        <f t="shared" si="563"/>
        <v>21.3927485</v>
      </c>
      <c r="L2795" s="36">
        <f t="shared" si="564"/>
        <v>103.277719</v>
      </c>
      <c r="M2795" s="36">
        <f t="shared" si="565"/>
        <v>8.0763176258000016</v>
      </c>
      <c r="N2795" s="36">
        <f t="shared" si="566"/>
        <v>111.35403662580001</v>
      </c>
      <c r="O2795" s="36">
        <f t="shared" si="567"/>
        <v>20.291644129613871</v>
      </c>
      <c r="P2795" s="36">
        <f t="shared" si="568"/>
        <v>131.64568075541388</v>
      </c>
      <c r="Q2795" s="38">
        <v>74.900000000000006</v>
      </c>
      <c r="R2795" s="39">
        <f t="shared" si="569"/>
        <v>-0.43104855723175883</v>
      </c>
      <c r="S2795" s="40"/>
      <c r="T2795" s="41" t="str">
        <f t="shared" si="570"/>
        <v/>
      </c>
      <c r="U2795" s="41" t="str">
        <f t="shared" si="571"/>
        <v/>
      </c>
      <c r="V2795" s="41">
        <f t="shared" si="559"/>
        <v>74.900000000000006</v>
      </c>
      <c r="W2795" s="18">
        <f>_xlfn.XLOOKUP($B2795,'[1]Query2 w Prices'!$B:$B,'[1]Query2 w Prices'!$L:$L)</f>
        <v>74.823300000000003</v>
      </c>
    </row>
    <row r="2796" spans="2:23" ht="16.5" customHeight="1" x14ac:dyDescent="0.25">
      <c r="B2796" s="42" t="s">
        <v>4588</v>
      </c>
      <c r="C2796" s="33" t="s">
        <v>7476</v>
      </c>
      <c r="D2796" s="34" t="str">
        <f>_xlfn.XLOOKUP($B2796,[1]Redo!$A:$A,[1]Redo!$AD:$AD)</f>
        <v>SGN,S11,BFY,W4-6,</v>
      </c>
      <c r="E2796" s="35">
        <v>1326</v>
      </c>
      <c r="F2796" s="36">
        <f>_xlfn.XLOOKUP($B2796,'[1]DOT Signs Costs (2)'!$A:$A,'[1]DOT Signs Costs (2)'!$Y:$Y)</f>
        <v>0.77759999999999996</v>
      </c>
      <c r="G2796" s="37">
        <f t="shared" si="561"/>
        <v>46.655999999999999</v>
      </c>
      <c r="H2796" s="36">
        <f>_xlfn.XLOOKUP($B2796,'[1]DOT Signs Costs (2)'!$A:$A,'[1]DOT Signs Costs (2)'!$W:$W)</f>
        <v>145.024</v>
      </c>
      <c r="I2796" s="36">
        <f t="shared" si="560"/>
        <v>36.072863999999996</v>
      </c>
      <c r="J2796" s="36">
        <f t="shared" si="562"/>
        <v>0.52099200000000001</v>
      </c>
      <c r="K2796" s="36">
        <f t="shared" si="563"/>
        <v>36.072863999999996</v>
      </c>
      <c r="L2796" s="36">
        <f t="shared" si="564"/>
        <v>181.61785600000002</v>
      </c>
      <c r="M2796" s="36">
        <f t="shared" si="565"/>
        <v>14.202516339200002</v>
      </c>
      <c r="N2796" s="36">
        <f t="shared" si="566"/>
        <v>195.82037233920002</v>
      </c>
      <c r="O2796" s="36">
        <f t="shared" si="567"/>
        <v>35.683639580919262</v>
      </c>
      <c r="P2796" s="36">
        <f t="shared" si="568"/>
        <v>231.5040119201193</v>
      </c>
      <c r="Q2796" s="38">
        <v>136.12</v>
      </c>
      <c r="R2796" s="39">
        <f t="shared" si="569"/>
        <v>-0.41201882908634707</v>
      </c>
      <c r="S2796" s="40"/>
      <c r="T2796" s="41" t="str">
        <f t="shared" si="570"/>
        <v/>
      </c>
      <c r="U2796" s="41" t="str">
        <f t="shared" si="571"/>
        <v/>
      </c>
      <c r="V2796" s="41">
        <f t="shared" si="559"/>
        <v>136.12</v>
      </c>
      <c r="W2796" s="18">
        <f>_xlfn.XLOOKUP($B2796,'[1]Query2 w Prices'!$B:$B,'[1]Query2 w Prices'!$L:$L)</f>
        <v>136.04230000000001</v>
      </c>
    </row>
    <row r="2797" spans="2:23" ht="16.5" customHeight="1" x14ac:dyDescent="0.25">
      <c r="B2797" s="32" t="s">
        <v>4589</v>
      </c>
      <c r="C2797" s="33" t="s">
        <v>7959</v>
      </c>
      <c r="D2797" s="34" t="str">
        <f>_xlfn.XLOOKUP($B2797,[1]Redo!$A:$A,[1]Redo!$AD:$AD)</f>
        <v>SGN,S11,BFY,W46aP(CA),</v>
      </c>
      <c r="E2797" s="35">
        <v>1326</v>
      </c>
      <c r="F2797" s="36">
        <f>_xlfn.XLOOKUP($B2797,'[1]DOT Signs Costs (2)'!$A:$A,'[1]DOT Signs Costs (2)'!$Y:$Y)</f>
        <v>7.4703125000000009E-2</v>
      </c>
      <c r="G2797" s="37">
        <f t="shared" si="561"/>
        <v>4.4821875000000002</v>
      </c>
      <c r="H2797" s="36">
        <f>_xlfn.XLOOKUP($B2797,'[1]DOT Signs Costs (2)'!$A:$A,'[1]DOT Signs Costs (2)'!$W:$W)</f>
        <v>8.4975000000000005</v>
      </c>
      <c r="I2797" s="36">
        <f t="shared" si="560"/>
        <v>3.4654779687500006</v>
      </c>
      <c r="J2797" s="36">
        <f t="shared" si="562"/>
        <v>5.0051093750000011E-2</v>
      </c>
      <c r="K2797" s="36">
        <f t="shared" si="563"/>
        <v>3.4654779687500006</v>
      </c>
      <c r="L2797" s="36">
        <f t="shared" si="564"/>
        <v>12.013029062500001</v>
      </c>
      <c r="M2797" s="36">
        <f t="shared" si="565"/>
        <v>0.93941887268750013</v>
      </c>
      <c r="N2797" s="36">
        <f t="shared" si="566"/>
        <v>12.952447935187502</v>
      </c>
      <c r="O2797" s="36">
        <f t="shared" si="567"/>
        <v>2.3602778316101167</v>
      </c>
      <c r="P2797" s="36">
        <f t="shared" si="568"/>
        <v>15.31272576679762</v>
      </c>
      <c r="Q2797" s="38">
        <v>17.079999999999998</v>
      </c>
      <c r="R2797" s="39">
        <f t="shared" si="569"/>
        <v>0.11541212584335155</v>
      </c>
      <c r="S2797" s="40"/>
      <c r="T2797" s="41" t="str">
        <f t="shared" si="570"/>
        <v/>
      </c>
      <c r="U2797" s="41" t="str">
        <f t="shared" si="571"/>
        <v/>
      </c>
      <c r="V2797" s="41">
        <f t="shared" si="559"/>
        <v>17.079999999999998</v>
      </c>
      <c r="W2797" s="18">
        <f>_xlfn.XLOOKUP($B2797,'[1]Query2 w Prices'!$B:$B,'[1]Query2 w Prices'!$L:$L)</f>
        <v>17.005299999999998</v>
      </c>
    </row>
    <row r="2798" spans="2:23" ht="16.5" customHeight="1" x14ac:dyDescent="0.25">
      <c r="B2798" s="42" t="s">
        <v>4592</v>
      </c>
      <c r="C2798" s="33" t="s">
        <v>7477</v>
      </c>
      <c r="D2798" s="34" t="str">
        <f>_xlfn.XLOOKUP($B2798,[1]Redo!$A:$A,[1]Redo!$AD:$AD)</f>
        <v>SGN,S11,BFY,W4-7,</v>
      </c>
      <c r="E2798" s="35">
        <v>1326</v>
      </c>
      <c r="F2798" s="36">
        <f>_xlfn.XLOOKUP($B2798,'[1]DOT Signs Costs (2)'!$A:$A,'[1]DOT Signs Costs (2)'!$Y:$Y)</f>
        <v>0.77759999999999996</v>
      </c>
      <c r="G2798" s="37">
        <f t="shared" si="561"/>
        <v>46.655999999999999</v>
      </c>
      <c r="H2798" s="36">
        <f>_xlfn.XLOOKUP($B2798,'[1]DOT Signs Costs (2)'!$A:$A,'[1]DOT Signs Costs (2)'!$W:$W)</f>
        <v>145.024</v>
      </c>
      <c r="I2798" s="36">
        <f t="shared" si="560"/>
        <v>36.072863999999996</v>
      </c>
      <c r="J2798" s="36">
        <f t="shared" si="562"/>
        <v>0.52099200000000001</v>
      </c>
      <c r="K2798" s="36">
        <f t="shared" si="563"/>
        <v>36.072863999999996</v>
      </c>
      <c r="L2798" s="36">
        <f t="shared" si="564"/>
        <v>181.61785600000002</v>
      </c>
      <c r="M2798" s="36">
        <f t="shared" si="565"/>
        <v>14.202516339200002</v>
      </c>
      <c r="N2798" s="36">
        <f t="shared" si="566"/>
        <v>195.82037233920002</v>
      </c>
      <c r="O2798" s="36">
        <f t="shared" si="567"/>
        <v>35.683639580919262</v>
      </c>
      <c r="P2798" s="36">
        <f t="shared" si="568"/>
        <v>231.5040119201193</v>
      </c>
      <c r="Q2798" s="38" t="e">
        <v>#N/A</v>
      </c>
      <c r="R2798" s="39" t="str">
        <f t="shared" si="569"/>
        <v xml:space="preserve"> </v>
      </c>
      <c r="S2798" s="40"/>
      <c r="T2798" s="41" t="str">
        <f t="shared" si="570"/>
        <v/>
      </c>
      <c r="U2798" s="41" t="str">
        <f t="shared" si="571"/>
        <v/>
      </c>
      <c r="V2798" s="41" t="e">
        <f t="shared" si="559"/>
        <v>#N/A</v>
      </c>
      <c r="W2798" s="18" t="e">
        <f>_xlfn.XLOOKUP($B2798,'[1]Query2 w Prices'!$B:$B,'[1]Query2 w Prices'!$L:$L)</f>
        <v>#N/A</v>
      </c>
    </row>
    <row r="2799" spans="2:23" ht="16.5" customHeight="1" x14ac:dyDescent="0.25">
      <c r="B2799" s="32" t="s">
        <v>4593</v>
      </c>
      <c r="C2799" s="33" t="s">
        <v>7670</v>
      </c>
      <c r="D2799" s="34" t="str">
        <f>_xlfn.XLOOKUP($B2799,[1]Redo!$A:$A,[1]Redo!$AD:$AD)</f>
        <v>SGN,S11,BFY,W4-7  ,</v>
      </c>
      <c r="E2799" s="35">
        <v>1326</v>
      </c>
      <c r="F2799" s="36">
        <f>_xlfn.XLOOKUP($B2799,'[1]DOT Signs Costs (2)'!$A:$A,'[1]DOT Signs Costs (2)'!$Y:$Y)</f>
        <v>0.46115</v>
      </c>
      <c r="G2799" s="37">
        <f t="shared" si="561"/>
        <v>27.669</v>
      </c>
      <c r="H2799" s="36">
        <f>_xlfn.XLOOKUP($B2799,'[1]DOT Signs Costs (2)'!$A:$A,'[1]DOT Signs Costs (2)'!$W:$W)</f>
        <v>81.576000000000008</v>
      </c>
      <c r="I2799" s="36">
        <f t="shared" si="560"/>
        <v>21.3927485</v>
      </c>
      <c r="J2799" s="36">
        <f t="shared" si="562"/>
        <v>0.30897050000000004</v>
      </c>
      <c r="K2799" s="36">
        <f t="shared" si="563"/>
        <v>21.3927485</v>
      </c>
      <c r="L2799" s="36">
        <f t="shared" si="564"/>
        <v>103.277719</v>
      </c>
      <c r="M2799" s="36">
        <f t="shared" si="565"/>
        <v>8.0763176258000016</v>
      </c>
      <c r="N2799" s="36">
        <f t="shared" si="566"/>
        <v>111.35403662580001</v>
      </c>
      <c r="O2799" s="36">
        <f t="shared" si="567"/>
        <v>20.291644129613871</v>
      </c>
      <c r="P2799" s="36">
        <f t="shared" si="568"/>
        <v>131.64568075541388</v>
      </c>
      <c r="Q2799" s="38" t="e">
        <v>#N/A</v>
      </c>
      <c r="R2799" s="39" t="str">
        <f t="shared" si="569"/>
        <v xml:space="preserve"> </v>
      </c>
      <c r="S2799" s="40"/>
      <c r="T2799" s="41" t="str">
        <f t="shared" si="570"/>
        <v/>
      </c>
      <c r="U2799" s="41" t="str">
        <f t="shared" si="571"/>
        <v/>
      </c>
      <c r="V2799" s="41" t="e">
        <f t="shared" si="559"/>
        <v>#N/A</v>
      </c>
      <c r="W2799" s="18" t="e">
        <f>_xlfn.XLOOKUP($B2799,'[1]Query2 w Prices'!$B:$B,'[1]Query2 w Prices'!$L:$L)</f>
        <v>#N/A</v>
      </c>
    </row>
    <row r="2800" spans="2:23" ht="16.5" customHeight="1" x14ac:dyDescent="0.25">
      <c r="B2800" s="42" t="s">
        <v>4594</v>
      </c>
      <c r="C2800" s="33" t="s">
        <v>7478</v>
      </c>
      <c r="D2800" s="34" t="str">
        <f>_xlfn.XLOOKUP($B2800,[1]Redo!$A:$A,[1]Redo!$AD:$AD)</f>
        <v>SGN,S11,BFY,W48P(CA),</v>
      </c>
      <c r="E2800" s="35">
        <v>1326</v>
      </c>
      <c r="F2800" s="36">
        <f>_xlfn.XLOOKUP($B2800,'[1]DOT Signs Costs (2)'!$A:$A,'[1]DOT Signs Costs (2)'!$Y:$Y)</f>
        <v>0.27174999999999999</v>
      </c>
      <c r="G2800" s="37">
        <f t="shared" si="561"/>
        <v>16.305</v>
      </c>
      <c r="H2800" s="36">
        <f>_xlfn.XLOOKUP($B2800,'[1]DOT Signs Costs (2)'!$A:$A,'[1]DOT Signs Costs (2)'!$W:$W)</f>
        <v>45.32</v>
      </c>
      <c r="I2800" s="36">
        <f t="shared" si="560"/>
        <v>12.6064825</v>
      </c>
      <c r="J2800" s="36">
        <f t="shared" si="562"/>
        <v>0.1820725</v>
      </c>
      <c r="K2800" s="36">
        <f t="shared" si="563"/>
        <v>12.6064825</v>
      </c>
      <c r="L2800" s="36">
        <f t="shared" si="564"/>
        <v>58.108554999999996</v>
      </c>
      <c r="M2800" s="36">
        <f t="shared" si="565"/>
        <v>4.5440890009999997</v>
      </c>
      <c r="N2800" s="36">
        <f t="shared" si="566"/>
        <v>62.652644000999999</v>
      </c>
      <c r="O2800" s="36">
        <f t="shared" si="567"/>
        <v>11.41696515340443</v>
      </c>
      <c r="P2800" s="36">
        <f t="shared" si="568"/>
        <v>74.069609154404432</v>
      </c>
      <c r="Q2800" s="38">
        <v>55.63</v>
      </c>
      <c r="R2800" s="39">
        <f t="shared" si="569"/>
        <v>-0.24894972938179663</v>
      </c>
      <c r="S2800" s="40"/>
      <c r="T2800" s="41" t="str">
        <f t="shared" si="570"/>
        <v/>
      </c>
      <c r="U2800" s="41" t="str">
        <f t="shared" si="571"/>
        <v/>
      </c>
      <c r="V2800" s="41">
        <f t="shared" si="559"/>
        <v>55.63</v>
      </c>
      <c r="W2800" s="18">
        <f>_xlfn.XLOOKUP($B2800,'[1]Query2 w Prices'!$B:$B,'[1]Query2 w Prices'!$L:$L)</f>
        <v>55.550600000000003</v>
      </c>
    </row>
    <row r="2801" spans="2:23" ht="16.5" customHeight="1" x14ac:dyDescent="0.25">
      <c r="B2801" s="32" t="s">
        <v>4597</v>
      </c>
      <c r="C2801" s="33" t="s">
        <v>7479</v>
      </c>
      <c r="D2801" s="34" t="str">
        <f>_xlfn.XLOOKUP($B2801,[1]Redo!$A:$A,[1]Redo!$AD:$AD)</f>
        <v>SGN,S11,BFY,W5-1,</v>
      </c>
      <c r="E2801" s="35">
        <v>1326</v>
      </c>
      <c r="F2801" s="36">
        <f>_xlfn.XLOOKUP($B2801,'[1]DOT Signs Costs (2)'!$A:$A,'[1]DOT Signs Costs (2)'!$Y:$Y)</f>
        <v>0.33468750000000008</v>
      </c>
      <c r="G2801" s="37">
        <f t="shared" si="561"/>
        <v>20.081250000000004</v>
      </c>
      <c r="H2801" s="36">
        <f>_xlfn.XLOOKUP($B2801,'[1]DOT Signs Costs (2)'!$A:$A,'[1]DOT Signs Costs (2)'!$W:$W)</f>
        <v>56.650000000000006</v>
      </c>
      <c r="I2801" s="36">
        <f t="shared" si="560"/>
        <v>15.526153125000004</v>
      </c>
      <c r="J2801" s="36">
        <f t="shared" si="562"/>
        <v>0.22424062500000008</v>
      </c>
      <c r="K2801" s="36">
        <f t="shared" si="563"/>
        <v>15.526153125000004</v>
      </c>
      <c r="L2801" s="36">
        <f t="shared" si="564"/>
        <v>72.400393750000006</v>
      </c>
      <c r="M2801" s="36">
        <f t="shared" si="565"/>
        <v>5.6617107912500009</v>
      </c>
      <c r="N2801" s="36">
        <f t="shared" si="566"/>
        <v>78.062104541250008</v>
      </c>
      <c r="O2801" s="36">
        <f t="shared" si="567"/>
        <v>14.224975522735164</v>
      </c>
      <c r="P2801" s="36">
        <f t="shared" si="568"/>
        <v>92.287080063985172</v>
      </c>
      <c r="Q2801" s="38" t="e">
        <v>#N/A</v>
      </c>
      <c r="R2801" s="39" t="str">
        <f t="shared" si="569"/>
        <v xml:space="preserve"> </v>
      </c>
      <c r="S2801" s="40"/>
      <c r="T2801" s="41" t="str">
        <f t="shared" si="570"/>
        <v/>
      </c>
      <c r="U2801" s="41" t="str">
        <f t="shared" si="571"/>
        <v/>
      </c>
      <c r="V2801" s="41" t="e">
        <f t="shared" si="559"/>
        <v>#N/A</v>
      </c>
      <c r="W2801" s="18" t="e">
        <f>_xlfn.XLOOKUP($B2801,'[1]Query2 w Prices'!$B:$B,'[1]Query2 w Prices'!$L:$L)</f>
        <v>#N/A</v>
      </c>
    </row>
    <row r="2802" spans="2:23" ht="16.5" customHeight="1" x14ac:dyDescent="0.25">
      <c r="B2802" s="42" t="s">
        <v>4600</v>
      </c>
      <c r="C2802" s="33" t="s">
        <v>7480</v>
      </c>
      <c r="D2802" s="34" t="str">
        <f>_xlfn.XLOOKUP($B2802,[1]Redo!$A:$A,[1]Redo!$AD:$AD)</f>
        <v>SGN,S11,BFY,W5-1,</v>
      </c>
      <c r="E2802" s="35">
        <v>1326</v>
      </c>
      <c r="F2802" s="36">
        <f>_xlfn.XLOOKUP($B2802,'[1]DOT Signs Costs (2)'!$A:$A,'[1]DOT Signs Costs (2)'!$Y:$Y)</f>
        <v>0.46115</v>
      </c>
      <c r="G2802" s="37">
        <f t="shared" si="561"/>
        <v>27.669</v>
      </c>
      <c r="H2802" s="36">
        <f>_xlfn.XLOOKUP($B2802,'[1]DOT Signs Costs (2)'!$A:$A,'[1]DOT Signs Costs (2)'!$W:$W)</f>
        <v>81.576000000000008</v>
      </c>
      <c r="I2802" s="36">
        <f t="shared" si="560"/>
        <v>21.3927485</v>
      </c>
      <c r="J2802" s="36">
        <f t="shared" si="562"/>
        <v>0.30897050000000004</v>
      </c>
      <c r="K2802" s="36">
        <f t="shared" si="563"/>
        <v>21.3927485</v>
      </c>
      <c r="L2802" s="36">
        <f t="shared" si="564"/>
        <v>103.277719</v>
      </c>
      <c r="M2802" s="36">
        <f t="shared" si="565"/>
        <v>8.0763176258000016</v>
      </c>
      <c r="N2802" s="36">
        <f t="shared" si="566"/>
        <v>111.35403662580001</v>
      </c>
      <c r="O2802" s="36">
        <f t="shared" si="567"/>
        <v>20.291644129613871</v>
      </c>
      <c r="P2802" s="36">
        <f t="shared" si="568"/>
        <v>131.64568075541388</v>
      </c>
      <c r="Q2802" s="38">
        <v>74.900000000000006</v>
      </c>
      <c r="R2802" s="39">
        <f t="shared" si="569"/>
        <v>-0.43104855723175883</v>
      </c>
      <c r="S2802" s="40"/>
      <c r="T2802" s="41" t="str">
        <f t="shared" si="570"/>
        <v/>
      </c>
      <c r="U2802" s="41" t="str">
        <f t="shared" si="571"/>
        <v/>
      </c>
      <c r="V2802" s="41">
        <f t="shared" si="559"/>
        <v>74.900000000000006</v>
      </c>
      <c r="W2802" s="18">
        <f>_xlfn.XLOOKUP($B2802,'[1]Query2 w Prices'!$B:$B,'[1]Query2 w Prices'!$L:$L)</f>
        <v>74.823300000000003</v>
      </c>
    </row>
    <row r="2803" spans="2:23" ht="16.5" customHeight="1" x14ac:dyDescent="0.25">
      <c r="B2803" s="32" t="s">
        <v>4601</v>
      </c>
      <c r="C2803" s="33" t="s">
        <v>7481</v>
      </c>
      <c r="D2803" s="34" t="str">
        <f>_xlfn.XLOOKUP($B2803,[1]Redo!$A:$A,[1]Redo!$AD:$AD)</f>
        <v>SGN,S11,BFY,W5-1,</v>
      </c>
      <c r="E2803" s="35">
        <v>1326</v>
      </c>
      <c r="F2803" s="36">
        <f>_xlfn.XLOOKUP($B2803,'[1]DOT Signs Costs (2)'!$A:$A,'[1]DOT Signs Costs (2)'!$Y:$Y)</f>
        <v>0.77759999999999996</v>
      </c>
      <c r="G2803" s="37">
        <f t="shared" si="561"/>
        <v>46.655999999999999</v>
      </c>
      <c r="H2803" s="36">
        <f>_xlfn.XLOOKUP($B2803,'[1]DOT Signs Costs (2)'!$A:$A,'[1]DOT Signs Costs (2)'!$W:$W)</f>
        <v>145.024</v>
      </c>
      <c r="I2803" s="36">
        <f t="shared" si="560"/>
        <v>36.072863999999996</v>
      </c>
      <c r="J2803" s="36">
        <f t="shared" si="562"/>
        <v>0.52099200000000001</v>
      </c>
      <c r="K2803" s="36">
        <f t="shared" si="563"/>
        <v>36.072863999999996</v>
      </c>
      <c r="L2803" s="36">
        <f t="shared" si="564"/>
        <v>181.61785600000002</v>
      </c>
      <c r="M2803" s="36">
        <f t="shared" si="565"/>
        <v>14.202516339200002</v>
      </c>
      <c r="N2803" s="36">
        <f t="shared" si="566"/>
        <v>195.82037233920002</v>
      </c>
      <c r="O2803" s="36">
        <f t="shared" si="567"/>
        <v>35.683639580919262</v>
      </c>
      <c r="P2803" s="36">
        <f t="shared" si="568"/>
        <v>231.5040119201193</v>
      </c>
      <c r="Q2803" s="38">
        <v>136.12</v>
      </c>
      <c r="R2803" s="39">
        <f t="shared" si="569"/>
        <v>-0.41201882908634707</v>
      </c>
      <c r="S2803" s="40"/>
      <c r="T2803" s="41" t="str">
        <f t="shared" si="570"/>
        <v/>
      </c>
      <c r="U2803" s="41" t="str">
        <f t="shared" si="571"/>
        <v/>
      </c>
      <c r="V2803" s="41">
        <f t="shared" si="559"/>
        <v>136.12</v>
      </c>
      <c r="W2803" s="18">
        <f>_xlfn.XLOOKUP($B2803,'[1]Query2 w Prices'!$B:$B,'[1]Query2 w Prices'!$L:$L)</f>
        <v>136.04230000000001</v>
      </c>
    </row>
    <row r="2804" spans="2:23" ht="16.5" customHeight="1" x14ac:dyDescent="0.25">
      <c r="B2804" s="42" t="s">
        <v>4602</v>
      </c>
      <c r="C2804" s="33" t="s">
        <v>7482</v>
      </c>
      <c r="D2804" s="34" t="str">
        <f>_xlfn.XLOOKUP($B2804,[1]Redo!$A:$A,[1]Redo!$AD:$AD)</f>
        <v>SGN,S11,BFY,W51(CA),</v>
      </c>
      <c r="E2804" s="35">
        <v>1326</v>
      </c>
      <c r="F2804" s="36">
        <f>_xlfn.XLOOKUP($B2804,'[1]DOT Signs Costs (2)'!$A:$A,'[1]DOT Signs Costs (2)'!$Y:$Y)</f>
        <v>0.77759999999999996</v>
      </c>
      <c r="G2804" s="37">
        <f t="shared" si="561"/>
        <v>46.655999999999999</v>
      </c>
      <c r="H2804" s="36">
        <f>_xlfn.XLOOKUP($B2804,'[1]DOT Signs Costs (2)'!$A:$A,'[1]DOT Signs Costs (2)'!$W:$W)</f>
        <v>145.024</v>
      </c>
      <c r="I2804" s="36">
        <f t="shared" si="560"/>
        <v>36.072863999999996</v>
      </c>
      <c r="J2804" s="36">
        <f t="shared" si="562"/>
        <v>0.52099200000000001</v>
      </c>
      <c r="K2804" s="36">
        <f t="shared" si="563"/>
        <v>36.072863999999996</v>
      </c>
      <c r="L2804" s="36">
        <f t="shared" si="564"/>
        <v>181.61785600000002</v>
      </c>
      <c r="M2804" s="36">
        <f t="shared" si="565"/>
        <v>14.202516339200002</v>
      </c>
      <c r="N2804" s="36">
        <f t="shared" si="566"/>
        <v>195.82037233920002</v>
      </c>
      <c r="O2804" s="36">
        <f t="shared" si="567"/>
        <v>35.683639580919262</v>
      </c>
      <c r="P2804" s="36">
        <f t="shared" si="568"/>
        <v>231.5040119201193</v>
      </c>
      <c r="Q2804" s="38">
        <v>140.65</v>
      </c>
      <c r="R2804" s="39">
        <f t="shared" si="569"/>
        <v>-0.39245113363939699</v>
      </c>
      <c r="S2804" s="40"/>
      <c r="T2804" s="41" t="str">
        <f t="shared" si="570"/>
        <v/>
      </c>
      <c r="U2804" s="41" t="str">
        <f t="shared" si="571"/>
        <v/>
      </c>
      <c r="V2804" s="41">
        <f t="shared" si="559"/>
        <v>140.65</v>
      </c>
      <c r="W2804" s="18">
        <f>_xlfn.XLOOKUP($B2804,'[1]Query2 w Prices'!$B:$B,'[1]Query2 w Prices'!$L:$L)</f>
        <v>140.5771</v>
      </c>
    </row>
    <row r="2805" spans="2:23" ht="16.5" customHeight="1" x14ac:dyDescent="0.25">
      <c r="B2805" s="32" t="s">
        <v>4605</v>
      </c>
      <c r="C2805" s="33" t="s">
        <v>7483</v>
      </c>
      <c r="D2805" s="34" t="str">
        <f>_xlfn.XLOOKUP($B2805,[1]Redo!$A:$A,[1]Redo!$AD:$AD)</f>
        <v>SGN,S11,BFY,W51(CA),</v>
      </c>
      <c r="E2805" s="35">
        <v>1326</v>
      </c>
      <c r="F2805" s="36">
        <f>_xlfn.XLOOKUP($B2805,'[1]DOT Signs Costs (2)'!$A:$A,'[1]DOT Signs Costs (2)'!$Y:$Y)</f>
        <v>1.6646000000000001</v>
      </c>
      <c r="G2805" s="37">
        <f t="shared" si="561"/>
        <v>99.876000000000005</v>
      </c>
      <c r="H2805" s="36">
        <f>_xlfn.XLOOKUP($B2805,'[1]DOT Signs Costs (2)'!$A:$A,'[1]DOT Signs Costs (2)'!$W:$W)</f>
        <v>326.30400000000003</v>
      </c>
      <c r="I2805" s="36">
        <f t="shared" si="560"/>
        <v>77.220793999999998</v>
      </c>
      <c r="J2805" s="36">
        <f t="shared" si="562"/>
        <v>1.1152820000000001</v>
      </c>
      <c r="K2805" s="36">
        <f t="shared" si="563"/>
        <v>77.220793999999998</v>
      </c>
      <c r="L2805" s="36">
        <f t="shared" si="564"/>
        <v>404.64007600000002</v>
      </c>
      <c r="M2805" s="36">
        <f t="shared" si="565"/>
        <v>31.642853943200002</v>
      </c>
      <c r="N2805" s="36">
        <f t="shared" si="566"/>
        <v>436.28292994320003</v>
      </c>
      <c r="O2805" s="36">
        <f t="shared" si="567"/>
        <v>79.50226343372195</v>
      </c>
      <c r="P2805" s="36">
        <f t="shared" si="568"/>
        <v>515.78519337692194</v>
      </c>
      <c r="Q2805" s="38" t="e">
        <v>#N/A</v>
      </c>
      <c r="R2805" s="39" t="str">
        <f t="shared" si="569"/>
        <v xml:space="preserve"> </v>
      </c>
      <c r="S2805" s="40"/>
      <c r="T2805" s="41" t="str">
        <f t="shared" si="570"/>
        <v/>
      </c>
      <c r="U2805" s="41" t="str">
        <f t="shared" si="571"/>
        <v/>
      </c>
      <c r="V2805" s="41" t="e">
        <f t="shared" si="559"/>
        <v>#N/A</v>
      </c>
      <c r="W2805" s="18" t="e">
        <f>_xlfn.XLOOKUP($B2805,'[1]Query2 w Prices'!$B:$B,'[1]Query2 w Prices'!$L:$L)</f>
        <v>#N/A</v>
      </c>
    </row>
    <row r="2806" spans="2:23" ht="16.5" customHeight="1" x14ac:dyDescent="0.25">
      <c r="B2806" s="42" t="s">
        <v>4606</v>
      </c>
      <c r="C2806" s="33" t="s">
        <v>7484</v>
      </c>
      <c r="D2806" s="34" t="str">
        <f>_xlfn.XLOOKUP($B2806,[1]Redo!$A:$A,[1]Redo!$AD:$AD)</f>
        <v>SGN,S11,BFY,W5-2,</v>
      </c>
      <c r="E2806" s="35">
        <v>1326</v>
      </c>
      <c r="F2806" s="36">
        <f>_xlfn.XLOOKUP($B2806,'[1]DOT Signs Costs (2)'!$A:$A,'[1]DOT Signs Costs (2)'!$Y:$Y)</f>
        <v>0.33468750000000008</v>
      </c>
      <c r="G2806" s="37">
        <f t="shared" si="561"/>
        <v>20.081250000000004</v>
      </c>
      <c r="H2806" s="36">
        <f>_xlfn.XLOOKUP($B2806,'[1]DOT Signs Costs (2)'!$A:$A,'[1]DOT Signs Costs (2)'!$W:$W)</f>
        <v>56.650000000000006</v>
      </c>
      <c r="I2806" s="36">
        <f t="shared" si="560"/>
        <v>15.526153125000004</v>
      </c>
      <c r="J2806" s="36">
        <f t="shared" si="562"/>
        <v>0.22424062500000008</v>
      </c>
      <c r="K2806" s="36">
        <f t="shared" si="563"/>
        <v>15.526153125000004</v>
      </c>
      <c r="L2806" s="36">
        <f t="shared" si="564"/>
        <v>72.400393750000006</v>
      </c>
      <c r="M2806" s="36">
        <f t="shared" si="565"/>
        <v>5.6617107912500009</v>
      </c>
      <c r="N2806" s="36">
        <f t="shared" si="566"/>
        <v>78.062104541250008</v>
      </c>
      <c r="O2806" s="36">
        <f t="shared" si="567"/>
        <v>14.224975522735164</v>
      </c>
      <c r="P2806" s="36">
        <f t="shared" si="568"/>
        <v>92.287080063985172</v>
      </c>
      <c r="Q2806" s="38" t="e">
        <v>#N/A</v>
      </c>
      <c r="R2806" s="39" t="str">
        <f t="shared" si="569"/>
        <v xml:space="preserve"> </v>
      </c>
      <c r="S2806" s="40"/>
      <c r="T2806" s="41" t="str">
        <f t="shared" si="570"/>
        <v/>
      </c>
      <c r="U2806" s="41" t="str">
        <f t="shared" si="571"/>
        <v/>
      </c>
      <c r="V2806" s="41" t="e">
        <f t="shared" si="559"/>
        <v>#N/A</v>
      </c>
      <c r="W2806" s="18" t="e">
        <f>_xlfn.XLOOKUP($B2806,'[1]Query2 w Prices'!$B:$B,'[1]Query2 w Prices'!$L:$L)</f>
        <v>#N/A</v>
      </c>
    </row>
    <row r="2807" spans="2:23" ht="16.5" customHeight="1" x14ac:dyDescent="0.25">
      <c r="B2807" s="32" t="s">
        <v>4609</v>
      </c>
      <c r="C2807" s="33" t="s">
        <v>7485</v>
      </c>
      <c r="D2807" s="34" t="str">
        <f>_xlfn.XLOOKUP($B2807,[1]Redo!$A:$A,[1]Redo!$AD:$AD)</f>
        <v>SGN,S11,BFY,W5-2,</v>
      </c>
      <c r="E2807" s="35">
        <v>1326</v>
      </c>
      <c r="F2807" s="36">
        <f>_xlfn.XLOOKUP($B2807,'[1]DOT Signs Costs (2)'!$A:$A,'[1]DOT Signs Costs (2)'!$Y:$Y)</f>
        <v>0.14528749999999999</v>
      </c>
      <c r="G2807" s="37">
        <f t="shared" si="561"/>
        <v>8.7172499999999999</v>
      </c>
      <c r="H2807" s="36">
        <f>_xlfn.XLOOKUP($B2807,'[1]DOT Signs Costs (2)'!$A:$A,'[1]DOT Signs Costs (2)'!$W:$W)</f>
        <v>20.394000000000002</v>
      </c>
      <c r="I2807" s="36">
        <f t="shared" si="560"/>
        <v>6.7398871249999992</v>
      </c>
      <c r="J2807" s="36">
        <f t="shared" si="562"/>
        <v>9.7342625000000002E-2</v>
      </c>
      <c r="K2807" s="36">
        <f t="shared" si="563"/>
        <v>6.7398871249999992</v>
      </c>
      <c r="L2807" s="36">
        <f t="shared" si="564"/>
        <v>27.231229750000001</v>
      </c>
      <c r="M2807" s="36">
        <f t="shared" si="565"/>
        <v>2.1294821664500003</v>
      </c>
      <c r="N2807" s="36">
        <f t="shared" si="566"/>
        <v>29.360711916450001</v>
      </c>
      <c r="O2807" s="36">
        <f t="shared" si="567"/>
        <v>5.3502965465257235</v>
      </c>
      <c r="P2807" s="36">
        <f t="shared" si="568"/>
        <v>34.711008462975727</v>
      </c>
      <c r="Q2807" s="38" t="e">
        <v>#N/A</v>
      </c>
      <c r="R2807" s="39" t="str">
        <f t="shared" si="569"/>
        <v xml:space="preserve"> </v>
      </c>
      <c r="S2807" s="40"/>
      <c r="T2807" s="41" t="str">
        <f t="shared" si="570"/>
        <v/>
      </c>
      <c r="U2807" s="41" t="str">
        <f t="shared" si="571"/>
        <v/>
      </c>
      <c r="V2807" s="41" t="e">
        <f t="shared" si="559"/>
        <v>#N/A</v>
      </c>
      <c r="W2807" s="18" t="e">
        <f>_xlfn.XLOOKUP($B2807,'[1]Query2 w Prices'!$B:$B,'[1]Query2 w Prices'!$L:$L)</f>
        <v>#N/A</v>
      </c>
    </row>
    <row r="2808" spans="2:23" ht="16.5" customHeight="1" x14ac:dyDescent="0.25">
      <c r="B2808" s="42" t="s">
        <v>4610</v>
      </c>
      <c r="C2808" s="33" t="s">
        <v>7486</v>
      </c>
      <c r="D2808" s="34" t="str">
        <f>_xlfn.XLOOKUP($B2808,[1]Redo!$A:$A,[1]Redo!$AD:$AD)</f>
        <v>SGN,S11,BFY,W5-2,</v>
      </c>
      <c r="E2808" s="35">
        <v>1326</v>
      </c>
      <c r="F2808" s="36">
        <f>_xlfn.XLOOKUP($B2808,'[1]DOT Signs Costs (2)'!$A:$A,'[1]DOT Signs Costs (2)'!$Y:$Y)</f>
        <v>0.77759999999999996</v>
      </c>
      <c r="G2808" s="37">
        <f t="shared" si="561"/>
        <v>46.655999999999999</v>
      </c>
      <c r="H2808" s="36">
        <f>_xlfn.XLOOKUP($B2808,'[1]DOT Signs Costs (2)'!$A:$A,'[1]DOT Signs Costs (2)'!$W:$W)</f>
        <v>145.024</v>
      </c>
      <c r="I2808" s="36">
        <f t="shared" si="560"/>
        <v>36.072863999999996</v>
      </c>
      <c r="J2808" s="36">
        <f t="shared" si="562"/>
        <v>0.52099200000000001</v>
      </c>
      <c r="K2808" s="36">
        <f t="shared" si="563"/>
        <v>36.072863999999996</v>
      </c>
      <c r="L2808" s="36">
        <f t="shared" si="564"/>
        <v>181.61785600000002</v>
      </c>
      <c r="M2808" s="36">
        <f t="shared" si="565"/>
        <v>14.202516339200002</v>
      </c>
      <c r="N2808" s="36">
        <f t="shared" si="566"/>
        <v>195.82037233920002</v>
      </c>
      <c r="O2808" s="36">
        <f t="shared" si="567"/>
        <v>35.683639580919262</v>
      </c>
      <c r="P2808" s="36">
        <f t="shared" si="568"/>
        <v>231.5040119201193</v>
      </c>
      <c r="Q2808" s="38">
        <v>136.12</v>
      </c>
      <c r="R2808" s="39">
        <f t="shared" si="569"/>
        <v>-0.41201882908634707</v>
      </c>
      <c r="S2808" s="40"/>
      <c r="T2808" s="41" t="str">
        <f t="shared" si="570"/>
        <v/>
      </c>
      <c r="U2808" s="41" t="str">
        <f t="shared" si="571"/>
        <v/>
      </c>
      <c r="V2808" s="41">
        <f t="shared" si="559"/>
        <v>136.12</v>
      </c>
      <c r="W2808" s="18">
        <f>_xlfn.XLOOKUP($B2808,'[1]Query2 w Prices'!$B:$B,'[1]Query2 w Prices'!$L:$L)</f>
        <v>136.04230000000001</v>
      </c>
    </row>
    <row r="2809" spans="2:23" ht="16.5" customHeight="1" x14ac:dyDescent="0.25">
      <c r="B2809" s="32" t="s">
        <v>4611</v>
      </c>
      <c r="C2809" s="33" t="s">
        <v>7487</v>
      </c>
      <c r="D2809" s="34" t="str">
        <f>_xlfn.XLOOKUP($B2809,[1]Redo!$A:$A,[1]Redo!$AD:$AD)</f>
        <v>SGN,S11,BFY,W5-2,</v>
      </c>
      <c r="E2809" s="35">
        <v>1326</v>
      </c>
      <c r="F2809" s="36">
        <f>_xlfn.XLOOKUP($B2809,'[1]DOT Signs Costs (2)'!$A:$A,'[1]DOT Signs Costs (2)'!$Y:$Y)</f>
        <v>0.46115</v>
      </c>
      <c r="G2809" s="37">
        <f t="shared" si="561"/>
        <v>27.669</v>
      </c>
      <c r="H2809" s="36">
        <f>_xlfn.XLOOKUP($B2809,'[1]DOT Signs Costs (2)'!$A:$A,'[1]DOT Signs Costs (2)'!$W:$W)</f>
        <v>81.576000000000008</v>
      </c>
      <c r="I2809" s="36">
        <f t="shared" si="560"/>
        <v>21.3927485</v>
      </c>
      <c r="J2809" s="36">
        <f t="shared" si="562"/>
        <v>0.30897050000000004</v>
      </c>
      <c r="K2809" s="36">
        <f t="shared" si="563"/>
        <v>21.3927485</v>
      </c>
      <c r="L2809" s="36">
        <f t="shared" si="564"/>
        <v>103.277719</v>
      </c>
      <c r="M2809" s="36">
        <f t="shared" si="565"/>
        <v>8.0763176258000016</v>
      </c>
      <c r="N2809" s="36">
        <f t="shared" si="566"/>
        <v>111.35403662580001</v>
      </c>
      <c r="O2809" s="36">
        <f t="shared" si="567"/>
        <v>20.291644129613871</v>
      </c>
      <c r="P2809" s="36">
        <f t="shared" si="568"/>
        <v>131.64568075541388</v>
      </c>
      <c r="Q2809" s="38">
        <v>74.900000000000006</v>
      </c>
      <c r="R2809" s="39">
        <f t="shared" si="569"/>
        <v>-0.43104855723175883</v>
      </c>
      <c r="S2809" s="40"/>
      <c r="T2809" s="41" t="str">
        <f t="shared" si="570"/>
        <v/>
      </c>
      <c r="U2809" s="41" t="str">
        <f t="shared" si="571"/>
        <v/>
      </c>
      <c r="V2809" s="41">
        <f t="shared" si="559"/>
        <v>74.900000000000006</v>
      </c>
      <c r="W2809" s="18">
        <f>_xlfn.XLOOKUP($B2809,'[1]Query2 w Prices'!$B:$B,'[1]Query2 w Prices'!$L:$L)</f>
        <v>74.823300000000003</v>
      </c>
    </row>
    <row r="2810" spans="2:23" ht="16.5" customHeight="1" x14ac:dyDescent="0.25">
      <c r="B2810" s="42" t="s">
        <v>4612</v>
      </c>
      <c r="C2810" s="33" t="s">
        <v>7960</v>
      </c>
      <c r="D2810" s="34" t="str">
        <f>_xlfn.XLOOKUP($B2810,[1]Redo!$A:$A,[1]Redo!$AD:$AD)</f>
        <v>SGN,S11,BFY,W5-2a,</v>
      </c>
      <c r="E2810" s="35">
        <v>1326</v>
      </c>
      <c r="F2810" s="36">
        <f>_xlfn.XLOOKUP($B2810,'[1]DOT Signs Costs (2)'!$A:$A,'[1]DOT Signs Costs (2)'!$Y:$Y)</f>
        <v>0.33468750000000008</v>
      </c>
      <c r="G2810" s="37">
        <f t="shared" si="561"/>
        <v>20.081250000000004</v>
      </c>
      <c r="H2810" s="36">
        <f>_xlfn.XLOOKUP($B2810,'[1]DOT Signs Costs (2)'!$A:$A,'[1]DOT Signs Costs (2)'!$W:$W)</f>
        <v>56.650000000000006</v>
      </c>
      <c r="I2810" s="36">
        <f t="shared" si="560"/>
        <v>15.526153125000004</v>
      </c>
      <c r="J2810" s="36">
        <f t="shared" si="562"/>
        <v>0.22424062500000008</v>
      </c>
      <c r="K2810" s="36">
        <f t="shared" si="563"/>
        <v>15.526153125000004</v>
      </c>
      <c r="L2810" s="36">
        <f t="shared" si="564"/>
        <v>72.400393750000006</v>
      </c>
      <c r="M2810" s="36">
        <f t="shared" si="565"/>
        <v>5.6617107912500009</v>
      </c>
      <c r="N2810" s="36">
        <f t="shared" si="566"/>
        <v>78.062104541250008</v>
      </c>
      <c r="O2810" s="36">
        <f t="shared" si="567"/>
        <v>14.224975522735164</v>
      </c>
      <c r="P2810" s="36">
        <f t="shared" si="568"/>
        <v>92.287080063985172</v>
      </c>
      <c r="Q2810" s="38" t="e">
        <v>#N/A</v>
      </c>
      <c r="R2810" s="39" t="str">
        <f t="shared" si="569"/>
        <v xml:space="preserve"> </v>
      </c>
      <c r="S2810" s="40"/>
      <c r="T2810" s="41" t="str">
        <f t="shared" si="570"/>
        <v/>
      </c>
      <c r="U2810" s="41" t="str">
        <f t="shared" si="571"/>
        <v/>
      </c>
      <c r="V2810" s="41" t="e">
        <f t="shared" si="559"/>
        <v>#N/A</v>
      </c>
      <c r="W2810" s="18" t="e">
        <f>_xlfn.XLOOKUP($B2810,'[1]Query2 w Prices'!$B:$B,'[1]Query2 w Prices'!$L:$L)</f>
        <v>#N/A</v>
      </c>
    </row>
    <row r="2811" spans="2:23" ht="16.5" customHeight="1" x14ac:dyDescent="0.25">
      <c r="B2811" s="32" t="s">
        <v>4613</v>
      </c>
      <c r="C2811" s="33" t="s">
        <v>7961</v>
      </c>
      <c r="D2811" s="34" t="str">
        <f>_xlfn.XLOOKUP($B2811,[1]Redo!$A:$A,[1]Redo!$AD:$AD)</f>
        <v>SGN,S11,BFY,W5-2a,</v>
      </c>
      <c r="E2811" s="35">
        <v>1326</v>
      </c>
      <c r="F2811" s="36">
        <f>_xlfn.XLOOKUP($B2811,'[1]DOT Signs Costs (2)'!$A:$A,'[1]DOT Signs Costs (2)'!$Y:$Y)</f>
        <v>0.46115</v>
      </c>
      <c r="G2811" s="37">
        <f t="shared" si="561"/>
        <v>27.669</v>
      </c>
      <c r="H2811" s="36">
        <f>_xlfn.XLOOKUP($B2811,'[1]DOT Signs Costs (2)'!$A:$A,'[1]DOT Signs Costs (2)'!$W:$W)</f>
        <v>81.576000000000008</v>
      </c>
      <c r="I2811" s="36">
        <f t="shared" si="560"/>
        <v>21.3927485</v>
      </c>
      <c r="J2811" s="36">
        <f t="shared" si="562"/>
        <v>0.30897050000000004</v>
      </c>
      <c r="K2811" s="36">
        <f t="shared" si="563"/>
        <v>21.3927485</v>
      </c>
      <c r="L2811" s="36">
        <f t="shared" si="564"/>
        <v>103.277719</v>
      </c>
      <c r="M2811" s="36">
        <f t="shared" si="565"/>
        <v>8.0763176258000016</v>
      </c>
      <c r="N2811" s="36">
        <f t="shared" si="566"/>
        <v>111.35403662580001</v>
      </c>
      <c r="O2811" s="36">
        <f t="shared" si="567"/>
        <v>20.291644129613871</v>
      </c>
      <c r="P2811" s="36">
        <f t="shared" si="568"/>
        <v>131.64568075541388</v>
      </c>
      <c r="Q2811" s="38" t="e">
        <v>#N/A</v>
      </c>
      <c r="R2811" s="39" t="str">
        <f t="shared" si="569"/>
        <v xml:space="preserve"> </v>
      </c>
      <c r="S2811" s="40"/>
      <c r="T2811" s="41" t="str">
        <f t="shared" si="570"/>
        <v/>
      </c>
      <c r="U2811" s="41" t="str">
        <f t="shared" si="571"/>
        <v/>
      </c>
      <c r="V2811" s="41" t="e">
        <f t="shared" si="559"/>
        <v>#N/A</v>
      </c>
      <c r="W2811" s="18" t="e">
        <f>_xlfn.XLOOKUP($B2811,'[1]Query2 w Prices'!$B:$B,'[1]Query2 w Prices'!$L:$L)</f>
        <v>#N/A</v>
      </c>
    </row>
    <row r="2812" spans="2:23" ht="16.5" customHeight="1" x14ac:dyDescent="0.25">
      <c r="B2812" s="42" t="s">
        <v>4614</v>
      </c>
      <c r="C2812" s="33" t="s">
        <v>7962</v>
      </c>
      <c r="D2812" s="34" t="str">
        <f>_xlfn.XLOOKUP($B2812,[1]Redo!$A:$A,[1]Redo!$AD:$AD)</f>
        <v>SGN,S11,BFY,W5-2a,</v>
      </c>
      <c r="E2812" s="35">
        <v>1326</v>
      </c>
      <c r="F2812" s="36">
        <f>_xlfn.XLOOKUP($B2812,'[1]DOT Signs Costs (2)'!$A:$A,'[1]DOT Signs Costs (2)'!$Y:$Y)</f>
        <v>0.77759999999999996</v>
      </c>
      <c r="G2812" s="37">
        <f t="shared" si="561"/>
        <v>46.655999999999999</v>
      </c>
      <c r="H2812" s="36">
        <f>_xlfn.XLOOKUP($B2812,'[1]DOT Signs Costs (2)'!$A:$A,'[1]DOT Signs Costs (2)'!$W:$W)</f>
        <v>145.024</v>
      </c>
      <c r="I2812" s="36">
        <f t="shared" si="560"/>
        <v>36.072863999999996</v>
      </c>
      <c r="J2812" s="36">
        <f t="shared" si="562"/>
        <v>0.52099200000000001</v>
      </c>
      <c r="K2812" s="36">
        <f t="shared" si="563"/>
        <v>36.072863999999996</v>
      </c>
      <c r="L2812" s="36">
        <f t="shared" si="564"/>
        <v>181.61785600000002</v>
      </c>
      <c r="M2812" s="36">
        <f t="shared" si="565"/>
        <v>14.202516339200002</v>
      </c>
      <c r="N2812" s="36">
        <f t="shared" si="566"/>
        <v>195.82037233920002</v>
      </c>
      <c r="O2812" s="36">
        <f t="shared" si="567"/>
        <v>35.683639580919262</v>
      </c>
      <c r="P2812" s="36">
        <f t="shared" si="568"/>
        <v>231.5040119201193</v>
      </c>
      <c r="Q2812" s="38" t="e">
        <v>#N/A</v>
      </c>
      <c r="R2812" s="39" t="str">
        <f t="shared" si="569"/>
        <v xml:space="preserve"> </v>
      </c>
      <c r="S2812" s="40"/>
      <c r="T2812" s="41" t="str">
        <f t="shared" si="570"/>
        <v/>
      </c>
      <c r="U2812" s="41" t="str">
        <f t="shared" si="571"/>
        <v/>
      </c>
      <c r="V2812" s="41" t="e">
        <f t="shared" si="559"/>
        <v>#N/A</v>
      </c>
      <c r="W2812" s="18" t="e">
        <f>_xlfn.XLOOKUP($B2812,'[1]Query2 w Prices'!$B:$B,'[1]Query2 w Prices'!$L:$L)</f>
        <v>#N/A</v>
      </c>
    </row>
    <row r="2813" spans="2:23" ht="16.5" customHeight="1" x14ac:dyDescent="0.25">
      <c r="B2813" s="32" t="s">
        <v>4615</v>
      </c>
      <c r="C2813" s="33" t="s">
        <v>7488</v>
      </c>
      <c r="D2813" s="34" t="str">
        <f>_xlfn.XLOOKUP($B2813,[1]Redo!$A:$A,[1]Redo!$AD:$AD)</f>
        <v>SGN,S11,BFY,W5-3,</v>
      </c>
      <c r="E2813" s="35">
        <v>1326</v>
      </c>
      <c r="F2813" s="36">
        <f>_xlfn.XLOOKUP($B2813,'[1]DOT Signs Costs (2)'!$A:$A,'[1]DOT Signs Costs (2)'!$Y:$Y)</f>
        <v>0.33468750000000008</v>
      </c>
      <c r="G2813" s="37">
        <f t="shared" si="561"/>
        <v>20.081250000000004</v>
      </c>
      <c r="H2813" s="36">
        <f>_xlfn.XLOOKUP($B2813,'[1]DOT Signs Costs (2)'!$A:$A,'[1]DOT Signs Costs (2)'!$W:$W)</f>
        <v>56.650000000000006</v>
      </c>
      <c r="I2813" s="36">
        <f t="shared" si="560"/>
        <v>15.526153125000004</v>
      </c>
      <c r="J2813" s="36">
        <f t="shared" si="562"/>
        <v>0.22424062500000008</v>
      </c>
      <c r="K2813" s="36">
        <f t="shared" si="563"/>
        <v>15.526153125000004</v>
      </c>
      <c r="L2813" s="36">
        <f t="shared" si="564"/>
        <v>72.400393750000006</v>
      </c>
      <c r="M2813" s="36">
        <f t="shared" si="565"/>
        <v>5.6617107912500009</v>
      </c>
      <c r="N2813" s="36">
        <f t="shared" si="566"/>
        <v>78.062104541250008</v>
      </c>
      <c r="O2813" s="36">
        <f t="shared" si="567"/>
        <v>14.224975522735164</v>
      </c>
      <c r="P2813" s="36">
        <f t="shared" si="568"/>
        <v>92.287080063985172</v>
      </c>
      <c r="Q2813" s="38" t="e">
        <v>#N/A</v>
      </c>
      <c r="R2813" s="39" t="str">
        <f t="shared" si="569"/>
        <v xml:space="preserve"> </v>
      </c>
      <c r="S2813" s="40"/>
      <c r="T2813" s="41" t="str">
        <f t="shared" si="570"/>
        <v/>
      </c>
      <c r="U2813" s="41" t="str">
        <f t="shared" si="571"/>
        <v/>
      </c>
      <c r="V2813" s="41" t="e">
        <f t="shared" si="559"/>
        <v>#N/A</v>
      </c>
      <c r="W2813" s="18" t="e">
        <f>_xlfn.XLOOKUP($B2813,'[1]Query2 w Prices'!$B:$B,'[1]Query2 w Prices'!$L:$L)</f>
        <v>#N/A</v>
      </c>
    </row>
    <row r="2814" spans="2:23" ht="16.5" customHeight="1" x14ac:dyDescent="0.25">
      <c r="B2814" s="42" t="s">
        <v>4618</v>
      </c>
      <c r="C2814" s="33" t="s">
        <v>7489</v>
      </c>
      <c r="D2814" s="34" t="str">
        <f>_xlfn.XLOOKUP($B2814,[1]Redo!$A:$A,[1]Redo!$AD:$AD)</f>
        <v>SGN,S11,BFY,W5-3,</v>
      </c>
      <c r="E2814" s="35">
        <v>1326</v>
      </c>
      <c r="F2814" s="36">
        <f>_xlfn.XLOOKUP($B2814,'[1]DOT Signs Costs (2)'!$A:$A,'[1]DOT Signs Costs (2)'!$Y:$Y)</f>
        <v>0.46115</v>
      </c>
      <c r="G2814" s="37">
        <f t="shared" si="561"/>
        <v>27.669</v>
      </c>
      <c r="H2814" s="36">
        <f>_xlfn.XLOOKUP($B2814,'[1]DOT Signs Costs (2)'!$A:$A,'[1]DOT Signs Costs (2)'!$W:$W)</f>
        <v>81.576000000000008</v>
      </c>
      <c r="I2814" s="36">
        <f t="shared" si="560"/>
        <v>21.3927485</v>
      </c>
      <c r="J2814" s="36">
        <f t="shared" si="562"/>
        <v>0.30897050000000004</v>
      </c>
      <c r="K2814" s="36">
        <f t="shared" si="563"/>
        <v>21.3927485</v>
      </c>
      <c r="L2814" s="36">
        <f t="shared" si="564"/>
        <v>103.277719</v>
      </c>
      <c r="M2814" s="36">
        <f t="shared" si="565"/>
        <v>8.0763176258000016</v>
      </c>
      <c r="N2814" s="36">
        <f t="shared" si="566"/>
        <v>111.35403662580001</v>
      </c>
      <c r="O2814" s="36">
        <f t="shared" si="567"/>
        <v>20.291644129613871</v>
      </c>
      <c r="P2814" s="36">
        <f t="shared" si="568"/>
        <v>131.64568075541388</v>
      </c>
      <c r="Q2814" s="38">
        <v>74.900000000000006</v>
      </c>
      <c r="R2814" s="39">
        <f t="shared" si="569"/>
        <v>-0.43104855723175883</v>
      </c>
      <c r="S2814" s="40"/>
      <c r="T2814" s="41" t="str">
        <f t="shared" si="570"/>
        <v/>
      </c>
      <c r="U2814" s="41" t="str">
        <f t="shared" si="571"/>
        <v/>
      </c>
      <c r="V2814" s="41">
        <f t="shared" si="559"/>
        <v>74.900000000000006</v>
      </c>
      <c r="W2814" s="18">
        <f>_xlfn.XLOOKUP($B2814,'[1]Query2 w Prices'!$B:$B,'[1]Query2 w Prices'!$L:$L)</f>
        <v>74.823300000000003</v>
      </c>
    </row>
    <row r="2815" spans="2:23" ht="16.5" customHeight="1" x14ac:dyDescent="0.25">
      <c r="B2815" s="32" t="s">
        <v>4619</v>
      </c>
      <c r="C2815" s="33" t="s">
        <v>7490</v>
      </c>
      <c r="D2815" s="34" t="str">
        <f>_xlfn.XLOOKUP($B2815,[1]Redo!$A:$A,[1]Redo!$AD:$AD)</f>
        <v>SGN,S11,BFY,W5-3,</v>
      </c>
      <c r="E2815" s="35">
        <v>1326</v>
      </c>
      <c r="F2815" s="36">
        <f>_xlfn.XLOOKUP($B2815,'[1]DOT Signs Costs (2)'!$A:$A,'[1]DOT Signs Costs (2)'!$Y:$Y)</f>
        <v>0.77759999999999996</v>
      </c>
      <c r="G2815" s="37">
        <f t="shared" si="561"/>
        <v>46.655999999999999</v>
      </c>
      <c r="H2815" s="36">
        <f>_xlfn.XLOOKUP($B2815,'[1]DOT Signs Costs (2)'!$A:$A,'[1]DOT Signs Costs (2)'!$W:$W)</f>
        <v>145.024</v>
      </c>
      <c r="I2815" s="36">
        <f t="shared" si="560"/>
        <v>36.072863999999996</v>
      </c>
      <c r="J2815" s="36">
        <f t="shared" si="562"/>
        <v>0.52099200000000001</v>
      </c>
      <c r="K2815" s="36">
        <f t="shared" si="563"/>
        <v>36.072863999999996</v>
      </c>
      <c r="L2815" s="36">
        <f t="shared" si="564"/>
        <v>181.61785600000002</v>
      </c>
      <c r="M2815" s="36">
        <f t="shared" si="565"/>
        <v>14.202516339200002</v>
      </c>
      <c r="N2815" s="36">
        <f t="shared" si="566"/>
        <v>195.82037233920002</v>
      </c>
      <c r="O2815" s="36">
        <f t="shared" si="567"/>
        <v>35.683639580919262</v>
      </c>
      <c r="P2815" s="36">
        <f t="shared" si="568"/>
        <v>231.5040119201193</v>
      </c>
      <c r="Q2815" s="38">
        <v>136.12</v>
      </c>
      <c r="R2815" s="39">
        <f t="shared" si="569"/>
        <v>-0.41201882908634707</v>
      </c>
      <c r="S2815" s="40"/>
      <c r="T2815" s="41" t="str">
        <f t="shared" si="570"/>
        <v/>
      </c>
      <c r="U2815" s="41" t="str">
        <f t="shared" si="571"/>
        <v/>
      </c>
      <c r="V2815" s="41">
        <f t="shared" si="559"/>
        <v>136.12</v>
      </c>
      <c r="W2815" s="18">
        <f>_xlfn.XLOOKUP($B2815,'[1]Query2 w Prices'!$B:$B,'[1]Query2 w Prices'!$L:$L)</f>
        <v>136.04230000000001</v>
      </c>
    </row>
    <row r="2816" spans="2:23" ht="16.5" customHeight="1" x14ac:dyDescent="0.25">
      <c r="B2816" s="42" t="s">
        <v>4620</v>
      </c>
      <c r="C2816" s="33" t="s">
        <v>7963</v>
      </c>
      <c r="D2816" s="34" t="str">
        <f>_xlfn.XLOOKUP($B2816,[1]Redo!$A:$A,[1]Redo!$AD:$AD)</f>
        <v>SGN,S11,BFY,W5-3a,</v>
      </c>
      <c r="E2816" s="35">
        <v>1326</v>
      </c>
      <c r="F2816" s="36">
        <f>_xlfn.XLOOKUP($B2816,'[1]DOT Signs Costs (2)'!$A:$A,'[1]DOT Signs Costs (2)'!$Y:$Y)</f>
        <v>0.33468750000000008</v>
      </c>
      <c r="G2816" s="37">
        <f t="shared" si="561"/>
        <v>20.081250000000004</v>
      </c>
      <c r="H2816" s="36">
        <f>_xlfn.XLOOKUP($B2816,'[1]DOT Signs Costs (2)'!$A:$A,'[1]DOT Signs Costs (2)'!$W:$W)</f>
        <v>56.650000000000006</v>
      </c>
      <c r="I2816" s="36">
        <f t="shared" si="560"/>
        <v>15.526153125000004</v>
      </c>
      <c r="J2816" s="36">
        <f t="shared" si="562"/>
        <v>0.22424062500000008</v>
      </c>
      <c r="K2816" s="36">
        <f t="shared" si="563"/>
        <v>15.526153125000004</v>
      </c>
      <c r="L2816" s="36">
        <f t="shared" si="564"/>
        <v>72.400393750000006</v>
      </c>
      <c r="M2816" s="36">
        <f t="shared" si="565"/>
        <v>5.6617107912500009</v>
      </c>
      <c r="N2816" s="36">
        <f t="shared" si="566"/>
        <v>78.062104541250008</v>
      </c>
      <c r="O2816" s="36">
        <f t="shared" si="567"/>
        <v>14.224975522735164</v>
      </c>
      <c r="P2816" s="36">
        <f t="shared" si="568"/>
        <v>92.287080063985172</v>
      </c>
      <c r="Q2816" s="38" t="e">
        <v>#N/A</v>
      </c>
      <c r="R2816" s="39" t="str">
        <f t="shared" si="569"/>
        <v xml:space="preserve"> </v>
      </c>
      <c r="S2816" s="40"/>
      <c r="T2816" s="41" t="str">
        <f t="shared" si="570"/>
        <v/>
      </c>
      <c r="U2816" s="41" t="str">
        <f t="shared" si="571"/>
        <v/>
      </c>
      <c r="V2816" s="41" t="e">
        <f t="shared" si="559"/>
        <v>#N/A</v>
      </c>
      <c r="W2816" s="18" t="e">
        <f>_xlfn.XLOOKUP($B2816,'[1]Query2 w Prices'!$B:$B,'[1]Query2 w Prices'!$L:$L)</f>
        <v>#N/A</v>
      </c>
    </row>
    <row r="2817" spans="2:23" ht="16.5" customHeight="1" x14ac:dyDescent="0.25">
      <c r="B2817" s="32" t="s">
        <v>4621</v>
      </c>
      <c r="C2817" s="33" t="s">
        <v>7964</v>
      </c>
      <c r="D2817" s="34" t="str">
        <f>_xlfn.XLOOKUP($B2817,[1]Redo!$A:$A,[1]Redo!$AD:$AD)</f>
        <v>SGN,S11,BFY,W5-3a,</v>
      </c>
      <c r="E2817" s="35">
        <v>1326</v>
      </c>
      <c r="F2817" s="36">
        <f>_xlfn.XLOOKUP($B2817,'[1]DOT Signs Costs (2)'!$A:$A,'[1]DOT Signs Costs (2)'!$Y:$Y)</f>
        <v>0.46115</v>
      </c>
      <c r="G2817" s="37">
        <f t="shared" si="561"/>
        <v>27.669</v>
      </c>
      <c r="H2817" s="36">
        <f>_xlfn.XLOOKUP($B2817,'[1]DOT Signs Costs (2)'!$A:$A,'[1]DOT Signs Costs (2)'!$W:$W)</f>
        <v>81.576000000000008</v>
      </c>
      <c r="I2817" s="36">
        <f t="shared" si="560"/>
        <v>21.3927485</v>
      </c>
      <c r="J2817" s="36">
        <f t="shared" si="562"/>
        <v>0.30897050000000004</v>
      </c>
      <c r="K2817" s="36">
        <f t="shared" si="563"/>
        <v>21.3927485</v>
      </c>
      <c r="L2817" s="36">
        <f t="shared" si="564"/>
        <v>103.277719</v>
      </c>
      <c r="M2817" s="36">
        <f t="shared" si="565"/>
        <v>8.0763176258000016</v>
      </c>
      <c r="N2817" s="36">
        <f t="shared" si="566"/>
        <v>111.35403662580001</v>
      </c>
      <c r="O2817" s="36">
        <f t="shared" si="567"/>
        <v>20.291644129613871</v>
      </c>
      <c r="P2817" s="36">
        <f t="shared" si="568"/>
        <v>131.64568075541388</v>
      </c>
      <c r="Q2817" s="38" t="e">
        <v>#N/A</v>
      </c>
      <c r="R2817" s="39" t="str">
        <f t="shared" si="569"/>
        <v xml:space="preserve"> </v>
      </c>
      <c r="S2817" s="40"/>
      <c r="T2817" s="41" t="str">
        <f t="shared" si="570"/>
        <v/>
      </c>
      <c r="U2817" s="41" t="str">
        <f t="shared" si="571"/>
        <v/>
      </c>
      <c r="V2817" s="41" t="e">
        <f t="shared" si="559"/>
        <v>#N/A</v>
      </c>
      <c r="W2817" s="18" t="e">
        <f>_xlfn.XLOOKUP($B2817,'[1]Query2 w Prices'!$B:$B,'[1]Query2 w Prices'!$L:$L)</f>
        <v>#N/A</v>
      </c>
    </row>
    <row r="2818" spans="2:23" ht="16.5" customHeight="1" x14ac:dyDescent="0.25">
      <c r="B2818" s="42" t="s">
        <v>4622</v>
      </c>
      <c r="C2818" s="33" t="s">
        <v>7965</v>
      </c>
      <c r="D2818" s="34" t="str">
        <f>_xlfn.XLOOKUP($B2818,[1]Redo!$A:$A,[1]Redo!$AD:$AD)</f>
        <v>SGN,S11,BFY,W5-3a,</v>
      </c>
      <c r="E2818" s="35">
        <v>1326</v>
      </c>
      <c r="F2818" s="36">
        <f>_xlfn.XLOOKUP($B2818,'[1]DOT Signs Costs (2)'!$A:$A,'[1]DOT Signs Costs (2)'!$Y:$Y)</f>
        <v>0.77759999999999996</v>
      </c>
      <c r="G2818" s="37">
        <f t="shared" si="561"/>
        <v>46.655999999999999</v>
      </c>
      <c r="H2818" s="36">
        <f>_xlfn.XLOOKUP($B2818,'[1]DOT Signs Costs (2)'!$A:$A,'[1]DOT Signs Costs (2)'!$W:$W)</f>
        <v>145.024</v>
      </c>
      <c r="I2818" s="36">
        <f t="shared" si="560"/>
        <v>36.072863999999996</v>
      </c>
      <c r="J2818" s="36">
        <f t="shared" si="562"/>
        <v>0.52099200000000001</v>
      </c>
      <c r="K2818" s="36">
        <f t="shared" si="563"/>
        <v>36.072863999999996</v>
      </c>
      <c r="L2818" s="36">
        <f t="shared" si="564"/>
        <v>181.61785600000002</v>
      </c>
      <c r="M2818" s="36">
        <f t="shared" si="565"/>
        <v>14.202516339200002</v>
      </c>
      <c r="N2818" s="36">
        <f t="shared" si="566"/>
        <v>195.82037233920002</v>
      </c>
      <c r="O2818" s="36">
        <f t="shared" si="567"/>
        <v>35.683639580919262</v>
      </c>
      <c r="P2818" s="36">
        <f t="shared" si="568"/>
        <v>231.5040119201193</v>
      </c>
      <c r="Q2818" s="38" t="e">
        <v>#N/A</v>
      </c>
      <c r="R2818" s="39" t="str">
        <f t="shared" si="569"/>
        <v xml:space="preserve"> </v>
      </c>
      <c r="S2818" s="40"/>
      <c r="T2818" s="41" t="str">
        <f t="shared" si="570"/>
        <v/>
      </c>
      <c r="U2818" s="41" t="str">
        <f t="shared" si="571"/>
        <v/>
      </c>
      <c r="V2818" s="41" t="e">
        <f t="shared" si="559"/>
        <v>#N/A</v>
      </c>
      <c r="W2818" s="18" t="e">
        <f>_xlfn.XLOOKUP($B2818,'[1]Query2 w Prices'!$B:$B,'[1]Query2 w Prices'!$L:$L)</f>
        <v>#N/A</v>
      </c>
    </row>
    <row r="2819" spans="2:23" ht="16.5" customHeight="1" x14ac:dyDescent="0.25">
      <c r="B2819" s="32" t="s">
        <v>4623</v>
      </c>
      <c r="C2819" s="33" t="s">
        <v>7966</v>
      </c>
      <c r="D2819" s="34" t="str">
        <f>_xlfn.XLOOKUP($B2819,[1]Redo!$A:$A,[1]Redo!$AD:$AD)</f>
        <v>SGN,S11,BFY,W5-4a,</v>
      </c>
      <c r="E2819" s="35">
        <v>1326</v>
      </c>
      <c r="F2819" s="36">
        <f>_xlfn.XLOOKUP($B2819,'[1]DOT Signs Costs (2)'!$A:$A,'[1]DOT Signs Costs (2)'!$Y:$Y)</f>
        <v>0.14528749999999999</v>
      </c>
      <c r="G2819" s="37">
        <f t="shared" si="561"/>
        <v>8.7172499999999999</v>
      </c>
      <c r="H2819" s="36">
        <f>_xlfn.XLOOKUP($B2819,'[1]DOT Signs Costs (2)'!$A:$A,'[1]DOT Signs Costs (2)'!$W:$W)</f>
        <v>20.394000000000002</v>
      </c>
      <c r="I2819" s="36">
        <f t="shared" si="560"/>
        <v>6.7398871249999992</v>
      </c>
      <c r="J2819" s="36">
        <f t="shared" si="562"/>
        <v>9.7342625000000002E-2</v>
      </c>
      <c r="K2819" s="36">
        <f t="shared" si="563"/>
        <v>6.7398871249999992</v>
      </c>
      <c r="L2819" s="36">
        <f t="shared" si="564"/>
        <v>27.231229750000001</v>
      </c>
      <c r="M2819" s="36">
        <f t="shared" si="565"/>
        <v>2.1294821664500003</v>
      </c>
      <c r="N2819" s="36">
        <f t="shared" si="566"/>
        <v>29.360711916450001</v>
      </c>
      <c r="O2819" s="36">
        <f t="shared" si="567"/>
        <v>5.3502965465257235</v>
      </c>
      <c r="P2819" s="36">
        <f t="shared" si="568"/>
        <v>34.711008462975727</v>
      </c>
      <c r="Q2819" s="38">
        <v>22.75</v>
      </c>
      <c r="R2819" s="39">
        <f t="shared" si="569"/>
        <v>-0.34458833069439221</v>
      </c>
      <c r="S2819" s="40"/>
      <c r="T2819" s="41" t="str">
        <f t="shared" si="570"/>
        <v/>
      </c>
      <c r="U2819" s="41" t="str">
        <f t="shared" si="571"/>
        <v/>
      </c>
      <c r="V2819" s="41">
        <f t="shared" si="559"/>
        <v>22.75</v>
      </c>
      <c r="W2819" s="18">
        <f>_xlfn.XLOOKUP($B2819,'[1]Query2 w Prices'!$B:$B,'[1]Query2 w Prices'!$L:$L)</f>
        <v>22.6737</v>
      </c>
    </row>
    <row r="2820" spans="2:23" ht="16.5" customHeight="1" x14ac:dyDescent="0.25">
      <c r="B2820" s="42" t="s">
        <v>4626</v>
      </c>
      <c r="C2820" s="33" t="s">
        <v>7491</v>
      </c>
      <c r="D2820" s="34" t="str">
        <f>_xlfn.XLOOKUP($B2820,[1]Redo!$A:$A,[1]Redo!$AD:$AD)</f>
        <v>SGN,S11,BFY,W55(CA),</v>
      </c>
      <c r="E2820" s="35">
        <v>1326</v>
      </c>
      <c r="F2820" s="36">
        <f>_xlfn.XLOOKUP($B2820,'[1]DOT Signs Costs (2)'!$A:$A,'[1]DOT Signs Costs (2)'!$Y:$Y)</f>
        <v>0.46115</v>
      </c>
      <c r="G2820" s="37">
        <f t="shared" si="561"/>
        <v>27.669</v>
      </c>
      <c r="H2820" s="36">
        <f>_xlfn.XLOOKUP($B2820,'[1]DOT Signs Costs (2)'!$A:$A,'[1]DOT Signs Costs (2)'!$W:$W)</f>
        <v>81.576000000000008</v>
      </c>
      <c r="I2820" s="36">
        <f t="shared" si="560"/>
        <v>21.3927485</v>
      </c>
      <c r="J2820" s="36">
        <f t="shared" si="562"/>
        <v>0.30897050000000004</v>
      </c>
      <c r="K2820" s="36">
        <f t="shared" si="563"/>
        <v>21.3927485</v>
      </c>
      <c r="L2820" s="36">
        <f t="shared" si="564"/>
        <v>103.277719</v>
      </c>
      <c r="M2820" s="36">
        <f t="shared" si="565"/>
        <v>8.0763176258000016</v>
      </c>
      <c r="N2820" s="36">
        <f t="shared" si="566"/>
        <v>111.35403662580001</v>
      </c>
      <c r="O2820" s="36">
        <f t="shared" si="567"/>
        <v>20.291644129613871</v>
      </c>
      <c r="P2820" s="36">
        <f t="shared" si="568"/>
        <v>131.64568075541388</v>
      </c>
      <c r="Q2820" s="38">
        <v>74.900000000000006</v>
      </c>
      <c r="R2820" s="39">
        <f t="shared" si="569"/>
        <v>-0.43104855723175883</v>
      </c>
      <c r="S2820" s="40"/>
      <c r="T2820" s="41" t="str">
        <f t="shared" si="570"/>
        <v/>
      </c>
      <c r="U2820" s="41" t="str">
        <f t="shared" si="571"/>
        <v/>
      </c>
      <c r="V2820" s="41">
        <f t="shared" si="559"/>
        <v>74.900000000000006</v>
      </c>
      <c r="W2820" s="18">
        <f>_xlfn.XLOOKUP($B2820,'[1]Query2 w Prices'!$B:$B,'[1]Query2 w Prices'!$L:$L)</f>
        <v>74.823300000000003</v>
      </c>
    </row>
    <row r="2821" spans="2:23" ht="16.5" customHeight="1" x14ac:dyDescent="0.25">
      <c r="B2821" s="32" t="s">
        <v>4629</v>
      </c>
      <c r="C2821" s="33" t="s">
        <v>7492</v>
      </c>
      <c r="D2821" s="34" t="str">
        <f>_xlfn.XLOOKUP($B2821,[1]Redo!$A:$A,[1]Redo!$AD:$AD)</f>
        <v>SGN,S11,BFY,W55(CA),</v>
      </c>
      <c r="E2821" s="35">
        <v>1326</v>
      </c>
      <c r="F2821" s="36">
        <f>_xlfn.XLOOKUP($B2821,'[1]DOT Signs Costs (2)'!$A:$A,'[1]DOT Signs Costs (2)'!$Y:$Y)</f>
        <v>0.33468750000000008</v>
      </c>
      <c r="G2821" s="37">
        <f t="shared" si="561"/>
        <v>20.081250000000004</v>
      </c>
      <c r="H2821" s="36">
        <f>_xlfn.XLOOKUP($B2821,'[1]DOT Signs Costs (2)'!$A:$A,'[1]DOT Signs Costs (2)'!$W:$W)</f>
        <v>56.650000000000006</v>
      </c>
      <c r="I2821" s="36">
        <f t="shared" si="560"/>
        <v>15.526153125000004</v>
      </c>
      <c r="J2821" s="36">
        <f t="shared" si="562"/>
        <v>0.22424062500000008</v>
      </c>
      <c r="K2821" s="36">
        <f t="shared" si="563"/>
        <v>15.526153125000004</v>
      </c>
      <c r="L2821" s="36">
        <f t="shared" si="564"/>
        <v>72.400393750000006</v>
      </c>
      <c r="M2821" s="36">
        <f t="shared" si="565"/>
        <v>5.6617107912500009</v>
      </c>
      <c r="N2821" s="36">
        <f t="shared" si="566"/>
        <v>78.062104541250008</v>
      </c>
      <c r="O2821" s="36">
        <f t="shared" si="567"/>
        <v>14.224975522735164</v>
      </c>
      <c r="P2821" s="36">
        <f t="shared" si="568"/>
        <v>92.287080063985172</v>
      </c>
      <c r="Q2821" s="38">
        <v>20.48</v>
      </c>
      <c r="R2821" s="39">
        <f t="shared" si="569"/>
        <v>-0.77808377959514319</v>
      </c>
      <c r="S2821" s="40"/>
      <c r="T2821" s="41" t="str">
        <f t="shared" si="570"/>
        <v/>
      </c>
      <c r="U2821" s="41" t="str">
        <f t="shared" si="571"/>
        <v/>
      </c>
      <c r="V2821" s="41">
        <f t="shared" si="559"/>
        <v>20.48</v>
      </c>
      <c r="W2821" s="18">
        <f>_xlfn.XLOOKUP($B2821,'[1]Query2 w Prices'!$B:$B,'[1]Query2 w Prices'!$L:$L)</f>
        <v>20.406400000000001</v>
      </c>
    </row>
    <row r="2822" spans="2:23" ht="16.5" customHeight="1" x14ac:dyDescent="0.25">
      <c r="B2822" s="42" t="s">
        <v>4630</v>
      </c>
      <c r="C2822" s="33" t="s">
        <v>7493</v>
      </c>
      <c r="D2822" s="34" t="str">
        <f>_xlfn.XLOOKUP($B2822,[1]Redo!$A:$A,[1]Redo!$AD:$AD)</f>
        <v>SGN,S11,BFY,W59-1(CA),</v>
      </c>
      <c r="E2822" s="35">
        <v>1326</v>
      </c>
      <c r="F2822" s="36">
        <f>_xlfn.XLOOKUP($B2822,'[1]DOT Signs Costs (2)'!$A:$A,'[1]DOT Signs Costs (2)'!$Y:$Y)</f>
        <v>0.64937500000000015</v>
      </c>
      <c r="G2822" s="37">
        <f t="shared" si="561"/>
        <v>38.962500000000006</v>
      </c>
      <c r="H2822" s="36">
        <f>_xlfn.XLOOKUP($B2822,'[1]DOT Signs Costs (2)'!$A:$A,'[1]DOT Signs Costs (2)'!$W:$W)</f>
        <v>113.30000000000001</v>
      </c>
      <c r="I2822" s="36">
        <f t="shared" si="560"/>
        <v>30.124506250000007</v>
      </c>
      <c r="J2822" s="36">
        <f t="shared" si="562"/>
        <v>0.43508125000000014</v>
      </c>
      <c r="K2822" s="36">
        <f t="shared" si="563"/>
        <v>30.124506250000007</v>
      </c>
      <c r="L2822" s="36">
        <f t="shared" si="564"/>
        <v>143.8595875</v>
      </c>
      <c r="M2822" s="36">
        <f t="shared" si="565"/>
        <v>11.249819742500001</v>
      </c>
      <c r="N2822" s="36">
        <f t="shared" si="566"/>
        <v>155.1094072425</v>
      </c>
      <c r="O2822" s="36">
        <f t="shared" si="567"/>
        <v>28.265027369388822</v>
      </c>
      <c r="P2822" s="36">
        <f t="shared" si="568"/>
        <v>183.37443461188883</v>
      </c>
      <c r="Q2822" s="38">
        <v>102.11</v>
      </c>
      <c r="R2822" s="39">
        <f t="shared" si="569"/>
        <v>-0.44316120065419501</v>
      </c>
      <c r="S2822" s="40"/>
      <c r="T2822" s="41" t="str">
        <f t="shared" si="570"/>
        <v/>
      </c>
      <c r="U2822" s="41" t="str">
        <f t="shared" si="571"/>
        <v/>
      </c>
      <c r="V2822" s="41">
        <f t="shared" ref="V2822:V2885" si="572">ROUND($W2822+7.75%,2)</f>
        <v>102.11</v>
      </c>
      <c r="W2822" s="18">
        <f>_xlfn.XLOOKUP($B2822,'[1]Query2 w Prices'!$B:$B,'[1]Query2 w Prices'!$L:$L)</f>
        <v>102.0318</v>
      </c>
    </row>
    <row r="2823" spans="2:23" ht="16.5" customHeight="1" x14ac:dyDescent="0.25">
      <c r="B2823" s="32" t="s">
        <v>4633</v>
      </c>
      <c r="C2823" s="33" t="s">
        <v>7494</v>
      </c>
      <c r="D2823" s="34" t="str">
        <f>_xlfn.XLOOKUP($B2823,[1]Redo!$A:$A,[1]Redo!$AD:$AD)</f>
        <v>SGN,S11,BFY,W59-1(CA),</v>
      </c>
      <c r="E2823" s="35">
        <v>1326</v>
      </c>
      <c r="F2823" s="36">
        <f>_xlfn.XLOOKUP($B2823,'[1]DOT Signs Costs (2)'!$A:$A,'[1]DOT Signs Costs (2)'!$Y:$Y)</f>
        <v>0.75524999999999998</v>
      </c>
      <c r="G2823" s="37">
        <f t="shared" si="561"/>
        <v>45.314999999999998</v>
      </c>
      <c r="H2823" s="36">
        <f>_xlfn.XLOOKUP($B2823,'[1]DOT Signs Costs (2)'!$A:$A,'[1]DOT Signs Costs (2)'!$W:$W)</f>
        <v>135.96</v>
      </c>
      <c r="I2823" s="36">
        <f t="shared" ref="I2823:I2886" si="573">F2823*$K$4</f>
        <v>35.036047500000002</v>
      </c>
      <c r="J2823" s="36">
        <f t="shared" si="562"/>
        <v>0.50601750000000001</v>
      </c>
      <c r="K2823" s="36">
        <f t="shared" si="563"/>
        <v>35.036047500000002</v>
      </c>
      <c r="L2823" s="36">
        <f t="shared" si="564"/>
        <v>171.50206500000002</v>
      </c>
      <c r="M2823" s="36">
        <f t="shared" si="565"/>
        <v>13.411461483000002</v>
      </c>
      <c r="N2823" s="36">
        <f t="shared" si="566"/>
        <v>184.91352648300003</v>
      </c>
      <c r="O2823" s="36">
        <f t="shared" si="567"/>
        <v>33.696124431968784</v>
      </c>
      <c r="P2823" s="36">
        <f t="shared" si="568"/>
        <v>218.60965091496882</v>
      </c>
      <c r="Q2823" s="38">
        <v>122.52</v>
      </c>
      <c r="R2823" s="39">
        <f t="shared" si="569"/>
        <v>-0.43954898840373791</v>
      </c>
      <c r="S2823" s="40"/>
      <c r="T2823" s="41" t="str">
        <f t="shared" si="570"/>
        <v/>
      </c>
      <c r="U2823" s="41" t="str">
        <f t="shared" si="571"/>
        <v/>
      </c>
      <c r="V2823" s="41">
        <f t="shared" si="572"/>
        <v>122.52</v>
      </c>
      <c r="W2823" s="18">
        <f>_xlfn.XLOOKUP($B2823,'[1]Query2 w Prices'!$B:$B,'[1]Query2 w Prices'!$L:$L)</f>
        <v>122.43810000000001</v>
      </c>
    </row>
    <row r="2824" spans="2:23" ht="16.5" customHeight="1" x14ac:dyDescent="0.25">
      <c r="B2824" s="42" t="s">
        <v>4634</v>
      </c>
      <c r="C2824" s="33" t="s">
        <v>7495</v>
      </c>
      <c r="D2824" s="34" t="str">
        <f>_xlfn.XLOOKUP($B2824,[1]Redo!$A:$A,[1]Redo!$AD:$AD)</f>
        <v>SGN,S11,BFY,W59-1(CA),</v>
      </c>
      <c r="E2824" s="35">
        <v>1326</v>
      </c>
      <c r="F2824" s="36">
        <f>_xlfn.XLOOKUP($B2824,'[1]DOT Signs Costs (2)'!$A:$A,'[1]DOT Signs Costs (2)'!$Y:$Y)</f>
        <v>1.1564000000000003</v>
      </c>
      <c r="G2824" s="37">
        <f t="shared" si="561"/>
        <v>69.384000000000015</v>
      </c>
      <c r="H2824" s="36">
        <f>_xlfn.XLOOKUP($B2824,'[1]DOT Signs Costs (2)'!$A:$A,'[1]DOT Signs Costs (2)'!$W:$W)</f>
        <v>217.536</v>
      </c>
      <c r="I2824" s="36">
        <f t="shared" si="573"/>
        <v>53.645396000000012</v>
      </c>
      <c r="J2824" s="36">
        <f t="shared" si="562"/>
        <v>0.77478800000000025</v>
      </c>
      <c r="K2824" s="36">
        <f t="shared" si="563"/>
        <v>53.645396000000012</v>
      </c>
      <c r="L2824" s="36">
        <f t="shared" si="564"/>
        <v>271.95618400000001</v>
      </c>
      <c r="M2824" s="36">
        <f t="shared" si="565"/>
        <v>21.266973588800003</v>
      </c>
      <c r="N2824" s="36">
        <f t="shared" si="566"/>
        <v>293.22315758880001</v>
      </c>
      <c r="O2824" s="36">
        <f t="shared" si="567"/>
        <v>53.432997533338138</v>
      </c>
      <c r="P2824" s="36">
        <f t="shared" si="568"/>
        <v>346.65615512213816</v>
      </c>
      <c r="Q2824" s="38" t="e">
        <v>#N/A</v>
      </c>
      <c r="R2824" s="39" t="str">
        <f t="shared" si="569"/>
        <v xml:space="preserve"> </v>
      </c>
      <c r="S2824" s="40"/>
      <c r="T2824" s="41" t="str">
        <f t="shared" si="570"/>
        <v/>
      </c>
      <c r="U2824" s="41" t="str">
        <f t="shared" si="571"/>
        <v/>
      </c>
      <c r="V2824" s="41" t="e">
        <f t="shared" si="572"/>
        <v>#N/A</v>
      </c>
      <c r="W2824" s="18" t="e">
        <f>_xlfn.XLOOKUP($B2824,'[1]Query2 w Prices'!$B:$B,'[1]Query2 w Prices'!$L:$L)</f>
        <v>#N/A</v>
      </c>
    </row>
    <row r="2825" spans="2:23" ht="16.5" customHeight="1" x14ac:dyDescent="0.25">
      <c r="B2825" s="32" t="s">
        <v>4635</v>
      </c>
      <c r="C2825" s="33" t="s">
        <v>7496</v>
      </c>
      <c r="D2825" s="34" t="str">
        <f>_xlfn.XLOOKUP($B2825,[1]Redo!$A:$A,[1]Redo!$AD:$AD)</f>
        <v>SGN,S11,BFY,W6-1,</v>
      </c>
      <c r="E2825" s="35">
        <v>1326</v>
      </c>
      <c r="F2825" s="36">
        <f>_xlfn.XLOOKUP($B2825,'[1]DOT Signs Costs (2)'!$A:$A,'[1]DOT Signs Costs (2)'!$Y:$Y)</f>
        <v>0.46115</v>
      </c>
      <c r="G2825" s="37">
        <f t="shared" si="561"/>
        <v>27.669</v>
      </c>
      <c r="H2825" s="36">
        <f>_xlfn.XLOOKUP($B2825,'[1]DOT Signs Costs (2)'!$A:$A,'[1]DOT Signs Costs (2)'!$W:$W)</f>
        <v>81.576000000000008</v>
      </c>
      <c r="I2825" s="36">
        <f t="shared" si="573"/>
        <v>21.3927485</v>
      </c>
      <c r="J2825" s="36">
        <f t="shared" si="562"/>
        <v>0.30897050000000004</v>
      </c>
      <c r="K2825" s="36">
        <f t="shared" si="563"/>
        <v>21.3927485</v>
      </c>
      <c r="L2825" s="36">
        <f t="shared" si="564"/>
        <v>103.277719</v>
      </c>
      <c r="M2825" s="36">
        <f t="shared" si="565"/>
        <v>8.0763176258000016</v>
      </c>
      <c r="N2825" s="36">
        <f t="shared" si="566"/>
        <v>111.35403662580001</v>
      </c>
      <c r="O2825" s="36">
        <f t="shared" si="567"/>
        <v>20.291644129613871</v>
      </c>
      <c r="P2825" s="36">
        <f t="shared" si="568"/>
        <v>131.64568075541388</v>
      </c>
      <c r="Q2825" s="38">
        <v>74.900000000000006</v>
      </c>
      <c r="R2825" s="39">
        <f t="shared" si="569"/>
        <v>-0.43104855723175883</v>
      </c>
      <c r="S2825" s="40"/>
      <c r="T2825" s="41" t="str">
        <f t="shared" si="570"/>
        <v/>
      </c>
      <c r="U2825" s="41" t="str">
        <f t="shared" si="571"/>
        <v/>
      </c>
      <c r="V2825" s="41">
        <f t="shared" si="572"/>
        <v>74.900000000000006</v>
      </c>
      <c r="W2825" s="18">
        <f>_xlfn.XLOOKUP($B2825,'[1]Query2 w Prices'!$B:$B,'[1]Query2 w Prices'!$L:$L)</f>
        <v>74.823300000000003</v>
      </c>
    </row>
    <row r="2826" spans="2:23" ht="16.5" customHeight="1" x14ac:dyDescent="0.25">
      <c r="B2826" s="42" t="s">
        <v>4638</v>
      </c>
      <c r="C2826" s="33" t="s">
        <v>7497</v>
      </c>
      <c r="D2826" s="34" t="str">
        <f>_xlfn.XLOOKUP($B2826,[1]Redo!$A:$A,[1]Redo!$AD:$AD)</f>
        <v>SGN,S11,BFY,W6-1,</v>
      </c>
      <c r="E2826" s="35">
        <v>1326</v>
      </c>
      <c r="F2826" s="36">
        <f>_xlfn.XLOOKUP($B2826,'[1]DOT Signs Costs (2)'!$A:$A,'[1]DOT Signs Costs (2)'!$Y:$Y)</f>
        <v>0.77759999999999996</v>
      </c>
      <c r="G2826" s="37">
        <f t="shared" ref="G2826:G2889" si="574">IFERROR(SUM(F2826*60), " ")</f>
        <v>46.655999999999999</v>
      </c>
      <c r="H2826" s="36">
        <f>_xlfn.XLOOKUP($B2826,'[1]DOT Signs Costs (2)'!$A:$A,'[1]DOT Signs Costs (2)'!$W:$W)</f>
        <v>145.024</v>
      </c>
      <c r="I2826" s="36">
        <f t="shared" si="573"/>
        <v>36.072863999999996</v>
      </c>
      <c r="J2826" s="36">
        <f t="shared" ref="J2826:J2889" si="575">IFERROR(SUM($J$4*F2826), " " )</f>
        <v>0.52099200000000001</v>
      </c>
      <c r="K2826" s="36">
        <f t="shared" ref="K2826:K2889" si="576">IFERROR(SUM($K$4*F2826), " ")</f>
        <v>36.072863999999996</v>
      </c>
      <c r="L2826" s="36">
        <f t="shared" ref="L2826:L2889" si="577">IFERROR(SUM(H2826+J2826+K2826), " ")</f>
        <v>181.61785600000002</v>
      </c>
      <c r="M2826" s="36">
        <f t="shared" ref="M2826:M2889" si="578">IFERROR(SUM(L2826*$M$4), " ")</f>
        <v>14.202516339200002</v>
      </c>
      <c r="N2826" s="36">
        <f t="shared" ref="N2826:N2889" si="579">IFERROR(SUM(L2826+M2826), " ")</f>
        <v>195.82037233920002</v>
      </c>
      <c r="O2826" s="36">
        <f t="shared" ref="O2826:O2889" si="580">IFERROR(SUM(N2826*$O$4), " ")</f>
        <v>35.683639580919262</v>
      </c>
      <c r="P2826" s="36">
        <f t="shared" ref="P2826:P2889" si="581">IFERROR(SUM(O2826+N2826),"")</f>
        <v>231.5040119201193</v>
      </c>
      <c r="Q2826" s="38">
        <v>136.12</v>
      </c>
      <c r="R2826" s="39">
        <f t="shared" ref="R2826:R2889" si="582">IFERROR(SUM(Q2826-P2826)/(P2826)," ")</f>
        <v>-0.41201882908634707</v>
      </c>
      <c r="S2826" s="40"/>
      <c r="T2826" s="41" t="str">
        <f t="shared" ref="T2826:T2889" si="583">IF(S2826=0,"",Q2826*S2826)</f>
        <v/>
      </c>
      <c r="U2826" s="41" t="str">
        <f t="shared" ref="U2826:U2889" si="584">IFERROR(T2826-(P2826*S2826),"")</f>
        <v/>
      </c>
      <c r="V2826" s="41">
        <f t="shared" si="572"/>
        <v>136.12</v>
      </c>
      <c r="W2826" s="18">
        <f>_xlfn.XLOOKUP($B2826,'[1]Query2 w Prices'!$B:$B,'[1]Query2 w Prices'!$L:$L)</f>
        <v>136.04230000000001</v>
      </c>
    </row>
    <row r="2827" spans="2:23" ht="16.5" customHeight="1" x14ac:dyDescent="0.25">
      <c r="B2827" s="32" t="s">
        <v>4639</v>
      </c>
      <c r="C2827" s="33" t="s">
        <v>7498</v>
      </c>
      <c r="D2827" s="34" t="str">
        <f>_xlfn.XLOOKUP($B2827,[1]Redo!$A:$A,[1]Redo!$AD:$AD)</f>
        <v>SGN,S11,BFY,W6-2,</v>
      </c>
      <c r="E2827" s="35">
        <v>1326</v>
      </c>
      <c r="F2827" s="36">
        <f>_xlfn.XLOOKUP($B2827,'[1]DOT Signs Costs (2)'!$A:$A,'[1]DOT Signs Costs (2)'!$Y:$Y)</f>
        <v>0.46115</v>
      </c>
      <c r="G2827" s="37">
        <f t="shared" si="574"/>
        <v>27.669</v>
      </c>
      <c r="H2827" s="36">
        <f>_xlfn.XLOOKUP($B2827,'[1]DOT Signs Costs (2)'!$A:$A,'[1]DOT Signs Costs (2)'!$W:$W)</f>
        <v>81.576000000000008</v>
      </c>
      <c r="I2827" s="36">
        <f t="shared" si="573"/>
        <v>21.3927485</v>
      </c>
      <c r="J2827" s="36">
        <f t="shared" si="575"/>
        <v>0.30897050000000004</v>
      </c>
      <c r="K2827" s="36">
        <f t="shared" si="576"/>
        <v>21.3927485</v>
      </c>
      <c r="L2827" s="36">
        <f t="shared" si="577"/>
        <v>103.277719</v>
      </c>
      <c r="M2827" s="36">
        <f t="shared" si="578"/>
        <v>8.0763176258000016</v>
      </c>
      <c r="N2827" s="36">
        <f t="shared" si="579"/>
        <v>111.35403662580001</v>
      </c>
      <c r="O2827" s="36">
        <f t="shared" si="580"/>
        <v>20.291644129613871</v>
      </c>
      <c r="P2827" s="36">
        <f t="shared" si="581"/>
        <v>131.64568075541388</v>
      </c>
      <c r="Q2827" s="38">
        <v>74.900000000000006</v>
      </c>
      <c r="R2827" s="39">
        <f t="shared" si="582"/>
        <v>-0.43104855723175883</v>
      </c>
      <c r="S2827" s="40"/>
      <c r="T2827" s="41" t="str">
        <f t="shared" si="583"/>
        <v/>
      </c>
      <c r="U2827" s="41" t="str">
        <f t="shared" si="584"/>
        <v/>
      </c>
      <c r="V2827" s="41">
        <f t="shared" si="572"/>
        <v>74.900000000000006</v>
      </c>
      <c r="W2827" s="18">
        <f>_xlfn.XLOOKUP($B2827,'[1]Query2 w Prices'!$B:$B,'[1]Query2 w Prices'!$L:$L)</f>
        <v>74.823300000000003</v>
      </c>
    </row>
    <row r="2828" spans="2:23" ht="16.5" customHeight="1" x14ac:dyDescent="0.25">
      <c r="B2828" s="42" t="s">
        <v>4642</v>
      </c>
      <c r="C2828" s="33" t="s">
        <v>7499</v>
      </c>
      <c r="D2828" s="34" t="str">
        <f>_xlfn.XLOOKUP($B2828,[1]Redo!$A:$A,[1]Redo!$AD:$AD)</f>
        <v>SGN,S11,BFY,W6-2,</v>
      </c>
      <c r="E2828" s="35">
        <v>1326</v>
      </c>
      <c r="F2828" s="36">
        <f>_xlfn.XLOOKUP($B2828,'[1]DOT Signs Costs (2)'!$A:$A,'[1]DOT Signs Costs (2)'!$Y:$Y)</f>
        <v>0.77759999999999996</v>
      </c>
      <c r="G2828" s="37">
        <f t="shared" si="574"/>
        <v>46.655999999999999</v>
      </c>
      <c r="H2828" s="36">
        <f>_xlfn.XLOOKUP($B2828,'[1]DOT Signs Costs (2)'!$A:$A,'[1]DOT Signs Costs (2)'!$W:$W)</f>
        <v>145.024</v>
      </c>
      <c r="I2828" s="36">
        <f t="shared" si="573"/>
        <v>36.072863999999996</v>
      </c>
      <c r="J2828" s="36">
        <f t="shared" si="575"/>
        <v>0.52099200000000001</v>
      </c>
      <c r="K2828" s="36">
        <f t="shared" si="576"/>
        <v>36.072863999999996</v>
      </c>
      <c r="L2828" s="36">
        <f t="shared" si="577"/>
        <v>181.61785600000002</v>
      </c>
      <c r="M2828" s="36">
        <f t="shared" si="578"/>
        <v>14.202516339200002</v>
      </c>
      <c r="N2828" s="36">
        <f t="shared" si="579"/>
        <v>195.82037233920002</v>
      </c>
      <c r="O2828" s="36">
        <f t="shared" si="580"/>
        <v>35.683639580919262</v>
      </c>
      <c r="P2828" s="36">
        <f t="shared" si="581"/>
        <v>231.5040119201193</v>
      </c>
      <c r="Q2828" s="38">
        <v>136.12</v>
      </c>
      <c r="R2828" s="39">
        <f t="shared" si="582"/>
        <v>-0.41201882908634707</v>
      </c>
      <c r="S2828" s="40"/>
      <c r="T2828" s="41" t="str">
        <f t="shared" si="583"/>
        <v/>
      </c>
      <c r="U2828" s="41" t="str">
        <f t="shared" si="584"/>
        <v/>
      </c>
      <c r="V2828" s="41">
        <f t="shared" si="572"/>
        <v>136.12</v>
      </c>
      <c r="W2828" s="18">
        <f>_xlfn.XLOOKUP($B2828,'[1]Query2 w Prices'!$B:$B,'[1]Query2 w Prices'!$L:$L)</f>
        <v>136.04230000000001</v>
      </c>
    </row>
    <row r="2829" spans="2:23" ht="16.5" customHeight="1" x14ac:dyDescent="0.25">
      <c r="B2829" s="32" t="s">
        <v>4643</v>
      </c>
      <c r="C2829" s="33" t="s">
        <v>7500</v>
      </c>
      <c r="D2829" s="34" t="str">
        <f>_xlfn.XLOOKUP($B2829,[1]Redo!$A:$A,[1]Redo!$AD:$AD)</f>
        <v>SGN,S11,BFY,W6-3,</v>
      </c>
      <c r="E2829" s="35">
        <v>1326</v>
      </c>
      <c r="F2829" s="36">
        <f>_xlfn.XLOOKUP($B2829,'[1]DOT Signs Costs (2)'!$A:$A,'[1]DOT Signs Costs (2)'!$Y:$Y)</f>
        <v>0.46115</v>
      </c>
      <c r="G2829" s="37">
        <f t="shared" si="574"/>
        <v>27.669</v>
      </c>
      <c r="H2829" s="36">
        <f>_xlfn.XLOOKUP($B2829,'[1]DOT Signs Costs (2)'!$A:$A,'[1]DOT Signs Costs (2)'!$W:$W)</f>
        <v>81.576000000000008</v>
      </c>
      <c r="I2829" s="36">
        <f t="shared" si="573"/>
        <v>21.3927485</v>
      </c>
      <c r="J2829" s="36">
        <f t="shared" si="575"/>
        <v>0.30897050000000004</v>
      </c>
      <c r="K2829" s="36">
        <f t="shared" si="576"/>
        <v>21.3927485</v>
      </c>
      <c r="L2829" s="36">
        <f t="shared" si="577"/>
        <v>103.277719</v>
      </c>
      <c r="M2829" s="36">
        <f t="shared" si="578"/>
        <v>8.0763176258000016</v>
      </c>
      <c r="N2829" s="36">
        <f t="shared" si="579"/>
        <v>111.35403662580001</v>
      </c>
      <c r="O2829" s="36">
        <f t="shared" si="580"/>
        <v>20.291644129613871</v>
      </c>
      <c r="P2829" s="36">
        <f t="shared" si="581"/>
        <v>131.64568075541388</v>
      </c>
      <c r="Q2829" s="38">
        <v>74.900000000000006</v>
      </c>
      <c r="R2829" s="39">
        <f t="shared" si="582"/>
        <v>-0.43104855723175883</v>
      </c>
      <c r="S2829" s="40"/>
      <c r="T2829" s="41" t="str">
        <f t="shared" si="583"/>
        <v/>
      </c>
      <c r="U2829" s="41" t="str">
        <f t="shared" si="584"/>
        <v/>
      </c>
      <c r="V2829" s="41">
        <f t="shared" si="572"/>
        <v>74.900000000000006</v>
      </c>
      <c r="W2829" s="18">
        <f>_xlfn.XLOOKUP($B2829,'[1]Query2 w Prices'!$B:$B,'[1]Query2 w Prices'!$L:$L)</f>
        <v>74.823300000000003</v>
      </c>
    </row>
    <row r="2830" spans="2:23" ht="16.5" customHeight="1" x14ac:dyDescent="0.25">
      <c r="B2830" s="42" t="s">
        <v>4646</v>
      </c>
      <c r="C2830" s="33" t="s">
        <v>7501</v>
      </c>
      <c r="D2830" s="34" t="str">
        <f>_xlfn.XLOOKUP($B2830,[1]Redo!$A:$A,[1]Redo!$AD:$AD)</f>
        <v>SGN,S11,BFY,W6-3,</v>
      </c>
      <c r="E2830" s="35">
        <v>1326</v>
      </c>
      <c r="F2830" s="36">
        <f>_xlfn.XLOOKUP($B2830,'[1]DOT Signs Costs (2)'!$A:$A,'[1]DOT Signs Costs (2)'!$Y:$Y)</f>
        <v>0.77759999999999996</v>
      </c>
      <c r="G2830" s="37">
        <f t="shared" si="574"/>
        <v>46.655999999999999</v>
      </c>
      <c r="H2830" s="36">
        <f>_xlfn.XLOOKUP($B2830,'[1]DOT Signs Costs (2)'!$A:$A,'[1]DOT Signs Costs (2)'!$W:$W)</f>
        <v>145.024</v>
      </c>
      <c r="I2830" s="36">
        <f t="shared" si="573"/>
        <v>36.072863999999996</v>
      </c>
      <c r="J2830" s="36">
        <f t="shared" si="575"/>
        <v>0.52099200000000001</v>
      </c>
      <c r="K2830" s="36">
        <f t="shared" si="576"/>
        <v>36.072863999999996</v>
      </c>
      <c r="L2830" s="36">
        <f t="shared" si="577"/>
        <v>181.61785600000002</v>
      </c>
      <c r="M2830" s="36">
        <f t="shared" si="578"/>
        <v>14.202516339200002</v>
      </c>
      <c r="N2830" s="36">
        <f t="shared" si="579"/>
        <v>195.82037233920002</v>
      </c>
      <c r="O2830" s="36">
        <f t="shared" si="580"/>
        <v>35.683639580919262</v>
      </c>
      <c r="P2830" s="36">
        <f t="shared" si="581"/>
        <v>231.5040119201193</v>
      </c>
      <c r="Q2830" s="38">
        <v>136.12</v>
      </c>
      <c r="R2830" s="39">
        <f t="shared" si="582"/>
        <v>-0.41201882908634707</v>
      </c>
      <c r="S2830" s="40"/>
      <c r="T2830" s="41" t="str">
        <f t="shared" si="583"/>
        <v/>
      </c>
      <c r="U2830" s="41" t="str">
        <f t="shared" si="584"/>
        <v/>
      </c>
      <c r="V2830" s="41">
        <f t="shared" si="572"/>
        <v>136.12</v>
      </c>
      <c r="W2830" s="18">
        <f>_xlfn.XLOOKUP($B2830,'[1]Query2 w Prices'!$B:$B,'[1]Query2 w Prices'!$L:$L)</f>
        <v>136.04230000000001</v>
      </c>
    </row>
    <row r="2831" spans="2:23" ht="16.5" customHeight="1" x14ac:dyDescent="0.25">
      <c r="B2831" s="32" t="s">
        <v>4647</v>
      </c>
      <c r="C2831" s="33" t="s">
        <v>7502</v>
      </c>
      <c r="D2831" s="34" t="str">
        <f>_xlfn.XLOOKUP($B2831,[1]Redo!$A:$A,[1]Redo!$AD:$AD)</f>
        <v>SGN,S11,BFY,W6-4,</v>
      </c>
      <c r="E2831" s="35">
        <v>1326</v>
      </c>
      <c r="F2831" s="36">
        <f>_xlfn.XLOOKUP($B2831,'[1]DOT Signs Costs (2)'!$A:$A,'[1]DOT Signs Costs (2)'!$Y:$Y)</f>
        <v>0.11352500000000001</v>
      </c>
      <c r="G2831" s="37">
        <f t="shared" si="574"/>
        <v>6.8115000000000006</v>
      </c>
      <c r="H2831" s="36">
        <f>_xlfn.XLOOKUP($B2831,'[1]DOT Signs Costs (2)'!$A:$A,'[1]DOT Signs Costs (2)'!$W:$W)</f>
        <v>13.596</v>
      </c>
      <c r="I2831" s="36">
        <f t="shared" si="573"/>
        <v>5.2664247500000005</v>
      </c>
      <c r="J2831" s="36">
        <f t="shared" si="575"/>
        <v>7.6061750000000011E-2</v>
      </c>
      <c r="K2831" s="36">
        <f t="shared" si="576"/>
        <v>5.2664247500000005</v>
      </c>
      <c r="L2831" s="36">
        <f t="shared" si="577"/>
        <v>18.9384865</v>
      </c>
      <c r="M2831" s="36">
        <f t="shared" si="578"/>
        <v>1.4809896443000001</v>
      </c>
      <c r="N2831" s="36">
        <f t="shared" si="579"/>
        <v>20.419476144299999</v>
      </c>
      <c r="O2831" s="36">
        <f t="shared" si="580"/>
        <v>3.7209674277517353</v>
      </c>
      <c r="P2831" s="36">
        <f t="shared" si="581"/>
        <v>24.140443572051733</v>
      </c>
      <c r="Q2831" s="38">
        <v>19.350000000000001</v>
      </c>
      <c r="R2831" s="39">
        <f t="shared" si="582"/>
        <v>-0.198440577852422</v>
      </c>
      <c r="S2831" s="40"/>
      <c r="T2831" s="41" t="str">
        <f t="shared" si="583"/>
        <v/>
      </c>
      <c r="U2831" s="41" t="str">
        <f t="shared" si="584"/>
        <v/>
      </c>
      <c r="V2831" s="41">
        <f t="shared" si="572"/>
        <v>19.350000000000001</v>
      </c>
      <c r="W2831" s="18">
        <f>_xlfn.XLOOKUP($B2831,'[1]Query2 w Prices'!$B:$B,'[1]Query2 w Prices'!$L:$L)</f>
        <v>19.2727</v>
      </c>
    </row>
    <row r="2832" spans="2:23" ht="16.5" customHeight="1" x14ac:dyDescent="0.25">
      <c r="B2832" s="42" t="s">
        <v>4650</v>
      </c>
      <c r="C2832" s="33" t="s">
        <v>7503</v>
      </c>
      <c r="D2832" s="34" t="str">
        <f>_xlfn.XLOOKUP($B2832,[1]Redo!$A:$A,[1]Redo!$AD:$AD)</f>
        <v>SGN,S11,BFY,W6-5,</v>
      </c>
      <c r="E2832" s="35">
        <v>1326</v>
      </c>
      <c r="F2832" s="36">
        <f>_xlfn.XLOOKUP($B2832,'[1]DOT Signs Costs (2)'!$A:$A,'[1]DOT Signs Costs (2)'!$Y:$Y)</f>
        <v>0.46115</v>
      </c>
      <c r="G2832" s="37">
        <f t="shared" si="574"/>
        <v>27.669</v>
      </c>
      <c r="H2832" s="36">
        <f>_xlfn.XLOOKUP($B2832,'[1]DOT Signs Costs (2)'!$A:$A,'[1]DOT Signs Costs (2)'!$W:$W)</f>
        <v>81.576000000000008</v>
      </c>
      <c r="I2832" s="36">
        <f t="shared" si="573"/>
        <v>21.3927485</v>
      </c>
      <c r="J2832" s="36">
        <f t="shared" si="575"/>
        <v>0.30897050000000004</v>
      </c>
      <c r="K2832" s="36">
        <f t="shared" si="576"/>
        <v>21.3927485</v>
      </c>
      <c r="L2832" s="36">
        <f t="shared" si="577"/>
        <v>103.277719</v>
      </c>
      <c r="M2832" s="36">
        <f t="shared" si="578"/>
        <v>8.0763176258000016</v>
      </c>
      <c r="N2832" s="36">
        <f t="shared" si="579"/>
        <v>111.35403662580001</v>
      </c>
      <c r="O2832" s="36">
        <f t="shared" si="580"/>
        <v>20.291644129613871</v>
      </c>
      <c r="P2832" s="36">
        <f t="shared" si="581"/>
        <v>131.64568075541388</v>
      </c>
      <c r="Q2832" s="38" t="e">
        <v>#N/A</v>
      </c>
      <c r="R2832" s="39" t="str">
        <f t="shared" si="582"/>
        <v xml:space="preserve"> </v>
      </c>
      <c r="S2832" s="40"/>
      <c r="T2832" s="41" t="str">
        <f t="shared" si="583"/>
        <v/>
      </c>
      <c r="U2832" s="41" t="str">
        <f t="shared" si="584"/>
        <v/>
      </c>
      <c r="V2832" s="41" t="e">
        <f t="shared" si="572"/>
        <v>#N/A</v>
      </c>
      <c r="W2832" s="18" t="e">
        <f>_xlfn.XLOOKUP($B2832,'[1]Query2 w Prices'!$B:$B,'[1]Query2 w Prices'!$L:$L)</f>
        <v>#N/A</v>
      </c>
    </row>
    <row r="2833" spans="2:23" ht="16.5" customHeight="1" x14ac:dyDescent="0.25">
      <c r="B2833" s="32" t="s">
        <v>4651</v>
      </c>
      <c r="C2833" s="33" t="s">
        <v>7504</v>
      </c>
      <c r="D2833" s="34" t="str">
        <f>_xlfn.XLOOKUP($B2833,[1]Redo!$A:$A,[1]Redo!$AD:$AD)</f>
        <v>SGN,S11,BFY,W6-5,</v>
      </c>
      <c r="E2833" s="35">
        <v>1326</v>
      </c>
      <c r="F2833" s="36">
        <f>_xlfn.XLOOKUP($B2833,'[1]DOT Signs Costs (2)'!$A:$A,'[1]DOT Signs Costs (2)'!$Y:$Y)</f>
        <v>0.77759999999999996</v>
      </c>
      <c r="G2833" s="37">
        <f t="shared" si="574"/>
        <v>46.655999999999999</v>
      </c>
      <c r="H2833" s="36">
        <f>_xlfn.XLOOKUP($B2833,'[1]DOT Signs Costs (2)'!$A:$A,'[1]DOT Signs Costs (2)'!$W:$W)</f>
        <v>145.024</v>
      </c>
      <c r="I2833" s="36">
        <f t="shared" si="573"/>
        <v>36.072863999999996</v>
      </c>
      <c r="J2833" s="36">
        <f t="shared" si="575"/>
        <v>0.52099200000000001</v>
      </c>
      <c r="K2833" s="36">
        <f t="shared" si="576"/>
        <v>36.072863999999996</v>
      </c>
      <c r="L2833" s="36">
        <f t="shared" si="577"/>
        <v>181.61785600000002</v>
      </c>
      <c r="M2833" s="36">
        <f t="shared" si="578"/>
        <v>14.202516339200002</v>
      </c>
      <c r="N2833" s="36">
        <f t="shared" si="579"/>
        <v>195.82037233920002</v>
      </c>
      <c r="O2833" s="36">
        <f t="shared" si="580"/>
        <v>35.683639580919262</v>
      </c>
      <c r="P2833" s="36">
        <f t="shared" si="581"/>
        <v>231.5040119201193</v>
      </c>
      <c r="Q2833" s="38" t="e">
        <v>#N/A</v>
      </c>
      <c r="R2833" s="39" t="str">
        <f t="shared" si="582"/>
        <v xml:space="preserve"> </v>
      </c>
      <c r="S2833" s="40"/>
      <c r="T2833" s="41" t="str">
        <f t="shared" si="583"/>
        <v/>
      </c>
      <c r="U2833" s="41" t="str">
        <f t="shared" si="584"/>
        <v/>
      </c>
      <c r="V2833" s="41" t="e">
        <f t="shared" si="572"/>
        <v>#N/A</v>
      </c>
      <c r="W2833" s="18" t="e">
        <f>_xlfn.XLOOKUP($B2833,'[1]Query2 w Prices'!$B:$B,'[1]Query2 w Prices'!$L:$L)</f>
        <v>#N/A</v>
      </c>
    </row>
    <row r="2834" spans="2:23" ht="16.5" customHeight="1" x14ac:dyDescent="0.25">
      <c r="B2834" s="42" t="s">
        <v>4652</v>
      </c>
      <c r="C2834" s="33" t="s">
        <v>7967</v>
      </c>
      <c r="D2834" s="34" t="str">
        <f>_xlfn.XLOOKUP($B2834,[1]Redo!$A:$A,[1]Redo!$AD:$AD)</f>
        <v>SGN,S11,BFY,W6-5a,</v>
      </c>
      <c r="E2834" s="35">
        <v>1326</v>
      </c>
      <c r="F2834" s="36">
        <f>_xlfn.XLOOKUP($B2834,'[1]DOT Signs Costs (2)'!$A:$A,'[1]DOT Signs Costs (2)'!$Y:$Y)</f>
        <v>0.46115</v>
      </c>
      <c r="G2834" s="37">
        <f t="shared" si="574"/>
        <v>27.669</v>
      </c>
      <c r="H2834" s="36">
        <f>_xlfn.XLOOKUP($B2834,'[1]DOT Signs Costs (2)'!$A:$A,'[1]DOT Signs Costs (2)'!$W:$W)</f>
        <v>81.576000000000008</v>
      </c>
      <c r="I2834" s="36">
        <f t="shared" si="573"/>
        <v>21.3927485</v>
      </c>
      <c r="J2834" s="36">
        <f t="shared" si="575"/>
        <v>0.30897050000000004</v>
      </c>
      <c r="K2834" s="36">
        <f t="shared" si="576"/>
        <v>21.3927485</v>
      </c>
      <c r="L2834" s="36">
        <f t="shared" si="577"/>
        <v>103.277719</v>
      </c>
      <c r="M2834" s="36">
        <f t="shared" si="578"/>
        <v>8.0763176258000016</v>
      </c>
      <c r="N2834" s="36">
        <f t="shared" si="579"/>
        <v>111.35403662580001</v>
      </c>
      <c r="O2834" s="36">
        <f t="shared" si="580"/>
        <v>20.291644129613871</v>
      </c>
      <c r="P2834" s="36">
        <f t="shared" si="581"/>
        <v>131.64568075541388</v>
      </c>
      <c r="Q2834" s="38" t="e">
        <v>#N/A</v>
      </c>
      <c r="R2834" s="39" t="str">
        <f t="shared" si="582"/>
        <v xml:space="preserve"> </v>
      </c>
      <c r="S2834" s="40"/>
      <c r="T2834" s="41" t="str">
        <f t="shared" si="583"/>
        <v/>
      </c>
      <c r="U2834" s="41" t="str">
        <f t="shared" si="584"/>
        <v/>
      </c>
      <c r="V2834" s="41" t="e">
        <f t="shared" si="572"/>
        <v>#N/A</v>
      </c>
      <c r="W2834" s="18" t="e">
        <f>_xlfn.XLOOKUP($B2834,'[1]Query2 w Prices'!$B:$B,'[1]Query2 w Prices'!$L:$L)</f>
        <v>#N/A</v>
      </c>
    </row>
    <row r="2835" spans="2:23" ht="16.5" customHeight="1" x14ac:dyDescent="0.25">
      <c r="B2835" s="32" t="s">
        <v>4653</v>
      </c>
      <c r="C2835" s="33" t="s">
        <v>7968</v>
      </c>
      <c r="D2835" s="34" t="str">
        <f>_xlfn.XLOOKUP($B2835,[1]Redo!$A:$A,[1]Redo!$AD:$AD)</f>
        <v>SGN,S11,BFY,W6-5a,</v>
      </c>
      <c r="E2835" s="35">
        <v>1326</v>
      </c>
      <c r="F2835" s="36">
        <f>_xlfn.XLOOKUP($B2835,'[1]DOT Signs Costs (2)'!$A:$A,'[1]DOT Signs Costs (2)'!$Y:$Y)</f>
        <v>0.77759999999999996</v>
      </c>
      <c r="G2835" s="37">
        <f t="shared" si="574"/>
        <v>46.655999999999999</v>
      </c>
      <c r="H2835" s="36">
        <f>_xlfn.XLOOKUP($B2835,'[1]DOT Signs Costs (2)'!$A:$A,'[1]DOT Signs Costs (2)'!$W:$W)</f>
        <v>145.024</v>
      </c>
      <c r="I2835" s="36">
        <f t="shared" si="573"/>
        <v>36.072863999999996</v>
      </c>
      <c r="J2835" s="36">
        <f t="shared" si="575"/>
        <v>0.52099200000000001</v>
      </c>
      <c r="K2835" s="36">
        <f t="shared" si="576"/>
        <v>36.072863999999996</v>
      </c>
      <c r="L2835" s="36">
        <f t="shared" si="577"/>
        <v>181.61785600000002</v>
      </c>
      <c r="M2835" s="36">
        <f t="shared" si="578"/>
        <v>14.202516339200002</v>
      </c>
      <c r="N2835" s="36">
        <f t="shared" si="579"/>
        <v>195.82037233920002</v>
      </c>
      <c r="O2835" s="36">
        <f t="shared" si="580"/>
        <v>35.683639580919262</v>
      </c>
      <c r="P2835" s="36">
        <f t="shared" si="581"/>
        <v>231.5040119201193</v>
      </c>
      <c r="Q2835" s="38" t="e">
        <v>#N/A</v>
      </c>
      <c r="R2835" s="39" t="str">
        <f t="shared" si="582"/>
        <v xml:space="preserve"> </v>
      </c>
      <c r="S2835" s="40"/>
      <c r="T2835" s="41" t="str">
        <f t="shared" si="583"/>
        <v/>
      </c>
      <c r="U2835" s="41" t="str">
        <f t="shared" si="584"/>
        <v/>
      </c>
      <c r="V2835" s="41" t="e">
        <f t="shared" si="572"/>
        <v>#N/A</v>
      </c>
      <c r="W2835" s="18" t="e">
        <f>_xlfn.XLOOKUP($B2835,'[1]Query2 w Prices'!$B:$B,'[1]Query2 w Prices'!$L:$L)</f>
        <v>#N/A</v>
      </c>
    </row>
    <row r="2836" spans="2:23" ht="16.5" customHeight="1" x14ac:dyDescent="0.25">
      <c r="B2836" s="42" t="s">
        <v>4654</v>
      </c>
      <c r="C2836" s="33" t="s">
        <v>7505</v>
      </c>
      <c r="D2836" s="34" t="str">
        <f>_xlfn.XLOOKUP($B2836,[1]Redo!$A:$A,[1]Redo!$AD:$AD)</f>
        <v>SGN,S11,BFY,W70(CA),</v>
      </c>
      <c r="E2836" s="35">
        <v>1326</v>
      </c>
      <c r="F2836" s="36">
        <f>_xlfn.XLOOKUP($B2836,'[1]DOT Signs Costs (2)'!$A:$A,'[1]DOT Signs Costs (2)'!$Y:$Y)</f>
        <v>1.1787500000000002</v>
      </c>
      <c r="G2836" s="37">
        <f t="shared" si="574"/>
        <v>70.725000000000009</v>
      </c>
      <c r="H2836" s="36">
        <f>_xlfn.XLOOKUP($B2836,'[1]DOT Signs Costs (2)'!$A:$A,'[1]DOT Signs Costs (2)'!$W:$W)</f>
        <v>226.60000000000002</v>
      </c>
      <c r="I2836" s="36">
        <f t="shared" si="573"/>
        <v>54.682212500000013</v>
      </c>
      <c r="J2836" s="36">
        <f t="shared" si="575"/>
        <v>0.78976250000000014</v>
      </c>
      <c r="K2836" s="36">
        <f t="shared" si="576"/>
        <v>54.682212500000013</v>
      </c>
      <c r="L2836" s="36">
        <f t="shared" si="577"/>
        <v>282.07197500000001</v>
      </c>
      <c r="M2836" s="36">
        <f t="shared" si="578"/>
        <v>22.058028445000001</v>
      </c>
      <c r="N2836" s="36">
        <f t="shared" si="579"/>
        <v>304.130003445</v>
      </c>
      <c r="O2836" s="36">
        <f t="shared" si="580"/>
        <v>55.420512682288617</v>
      </c>
      <c r="P2836" s="36">
        <f t="shared" si="581"/>
        <v>359.55051612728863</v>
      </c>
      <c r="Q2836" s="38" t="e">
        <v>#N/A</v>
      </c>
      <c r="R2836" s="39" t="str">
        <f t="shared" si="582"/>
        <v xml:space="preserve"> </v>
      </c>
      <c r="S2836" s="40"/>
      <c r="T2836" s="41" t="str">
        <f t="shared" si="583"/>
        <v/>
      </c>
      <c r="U2836" s="41" t="str">
        <f t="shared" si="584"/>
        <v/>
      </c>
      <c r="V2836" s="41" t="e">
        <f t="shared" si="572"/>
        <v>#N/A</v>
      </c>
      <c r="W2836" s="18" t="e">
        <f>_xlfn.XLOOKUP($B2836,'[1]Query2 w Prices'!$B:$B,'[1]Query2 w Prices'!$L:$L)</f>
        <v>#N/A</v>
      </c>
    </row>
    <row r="2837" spans="2:23" ht="16.5" customHeight="1" x14ac:dyDescent="0.25">
      <c r="B2837" s="32" t="s">
        <v>4655</v>
      </c>
      <c r="C2837" s="33" t="s">
        <v>7506</v>
      </c>
      <c r="D2837" s="34" t="str">
        <f>_xlfn.XLOOKUP($B2837,[1]Redo!$A:$A,[1]Redo!$AD:$AD)</f>
        <v>SGN,S11,BFY,W7-1,</v>
      </c>
      <c r="E2837" s="35">
        <v>1326</v>
      </c>
      <c r="F2837" s="36">
        <f>_xlfn.XLOOKUP($B2837,'[1]DOT Signs Costs (2)'!$A:$A,'[1]DOT Signs Costs (2)'!$Y:$Y)</f>
        <v>0.46115</v>
      </c>
      <c r="G2837" s="37">
        <f t="shared" si="574"/>
        <v>27.669</v>
      </c>
      <c r="H2837" s="36">
        <f>_xlfn.XLOOKUP($B2837,'[1]DOT Signs Costs (2)'!$A:$A,'[1]DOT Signs Costs (2)'!$W:$W)</f>
        <v>81.576000000000008</v>
      </c>
      <c r="I2837" s="36">
        <f t="shared" si="573"/>
        <v>21.3927485</v>
      </c>
      <c r="J2837" s="36">
        <f t="shared" si="575"/>
        <v>0.30897050000000004</v>
      </c>
      <c r="K2837" s="36">
        <f t="shared" si="576"/>
        <v>21.3927485</v>
      </c>
      <c r="L2837" s="36">
        <f t="shared" si="577"/>
        <v>103.277719</v>
      </c>
      <c r="M2837" s="36">
        <f t="shared" si="578"/>
        <v>8.0763176258000016</v>
      </c>
      <c r="N2837" s="36">
        <f t="shared" si="579"/>
        <v>111.35403662580001</v>
      </c>
      <c r="O2837" s="36">
        <f t="shared" si="580"/>
        <v>20.291644129613871</v>
      </c>
      <c r="P2837" s="36">
        <f t="shared" si="581"/>
        <v>131.64568075541388</v>
      </c>
      <c r="Q2837" s="38">
        <v>74.900000000000006</v>
      </c>
      <c r="R2837" s="39">
        <f t="shared" si="582"/>
        <v>-0.43104855723175883</v>
      </c>
      <c r="S2837" s="40"/>
      <c r="T2837" s="41" t="str">
        <f t="shared" si="583"/>
        <v/>
      </c>
      <c r="U2837" s="41" t="str">
        <f t="shared" si="584"/>
        <v/>
      </c>
      <c r="V2837" s="41">
        <f t="shared" si="572"/>
        <v>74.900000000000006</v>
      </c>
      <c r="W2837" s="18">
        <f>_xlfn.XLOOKUP($B2837,'[1]Query2 w Prices'!$B:$B,'[1]Query2 w Prices'!$L:$L)</f>
        <v>74.823300000000003</v>
      </c>
    </row>
    <row r="2838" spans="2:23" ht="16.5" customHeight="1" x14ac:dyDescent="0.25">
      <c r="B2838" s="42" t="s">
        <v>4658</v>
      </c>
      <c r="C2838" s="33" t="s">
        <v>7507</v>
      </c>
      <c r="D2838" s="34" t="str">
        <f>_xlfn.XLOOKUP($B2838,[1]Redo!$A:$A,[1]Redo!$AD:$AD)</f>
        <v>SGN,S11,BFY,W7-1,</v>
      </c>
      <c r="E2838" s="35">
        <v>1326</v>
      </c>
      <c r="F2838" s="36">
        <f>_xlfn.XLOOKUP($B2838,'[1]DOT Signs Costs (2)'!$A:$A,'[1]DOT Signs Costs (2)'!$Y:$Y)</f>
        <v>0.77759999999999996</v>
      </c>
      <c r="G2838" s="37">
        <f t="shared" si="574"/>
        <v>46.655999999999999</v>
      </c>
      <c r="H2838" s="36">
        <f>_xlfn.XLOOKUP($B2838,'[1]DOT Signs Costs (2)'!$A:$A,'[1]DOT Signs Costs (2)'!$W:$W)</f>
        <v>145.024</v>
      </c>
      <c r="I2838" s="36">
        <f t="shared" si="573"/>
        <v>36.072863999999996</v>
      </c>
      <c r="J2838" s="36">
        <f t="shared" si="575"/>
        <v>0.52099200000000001</v>
      </c>
      <c r="K2838" s="36">
        <f t="shared" si="576"/>
        <v>36.072863999999996</v>
      </c>
      <c r="L2838" s="36">
        <f t="shared" si="577"/>
        <v>181.61785600000002</v>
      </c>
      <c r="M2838" s="36">
        <f t="shared" si="578"/>
        <v>14.202516339200002</v>
      </c>
      <c r="N2838" s="36">
        <f t="shared" si="579"/>
        <v>195.82037233920002</v>
      </c>
      <c r="O2838" s="36">
        <f t="shared" si="580"/>
        <v>35.683639580919262</v>
      </c>
      <c r="P2838" s="36">
        <f t="shared" si="581"/>
        <v>231.5040119201193</v>
      </c>
      <c r="Q2838" s="38">
        <v>140.65</v>
      </c>
      <c r="R2838" s="39">
        <f t="shared" si="582"/>
        <v>-0.39245113363939699</v>
      </c>
      <c r="S2838" s="40"/>
      <c r="T2838" s="41" t="str">
        <f t="shared" si="583"/>
        <v/>
      </c>
      <c r="U2838" s="41" t="str">
        <f t="shared" si="584"/>
        <v/>
      </c>
      <c r="V2838" s="41">
        <f t="shared" si="572"/>
        <v>140.65</v>
      </c>
      <c r="W2838" s="18">
        <f>_xlfn.XLOOKUP($B2838,'[1]Query2 w Prices'!$B:$B,'[1]Query2 w Prices'!$L:$L)</f>
        <v>140.5771</v>
      </c>
    </row>
    <row r="2839" spans="2:23" ht="16.5" customHeight="1" x14ac:dyDescent="0.25">
      <c r="B2839" s="32" t="s">
        <v>4659</v>
      </c>
      <c r="C2839" s="33" t="s">
        <v>7508</v>
      </c>
      <c r="D2839" s="34" t="str">
        <f>_xlfn.XLOOKUP($B2839,[1]Redo!$A:$A,[1]Redo!$AD:$AD)</f>
        <v>SGN,S11,BFY,W7-1,</v>
      </c>
      <c r="E2839" s="35">
        <v>1326</v>
      </c>
      <c r="F2839" s="36">
        <f>_xlfn.XLOOKUP($B2839,'[1]DOT Signs Costs (2)'!$A:$A,'[1]DOT Signs Costs (2)'!$Y:$Y)</f>
        <v>0.22939999999999999</v>
      </c>
      <c r="G2839" s="37">
        <f t="shared" si="574"/>
        <v>13.763999999999999</v>
      </c>
      <c r="H2839" s="36">
        <f>_xlfn.XLOOKUP($B2839,'[1]DOT Signs Costs (2)'!$A:$A,'[1]DOT Signs Costs (2)'!$W:$W)</f>
        <v>36.256</v>
      </c>
      <c r="I2839" s="36">
        <f t="shared" si="573"/>
        <v>10.641866</v>
      </c>
      <c r="J2839" s="36">
        <f t="shared" si="575"/>
        <v>0.153698</v>
      </c>
      <c r="K2839" s="36">
        <f t="shared" si="576"/>
        <v>10.641866</v>
      </c>
      <c r="L2839" s="36">
        <f t="shared" si="577"/>
        <v>47.051563999999999</v>
      </c>
      <c r="M2839" s="36">
        <f t="shared" si="578"/>
        <v>3.6794323048000002</v>
      </c>
      <c r="N2839" s="36">
        <f t="shared" si="579"/>
        <v>50.730996304800001</v>
      </c>
      <c r="O2839" s="36">
        <f t="shared" si="580"/>
        <v>9.2445263283724479</v>
      </c>
      <c r="P2839" s="36">
        <f t="shared" si="581"/>
        <v>59.975522633172446</v>
      </c>
      <c r="Q2839" s="38" t="e">
        <v>#N/A</v>
      </c>
      <c r="R2839" s="39" t="str">
        <f t="shared" si="582"/>
        <v xml:space="preserve"> </v>
      </c>
      <c r="S2839" s="40"/>
      <c r="T2839" s="41" t="str">
        <f t="shared" si="583"/>
        <v/>
      </c>
      <c r="U2839" s="41" t="str">
        <f t="shared" si="584"/>
        <v/>
      </c>
      <c r="V2839" s="41" t="e">
        <f t="shared" si="572"/>
        <v>#N/A</v>
      </c>
      <c r="W2839" s="18" t="e">
        <f>_xlfn.XLOOKUP($B2839,'[1]Query2 w Prices'!$B:$B,'[1]Query2 w Prices'!$L:$L)</f>
        <v>#N/A</v>
      </c>
    </row>
    <row r="2840" spans="2:23" ht="16.5" customHeight="1" x14ac:dyDescent="0.25">
      <c r="B2840" s="42" t="s">
        <v>4660</v>
      </c>
      <c r="C2840" s="33" t="s">
        <v>7509</v>
      </c>
      <c r="D2840" s="34" t="str">
        <f>_xlfn.XLOOKUP($B2840,[1]Redo!$A:$A,[1]Redo!$AD:$AD)</f>
        <v>SGN,S11,BFY,W7-1,</v>
      </c>
      <c r="E2840" s="35">
        <v>1326</v>
      </c>
      <c r="F2840" s="36">
        <f>_xlfn.XLOOKUP($B2840,'[1]DOT Signs Costs (2)'!$A:$A,'[1]DOT Signs Costs (2)'!$Y:$Y)</f>
        <v>0.33468750000000008</v>
      </c>
      <c r="G2840" s="37">
        <f t="shared" si="574"/>
        <v>20.081250000000004</v>
      </c>
      <c r="H2840" s="36">
        <f>_xlfn.XLOOKUP($B2840,'[1]DOT Signs Costs (2)'!$A:$A,'[1]DOT Signs Costs (2)'!$W:$W)</f>
        <v>56.650000000000006</v>
      </c>
      <c r="I2840" s="36">
        <f t="shared" si="573"/>
        <v>15.526153125000004</v>
      </c>
      <c r="J2840" s="36">
        <f t="shared" si="575"/>
        <v>0.22424062500000008</v>
      </c>
      <c r="K2840" s="36">
        <f t="shared" si="576"/>
        <v>15.526153125000004</v>
      </c>
      <c r="L2840" s="36">
        <f t="shared" si="577"/>
        <v>72.400393750000006</v>
      </c>
      <c r="M2840" s="36">
        <f t="shared" si="578"/>
        <v>5.6617107912500009</v>
      </c>
      <c r="N2840" s="36">
        <f t="shared" si="579"/>
        <v>78.062104541250008</v>
      </c>
      <c r="O2840" s="36">
        <f t="shared" si="580"/>
        <v>14.224975522735164</v>
      </c>
      <c r="P2840" s="36">
        <f t="shared" si="581"/>
        <v>92.287080063985172</v>
      </c>
      <c r="Q2840" s="38" t="e">
        <v>#N/A</v>
      </c>
      <c r="R2840" s="39" t="str">
        <f t="shared" si="582"/>
        <v xml:space="preserve"> </v>
      </c>
      <c r="S2840" s="40"/>
      <c r="T2840" s="41" t="str">
        <f t="shared" si="583"/>
        <v/>
      </c>
      <c r="U2840" s="41" t="str">
        <f t="shared" si="584"/>
        <v/>
      </c>
      <c r="V2840" s="41" t="e">
        <f t="shared" si="572"/>
        <v>#N/A</v>
      </c>
      <c r="W2840" s="18" t="e">
        <f>_xlfn.XLOOKUP($B2840,'[1]Query2 w Prices'!$B:$B,'[1]Query2 w Prices'!$L:$L)</f>
        <v>#N/A</v>
      </c>
    </row>
    <row r="2841" spans="2:23" ht="16.5" customHeight="1" x14ac:dyDescent="0.25">
      <c r="B2841" s="32" t="s">
        <v>4661</v>
      </c>
      <c r="C2841" s="33" t="s">
        <v>7969</v>
      </c>
      <c r="D2841" s="34" t="str">
        <f>_xlfn.XLOOKUP($B2841,[1]Redo!$A:$A,[1]Redo!$AD:$AD)</f>
        <v>SGN,S11,BFY,W7-1a,</v>
      </c>
      <c r="E2841" s="35">
        <v>1326</v>
      </c>
      <c r="F2841" s="36">
        <f>_xlfn.XLOOKUP($B2841,'[1]DOT Signs Costs (2)'!$A:$A,'[1]DOT Signs Costs (2)'!$Y:$Y)</f>
        <v>0.46115</v>
      </c>
      <c r="G2841" s="37">
        <f t="shared" si="574"/>
        <v>27.669</v>
      </c>
      <c r="H2841" s="36">
        <f>_xlfn.XLOOKUP($B2841,'[1]DOT Signs Costs (2)'!$A:$A,'[1]DOT Signs Costs (2)'!$W:$W)</f>
        <v>81.576000000000008</v>
      </c>
      <c r="I2841" s="36">
        <f t="shared" si="573"/>
        <v>21.3927485</v>
      </c>
      <c r="J2841" s="36">
        <f t="shared" si="575"/>
        <v>0.30897050000000004</v>
      </c>
      <c r="K2841" s="36">
        <f t="shared" si="576"/>
        <v>21.3927485</v>
      </c>
      <c r="L2841" s="36">
        <f t="shared" si="577"/>
        <v>103.277719</v>
      </c>
      <c r="M2841" s="36">
        <f t="shared" si="578"/>
        <v>8.0763176258000016</v>
      </c>
      <c r="N2841" s="36">
        <f t="shared" si="579"/>
        <v>111.35403662580001</v>
      </c>
      <c r="O2841" s="36">
        <f t="shared" si="580"/>
        <v>20.291644129613871</v>
      </c>
      <c r="P2841" s="36">
        <f t="shared" si="581"/>
        <v>131.64568075541388</v>
      </c>
      <c r="Q2841" s="38">
        <v>74.900000000000006</v>
      </c>
      <c r="R2841" s="39">
        <f t="shared" si="582"/>
        <v>-0.43104855723175883</v>
      </c>
      <c r="S2841" s="40"/>
      <c r="T2841" s="41" t="str">
        <f t="shared" si="583"/>
        <v/>
      </c>
      <c r="U2841" s="41" t="str">
        <f t="shared" si="584"/>
        <v/>
      </c>
      <c r="V2841" s="41">
        <f t="shared" si="572"/>
        <v>74.900000000000006</v>
      </c>
      <c r="W2841" s="18">
        <f>_xlfn.XLOOKUP($B2841,'[1]Query2 w Prices'!$B:$B,'[1]Query2 w Prices'!$L:$L)</f>
        <v>74.823300000000003</v>
      </c>
    </row>
    <row r="2842" spans="2:23" ht="16.5" customHeight="1" x14ac:dyDescent="0.25">
      <c r="B2842" s="42" t="s">
        <v>4664</v>
      </c>
      <c r="C2842" s="33" t="s">
        <v>7970</v>
      </c>
      <c r="D2842" s="34" t="str">
        <f>_xlfn.XLOOKUP($B2842,[1]Redo!$A:$A,[1]Redo!$AD:$AD)</f>
        <v>SGN,S11,BFY,W7-1a,</v>
      </c>
      <c r="E2842" s="35">
        <v>1326</v>
      </c>
      <c r="F2842" s="36">
        <f>_xlfn.XLOOKUP($B2842,'[1]DOT Signs Costs (2)'!$A:$A,'[1]DOT Signs Costs (2)'!$Y:$Y)</f>
        <v>0.77759999999999996</v>
      </c>
      <c r="G2842" s="37">
        <f t="shared" si="574"/>
        <v>46.655999999999999</v>
      </c>
      <c r="H2842" s="36">
        <f>_xlfn.XLOOKUP($B2842,'[1]DOT Signs Costs (2)'!$A:$A,'[1]DOT Signs Costs (2)'!$W:$W)</f>
        <v>145.024</v>
      </c>
      <c r="I2842" s="36">
        <f t="shared" si="573"/>
        <v>36.072863999999996</v>
      </c>
      <c r="J2842" s="36">
        <f t="shared" si="575"/>
        <v>0.52099200000000001</v>
      </c>
      <c r="K2842" s="36">
        <f t="shared" si="576"/>
        <v>36.072863999999996</v>
      </c>
      <c r="L2842" s="36">
        <f t="shared" si="577"/>
        <v>181.61785600000002</v>
      </c>
      <c r="M2842" s="36">
        <f t="shared" si="578"/>
        <v>14.202516339200002</v>
      </c>
      <c r="N2842" s="36">
        <f t="shared" si="579"/>
        <v>195.82037233920002</v>
      </c>
      <c r="O2842" s="36">
        <f t="shared" si="580"/>
        <v>35.683639580919262</v>
      </c>
      <c r="P2842" s="36">
        <f t="shared" si="581"/>
        <v>231.5040119201193</v>
      </c>
      <c r="Q2842" s="38">
        <v>140.65</v>
      </c>
      <c r="R2842" s="39">
        <f t="shared" si="582"/>
        <v>-0.39245113363939699</v>
      </c>
      <c r="S2842" s="40"/>
      <c r="T2842" s="41" t="str">
        <f t="shared" si="583"/>
        <v/>
      </c>
      <c r="U2842" s="41" t="str">
        <f t="shared" si="584"/>
        <v/>
      </c>
      <c r="V2842" s="41">
        <f t="shared" si="572"/>
        <v>140.65</v>
      </c>
      <c r="W2842" s="18">
        <f>_xlfn.XLOOKUP($B2842,'[1]Query2 w Prices'!$B:$B,'[1]Query2 w Prices'!$L:$L)</f>
        <v>140.5771</v>
      </c>
    </row>
    <row r="2843" spans="2:23" ht="16.5" customHeight="1" x14ac:dyDescent="0.25">
      <c r="B2843" s="32" t="s">
        <v>4665</v>
      </c>
      <c r="C2843" s="33" t="s">
        <v>7971</v>
      </c>
      <c r="D2843" s="34" t="str">
        <f>_xlfn.XLOOKUP($B2843,[1]Redo!$A:$A,[1]Redo!$AD:$AD)</f>
        <v>SGN,S11,BFY,W7-1a,</v>
      </c>
      <c r="E2843" s="35">
        <v>1326</v>
      </c>
      <c r="F2843" s="36">
        <f>_xlfn.XLOOKUP($B2843,'[1]DOT Signs Costs (2)'!$A:$A,'[1]DOT Signs Costs (2)'!$Y:$Y)</f>
        <v>0.22939999999999999</v>
      </c>
      <c r="G2843" s="37">
        <f t="shared" si="574"/>
        <v>13.763999999999999</v>
      </c>
      <c r="H2843" s="36">
        <f>_xlfn.XLOOKUP($B2843,'[1]DOT Signs Costs (2)'!$A:$A,'[1]DOT Signs Costs (2)'!$W:$W)</f>
        <v>36.256</v>
      </c>
      <c r="I2843" s="36">
        <f t="shared" si="573"/>
        <v>10.641866</v>
      </c>
      <c r="J2843" s="36">
        <f t="shared" si="575"/>
        <v>0.153698</v>
      </c>
      <c r="K2843" s="36">
        <f t="shared" si="576"/>
        <v>10.641866</v>
      </c>
      <c r="L2843" s="36">
        <f t="shared" si="577"/>
        <v>47.051563999999999</v>
      </c>
      <c r="M2843" s="36">
        <f t="shared" si="578"/>
        <v>3.6794323048000002</v>
      </c>
      <c r="N2843" s="36">
        <f t="shared" si="579"/>
        <v>50.730996304800001</v>
      </c>
      <c r="O2843" s="36">
        <f t="shared" si="580"/>
        <v>9.2445263283724479</v>
      </c>
      <c r="P2843" s="36">
        <f t="shared" si="581"/>
        <v>59.975522633172446</v>
      </c>
      <c r="Q2843" s="38" t="e">
        <v>#N/A</v>
      </c>
      <c r="R2843" s="39" t="str">
        <f t="shared" si="582"/>
        <v xml:space="preserve"> </v>
      </c>
      <c r="S2843" s="40"/>
      <c r="T2843" s="41" t="str">
        <f t="shared" si="583"/>
        <v/>
      </c>
      <c r="U2843" s="41" t="str">
        <f t="shared" si="584"/>
        <v/>
      </c>
      <c r="V2843" s="41" t="e">
        <f t="shared" si="572"/>
        <v>#N/A</v>
      </c>
      <c r="W2843" s="18" t="e">
        <f>_xlfn.XLOOKUP($B2843,'[1]Query2 w Prices'!$B:$B,'[1]Query2 w Prices'!$L:$L)</f>
        <v>#N/A</v>
      </c>
    </row>
    <row r="2844" spans="2:23" ht="16.5" customHeight="1" x14ac:dyDescent="0.25">
      <c r="B2844" s="42" t="s">
        <v>4666</v>
      </c>
      <c r="C2844" s="33" t="s">
        <v>7972</v>
      </c>
      <c r="D2844" s="34" t="str">
        <f>_xlfn.XLOOKUP($B2844,[1]Redo!$A:$A,[1]Redo!$AD:$AD)</f>
        <v>SGN,S11,BFY,W7-1a,</v>
      </c>
      <c r="E2844" s="35">
        <v>1326</v>
      </c>
      <c r="F2844" s="36">
        <f>_xlfn.XLOOKUP($B2844,'[1]DOT Signs Costs (2)'!$A:$A,'[1]DOT Signs Costs (2)'!$Y:$Y)</f>
        <v>0.33468750000000008</v>
      </c>
      <c r="G2844" s="37">
        <f t="shared" si="574"/>
        <v>20.081250000000004</v>
      </c>
      <c r="H2844" s="36">
        <f>_xlfn.XLOOKUP($B2844,'[1]DOT Signs Costs (2)'!$A:$A,'[1]DOT Signs Costs (2)'!$W:$W)</f>
        <v>56.650000000000006</v>
      </c>
      <c r="I2844" s="36">
        <f t="shared" si="573"/>
        <v>15.526153125000004</v>
      </c>
      <c r="J2844" s="36">
        <f t="shared" si="575"/>
        <v>0.22424062500000008</v>
      </c>
      <c r="K2844" s="36">
        <f t="shared" si="576"/>
        <v>15.526153125000004</v>
      </c>
      <c r="L2844" s="36">
        <f t="shared" si="577"/>
        <v>72.400393750000006</v>
      </c>
      <c r="M2844" s="36">
        <f t="shared" si="578"/>
        <v>5.6617107912500009</v>
      </c>
      <c r="N2844" s="36">
        <f t="shared" si="579"/>
        <v>78.062104541250008</v>
      </c>
      <c r="O2844" s="36">
        <f t="shared" si="580"/>
        <v>14.224975522735164</v>
      </c>
      <c r="P2844" s="36">
        <f t="shared" si="581"/>
        <v>92.287080063985172</v>
      </c>
      <c r="Q2844" s="38" t="e">
        <v>#N/A</v>
      </c>
      <c r="R2844" s="39" t="str">
        <f t="shared" si="582"/>
        <v xml:space="preserve"> </v>
      </c>
      <c r="S2844" s="40"/>
      <c r="T2844" s="41" t="str">
        <f t="shared" si="583"/>
        <v/>
      </c>
      <c r="U2844" s="41" t="str">
        <f t="shared" si="584"/>
        <v/>
      </c>
      <c r="V2844" s="41" t="e">
        <f t="shared" si="572"/>
        <v>#N/A</v>
      </c>
      <c r="W2844" s="18" t="e">
        <f>_xlfn.XLOOKUP($B2844,'[1]Query2 w Prices'!$B:$B,'[1]Query2 w Prices'!$L:$L)</f>
        <v>#N/A</v>
      </c>
    </row>
    <row r="2845" spans="2:23" ht="16.5" customHeight="1" x14ac:dyDescent="0.25">
      <c r="B2845" s="32" t="s">
        <v>4667</v>
      </c>
      <c r="C2845" s="33" t="s">
        <v>7510</v>
      </c>
      <c r="D2845" s="34" t="str">
        <f>_xlfn.XLOOKUP($B2845,[1]Redo!$A:$A,[1]Redo!$AD:$AD)</f>
        <v>SGN,S11,BFY,W72B(CA),</v>
      </c>
      <c r="E2845" s="35">
        <v>1326</v>
      </c>
      <c r="F2845" s="36">
        <f>_xlfn.XLOOKUP($B2845,'[1]DOT Signs Costs (2)'!$A:$A,'[1]DOT Signs Costs (2)'!$Y:$Y)</f>
        <v>0.82877500000000015</v>
      </c>
      <c r="G2845" s="37">
        <f t="shared" si="574"/>
        <v>49.726500000000009</v>
      </c>
      <c r="H2845" s="36">
        <f>_xlfn.XLOOKUP($B2845,'[1]DOT Signs Costs (2)'!$A:$A,'[1]DOT Signs Costs (2)'!$W:$W)</f>
        <v>149.55600000000001</v>
      </c>
      <c r="I2845" s="36">
        <f t="shared" si="573"/>
        <v>38.446872250000006</v>
      </c>
      <c r="J2845" s="36">
        <f t="shared" si="575"/>
        <v>0.55527925000000011</v>
      </c>
      <c r="K2845" s="36">
        <f t="shared" si="576"/>
        <v>38.446872250000006</v>
      </c>
      <c r="L2845" s="36">
        <f t="shared" si="577"/>
        <v>188.55815150000004</v>
      </c>
      <c r="M2845" s="36">
        <f t="shared" si="578"/>
        <v>14.745247447300004</v>
      </c>
      <c r="N2845" s="36">
        <f t="shared" si="579"/>
        <v>203.30339894730005</v>
      </c>
      <c r="O2845" s="36">
        <f t="shared" si="580"/>
        <v>37.047244507557515</v>
      </c>
      <c r="P2845" s="36">
        <f t="shared" si="581"/>
        <v>240.35064345485756</v>
      </c>
      <c r="Q2845" s="38">
        <v>130.44999999999999</v>
      </c>
      <c r="R2845" s="39">
        <f t="shared" si="582"/>
        <v>-0.45725129700141209</v>
      </c>
      <c r="S2845" s="40"/>
      <c r="T2845" s="41" t="str">
        <f t="shared" si="583"/>
        <v/>
      </c>
      <c r="U2845" s="41" t="str">
        <f t="shared" si="584"/>
        <v/>
      </c>
      <c r="V2845" s="41">
        <f t="shared" si="572"/>
        <v>130.44999999999999</v>
      </c>
      <c r="W2845" s="18">
        <f>_xlfn.XLOOKUP($B2845,'[1]Query2 w Prices'!$B:$B,'[1]Query2 w Prices'!$L:$L)</f>
        <v>130.37389999999999</v>
      </c>
    </row>
    <row r="2846" spans="2:23" ht="16.5" customHeight="1" x14ac:dyDescent="0.25">
      <c r="B2846" s="42" t="s">
        <v>4670</v>
      </c>
      <c r="C2846" s="33" t="s">
        <v>7511</v>
      </c>
      <c r="D2846" s="34" t="str">
        <f>_xlfn.XLOOKUP($B2846,[1]Redo!$A:$A,[1]Redo!$AD:$AD)</f>
        <v>SGN,S11,BFY,W72B(CA),</v>
      </c>
      <c r="E2846" s="35">
        <v>1326</v>
      </c>
      <c r="F2846" s="36">
        <f>_xlfn.XLOOKUP($B2846,'[1]DOT Signs Costs (2)'!$A:$A,'[1]DOT Signs Costs (2)'!$Y:$Y)</f>
        <v>1.2511000000000001</v>
      </c>
      <c r="G2846" s="37">
        <f t="shared" si="574"/>
        <v>75.066000000000003</v>
      </c>
      <c r="H2846" s="36">
        <f>_xlfn.XLOOKUP($B2846,'[1]DOT Signs Costs (2)'!$A:$A,'[1]DOT Signs Costs (2)'!$W:$W)</f>
        <v>235.66400000000002</v>
      </c>
      <c r="I2846" s="36">
        <f t="shared" si="573"/>
        <v>58.038529000000004</v>
      </c>
      <c r="J2846" s="36">
        <f t="shared" si="575"/>
        <v>0.83823700000000012</v>
      </c>
      <c r="K2846" s="36">
        <f t="shared" si="576"/>
        <v>58.038529000000004</v>
      </c>
      <c r="L2846" s="36">
        <f t="shared" si="577"/>
        <v>294.54076600000002</v>
      </c>
      <c r="M2846" s="36">
        <f t="shared" si="578"/>
        <v>23.033087901200002</v>
      </c>
      <c r="N2846" s="36">
        <f t="shared" si="579"/>
        <v>317.57385390120004</v>
      </c>
      <c r="O2846" s="36">
        <f t="shared" si="580"/>
        <v>57.870337021442865</v>
      </c>
      <c r="P2846" s="36">
        <f t="shared" si="581"/>
        <v>375.44419092264292</v>
      </c>
      <c r="Q2846" s="38">
        <v>201.87</v>
      </c>
      <c r="R2846" s="39">
        <f t="shared" si="582"/>
        <v>-0.46231689055060221</v>
      </c>
      <c r="S2846" s="40"/>
      <c r="T2846" s="41" t="str">
        <f t="shared" si="583"/>
        <v/>
      </c>
      <c r="U2846" s="41" t="str">
        <f t="shared" si="584"/>
        <v/>
      </c>
      <c r="V2846" s="41">
        <f t="shared" si="572"/>
        <v>201.87</v>
      </c>
      <c r="W2846" s="18">
        <f>_xlfn.XLOOKUP($B2846,'[1]Query2 w Prices'!$B:$B,'[1]Query2 w Prices'!$L:$L)</f>
        <v>201.7961</v>
      </c>
    </row>
    <row r="2847" spans="2:23" ht="16.5" customHeight="1" x14ac:dyDescent="0.25">
      <c r="B2847" s="32" t="s">
        <v>4671</v>
      </c>
      <c r="C2847" s="33" t="s">
        <v>7512</v>
      </c>
      <c r="D2847" s="34" t="str">
        <f>_xlfn.XLOOKUP($B2847,[1]Redo!$A:$A,[1]Redo!$AD:$AD)</f>
        <v>SGN,S11,BFY,W72B(CA),</v>
      </c>
      <c r="E2847" s="35">
        <v>1326</v>
      </c>
      <c r="F2847" s="36">
        <f>_xlfn.XLOOKUP($B2847,'[1]DOT Signs Costs (2)'!$A:$A,'[1]DOT Signs Costs (2)'!$Y:$Y)</f>
        <v>1.9898750000000003</v>
      </c>
      <c r="G2847" s="37">
        <f t="shared" si="574"/>
        <v>119.39250000000001</v>
      </c>
      <c r="H2847" s="36">
        <f>_xlfn.XLOOKUP($B2847,'[1]DOT Signs Costs (2)'!$A:$A,'[1]DOT Signs Costs (2)'!$W:$W)</f>
        <v>385.22000000000008</v>
      </c>
      <c r="I2847" s="36">
        <f t="shared" si="573"/>
        <v>92.310301250000009</v>
      </c>
      <c r="J2847" s="36">
        <f t="shared" si="575"/>
        <v>1.3332162500000002</v>
      </c>
      <c r="K2847" s="36">
        <f t="shared" si="576"/>
        <v>92.310301250000009</v>
      </c>
      <c r="L2847" s="36">
        <f t="shared" si="577"/>
        <v>478.86351750000011</v>
      </c>
      <c r="M2847" s="36">
        <f t="shared" si="578"/>
        <v>37.447127068500009</v>
      </c>
      <c r="N2847" s="36">
        <f t="shared" si="579"/>
        <v>516.31064456850015</v>
      </c>
      <c r="O2847" s="36">
        <f t="shared" si="580"/>
        <v>94.085424986633626</v>
      </c>
      <c r="P2847" s="36">
        <f t="shared" si="581"/>
        <v>610.39606955513375</v>
      </c>
      <c r="Q2847" s="38" t="e">
        <v>#N/A</v>
      </c>
      <c r="R2847" s="39" t="str">
        <f t="shared" si="582"/>
        <v xml:space="preserve"> </v>
      </c>
      <c r="S2847" s="40"/>
      <c r="T2847" s="41" t="str">
        <f t="shared" si="583"/>
        <v/>
      </c>
      <c r="U2847" s="41" t="str">
        <f t="shared" si="584"/>
        <v/>
      </c>
      <c r="V2847" s="41" t="e">
        <f t="shared" si="572"/>
        <v>#N/A</v>
      </c>
      <c r="W2847" s="18" t="e">
        <f>_xlfn.XLOOKUP($B2847,'[1]Query2 w Prices'!$B:$B,'[1]Query2 w Prices'!$L:$L)</f>
        <v>#N/A</v>
      </c>
    </row>
    <row r="2848" spans="2:23" ht="16.5" customHeight="1" x14ac:dyDescent="0.25">
      <c r="B2848" s="42" t="s">
        <v>4672</v>
      </c>
      <c r="C2848" s="33" t="s">
        <v>7973</v>
      </c>
      <c r="D2848" s="34" t="str">
        <f>_xlfn.XLOOKUP($B2848,[1]Redo!$A:$A,[1]Redo!$AD:$AD)</f>
        <v>SGN,S11,BFY,W7-2bP,</v>
      </c>
      <c r="E2848" s="35">
        <v>1326</v>
      </c>
      <c r="F2848" s="36">
        <f>_xlfn.XLOOKUP($B2848,'[1]DOT Signs Costs (2)'!$A:$A,'[1]DOT Signs Costs (2)'!$Y:$Y)</f>
        <v>0.17705000000000001</v>
      </c>
      <c r="G2848" s="37">
        <f t="shared" si="574"/>
        <v>10.623000000000001</v>
      </c>
      <c r="H2848" s="36">
        <f>_xlfn.XLOOKUP($B2848,'[1]DOT Signs Costs (2)'!$A:$A,'[1]DOT Signs Costs (2)'!$W:$W)</f>
        <v>27.192</v>
      </c>
      <c r="I2848" s="36">
        <f t="shared" si="573"/>
        <v>8.2133495000000014</v>
      </c>
      <c r="J2848" s="36">
        <f t="shared" si="575"/>
        <v>0.11862350000000002</v>
      </c>
      <c r="K2848" s="36">
        <f t="shared" si="576"/>
        <v>8.2133495000000014</v>
      </c>
      <c r="L2848" s="36">
        <f t="shared" si="577"/>
        <v>35.523973000000005</v>
      </c>
      <c r="M2848" s="36">
        <f t="shared" si="578"/>
        <v>2.7779746886000005</v>
      </c>
      <c r="N2848" s="36">
        <f t="shared" si="579"/>
        <v>38.301947688600009</v>
      </c>
      <c r="O2848" s="36">
        <f t="shared" si="580"/>
        <v>6.9796256652997126</v>
      </c>
      <c r="P2848" s="36">
        <f t="shared" si="581"/>
        <v>45.281573353899724</v>
      </c>
      <c r="Q2848" s="38">
        <v>30.12</v>
      </c>
      <c r="R2848" s="39">
        <f t="shared" si="582"/>
        <v>-0.33482876655817401</v>
      </c>
      <c r="S2848" s="40"/>
      <c r="T2848" s="41" t="str">
        <f t="shared" si="583"/>
        <v/>
      </c>
      <c r="U2848" s="41" t="str">
        <f t="shared" si="584"/>
        <v/>
      </c>
      <c r="V2848" s="41">
        <f t="shared" si="572"/>
        <v>30.12</v>
      </c>
      <c r="W2848" s="18">
        <f>_xlfn.XLOOKUP($B2848,'[1]Query2 w Prices'!$B:$B,'[1]Query2 w Prices'!$L:$L)</f>
        <v>30.0427</v>
      </c>
    </row>
    <row r="2849" spans="2:23" ht="16.5" customHeight="1" x14ac:dyDescent="0.25">
      <c r="B2849" s="32" t="s">
        <v>4675</v>
      </c>
      <c r="C2849" s="33" t="s">
        <v>7513</v>
      </c>
      <c r="D2849" s="34" t="str">
        <f>_xlfn.XLOOKUP($B2849,[1]Redo!$A:$A,[1]Redo!$AD:$AD)</f>
        <v>SGN,S11,BFY,W7-2P,</v>
      </c>
      <c r="E2849" s="35">
        <v>1326</v>
      </c>
      <c r="F2849" s="36">
        <f>_xlfn.XLOOKUP($B2849,'[1]DOT Signs Costs (2)'!$A:$A,'[1]DOT Signs Costs (2)'!$Y:$Y)</f>
        <v>0.17705000000000001</v>
      </c>
      <c r="G2849" s="37">
        <f t="shared" si="574"/>
        <v>10.623000000000001</v>
      </c>
      <c r="H2849" s="36">
        <f>_xlfn.XLOOKUP($B2849,'[1]DOT Signs Costs (2)'!$A:$A,'[1]DOT Signs Costs (2)'!$W:$W)</f>
        <v>27.192</v>
      </c>
      <c r="I2849" s="36">
        <f t="shared" si="573"/>
        <v>8.2133495000000014</v>
      </c>
      <c r="J2849" s="36">
        <f t="shared" si="575"/>
        <v>0.11862350000000002</v>
      </c>
      <c r="K2849" s="36">
        <f t="shared" si="576"/>
        <v>8.2133495000000014</v>
      </c>
      <c r="L2849" s="36">
        <f t="shared" si="577"/>
        <v>35.523973000000005</v>
      </c>
      <c r="M2849" s="36">
        <f t="shared" si="578"/>
        <v>2.7779746886000005</v>
      </c>
      <c r="N2849" s="36">
        <f t="shared" si="579"/>
        <v>38.301947688600009</v>
      </c>
      <c r="O2849" s="36">
        <f t="shared" si="580"/>
        <v>6.9796256652997126</v>
      </c>
      <c r="P2849" s="36">
        <f t="shared" si="581"/>
        <v>45.281573353899724</v>
      </c>
      <c r="Q2849" s="38">
        <v>30.12</v>
      </c>
      <c r="R2849" s="39">
        <f t="shared" si="582"/>
        <v>-0.33482876655817401</v>
      </c>
      <c r="S2849" s="40"/>
      <c r="T2849" s="41" t="str">
        <f t="shared" si="583"/>
        <v/>
      </c>
      <c r="U2849" s="41" t="str">
        <f t="shared" si="584"/>
        <v/>
      </c>
      <c r="V2849" s="41">
        <f t="shared" si="572"/>
        <v>30.12</v>
      </c>
      <c r="W2849" s="18">
        <f>_xlfn.XLOOKUP($B2849,'[1]Query2 w Prices'!$B:$B,'[1]Query2 w Prices'!$L:$L)</f>
        <v>30.0427</v>
      </c>
    </row>
    <row r="2850" spans="2:23" ht="16.5" customHeight="1" x14ac:dyDescent="0.25">
      <c r="B2850" s="42" t="s">
        <v>4678</v>
      </c>
      <c r="C2850" s="33" t="s">
        <v>7514</v>
      </c>
      <c r="D2850" s="34" t="str">
        <f>_xlfn.XLOOKUP($B2850,[1]Redo!$A:$A,[1]Redo!$AD:$AD)</f>
        <v>SGN,S11,BFY,W73A(CA),</v>
      </c>
      <c r="E2850" s="35">
        <v>1326</v>
      </c>
      <c r="F2850" s="36">
        <f>_xlfn.XLOOKUP($B2850,'[1]DOT Signs Costs (2)'!$A:$A,'[1]DOT Signs Costs (2)'!$Y:$Y)</f>
        <v>0.46115</v>
      </c>
      <c r="G2850" s="37">
        <f t="shared" si="574"/>
        <v>27.669</v>
      </c>
      <c r="H2850" s="36">
        <f>_xlfn.XLOOKUP($B2850,'[1]DOT Signs Costs (2)'!$A:$A,'[1]DOT Signs Costs (2)'!$W:$W)</f>
        <v>81.576000000000008</v>
      </c>
      <c r="I2850" s="36">
        <f t="shared" si="573"/>
        <v>21.3927485</v>
      </c>
      <c r="J2850" s="36">
        <f t="shared" si="575"/>
        <v>0.30897050000000004</v>
      </c>
      <c r="K2850" s="36">
        <f t="shared" si="576"/>
        <v>21.3927485</v>
      </c>
      <c r="L2850" s="36">
        <f t="shared" si="577"/>
        <v>103.277719</v>
      </c>
      <c r="M2850" s="36">
        <f t="shared" si="578"/>
        <v>8.0763176258000016</v>
      </c>
      <c r="N2850" s="36">
        <f t="shared" si="579"/>
        <v>111.35403662580001</v>
      </c>
      <c r="O2850" s="36">
        <f t="shared" si="580"/>
        <v>20.291644129613871</v>
      </c>
      <c r="P2850" s="36">
        <f t="shared" si="581"/>
        <v>131.64568075541388</v>
      </c>
      <c r="Q2850" s="38">
        <v>74.900000000000006</v>
      </c>
      <c r="R2850" s="39">
        <f t="shared" si="582"/>
        <v>-0.43104855723175883</v>
      </c>
      <c r="S2850" s="40"/>
      <c r="T2850" s="41" t="str">
        <f t="shared" si="583"/>
        <v/>
      </c>
      <c r="U2850" s="41" t="str">
        <f t="shared" si="584"/>
        <v/>
      </c>
      <c r="V2850" s="41">
        <f t="shared" si="572"/>
        <v>74.900000000000006</v>
      </c>
      <c r="W2850" s="18">
        <f>_xlfn.XLOOKUP($B2850,'[1]Query2 w Prices'!$B:$B,'[1]Query2 w Prices'!$L:$L)</f>
        <v>74.823300000000003</v>
      </c>
    </row>
    <row r="2851" spans="2:23" ht="16.5" customHeight="1" x14ac:dyDescent="0.25">
      <c r="B2851" s="32" t="s">
        <v>4681</v>
      </c>
      <c r="C2851" s="33" t="s">
        <v>7515</v>
      </c>
      <c r="D2851" s="34" t="str">
        <f>_xlfn.XLOOKUP($B2851,[1]Redo!$A:$A,[1]Redo!$AD:$AD)</f>
        <v>SGN,S11,BFY,W73A(CA),</v>
      </c>
      <c r="E2851" s="35">
        <v>1326</v>
      </c>
      <c r="F2851" s="36">
        <f>_xlfn.XLOOKUP($B2851,'[1]DOT Signs Costs (2)'!$A:$A,'[1]DOT Signs Costs (2)'!$Y:$Y)</f>
        <v>0.77759999999999996</v>
      </c>
      <c r="G2851" s="37">
        <f t="shared" si="574"/>
        <v>46.655999999999999</v>
      </c>
      <c r="H2851" s="36">
        <f>_xlfn.XLOOKUP($B2851,'[1]DOT Signs Costs (2)'!$A:$A,'[1]DOT Signs Costs (2)'!$W:$W)</f>
        <v>145.024</v>
      </c>
      <c r="I2851" s="36">
        <f t="shared" si="573"/>
        <v>36.072863999999996</v>
      </c>
      <c r="J2851" s="36">
        <f t="shared" si="575"/>
        <v>0.52099200000000001</v>
      </c>
      <c r="K2851" s="36">
        <f t="shared" si="576"/>
        <v>36.072863999999996</v>
      </c>
      <c r="L2851" s="36">
        <f t="shared" si="577"/>
        <v>181.61785600000002</v>
      </c>
      <c r="M2851" s="36">
        <f t="shared" si="578"/>
        <v>14.202516339200002</v>
      </c>
      <c r="N2851" s="36">
        <f t="shared" si="579"/>
        <v>195.82037233920002</v>
      </c>
      <c r="O2851" s="36">
        <f t="shared" si="580"/>
        <v>35.683639580919262</v>
      </c>
      <c r="P2851" s="36">
        <f t="shared" si="581"/>
        <v>231.5040119201193</v>
      </c>
      <c r="Q2851" s="38">
        <v>140.65</v>
      </c>
      <c r="R2851" s="39">
        <f t="shared" si="582"/>
        <v>-0.39245113363939699</v>
      </c>
      <c r="S2851" s="40"/>
      <c r="T2851" s="41" t="str">
        <f t="shared" si="583"/>
        <v/>
      </c>
      <c r="U2851" s="41" t="str">
        <f t="shared" si="584"/>
        <v/>
      </c>
      <c r="V2851" s="41">
        <f t="shared" si="572"/>
        <v>140.65</v>
      </c>
      <c r="W2851" s="18">
        <f>_xlfn.XLOOKUP($B2851,'[1]Query2 w Prices'!$B:$B,'[1]Query2 w Prices'!$L:$L)</f>
        <v>140.5771</v>
      </c>
    </row>
    <row r="2852" spans="2:23" ht="16.5" customHeight="1" x14ac:dyDescent="0.25">
      <c r="B2852" s="42" t="s">
        <v>4682</v>
      </c>
      <c r="C2852" s="33" t="s">
        <v>7516</v>
      </c>
      <c r="D2852" s="34" t="str">
        <f>_xlfn.XLOOKUP($B2852,[1]Redo!$A:$A,[1]Redo!$AD:$AD)</f>
        <v>SGN,S11,BFY,W73A(CA),</v>
      </c>
      <c r="E2852" s="35">
        <v>1326</v>
      </c>
      <c r="F2852" s="36">
        <f>_xlfn.XLOOKUP($B2852,'[1]DOT Signs Costs (2)'!$A:$A,'[1]DOT Signs Costs (2)'!$Y:$Y)</f>
        <v>1.1787500000000002</v>
      </c>
      <c r="G2852" s="37">
        <f t="shared" si="574"/>
        <v>70.725000000000009</v>
      </c>
      <c r="H2852" s="36">
        <f>_xlfn.XLOOKUP($B2852,'[1]DOT Signs Costs (2)'!$A:$A,'[1]DOT Signs Costs (2)'!$W:$W)</f>
        <v>226.60000000000002</v>
      </c>
      <c r="I2852" s="36">
        <f t="shared" si="573"/>
        <v>54.682212500000013</v>
      </c>
      <c r="J2852" s="36">
        <f t="shared" si="575"/>
        <v>0.78976250000000014</v>
      </c>
      <c r="K2852" s="36">
        <f t="shared" si="576"/>
        <v>54.682212500000013</v>
      </c>
      <c r="L2852" s="36">
        <f t="shared" si="577"/>
        <v>282.07197500000001</v>
      </c>
      <c r="M2852" s="36">
        <f t="shared" si="578"/>
        <v>22.058028445000001</v>
      </c>
      <c r="N2852" s="36">
        <f t="shared" si="579"/>
        <v>304.130003445</v>
      </c>
      <c r="O2852" s="36">
        <f t="shared" si="580"/>
        <v>55.420512682288617</v>
      </c>
      <c r="P2852" s="36">
        <f t="shared" si="581"/>
        <v>359.55051612728863</v>
      </c>
      <c r="Q2852" s="38">
        <v>566.91999999999996</v>
      </c>
      <c r="R2852" s="39">
        <f t="shared" si="582"/>
        <v>0.57674645027987681</v>
      </c>
      <c r="S2852" s="40"/>
      <c r="T2852" s="41" t="str">
        <f t="shared" si="583"/>
        <v/>
      </c>
      <c r="U2852" s="41" t="str">
        <f t="shared" si="584"/>
        <v/>
      </c>
      <c r="V2852" s="41">
        <f t="shared" si="572"/>
        <v>566.91999999999996</v>
      </c>
      <c r="W2852" s="18">
        <f>_xlfn.XLOOKUP($B2852,'[1]Query2 w Prices'!$B:$B,'[1]Query2 w Prices'!$L:$L)</f>
        <v>566.84310000000005</v>
      </c>
    </row>
    <row r="2853" spans="2:23" ht="16.5" customHeight="1" x14ac:dyDescent="0.25">
      <c r="B2853" s="32" t="s">
        <v>4683</v>
      </c>
      <c r="C2853" s="33" t="s">
        <v>7974</v>
      </c>
      <c r="D2853" s="34" t="str">
        <f>_xlfn.XLOOKUP($B2853,[1]Redo!$A:$A,[1]Redo!$AD:$AD)</f>
        <v>SGN,S11,BFY,W7-3aP,</v>
      </c>
      <c r="E2853" s="35">
        <v>1326</v>
      </c>
      <c r="F2853" s="36">
        <f>_xlfn.XLOOKUP($B2853,'[1]DOT Signs Costs (2)'!$A:$A,'[1]DOT Signs Costs (2)'!$Y:$Y)</f>
        <v>0.17705000000000001</v>
      </c>
      <c r="G2853" s="37">
        <f t="shared" si="574"/>
        <v>10.623000000000001</v>
      </c>
      <c r="H2853" s="36">
        <f>_xlfn.XLOOKUP($B2853,'[1]DOT Signs Costs (2)'!$A:$A,'[1]DOT Signs Costs (2)'!$W:$W)</f>
        <v>27.192</v>
      </c>
      <c r="I2853" s="36">
        <f t="shared" si="573"/>
        <v>8.2133495000000014</v>
      </c>
      <c r="J2853" s="36">
        <f t="shared" si="575"/>
        <v>0.11862350000000002</v>
      </c>
      <c r="K2853" s="36">
        <f t="shared" si="576"/>
        <v>8.2133495000000014</v>
      </c>
      <c r="L2853" s="36">
        <f t="shared" si="577"/>
        <v>35.523973000000005</v>
      </c>
      <c r="M2853" s="36">
        <f t="shared" si="578"/>
        <v>2.7779746886000005</v>
      </c>
      <c r="N2853" s="36">
        <f t="shared" si="579"/>
        <v>38.301947688600009</v>
      </c>
      <c r="O2853" s="36">
        <f t="shared" si="580"/>
        <v>6.9796256652997126</v>
      </c>
      <c r="P2853" s="36">
        <f t="shared" si="581"/>
        <v>45.281573353899724</v>
      </c>
      <c r="Q2853" s="38">
        <v>30.69</v>
      </c>
      <c r="R2853" s="39">
        <f t="shared" si="582"/>
        <v>-0.32224086473009161</v>
      </c>
      <c r="S2853" s="40"/>
      <c r="T2853" s="41" t="str">
        <f t="shared" si="583"/>
        <v/>
      </c>
      <c r="U2853" s="41" t="str">
        <f t="shared" si="584"/>
        <v/>
      </c>
      <c r="V2853" s="41">
        <f t="shared" si="572"/>
        <v>30.69</v>
      </c>
      <c r="W2853" s="18">
        <f>_xlfn.XLOOKUP($B2853,'[1]Query2 w Prices'!$B:$B,'[1]Query2 w Prices'!$L:$L)</f>
        <v>30.609500000000001</v>
      </c>
    </row>
    <row r="2854" spans="2:23" ht="16.5" customHeight="1" x14ac:dyDescent="0.25">
      <c r="B2854" s="42" t="s">
        <v>4686</v>
      </c>
      <c r="C2854" s="33" t="s">
        <v>7975</v>
      </c>
      <c r="D2854" s="34" t="str">
        <f>_xlfn.XLOOKUP($B2854,[1]Redo!$A:$A,[1]Redo!$AD:$AD)</f>
        <v>SGN,S11,BFY,W7-3bP,</v>
      </c>
      <c r="E2854" s="35">
        <v>1326</v>
      </c>
      <c r="F2854" s="36">
        <f>_xlfn.XLOOKUP($B2854,'[1]DOT Signs Costs (2)'!$A:$A,'[1]DOT Signs Costs (2)'!$Y:$Y)</f>
        <v>0.17705000000000001</v>
      </c>
      <c r="G2854" s="37">
        <f t="shared" si="574"/>
        <v>10.623000000000001</v>
      </c>
      <c r="H2854" s="36">
        <f>_xlfn.XLOOKUP($B2854,'[1]DOT Signs Costs (2)'!$A:$A,'[1]DOT Signs Costs (2)'!$W:$W)</f>
        <v>27.192</v>
      </c>
      <c r="I2854" s="36">
        <f t="shared" si="573"/>
        <v>8.2133495000000014</v>
      </c>
      <c r="J2854" s="36">
        <f t="shared" si="575"/>
        <v>0.11862350000000002</v>
      </c>
      <c r="K2854" s="36">
        <f t="shared" si="576"/>
        <v>8.2133495000000014</v>
      </c>
      <c r="L2854" s="36">
        <f t="shared" si="577"/>
        <v>35.523973000000005</v>
      </c>
      <c r="M2854" s="36">
        <f t="shared" si="578"/>
        <v>2.7779746886000005</v>
      </c>
      <c r="N2854" s="36">
        <f t="shared" si="579"/>
        <v>38.301947688600009</v>
      </c>
      <c r="O2854" s="36">
        <f t="shared" si="580"/>
        <v>6.9796256652997126</v>
      </c>
      <c r="P2854" s="36">
        <f t="shared" si="581"/>
        <v>45.281573353899724</v>
      </c>
      <c r="Q2854" s="38">
        <v>30.12</v>
      </c>
      <c r="R2854" s="39">
        <f t="shared" si="582"/>
        <v>-0.33482876655817401</v>
      </c>
      <c r="S2854" s="40"/>
      <c r="T2854" s="41" t="str">
        <f t="shared" si="583"/>
        <v/>
      </c>
      <c r="U2854" s="41" t="str">
        <f t="shared" si="584"/>
        <v/>
      </c>
      <c r="V2854" s="41">
        <f t="shared" si="572"/>
        <v>30.12</v>
      </c>
      <c r="W2854" s="18">
        <f>_xlfn.XLOOKUP($B2854,'[1]Query2 w Prices'!$B:$B,'[1]Query2 w Prices'!$L:$L)</f>
        <v>30.0427</v>
      </c>
    </row>
    <row r="2855" spans="2:23" ht="16.5" customHeight="1" x14ac:dyDescent="0.25">
      <c r="B2855" s="32" t="s">
        <v>4689</v>
      </c>
      <c r="C2855" s="33" t="s">
        <v>7517</v>
      </c>
      <c r="D2855" s="34" t="str">
        <f>_xlfn.XLOOKUP($B2855,[1]Redo!$A:$A,[1]Redo!$AD:$AD)</f>
        <v>SGN,S11,BFY,W7-3P,</v>
      </c>
      <c r="E2855" s="35">
        <v>1326</v>
      </c>
      <c r="F2855" s="36">
        <f>_xlfn.XLOOKUP($B2855,'[1]DOT Signs Costs (2)'!$A:$A,'[1]DOT Signs Costs (2)'!$Y:$Y)</f>
        <v>0.17705000000000001</v>
      </c>
      <c r="G2855" s="37">
        <f t="shared" si="574"/>
        <v>10.623000000000001</v>
      </c>
      <c r="H2855" s="36">
        <f>_xlfn.XLOOKUP($B2855,'[1]DOT Signs Costs (2)'!$A:$A,'[1]DOT Signs Costs (2)'!$W:$W)</f>
        <v>27.192</v>
      </c>
      <c r="I2855" s="36">
        <f t="shared" si="573"/>
        <v>8.2133495000000014</v>
      </c>
      <c r="J2855" s="36">
        <f t="shared" si="575"/>
        <v>0.11862350000000002</v>
      </c>
      <c r="K2855" s="36">
        <f t="shared" si="576"/>
        <v>8.2133495000000014</v>
      </c>
      <c r="L2855" s="36">
        <f t="shared" si="577"/>
        <v>35.523973000000005</v>
      </c>
      <c r="M2855" s="36">
        <f t="shared" si="578"/>
        <v>2.7779746886000005</v>
      </c>
      <c r="N2855" s="36">
        <f t="shared" si="579"/>
        <v>38.301947688600009</v>
      </c>
      <c r="O2855" s="36">
        <f t="shared" si="580"/>
        <v>6.9796256652997126</v>
      </c>
      <c r="P2855" s="36">
        <f t="shared" si="581"/>
        <v>45.281573353899724</v>
      </c>
      <c r="Q2855" s="38">
        <v>30.12</v>
      </c>
      <c r="R2855" s="39">
        <f t="shared" si="582"/>
        <v>-0.33482876655817401</v>
      </c>
      <c r="S2855" s="40"/>
      <c r="T2855" s="41" t="str">
        <f t="shared" si="583"/>
        <v/>
      </c>
      <c r="U2855" s="41" t="str">
        <f t="shared" si="584"/>
        <v/>
      </c>
      <c r="V2855" s="41">
        <f t="shared" si="572"/>
        <v>30.12</v>
      </c>
      <c r="W2855" s="18">
        <f>_xlfn.XLOOKUP($B2855,'[1]Query2 w Prices'!$B:$B,'[1]Query2 w Prices'!$L:$L)</f>
        <v>30.0427</v>
      </c>
    </row>
    <row r="2856" spans="2:23" ht="16.5" customHeight="1" x14ac:dyDescent="0.25">
      <c r="B2856" s="42" t="s">
        <v>4693</v>
      </c>
      <c r="C2856" s="33" t="s">
        <v>7518</v>
      </c>
      <c r="D2856" s="34" t="str">
        <f>_xlfn.XLOOKUP($B2856,[1]Redo!$A:$A,[1]Redo!$AD:$AD)</f>
        <v>SGN,S11,BFY,W7-4,</v>
      </c>
      <c r="E2856" s="35">
        <v>1326</v>
      </c>
      <c r="F2856" s="36">
        <f>_xlfn.XLOOKUP($B2856,'[1]DOT Signs Costs (2)'!$A:$A,'[1]DOT Signs Costs (2)'!$Y:$Y)</f>
        <v>2.6809999999999992</v>
      </c>
      <c r="G2856" s="37">
        <f t="shared" si="574"/>
        <v>160.85999999999996</v>
      </c>
      <c r="H2856" s="36">
        <f>_xlfn.XLOOKUP($B2856,'[1]DOT Signs Costs (2)'!$A:$A,'[1]DOT Signs Costs (2)'!$W:$W)</f>
        <v>543.84</v>
      </c>
      <c r="I2856" s="36">
        <f t="shared" si="573"/>
        <v>124.37158999999997</v>
      </c>
      <c r="J2856" s="36">
        <f t="shared" si="575"/>
        <v>1.7962699999999996</v>
      </c>
      <c r="K2856" s="36">
        <f t="shared" si="576"/>
        <v>124.37158999999997</v>
      </c>
      <c r="L2856" s="36">
        <f t="shared" si="577"/>
        <v>670.00786000000005</v>
      </c>
      <c r="M2856" s="36">
        <f t="shared" si="578"/>
        <v>52.394614652000008</v>
      </c>
      <c r="N2856" s="36">
        <f t="shared" si="579"/>
        <v>722.40247465200002</v>
      </c>
      <c r="O2856" s="36">
        <f t="shared" si="580"/>
        <v>131.64079523448956</v>
      </c>
      <c r="P2856" s="36">
        <f t="shared" si="581"/>
        <v>854.04326988648961</v>
      </c>
      <c r="Q2856" s="38" t="e">
        <v>#N/A</v>
      </c>
      <c r="R2856" s="39" t="str">
        <f t="shared" si="582"/>
        <v xml:space="preserve"> </v>
      </c>
      <c r="S2856" s="40"/>
      <c r="T2856" s="41" t="str">
        <f t="shared" si="583"/>
        <v/>
      </c>
      <c r="U2856" s="41" t="str">
        <f t="shared" si="584"/>
        <v/>
      </c>
      <c r="V2856" s="41" t="e">
        <f t="shared" si="572"/>
        <v>#N/A</v>
      </c>
      <c r="W2856" s="18" t="e">
        <f>_xlfn.XLOOKUP($B2856,'[1]Query2 w Prices'!$B:$B,'[1]Query2 w Prices'!$L:$L)</f>
        <v>#N/A</v>
      </c>
    </row>
    <row r="2857" spans="2:23" ht="16.5" customHeight="1" x14ac:dyDescent="0.25">
      <c r="B2857" s="32" t="s">
        <v>4692</v>
      </c>
      <c r="C2857" s="33" t="s">
        <v>7519</v>
      </c>
      <c r="D2857" s="34" t="str">
        <f>_xlfn.XLOOKUP($B2857,[1]Redo!$A:$A,[1]Redo!$AD:$AD)</f>
        <v>SGN,S11,BFY,W7-4,</v>
      </c>
      <c r="E2857" s="35">
        <v>1326</v>
      </c>
      <c r="F2857" s="36">
        <f>_xlfn.XLOOKUP($B2857,'[1]DOT Signs Costs (2)'!$A:$A,'[1]DOT Signs Costs (2)'!$Y:$Y)</f>
        <v>1.2858000000000003</v>
      </c>
      <c r="G2857" s="37">
        <f t="shared" si="574"/>
        <v>77.14800000000001</v>
      </c>
      <c r="H2857" s="36">
        <f>_xlfn.XLOOKUP($B2857,'[1]DOT Signs Costs (2)'!$A:$A,'[1]DOT Signs Costs (2)'!$W:$W)</f>
        <v>253.79200000000003</v>
      </c>
      <c r="I2857" s="36">
        <f t="shared" si="573"/>
        <v>59.648262000000017</v>
      </c>
      <c r="J2857" s="36">
        <f t="shared" si="575"/>
        <v>0.8614860000000002</v>
      </c>
      <c r="K2857" s="36">
        <f t="shared" si="576"/>
        <v>59.648262000000017</v>
      </c>
      <c r="L2857" s="36">
        <f t="shared" si="577"/>
        <v>314.30174800000009</v>
      </c>
      <c r="M2857" s="36">
        <f t="shared" si="578"/>
        <v>24.578396693600009</v>
      </c>
      <c r="N2857" s="36">
        <f t="shared" si="579"/>
        <v>338.88014469360007</v>
      </c>
      <c r="O2857" s="36">
        <f t="shared" si="580"/>
        <v>61.752905481303081</v>
      </c>
      <c r="P2857" s="36">
        <f t="shared" si="581"/>
        <v>400.63305017490313</v>
      </c>
      <c r="Q2857" s="38" t="e">
        <v>#N/A</v>
      </c>
      <c r="R2857" s="39" t="str">
        <f t="shared" si="582"/>
        <v xml:space="preserve"> </v>
      </c>
      <c r="S2857" s="40"/>
      <c r="T2857" s="41" t="str">
        <f t="shared" si="583"/>
        <v/>
      </c>
      <c r="U2857" s="41" t="str">
        <f t="shared" si="584"/>
        <v/>
      </c>
      <c r="V2857" s="41" t="e">
        <f t="shared" si="572"/>
        <v>#N/A</v>
      </c>
      <c r="W2857" s="18" t="e">
        <f>_xlfn.XLOOKUP($B2857,'[1]Query2 w Prices'!$B:$B,'[1]Query2 w Prices'!$L:$L)</f>
        <v>#N/A</v>
      </c>
    </row>
    <row r="2858" spans="2:23" ht="16.5" customHeight="1" x14ac:dyDescent="0.25">
      <c r="B2858" s="42" t="s">
        <v>4694</v>
      </c>
      <c r="C2858" s="33" t="s">
        <v>7520</v>
      </c>
      <c r="D2858" s="34" t="str">
        <f>_xlfn.XLOOKUP($B2858,[1]Redo!$A:$A,[1]Redo!$AD:$AD)</f>
        <v>SGN,S11,BFY,W74(CA),</v>
      </c>
      <c r="E2858" s="35">
        <v>1326</v>
      </c>
      <c r="F2858" s="36">
        <f>_xlfn.XLOOKUP($B2858,'[1]DOT Signs Costs (2)'!$A:$A,'[1]DOT Signs Costs (2)'!$Y:$Y)</f>
        <v>0.46115</v>
      </c>
      <c r="G2858" s="37">
        <f t="shared" si="574"/>
        <v>27.669</v>
      </c>
      <c r="H2858" s="36">
        <f>_xlfn.XLOOKUP($B2858,'[1]DOT Signs Costs (2)'!$A:$A,'[1]DOT Signs Costs (2)'!$W:$W)</f>
        <v>81.576000000000008</v>
      </c>
      <c r="I2858" s="36">
        <f t="shared" si="573"/>
        <v>21.3927485</v>
      </c>
      <c r="J2858" s="36">
        <f t="shared" si="575"/>
        <v>0.30897050000000004</v>
      </c>
      <c r="K2858" s="36">
        <f t="shared" si="576"/>
        <v>21.3927485</v>
      </c>
      <c r="L2858" s="36">
        <f t="shared" si="577"/>
        <v>103.277719</v>
      </c>
      <c r="M2858" s="36">
        <f t="shared" si="578"/>
        <v>8.0763176258000016</v>
      </c>
      <c r="N2858" s="36">
        <f t="shared" si="579"/>
        <v>111.35403662580001</v>
      </c>
      <c r="O2858" s="36">
        <f t="shared" si="580"/>
        <v>20.291644129613871</v>
      </c>
      <c r="P2858" s="36">
        <f t="shared" si="581"/>
        <v>131.64568075541388</v>
      </c>
      <c r="Q2858" s="38">
        <v>74.900000000000006</v>
      </c>
      <c r="R2858" s="39">
        <f t="shared" si="582"/>
        <v>-0.43104855723175883</v>
      </c>
      <c r="S2858" s="40"/>
      <c r="T2858" s="41" t="str">
        <f t="shared" si="583"/>
        <v/>
      </c>
      <c r="U2858" s="41" t="str">
        <f t="shared" si="584"/>
        <v/>
      </c>
      <c r="V2858" s="41">
        <f t="shared" si="572"/>
        <v>74.900000000000006</v>
      </c>
      <c r="W2858" s="18">
        <f>_xlfn.XLOOKUP($B2858,'[1]Query2 w Prices'!$B:$B,'[1]Query2 w Prices'!$L:$L)</f>
        <v>74.823300000000003</v>
      </c>
    </row>
    <row r="2859" spans="2:23" ht="16.5" customHeight="1" x14ac:dyDescent="0.25">
      <c r="B2859" s="32" t="s">
        <v>4697</v>
      </c>
      <c r="C2859" s="33" t="s">
        <v>7521</v>
      </c>
      <c r="D2859" s="34" t="str">
        <f>_xlfn.XLOOKUP($B2859,[1]Redo!$A:$A,[1]Redo!$AD:$AD)</f>
        <v>SGN,S11,BFY,W74(CA),</v>
      </c>
      <c r="E2859" s="35">
        <v>1326</v>
      </c>
      <c r="F2859" s="36">
        <f>_xlfn.XLOOKUP($B2859,'[1]DOT Signs Costs (2)'!$A:$A,'[1]DOT Signs Costs (2)'!$Y:$Y)</f>
        <v>0.77759999999999996</v>
      </c>
      <c r="G2859" s="37">
        <f t="shared" si="574"/>
        <v>46.655999999999999</v>
      </c>
      <c r="H2859" s="36">
        <f>_xlfn.XLOOKUP($B2859,'[1]DOT Signs Costs (2)'!$A:$A,'[1]DOT Signs Costs (2)'!$W:$W)</f>
        <v>145.024</v>
      </c>
      <c r="I2859" s="36">
        <f t="shared" si="573"/>
        <v>36.072863999999996</v>
      </c>
      <c r="J2859" s="36">
        <f t="shared" si="575"/>
        <v>0.52099200000000001</v>
      </c>
      <c r="K2859" s="36">
        <f t="shared" si="576"/>
        <v>36.072863999999996</v>
      </c>
      <c r="L2859" s="36">
        <f t="shared" si="577"/>
        <v>181.61785600000002</v>
      </c>
      <c r="M2859" s="36">
        <f t="shared" si="578"/>
        <v>14.202516339200002</v>
      </c>
      <c r="N2859" s="36">
        <f t="shared" si="579"/>
        <v>195.82037233920002</v>
      </c>
      <c r="O2859" s="36">
        <f t="shared" si="580"/>
        <v>35.683639580919262</v>
      </c>
      <c r="P2859" s="36">
        <f t="shared" si="581"/>
        <v>231.5040119201193</v>
      </c>
      <c r="Q2859" s="38">
        <v>140.65</v>
      </c>
      <c r="R2859" s="39">
        <f t="shared" si="582"/>
        <v>-0.39245113363939699</v>
      </c>
      <c r="S2859" s="40"/>
      <c r="T2859" s="41" t="str">
        <f t="shared" si="583"/>
        <v/>
      </c>
      <c r="U2859" s="41" t="str">
        <f t="shared" si="584"/>
        <v/>
      </c>
      <c r="V2859" s="41">
        <f t="shared" si="572"/>
        <v>140.65</v>
      </c>
      <c r="W2859" s="18">
        <f>_xlfn.XLOOKUP($B2859,'[1]Query2 w Prices'!$B:$B,'[1]Query2 w Prices'!$L:$L)</f>
        <v>140.5771</v>
      </c>
    </row>
    <row r="2860" spans="2:23" ht="16.5" customHeight="1" x14ac:dyDescent="0.25">
      <c r="B2860" s="42" t="s">
        <v>4698</v>
      </c>
      <c r="C2860" s="33" t="s">
        <v>7522</v>
      </c>
      <c r="D2860" s="34" t="str">
        <f>_xlfn.XLOOKUP($B2860,[1]Redo!$A:$A,[1]Redo!$AD:$AD)</f>
        <v>SGN,S11,BFY,W74(CA),</v>
      </c>
      <c r="E2860" s="35">
        <v>1326</v>
      </c>
      <c r="F2860" s="36">
        <f>_xlfn.XLOOKUP($B2860,'[1]DOT Signs Costs (2)'!$A:$A,'[1]DOT Signs Costs (2)'!$Y:$Y)</f>
        <v>1.1787500000000002</v>
      </c>
      <c r="G2860" s="37">
        <f t="shared" si="574"/>
        <v>70.725000000000009</v>
      </c>
      <c r="H2860" s="36">
        <f>_xlfn.XLOOKUP($B2860,'[1]DOT Signs Costs (2)'!$A:$A,'[1]DOT Signs Costs (2)'!$W:$W)</f>
        <v>226.60000000000002</v>
      </c>
      <c r="I2860" s="36">
        <f t="shared" si="573"/>
        <v>54.682212500000013</v>
      </c>
      <c r="J2860" s="36">
        <f t="shared" si="575"/>
        <v>0.78976250000000014</v>
      </c>
      <c r="K2860" s="36">
        <f t="shared" si="576"/>
        <v>54.682212500000013</v>
      </c>
      <c r="L2860" s="36">
        <f t="shared" si="577"/>
        <v>282.07197500000001</v>
      </c>
      <c r="M2860" s="36">
        <f t="shared" si="578"/>
        <v>22.058028445000001</v>
      </c>
      <c r="N2860" s="36">
        <f t="shared" si="579"/>
        <v>304.130003445</v>
      </c>
      <c r="O2860" s="36">
        <f t="shared" si="580"/>
        <v>55.420512682288617</v>
      </c>
      <c r="P2860" s="36">
        <f t="shared" si="581"/>
        <v>359.55051612728863</v>
      </c>
      <c r="Q2860" s="38" t="e">
        <v>#N/A</v>
      </c>
      <c r="R2860" s="39" t="str">
        <f t="shared" si="582"/>
        <v xml:space="preserve"> </v>
      </c>
      <c r="S2860" s="40"/>
      <c r="T2860" s="41" t="str">
        <f t="shared" si="583"/>
        <v/>
      </c>
      <c r="U2860" s="41" t="str">
        <f t="shared" si="584"/>
        <v/>
      </c>
      <c r="V2860" s="41" t="e">
        <f t="shared" si="572"/>
        <v>#N/A</v>
      </c>
      <c r="W2860" s="18" t="e">
        <f>_xlfn.XLOOKUP($B2860,'[1]Query2 w Prices'!$B:$B,'[1]Query2 w Prices'!$L:$L)</f>
        <v>#N/A</v>
      </c>
    </row>
    <row r="2861" spans="2:23" ht="16.5" customHeight="1" x14ac:dyDescent="0.25">
      <c r="B2861" s="32" t="s">
        <v>4699</v>
      </c>
      <c r="C2861" s="33" t="s">
        <v>7523</v>
      </c>
      <c r="D2861" s="34" t="str">
        <f>_xlfn.XLOOKUP($B2861,[1]Redo!$A:$A,[1]Redo!$AD:$AD)</f>
        <v>SGN,S11,BFY,W74-1(CA),</v>
      </c>
      <c r="E2861" s="35">
        <v>1326</v>
      </c>
      <c r="F2861" s="36">
        <f>_xlfn.XLOOKUP($B2861,'[1]DOT Signs Costs (2)'!$A:$A,'[1]DOT Signs Costs (2)'!$Y:$Y)</f>
        <v>0.64937500000000015</v>
      </c>
      <c r="G2861" s="37">
        <f t="shared" si="574"/>
        <v>38.962500000000006</v>
      </c>
      <c r="H2861" s="36">
        <f>_xlfn.XLOOKUP($B2861,'[1]DOT Signs Costs (2)'!$A:$A,'[1]DOT Signs Costs (2)'!$W:$W)</f>
        <v>113.30000000000001</v>
      </c>
      <c r="I2861" s="36">
        <f t="shared" si="573"/>
        <v>30.124506250000007</v>
      </c>
      <c r="J2861" s="36">
        <f t="shared" si="575"/>
        <v>0.43508125000000014</v>
      </c>
      <c r="K2861" s="36">
        <f t="shared" si="576"/>
        <v>30.124506250000007</v>
      </c>
      <c r="L2861" s="36">
        <f t="shared" si="577"/>
        <v>143.8595875</v>
      </c>
      <c r="M2861" s="36">
        <f t="shared" si="578"/>
        <v>11.249819742500001</v>
      </c>
      <c r="N2861" s="36">
        <f t="shared" si="579"/>
        <v>155.1094072425</v>
      </c>
      <c r="O2861" s="36">
        <f t="shared" si="580"/>
        <v>28.265027369388822</v>
      </c>
      <c r="P2861" s="36">
        <f t="shared" si="581"/>
        <v>183.37443461188883</v>
      </c>
      <c r="Q2861" s="38">
        <v>102.11</v>
      </c>
      <c r="R2861" s="39">
        <f t="shared" si="582"/>
        <v>-0.44316120065419501</v>
      </c>
      <c r="S2861" s="40"/>
      <c r="T2861" s="41" t="str">
        <f t="shared" si="583"/>
        <v/>
      </c>
      <c r="U2861" s="41" t="str">
        <f t="shared" si="584"/>
        <v/>
      </c>
      <c r="V2861" s="41">
        <f t="shared" si="572"/>
        <v>102.11</v>
      </c>
      <c r="W2861" s="18">
        <f>_xlfn.XLOOKUP($B2861,'[1]Query2 w Prices'!$B:$B,'[1]Query2 w Prices'!$L:$L)</f>
        <v>102.0318</v>
      </c>
    </row>
    <row r="2862" spans="2:23" ht="16.5" customHeight="1" x14ac:dyDescent="0.25">
      <c r="B2862" s="42" t="s">
        <v>4702</v>
      </c>
      <c r="C2862" s="33" t="s">
        <v>7524</v>
      </c>
      <c r="D2862" s="34" t="str">
        <f>_xlfn.XLOOKUP($B2862,[1]Redo!$A:$A,[1]Redo!$AD:$AD)</f>
        <v>SGN,S11,BFY,W74-1(CA),</v>
      </c>
      <c r="E2862" s="35">
        <v>1326</v>
      </c>
      <c r="F2862" s="36">
        <f>_xlfn.XLOOKUP($B2862,'[1]DOT Signs Costs (2)'!$A:$A,'[1]DOT Signs Costs (2)'!$Y:$Y)</f>
        <v>0.75524999999999998</v>
      </c>
      <c r="G2862" s="37">
        <f t="shared" si="574"/>
        <v>45.314999999999998</v>
      </c>
      <c r="H2862" s="36">
        <f>_xlfn.XLOOKUP($B2862,'[1]DOT Signs Costs (2)'!$A:$A,'[1]DOT Signs Costs (2)'!$W:$W)</f>
        <v>135.96</v>
      </c>
      <c r="I2862" s="36">
        <f t="shared" si="573"/>
        <v>35.036047500000002</v>
      </c>
      <c r="J2862" s="36">
        <f t="shared" si="575"/>
        <v>0.50601750000000001</v>
      </c>
      <c r="K2862" s="36">
        <f t="shared" si="576"/>
        <v>35.036047500000002</v>
      </c>
      <c r="L2862" s="36">
        <f t="shared" si="577"/>
        <v>171.50206500000002</v>
      </c>
      <c r="M2862" s="36">
        <f t="shared" si="578"/>
        <v>13.411461483000002</v>
      </c>
      <c r="N2862" s="36">
        <f t="shared" si="579"/>
        <v>184.91352648300003</v>
      </c>
      <c r="O2862" s="36">
        <f t="shared" si="580"/>
        <v>33.696124431968784</v>
      </c>
      <c r="P2862" s="36">
        <f t="shared" si="581"/>
        <v>218.60965091496882</v>
      </c>
      <c r="Q2862" s="38">
        <v>122.52</v>
      </c>
      <c r="R2862" s="39">
        <f t="shared" si="582"/>
        <v>-0.43954898840373791</v>
      </c>
      <c r="S2862" s="40"/>
      <c r="T2862" s="41" t="str">
        <f t="shared" si="583"/>
        <v/>
      </c>
      <c r="U2862" s="41" t="str">
        <f t="shared" si="584"/>
        <v/>
      </c>
      <c r="V2862" s="41">
        <f t="shared" si="572"/>
        <v>122.52</v>
      </c>
      <c r="W2862" s="18">
        <f>_xlfn.XLOOKUP($B2862,'[1]Query2 w Prices'!$B:$B,'[1]Query2 w Prices'!$L:$L)</f>
        <v>122.43810000000001</v>
      </c>
    </row>
    <row r="2863" spans="2:23" ht="16.5" customHeight="1" x14ac:dyDescent="0.25">
      <c r="B2863" s="32" t="s">
        <v>4703</v>
      </c>
      <c r="C2863" s="33" t="s">
        <v>7525</v>
      </c>
      <c r="D2863" s="34" t="str">
        <f>_xlfn.XLOOKUP($B2863,[1]Redo!$A:$A,[1]Redo!$AD:$AD)</f>
        <v>SGN,S11,BFY,W74-1(CA),</v>
      </c>
      <c r="E2863" s="35">
        <v>1326</v>
      </c>
      <c r="F2863" s="36">
        <f>_xlfn.XLOOKUP($B2863,'[1]DOT Signs Costs (2)'!$A:$A,'[1]DOT Signs Costs (2)'!$Y:$Y)</f>
        <v>1.1564000000000003</v>
      </c>
      <c r="G2863" s="37">
        <f t="shared" si="574"/>
        <v>69.384000000000015</v>
      </c>
      <c r="H2863" s="36">
        <f>_xlfn.XLOOKUP($B2863,'[1]DOT Signs Costs (2)'!$A:$A,'[1]DOT Signs Costs (2)'!$W:$W)</f>
        <v>217.536</v>
      </c>
      <c r="I2863" s="36">
        <f t="shared" si="573"/>
        <v>53.645396000000012</v>
      </c>
      <c r="J2863" s="36">
        <f t="shared" si="575"/>
        <v>0.77478800000000025</v>
      </c>
      <c r="K2863" s="36">
        <f t="shared" si="576"/>
        <v>53.645396000000012</v>
      </c>
      <c r="L2863" s="36">
        <f t="shared" si="577"/>
        <v>271.95618400000001</v>
      </c>
      <c r="M2863" s="36">
        <f t="shared" si="578"/>
        <v>21.266973588800003</v>
      </c>
      <c r="N2863" s="36">
        <f t="shared" si="579"/>
        <v>293.22315758880001</v>
      </c>
      <c r="O2863" s="36">
        <f t="shared" si="580"/>
        <v>53.432997533338138</v>
      </c>
      <c r="P2863" s="36">
        <f t="shared" si="581"/>
        <v>346.65615512213816</v>
      </c>
      <c r="Q2863" s="38" t="e">
        <v>#N/A</v>
      </c>
      <c r="R2863" s="39" t="str">
        <f t="shared" si="582"/>
        <v xml:space="preserve"> </v>
      </c>
      <c r="S2863" s="40"/>
      <c r="T2863" s="41" t="str">
        <f t="shared" si="583"/>
        <v/>
      </c>
      <c r="U2863" s="41" t="str">
        <f t="shared" si="584"/>
        <v/>
      </c>
      <c r="V2863" s="41" t="e">
        <f t="shared" si="572"/>
        <v>#N/A</v>
      </c>
      <c r="W2863" s="18" t="e">
        <f>_xlfn.XLOOKUP($B2863,'[1]Query2 w Prices'!$B:$B,'[1]Query2 w Prices'!$L:$L)</f>
        <v>#N/A</v>
      </c>
    </row>
    <row r="2864" spans="2:23" ht="16.5" customHeight="1" x14ac:dyDescent="0.25">
      <c r="B2864" s="42" t="s">
        <v>4705</v>
      </c>
      <c r="C2864" s="33" t="s">
        <v>7976</v>
      </c>
      <c r="D2864" s="34" t="str">
        <f>_xlfn.XLOOKUP($B2864,[1]Redo!$A:$A,[1]Redo!$AD:$AD)</f>
        <v>SGN,S11,BFY,W7-4b,</v>
      </c>
      <c r="E2864" s="35">
        <v>1326</v>
      </c>
      <c r="F2864" s="36">
        <f>_xlfn.XLOOKUP($B2864,'[1]DOT Signs Costs (2)'!$A:$A,'[1]DOT Signs Costs (2)'!$Y:$Y)</f>
        <v>2.9027500000000002</v>
      </c>
      <c r="G2864" s="37">
        <f t="shared" si="574"/>
        <v>174.16500000000002</v>
      </c>
      <c r="H2864" s="36">
        <f>_xlfn.XLOOKUP($B2864,'[1]DOT Signs Costs (2)'!$A:$A,'[1]DOT Signs Costs (2)'!$W:$W)</f>
        <v>589.16000000000008</v>
      </c>
      <c r="I2864" s="36">
        <f t="shared" si="573"/>
        <v>134.65857250000002</v>
      </c>
      <c r="J2864" s="36">
        <f t="shared" si="575"/>
        <v>1.9448425000000003</v>
      </c>
      <c r="K2864" s="36">
        <f t="shared" si="576"/>
        <v>134.65857250000002</v>
      </c>
      <c r="L2864" s="36">
        <f t="shared" si="577"/>
        <v>725.76341500000012</v>
      </c>
      <c r="M2864" s="36">
        <f t="shared" si="578"/>
        <v>56.75469905300001</v>
      </c>
      <c r="N2864" s="36">
        <f t="shared" si="579"/>
        <v>782.51811405300009</v>
      </c>
      <c r="O2864" s="36">
        <f t="shared" si="580"/>
        <v>142.59545119769024</v>
      </c>
      <c r="P2864" s="36">
        <f t="shared" si="581"/>
        <v>925.11356525069027</v>
      </c>
      <c r="Q2864" s="38" t="e">
        <v>#N/A</v>
      </c>
      <c r="R2864" s="39" t="str">
        <f t="shared" si="582"/>
        <v xml:space="preserve"> </v>
      </c>
      <c r="S2864" s="40"/>
      <c r="T2864" s="41" t="str">
        <f t="shared" si="583"/>
        <v/>
      </c>
      <c r="U2864" s="41" t="str">
        <f t="shared" si="584"/>
        <v/>
      </c>
      <c r="V2864" s="41" t="e">
        <f t="shared" si="572"/>
        <v>#N/A</v>
      </c>
      <c r="W2864" s="18" t="e">
        <f>_xlfn.XLOOKUP($B2864,'[1]Query2 w Prices'!$B:$B,'[1]Query2 w Prices'!$L:$L)</f>
        <v>#N/A</v>
      </c>
    </row>
    <row r="2865" spans="2:23" ht="16.5" customHeight="1" x14ac:dyDescent="0.25">
      <c r="B2865" s="32" t="s">
        <v>4704</v>
      </c>
      <c r="C2865" s="33" t="s">
        <v>7977</v>
      </c>
      <c r="D2865" s="34" t="str">
        <f>_xlfn.XLOOKUP($B2865,[1]Redo!$A:$A,[1]Redo!$AD:$AD)</f>
        <v>SGN,S11,BFY,W7-4b,</v>
      </c>
      <c r="E2865" s="35">
        <v>1326</v>
      </c>
      <c r="F2865" s="36">
        <f>_xlfn.XLOOKUP($B2865,'[1]DOT Signs Costs (2)'!$A:$A,'[1]DOT Signs Costs (2)'!$Y:$Y)</f>
        <v>1.4440250000000003</v>
      </c>
      <c r="G2865" s="37">
        <f t="shared" si="574"/>
        <v>86.641500000000022</v>
      </c>
      <c r="H2865" s="36">
        <f>_xlfn.XLOOKUP($B2865,'[1]DOT Signs Costs (2)'!$A:$A,'[1]DOT Signs Costs (2)'!$W:$W)</f>
        <v>285.51600000000008</v>
      </c>
      <c r="I2865" s="36">
        <f t="shared" si="573"/>
        <v>66.988319750000016</v>
      </c>
      <c r="J2865" s="36">
        <f t="shared" si="575"/>
        <v>0.96749675000000024</v>
      </c>
      <c r="K2865" s="36">
        <f t="shared" si="576"/>
        <v>66.988319750000016</v>
      </c>
      <c r="L2865" s="36">
        <f t="shared" si="577"/>
        <v>353.4718165000001</v>
      </c>
      <c r="M2865" s="36">
        <f t="shared" si="578"/>
        <v>27.64149605030001</v>
      </c>
      <c r="N2865" s="36">
        <f t="shared" si="579"/>
        <v>381.11331255030012</v>
      </c>
      <c r="O2865" s="36">
        <f t="shared" si="580"/>
        <v>69.448903206955791</v>
      </c>
      <c r="P2865" s="36">
        <f t="shared" si="581"/>
        <v>450.5622157572559</v>
      </c>
      <c r="Q2865" s="38" t="e">
        <v>#N/A</v>
      </c>
      <c r="R2865" s="39" t="str">
        <f t="shared" si="582"/>
        <v xml:space="preserve"> </v>
      </c>
      <c r="S2865" s="40"/>
      <c r="T2865" s="41" t="str">
        <f t="shared" si="583"/>
        <v/>
      </c>
      <c r="U2865" s="41" t="str">
        <f t="shared" si="584"/>
        <v/>
      </c>
      <c r="V2865" s="41" t="e">
        <f t="shared" si="572"/>
        <v>#N/A</v>
      </c>
      <c r="W2865" s="18" t="e">
        <f>_xlfn.XLOOKUP($B2865,'[1]Query2 w Prices'!$B:$B,'[1]Query2 w Prices'!$L:$L)</f>
        <v>#N/A</v>
      </c>
    </row>
    <row r="2866" spans="2:23" ht="16.5" customHeight="1" x14ac:dyDescent="0.25">
      <c r="B2866" s="42" t="s">
        <v>4706</v>
      </c>
      <c r="C2866" s="33" t="s">
        <v>7978</v>
      </c>
      <c r="D2866" s="34" t="str">
        <f>_xlfn.XLOOKUP($B2866,[1]Redo!$A:$A,[1]Redo!$AD:$AD)</f>
        <v>SGN,S11,BFY,W7-4c,</v>
      </c>
      <c r="E2866" s="35">
        <v>1326</v>
      </c>
      <c r="F2866" s="36">
        <f>_xlfn.XLOOKUP($B2866,'[1]DOT Signs Costs (2)'!$A:$A,'[1]DOT Signs Costs (2)'!$Y:$Y)</f>
        <v>1.4963750000000002</v>
      </c>
      <c r="G2866" s="37">
        <f t="shared" si="574"/>
        <v>89.782500000000013</v>
      </c>
      <c r="H2866" s="36">
        <f>_xlfn.XLOOKUP($B2866,'[1]DOT Signs Costs (2)'!$A:$A,'[1]DOT Signs Costs (2)'!$W:$W)</f>
        <v>294.58000000000004</v>
      </c>
      <c r="I2866" s="36">
        <f t="shared" si="573"/>
        <v>69.416836250000017</v>
      </c>
      <c r="J2866" s="36">
        <f t="shared" si="575"/>
        <v>1.0025712500000001</v>
      </c>
      <c r="K2866" s="36">
        <f t="shared" si="576"/>
        <v>69.416836250000017</v>
      </c>
      <c r="L2866" s="36">
        <f t="shared" si="577"/>
        <v>364.99940750000007</v>
      </c>
      <c r="M2866" s="36">
        <f t="shared" si="578"/>
        <v>28.542953666500008</v>
      </c>
      <c r="N2866" s="36">
        <f t="shared" si="579"/>
        <v>393.54236116650009</v>
      </c>
      <c r="O2866" s="36">
        <f t="shared" si="580"/>
        <v>71.713803870028514</v>
      </c>
      <c r="P2866" s="36">
        <f t="shared" si="581"/>
        <v>465.25616503652861</v>
      </c>
      <c r="Q2866" s="38">
        <v>777.79</v>
      </c>
      <c r="R2866" s="39">
        <f t="shared" si="582"/>
        <v>0.67174571440430764</v>
      </c>
      <c r="S2866" s="40"/>
      <c r="T2866" s="41" t="str">
        <f t="shared" si="583"/>
        <v/>
      </c>
      <c r="U2866" s="41" t="str">
        <f t="shared" si="584"/>
        <v/>
      </c>
      <c r="V2866" s="41">
        <f t="shared" si="572"/>
        <v>777.79</v>
      </c>
      <c r="W2866" s="18">
        <f>_xlfn.XLOOKUP($B2866,'[1]Query2 w Prices'!$B:$B,'[1]Query2 w Prices'!$L:$L)</f>
        <v>777.70870000000002</v>
      </c>
    </row>
    <row r="2867" spans="2:23" ht="16.5" customHeight="1" x14ac:dyDescent="0.25">
      <c r="B2867" s="32" t="s">
        <v>4709</v>
      </c>
      <c r="C2867" s="33" t="s">
        <v>7979</v>
      </c>
      <c r="D2867" s="34" t="str">
        <f>_xlfn.XLOOKUP($B2867,[1]Redo!$A:$A,[1]Redo!$AD:$AD)</f>
        <v>SGN,S11,BFY,W7-4dP,</v>
      </c>
      <c r="E2867" s="35">
        <v>1326</v>
      </c>
      <c r="F2867" s="36">
        <f>_xlfn.XLOOKUP($B2867,'[1]DOT Signs Costs (2)'!$A:$A,'[1]DOT Signs Costs (2)'!$Y:$Y)</f>
        <v>0.12470000000000001</v>
      </c>
      <c r="G2867" s="37">
        <f t="shared" si="574"/>
        <v>7.4820000000000002</v>
      </c>
      <c r="H2867" s="36">
        <f>_xlfn.XLOOKUP($B2867,'[1]DOT Signs Costs (2)'!$A:$A,'[1]DOT Signs Costs (2)'!$W:$W)</f>
        <v>18.128</v>
      </c>
      <c r="I2867" s="36">
        <f t="shared" si="573"/>
        <v>5.7848329999999999</v>
      </c>
      <c r="J2867" s="36">
        <f t="shared" si="575"/>
        <v>8.3549000000000012E-2</v>
      </c>
      <c r="K2867" s="36">
        <f t="shared" si="576"/>
        <v>5.7848329999999999</v>
      </c>
      <c r="L2867" s="36">
        <f t="shared" si="577"/>
        <v>23.996382000000001</v>
      </c>
      <c r="M2867" s="36">
        <f t="shared" si="578"/>
        <v>1.8765170724000002</v>
      </c>
      <c r="N2867" s="36">
        <f t="shared" si="579"/>
        <v>25.872899072399999</v>
      </c>
      <c r="O2867" s="36">
        <f t="shared" si="580"/>
        <v>4.7147250022269755</v>
      </c>
      <c r="P2867" s="36">
        <f t="shared" si="581"/>
        <v>30.587624074626973</v>
      </c>
      <c r="Q2867" s="38">
        <v>20.48</v>
      </c>
      <c r="R2867" s="39">
        <f t="shared" si="582"/>
        <v>-0.33044815935904753</v>
      </c>
      <c r="S2867" s="40"/>
      <c r="T2867" s="41" t="str">
        <f t="shared" si="583"/>
        <v/>
      </c>
      <c r="U2867" s="41" t="str">
        <f t="shared" si="584"/>
        <v/>
      </c>
      <c r="V2867" s="41">
        <f t="shared" si="572"/>
        <v>20.48</v>
      </c>
      <c r="W2867" s="18">
        <f>_xlfn.XLOOKUP($B2867,'[1]Query2 w Prices'!$B:$B,'[1]Query2 w Prices'!$L:$L)</f>
        <v>20.406400000000001</v>
      </c>
    </row>
    <row r="2868" spans="2:23" ht="16.5" customHeight="1" x14ac:dyDescent="0.25">
      <c r="B2868" s="42" t="s">
        <v>4712</v>
      </c>
      <c r="C2868" s="33" t="s">
        <v>7980</v>
      </c>
      <c r="D2868" s="34" t="str">
        <f>_xlfn.XLOOKUP($B2868,[1]Redo!$A:$A,[1]Redo!$AD:$AD)</f>
        <v>SGN,S11,BFY,W7-4eP,</v>
      </c>
      <c r="E2868" s="35">
        <v>1326</v>
      </c>
      <c r="F2868" s="36">
        <f>_xlfn.XLOOKUP($B2868,'[1]DOT Signs Costs (2)'!$A:$A,'[1]DOT Signs Costs (2)'!$Y:$Y)</f>
        <v>0.12470000000000001</v>
      </c>
      <c r="G2868" s="37">
        <f t="shared" si="574"/>
        <v>7.4820000000000002</v>
      </c>
      <c r="H2868" s="36">
        <f>_xlfn.XLOOKUP($B2868,'[1]DOT Signs Costs (2)'!$A:$A,'[1]DOT Signs Costs (2)'!$W:$W)</f>
        <v>18.128</v>
      </c>
      <c r="I2868" s="36">
        <f t="shared" si="573"/>
        <v>5.7848329999999999</v>
      </c>
      <c r="J2868" s="36">
        <f t="shared" si="575"/>
        <v>8.3549000000000012E-2</v>
      </c>
      <c r="K2868" s="36">
        <f t="shared" si="576"/>
        <v>5.7848329999999999</v>
      </c>
      <c r="L2868" s="36">
        <f t="shared" si="577"/>
        <v>23.996382000000001</v>
      </c>
      <c r="M2868" s="36">
        <f t="shared" si="578"/>
        <v>1.8765170724000002</v>
      </c>
      <c r="N2868" s="36">
        <f t="shared" si="579"/>
        <v>25.872899072399999</v>
      </c>
      <c r="O2868" s="36">
        <f t="shared" si="580"/>
        <v>4.7147250022269755</v>
      </c>
      <c r="P2868" s="36">
        <f t="shared" si="581"/>
        <v>30.587624074626973</v>
      </c>
      <c r="Q2868" s="38">
        <v>20.48</v>
      </c>
      <c r="R2868" s="39">
        <f t="shared" si="582"/>
        <v>-0.33044815935904753</v>
      </c>
      <c r="S2868" s="40"/>
      <c r="T2868" s="41" t="str">
        <f t="shared" si="583"/>
        <v/>
      </c>
      <c r="U2868" s="41" t="str">
        <f t="shared" si="584"/>
        <v/>
      </c>
      <c r="V2868" s="41">
        <f t="shared" si="572"/>
        <v>20.48</v>
      </c>
      <c r="W2868" s="18">
        <f>_xlfn.XLOOKUP($B2868,'[1]Query2 w Prices'!$B:$B,'[1]Query2 w Prices'!$L:$L)</f>
        <v>20.406400000000001</v>
      </c>
    </row>
    <row r="2869" spans="2:23" ht="16.5" customHeight="1" x14ac:dyDescent="0.25">
      <c r="B2869" s="32" t="s">
        <v>4715</v>
      </c>
      <c r="C2869" s="33" t="s">
        <v>7981</v>
      </c>
      <c r="D2869" s="34" t="str">
        <f>_xlfn.XLOOKUP($B2869,[1]Redo!$A:$A,[1]Redo!$AD:$AD)</f>
        <v>SGN,S11,BFY,W7-4fP,</v>
      </c>
      <c r="E2869" s="35">
        <v>1326</v>
      </c>
      <c r="F2869" s="36">
        <f>_xlfn.XLOOKUP($B2869,'[1]DOT Signs Costs (2)'!$A:$A,'[1]DOT Signs Costs (2)'!$Y:$Y)</f>
        <v>0.12470000000000001</v>
      </c>
      <c r="G2869" s="37">
        <f t="shared" si="574"/>
        <v>7.4820000000000002</v>
      </c>
      <c r="H2869" s="36">
        <f>_xlfn.XLOOKUP($B2869,'[1]DOT Signs Costs (2)'!$A:$A,'[1]DOT Signs Costs (2)'!$W:$W)</f>
        <v>18.128</v>
      </c>
      <c r="I2869" s="36">
        <f t="shared" si="573"/>
        <v>5.7848329999999999</v>
      </c>
      <c r="J2869" s="36">
        <f t="shared" si="575"/>
        <v>8.3549000000000012E-2</v>
      </c>
      <c r="K2869" s="36">
        <f t="shared" si="576"/>
        <v>5.7848329999999999</v>
      </c>
      <c r="L2869" s="36">
        <f t="shared" si="577"/>
        <v>23.996382000000001</v>
      </c>
      <c r="M2869" s="36">
        <f t="shared" si="578"/>
        <v>1.8765170724000002</v>
      </c>
      <c r="N2869" s="36">
        <f t="shared" si="579"/>
        <v>25.872899072399999</v>
      </c>
      <c r="O2869" s="36">
        <f t="shared" si="580"/>
        <v>4.7147250022269755</v>
      </c>
      <c r="P2869" s="36">
        <f t="shared" si="581"/>
        <v>30.587624074626973</v>
      </c>
      <c r="Q2869" s="38">
        <v>20.48</v>
      </c>
      <c r="R2869" s="39">
        <f t="shared" si="582"/>
        <v>-0.33044815935904753</v>
      </c>
      <c r="S2869" s="40"/>
      <c r="T2869" s="41" t="str">
        <f t="shared" si="583"/>
        <v/>
      </c>
      <c r="U2869" s="41" t="str">
        <f t="shared" si="584"/>
        <v/>
      </c>
      <c r="V2869" s="41">
        <f t="shared" si="572"/>
        <v>20.48</v>
      </c>
      <c r="W2869" s="18">
        <f>_xlfn.XLOOKUP($B2869,'[1]Query2 w Prices'!$B:$B,'[1]Query2 w Prices'!$L:$L)</f>
        <v>20.406400000000001</v>
      </c>
    </row>
    <row r="2870" spans="2:23" ht="16.5" customHeight="1" x14ac:dyDescent="0.25">
      <c r="B2870" s="42" t="s">
        <v>4721</v>
      </c>
      <c r="C2870" s="33" t="s">
        <v>7526</v>
      </c>
      <c r="D2870" s="34" t="str">
        <f>_xlfn.XLOOKUP($B2870,[1]Redo!$A:$A,[1]Redo!$AD:$AD)</f>
        <v>SGN,S11,BFY,W7-5,</v>
      </c>
      <c r="E2870" s="35">
        <v>1326</v>
      </c>
      <c r="F2870" s="36">
        <f>_xlfn.XLOOKUP($B2870,'[1]DOT Signs Costs (2)'!$A:$A,'[1]DOT Signs Costs (2)'!$Y:$Y)</f>
        <v>0.33468750000000008</v>
      </c>
      <c r="G2870" s="37">
        <f t="shared" si="574"/>
        <v>20.081250000000004</v>
      </c>
      <c r="H2870" s="36">
        <f>_xlfn.XLOOKUP($B2870,'[1]DOT Signs Costs (2)'!$A:$A,'[1]DOT Signs Costs (2)'!$W:$W)</f>
        <v>56.650000000000006</v>
      </c>
      <c r="I2870" s="36">
        <f t="shared" si="573"/>
        <v>15.526153125000004</v>
      </c>
      <c r="J2870" s="36">
        <f t="shared" si="575"/>
        <v>0.22424062500000008</v>
      </c>
      <c r="K2870" s="36">
        <f t="shared" si="576"/>
        <v>15.526153125000004</v>
      </c>
      <c r="L2870" s="36">
        <f t="shared" si="577"/>
        <v>72.400393750000006</v>
      </c>
      <c r="M2870" s="36">
        <f t="shared" si="578"/>
        <v>5.6617107912500009</v>
      </c>
      <c r="N2870" s="36">
        <f t="shared" si="579"/>
        <v>78.062104541250008</v>
      </c>
      <c r="O2870" s="36">
        <f t="shared" si="580"/>
        <v>14.224975522735164</v>
      </c>
      <c r="P2870" s="36">
        <f t="shared" si="581"/>
        <v>92.287080063985172</v>
      </c>
      <c r="Q2870" s="38">
        <v>55.63</v>
      </c>
      <c r="R2870" s="39">
        <f t="shared" si="582"/>
        <v>-0.39720706342176831</v>
      </c>
      <c r="S2870" s="40"/>
      <c r="T2870" s="41" t="str">
        <f t="shared" si="583"/>
        <v/>
      </c>
      <c r="U2870" s="41" t="str">
        <f t="shared" si="584"/>
        <v/>
      </c>
      <c r="V2870" s="41">
        <f t="shared" si="572"/>
        <v>55.63</v>
      </c>
      <c r="W2870" s="18">
        <f>_xlfn.XLOOKUP($B2870,'[1]Query2 w Prices'!$B:$B,'[1]Query2 w Prices'!$L:$L)</f>
        <v>55.550600000000003</v>
      </c>
    </row>
    <row r="2871" spans="2:23" ht="16.5" customHeight="1" x14ac:dyDescent="0.25">
      <c r="B2871" s="32" t="s">
        <v>4718</v>
      </c>
      <c r="C2871" s="33" t="s">
        <v>7527</v>
      </c>
      <c r="D2871" s="34" t="str">
        <f>_xlfn.XLOOKUP($B2871,[1]Redo!$A:$A,[1]Redo!$AD:$AD)</f>
        <v>SGN,S11,BFY,W7-5,</v>
      </c>
      <c r="E2871" s="35">
        <v>1326</v>
      </c>
      <c r="F2871" s="36">
        <f>_xlfn.XLOOKUP($B2871,'[1]DOT Signs Costs (2)'!$A:$A,'[1]DOT Signs Costs (2)'!$Y:$Y)</f>
        <v>0.14528749999999999</v>
      </c>
      <c r="G2871" s="37">
        <f t="shared" si="574"/>
        <v>8.7172499999999999</v>
      </c>
      <c r="H2871" s="36">
        <f>_xlfn.XLOOKUP($B2871,'[1]DOT Signs Costs (2)'!$A:$A,'[1]DOT Signs Costs (2)'!$W:$W)</f>
        <v>20.394000000000002</v>
      </c>
      <c r="I2871" s="36">
        <f t="shared" si="573"/>
        <v>6.7398871249999992</v>
      </c>
      <c r="J2871" s="36">
        <f t="shared" si="575"/>
        <v>9.7342625000000002E-2</v>
      </c>
      <c r="K2871" s="36">
        <f t="shared" si="576"/>
        <v>6.7398871249999992</v>
      </c>
      <c r="L2871" s="36">
        <f t="shared" si="577"/>
        <v>27.231229750000001</v>
      </c>
      <c r="M2871" s="36">
        <f t="shared" si="578"/>
        <v>2.1294821664500003</v>
      </c>
      <c r="N2871" s="36">
        <f t="shared" si="579"/>
        <v>29.360711916450001</v>
      </c>
      <c r="O2871" s="36">
        <f t="shared" si="580"/>
        <v>5.3502965465257235</v>
      </c>
      <c r="P2871" s="36">
        <f t="shared" si="581"/>
        <v>34.711008462975727</v>
      </c>
      <c r="Q2871" s="38">
        <v>22.75</v>
      </c>
      <c r="R2871" s="39">
        <f t="shared" si="582"/>
        <v>-0.34458833069439221</v>
      </c>
      <c r="S2871" s="40"/>
      <c r="T2871" s="41" t="str">
        <f t="shared" si="583"/>
        <v/>
      </c>
      <c r="U2871" s="41" t="str">
        <f t="shared" si="584"/>
        <v/>
      </c>
      <c r="V2871" s="41">
        <f t="shared" si="572"/>
        <v>22.75</v>
      </c>
      <c r="W2871" s="18">
        <f>_xlfn.XLOOKUP($B2871,'[1]Query2 w Prices'!$B:$B,'[1]Query2 w Prices'!$L:$L)</f>
        <v>22.6737</v>
      </c>
    </row>
    <row r="2872" spans="2:23" ht="16.5" customHeight="1" x14ac:dyDescent="0.25">
      <c r="B2872" s="42" t="s">
        <v>4722</v>
      </c>
      <c r="C2872" s="33" t="s">
        <v>7528</v>
      </c>
      <c r="D2872" s="34" t="str">
        <f>_xlfn.XLOOKUP($B2872,[1]Redo!$A:$A,[1]Redo!$AD:$AD)</f>
        <v>SGN,S11,BFY,W7-6,</v>
      </c>
      <c r="E2872" s="35">
        <v>1326</v>
      </c>
      <c r="F2872" s="36">
        <f>_xlfn.XLOOKUP($B2872,'[1]DOT Signs Costs (2)'!$A:$A,'[1]DOT Signs Costs (2)'!$Y:$Y)</f>
        <v>0.33468750000000008</v>
      </c>
      <c r="G2872" s="37">
        <f t="shared" si="574"/>
        <v>20.081250000000004</v>
      </c>
      <c r="H2872" s="36">
        <f>_xlfn.XLOOKUP($B2872,'[1]DOT Signs Costs (2)'!$A:$A,'[1]DOT Signs Costs (2)'!$W:$W)</f>
        <v>56.650000000000006</v>
      </c>
      <c r="I2872" s="36">
        <f t="shared" si="573"/>
        <v>15.526153125000004</v>
      </c>
      <c r="J2872" s="36">
        <f t="shared" si="575"/>
        <v>0.22424062500000008</v>
      </c>
      <c r="K2872" s="36">
        <f t="shared" si="576"/>
        <v>15.526153125000004</v>
      </c>
      <c r="L2872" s="36">
        <f t="shared" si="577"/>
        <v>72.400393750000006</v>
      </c>
      <c r="M2872" s="36">
        <f t="shared" si="578"/>
        <v>5.6617107912500009</v>
      </c>
      <c r="N2872" s="36">
        <f t="shared" si="579"/>
        <v>78.062104541250008</v>
      </c>
      <c r="O2872" s="36">
        <f t="shared" si="580"/>
        <v>14.224975522735164</v>
      </c>
      <c r="P2872" s="36">
        <f t="shared" si="581"/>
        <v>92.287080063985172</v>
      </c>
      <c r="Q2872" s="38">
        <v>55.63</v>
      </c>
      <c r="R2872" s="39">
        <f t="shared" si="582"/>
        <v>-0.39720706342176831</v>
      </c>
      <c r="S2872" s="40"/>
      <c r="T2872" s="41" t="str">
        <f t="shared" si="583"/>
        <v/>
      </c>
      <c r="U2872" s="41" t="str">
        <f t="shared" si="584"/>
        <v/>
      </c>
      <c r="V2872" s="41">
        <f t="shared" si="572"/>
        <v>55.63</v>
      </c>
      <c r="W2872" s="18">
        <f>_xlfn.XLOOKUP($B2872,'[1]Query2 w Prices'!$B:$B,'[1]Query2 w Prices'!$L:$L)</f>
        <v>55.550600000000003</v>
      </c>
    </row>
    <row r="2873" spans="2:23" ht="16.5" customHeight="1" x14ac:dyDescent="0.25">
      <c r="B2873" s="32" t="s">
        <v>4725</v>
      </c>
      <c r="C2873" s="33" t="s">
        <v>7529</v>
      </c>
      <c r="D2873" s="34" t="str">
        <f>_xlfn.XLOOKUP($B2873,[1]Redo!$A:$A,[1]Redo!$AD:$AD)</f>
        <v>SGN,S11,BFY,W7-6,</v>
      </c>
      <c r="E2873" s="35">
        <v>1326</v>
      </c>
      <c r="F2873" s="36">
        <f>_xlfn.XLOOKUP($B2873,'[1]DOT Signs Costs (2)'!$A:$A,'[1]DOT Signs Costs (2)'!$Y:$Y)</f>
        <v>0.46115</v>
      </c>
      <c r="G2873" s="37">
        <f t="shared" si="574"/>
        <v>27.669</v>
      </c>
      <c r="H2873" s="36">
        <f>_xlfn.XLOOKUP($B2873,'[1]DOT Signs Costs (2)'!$A:$A,'[1]DOT Signs Costs (2)'!$W:$W)</f>
        <v>81.576000000000008</v>
      </c>
      <c r="I2873" s="36">
        <f t="shared" si="573"/>
        <v>21.3927485</v>
      </c>
      <c r="J2873" s="36">
        <f t="shared" si="575"/>
        <v>0.30897050000000004</v>
      </c>
      <c r="K2873" s="36">
        <f t="shared" si="576"/>
        <v>21.3927485</v>
      </c>
      <c r="L2873" s="36">
        <f t="shared" si="577"/>
        <v>103.277719</v>
      </c>
      <c r="M2873" s="36">
        <f t="shared" si="578"/>
        <v>8.0763176258000016</v>
      </c>
      <c r="N2873" s="36">
        <f t="shared" si="579"/>
        <v>111.35403662580001</v>
      </c>
      <c r="O2873" s="36">
        <f t="shared" si="580"/>
        <v>20.291644129613871</v>
      </c>
      <c r="P2873" s="36">
        <f t="shared" si="581"/>
        <v>131.64568075541388</v>
      </c>
      <c r="Q2873" s="38">
        <v>74.900000000000006</v>
      </c>
      <c r="R2873" s="39">
        <f t="shared" si="582"/>
        <v>-0.43104855723175883</v>
      </c>
      <c r="S2873" s="40"/>
      <c r="T2873" s="41" t="str">
        <f t="shared" si="583"/>
        <v/>
      </c>
      <c r="U2873" s="41" t="str">
        <f t="shared" si="584"/>
        <v/>
      </c>
      <c r="V2873" s="41">
        <f t="shared" si="572"/>
        <v>74.900000000000006</v>
      </c>
      <c r="W2873" s="18">
        <f>_xlfn.XLOOKUP($B2873,'[1]Query2 w Prices'!$B:$B,'[1]Query2 w Prices'!$L:$L)</f>
        <v>74.823300000000003</v>
      </c>
    </row>
    <row r="2874" spans="2:23" ht="16.5" customHeight="1" x14ac:dyDescent="0.25">
      <c r="B2874" s="42" t="s">
        <v>4726</v>
      </c>
      <c r="C2874" s="33" t="s">
        <v>7530</v>
      </c>
      <c r="D2874" s="34" t="str">
        <f>_xlfn.XLOOKUP($B2874,[1]Redo!$A:$A,[1]Redo!$AD:$AD)</f>
        <v>SGN,S11,BFY,W7-6,</v>
      </c>
      <c r="E2874" s="35">
        <v>1326</v>
      </c>
      <c r="F2874" s="36">
        <f>_xlfn.XLOOKUP($B2874,'[1]DOT Signs Costs (2)'!$A:$A,'[1]DOT Signs Costs (2)'!$Y:$Y)</f>
        <v>0.77759999999999996</v>
      </c>
      <c r="G2874" s="37">
        <f t="shared" si="574"/>
        <v>46.655999999999999</v>
      </c>
      <c r="H2874" s="36">
        <f>_xlfn.XLOOKUP($B2874,'[1]DOT Signs Costs (2)'!$A:$A,'[1]DOT Signs Costs (2)'!$W:$W)</f>
        <v>145.024</v>
      </c>
      <c r="I2874" s="36">
        <f t="shared" si="573"/>
        <v>36.072863999999996</v>
      </c>
      <c r="J2874" s="36">
        <f t="shared" si="575"/>
        <v>0.52099200000000001</v>
      </c>
      <c r="K2874" s="36">
        <f t="shared" si="576"/>
        <v>36.072863999999996</v>
      </c>
      <c r="L2874" s="36">
        <f t="shared" si="577"/>
        <v>181.61785600000002</v>
      </c>
      <c r="M2874" s="36">
        <f t="shared" si="578"/>
        <v>14.202516339200002</v>
      </c>
      <c r="N2874" s="36">
        <f t="shared" si="579"/>
        <v>195.82037233920002</v>
      </c>
      <c r="O2874" s="36">
        <f t="shared" si="580"/>
        <v>35.683639580919262</v>
      </c>
      <c r="P2874" s="36">
        <f t="shared" si="581"/>
        <v>231.5040119201193</v>
      </c>
      <c r="Q2874" s="38">
        <v>140.65</v>
      </c>
      <c r="R2874" s="39">
        <f t="shared" si="582"/>
        <v>-0.39245113363939699</v>
      </c>
      <c r="S2874" s="40"/>
      <c r="T2874" s="41" t="str">
        <f t="shared" si="583"/>
        <v/>
      </c>
      <c r="U2874" s="41" t="str">
        <f t="shared" si="584"/>
        <v/>
      </c>
      <c r="V2874" s="41">
        <f t="shared" si="572"/>
        <v>140.65</v>
      </c>
      <c r="W2874" s="18">
        <f>_xlfn.XLOOKUP($B2874,'[1]Query2 w Prices'!$B:$B,'[1]Query2 w Prices'!$L:$L)</f>
        <v>140.5771</v>
      </c>
    </row>
    <row r="2875" spans="2:23" ht="16.5" customHeight="1" x14ac:dyDescent="0.25">
      <c r="B2875" s="32" t="s">
        <v>4727</v>
      </c>
      <c r="C2875" s="33" t="s">
        <v>7531</v>
      </c>
      <c r="D2875" s="34" t="str">
        <f>_xlfn.XLOOKUP($B2875,[1]Redo!$A:$A,[1]Redo!$AD:$AD)</f>
        <v>SGN,S11,BFY,W8-1,</v>
      </c>
      <c r="E2875" s="35">
        <v>1326</v>
      </c>
      <c r="F2875" s="36">
        <f>_xlfn.XLOOKUP($B2875,'[1]DOT Signs Costs (2)'!$A:$A,'[1]DOT Signs Costs (2)'!$Y:$Y)</f>
        <v>0.33468750000000008</v>
      </c>
      <c r="G2875" s="37">
        <f t="shared" si="574"/>
        <v>20.081250000000004</v>
      </c>
      <c r="H2875" s="36">
        <f>_xlfn.XLOOKUP($B2875,'[1]DOT Signs Costs (2)'!$A:$A,'[1]DOT Signs Costs (2)'!$W:$W)</f>
        <v>56.650000000000006</v>
      </c>
      <c r="I2875" s="36">
        <f t="shared" si="573"/>
        <v>15.526153125000004</v>
      </c>
      <c r="J2875" s="36">
        <f t="shared" si="575"/>
        <v>0.22424062500000008</v>
      </c>
      <c r="K2875" s="36">
        <f t="shared" si="576"/>
        <v>15.526153125000004</v>
      </c>
      <c r="L2875" s="36">
        <f t="shared" si="577"/>
        <v>72.400393750000006</v>
      </c>
      <c r="M2875" s="36">
        <f t="shared" si="578"/>
        <v>5.6617107912500009</v>
      </c>
      <c r="N2875" s="36">
        <f t="shared" si="579"/>
        <v>78.062104541250008</v>
      </c>
      <c r="O2875" s="36">
        <f t="shared" si="580"/>
        <v>14.224975522735164</v>
      </c>
      <c r="P2875" s="36">
        <f t="shared" si="581"/>
        <v>92.287080063985172</v>
      </c>
      <c r="Q2875" s="38">
        <v>55.63</v>
      </c>
      <c r="R2875" s="39">
        <f t="shared" si="582"/>
        <v>-0.39720706342176831</v>
      </c>
      <c r="S2875" s="40"/>
      <c r="T2875" s="41" t="str">
        <f t="shared" si="583"/>
        <v/>
      </c>
      <c r="U2875" s="41" t="str">
        <f t="shared" si="584"/>
        <v/>
      </c>
      <c r="V2875" s="41">
        <f t="shared" si="572"/>
        <v>55.63</v>
      </c>
      <c r="W2875" s="18">
        <f>_xlfn.XLOOKUP($B2875,'[1]Query2 w Prices'!$B:$B,'[1]Query2 w Prices'!$L:$L)</f>
        <v>55.550600000000003</v>
      </c>
    </row>
    <row r="2876" spans="2:23" ht="16.5" customHeight="1" x14ac:dyDescent="0.25">
      <c r="B2876" s="42" t="s">
        <v>4730</v>
      </c>
      <c r="C2876" s="33" t="s">
        <v>7532</v>
      </c>
      <c r="D2876" s="34" t="str">
        <f>_xlfn.XLOOKUP($B2876,[1]Redo!$A:$A,[1]Redo!$AD:$AD)</f>
        <v>SGN,S11,BFY,W8-1,</v>
      </c>
      <c r="E2876" s="35">
        <v>1326</v>
      </c>
      <c r="F2876" s="36">
        <f>_xlfn.XLOOKUP($B2876,'[1]DOT Signs Costs (2)'!$A:$A,'[1]DOT Signs Costs (2)'!$Y:$Y)</f>
        <v>0.46115</v>
      </c>
      <c r="G2876" s="37">
        <f t="shared" si="574"/>
        <v>27.669</v>
      </c>
      <c r="H2876" s="36">
        <f>_xlfn.XLOOKUP($B2876,'[1]DOT Signs Costs (2)'!$A:$A,'[1]DOT Signs Costs (2)'!$W:$W)</f>
        <v>81.576000000000008</v>
      </c>
      <c r="I2876" s="36">
        <f t="shared" si="573"/>
        <v>21.3927485</v>
      </c>
      <c r="J2876" s="36">
        <f t="shared" si="575"/>
        <v>0.30897050000000004</v>
      </c>
      <c r="K2876" s="36">
        <f t="shared" si="576"/>
        <v>21.3927485</v>
      </c>
      <c r="L2876" s="36">
        <f t="shared" si="577"/>
        <v>103.277719</v>
      </c>
      <c r="M2876" s="36">
        <f t="shared" si="578"/>
        <v>8.0763176258000016</v>
      </c>
      <c r="N2876" s="36">
        <f t="shared" si="579"/>
        <v>111.35403662580001</v>
      </c>
      <c r="O2876" s="36">
        <f t="shared" si="580"/>
        <v>20.291644129613871</v>
      </c>
      <c r="P2876" s="36">
        <f t="shared" si="581"/>
        <v>131.64568075541388</v>
      </c>
      <c r="Q2876" s="38">
        <v>74.900000000000006</v>
      </c>
      <c r="R2876" s="39">
        <f t="shared" si="582"/>
        <v>-0.43104855723175883</v>
      </c>
      <c r="S2876" s="40"/>
      <c r="T2876" s="41" t="str">
        <f t="shared" si="583"/>
        <v/>
      </c>
      <c r="U2876" s="41" t="str">
        <f t="shared" si="584"/>
        <v/>
      </c>
      <c r="V2876" s="41">
        <f t="shared" si="572"/>
        <v>74.900000000000006</v>
      </c>
      <c r="W2876" s="18">
        <f>_xlfn.XLOOKUP($B2876,'[1]Query2 w Prices'!$B:$B,'[1]Query2 w Prices'!$L:$L)</f>
        <v>74.823300000000003</v>
      </c>
    </row>
    <row r="2877" spans="2:23" ht="16.5" customHeight="1" x14ac:dyDescent="0.25">
      <c r="B2877" s="32" t="s">
        <v>4731</v>
      </c>
      <c r="C2877" s="33" t="s">
        <v>7533</v>
      </c>
      <c r="D2877" s="34" t="str">
        <f>_xlfn.XLOOKUP($B2877,[1]Redo!$A:$A,[1]Redo!$AD:$AD)</f>
        <v>SGN,S11,BFY,W8-1,</v>
      </c>
      <c r="E2877" s="35">
        <v>1326</v>
      </c>
      <c r="F2877" s="36">
        <f>_xlfn.XLOOKUP($B2877,'[1]DOT Signs Costs (2)'!$A:$A,'[1]DOT Signs Costs (2)'!$Y:$Y)</f>
        <v>0.77759999999999996</v>
      </c>
      <c r="G2877" s="37">
        <f t="shared" si="574"/>
        <v>46.655999999999999</v>
      </c>
      <c r="H2877" s="36">
        <f>_xlfn.XLOOKUP($B2877,'[1]DOT Signs Costs (2)'!$A:$A,'[1]DOT Signs Costs (2)'!$W:$W)</f>
        <v>145.024</v>
      </c>
      <c r="I2877" s="36">
        <f t="shared" si="573"/>
        <v>36.072863999999996</v>
      </c>
      <c r="J2877" s="36">
        <f t="shared" si="575"/>
        <v>0.52099200000000001</v>
      </c>
      <c r="K2877" s="36">
        <f t="shared" si="576"/>
        <v>36.072863999999996</v>
      </c>
      <c r="L2877" s="36">
        <f t="shared" si="577"/>
        <v>181.61785600000002</v>
      </c>
      <c r="M2877" s="36">
        <f t="shared" si="578"/>
        <v>14.202516339200002</v>
      </c>
      <c r="N2877" s="36">
        <f t="shared" si="579"/>
        <v>195.82037233920002</v>
      </c>
      <c r="O2877" s="36">
        <f t="shared" si="580"/>
        <v>35.683639580919262</v>
      </c>
      <c r="P2877" s="36">
        <f t="shared" si="581"/>
        <v>231.5040119201193</v>
      </c>
      <c r="Q2877" s="38">
        <v>136.12</v>
      </c>
      <c r="R2877" s="39">
        <f t="shared" si="582"/>
        <v>-0.41201882908634707</v>
      </c>
      <c r="S2877" s="40"/>
      <c r="T2877" s="41" t="str">
        <f t="shared" si="583"/>
        <v/>
      </c>
      <c r="U2877" s="41" t="str">
        <f t="shared" si="584"/>
        <v/>
      </c>
      <c r="V2877" s="41">
        <f t="shared" si="572"/>
        <v>136.12</v>
      </c>
      <c r="W2877" s="18">
        <f>_xlfn.XLOOKUP($B2877,'[1]Query2 w Prices'!$B:$B,'[1]Query2 w Prices'!$L:$L)</f>
        <v>136.04230000000001</v>
      </c>
    </row>
    <row r="2878" spans="2:23" ht="16.5" customHeight="1" x14ac:dyDescent="0.25">
      <c r="B2878" s="42" t="s">
        <v>4732</v>
      </c>
      <c r="C2878" s="33" t="s">
        <v>7534</v>
      </c>
      <c r="D2878" s="34" t="str">
        <f>_xlfn.XLOOKUP($B2878,[1]Redo!$A:$A,[1]Redo!$AD:$AD)</f>
        <v>SGN,S11,BFY,W8-1,</v>
      </c>
      <c r="E2878" s="35">
        <v>1326</v>
      </c>
      <c r="F2878" s="36">
        <f>_xlfn.XLOOKUP($B2878,'[1]DOT Signs Costs (2)'!$A:$A,'[1]DOT Signs Costs (2)'!$Y:$Y)</f>
        <v>0.14528749999999999</v>
      </c>
      <c r="G2878" s="37">
        <f t="shared" si="574"/>
        <v>8.7172499999999999</v>
      </c>
      <c r="H2878" s="36">
        <f>_xlfn.XLOOKUP($B2878,'[1]DOT Signs Costs (2)'!$A:$A,'[1]DOT Signs Costs (2)'!$W:$W)</f>
        <v>20.394000000000002</v>
      </c>
      <c r="I2878" s="36">
        <f t="shared" si="573"/>
        <v>6.7398871249999992</v>
      </c>
      <c r="J2878" s="36">
        <f t="shared" si="575"/>
        <v>9.7342625000000002E-2</v>
      </c>
      <c r="K2878" s="36">
        <f t="shared" si="576"/>
        <v>6.7398871249999992</v>
      </c>
      <c r="L2878" s="36">
        <f t="shared" si="577"/>
        <v>27.231229750000001</v>
      </c>
      <c r="M2878" s="36">
        <f t="shared" si="578"/>
        <v>2.1294821664500003</v>
      </c>
      <c r="N2878" s="36">
        <f t="shared" si="579"/>
        <v>29.360711916450001</v>
      </c>
      <c r="O2878" s="36">
        <f t="shared" si="580"/>
        <v>5.3502965465257235</v>
      </c>
      <c r="P2878" s="36">
        <f t="shared" si="581"/>
        <v>34.711008462975727</v>
      </c>
      <c r="Q2878" s="38">
        <v>22.75</v>
      </c>
      <c r="R2878" s="39">
        <f t="shared" si="582"/>
        <v>-0.34458833069439221</v>
      </c>
      <c r="S2878" s="40"/>
      <c r="T2878" s="41" t="str">
        <f t="shared" si="583"/>
        <v/>
      </c>
      <c r="U2878" s="41" t="str">
        <f t="shared" si="584"/>
        <v/>
      </c>
      <c r="V2878" s="41">
        <f t="shared" si="572"/>
        <v>22.75</v>
      </c>
      <c r="W2878" s="18">
        <f>_xlfn.XLOOKUP($B2878,'[1]Query2 w Prices'!$B:$B,'[1]Query2 w Prices'!$L:$L)</f>
        <v>22.6737</v>
      </c>
    </row>
    <row r="2879" spans="2:23" ht="16.5" customHeight="1" x14ac:dyDescent="0.25">
      <c r="B2879" s="32" t="s">
        <v>4733</v>
      </c>
      <c r="C2879" s="33" t="s">
        <v>7535</v>
      </c>
      <c r="D2879" s="34" t="str">
        <f>_xlfn.XLOOKUP($B2879,[1]Redo!$A:$A,[1]Redo!$AD:$AD)</f>
        <v>SGN,S11,BFY,W8-1,</v>
      </c>
      <c r="E2879" s="35">
        <v>1326</v>
      </c>
      <c r="F2879" s="36">
        <f>_xlfn.XLOOKUP($B2879,'[1]DOT Signs Costs (2)'!$A:$A,'[1]DOT Signs Costs (2)'!$Y:$Y)</f>
        <v>0.22939999999999999</v>
      </c>
      <c r="G2879" s="37">
        <f t="shared" si="574"/>
        <v>13.763999999999999</v>
      </c>
      <c r="H2879" s="36">
        <f>_xlfn.XLOOKUP($B2879,'[1]DOT Signs Costs (2)'!$A:$A,'[1]DOT Signs Costs (2)'!$W:$W)</f>
        <v>36.256</v>
      </c>
      <c r="I2879" s="36">
        <f t="shared" si="573"/>
        <v>10.641866</v>
      </c>
      <c r="J2879" s="36">
        <f t="shared" si="575"/>
        <v>0.153698</v>
      </c>
      <c r="K2879" s="36">
        <f t="shared" si="576"/>
        <v>10.641866</v>
      </c>
      <c r="L2879" s="36">
        <f t="shared" si="577"/>
        <v>47.051563999999999</v>
      </c>
      <c r="M2879" s="36">
        <f t="shared" si="578"/>
        <v>3.6794323048000002</v>
      </c>
      <c r="N2879" s="36">
        <f t="shared" si="579"/>
        <v>50.730996304800001</v>
      </c>
      <c r="O2879" s="36">
        <f t="shared" si="580"/>
        <v>9.2445263283724479</v>
      </c>
      <c r="P2879" s="36">
        <f t="shared" si="581"/>
        <v>59.975522633172446</v>
      </c>
      <c r="Q2879" s="38">
        <v>35.22</v>
      </c>
      <c r="R2879" s="39">
        <f t="shared" si="582"/>
        <v>-0.4127604320279849</v>
      </c>
      <c r="S2879" s="40"/>
      <c r="T2879" s="41" t="str">
        <f t="shared" si="583"/>
        <v/>
      </c>
      <c r="U2879" s="41" t="str">
        <f t="shared" si="584"/>
        <v/>
      </c>
      <c r="V2879" s="41">
        <f t="shared" si="572"/>
        <v>35.22</v>
      </c>
      <c r="W2879" s="18">
        <f>_xlfn.XLOOKUP($B2879,'[1]Query2 w Prices'!$B:$B,'[1]Query2 w Prices'!$L:$L)</f>
        <v>35.144300000000001</v>
      </c>
    </row>
    <row r="2880" spans="2:23" ht="16.5" customHeight="1" x14ac:dyDescent="0.25">
      <c r="B2880" s="42" t="s">
        <v>4734</v>
      </c>
      <c r="C2880" s="33" t="s">
        <v>7536</v>
      </c>
      <c r="D2880" s="34" t="str">
        <f>_xlfn.XLOOKUP($B2880,[1]Redo!$A:$A,[1]Redo!$AD:$AD)</f>
        <v>SGN,S11,BFY,W8-10,</v>
      </c>
      <c r="E2880" s="35">
        <v>1326</v>
      </c>
      <c r="F2880" s="36">
        <f>_xlfn.XLOOKUP($B2880,'[1]DOT Signs Costs (2)'!$A:$A,'[1]DOT Signs Costs (2)'!$Y:$Y)</f>
        <v>0.14528749999999999</v>
      </c>
      <c r="G2880" s="37">
        <f t="shared" si="574"/>
        <v>8.7172499999999999</v>
      </c>
      <c r="H2880" s="36">
        <f>_xlfn.XLOOKUP($B2880,'[1]DOT Signs Costs (2)'!$A:$A,'[1]DOT Signs Costs (2)'!$W:$W)</f>
        <v>20.394000000000002</v>
      </c>
      <c r="I2880" s="36">
        <f t="shared" si="573"/>
        <v>6.7398871249999992</v>
      </c>
      <c r="J2880" s="36">
        <f t="shared" si="575"/>
        <v>9.7342625000000002E-2</v>
      </c>
      <c r="K2880" s="36">
        <f t="shared" si="576"/>
        <v>6.7398871249999992</v>
      </c>
      <c r="L2880" s="36">
        <f t="shared" si="577"/>
        <v>27.231229750000001</v>
      </c>
      <c r="M2880" s="36">
        <f t="shared" si="578"/>
        <v>2.1294821664500003</v>
      </c>
      <c r="N2880" s="36">
        <f t="shared" si="579"/>
        <v>29.360711916450001</v>
      </c>
      <c r="O2880" s="36">
        <f t="shared" si="580"/>
        <v>5.3502965465257235</v>
      </c>
      <c r="P2880" s="36">
        <f t="shared" si="581"/>
        <v>34.711008462975727</v>
      </c>
      <c r="Q2880" s="38">
        <v>22.75</v>
      </c>
      <c r="R2880" s="39">
        <f t="shared" si="582"/>
        <v>-0.34458833069439221</v>
      </c>
      <c r="S2880" s="40"/>
      <c r="T2880" s="41" t="str">
        <f t="shared" si="583"/>
        <v/>
      </c>
      <c r="U2880" s="41" t="str">
        <f t="shared" si="584"/>
        <v/>
      </c>
      <c r="V2880" s="41">
        <f t="shared" si="572"/>
        <v>22.75</v>
      </c>
      <c r="W2880" s="18">
        <f>_xlfn.XLOOKUP($B2880,'[1]Query2 w Prices'!$B:$B,'[1]Query2 w Prices'!$L:$L)</f>
        <v>22.6737</v>
      </c>
    </row>
    <row r="2881" spans="2:23" ht="16.5" customHeight="1" x14ac:dyDescent="0.25">
      <c r="B2881" s="32" t="s">
        <v>4737</v>
      </c>
      <c r="C2881" s="33" t="s">
        <v>7537</v>
      </c>
      <c r="D2881" s="34" t="str">
        <f>_xlfn.XLOOKUP($B2881,[1]Redo!$A:$A,[1]Redo!$AD:$AD)</f>
        <v>SGN,S11,BFY,W8-10,</v>
      </c>
      <c r="E2881" s="35">
        <v>1326</v>
      </c>
      <c r="F2881" s="36">
        <f>_xlfn.XLOOKUP($B2881,'[1]DOT Signs Costs (2)'!$A:$A,'[1]DOT Signs Costs (2)'!$Y:$Y)</f>
        <v>0.33468750000000008</v>
      </c>
      <c r="G2881" s="37">
        <f t="shared" si="574"/>
        <v>20.081250000000004</v>
      </c>
      <c r="H2881" s="36">
        <f>_xlfn.XLOOKUP($B2881,'[1]DOT Signs Costs (2)'!$A:$A,'[1]DOT Signs Costs (2)'!$W:$W)</f>
        <v>56.650000000000006</v>
      </c>
      <c r="I2881" s="36">
        <f t="shared" si="573"/>
        <v>15.526153125000004</v>
      </c>
      <c r="J2881" s="36">
        <f t="shared" si="575"/>
        <v>0.22424062500000008</v>
      </c>
      <c r="K2881" s="36">
        <f t="shared" si="576"/>
        <v>15.526153125000004</v>
      </c>
      <c r="L2881" s="36">
        <f t="shared" si="577"/>
        <v>72.400393750000006</v>
      </c>
      <c r="M2881" s="36">
        <f t="shared" si="578"/>
        <v>5.6617107912500009</v>
      </c>
      <c r="N2881" s="36">
        <f t="shared" si="579"/>
        <v>78.062104541250008</v>
      </c>
      <c r="O2881" s="36">
        <f t="shared" si="580"/>
        <v>14.224975522735164</v>
      </c>
      <c r="P2881" s="36">
        <f t="shared" si="581"/>
        <v>92.287080063985172</v>
      </c>
      <c r="Q2881" s="38">
        <v>55.63</v>
      </c>
      <c r="R2881" s="39">
        <f t="shared" si="582"/>
        <v>-0.39720706342176831</v>
      </c>
      <c r="S2881" s="40"/>
      <c r="T2881" s="41" t="str">
        <f t="shared" si="583"/>
        <v/>
      </c>
      <c r="U2881" s="41" t="str">
        <f t="shared" si="584"/>
        <v/>
      </c>
      <c r="V2881" s="41">
        <f t="shared" si="572"/>
        <v>55.63</v>
      </c>
      <c r="W2881" s="18">
        <f>_xlfn.XLOOKUP($B2881,'[1]Query2 w Prices'!$B:$B,'[1]Query2 w Prices'!$L:$L)</f>
        <v>55.550600000000003</v>
      </c>
    </row>
    <row r="2882" spans="2:23" ht="16.5" customHeight="1" x14ac:dyDescent="0.25">
      <c r="B2882" s="42" t="s">
        <v>4738</v>
      </c>
      <c r="C2882" s="33" t="s">
        <v>7538</v>
      </c>
      <c r="D2882" s="34" t="str">
        <f>_xlfn.XLOOKUP($B2882,[1]Redo!$A:$A,[1]Redo!$AD:$AD)</f>
        <v>SGN,S11,BFY,W8-10P,</v>
      </c>
      <c r="E2882" s="35">
        <v>1326</v>
      </c>
      <c r="F2882" s="36">
        <f>_xlfn.XLOOKUP($B2882,'[1]DOT Signs Costs (2)'!$A:$A,'[1]DOT Signs Costs (2)'!$Y:$Y)</f>
        <v>6.6762500000000002E-2</v>
      </c>
      <c r="G2882" s="37">
        <f t="shared" si="574"/>
        <v>4.0057499999999999</v>
      </c>
      <c r="H2882" s="36">
        <f>_xlfn.XLOOKUP($B2882,'[1]DOT Signs Costs (2)'!$A:$A,'[1]DOT Signs Costs (2)'!$W:$W)</f>
        <v>6.798</v>
      </c>
      <c r="I2882" s="36">
        <f t="shared" si="573"/>
        <v>3.097112375</v>
      </c>
      <c r="J2882" s="36">
        <f t="shared" si="575"/>
        <v>4.4730875000000003E-2</v>
      </c>
      <c r="K2882" s="36">
        <f t="shared" si="576"/>
        <v>3.097112375</v>
      </c>
      <c r="L2882" s="36">
        <f t="shared" si="577"/>
        <v>9.9398432499999991</v>
      </c>
      <c r="M2882" s="36">
        <f t="shared" si="578"/>
        <v>0.77729574214999997</v>
      </c>
      <c r="N2882" s="36">
        <f t="shared" si="579"/>
        <v>10.71713899215</v>
      </c>
      <c r="O2882" s="36">
        <f t="shared" si="580"/>
        <v>1.9529455519166197</v>
      </c>
      <c r="P2882" s="36">
        <f t="shared" si="581"/>
        <v>12.670084544066619</v>
      </c>
      <c r="Q2882" s="38">
        <v>11.41</v>
      </c>
      <c r="R2882" s="39">
        <f t="shared" si="582"/>
        <v>-9.9453522956696766E-2</v>
      </c>
      <c r="S2882" s="40"/>
      <c r="T2882" s="41" t="str">
        <f t="shared" si="583"/>
        <v/>
      </c>
      <c r="U2882" s="41" t="str">
        <f t="shared" si="584"/>
        <v/>
      </c>
      <c r="V2882" s="41">
        <f t="shared" si="572"/>
        <v>11.41</v>
      </c>
      <c r="W2882" s="18">
        <f>_xlfn.XLOOKUP($B2882,'[1]Query2 w Prices'!$B:$B,'[1]Query2 w Prices'!$L:$L)</f>
        <v>11.3369</v>
      </c>
    </row>
    <row r="2883" spans="2:23" ht="16.5" customHeight="1" x14ac:dyDescent="0.25">
      <c r="B2883" s="32" t="s">
        <v>4741</v>
      </c>
      <c r="C2883" s="33" t="s">
        <v>7539</v>
      </c>
      <c r="D2883" s="34" t="str">
        <f>_xlfn.XLOOKUP($B2883,[1]Redo!$A:$A,[1]Redo!$AD:$AD)</f>
        <v>SGN,S11,BFY,W8-11,</v>
      </c>
      <c r="E2883" s="35">
        <v>1326</v>
      </c>
      <c r="F2883" s="36">
        <f>_xlfn.XLOOKUP($B2883,'[1]DOT Signs Costs (2)'!$A:$A,'[1]DOT Signs Costs (2)'!$Y:$Y)</f>
        <v>0.77759999999999996</v>
      </c>
      <c r="G2883" s="37">
        <f t="shared" si="574"/>
        <v>46.655999999999999</v>
      </c>
      <c r="H2883" s="36">
        <f>_xlfn.XLOOKUP($B2883,'[1]DOT Signs Costs (2)'!$A:$A,'[1]DOT Signs Costs (2)'!$W:$W)</f>
        <v>145.024</v>
      </c>
      <c r="I2883" s="36">
        <f t="shared" si="573"/>
        <v>36.072863999999996</v>
      </c>
      <c r="J2883" s="36">
        <f t="shared" si="575"/>
        <v>0.52099200000000001</v>
      </c>
      <c r="K2883" s="36">
        <f t="shared" si="576"/>
        <v>36.072863999999996</v>
      </c>
      <c r="L2883" s="36">
        <f t="shared" si="577"/>
        <v>181.61785600000002</v>
      </c>
      <c r="M2883" s="36">
        <f t="shared" si="578"/>
        <v>14.202516339200002</v>
      </c>
      <c r="N2883" s="36">
        <f t="shared" si="579"/>
        <v>195.82037233920002</v>
      </c>
      <c r="O2883" s="36">
        <f t="shared" si="580"/>
        <v>35.683639580919262</v>
      </c>
      <c r="P2883" s="36">
        <f t="shared" si="581"/>
        <v>231.5040119201193</v>
      </c>
      <c r="Q2883" s="38">
        <v>140.65</v>
      </c>
      <c r="R2883" s="39">
        <f t="shared" si="582"/>
        <v>-0.39245113363939699</v>
      </c>
      <c r="S2883" s="40"/>
      <c r="T2883" s="41" t="str">
        <f t="shared" si="583"/>
        <v/>
      </c>
      <c r="U2883" s="41" t="str">
        <f t="shared" si="584"/>
        <v/>
      </c>
      <c r="V2883" s="41">
        <f t="shared" si="572"/>
        <v>140.65</v>
      </c>
      <c r="W2883" s="18">
        <f>_xlfn.XLOOKUP($B2883,'[1]Query2 w Prices'!$B:$B,'[1]Query2 w Prices'!$L:$L)</f>
        <v>140.5771</v>
      </c>
    </row>
    <row r="2884" spans="2:23" ht="16.5" customHeight="1" x14ac:dyDescent="0.25">
      <c r="B2884" s="42" t="s">
        <v>4744</v>
      </c>
      <c r="C2884" s="33" t="s">
        <v>7540</v>
      </c>
      <c r="D2884" s="34" t="str">
        <f>_xlfn.XLOOKUP($B2884,[1]Redo!$A:$A,[1]Redo!$AD:$AD)</f>
        <v>SGN,S11,BFY,W8-11,</v>
      </c>
      <c r="E2884" s="35">
        <v>1326</v>
      </c>
      <c r="F2884" s="36">
        <f>_xlfn.XLOOKUP($B2884,'[1]DOT Signs Costs (2)'!$A:$A,'[1]DOT Signs Costs (2)'!$Y:$Y)</f>
        <v>0.46115</v>
      </c>
      <c r="G2884" s="37">
        <f t="shared" si="574"/>
        <v>27.669</v>
      </c>
      <c r="H2884" s="36">
        <f>_xlfn.XLOOKUP($B2884,'[1]DOT Signs Costs (2)'!$A:$A,'[1]DOT Signs Costs (2)'!$W:$W)</f>
        <v>81.576000000000008</v>
      </c>
      <c r="I2884" s="36">
        <f t="shared" si="573"/>
        <v>21.3927485</v>
      </c>
      <c r="J2884" s="36">
        <f t="shared" si="575"/>
        <v>0.30897050000000004</v>
      </c>
      <c r="K2884" s="36">
        <f t="shared" si="576"/>
        <v>21.3927485</v>
      </c>
      <c r="L2884" s="36">
        <f t="shared" si="577"/>
        <v>103.277719</v>
      </c>
      <c r="M2884" s="36">
        <f t="shared" si="578"/>
        <v>8.0763176258000016</v>
      </c>
      <c r="N2884" s="36">
        <f t="shared" si="579"/>
        <v>111.35403662580001</v>
      </c>
      <c r="O2884" s="36">
        <f t="shared" si="580"/>
        <v>20.291644129613871</v>
      </c>
      <c r="P2884" s="36">
        <f t="shared" si="581"/>
        <v>131.64568075541388</v>
      </c>
      <c r="Q2884" s="38">
        <v>74.900000000000006</v>
      </c>
      <c r="R2884" s="39">
        <f t="shared" si="582"/>
        <v>-0.43104855723175883</v>
      </c>
      <c r="S2884" s="40"/>
      <c r="T2884" s="41" t="str">
        <f t="shared" si="583"/>
        <v/>
      </c>
      <c r="U2884" s="41" t="str">
        <f t="shared" si="584"/>
        <v/>
      </c>
      <c r="V2884" s="41">
        <f t="shared" si="572"/>
        <v>74.900000000000006</v>
      </c>
      <c r="W2884" s="18">
        <f>_xlfn.XLOOKUP($B2884,'[1]Query2 w Prices'!$B:$B,'[1]Query2 w Prices'!$L:$L)</f>
        <v>74.823300000000003</v>
      </c>
    </row>
    <row r="2885" spans="2:23" ht="16.5" customHeight="1" x14ac:dyDescent="0.25">
      <c r="B2885" s="32" t="s">
        <v>4745</v>
      </c>
      <c r="C2885" s="33" t="s">
        <v>7541</v>
      </c>
      <c r="D2885" s="34" t="str">
        <f>_xlfn.XLOOKUP($B2885,[1]Redo!$A:$A,[1]Redo!$AD:$AD)</f>
        <v>SGN,S11,BFY,W8-12,</v>
      </c>
      <c r="E2885" s="35">
        <v>1326</v>
      </c>
      <c r="F2885" s="36">
        <f>_xlfn.XLOOKUP($B2885,'[1]DOT Signs Costs (2)'!$A:$A,'[1]DOT Signs Costs (2)'!$Y:$Y)</f>
        <v>0.46115</v>
      </c>
      <c r="G2885" s="37">
        <f t="shared" si="574"/>
        <v>27.669</v>
      </c>
      <c r="H2885" s="36">
        <f>_xlfn.XLOOKUP($B2885,'[1]DOT Signs Costs (2)'!$A:$A,'[1]DOT Signs Costs (2)'!$W:$W)</f>
        <v>81.576000000000008</v>
      </c>
      <c r="I2885" s="36">
        <f t="shared" si="573"/>
        <v>21.3927485</v>
      </c>
      <c r="J2885" s="36">
        <f t="shared" si="575"/>
        <v>0.30897050000000004</v>
      </c>
      <c r="K2885" s="36">
        <f t="shared" si="576"/>
        <v>21.3927485</v>
      </c>
      <c r="L2885" s="36">
        <f t="shared" si="577"/>
        <v>103.277719</v>
      </c>
      <c r="M2885" s="36">
        <f t="shared" si="578"/>
        <v>8.0763176258000016</v>
      </c>
      <c r="N2885" s="36">
        <f t="shared" si="579"/>
        <v>111.35403662580001</v>
      </c>
      <c r="O2885" s="36">
        <f t="shared" si="580"/>
        <v>20.291644129613871</v>
      </c>
      <c r="P2885" s="36">
        <f t="shared" si="581"/>
        <v>131.64568075541388</v>
      </c>
      <c r="Q2885" s="38">
        <v>74.900000000000006</v>
      </c>
      <c r="R2885" s="39">
        <f t="shared" si="582"/>
        <v>-0.43104855723175883</v>
      </c>
      <c r="S2885" s="40"/>
      <c r="T2885" s="41" t="str">
        <f t="shared" si="583"/>
        <v/>
      </c>
      <c r="U2885" s="41" t="str">
        <f t="shared" si="584"/>
        <v/>
      </c>
      <c r="V2885" s="41">
        <f t="shared" si="572"/>
        <v>74.900000000000006</v>
      </c>
      <c r="W2885" s="18">
        <f>_xlfn.XLOOKUP($B2885,'[1]Query2 w Prices'!$B:$B,'[1]Query2 w Prices'!$L:$L)</f>
        <v>74.823300000000003</v>
      </c>
    </row>
    <row r="2886" spans="2:23" ht="16.5" customHeight="1" x14ac:dyDescent="0.25">
      <c r="B2886" s="42" t="s">
        <v>4748</v>
      </c>
      <c r="C2886" s="33" t="s">
        <v>7542</v>
      </c>
      <c r="D2886" s="34" t="str">
        <f>_xlfn.XLOOKUP($B2886,[1]Redo!$A:$A,[1]Redo!$AD:$AD)</f>
        <v>SGN,S11,BFY,W8-12,</v>
      </c>
      <c r="E2886" s="35">
        <v>1326</v>
      </c>
      <c r="F2886" s="36">
        <f>_xlfn.XLOOKUP($B2886,'[1]DOT Signs Costs (2)'!$A:$A,'[1]DOT Signs Costs (2)'!$Y:$Y)</f>
        <v>0.77759999999999996</v>
      </c>
      <c r="G2886" s="37">
        <f t="shared" si="574"/>
        <v>46.655999999999999</v>
      </c>
      <c r="H2886" s="36">
        <f>_xlfn.XLOOKUP($B2886,'[1]DOT Signs Costs (2)'!$A:$A,'[1]DOT Signs Costs (2)'!$W:$W)</f>
        <v>145.024</v>
      </c>
      <c r="I2886" s="36">
        <f t="shared" si="573"/>
        <v>36.072863999999996</v>
      </c>
      <c r="J2886" s="36">
        <f t="shared" si="575"/>
        <v>0.52099200000000001</v>
      </c>
      <c r="K2886" s="36">
        <f t="shared" si="576"/>
        <v>36.072863999999996</v>
      </c>
      <c r="L2886" s="36">
        <f t="shared" si="577"/>
        <v>181.61785600000002</v>
      </c>
      <c r="M2886" s="36">
        <f t="shared" si="578"/>
        <v>14.202516339200002</v>
      </c>
      <c r="N2886" s="36">
        <f t="shared" si="579"/>
        <v>195.82037233920002</v>
      </c>
      <c r="O2886" s="36">
        <f t="shared" si="580"/>
        <v>35.683639580919262</v>
      </c>
      <c r="P2886" s="36">
        <f t="shared" si="581"/>
        <v>231.5040119201193</v>
      </c>
      <c r="Q2886" s="38">
        <v>136.12</v>
      </c>
      <c r="R2886" s="39">
        <f t="shared" si="582"/>
        <v>-0.41201882908634707</v>
      </c>
      <c r="S2886" s="40"/>
      <c r="T2886" s="41" t="str">
        <f t="shared" si="583"/>
        <v/>
      </c>
      <c r="U2886" s="41" t="str">
        <f t="shared" si="584"/>
        <v/>
      </c>
      <c r="V2886" s="41">
        <f t="shared" ref="V2886:V2949" si="585">ROUND($W2886+7.75%,2)</f>
        <v>136.12</v>
      </c>
      <c r="W2886" s="18">
        <f>_xlfn.XLOOKUP($B2886,'[1]Query2 w Prices'!$B:$B,'[1]Query2 w Prices'!$L:$L)</f>
        <v>136.04230000000001</v>
      </c>
    </row>
    <row r="2887" spans="2:23" ht="16.5" customHeight="1" x14ac:dyDescent="0.25">
      <c r="B2887" s="32" t="s">
        <v>4749</v>
      </c>
      <c r="C2887" s="33" t="s">
        <v>7543</v>
      </c>
      <c r="D2887" s="34" t="str">
        <f>_xlfn.XLOOKUP($B2887,[1]Redo!$A:$A,[1]Redo!$AD:$AD)</f>
        <v>SGN,S11,BFY,W8-13,</v>
      </c>
      <c r="E2887" s="35">
        <v>1326</v>
      </c>
      <c r="F2887" s="36">
        <f>_xlfn.XLOOKUP($B2887,'[1]DOT Signs Costs (2)'!$A:$A,'[1]DOT Signs Costs (2)'!$Y:$Y)</f>
        <v>0.46115</v>
      </c>
      <c r="G2887" s="37">
        <f t="shared" si="574"/>
        <v>27.669</v>
      </c>
      <c r="H2887" s="36">
        <f>_xlfn.XLOOKUP($B2887,'[1]DOT Signs Costs (2)'!$A:$A,'[1]DOT Signs Costs (2)'!$W:$W)</f>
        <v>81.576000000000008</v>
      </c>
      <c r="I2887" s="36">
        <f t="shared" ref="I2887:I2950" si="586">F2887*$K$4</f>
        <v>21.3927485</v>
      </c>
      <c r="J2887" s="36">
        <f t="shared" si="575"/>
        <v>0.30897050000000004</v>
      </c>
      <c r="K2887" s="36">
        <f t="shared" si="576"/>
        <v>21.3927485</v>
      </c>
      <c r="L2887" s="36">
        <f t="shared" si="577"/>
        <v>103.277719</v>
      </c>
      <c r="M2887" s="36">
        <f t="shared" si="578"/>
        <v>8.0763176258000016</v>
      </c>
      <c r="N2887" s="36">
        <f t="shared" si="579"/>
        <v>111.35403662580001</v>
      </c>
      <c r="O2887" s="36">
        <f t="shared" si="580"/>
        <v>20.291644129613871</v>
      </c>
      <c r="P2887" s="36">
        <f t="shared" si="581"/>
        <v>131.64568075541388</v>
      </c>
      <c r="Q2887" s="38">
        <v>74.900000000000006</v>
      </c>
      <c r="R2887" s="39">
        <f t="shared" si="582"/>
        <v>-0.43104855723175883</v>
      </c>
      <c r="S2887" s="40"/>
      <c r="T2887" s="41" t="str">
        <f t="shared" si="583"/>
        <v/>
      </c>
      <c r="U2887" s="41" t="str">
        <f t="shared" si="584"/>
        <v/>
      </c>
      <c r="V2887" s="41">
        <f t="shared" si="585"/>
        <v>74.900000000000006</v>
      </c>
      <c r="W2887" s="18">
        <f>_xlfn.XLOOKUP($B2887,'[1]Query2 w Prices'!$B:$B,'[1]Query2 w Prices'!$L:$L)</f>
        <v>74.823300000000003</v>
      </c>
    </row>
    <row r="2888" spans="2:23" ht="16.5" customHeight="1" x14ac:dyDescent="0.25">
      <c r="B2888" s="42" t="s">
        <v>4752</v>
      </c>
      <c r="C2888" s="33" t="s">
        <v>7544</v>
      </c>
      <c r="D2888" s="34" t="str">
        <f>_xlfn.XLOOKUP($B2888,[1]Redo!$A:$A,[1]Redo!$AD:$AD)</f>
        <v>SGN,S11,BFY,W8-13,</v>
      </c>
      <c r="E2888" s="35">
        <v>1326</v>
      </c>
      <c r="F2888" s="36">
        <f>_xlfn.XLOOKUP($B2888,'[1]DOT Signs Costs (2)'!$A:$A,'[1]DOT Signs Costs (2)'!$Y:$Y)</f>
        <v>0.77759999999999996</v>
      </c>
      <c r="G2888" s="37">
        <f t="shared" si="574"/>
        <v>46.655999999999999</v>
      </c>
      <c r="H2888" s="36">
        <f>_xlfn.XLOOKUP($B2888,'[1]DOT Signs Costs (2)'!$A:$A,'[1]DOT Signs Costs (2)'!$W:$W)</f>
        <v>145.024</v>
      </c>
      <c r="I2888" s="36">
        <f t="shared" si="586"/>
        <v>36.072863999999996</v>
      </c>
      <c r="J2888" s="36">
        <f t="shared" si="575"/>
        <v>0.52099200000000001</v>
      </c>
      <c r="K2888" s="36">
        <f t="shared" si="576"/>
        <v>36.072863999999996</v>
      </c>
      <c r="L2888" s="36">
        <f t="shared" si="577"/>
        <v>181.61785600000002</v>
      </c>
      <c r="M2888" s="36">
        <f t="shared" si="578"/>
        <v>14.202516339200002</v>
      </c>
      <c r="N2888" s="36">
        <f t="shared" si="579"/>
        <v>195.82037233920002</v>
      </c>
      <c r="O2888" s="36">
        <f t="shared" si="580"/>
        <v>35.683639580919262</v>
      </c>
      <c r="P2888" s="36">
        <f t="shared" si="581"/>
        <v>231.5040119201193</v>
      </c>
      <c r="Q2888" s="38">
        <v>140.65</v>
      </c>
      <c r="R2888" s="39">
        <f t="shared" si="582"/>
        <v>-0.39245113363939699</v>
      </c>
      <c r="S2888" s="40"/>
      <c r="T2888" s="41" t="str">
        <f t="shared" si="583"/>
        <v/>
      </c>
      <c r="U2888" s="41" t="str">
        <f t="shared" si="584"/>
        <v/>
      </c>
      <c r="V2888" s="41">
        <f t="shared" si="585"/>
        <v>140.65</v>
      </c>
      <c r="W2888" s="18">
        <f>_xlfn.XLOOKUP($B2888,'[1]Query2 w Prices'!$B:$B,'[1]Query2 w Prices'!$L:$L)</f>
        <v>140.5771</v>
      </c>
    </row>
    <row r="2889" spans="2:23" ht="16.5" customHeight="1" x14ac:dyDescent="0.25">
      <c r="B2889" s="32" t="s">
        <v>4753</v>
      </c>
      <c r="C2889" s="33" t="s">
        <v>7545</v>
      </c>
      <c r="D2889" s="34" t="str">
        <f>_xlfn.XLOOKUP($B2889,[1]Redo!$A:$A,[1]Redo!$AD:$AD)</f>
        <v>SGN,S11,BFY,W8-13,</v>
      </c>
      <c r="E2889" s="35">
        <v>1326</v>
      </c>
      <c r="F2889" s="36">
        <f>_xlfn.XLOOKUP($B2889,'[1]DOT Signs Costs (2)'!$A:$A,'[1]DOT Signs Costs (2)'!$Y:$Y)</f>
        <v>0.22939999999999999</v>
      </c>
      <c r="G2889" s="37">
        <f t="shared" si="574"/>
        <v>13.763999999999999</v>
      </c>
      <c r="H2889" s="36">
        <f>_xlfn.XLOOKUP($B2889,'[1]DOT Signs Costs (2)'!$A:$A,'[1]DOT Signs Costs (2)'!$W:$W)</f>
        <v>36.256</v>
      </c>
      <c r="I2889" s="36">
        <f t="shared" si="586"/>
        <v>10.641866</v>
      </c>
      <c r="J2889" s="36">
        <f t="shared" si="575"/>
        <v>0.153698</v>
      </c>
      <c r="K2889" s="36">
        <f t="shared" si="576"/>
        <v>10.641866</v>
      </c>
      <c r="L2889" s="36">
        <f t="shared" si="577"/>
        <v>47.051563999999999</v>
      </c>
      <c r="M2889" s="36">
        <f t="shared" si="578"/>
        <v>3.6794323048000002</v>
      </c>
      <c r="N2889" s="36">
        <f t="shared" si="579"/>
        <v>50.730996304800001</v>
      </c>
      <c r="O2889" s="36">
        <f t="shared" si="580"/>
        <v>9.2445263283724479</v>
      </c>
      <c r="P2889" s="36">
        <f t="shared" si="581"/>
        <v>59.975522633172446</v>
      </c>
      <c r="Q2889" s="38" t="e">
        <v>#N/A</v>
      </c>
      <c r="R2889" s="39" t="str">
        <f t="shared" si="582"/>
        <v xml:space="preserve"> </v>
      </c>
      <c r="S2889" s="40"/>
      <c r="T2889" s="41" t="str">
        <f t="shared" si="583"/>
        <v/>
      </c>
      <c r="U2889" s="41" t="str">
        <f t="shared" si="584"/>
        <v/>
      </c>
      <c r="V2889" s="41" t="e">
        <f t="shared" si="585"/>
        <v>#N/A</v>
      </c>
      <c r="W2889" s="18" t="e">
        <f>_xlfn.XLOOKUP($B2889,'[1]Query2 w Prices'!$B:$B,'[1]Query2 w Prices'!$L:$L)</f>
        <v>#N/A</v>
      </c>
    </row>
    <row r="2890" spans="2:23" ht="16.5" customHeight="1" x14ac:dyDescent="0.25">
      <c r="B2890" s="42" t="s">
        <v>4754</v>
      </c>
      <c r="C2890" s="33" t="s">
        <v>7546</v>
      </c>
      <c r="D2890" s="34" t="str">
        <f>_xlfn.XLOOKUP($B2890,[1]Redo!$A:$A,[1]Redo!$AD:$AD)</f>
        <v>SGN,S11,BFY,W8-14,</v>
      </c>
      <c r="E2890" s="35">
        <v>1326</v>
      </c>
      <c r="F2890" s="36">
        <f>_xlfn.XLOOKUP($B2890,'[1]DOT Signs Costs (2)'!$A:$A,'[1]DOT Signs Costs (2)'!$Y:$Y)</f>
        <v>0.22939999999999999</v>
      </c>
      <c r="G2890" s="37">
        <f t="shared" ref="G2890:G2953" si="587">IFERROR(SUM(F2890*60), " ")</f>
        <v>13.763999999999999</v>
      </c>
      <c r="H2890" s="36">
        <f>_xlfn.XLOOKUP($B2890,'[1]DOT Signs Costs (2)'!$A:$A,'[1]DOT Signs Costs (2)'!$W:$W)</f>
        <v>36.256</v>
      </c>
      <c r="I2890" s="36">
        <f t="shared" si="586"/>
        <v>10.641866</v>
      </c>
      <c r="J2890" s="36">
        <f t="shared" ref="J2890:J2953" si="588">IFERROR(SUM($J$4*F2890), " " )</f>
        <v>0.153698</v>
      </c>
      <c r="K2890" s="36">
        <f t="shared" ref="K2890:K2953" si="589">IFERROR(SUM($K$4*F2890), " ")</f>
        <v>10.641866</v>
      </c>
      <c r="L2890" s="36">
        <f t="shared" ref="L2890:L2953" si="590">IFERROR(SUM(H2890+J2890+K2890), " ")</f>
        <v>47.051563999999999</v>
      </c>
      <c r="M2890" s="36">
        <f t="shared" ref="M2890:M2953" si="591">IFERROR(SUM(L2890*$M$4), " ")</f>
        <v>3.6794323048000002</v>
      </c>
      <c r="N2890" s="36">
        <f t="shared" ref="N2890:N2953" si="592">IFERROR(SUM(L2890+M2890), " ")</f>
        <v>50.730996304800001</v>
      </c>
      <c r="O2890" s="36">
        <f t="shared" ref="O2890:O2953" si="593">IFERROR(SUM(N2890*$O$4), " ")</f>
        <v>9.2445263283724479</v>
      </c>
      <c r="P2890" s="36">
        <f t="shared" ref="P2890:P2953" si="594">IFERROR(SUM(O2890+N2890),"")</f>
        <v>59.975522633172446</v>
      </c>
      <c r="Q2890" s="38" t="e">
        <v>#N/A</v>
      </c>
      <c r="R2890" s="39" t="str">
        <f t="shared" ref="R2890:R2953" si="595">IFERROR(SUM(Q2890-P2890)/(P2890)," ")</f>
        <v xml:space="preserve"> </v>
      </c>
      <c r="S2890" s="40"/>
      <c r="T2890" s="41" t="str">
        <f t="shared" ref="T2890:T2953" si="596">IF(S2890=0,"",Q2890*S2890)</f>
        <v/>
      </c>
      <c r="U2890" s="41" t="str">
        <f t="shared" ref="U2890:U2953" si="597">IFERROR(T2890-(P2890*S2890),"")</f>
        <v/>
      </c>
      <c r="V2890" s="41" t="e">
        <f t="shared" si="585"/>
        <v>#N/A</v>
      </c>
      <c r="W2890" s="18" t="e">
        <f>_xlfn.XLOOKUP($B2890,'[1]Query2 w Prices'!$B:$B,'[1]Query2 w Prices'!$L:$L)</f>
        <v>#N/A</v>
      </c>
    </row>
    <row r="2891" spans="2:23" ht="16.5" customHeight="1" x14ac:dyDescent="0.25">
      <c r="B2891" s="32" t="s">
        <v>4755</v>
      </c>
      <c r="C2891" s="33" t="s">
        <v>7547</v>
      </c>
      <c r="D2891" s="34" t="str">
        <f>_xlfn.XLOOKUP($B2891,[1]Redo!$A:$A,[1]Redo!$AD:$AD)</f>
        <v>SGN,S11,BFY,W8-14,</v>
      </c>
      <c r="E2891" s="35">
        <v>1326</v>
      </c>
      <c r="F2891" s="36">
        <f>_xlfn.XLOOKUP($B2891,'[1]DOT Signs Costs (2)'!$A:$A,'[1]DOT Signs Costs (2)'!$Y:$Y)</f>
        <v>0.33468750000000008</v>
      </c>
      <c r="G2891" s="37">
        <f t="shared" si="587"/>
        <v>20.081250000000004</v>
      </c>
      <c r="H2891" s="36">
        <f>_xlfn.XLOOKUP($B2891,'[1]DOT Signs Costs (2)'!$A:$A,'[1]DOT Signs Costs (2)'!$W:$W)</f>
        <v>56.650000000000006</v>
      </c>
      <c r="I2891" s="36">
        <f t="shared" si="586"/>
        <v>15.526153125000004</v>
      </c>
      <c r="J2891" s="36">
        <f t="shared" si="588"/>
        <v>0.22424062500000008</v>
      </c>
      <c r="K2891" s="36">
        <f t="shared" si="589"/>
        <v>15.526153125000004</v>
      </c>
      <c r="L2891" s="36">
        <f t="shared" si="590"/>
        <v>72.400393750000006</v>
      </c>
      <c r="M2891" s="36">
        <f t="shared" si="591"/>
        <v>5.6617107912500009</v>
      </c>
      <c r="N2891" s="36">
        <f t="shared" si="592"/>
        <v>78.062104541250008</v>
      </c>
      <c r="O2891" s="36">
        <f t="shared" si="593"/>
        <v>14.224975522735164</v>
      </c>
      <c r="P2891" s="36">
        <f t="shared" si="594"/>
        <v>92.287080063985172</v>
      </c>
      <c r="Q2891" s="38" t="e">
        <v>#N/A</v>
      </c>
      <c r="R2891" s="39" t="str">
        <f t="shared" si="595"/>
        <v xml:space="preserve"> </v>
      </c>
      <c r="S2891" s="40"/>
      <c r="T2891" s="41" t="str">
        <f t="shared" si="596"/>
        <v/>
      </c>
      <c r="U2891" s="41" t="str">
        <f t="shared" si="597"/>
        <v/>
      </c>
      <c r="V2891" s="41" t="e">
        <f t="shared" si="585"/>
        <v>#N/A</v>
      </c>
      <c r="W2891" s="18" t="e">
        <f>_xlfn.XLOOKUP($B2891,'[1]Query2 w Prices'!$B:$B,'[1]Query2 w Prices'!$L:$L)</f>
        <v>#N/A</v>
      </c>
    </row>
    <row r="2892" spans="2:23" ht="16.5" customHeight="1" x14ac:dyDescent="0.25">
      <c r="B2892" s="42" t="s">
        <v>4756</v>
      </c>
      <c r="C2892" s="33" t="s">
        <v>7548</v>
      </c>
      <c r="D2892" s="34" t="str">
        <f>_xlfn.XLOOKUP($B2892,[1]Redo!$A:$A,[1]Redo!$AD:$AD)</f>
        <v>SGN,S11,BFY,W8-14,</v>
      </c>
      <c r="E2892" s="35">
        <v>1326</v>
      </c>
      <c r="F2892" s="36">
        <f>_xlfn.XLOOKUP($B2892,'[1]DOT Signs Costs (2)'!$A:$A,'[1]DOT Signs Costs (2)'!$Y:$Y)</f>
        <v>0.46115</v>
      </c>
      <c r="G2892" s="37">
        <f t="shared" si="587"/>
        <v>27.669</v>
      </c>
      <c r="H2892" s="36">
        <f>_xlfn.XLOOKUP($B2892,'[1]DOT Signs Costs (2)'!$A:$A,'[1]DOT Signs Costs (2)'!$W:$W)</f>
        <v>81.576000000000008</v>
      </c>
      <c r="I2892" s="36">
        <f t="shared" si="586"/>
        <v>21.3927485</v>
      </c>
      <c r="J2892" s="36">
        <f t="shared" si="588"/>
        <v>0.30897050000000004</v>
      </c>
      <c r="K2892" s="36">
        <f t="shared" si="589"/>
        <v>21.3927485</v>
      </c>
      <c r="L2892" s="36">
        <f t="shared" si="590"/>
        <v>103.277719</v>
      </c>
      <c r="M2892" s="36">
        <f t="shared" si="591"/>
        <v>8.0763176258000016</v>
      </c>
      <c r="N2892" s="36">
        <f t="shared" si="592"/>
        <v>111.35403662580001</v>
      </c>
      <c r="O2892" s="36">
        <f t="shared" si="593"/>
        <v>20.291644129613871</v>
      </c>
      <c r="P2892" s="36">
        <f t="shared" si="594"/>
        <v>131.64568075541388</v>
      </c>
      <c r="Q2892" s="38" t="e">
        <v>#N/A</v>
      </c>
      <c r="R2892" s="39" t="str">
        <f t="shared" si="595"/>
        <v xml:space="preserve"> </v>
      </c>
      <c r="S2892" s="40"/>
      <c r="T2892" s="41" t="str">
        <f t="shared" si="596"/>
        <v/>
      </c>
      <c r="U2892" s="41" t="str">
        <f t="shared" si="597"/>
        <v/>
      </c>
      <c r="V2892" s="41" t="e">
        <f t="shared" si="585"/>
        <v>#N/A</v>
      </c>
      <c r="W2892" s="18" t="e">
        <f>_xlfn.XLOOKUP($B2892,'[1]Query2 w Prices'!$B:$B,'[1]Query2 w Prices'!$L:$L)</f>
        <v>#N/A</v>
      </c>
    </row>
    <row r="2893" spans="2:23" ht="16.5" customHeight="1" x14ac:dyDescent="0.25">
      <c r="B2893" s="32" t="s">
        <v>4757</v>
      </c>
      <c r="C2893" s="33" t="s">
        <v>7549</v>
      </c>
      <c r="D2893" s="34" t="str">
        <f>_xlfn.XLOOKUP($B2893,[1]Redo!$A:$A,[1]Redo!$AD:$AD)</f>
        <v>SGN,S11,BFY,W8-14,</v>
      </c>
      <c r="E2893" s="35">
        <v>1326</v>
      </c>
      <c r="F2893" s="36">
        <f>_xlfn.XLOOKUP($B2893,'[1]DOT Signs Costs (2)'!$A:$A,'[1]DOT Signs Costs (2)'!$Y:$Y)</f>
        <v>0.77759999999999996</v>
      </c>
      <c r="G2893" s="37">
        <f t="shared" si="587"/>
        <v>46.655999999999999</v>
      </c>
      <c r="H2893" s="36">
        <f>_xlfn.XLOOKUP($B2893,'[1]DOT Signs Costs (2)'!$A:$A,'[1]DOT Signs Costs (2)'!$W:$W)</f>
        <v>145.024</v>
      </c>
      <c r="I2893" s="36">
        <f t="shared" si="586"/>
        <v>36.072863999999996</v>
      </c>
      <c r="J2893" s="36">
        <f t="shared" si="588"/>
        <v>0.52099200000000001</v>
      </c>
      <c r="K2893" s="36">
        <f t="shared" si="589"/>
        <v>36.072863999999996</v>
      </c>
      <c r="L2893" s="36">
        <f t="shared" si="590"/>
        <v>181.61785600000002</v>
      </c>
      <c r="M2893" s="36">
        <f t="shared" si="591"/>
        <v>14.202516339200002</v>
      </c>
      <c r="N2893" s="36">
        <f t="shared" si="592"/>
        <v>195.82037233920002</v>
      </c>
      <c r="O2893" s="36">
        <f t="shared" si="593"/>
        <v>35.683639580919262</v>
      </c>
      <c r="P2893" s="36">
        <f t="shared" si="594"/>
        <v>231.5040119201193</v>
      </c>
      <c r="Q2893" s="38" t="e">
        <v>#N/A</v>
      </c>
      <c r="R2893" s="39" t="str">
        <f t="shared" si="595"/>
        <v xml:space="preserve"> </v>
      </c>
      <c r="S2893" s="40"/>
      <c r="T2893" s="41" t="str">
        <f t="shared" si="596"/>
        <v/>
      </c>
      <c r="U2893" s="41" t="str">
        <f t="shared" si="597"/>
        <v/>
      </c>
      <c r="V2893" s="41" t="e">
        <f t="shared" si="585"/>
        <v>#N/A</v>
      </c>
      <c r="W2893" s="18" t="e">
        <f>_xlfn.XLOOKUP($B2893,'[1]Query2 w Prices'!$B:$B,'[1]Query2 w Prices'!$L:$L)</f>
        <v>#N/A</v>
      </c>
    </row>
    <row r="2894" spans="2:23" ht="16.5" customHeight="1" x14ac:dyDescent="0.25">
      <c r="B2894" s="42" t="s">
        <v>4758</v>
      </c>
      <c r="C2894" s="33" t="s">
        <v>7550</v>
      </c>
      <c r="D2894" s="34" t="str">
        <f>_xlfn.XLOOKUP($B2894,[1]Redo!$A:$A,[1]Redo!$AD:$AD)</f>
        <v>SGN,S11,BFY,W8-15,</v>
      </c>
      <c r="E2894" s="35">
        <v>1326</v>
      </c>
      <c r="F2894" s="36">
        <f>_xlfn.XLOOKUP($B2894,'[1]DOT Signs Costs (2)'!$A:$A,'[1]DOT Signs Costs (2)'!$Y:$Y)</f>
        <v>0.22939999999999999</v>
      </c>
      <c r="G2894" s="37">
        <f t="shared" si="587"/>
        <v>13.763999999999999</v>
      </c>
      <c r="H2894" s="36">
        <f>_xlfn.XLOOKUP($B2894,'[1]DOT Signs Costs (2)'!$A:$A,'[1]DOT Signs Costs (2)'!$W:$W)</f>
        <v>36.256</v>
      </c>
      <c r="I2894" s="36">
        <f t="shared" si="586"/>
        <v>10.641866</v>
      </c>
      <c r="J2894" s="36">
        <f t="shared" si="588"/>
        <v>0.153698</v>
      </c>
      <c r="K2894" s="36">
        <f t="shared" si="589"/>
        <v>10.641866</v>
      </c>
      <c r="L2894" s="36">
        <f t="shared" si="590"/>
        <v>47.051563999999999</v>
      </c>
      <c r="M2894" s="36">
        <f t="shared" si="591"/>
        <v>3.6794323048000002</v>
      </c>
      <c r="N2894" s="36">
        <f t="shared" si="592"/>
        <v>50.730996304800001</v>
      </c>
      <c r="O2894" s="36">
        <f t="shared" si="593"/>
        <v>9.2445263283724479</v>
      </c>
      <c r="P2894" s="36">
        <f t="shared" si="594"/>
        <v>59.975522633172446</v>
      </c>
      <c r="Q2894" s="38" t="e">
        <v>#N/A</v>
      </c>
      <c r="R2894" s="39" t="str">
        <f t="shared" si="595"/>
        <v xml:space="preserve"> </v>
      </c>
      <c r="S2894" s="40"/>
      <c r="T2894" s="41" t="str">
        <f t="shared" si="596"/>
        <v/>
      </c>
      <c r="U2894" s="41" t="str">
        <f t="shared" si="597"/>
        <v/>
      </c>
      <c r="V2894" s="41" t="e">
        <f t="shared" si="585"/>
        <v>#N/A</v>
      </c>
      <c r="W2894" s="18" t="e">
        <f>_xlfn.XLOOKUP($B2894,'[1]Query2 w Prices'!$B:$B,'[1]Query2 w Prices'!$L:$L)</f>
        <v>#N/A</v>
      </c>
    </row>
    <row r="2895" spans="2:23" ht="16.5" customHeight="1" x14ac:dyDescent="0.25">
      <c r="B2895" s="32" t="s">
        <v>4761</v>
      </c>
      <c r="C2895" s="33" t="s">
        <v>7551</v>
      </c>
      <c r="D2895" s="34" t="str">
        <f>_xlfn.XLOOKUP($B2895,[1]Redo!$A:$A,[1]Redo!$AD:$AD)</f>
        <v>SGN,S11,BFY,W8-15,</v>
      </c>
      <c r="E2895" s="35">
        <v>1326</v>
      </c>
      <c r="F2895" s="36">
        <f>_xlfn.XLOOKUP($B2895,'[1]DOT Signs Costs (2)'!$A:$A,'[1]DOT Signs Costs (2)'!$Y:$Y)</f>
        <v>0.33468750000000008</v>
      </c>
      <c r="G2895" s="37">
        <f t="shared" si="587"/>
        <v>20.081250000000004</v>
      </c>
      <c r="H2895" s="36">
        <f>_xlfn.XLOOKUP($B2895,'[1]DOT Signs Costs (2)'!$A:$A,'[1]DOT Signs Costs (2)'!$W:$W)</f>
        <v>56.650000000000006</v>
      </c>
      <c r="I2895" s="36">
        <f t="shared" si="586"/>
        <v>15.526153125000004</v>
      </c>
      <c r="J2895" s="36">
        <f t="shared" si="588"/>
        <v>0.22424062500000008</v>
      </c>
      <c r="K2895" s="36">
        <f t="shared" si="589"/>
        <v>15.526153125000004</v>
      </c>
      <c r="L2895" s="36">
        <f t="shared" si="590"/>
        <v>72.400393750000006</v>
      </c>
      <c r="M2895" s="36">
        <f t="shared" si="591"/>
        <v>5.6617107912500009</v>
      </c>
      <c r="N2895" s="36">
        <f t="shared" si="592"/>
        <v>78.062104541250008</v>
      </c>
      <c r="O2895" s="36">
        <f t="shared" si="593"/>
        <v>14.224975522735164</v>
      </c>
      <c r="P2895" s="36">
        <f t="shared" si="594"/>
        <v>92.287080063985172</v>
      </c>
      <c r="Q2895" s="38" t="e">
        <v>#N/A</v>
      </c>
      <c r="R2895" s="39" t="str">
        <f t="shared" si="595"/>
        <v xml:space="preserve"> </v>
      </c>
      <c r="S2895" s="40"/>
      <c r="T2895" s="41" t="str">
        <f t="shared" si="596"/>
        <v/>
      </c>
      <c r="U2895" s="41" t="str">
        <f t="shared" si="597"/>
        <v/>
      </c>
      <c r="V2895" s="41" t="e">
        <f t="shared" si="585"/>
        <v>#N/A</v>
      </c>
      <c r="W2895" s="18" t="e">
        <f>_xlfn.XLOOKUP($B2895,'[1]Query2 w Prices'!$B:$B,'[1]Query2 w Prices'!$L:$L)</f>
        <v>#N/A</v>
      </c>
    </row>
    <row r="2896" spans="2:23" ht="16.5" customHeight="1" x14ac:dyDescent="0.25">
      <c r="B2896" s="42" t="s">
        <v>4762</v>
      </c>
      <c r="C2896" s="33" t="s">
        <v>7552</v>
      </c>
      <c r="D2896" s="34" t="str">
        <f>_xlfn.XLOOKUP($B2896,[1]Redo!$A:$A,[1]Redo!$AD:$AD)</f>
        <v>SGN,S11,BFY,W8-15,</v>
      </c>
      <c r="E2896" s="35">
        <v>1326</v>
      </c>
      <c r="F2896" s="36">
        <f>_xlfn.XLOOKUP($B2896,'[1]DOT Signs Costs (2)'!$A:$A,'[1]DOT Signs Costs (2)'!$Y:$Y)</f>
        <v>0.22939999999999999</v>
      </c>
      <c r="G2896" s="37">
        <f t="shared" si="587"/>
        <v>13.763999999999999</v>
      </c>
      <c r="H2896" s="36">
        <f>_xlfn.XLOOKUP($B2896,'[1]DOT Signs Costs (2)'!$A:$A,'[1]DOT Signs Costs (2)'!$W:$W)</f>
        <v>36.256</v>
      </c>
      <c r="I2896" s="36">
        <f t="shared" si="586"/>
        <v>10.641866</v>
      </c>
      <c r="J2896" s="36">
        <f t="shared" si="588"/>
        <v>0.153698</v>
      </c>
      <c r="K2896" s="36">
        <f t="shared" si="589"/>
        <v>10.641866</v>
      </c>
      <c r="L2896" s="36">
        <f t="shared" si="590"/>
        <v>47.051563999999999</v>
      </c>
      <c r="M2896" s="36">
        <f t="shared" si="591"/>
        <v>3.6794323048000002</v>
      </c>
      <c r="N2896" s="36">
        <f t="shared" si="592"/>
        <v>50.730996304800001</v>
      </c>
      <c r="O2896" s="36">
        <f t="shared" si="593"/>
        <v>9.2445263283724479</v>
      </c>
      <c r="P2896" s="36">
        <f t="shared" si="594"/>
        <v>59.975522633172446</v>
      </c>
      <c r="Q2896" s="38" t="e">
        <v>#N/A</v>
      </c>
      <c r="R2896" s="39" t="str">
        <f t="shared" si="595"/>
        <v xml:space="preserve"> </v>
      </c>
      <c r="S2896" s="40"/>
      <c r="T2896" s="41" t="str">
        <f t="shared" si="596"/>
        <v/>
      </c>
      <c r="U2896" s="41" t="str">
        <f t="shared" si="597"/>
        <v/>
      </c>
      <c r="V2896" s="41" t="e">
        <f t="shared" si="585"/>
        <v>#N/A</v>
      </c>
      <c r="W2896" s="18" t="e">
        <f>_xlfn.XLOOKUP($B2896,'[1]Query2 w Prices'!$B:$B,'[1]Query2 w Prices'!$L:$L)</f>
        <v>#N/A</v>
      </c>
    </row>
    <row r="2897" spans="2:23" ht="16.5" customHeight="1" x14ac:dyDescent="0.25">
      <c r="B2897" s="32" t="s">
        <v>4764</v>
      </c>
      <c r="C2897" s="33" t="s">
        <v>7553</v>
      </c>
      <c r="D2897" s="34" t="str">
        <f>_xlfn.XLOOKUP($B2897,[1]Redo!$A:$A,[1]Redo!$AD:$AD)</f>
        <v>SGN,S11,BFY,W8-15,</v>
      </c>
      <c r="E2897" s="35">
        <v>1326</v>
      </c>
      <c r="F2897" s="36">
        <f>_xlfn.XLOOKUP($B2897,'[1]DOT Signs Costs (2)'!$A:$A,'[1]DOT Signs Costs (2)'!$Y:$Y)</f>
        <v>0.33468750000000008</v>
      </c>
      <c r="G2897" s="37">
        <f t="shared" si="587"/>
        <v>20.081250000000004</v>
      </c>
      <c r="H2897" s="36">
        <f>_xlfn.XLOOKUP($B2897,'[1]DOT Signs Costs (2)'!$A:$A,'[1]DOT Signs Costs (2)'!$W:$W)</f>
        <v>56.650000000000006</v>
      </c>
      <c r="I2897" s="36">
        <f t="shared" si="586"/>
        <v>15.526153125000004</v>
      </c>
      <c r="J2897" s="36">
        <f t="shared" si="588"/>
        <v>0.22424062500000008</v>
      </c>
      <c r="K2897" s="36">
        <f t="shared" si="589"/>
        <v>15.526153125000004</v>
      </c>
      <c r="L2897" s="36">
        <f t="shared" si="590"/>
        <v>72.400393750000006</v>
      </c>
      <c r="M2897" s="36">
        <f t="shared" si="591"/>
        <v>5.6617107912500009</v>
      </c>
      <c r="N2897" s="36">
        <f t="shared" si="592"/>
        <v>78.062104541250008</v>
      </c>
      <c r="O2897" s="36">
        <f t="shared" si="593"/>
        <v>14.224975522735164</v>
      </c>
      <c r="P2897" s="36">
        <f t="shared" si="594"/>
        <v>92.287080063985172</v>
      </c>
      <c r="Q2897" s="38" t="e">
        <v>#N/A</v>
      </c>
      <c r="R2897" s="39" t="str">
        <f t="shared" si="595"/>
        <v xml:space="preserve"> </v>
      </c>
      <c r="S2897" s="40"/>
      <c r="T2897" s="41" t="str">
        <f t="shared" si="596"/>
        <v/>
      </c>
      <c r="U2897" s="41" t="str">
        <f t="shared" si="597"/>
        <v/>
      </c>
      <c r="V2897" s="41" t="e">
        <f t="shared" si="585"/>
        <v>#N/A</v>
      </c>
      <c r="W2897" s="18" t="e">
        <f>_xlfn.XLOOKUP($B2897,'[1]Query2 w Prices'!$B:$B,'[1]Query2 w Prices'!$L:$L)</f>
        <v>#N/A</v>
      </c>
    </row>
    <row r="2898" spans="2:23" ht="16.5" customHeight="1" x14ac:dyDescent="0.25">
      <c r="B2898" s="42" t="s">
        <v>4765</v>
      </c>
      <c r="C2898" s="33" t="s">
        <v>7554</v>
      </c>
      <c r="D2898" s="34" t="str">
        <f>_xlfn.XLOOKUP($B2898,[1]Redo!$A:$A,[1]Redo!$AD:$AD)</f>
        <v>SGN,S11,BFY,W8-15,</v>
      </c>
      <c r="E2898" s="35">
        <v>1326</v>
      </c>
      <c r="F2898" s="36">
        <f>_xlfn.XLOOKUP($B2898,'[1]DOT Signs Costs (2)'!$A:$A,'[1]DOT Signs Costs (2)'!$Y:$Y)</f>
        <v>0.46115</v>
      </c>
      <c r="G2898" s="37">
        <f t="shared" si="587"/>
        <v>27.669</v>
      </c>
      <c r="H2898" s="36">
        <f>_xlfn.XLOOKUP($B2898,'[1]DOT Signs Costs (2)'!$A:$A,'[1]DOT Signs Costs (2)'!$W:$W)</f>
        <v>81.576000000000008</v>
      </c>
      <c r="I2898" s="36">
        <f t="shared" si="586"/>
        <v>21.3927485</v>
      </c>
      <c r="J2898" s="36">
        <f t="shared" si="588"/>
        <v>0.30897050000000004</v>
      </c>
      <c r="K2898" s="36">
        <f t="shared" si="589"/>
        <v>21.3927485</v>
      </c>
      <c r="L2898" s="36">
        <f t="shared" si="590"/>
        <v>103.277719</v>
      </c>
      <c r="M2898" s="36">
        <f t="shared" si="591"/>
        <v>8.0763176258000016</v>
      </c>
      <c r="N2898" s="36">
        <f t="shared" si="592"/>
        <v>111.35403662580001</v>
      </c>
      <c r="O2898" s="36">
        <f t="shared" si="593"/>
        <v>20.291644129613871</v>
      </c>
      <c r="P2898" s="36">
        <f t="shared" si="594"/>
        <v>131.64568075541388</v>
      </c>
      <c r="Q2898" s="38">
        <v>74.900000000000006</v>
      </c>
      <c r="R2898" s="39">
        <f t="shared" si="595"/>
        <v>-0.43104855723175883</v>
      </c>
      <c r="S2898" s="40"/>
      <c r="T2898" s="41" t="str">
        <f t="shared" si="596"/>
        <v/>
      </c>
      <c r="U2898" s="41" t="str">
        <f t="shared" si="597"/>
        <v/>
      </c>
      <c r="V2898" s="41">
        <f t="shared" si="585"/>
        <v>74.900000000000006</v>
      </c>
      <c r="W2898" s="18">
        <f>_xlfn.XLOOKUP($B2898,'[1]Query2 w Prices'!$B:$B,'[1]Query2 w Prices'!$L:$L)</f>
        <v>74.823300000000003</v>
      </c>
    </row>
    <row r="2899" spans="2:23" ht="16.5" customHeight="1" x14ac:dyDescent="0.25">
      <c r="B2899" s="32" t="s">
        <v>4766</v>
      </c>
      <c r="C2899" s="33" t="s">
        <v>7555</v>
      </c>
      <c r="D2899" s="34" t="str">
        <f>_xlfn.XLOOKUP($B2899,[1]Redo!$A:$A,[1]Redo!$AD:$AD)</f>
        <v>SGN,S11,BFY,W8-15,</v>
      </c>
      <c r="E2899" s="35">
        <v>1326</v>
      </c>
      <c r="F2899" s="36">
        <f>_xlfn.XLOOKUP($B2899,'[1]DOT Signs Costs (2)'!$A:$A,'[1]DOT Signs Costs (2)'!$Y:$Y)</f>
        <v>0.46115</v>
      </c>
      <c r="G2899" s="37">
        <f t="shared" si="587"/>
        <v>27.669</v>
      </c>
      <c r="H2899" s="36">
        <f>_xlfn.XLOOKUP($B2899,'[1]DOT Signs Costs (2)'!$A:$A,'[1]DOT Signs Costs (2)'!$W:$W)</f>
        <v>81.576000000000008</v>
      </c>
      <c r="I2899" s="36">
        <f t="shared" si="586"/>
        <v>21.3927485</v>
      </c>
      <c r="J2899" s="36">
        <f t="shared" si="588"/>
        <v>0.30897050000000004</v>
      </c>
      <c r="K2899" s="36">
        <f t="shared" si="589"/>
        <v>21.3927485</v>
      </c>
      <c r="L2899" s="36">
        <f t="shared" si="590"/>
        <v>103.277719</v>
      </c>
      <c r="M2899" s="36">
        <f t="shared" si="591"/>
        <v>8.0763176258000016</v>
      </c>
      <c r="N2899" s="36">
        <f t="shared" si="592"/>
        <v>111.35403662580001</v>
      </c>
      <c r="O2899" s="36">
        <f t="shared" si="593"/>
        <v>20.291644129613871</v>
      </c>
      <c r="P2899" s="36">
        <f t="shared" si="594"/>
        <v>131.64568075541388</v>
      </c>
      <c r="Q2899" s="38">
        <v>74.900000000000006</v>
      </c>
      <c r="R2899" s="39">
        <f t="shared" si="595"/>
        <v>-0.43104855723175883</v>
      </c>
      <c r="S2899" s="40"/>
      <c r="T2899" s="41" t="str">
        <f t="shared" si="596"/>
        <v/>
      </c>
      <c r="U2899" s="41" t="str">
        <f t="shared" si="597"/>
        <v/>
      </c>
      <c r="V2899" s="41">
        <f t="shared" si="585"/>
        <v>74.900000000000006</v>
      </c>
      <c r="W2899" s="18">
        <f>_xlfn.XLOOKUP($B2899,'[1]Query2 w Prices'!$B:$B,'[1]Query2 w Prices'!$L:$L)</f>
        <v>74.823300000000003</v>
      </c>
    </row>
    <row r="2900" spans="2:23" ht="16.5" customHeight="1" x14ac:dyDescent="0.25">
      <c r="B2900" s="42" t="s">
        <v>4767</v>
      </c>
      <c r="C2900" s="33" t="s">
        <v>7556</v>
      </c>
      <c r="D2900" s="34" t="str">
        <f>_xlfn.XLOOKUP($B2900,[1]Redo!$A:$A,[1]Redo!$AD:$AD)</f>
        <v>SGN,S11,BFY,W8-15,</v>
      </c>
      <c r="E2900" s="35">
        <v>1326</v>
      </c>
      <c r="F2900" s="36">
        <f>_xlfn.XLOOKUP($B2900,'[1]DOT Signs Costs (2)'!$A:$A,'[1]DOT Signs Costs (2)'!$Y:$Y)</f>
        <v>0.77759999999999996</v>
      </c>
      <c r="G2900" s="37">
        <f t="shared" si="587"/>
        <v>46.655999999999999</v>
      </c>
      <c r="H2900" s="36">
        <f>_xlfn.XLOOKUP($B2900,'[1]DOT Signs Costs (2)'!$A:$A,'[1]DOT Signs Costs (2)'!$W:$W)</f>
        <v>145.024</v>
      </c>
      <c r="I2900" s="36">
        <f t="shared" si="586"/>
        <v>36.072863999999996</v>
      </c>
      <c r="J2900" s="36">
        <f t="shared" si="588"/>
        <v>0.52099200000000001</v>
      </c>
      <c r="K2900" s="36">
        <f t="shared" si="589"/>
        <v>36.072863999999996</v>
      </c>
      <c r="L2900" s="36">
        <f t="shared" si="590"/>
        <v>181.61785600000002</v>
      </c>
      <c r="M2900" s="36">
        <f t="shared" si="591"/>
        <v>14.202516339200002</v>
      </c>
      <c r="N2900" s="36">
        <f t="shared" si="592"/>
        <v>195.82037233920002</v>
      </c>
      <c r="O2900" s="36">
        <f t="shared" si="593"/>
        <v>35.683639580919262</v>
      </c>
      <c r="P2900" s="36">
        <f t="shared" si="594"/>
        <v>231.5040119201193</v>
      </c>
      <c r="Q2900" s="38">
        <v>136.12</v>
      </c>
      <c r="R2900" s="39">
        <f t="shared" si="595"/>
        <v>-0.41201882908634707</v>
      </c>
      <c r="S2900" s="40"/>
      <c r="T2900" s="41" t="str">
        <f t="shared" si="596"/>
        <v/>
      </c>
      <c r="U2900" s="41" t="str">
        <f t="shared" si="597"/>
        <v/>
      </c>
      <c r="V2900" s="41">
        <f t="shared" si="585"/>
        <v>136.12</v>
      </c>
      <c r="W2900" s="18">
        <f>_xlfn.XLOOKUP($B2900,'[1]Query2 w Prices'!$B:$B,'[1]Query2 w Prices'!$L:$L)</f>
        <v>136.04230000000001</v>
      </c>
    </row>
    <row r="2901" spans="2:23" ht="16.5" customHeight="1" x14ac:dyDescent="0.25">
      <c r="B2901" s="32" t="s">
        <v>4768</v>
      </c>
      <c r="C2901" s="33" t="s">
        <v>7557</v>
      </c>
      <c r="D2901" s="34" t="str">
        <f>_xlfn.XLOOKUP($B2901,[1]Redo!$A:$A,[1]Redo!$AD:$AD)</f>
        <v>SGN,S11,BFY,W8-15,</v>
      </c>
      <c r="E2901" s="35">
        <v>1326</v>
      </c>
      <c r="F2901" s="36">
        <f>_xlfn.XLOOKUP($B2901,'[1]DOT Signs Costs (2)'!$A:$A,'[1]DOT Signs Costs (2)'!$Y:$Y)</f>
        <v>0.77759999999999996</v>
      </c>
      <c r="G2901" s="37">
        <f t="shared" si="587"/>
        <v>46.655999999999999</v>
      </c>
      <c r="H2901" s="36">
        <f>_xlfn.XLOOKUP($B2901,'[1]DOT Signs Costs (2)'!$A:$A,'[1]DOT Signs Costs (2)'!$W:$W)</f>
        <v>145.024</v>
      </c>
      <c r="I2901" s="36">
        <f t="shared" si="586"/>
        <v>36.072863999999996</v>
      </c>
      <c r="J2901" s="36">
        <f t="shared" si="588"/>
        <v>0.52099200000000001</v>
      </c>
      <c r="K2901" s="36">
        <f t="shared" si="589"/>
        <v>36.072863999999996</v>
      </c>
      <c r="L2901" s="36">
        <f t="shared" si="590"/>
        <v>181.61785600000002</v>
      </c>
      <c r="M2901" s="36">
        <f t="shared" si="591"/>
        <v>14.202516339200002</v>
      </c>
      <c r="N2901" s="36">
        <f t="shared" si="592"/>
        <v>195.82037233920002</v>
      </c>
      <c r="O2901" s="36">
        <f t="shared" si="593"/>
        <v>35.683639580919262</v>
      </c>
      <c r="P2901" s="36">
        <f t="shared" si="594"/>
        <v>231.5040119201193</v>
      </c>
      <c r="Q2901" s="38">
        <v>136.12</v>
      </c>
      <c r="R2901" s="39">
        <f t="shared" si="595"/>
        <v>-0.41201882908634707</v>
      </c>
      <c r="S2901" s="40"/>
      <c r="T2901" s="41" t="str">
        <f t="shared" si="596"/>
        <v/>
      </c>
      <c r="U2901" s="41" t="str">
        <f t="shared" si="597"/>
        <v/>
      </c>
      <c r="V2901" s="41">
        <f t="shared" si="585"/>
        <v>136.12</v>
      </c>
      <c r="W2901" s="18">
        <f>_xlfn.XLOOKUP($B2901,'[1]Query2 w Prices'!$B:$B,'[1]Query2 w Prices'!$L:$L)</f>
        <v>136.04230000000001</v>
      </c>
    </row>
    <row r="2902" spans="2:23" ht="16.5" customHeight="1" x14ac:dyDescent="0.25">
      <c r="B2902" s="42" t="s">
        <v>4769</v>
      </c>
      <c r="C2902" s="33" t="s">
        <v>7558</v>
      </c>
      <c r="D2902" s="34" t="str">
        <f>_xlfn.XLOOKUP($B2902,[1]Redo!$A:$A,[1]Redo!$AD:$AD)</f>
        <v>SGN,S11,BFY,W8-15 ,</v>
      </c>
      <c r="E2902" s="35">
        <v>1326</v>
      </c>
      <c r="F2902" s="36">
        <f>_xlfn.XLOOKUP($B2902,'[1]DOT Signs Costs (2)'!$A:$A,'[1]DOT Signs Costs (2)'!$Y:$Y)</f>
        <v>0.46115</v>
      </c>
      <c r="G2902" s="37">
        <f t="shared" si="587"/>
        <v>27.669</v>
      </c>
      <c r="H2902" s="36">
        <f>_xlfn.XLOOKUP($B2902,'[1]DOT Signs Costs (2)'!$A:$A,'[1]DOT Signs Costs (2)'!$W:$W)</f>
        <v>81.576000000000008</v>
      </c>
      <c r="I2902" s="36">
        <f t="shared" si="586"/>
        <v>21.3927485</v>
      </c>
      <c r="J2902" s="36">
        <f t="shared" si="588"/>
        <v>0.30897050000000004</v>
      </c>
      <c r="K2902" s="36">
        <f t="shared" si="589"/>
        <v>21.3927485</v>
      </c>
      <c r="L2902" s="36">
        <f t="shared" si="590"/>
        <v>103.277719</v>
      </c>
      <c r="M2902" s="36">
        <f t="shared" si="591"/>
        <v>8.0763176258000016</v>
      </c>
      <c r="N2902" s="36">
        <f t="shared" si="592"/>
        <v>111.35403662580001</v>
      </c>
      <c r="O2902" s="36">
        <f t="shared" si="593"/>
        <v>20.291644129613871</v>
      </c>
      <c r="P2902" s="36">
        <f t="shared" si="594"/>
        <v>131.64568075541388</v>
      </c>
      <c r="Q2902" s="38">
        <v>74.900000000000006</v>
      </c>
      <c r="R2902" s="39">
        <f t="shared" si="595"/>
        <v>-0.43104855723175883</v>
      </c>
      <c r="S2902" s="40"/>
      <c r="T2902" s="41" t="str">
        <f t="shared" si="596"/>
        <v/>
      </c>
      <c r="U2902" s="41" t="str">
        <f t="shared" si="597"/>
        <v/>
      </c>
      <c r="V2902" s="41">
        <f t="shared" si="585"/>
        <v>74.900000000000006</v>
      </c>
      <c r="W2902" s="18">
        <f>_xlfn.XLOOKUP($B2902,'[1]Query2 w Prices'!$B:$B,'[1]Query2 w Prices'!$L:$L)</f>
        <v>74.823300000000003</v>
      </c>
    </row>
    <row r="2903" spans="2:23" ht="16.5" customHeight="1" x14ac:dyDescent="0.25">
      <c r="B2903" s="32" t="s">
        <v>4772</v>
      </c>
      <c r="C2903" s="33" t="s">
        <v>7559</v>
      </c>
      <c r="D2903" s="34" t="str">
        <f>_xlfn.XLOOKUP($B2903,[1]Redo!$A:$A,[1]Redo!$AD:$AD)</f>
        <v>SGN,S11,BFY,W8-15 ,</v>
      </c>
      <c r="E2903" s="35">
        <v>1326</v>
      </c>
      <c r="F2903" s="36">
        <f>_xlfn.XLOOKUP($B2903,'[1]DOT Signs Costs (2)'!$A:$A,'[1]DOT Signs Costs (2)'!$Y:$Y)</f>
        <v>0.77759999999999996</v>
      </c>
      <c r="G2903" s="37">
        <f t="shared" si="587"/>
        <v>46.655999999999999</v>
      </c>
      <c r="H2903" s="36">
        <f>_xlfn.XLOOKUP($B2903,'[1]DOT Signs Costs (2)'!$A:$A,'[1]DOT Signs Costs (2)'!$W:$W)</f>
        <v>145.024</v>
      </c>
      <c r="I2903" s="36">
        <f t="shared" si="586"/>
        <v>36.072863999999996</v>
      </c>
      <c r="J2903" s="36">
        <f t="shared" si="588"/>
        <v>0.52099200000000001</v>
      </c>
      <c r="K2903" s="36">
        <f t="shared" si="589"/>
        <v>36.072863999999996</v>
      </c>
      <c r="L2903" s="36">
        <f t="shared" si="590"/>
        <v>181.61785600000002</v>
      </c>
      <c r="M2903" s="36">
        <f t="shared" si="591"/>
        <v>14.202516339200002</v>
      </c>
      <c r="N2903" s="36">
        <f t="shared" si="592"/>
        <v>195.82037233920002</v>
      </c>
      <c r="O2903" s="36">
        <f t="shared" si="593"/>
        <v>35.683639580919262</v>
      </c>
      <c r="P2903" s="36">
        <f t="shared" si="594"/>
        <v>231.5040119201193</v>
      </c>
      <c r="Q2903" s="38">
        <v>140.65</v>
      </c>
      <c r="R2903" s="39">
        <f t="shared" si="595"/>
        <v>-0.39245113363939699</v>
      </c>
      <c r="S2903" s="40"/>
      <c r="T2903" s="41" t="str">
        <f t="shared" si="596"/>
        <v/>
      </c>
      <c r="U2903" s="41" t="str">
        <f t="shared" si="597"/>
        <v/>
      </c>
      <c r="V2903" s="41">
        <f t="shared" si="585"/>
        <v>140.65</v>
      </c>
      <c r="W2903" s="18">
        <f>_xlfn.XLOOKUP($B2903,'[1]Query2 w Prices'!$B:$B,'[1]Query2 w Prices'!$L:$L)</f>
        <v>140.5771</v>
      </c>
    </row>
    <row r="2904" spans="2:23" ht="16.5" customHeight="1" x14ac:dyDescent="0.25">
      <c r="B2904" s="42" t="s">
        <v>4773</v>
      </c>
      <c r="C2904" s="33" t="s">
        <v>7560</v>
      </c>
      <c r="D2904" s="34" t="str">
        <f>_xlfn.XLOOKUP($B2904,[1]Redo!$A:$A,[1]Redo!$AD:$AD)</f>
        <v>SGN,S11,BFY,W8-15 ,</v>
      </c>
      <c r="E2904" s="35">
        <v>1326</v>
      </c>
      <c r="F2904" s="36">
        <f>_xlfn.XLOOKUP($B2904,'[1]DOT Signs Costs (2)'!$A:$A,'[1]DOT Signs Costs (2)'!$Y:$Y)</f>
        <v>0.22939999999999999</v>
      </c>
      <c r="G2904" s="37">
        <f t="shared" si="587"/>
        <v>13.763999999999999</v>
      </c>
      <c r="H2904" s="36">
        <f>_xlfn.XLOOKUP($B2904,'[1]DOT Signs Costs (2)'!$A:$A,'[1]DOT Signs Costs (2)'!$W:$W)</f>
        <v>36.256</v>
      </c>
      <c r="I2904" s="36">
        <f t="shared" si="586"/>
        <v>10.641866</v>
      </c>
      <c r="J2904" s="36">
        <f t="shared" si="588"/>
        <v>0.153698</v>
      </c>
      <c r="K2904" s="36">
        <f t="shared" si="589"/>
        <v>10.641866</v>
      </c>
      <c r="L2904" s="36">
        <f t="shared" si="590"/>
        <v>47.051563999999999</v>
      </c>
      <c r="M2904" s="36">
        <f t="shared" si="591"/>
        <v>3.6794323048000002</v>
      </c>
      <c r="N2904" s="36">
        <f t="shared" si="592"/>
        <v>50.730996304800001</v>
      </c>
      <c r="O2904" s="36">
        <f t="shared" si="593"/>
        <v>9.2445263283724479</v>
      </c>
      <c r="P2904" s="36">
        <f t="shared" si="594"/>
        <v>59.975522633172446</v>
      </c>
      <c r="Q2904" s="38" t="e">
        <v>#N/A</v>
      </c>
      <c r="R2904" s="39" t="str">
        <f t="shared" si="595"/>
        <v xml:space="preserve"> </v>
      </c>
      <c r="S2904" s="40"/>
      <c r="T2904" s="41" t="str">
        <f t="shared" si="596"/>
        <v/>
      </c>
      <c r="U2904" s="41" t="str">
        <f t="shared" si="597"/>
        <v/>
      </c>
      <c r="V2904" s="41" t="e">
        <f t="shared" si="585"/>
        <v>#N/A</v>
      </c>
      <c r="W2904" s="18" t="e">
        <f>_xlfn.XLOOKUP($B2904,'[1]Query2 w Prices'!$B:$B,'[1]Query2 w Prices'!$L:$L)</f>
        <v>#N/A</v>
      </c>
    </row>
    <row r="2905" spans="2:23" ht="16.5" customHeight="1" x14ac:dyDescent="0.25">
      <c r="B2905" s="32" t="s">
        <v>4774</v>
      </c>
      <c r="C2905" s="33" t="s">
        <v>7561</v>
      </c>
      <c r="D2905" s="34" t="str">
        <f>_xlfn.XLOOKUP($B2905,[1]Redo!$A:$A,[1]Redo!$AD:$AD)</f>
        <v>SGN,S11,BFY,W8-15 ,</v>
      </c>
      <c r="E2905" s="35">
        <v>1326</v>
      </c>
      <c r="F2905" s="36">
        <f>_xlfn.XLOOKUP($B2905,'[1]DOT Signs Costs (2)'!$A:$A,'[1]DOT Signs Costs (2)'!$Y:$Y)</f>
        <v>0.33468750000000008</v>
      </c>
      <c r="G2905" s="37">
        <f t="shared" si="587"/>
        <v>20.081250000000004</v>
      </c>
      <c r="H2905" s="36">
        <f>_xlfn.XLOOKUP($B2905,'[1]DOT Signs Costs (2)'!$A:$A,'[1]DOT Signs Costs (2)'!$W:$W)</f>
        <v>56.650000000000006</v>
      </c>
      <c r="I2905" s="36">
        <f t="shared" si="586"/>
        <v>15.526153125000004</v>
      </c>
      <c r="J2905" s="36">
        <f t="shared" si="588"/>
        <v>0.22424062500000008</v>
      </c>
      <c r="K2905" s="36">
        <f t="shared" si="589"/>
        <v>15.526153125000004</v>
      </c>
      <c r="L2905" s="36">
        <f t="shared" si="590"/>
        <v>72.400393750000006</v>
      </c>
      <c r="M2905" s="36">
        <f t="shared" si="591"/>
        <v>5.6617107912500009</v>
      </c>
      <c r="N2905" s="36">
        <f t="shared" si="592"/>
        <v>78.062104541250008</v>
      </c>
      <c r="O2905" s="36">
        <f t="shared" si="593"/>
        <v>14.224975522735164</v>
      </c>
      <c r="P2905" s="36">
        <f t="shared" si="594"/>
        <v>92.287080063985172</v>
      </c>
      <c r="Q2905" s="38" t="e">
        <v>#N/A</v>
      </c>
      <c r="R2905" s="39" t="str">
        <f t="shared" si="595"/>
        <v xml:space="preserve"> </v>
      </c>
      <c r="S2905" s="40"/>
      <c r="T2905" s="41" t="str">
        <f t="shared" si="596"/>
        <v/>
      </c>
      <c r="U2905" s="41" t="str">
        <f t="shared" si="597"/>
        <v/>
      </c>
      <c r="V2905" s="41" t="e">
        <f t="shared" si="585"/>
        <v>#N/A</v>
      </c>
      <c r="W2905" s="18" t="e">
        <f>_xlfn.XLOOKUP($B2905,'[1]Query2 w Prices'!$B:$B,'[1]Query2 w Prices'!$L:$L)</f>
        <v>#N/A</v>
      </c>
    </row>
    <row r="2906" spans="2:23" ht="16.5" customHeight="1" x14ac:dyDescent="0.25">
      <c r="B2906" s="42" t="s">
        <v>4775</v>
      </c>
      <c r="C2906" s="33" t="s">
        <v>7562</v>
      </c>
      <c r="D2906" s="34" t="str">
        <f>_xlfn.XLOOKUP($B2906,[1]Redo!$A:$A,[1]Redo!$AD:$AD)</f>
        <v>SGN,S11,BFY,W8-15aP,</v>
      </c>
      <c r="E2906" s="35">
        <v>1326</v>
      </c>
      <c r="F2906" s="36">
        <f>_xlfn.XLOOKUP($B2906,'[1]DOT Signs Costs (2)'!$A:$A,'[1]DOT Signs Costs (2)'!$Y:$Y)</f>
        <v>0.17705000000000001</v>
      </c>
      <c r="G2906" s="37">
        <f t="shared" si="587"/>
        <v>10.623000000000001</v>
      </c>
      <c r="H2906" s="36">
        <f>_xlfn.XLOOKUP($B2906,'[1]DOT Signs Costs (2)'!$A:$A,'[1]DOT Signs Costs (2)'!$W:$W)</f>
        <v>27.192</v>
      </c>
      <c r="I2906" s="36">
        <f t="shared" si="586"/>
        <v>8.2133495000000014</v>
      </c>
      <c r="J2906" s="36">
        <f t="shared" si="588"/>
        <v>0.11862350000000002</v>
      </c>
      <c r="K2906" s="36">
        <f t="shared" si="589"/>
        <v>8.2133495000000014</v>
      </c>
      <c r="L2906" s="36">
        <f t="shared" si="590"/>
        <v>35.523973000000005</v>
      </c>
      <c r="M2906" s="36">
        <f t="shared" si="591"/>
        <v>2.7779746886000005</v>
      </c>
      <c r="N2906" s="36">
        <f t="shared" si="592"/>
        <v>38.301947688600009</v>
      </c>
      <c r="O2906" s="36">
        <f t="shared" si="593"/>
        <v>6.9796256652997126</v>
      </c>
      <c r="P2906" s="36">
        <f t="shared" si="594"/>
        <v>45.281573353899724</v>
      </c>
      <c r="Q2906" s="38" t="e">
        <v>#N/A</v>
      </c>
      <c r="R2906" s="39" t="str">
        <f t="shared" si="595"/>
        <v xml:space="preserve"> </v>
      </c>
      <c r="S2906" s="40"/>
      <c r="T2906" s="41" t="str">
        <f t="shared" si="596"/>
        <v/>
      </c>
      <c r="U2906" s="41" t="str">
        <f t="shared" si="597"/>
        <v/>
      </c>
      <c r="V2906" s="41" t="e">
        <f t="shared" si="585"/>
        <v>#N/A</v>
      </c>
      <c r="W2906" s="18" t="e">
        <f>_xlfn.XLOOKUP($B2906,'[1]Query2 w Prices'!$B:$B,'[1]Query2 w Prices'!$L:$L)</f>
        <v>#N/A</v>
      </c>
    </row>
    <row r="2907" spans="2:23" ht="16.5" customHeight="1" x14ac:dyDescent="0.25">
      <c r="B2907" s="32" t="s">
        <v>4776</v>
      </c>
      <c r="C2907" s="33" t="s">
        <v>7563</v>
      </c>
      <c r="D2907" s="34" t="str">
        <f>_xlfn.XLOOKUP($B2907,[1]Redo!$A:$A,[1]Redo!$AD:$AD)</f>
        <v>SGN,S11,BFY,W8-15aP,</v>
      </c>
      <c r="E2907" s="35">
        <v>1326</v>
      </c>
      <c r="F2907" s="36">
        <f>_xlfn.XLOOKUP($B2907,'[1]DOT Signs Costs (2)'!$A:$A,'[1]DOT Signs Costs (2)'!$Y:$Y)</f>
        <v>0.27174999999999999</v>
      </c>
      <c r="G2907" s="37">
        <f t="shared" si="587"/>
        <v>16.305</v>
      </c>
      <c r="H2907" s="36">
        <f>_xlfn.XLOOKUP($B2907,'[1]DOT Signs Costs (2)'!$A:$A,'[1]DOT Signs Costs (2)'!$W:$W)</f>
        <v>45.32</v>
      </c>
      <c r="I2907" s="36">
        <f t="shared" si="586"/>
        <v>12.6064825</v>
      </c>
      <c r="J2907" s="36">
        <f t="shared" si="588"/>
        <v>0.1820725</v>
      </c>
      <c r="K2907" s="36">
        <f t="shared" si="589"/>
        <v>12.6064825</v>
      </c>
      <c r="L2907" s="36">
        <f t="shared" si="590"/>
        <v>58.108554999999996</v>
      </c>
      <c r="M2907" s="36">
        <f t="shared" si="591"/>
        <v>4.5440890009999997</v>
      </c>
      <c r="N2907" s="36">
        <f t="shared" si="592"/>
        <v>62.652644000999999</v>
      </c>
      <c r="O2907" s="36">
        <f t="shared" si="593"/>
        <v>11.41696515340443</v>
      </c>
      <c r="P2907" s="36">
        <f t="shared" si="594"/>
        <v>74.069609154404432</v>
      </c>
      <c r="Q2907" s="38" t="e">
        <v>#N/A</v>
      </c>
      <c r="R2907" s="39" t="str">
        <f t="shared" si="595"/>
        <v xml:space="preserve"> </v>
      </c>
      <c r="S2907" s="40"/>
      <c r="T2907" s="41" t="str">
        <f t="shared" si="596"/>
        <v/>
      </c>
      <c r="U2907" s="41" t="str">
        <f t="shared" si="597"/>
        <v/>
      </c>
      <c r="V2907" s="41" t="e">
        <f t="shared" si="585"/>
        <v>#N/A</v>
      </c>
      <c r="W2907" s="18" t="e">
        <f>_xlfn.XLOOKUP($B2907,'[1]Query2 w Prices'!$B:$B,'[1]Query2 w Prices'!$L:$L)</f>
        <v>#N/A</v>
      </c>
    </row>
    <row r="2908" spans="2:23" ht="16.5" customHeight="1" x14ac:dyDescent="0.25">
      <c r="B2908" s="42" t="s">
        <v>4777</v>
      </c>
      <c r="C2908" s="33" t="s">
        <v>7564</v>
      </c>
      <c r="D2908" s="34" t="str">
        <f>_xlfn.XLOOKUP($B2908,[1]Redo!$A:$A,[1]Redo!$AD:$AD)</f>
        <v>SGN,S11,BFY,W8-15aP,</v>
      </c>
      <c r="E2908" s="35">
        <v>1326</v>
      </c>
      <c r="F2908" s="36">
        <f>_xlfn.XLOOKUP($B2908,'[1]DOT Signs Costs (2)'!$A:$A,'[1]DOT Signs Costs (2)'!$Y:$Y)</f>
        <v>0.38762499999999994</v>
      </c>
      <c r="G2908" s="37">
        <f t="shared" si="587"/>
        <v>23.257499999999997</v>
      </c>
      <c r="H2908" s="36">
        <f>_xlfn.XLOOKUP($B2908,'[1]DOT Signs Costs (2)'!$A:$A,'[1]DOT Signs Costs (2)'!$W:$W)</f>
        <v>67.98</v>
      </c>
      <c r="I2908" s="36">
        <f t="shared" si="586"/>
        <v>17.981923749999996</v>
      </c>
      <c r="J2908" s="36">
        <f t="shared" si="588"/>
        <v>0.25970874999999999</v>
      </c>
      <c r="K2908" s="36">
        <f t="shared" si="589"/>
        <v>17.981923749999996</v>
      </c>
      <c r="L2908" s="36">
        <f t="shared" si="590"/>
        <v>86.221632499999998</v>
      </c>
      <c r="M2908" s="36">
        <f t="shared" si="591"/>
        <v>6.7425316615000002</v>
      </c>
      <c r="N2908" s="36">
        <f t="shared" si="592"/>
        <v>92.964164161499994</v>
      </c>
      <c r="O2908" s="36">
        <f t="shared" si="593"/>
        <v>16.94052405402514</v>
      </c>
      <c r="P2908" s="36">
        <f t="shared" si="594"/>
        <v>109.90468821552514</v>
      </c>
      <c r="Q2908" s="38" t="e">
        <v>#N/A</v>
      </c>
      <c r="R2908" s="39" t="str">
        <f t="shared" si="595"/>
        <v xml:space="preserve"> </v>
      </c>
      <c r="S2908" s="40"/>
      <c r="T2908" s="41" t="str">
        <f t="shared" si="596"/>
        <v/>
      </c>
      <c r="U2908" s="41" t="str">
        <f t="shared" si="597"/>
        <v/>
      </c>
      <c r="V2908" s="41" t="e">
        <f t="shared" si="585"/>
        <v>#N/A</v>
      </c>
      <c r="W2908" s="18" t="e">
        <f>_xlfn.XLOOKUP($B2908,'[1]Query2 w Prices'!$B:$B,'[1]Query2 w Prices'!$L:$L)</f>
        <v>#N/A</v>
      </c>
    </row>
    <row r="2909" spans="2:23" ht="16.5" customHeight="1" x14ac:dyDescent="0.25">
      <c r="B2909" s="32" t="s">
        <v>4778</v>
      </c>
      <c r="C2909" s="33" t="s">
        <v>7565</v>
      </c>
      <c r="D2909" s="34" t="str">
        <f>_xlfn.XLOOKUP($B2909,[1]Redo!$A:$A,[1]Redo!$AD:$AD)</f>
        <v>SGN,S11,BFY,W8-16,</v>
      </c>
      <c r="E2909" s="35">
        <v>1326</v>
      </c>
      <c r="F2909" s="36">
        <f>_xlfn.XLOOKUP($B2909,'[1]DOT Signs Costs (2)'!$A:$A,'[1]DOT Signs Costs (2)'!$Y:$Y)</f>
        <v>0.77759999999999996</v>
      </c>
      <c r="G2909" s="37">
        <f t="shared" si="587"/>
        <v>46.655999999999999</v>
      </c>
      <c r="H2909" s="36">
        <f>_xlfn.XLOOKUP($B2909,'[1]DOT Signs Costs (2)'!$A:$A,'[1]DOT Signs Costs (2)'!$W:$W)</f>
        <v>145.024</v>
      </c>
      <c r="I2909" s="36">
        <f t="shared" si="586"/>
        <v>36.072863999999996</v>
      </c>
      <c r="J2909" s="36">
        <f t="shared" si="588"/>
        <v>0.52099200000000001</v>
      </c>
      <c r="K2909" s="36">
        <f t="shared" si="589"/>
        <v>36.072863999999996</v>
      </c>
      <c r="L2909" s="36">
        <f t="shared" si="590"/>
        <v>181.61785600000002</v>
      </c>
      <c r="M2909" s="36">
        <f t="shared" si="591"/>
        <v>14.202516339200002</v>
      </c>
      <c r="N2909" s="36">
        <f t="shared" si="592"/>
        <v>195.82037233920002</v>
      </c>
      <c r="O2909" s="36">
        <f t="shared" si="593"/>
        <v>35.683639580919262</v>
      </c>
      <c r="P2909" s="36">
        <f t="shared" si="594"/>
        <v>231.5040119201193</v>
      </c>
      <c r="Q2909" s="38">
        <v>140.65</v>
      </c>
      <c r="R2909" s="39">
        <f t="shared" si="595"/>
        <v>-0.39245113363939699</v>
      </c>
      <c r="S2909" s="40"/>
      <c r="T2909" s="41" t="str">
        <f t="shared" si="596"/>
        <v/>
      </c>
      <c r="U2909" s="41" t="str">
        <f t="shared" si="597"/>
        <v/>
      </c>
      <c r="V2909" s="41">
        <f t="shared" si="585"/>
        <v>140.65</v>
      </c>
      <c r="W2909" s="18">
        <f>_xlfn.XLOOKUP($B2909,'[1]Query2 w Prices'!$B:$B,'[1]Query2 w Prices'!$L:$L)</f>
        <v>140.5771</v>
      </c>
    </row>
    <row r="2910" spans="2:23" ht="16.5" customHeight="1" x14ac:dyDescent="0.25">
      <c r="B2910" s="42" t="s">
        <v>4781</v>
      </c>
      <c r="C2910" s="33" t="s">
        <v>7566</v>
      </c>
      <c r="D2910" s="34" t="str">
        <f>_xlfn.XLOOKUP($B2910,[1]Redo!$A:$A,[1]Redo!$AD:$AD)</f>
        <v>SGN,S11,BFY,W8-16,</v>
      </c>
      <c r="E2910" s="35">
        <v>1326</v>
      </c>
      <c r="F2910" s="36">
        <f>_xlfn.XLOOKUP($B2910,'[1]DOT Signs Costs (2)'!$A:$A,'[1]DOT Signs Costs (2)'!$Y:$Y)</f>
        <v>0.22939999999999999</v>
      </c>
      <c r="G2910" s="37">
        <f t="shared" si="587"/>
        <v>13.763999999999999</v>
      </c>
      <c r="H2910" s="36">
        <f>_xlfn.XLOOKUP($B2910,'[1]DOT Signs Costs (2)'!$A:$A,'[1]DOT Signs Costs (2)'!$W:$W)</f>
        <v>36.256</v>
      </c>
      <c r="I2910" s="36">
        <f t="shared" si="586"/>
        <v>10.641866</v>
      </c>
      <c r="J2910" s="36">
        <f t="shared" si="588"/>
        <v>0.153698</v>
      </c>
      <c r="K2910" s="36">
        <f t="shared" si="589"/>
        <v>10.641866</v>
      </c>
      <c r="L2910" s="36">
        <f t="shared" si="590"/>
        <v>47.051563999999999</v>
      </c>
      <c r="M2910" s="36">
        <f t="shared" si="591"/>
        <v>3.6794323048000002</v>
      </c>
      <c r="N2910" s="36">
        <f t="shared" si="592"/>
        <v>50.730996304800001</v>
      </c>
      <c r="O2910" s="36">
        <f t="shared" si="593"/>
        <v>9.2445263283724479</v>
      </c>
      <c r="P2910" s="36">
        <f t="shared" si="594"/>
        <v>59.975522633172446</v>
      </c>
      <c r="Q2910" s="38" t="e">
        <v>#N/A</v>
      </c>
      <c r="R2910" s="39" t="str">
        <f t="shared" si="595"/>
        <v xml:space="preserve"> </v>
      </c>
      <c r="S2910" s="40"/>
      <c r="T2910" s="41" t="str">
        <f t="shared" si="596"/>
        <v/>
      </c>
      <c r="U2910" s="41" t="str">
        <f t="shared" si="597"/>
        <v/>
      </c>
      <c r="V2910" s="41" t="e">
        <f t="shared" si="585"/>
        <v>#N/A</v>
      </c>
      <c r="W2910" s="18" t="e">
        <f>_xlfn.XLOOKUP($B2910,'[1]Query2 w Prices'!$B:$B,'[1]Query2 w Prices'!$L:$L)</f>
        <v>#N/A</v>
      </c>
    </row>
    <row r="2911" spans="2:23" ht="16.5" customHeight="1" x14ac:dyDescent="0.25">
      <c r="B2911" s="32" t="s">
        <v>4782</v>
      </c>
      <c r="C2911" s="33" t="s">
        <v>7567</v>
      </c>
      <c r="D2911" s="34" t="str">
        <f>_xlfn.XLOOKUP($B2911,[1]Redo!$A:$A,[1]Redo!$AD:$AD)</f>
        <v>SGN,S11,BFY,W8-16,</v>
      </c>
      <c r="E2911" s="35">
        <v>1326</v>
      </c>
      <c r="F2911" s="36">
        <f>_xlfn.XLOOKUP($B2911,'[1]DOT Signs Costs (2)'!$A:$A,'[1]DOT Signs Costs (2)'!$Y:$Y)</f>
        <v>0.33468750000000008</v>
      </c>
      <c r="G2911" s="37">
        <f t="shared" si="587"/>
        <v>20.081250000000004</v>
      </c>
      <c r="H2911" s="36">
        <f>_xlfn.XLOOKUP($B2911,'[1]DOT Signs Costs (2)'!$A:$A,'[1]DOT Signs Costs (2)'!$W:$W)</f>
        <v>56.650000000000006</v>
      </c>
      <c r="I2911" s="36">
        <f t="shared" si="586"/>
        <v>15.526153125000004</v>
      </c>
      <c r="J2911" s="36">
        <f t="shared" si="588"/>
        <v>0.22424062500000008</v>
      </c>
      <c r="K2911" s="36">
        <f t="shared" si="589"/>
        <v>15.526153125000004</v>
      </c>
      <c r="L2911" s="36">
        <f t="shared" si="590"/>
        <v>72.400393750000006</v>
      </c>
      <c r="M2911" s="36">
        <f t="shared" si="591"/>
        <v>5.6617107912500009</v>
      </c>
      <c r="N2911" s="36">
        <f t="shared" si="592"/>
        <v>78.062104541250008</v>
      </c>
      <c r="O2911" s="36">
        <f t="shared" si="593"/>
        <v>14.224975522735164</v>
      </c>
      <c r="P2911" s="36">
        <f t="shared" si="594"/>
        <v>92.287080063985172</v>
      </c>
      <c r="Q2911" s="38">
        <v>74.900000000000006</v>
      </c>
      <c r="R2911" s="39">
        <f t="shared" si="595"/>
        <v>-0.18840210408575311</v>
      </c>
      <c r="S2911" s="40"/>
      <c r="T2911" s="41" t="str">
        <f t="shared" si="596"/>
        <v/>
      </c>
      <c r="U2911" s="41" t="str">
        <f t="shared" si="597"/>
        <v/>
      </c>
      <c r="V2911" s="41">
        <f t="shared" si="585"/>
        <v>74.900000000000006</v>
      </c>
      <c r="W2911" s="18">
        <f>_xlfn.XLOOKUP($B2911,'[1]Query2 w Prices'!$B:$B,'[1]Query2 w Prices'!$L:$L)</f>
        <v>74.823300000000003</v>
      </c>
    </row>
    <row r="2912" spans="2:23" ht="16.5" customHeight="1" x14ac:dyDescent="0.25">
      <c r="B2912" s="42" t="s">
        <v>4783</v>
      </c>
      <c r="C2912" s="33" t="s">
        <v>7568</v>
      </c>
      <c r="D2912" s="34" t="str">
        <f>_xlfn.XLOOKUP($B2912,[1]Redo!$A:$A,[1]Redo!$AD:$AD)</f>
        <v>SGN,S11,BFY,W8-16,</v>
      </c>
      <c r="E2912" s="35">
        <v>1326</v>
      </c>
      <c r="F2912" s="36">
        <f>_xlfn.XLOOKUP($B2912,'[1]DOT Signs Costs (2)'!$A:$A,'[1]DOT Signs Costs (2)'!$Y:$Y)</f>
        <v>0.46115</v>
      </c>
      <c r="G2912" s="37">
        <f t="shared" si="587"/>
        <v>27.669</v>
      </c>
      <c r="H2912" s="36">
        <f>_xlfn.XLOOKUP($B2912,'[1]DOT Signs Costs (2)'!$A:$A,'[1]DOT Signs Costs (2)'!$W:$W)</f>
        <v>81.576000000000008</v>
      </c>
      <c r="I2912" s="36">
        <f t="shared" si="586"/>
        <v>21.3927485</v>
      </c>
      <c r="J2912" s="36">
        <f t="shared" si="588"/>
        <v>0.30897050000000004</v>
      </c>
      <c r="K2912" s="36">
        <f t="shared" si="589"/>
        <v>21.3927485</v>
      </c>
      <c r="L2912" s="36">
        <f t="shared" si="590"/>
        <v>103.277719</v>
      </c>
      <c r="M2912" s="36">
        <f t="shared" si="591"/>
        <v>8.0763176258000016</v>
      </c>
      <c r="N2912" s="36">
        <f t="shared" si="592"/>
        <v>111.35403662580001</v>
      </c>
      <c r="O2912" s="36">
        <f t="shared" si="593"/>
        <v>20.291644129613871</v>
      </c>
      <c r="P2912" s="36">
        <f t="shared" si="594"/>
        <v>131.64568075541388</v>
      </c>
      <c r="Q2912" s="38">
        <v>136.12</v>
      </c>
      <c r="R2912" s="39">
        <f t="shared" si="595"/>
        <v>3.3987588646368271E-2</v>
      </c>
      <c r="S2912" s="40"/>
      <c r="T2912" s="41" t="str">
        <f t="shared" si="596"/>
        <v/>
      </c>
      <c r="U2912" s="41" t="str">
        <f t="shared" si="597"/>
        <v/>
      </c>
      <c r="V2912" s="41">
        <f t="shared" si="585"/>
        <v>136.12</v>
      </c>
      <c r="W2912" s="18">
        <f>_xlfn.XLOOKUP($B2912,'[1]Query2 w Prices'!$B:$B,'[1]Query2 w Prices'!$L:$L)</f>
        <v>136.04230000000001</v>
      </c>
    </row>
    <row r="2913" spans="2:23" ht="16.5" customHeight="1" x14ac:dyDescent="0.25">
      <c r="B2913" s="32" t="s">
        <v>4785</v>
      </c>
      <c r="C2913" s="33" t="s">
        <v>7569</v>
      </c>
      <c r="D2913" s="34" t="str">
        <f>_xlfn.XLOOKUP($B2913,[1]Redo!$A:$A,[1]Redo!$AD:$AD)</f>
        <v>SGN,S11,BFY,W8-17,</v>
      </c>
      <c r="E2913" s="35">
        <v>1326</v>
      </c>
      <c r="F2913" s="36">
        <f>_xlfn.XLOOKUP($B2913,'[1]DOT Signs Costs (2)'!$A:$A,'[1]DOT Signs Costs (2)'!$Y:$Y)</f>
        <v>0.33468750000000008</v>
      </c>
      <c r="G2913" s="37">
        <f t="shared" si="587"/>
        <v>20.081250000000004</v>
      </c>
      <c r="H2913" s="36">
        <f>_xlfn.XLOOKUP($B2913,'[1]DOT Signs Costs (2)'!$A:$A,'[1]DOT Signs Costs (2)'!$W:$W)</f>
        <v>56.650000000000006</v>
      </c>
      <c r="I2913" s="36">
        <f t="shared" si="586"/>
        <v>15.526153125000004</v>
      </c>
      <c r="J2913" s="36">
        <f t="shared" si="588"/>
        <v>0.22424062500000008</v>
      </c>
      <c r="K2913" s="36">
        <f t="shared" si="589"/>
        <v>15.526153125000004</v>
      </c>
      <c r="L2913" s="36">
        <f t="shared" si="590"/>
        <v>72.400393750000006</v>
      </c>
      <c r="M2913" s="36">
        <f t="shared" si="591"/>
        <v>5.6617107912500009</v>
      </c>
      <c r="N2913" s="36">
        <f t="shared" si="592"/>
        <v>78.062104541250008</v>
      </c>
      <c r="O2913" s="36">
        <f t="shared" si="593"/>
        <v>14.224975522735164</v>
      </c>
      <c r="P2913" s="36">
        <f t="shared" si="594"/>
        <v>92.287080063985172</v>
      </c>
      <c r="Q2913" s="38">
        <v>55.63</v>
      </c>
      <c r="R2913" s="39">
        <f t="shared" si="595"/>
        <v>-0.39720706342176831</v>
      </c>
      <c r="S2913" s="40"/>
      <c r="T2913" s="41" t="str">
        <f t="shared" si="596"/>
        <v/>
      </c>
      <c r="U2913" s="41" t="str">
        <f t="shared" si="597"/>
        <v/>
      </c>
      <c r="V2913" s="41">
        <f t="shared" si="585"/>
        <v>55.63</v>
      </c>
      <c r="W2913" s="18">
        <f>_xlfn.XLOOKUP($B2913,'[1]Query2 w Prices'!$B:$B,'[1]Query2 w Prices'!$L:$L)</f>
        <v>55.550600000000003</v>
      </c>
    </row>
    <row r="2914" spans="2:23" ht="16.5" customHeight="1" x14ac:dyDescent="0.25">
      <c r="B2914" s="42" t="s">
        <v>4788</v>
      </c>
      <c r="C2914" s="33" t="s">
        <v>7570</v>
      </c>
      <c r="D2914" s="34" t="str">
        <f>_xlfn.XLOOKUP($B2914,[1]Redo!$A:$A,[1]Redo!$AD:$AD)</f>
        <v>SGN,S11,BFY,W8-17,</v>
      </c>
      <c r="E2914" s="35">
        <v>1326</v>
      </c>
      <c r="F2914" s="36">
        <f>_xlfn.XLOOKUP($B2914,'[1]DOT Signs Costs (2)'!$A:$A,'[1]DOT Signs Costs (2)'!$Y:$Y)</f>
        <v>0.46115</v>
      </c>
      <c r="G2914" s="37">
        <f t="shared" si="587"/>
        <v>27.669</v>
      </c>
      <c r="H2914" s="36">
        <f>_xlfn.XLOOKUP($B2914,'[1]DOT Signs Costs (2)'!$A:$A,'[1]DOT Signs Costs (2)'!$W:$W)</f>
        <v>81.576000000000008</v>
      </c>
      <c r="I2914" s="36">
        <f t="shared" si="586"/>
        <v>21.3927485</v>
      </c>
      <c r="J2914" s="36">
        <f t="shared" si="588"/>
        <v>0.30897050000000004</v>
      </c>
      <c r="K2914" s="36">
        <f t="shared" si="589"/>
        <v>21.3927485</v>
      </c>
      <c r="L2914" s="36">
        <f t="shared" si="590"/>
        <v>103.277719</v>
      </c>
      <c r="M2914" s="36">
        <f t="shared" si="591"/>
        <v>8.0763176258000016</v>
      </c>
      <c r="N2914" s="36">
        <f t="shared" si="592"/>
        <v>111.35403662580001</v>
      </c>
      <c r="O2914" s="36">
        <f t="shared" si="593"/>
        <v>20.291644129613871</v>
      </c>
      <c r="P2914" s="36">
        <f t="shared" si="594"/>
        <v>131.64568075541388</v>
      </c>
      <c r="Q2914" s="38">
        <v>74.900000000000006</v>
      </c>
      <c r="R2914" s="39">
        <f t="shared" si="595"/>
        <v>-0.43104855723175883</v>
      </c>
      <c r="S2914" s="40"/>
      <c r="T2914" s="41" t="str">
        <f t="shared" si="596"/>
        <v/>
      </c>
      <c r="U2914" s="41" t="str">
        <f t="shared" si="597"/>
        <v/>
      </c>
      <c r="V2914" s="41">
        <f t="shared" si="585"/>
        <v>74.900000000000006</v>
      </c>
      <c r="W2914" s="18">
        <f>_xlfn.XLOOKUP($B2914,'[1]Query2 w Prices'!$B:$B,'[1]Query2 w Prices'!$L:$L)</f>
        <v>74.823300000000003</v>
      </c>
    </row>
    <row r="2915" spans="2:23" ht="16.5" customHeight="1" x14ac:dyDescent="0.25">
      <c r="B2915" s="32" t="s">
        <v>4789</v>
      </c>
      <c r="C2915" s="33" t="s">
        <v>7571</v>
      </c>
      <c r="D2915" s="34" t="str">
        <f>_xlfn.XLOOKUP($B2915,[1]Redo!$A:$A,[1]Redo!$AD:$AD)</f>
        <v>SGN,S11,BFY,W8-17,</v>
      </c>
      <c r="E2915" s="35">
        <v>1326</v>
      </c>
      <c r="F2915" s="36">
        <f>_xlfn.XLOOKUP($B2915,'[1]DOT Signs Costs (2)'!$A:$A,'[1]DOT Signs Costs (2)'!$Y:$Y)</f>
        <v>0.77759999999999996</v>
      </c>
      <c r="G2915" s="37">
        <f t="shared" si="587"/>
        <v>46.655999999999999</v>
      </c>
      <c r="H2915" s="36">
        <f>_xlfn.XLOOKUP($B2915,'[1]DOT Signs Costs (2)'!$A:$A,'[1]DOT Signs Costs (2)'!$W:$W)</f>
        <v>145.024</v>
      </c>
      <c r="I2915" s="36">
        <f t="shared" si="586"/>
        <v>36.072863999999996</v>
      </c>
      <c r="J2915" s="36">
        <f t="shared" si="588"/>
        <v>0.52099200000000001</v>
      </c>
      <c r="K2915" s="36">
        <f t="shared" si="589"/>
        <v>36.072863999999996</v>
      </c>
      <c r="L2915" s="36">
        <f t="shared" si="590"/>
        <v>181.61785600000002</v>
      </c>
      <c r="M2915" s="36">
        <f t="shared" si="591"/>
        <v>14.202516339200002</v>
      </c>
      <c r="N2915" s="36">
        <f t="shared" si="592"/>
        <v>195.82037233920002</v>
      </c>
      <c r="O2915" s="36">
        <f t="shared" si="593"/>
        <v>35.683639580919262</v>
      </c>
      <c r="P2915" s="36">
        <f t="shared" si="594"/>
        <v>231.5040119201193</v>
      </c>
      <c r="Q2915" s="38">
        <v>140.65</v>
      </c>
      <c r="R2915" s="39">
        <f t="shared" si="595"/>
        <v>-0.39245113363939699</v>
      </c>
      <c r="S2915" s="40"/>
      <c r="T2915" s="41" t="str">
        <f t="shared" si="596"/>
        <v/>
      </c>
      <c r="U2915" s="41" t="str">
        <f t="shared" si="597"/>
        <v/>
      </c>
      <c r="V2915" s="41">
        <f t="shared" si="585"/>
        <v>140.65</v>
      </c>
      <c r="W2915" s="18">
        <f>_xlfn.XLOOKUP($B2915,'[1]Query2 w Prices'!$B:$B,'[1]Query2 w Prices'!$L:$L)</f>
        <v>140.5771</v>
      </c>
    </row>
    <row r="2916" spans="2:23" ht="16.5" customHeight="1" x14ac:dyDescent="0.25">
      <c r="B2916" s="42" t="s">
        <v>4790</v>
      </c>
      <c r="C2916" s="33" t="s">
        <v>7572</v>
      </c>
      <c r="D2916" s="34" t="str">
        <f>_xlfn.XLOOKUP($B2916,[1]Redo!$A:$A,[1]Redo!$AD:$AD)</f>
        <v>SGN,S11,BFY,W8-17,</v>
      </c>
      <c r="E2916" s="35">
        <v>1326</v>
      </c>
      <c r="F2916" s="36">
        <f>_xlfn.XLOOKUP($B2916,'[1]DOT Signs Costs (2)'!$A:$A,'[1]DOT Signs Costs (2)'!$Y:$Y)</f>
        <v>0.22939999999999999</v>
      </c>
      <c r="G2916" s="37">
        <f t="shared" si="587"/>
        <v>13.763999999999999</v>
      </c>
      <c r="H2916" s="36">
        <f>_xlfn.XLOOKUP($B2916,'[1]DOT Signs Costs (2)'!$A:$A,'[1]DOT Signs Costs (2)'!$W:$W)</f>
        <v>36.256</v>
      </c>
      <c r="I2916" s="36">
        <f t="shared" si="586"/>
        <v>10.641866</v>
      </c>
      <c r="J2916" s="36">
        <f t="shared" si="588"/>
        <v>0.153698</v>
      </c>
      <c r="K2916" s="36">
        <f t="shared" si="589"/>
        <v>10.641866</v>
      </c>
      <c r="L2916" s="36">
        <f t="shared" si="590"/>
        <v>47.051563999999999</v>
      </c>
      <c r="M2916" s="36">
        <f t="shared" si="591"/>
        <v>3.6794323048000002</v>
      </c>
      <c r="N2916" s="36">
        <f t="shared" si="592"/>
        <v>50.730996304800001</v>
      </c>
      <c r="O2916" s="36">
        <f t="shared" si="593"/>
        <v>9.2445263283724479</v>
      </c>
      <c r="P2916" s="36">
        <f t="shared" si="594"/>
        <v>59.975522633172446</v>
      </c>
      <c r="Q2916" s="38" t="e">
        <v>#N/A</v>
      </c>
      <c r="R2916" s="39" t="str">
        <f t="shared" si="595"/>
        <v xml:space="preserve"> </v>
      </c>
      <c r="S2916" s="40"/>
      <c r="T2916" s="41" t="str">
        <f t="shared" si="596"/>
        <v/>
      </c>
      <c r="U2916" s="41" t="str">
        <f t="shared" si="597"/>
        <v/>
      </c>
      <c r="V2916" s="41" t="e">
        <f t="shared" si="585"/>
        <v>#N/A</v>
      </c>
      <c r="W2916" s="18" t="e">
        <f>_xlfn.XLOOKUP($B2916,'[1]Query2 w Prices'!$B:$B,'[1]Query2 w Prices'!$L:$L)</f>
        <v>#N/A</v>
      </c>
    </row>
    <row r="2917" spans="2:23" ht="16.5" customHeight="1" x14ac:dyDescent="0.25">
      <c r="B2917" s="32" t="s">
        <v>4791</v>
      </c>
      <c r="C2917" s="33" t="s">
        <v>7573</v>
      </c>
      <c r="D2917" s="34" t="str">
        <f>_xlfn.XLOOKUP($B2917,[1]Redo!$A:$A,[1]Redo!$AD:$AD)</f>
        <v>SGN,S11,BFY,W8-17P,</v>
      </c>
      <c r="E2917" s="35">
        <v>1326</v>
      </c>
      <c r="F2917" s="36">
        <f>_xlfn.XLOOKUP($B2917,'[1]DOT Signs Costs (2)'!$A:$A,'[1]DOT Signs Costs (2)'!$Y:$Y)</f>
        <v>0.17705000000000001</v>
      </c>
      <c r="G2917" s="37">
        <f t="shared" si="587"/>
        <v>10.623000000000001</v>
      </c>
      <c r="H2917" s="36">
        <f>_xlfn.XLOOKUP($B2917,'[1]DOT Signs Costs (2)'!$A:$A,'[1]DOT Signs Costs (2)'!$W:$W)</f>
        <v>27.192</v>
      </c>
      <c r="I2917" s="36">
        <f t="shared" si="586"/>
        <v>8.2133495000000014</v>
      </c>
      <c r="J2917" s="36">
        <f t="shared" si="588"/>
        <v>0.11862350000000002</v>
      </c>
      <c r="K2917" s="36">
        <f t="shared" si="589"/>
        <v>8.2133495000000014</v>
      </c>
      <c r="L2917" s="36">
        <f t="shared" si="590"/>
        <v>35.523973000000005</v>
      </c>
      <c r="M2917" s="36">
        <f t="shared" si="591"/>
        <v>2.7779746886000005</v>
      </c>
      <c r="N2917" s="36">
        <f t="shared" si="592"/>
        <v>38.301947688600009</v>
      </c>
      <c r="O2917" s="36">
        <f t="shared" si="593"/>
        <v>6.9796256652997126</v>
      </c>
      <c r="P2917" s="36">
        <f t="shared" si="594"/>
        <v>45.281573353899724</v>
      </c>
      <c r="Q2917" s="38">
        <v>30.69</v>
      </c>
      <c r="R2917" s="39">
        <f t="shared" si="595"/>
        <v>-0.32224086473009161</v>
      </c>
      <c r="S2917" s="40"/>
      <c r="T2917" s="41" t="str">
        <f t="shared" si="596"/>
        <v/>
      </c>
      <c r="U2917" s="41" t="str">
        <f t="shared" si="597"/>
        <v/>
      </c>
      <c r="V2917" s="41">
        <f t="shared" si="585"/>
        <v>30.69</v>
      </c>
      <c r="W2917" s="18">
        <f>_xlfn.XLOOKUP($B2917,'[1]Query2 w Prices'!$B:$B,'[1]Query2 w Prices'!$L:$L)</f>
        <v>30.609500000000001</v>
      </c>
    </row>
    <row r="2918" spans="2:23" ht="16.5" customHeight="1" x14ac:dyDescent="0.25">
      <c r="B2918" s="42" t="s">
        <v>4794</v>
      </c>
      <c r="C2918" s="33" t="s">
        <v>7574</v>
      </c>
      <c r="D2918" s="34" t="str">
        <f>_xlfn.XLOOKUP($B2918,[1]Redo!$A:$A,[1]Redo!$AD:$AD)</f>
        <v>SGN,S11,BFY,W8-17P,</v>
      </c>
      <c r="E2918" s="35">
        <v>1326</v>
      </c>
      <c r="F2918" s="36">
        <f>_xlfn.XLOOKUP($B2918,'[1]DOT Signs Costs (2)'!$A:$A,'[1]DOT Signs Costs (2)'!$Y:$Y)</f>
        <v>0.27174999999999999</v>
      </c>
      <c r="G2918" s="37">
        <f t="shared" si="587"/>
        <v>16.305</v>
      </c>
      <c r="H2918" s="36">
        <f>_xlfn.XLOOKUP($B2918,'[1]DOT Signs Costs (2)'!$A:$A,'[1]DOT Signs Costs (2)'!$W:$W)</f>
        <v>45.32</v>
      </c>
      <c r="I2918" s="36">
        <f t="shared" si="586"/>
        <v>12.6064825</v>
      </c>
      <c r="J2918" s="36">
        <f t="shared" si="588"/>
        <v>0.1820725</v>
      </c>
      <c r="K2918" s="36">
        <f t="shared" si="589"/>
        <v>12.6064825</v>
      </c>
      <c r="L2918" s="36">
        <f t="shared" si="590"/>
        <v>58.108554999999996</v>
      </c>
      <c r="M2918" s="36">
        <f t="shared" si="591"/>
        <v>4.5440890009999997</v>
      </c>
      <c r="N2918" s="36">
        <f t="shared" si="592"/>
        <v>62.652644000999999</v>
      </c>
      <c r="O2918" s="36">
        <f t="shared" si="593"/>
        <v>11.41696515340443</v>
      </c>
      <c r="P2918" s="36">
        <f t="shared" si="594"/>
        <v>74.069609154404432</v>
      </c>
      <c r="Q2918" s="38">
        <v>44.29</v>
      </c>
      <c r="R2918" s="39">
        <f t="shared" si="595"/>
        <v>-0.40204895765449894</v>
      </c>
      <c r="S2918" s="40"/>
      <c r="T2918" s="41" t="str">
        <f t="shared" si="596"/>
        <v/>
      </c>
      <c r="U2918" s="41" t="str">
        <f t="shared" si="597"/>
        <v/>
      </c>
      <c r="V2918" s="41">
        <f t="shared" si="585"/>
        <v>44.29</v>
      </c>
      <c r="W2918" s="18">
        <f>_xlfn.XLOOKUP($B2918,'[1]Query2 w Prices'!$B:$B,'[1]Query2 w Prices'!$L:$L)</f>
        <v>44.213799999999999</v>
      </c>
    </row>
    <row r="2919" spans="2:23" ht="16.5" customHeight="1" x14ac:dyDescent="0.25">
      <c r="B2919" s="32" t="s">
        <v>4795</v>
      </c>
      <c r="C2919" s="33" t="s">
        <v>7575</v>
      </c>
      <c r="D2919" s="34" t="str">
        <f>_xlfn.XLOOKUP($B2919,[1]Redo!$A:$A,[1]Redo!$AD:$AD)</f>
        <v>SGN,S11,BFY,W8-17P,</v>
      </c>
      <c r="E2919" s="35">
        <v>1326</v>
      </c>
      <c r="F2919" s="36">
        <f>_xlfn.XLOOKUP($B2919,'[1]DOT Signs Costs (2)'!$A:$A,'[1]DOT Signs Costs (2)'!$Y:$Y)</f>
        <v>0.38762499999999994</v>
      </c>
      <c r="G2919" s="37">
        <f t="shared" si="587"/>
        <v>23.257499999999997</v>
      </c>
      <c r="H2919" s="36">
        <f>_xlfn.XLOOKUP($B2919,'[1]DOT Signs Costs (2)'!$A:$A,'[1]DOT Signs Costs (2)'!$W:$W)</f>
        <v>67.98</v>
      </c>
      <c r="I2919" s="36">
        <f t="shared" si="586"/>
        <v>17.981923749999996</v>
      </c>
      <c r="J2919" s="36">
        <f t="shared" si="588"/>
        <v>0.25970874999999999</v>
      </c>
      <c r="K2919" s="36">
        <f t="shared" si="589"/>
        <v>17.981923749999996</v>
      </c>
      <c r="L2919" s="36">
        <f t="shared" si="590"/>
        <v>86.221632499999998</v>
      </c>
      <c r="M2919" s="36">
        <f t="shared" si="591"/>
        <v>6.7425316615000002</v>
      </c>
      <c r="N2919" s="36">
        <f t="shared" si="592"/>
        <v>92.964164161499994</v>
      </c>
      <c r="O2919" s="36">
        <f t="shared" si="593"/>
        <v>16.94052405402514</v>
      </c>
      <c r="P2919" s="36">
        <f t="shared" si="594"/>
        <v>109.90468821552514</v>
      </c>
      <c r="Q2919" s="38">
        <v>62.43</v>
      </c>
      <c r="R2919" s="39">
        <f t="shared" si="595"/>
        <v>-0.43196235744217204</v>
      </c>
      <c r="S2919" s="40"/>
      <c r="T2919" s="41" t="str">
        <f t="shared" si="596"/>
        <v/>
      </c>
      <c r="U2919" s="41" t="str">
        <f t="shared" si="597"/>
        <v/>
      </c>
      <c r="V2919" s="41">
        <f t="shared" si="585"/>
        <v>62.43</v>
      </c>
      <c r="W2919" s="18">
        <f>_xlfn.XLOOKUP($B2919,'[1]Query2 w Prices'!$B:$B,'[1]Query2 w Prices'!$L:$L)</f>
        <v>62.352699999999999</v>
      </c>
    </row>
    <row r="2920" spans="2:23" ht="16.5" customHeight="1" x14ac:dyDescent="0.25">
      <c r="B2920" s="42" t="s">
        <v>4796</v>
      </c>
      <c r="C2920" s="33" t="s">
        <v>7576</v>
      </c>
      <c r="D2920" s="34" t="str">
        <f>_xlfn.XLOOKUP($B2920,[1]Redo!$A:$A,[1]Redo!$AD:$AD)</f>
        <v>SGN,S11,BFY,W8-18,</v>
      </c>
      <c r="E2920" s="35">
        <v>1326</v>
      </c>
      <c r="F2920" s="36">
        <f>_xlfn.XLOOKUP($B2920,'[1]DOT Signs Costs (2)'!$A:$A,'[1]DOT Signs Costs (2)'!$Y:$Y)</f>
        <v>0.46115</v>
      </c>
      <c r="G2920" s="37">
        <f t="shared" si="587"/>
        <v>27.669</v>
      </c>
      <c r="H2920" s="36">
        <f>_xlfn.XLOOKUP($B2920,'[1]DOT Signs Costs (2)'!$A:$A,'[1]DOT Signs Costs (2)'!$W:$W)</f>
        <v>81.576000000000008</v>
      </c>
      <c r="I2920" s="36">
        <f t="shared" si="586"/>
        <v>21.3927485</v>
      </c>
      <c r="J2920" s="36">
        <f t="shared" si="588"/>
        <v>0.30897050000000004</v>
      </c>
      <c r="K2920" s="36">
        <f t="shared" si="589"/>
        <v>21.3927485</v>
      </c>
      <c r="L2920" s="36">
        <f t="shared" si="590"/>
        <v>103.277719</v>
      </c>
      <c r="M2920" s="36">
        <f t="shared" si="591"/>
        <v>8.0763176258000016</v>
      </c>
      <c r="N2920" s="36">
        <f t="shared" si="592"/>
        <v>111.35403662580001</v>
      </c>
      <c r="O2920" s="36">
        <f t="shared" si="593"/>
        <v>20.291644129613871</v>
      </c>
      <c r="P2920" s="36">
        <f t="shared" si="594"/>
        <v>131.64568075541388</v>
      </c>
      <c r="Q2920" s="38">
        <v>74.900000000000006</v>
      </c>
      <c r="R2920" s="39">
        <f t="shared" si="595"/>
        <v>-0.43104855723175883</v>
      </c>
      <c r="S2920" s="40"/>
      <c r="T2920" s="41" t="str">
        <f t="shared" si="596"/>
        <v/>
      </c>
      <c r="U2920" s="41" t="str">
        <f t="shared" si="597"/>
        <v/>
      </c>
      <c r="V2920" s="41">
        <f t="shared" si="585"/>
        <v>74.900000000000006</v>
      </c>
      <c r="W2920" s="18">
        <f>_xlfn.XLOOKUP($B2920,'[1]Query2 w Prices'!$B:$B,'[1]Query2 w Prices'!$L:$L)</f>
        <v>74.823300000000003</v>
      </c>
    </row>
    <row r="2921" spans="2:23" ht="16.5" customHeight="1" x14ac:dyDescent="0.25">
      <c r="B2921" s="32" t="s">
        <v>4799</v>
      </c>
      <c r="C2921" s="33" t="s">
        <v>7577</v>
      </c>
      <c r="D2921" s="34" t="str">
        <f>_xlfn.XLOOKUP($B2921,[1]Redo!$A:$A,[1]Redo!$AD:$AD)</f>
        <v>SGN,S11,BFY,W8-18,</v>
      </c>
      <c r="E2921" s="35">
        <v>1326</v>
      </c>
      <c r="F2921" s="36">
        <f>_xlfn.XLOOKUP($B2921,'[1]DOT Signs Costs (2)'!$A:$A,'[1]DOT Signs Costs (2)'!$Y:$Y)</f>
        <v>0.77759999999999996</v>
      </c>
      <c r="G2921" s="37">
        <f t="shared" si="587"/>
        <v>46.655999999999999</v>
      </c>
      <c r="H2921" s="36">
        <f>_xlfn.XLOOKUP($B2921,'[1]DOT Signs Costs (2)'!$A:$A,'[1]DOT Signs Costs (2)'!$W:$W)</f>
        <v>145.024</v>
      </c>
      <c r="I2921" s="36">
        <f t="shared" si="586"/>
        <v>36.072863999999996</v>
      </c>
      <c r="J2921" s="36">
        <f t="shared" si="588"/>
        <v>0.52099200000000001</v>
      </c>
      <c r="K2921" s="36">
        <f t="shared" si="589"/>
        <v>36.072863999999996</v>
      </c>
      <c r="L2921" s="36">
        <f t="shared" si="590"/>
        <v>181.61785600000002</v>
      </c>
      <c r="M2921" s="36">
        <f t="shared" si="591"/>
        <v>14.202516339200002</v>
      </c>
      <c r="N2921" s="36">
        <f t="shared" si="592"/>
        <v>195.82037233920002</v>
      </c>
      <c r="O2921" s="36">
        <f t="shared" si="593"/>
        <v>35.683639580919262</v>
      </c>
      <c r="P2921" s="36">
        <f t="shared" si="594"/>
        <v>231.5040119201193</v>
      </c>
      <c r="Q2921" s="38">
        <v>140.65</v>
      </c>
      <c r="R2921" s="39">
        <f t="shared" si="595"/>
        <v>-0.39245113363939699</v>
      </c>
      <c r="S2921" s="40"/>
      <c r="T2921" s="41" t="str">
        <f t="shared" si="596"/>
        <v/>
      </c>
      <c r="U2921" s="41" t="str">
        <f t="shared" si="597"/>
        <v/>
      </c>
      <c r="V2921" s="41">
        <f t="shared" si="585"/>
        <v>140.65</v>
      </c>
      <c r="W2921" s="18">
        <f>_xlfn.XLOOKUP($B2921,'[1]Query2 w Prices'!$B:$B,'[1]Query2 w Prices'!$L:$L)</f>
        <v>140.5771</v>
      </c>
    </row>
    <row r="2922" spans="2:23" ht="16.5" customHeight="1" x14ac:dyDescent="0.25">
      <c r="B2922" s="42" t="s">
        <v>4800</v>
      </c>
      <c r="C2922" s="33" t="s">
        <v>7578</v>
      </c>
      <c r="D2922" s="34" t="str">
        <f>_xlfn.XLOOKUP($B2922,[1]Redo!$A:$A,[1]Redo!$AD:$AD)</f>
        <v>SGN,S11,BFY,W8-18,</v>
      </c>
      <c r="E2922" s="35">
        <v>1326</v>
      </c>
      <c r="F2922" s="36">
        <f>_xlfn.XLOOKUP($B2922,'[1]DOT Signs Costs (2)'!$A:$A,'[1]DOT Signs Costs (2)'!$Y:$Y)</f>
        <v>0.22939999999999999</v>
      </c>
      <c r="G2922" s="37">
        <f t="shared" si="587"/>
        <v>13.763999999999999</v>
      </c>
      <c r="H2922" s="36">
        <f>_xlfn.XLOOKUP($B2922,'[1]DOT Signs Costs (2)'!$A:$A,'[1]DOT Signs Costs (2)'!$W:$W)</f>
        <v>36.256</v>
      </c>
      <c r="I2922" s="36">
        <f t="shared" si="586"/>
        <v>10.641866</v>
      </c>
      <c r="J2922" s="36">
        <f t="shared" si="588"/>
        <v>0.153698</v>
      </c>
      <c r="K2922" s="36">
        <f t="shared" si="589"/>
        <v>10.641866</v>
      </c>
      <c r="L2922" s="36">
        <f t="shared" si="590"/>
        <v>47.051563999999999</v>
      </c>
      <c r="M2922" s="36">
        <f t="shared" si="591"/>
        <v>3.6794323048000002</v>
      </c>
      <c r="N2922" s="36">
        <f t="shared" si="592"/>
        <v>50.730996304800001</v>
      </c>
      <c r="O2922" s="36">
        <f t="shared" si="593"/>
        <v>9.2445263283724479</v>
      </c>
      <c r="P2922" s="36">
        <f t="shared" si="594"/>
        <v>59.975522633172446</v>
      </c>
      <c r="Q2922" s="38" t="e">
        <v>#N/A</v>
      </c>
      <c r="R2922" s="39" t="str">
        <f t="shared" si="595"/>
        <v xml:space="preserve"> </v>
      </c>
      <c r="S2922" s="40"/>
      <c r="T2922" s="41" t="str">
        <f t="shared" si="596"/>
        <v/>
      </c>
      <c r="U2922" s="41" t="str">
        <f t="shared" si="597"/>
        <v/>
      </c>
      <c r="V2922" s="41" t="e">
        <f t="shared" si="585"/>
        <v>#N/A</v>
      </c>
      <c r="W2922" s="18" t="e">
        <f>_xlfn.XLOOKUP($B2922,'[1]Query2 w Prices'!$B:$B,'[1]Query2 w Prices'!$L:$L)</f>
        <v>#N/A</v>
      </c>
    </row>
    <row r="2923" spans="2:23" ht="16.5" customHeight="1" x14ac:dyDescent="0.25">
      <c r="B2923" s="32" t="s">
        <v>4801</v>
      </c>
      <c r="C2923" s="33" t="s">
        <v>7579</v>
      </c>
      <c r="D2923" s="34" t="str">
        <f>_xlfn.XLOOKUP($B2923,[1]Redo!$A:$A,[1]Redo!$AD:$AD)</f>
        <v>SGN,S11,BFY,W8-19,</v>
      </c>
      <c r="E2923" s="35">
        <v>1326</v>
      </c>
      <c r="F2923" s="36">
        <f>_xlfn.XLOOKUP($B2923,'[1]DOT Signs Costs (2)'!$A:$A,'[1]DOT Signs Costs (2)'!$Y:$Y)</f>
        <v>0.39410000000000001</v>
      </c>
      <c r="G2923" s="37">
        <f t="shared" si="587"/>
        <v>23.646000000000001</v>
      </c>
      <c r="H2923" s="36">
        <f>_xlfn.XLOOKUP($B2923,'[1]DOT Signs Costs (2)'!$A:$A,'[1]DOT Signs Costs (2)'!$W:$W)</f>
        <v>54.384</v>
      </c>
      <c r="I2923" s="36">
        <f t="shared" si="586"/>
        <v>18.282299000000002</v>
      </c>
      <c r="J2923" s="36">
        <f t="shared" si="588"/>
        <v>0.26404700000000003</v>
      </c>
      <c r="K2923" s="36">
        <f t="shared" si="589"/>
        <v>18.282299000000002</v>
      </c>
      <c r="L2923" s="36">
        <f t="shared" si="590"/>
        <v>72.930346</v>
      </c>
      <c r="M2923" s="36">
        <f t="shared" si="591"/>
        <v>5.7031530572000007</v>
      </c>
      <c r="N2923" s="36">
        <f t="shared" si="592"/>
        <v>78.633499057199998</v>
      </c>
      <c r="O2923" s="36">
        <f t="shared" si="593"/>
        <v>14.32909868276243</v>
      </c>
      <c r="P2923" s="36">
        <f t="shared" si="594"/>
        <v>92.962597739962433</v>
      </c>
      <c r="Q2923" s="38">
        <v>59.03</v>
      </c>
      <c r="R2923" s="39">
        <f t="shared" si="595"/>
        <v>-0.36501344158733212</v>
      </c>
      <c r="S2923" s="40"/>
      <c r="T2923" s="41" t="str">
        <f t="shared" si="596"/>
        <v/>
      </c>
      <c r="U2923" s="41" t="str">
        <f t="shared" si="597"/>
        <v/>
      </c>
      <c r="V2923" s="41">
        <f t="shared" si="585"/>
        <v>59.03</v>
      </c>
      <c r="W2923" s="18">
        <f>_xlfn.XLOOKUP($B2923,'[1]Query2 w Prices'!$B:$B,'[1]Query2 w Prices'!$L:$L)</f>
        <v>58.951700000000002</v>
      </c>
    </row>
    <row r="2924" spans="2:23" ht="16.5" customHeight="1" x14ac:dyDescent="0.25">
      <c r="B2924" s="42" t="s">
        <v>4805</v>
      </c>
      <c r="C2924" s="33" t="s">
        <v>7580</v>
      </c>
      <c r="D2924" s="34" t="str">
        <f>_xlfn.XLOOKUP($B2924,[1]Redo!$A:$A,[1]Redo!$AD:$AD)</f>
        <v>SGN,S11,BFY,W8-2,</v>
      </c>
      <c r="E2924" s="35">
        <v>1326</v>
      </c>
      <c r="F2924" s="36">
        <f>_xlfn.XLOOKUP($B2924,'[1]DOT Signs Costs (2)'!$A:$A,'[1]DOT Signs Costs (2)'!$Y:$Y)</f>
        <v>0.46115</v>
      </c>
      <c r="G2924" s="37">
        <f t="shared" si="587"/>
        <v>27.669</v>
      </c>
      <c r="H2924" s="36">
        <f>_xlfn.XLOOKUP($B2924,'[1]DOT Signs Costs (2)'!$A:$A,'[1]DOT Signs Costs (2)'!$W:$W)</f>
        <v>81.576000000000008</v>
      </c>
      <c r="I2924" s="36">
        <f t="shared" si="586"/>
        <v>21.3927485</v>
      </c>
      <c r="J2924" s="36">
        <f t="shared" si="588"/>
        <v>0.30897050000000004</v>
      </c>
      <c r="K2924" s="36">
        <f t="shared" si="589"/>
        <v>21.3927485</v>
      </c>
      <c r="L2924" s="36">
        <f t="shared" si="590"/>
        <v>103.277719</v>
      </c>
      <c r="M2924" s="36">
        <f t="shared" si="591"/>
        <v>8.0763176258000016</v>
      </c>
      <c r="N2924" s="36">
        <f t="shared" si="592"/>
        <v>111.35403662580001</v>
      </c>
      <c r="O2924" s="36">
        <f t="shared" si="593"/>
        <v>20.291644129613871</v>
      </c>
      <c r="P2924" s="36">
        <f t="shared" si="594"/>
        <v>131.64568075541388</v>
      </c>
      <c r="Q2924" s="38">
        <v>74.900000000000006</v>
      </c>
      <c r="R2924" s="39">
        <f t="shared" si="595"/>
        <v>-0.43104855723175883</v>
      </c>
      <c r="S2924" s="40"/>
      <c r="T2924" s="41" t="str">
        <f t="shared" si="596"/>
        <v/>
      </c>
      <c r="U2924" s="41" t="str">
        <f t="shared" si="597"/>
        <v/>
      </c>
      <c r="V2924" s="41">
        <f t="shared" si="585"/>
        <v>74.900000000000006</v>
      </c>
      <c r="W2924" s="18">
        <f>_xlfn.XLOOKUP($B2924,'[1]Query2 w Prices'!$B:$B,'[1]Query2 w Prices'!$L:$L)</f>
        <v>74.823300000000003</v>
      </c>
    </row>
    <row r="2925" spans="2:23" ht="16.5" customHeight="1" x14ac:dyDescent="0.25">
      <c r="B2925" s="32" t="s">
        <v>4808</v>
      </c>
      <c r="C2925" s="33" t="s">
        <v>7581</v>
      </c>
      <c r="D2925" s="34" t="str">
        <f>_xlfn.XLOOKUP($B2925,[1]Redo!$A:$A,[1]Redo!$AD:$AD)</f>
        <v>SGN,S11,BFY,W8-2,</v>
      </c>
      <c r="E2925" s="35">
        <v>1326</v>
      </c>
      <c r="F2925" s="36">
        <f>_xlfn.XLOOKUP($B2925,'[1]DOT Signs Costs (2)'!$A:$A,'[1]DOT Signs Costs (2)'!$Y:$Y)</f>
        <v>0.77759999999999996</v>
      </c>
      <c r="G2925" s="37">
        <f t="shared" si="587"/>
        <v>46.655999999999999</v>
      </c>
      <c r="H2925" s="36">
        <f>_xlfn.XLOOKUP($B2925,'[1]DOT Signs Costs (2)'!$A:$A,'[1]DOT Signs Costs (2)'!$W:$W)</f>
        <v>145.024</v>
      </c>
      <c r="I2925" s="36">
        <f t="shared" si="586"/>
        <v>36.072863999999996</v>
      </c>
      <c r="J2925" s="36">
        <f t="shared" si="588"/>
        <v>0.52099200000000001</v>
      </c>
      <c r="K2925" s="36">
        <f t="shared" si="589"/>
        <v>36.072863999999996</v>
      </c>
      <c r="L2925" s="36">
        <f t="shared" si="590"/>
        <v>181.61785600000002</v>
      </c>
      <c r="M2925" s="36">
        <f t="shared" si="591"/>
        <v>14.202516339200002</v>
      </c>
      <c r="N2925" s="36">
        <f t="shared" si="592"/>
        <v>195.82037233920002</v>
      </c>
      <c r="O2925" s="36">
        <f t="shared" si="593"/>
        <v>35.683639580919262</v>
      </c>
      <c r="P2925" s="36">
        <f t="shared" si="594"/>
        <v>231.5040119201193</v>
      </c>
      <c r="Q2925" s="38">
        <v>140.65</v>
      </c>
      <c r="R2925" s="39">
        <f t="shared" si="595"/>
        <v>-0.39245113363939699</v>
      </c>
      <c r="S2925" s="40"/>
      <c r="T2925" s="41" t="str">
        <f t="shared" si="596"/>
        <v/>
      </c>
      <c r="U2925" s="41" t="str">
        <f t="shared" si="597"/>
        <v/>
      </c>
      <c r="V2925" s="41">
        <f t="shared" si="585"/>
        <v>140.65</v>
      </c>
      <c r="W2925" s="18">
        <f>_xlfn.XLOOKUP($B2925,'[1]Query2 w Prices'!$B:$B,'[1]Query2 w Prices'!$L:$L)</f>
        <v>140.5771</v>
      </c>
    </row>
    <row r="2926" spans="2:23" ht="16.5" customHeight="1" x14ac:dyDescent="0.25">
      <c r="B2926" s="42" t="s">
        <v>4809</v>
      </c>
      <c r="C2926" s="33" t="s">
        <v>7582</v>
      </c>
      <c r="D2926" s="34" t="str">
        <f>_xlfn.XLOOKUP($B2926,[1]Redo!$A:$A,[1]Redo!$AD:$AD)</f>
        <v>SGN,S11,BFY,W8-2,</v>
      </c>
      <c r="E2926" s="35">
        <v>1326</v>
      </c>
      <c r="F2926" s="36">
        <f>_xlfn.XLOOKUP($B2926,'[1]DOT Signs Costs (2)'!$A:$A,'[1]DOT Signs Costs (2)'!$Y:$Y)</f>
        <v>0.33468750000000008</v>
      </c>
      <c r="G2926" s="37">
        <f t="shared" si="587"/>
        <v>20.081250000000004</v>
      </c>
      <c r="H2926" s="36">
        <f>_xlfn.XLOOKUP($B2926,'[1]DOT Signs Costs (2)'!$A:$A,'[1]DOT Signs Costs (2)'!$W:$W)</f>
        <v>56.650000000000006</v>
      </c>
      <c r="I2926" s="36">
        <f t="shared" si="586"/>
        <v>15.526153125000004</v>
      </c>
      <c r="J2926" s="36">
        <f t="shared" si="588"/>
        <v>0.22424062500000008</v>
      </c>
      <c r="K2926" s="36">
        <f t="shared" si="589"/>
        <v>15.526153125000004</v>
      </c>
      <c r="L2926" s="36">
        <f t="shared" si="590"/>
        <v>72.400393750000006</v>
      </c>
      <c r="M2926" s="36">
        <f t="shared" si="591"/>
        <v>5.6617107912500009</v>
      </c>
      <c r="N2926" s="36">
        <f t="shared" si="592"/>
        <v>78.062104541250008</v>
      </c>
      <c r="O2926" s="36">
        <f t="shared" si="593"/>
        <v>14.224975522735164</v>
      </c>
      <c r="P2926" s="36">
        <f t="shared" si="594"/>
        <v>92.287080063985172</v>
      </c>
      <c r="Q2926" s="38" t="e">
        <v>#N/A</v>
      </c>
      <c r="R2926" s="39" t="str">
        <f t="shared" si="595"/>
        <v xml:space="preserve"> </v>
      </c>
      <c r="S2926" s="40"/>
      <c r="T2926" s="41" t="str">
        <f t="shared" si="596"/>
        <v/>
      </c>
      <c r="U2926" s="41" t="str">
        <f t="shared" si="597"/>
        <v/>
      </c>
      <c r="V2926" s="41" t="e">
        <f t="shared" si="585"/>
        <v>#N/A</v>
      </c>
      <c r="W2926" s="18" t="e">
        <f>_xlfn.XLOOKUP($B2926,'[1]Query2 w Prices'!$B:$B,'[1]Query2 w Prices'!$L:$L)</f>
        <v>#N/A</v>
      </c>
    </row>
    <row r="2927" spans="2:23" ht="16.5" customHeight="1" x14ac:dyDescent="0.25">
      <c r="B2927" s="32" t="s">
        <v>4810</v>
      </c>
      <c r="C2927" s="33" t="s">
        <v>7583</v>
      </c>
      <c r="D2927" s="34" t="str">
        <f>_xlfn.XLOOKUP($B2927,[1]Redo!$A:$A,[1]Redo!$AD:$AD)</f>
        <v>SGN,S11,BFY,W8-2,</v>
      </c>
      <c r="E2927" s="35">
        <v>1326</v>
      </c>
      <c r="F2927" s="36">
        <f>_xlfn.XLOOKUP($B2927,'[1]DOT Signs Costs (2)'!$A:$A,'[1]DOT Signs Costs (2)'!$Y:$Y)</f>
        <v>0.14528749999999999</v>
      </c>
      <c r="G2927" s="37">
        <f t="shared" si="587"/>
        <v>8.7172499999999999</v>
      </c>
      <c r="H2927" s="36">
        <f>_xlfn.XLOOKUP($B2927,'[1]DOT Signs Costs (2)'!$A:$A,'[1]DOT Signs Costs (2)'!$W:$W)</f>
        <v>20.394000000000002</v>
      </c>
      <c r="I2927" s="36">
        <f t="shared" si="586"/>
        <v>6.7398871249999992</v>
      </c>
      <c r="J2927" s="36">
        <f t="shared" si="588"/>
        <v>9.7342625000000002E-2</v>
      </c>
      <c r="K2927" s="36">
        <f t="shared" si="589"/>
        <v>6.7398871249999992</v>
      </c>
      <c r="L2927" s="36">
        <f t="shared" si="590"/>
        <v>27.231229750000001</v>
      </c>
      <c r="M2927" s="36">
        <f t="shared" si="591"/>
        <v>2.1294821664500003</v>
      </c>
      <c r="N2927" s="36">
        <f t="shared" si="592"/>
        <v>29.360711916450001</v>
      </c>
      <c r="O2927" s="36">
        <f t="shared" si="593"/>
        <v>5.3502965465257235</v>
      </c>
      <c r="P2927" s="36">
        <f t="shared" si="594"/>
        <v>34.711008462975727</v>
      </c>
      <c r="Q2927" s="38">
        <v>22.75</v>
      </c>
      <c r="R2927" s="39">
        <f t="shared" si="595"/>
        <v>-0.34458833069439221</v>
      </c>
      <c r="S2927" s="40"/>
      <c r="T2927" s="41" t="str">
        <f t="shared" si="596"/>
        <v/>
      </c>
      <c r="U2927" s="41" t="str">
        <f t="shared" si="597"/>
        <v/>
      </c>
      <c r="V2927" s="41">
        <f t="shared" si="585"/>
        <v>22.75</v>
      </c>
      <c r="W2927" s="18">
        <f>_xlfn.XLOOKUP($B2927,'[1]Query2 w Prices'!$B:$B,'[1]Query2 w Prices'!$L:$L)</f>
        <v>22.6737</v>
      </c>
    </row>
    <row r="2928" spans="2:23" ht="16.5" customHeight="1" x14ac:dyDescent="0.25">
      <c r="B2928" s="42" t="s">
        <v>4811</v>
      </c>
      <c r="C2928" s="33" t="s">
        <v>7584</v>
      </c>
      <c r="D2928" s="34" t="str">
        <f>_xlfn.XLOOKUP($B2928,[1]Redo!$A:$A,[1]Redo!$AD:$AD)</f>
        <v>SGN,S11,BFY,W8-2,</v>
      </c>
      <c r="E2928" s="35">
        <v>1326</v>
      </c>
      <c r="F2928" s="36">
        <f>_xlfn.XLOOKUP($B2928,'[1]DOT Signs Costs (2)'!$A:$A,'[1]DOT Signs Costs (2)'!$Y:$Y)</f>
        <v>0.22939999999999999</v>
      </c>
      <c r="G2928" s="37">
        <f t="shared" si="587"/>
        <v>13.763999999999999</v>
      </c>
      <c r="H2928" s="36">
        <f>_xlfn.XLOOKUP($B2928,'[1]DOT Signs Costs (2)'!$A:$A,'[1]DOT Signs Costs (2)'!$W:$W)</f>
        <v>36.256</v>
      </c>
      <c r="I2928" s="36">
        <f t="shared" si="586"/>
        <v>10.641866</v>
      </c>
      <c r="J2928" s="36">
        <f t="shared" si="588"/>
        <v>0.153698</v>
      </c>
      <c r="K2928" s="36">
        <f t="shared" si="589"/>
        <v>10.641866</v>
      </c>
      <c r="L2928" s="36">
        <f t="shared" si="590"/>
        <v>47.051563999999999</v>
      </c>
      <c r="M2928" s="36">
        <f t="shared" si="591"/>
        <v>3.6794323048000002</v>
      </c>
      <c r="N2928" s="36">
        <f t="shared" si="592"/>
        <v>50.730996304800001</v>
      </c>
      <c r="O2928" s="36">
        <f t="shared" si="593"/>
        <v>9.2445263283724479</v>
      </c>
      <c r="P2928" s="36">
        <f t="shared" si="594"/>
        <v>59.975522633172446</v>
      </c>
      <c r="Q2928" s="38">
        <v>35.22</v>
      </c>
      <c r="R2928" s="39">
        <f t="shared" si="595"/>
        <v>-0.4127604320279849</v>
      </c>
      <c r="S2928" s="40"/>
      <c r="T2928" s="41" t="str">
        <f t="shared" si="596"/>
        <v/>
      </c>
      <c r="U2928" s="41" t="str">
        <f t="shared" si="597"/>
        <v/>
      </c>
      <c r="V2928" s="41">
        <f t="shared" si="585"/>
        <v>35.22</v>
      </c>
      <c r="W2928" s="18">
        <f>_xlfn.XLOOKUP($B2928,'[1]Query2 w Prices'!$B:$B,'[1]Query2 w Prices'!$L:$L)</f>
        <v>35.144300000000001</v>
      </c>
    </row>
    <row r="2929" spans="2:23" ht="16.5" customHeight="1" x14ac:dyDescent="0.25">
      <c r="B2929" s="32" t="s">
        <v>4812</v>
      </c>
      <c r="C2929" s="33" t="s">
        <v>7585</v>
      </c>
      <c r="D2929" s="34" t="str">
        <f>_xlfn.XLOOKUP($B2929,[1]Redo!$A:$A,[1]Redo!$AD:$AD)</f>
        <v>SGN,S11,BFY,W8-21,</v>
      </c>
      <c r="E2929" s="35">
        <v>1326</v>
      </c>
      <c r="F2929" s="36">
        <f>_xlfn.XLOOKUP($B2929,'[1]DOT Signs Costs (2)'!$A:$A,'[1]DOT Signs Costs (2)'!$Y:$Y)</f>
        <v>0.46115</v>
      </c>
      <c r="G2929" s="37">
        <f t="shared" si="587"/>
        <v>27.669</v>
      </c>
      <c r="H2929" s="36">
        <f>_xlfn.XLOOKUP($B2929,'[1]DOT Signs Costs (2)'!$A:$A,'[1]DOT Signs Costs (2)'!$W:$W)</f>
        <v>81.576000000000008</v>
      </c>
      <c r="I2929" s="36">
        <f t="shared" si="586"/>
        <v>21.3927485</v>
      </c>
      <c r="J2929" s="36">
        <f t="shared" si="588"/>
        <v>0.30897050000000004</v>
      </c>
      <c r="K2929" s="36">
        <f t="shared" si="589"/>
        <v>21.3927485</v>
      </c>
      <c r="L2929" s="36">
        <f t="shared" si="590"/>
        <v>103.277719</v>
      </c>
      <c r="M2929" s="36">
        <f t="shared" si="591"/>
        <v>8.0763176258000016</v>
      </c>
      <c r="N2929" s="36">
        <f t="shared" si="592"/>
        <v>111.35403662580001</v>
      </c>
      <c r="O2929" s="36">
        <f t="shared" si="593"/>
        <v>20.291644129613871</v>
      </c>
      <c r="P2929" s="36">
        <f t="shared" si="594"/>
        <v>131.64568075541388</v>
      </c>
      <c r="Q2929" s="38">
        <v>74.900000000000006</v>
      </c>
      <c r="R2929" s="39">
        <f t="shared" si="595"/>
        <v>-0.43104855723175883</v>
      </c>
      <c r="S2929" s="40"/>
      <c r="T2929" s="41" t="str">
        <f t="shared" si="596"/>
        <v/>
      </c>
      <c r="U2929" s="41" t="str">
        <f t="shared" si="597"/>
        <v/>
      </c>
      <c r="V2929" s="41">
        <f t="shared" si="585"/>
        <v>74.900000000000006</v>
      </c>
      <c r="W2929" s="18">
        <f>_xlfn.XLOOKUP($B2929,'[1]Query2 w Prices'!$B:$B,'[1]Query2 w Prices'!$L:$L)</f>
        <v>74.823300000000003</v>
      </c>
    </row>
    <row r="2930" spans="2:23" ht="16.5" customHeight="1" x14ac:dyDescent="0.25">
      <c r="B2930" s="42" t="s">
        <v>4815</v>
      </c>
      <c r="C2930" s="33" t="s">
        <v>7586</v>
      </c>
      <c r="D2930" s="34" t="str">
        <f>_xlfn.XLOOKUP($B2930,[1]Redo!$A:$A,[1]Redo!$AD:$AD)</f>
        <v>SGN,S11,BFY,W8-21,</v>
      </c>
      <c r="E2930" s="35">
        <v>1326</v>
      </c>
      <c r="F2930" s="36">
        <f>_xlfn.XLOOKUP($B2930,'[1]DOT Signs Costs (2)'!$A:$A,'[1]DOT Signs Costs (2)'!$Y:$Y)</f>
        <v>0.77759999999999996</v>
      </c>
      <c r="G2930" s="37">
        <f t="shared" si="587"/>
        <v>46.655999999999999</v>
      </c>
      <c r="H2930" s="36">
        <f>_xlfn.XLOOKUP($B2930,'[1]DOT Signs Costs (2)'!$A:$A,'[1]DOT Signs Costs (2)'!$W:$W)</f>
        <v>145.024</v>
      </c>
      <c r="I2930" s="36">
        <f t="shared" si="586"/>
        <v>36.072863999999996</v>
      </c>
      <c r="J2930" s="36">
        <f t="shared" si="588"/>
        <v>0.52099200000000001</v>
      </c>
      <c r="K2930" s="36">
        <f t="shared" si="589"/>
        <v>36.072863999999996</v>
      </c>
      <c r="L2930" s="36">
        <f t="shared" si="590"/>
        <v>181.61785600000002</v>
      </c>
      <c r="M2930" s="36">
        <f t="shared" si="591"/>
        <v>14.202516339200002</v>
      </c>
      <c r="N2930" s="36">
        <f t="shared" si="592"/>
        <v>195.82037233920002</v>
      </c>
      <c r="O2930" s="36">
        <f t="shared" si="593"/>
        <v>35.683639580919262</v>
      </c>
      <c r="P2930" s="36">
        <f t="shared" si="594"/>
        <v>231.5040119201193</v>
      </c>
      <c r="Q2930" s="38">
        <v>140.65</v>
      </c>
      <c r="R2930" s="39">
        <f t="shared" si="595"/>
        <v>-0.39245113363939699</v>
      </c>
      <c r="S2930" s="40"/>
      <c r="T2930" s="41" t="str">
        <f t="shared" si="596"/>
        <v/>
      </c>
      <c r="U2930" s="41" t="str">
        <f t="shared" si="597"/>
        <v/>
      </c>
      <c r="V2930" s="41">
        <f t="shared" si="585"/>
        <v>140.65</v>
      </c>
      <c r="W2930" s="18">
        <f>_xlfn.XLOOKUP($B2930,'[1]Query2 w Prices'!$B:$B,'[1]Query2 w Prices'!$L:$L)</f>
        <v>140.5771</v>
      </c>
    </row>
    <row r="2931" spans="2:23" ht="16.5" customHeight="1" x14ac:dyDescent="0.25">
      <c r="B2931" s="32" t="s">
        <v>4816</v>
      </c>
      <c r="C2931" s="33" t="s">
        <v>7587</v>
      </c>
      <c r="D2931" s="34" t="str">
        <f>_xlfn.XLOOKUP($B2931,[1]Redo!$A:$A,[1]Redo!$AD:$AD)</f>
        <v>SGN,S11,BFY,W8-21,</v>
      </c>
      <c r="E2931" s="35">
        <v>1326</v>
      </c>
      <c r="F2931" s="36">
        <f>_xlfn.XLOOKUP($B2931,'[1]DOT Signs Costs (2)'!$A:$A,'[1]DOT Signs Costs (2)'!$Y:$Y)</f>
        <v>0.22939999999999999</v>
      </c>
      <c r="G2931" s="37">
        <f t="shared" si="587"/>
        <v>13.763999999999999</v>
      </c>
      <c r="H2931" s="36">
        <f>_xlfn.XLOOKUP($B2931,'[1]DOT Signs Costs (2)'!$A:$A,'[1]DOT Signs Costs (2)'!$W:$W)</f>
        <v>36.256</v>
      </c>
      <c r="I2931" s="36">
        <f t="shared" si="586"/>
        <v>10.641866</v>
      </c>
      <c r="J2931" s="36">
        <f t="shared" si="588"/>
        <v>0.153698</v>
      </c>
      <c r="K2931" s="36">
        <f t="shared" si="589"/>
        <v>10.641866</v>
      </c>
      <c r="L2931" s="36">
        <f t="shared" si="590"/>
        <v>47.051563999999999</v>
      </c>
      <c r="M2931" s="36">
        <f t="shared" si="591"/>
        <v>3.6794323048000002</v>
      </c>
      <c r="N2931" s="36">
        <f t="shared" si="592"/>
        <v>50.730996304800001</v>
      </c>
      <c r="O2931" s="36">
        <f t="shared" si="593"/>
        <v>9.2445263283724479</v>
      </c>
      <c r="P2931" s="36">
        <f t="shared" si="594"/>
        <v>59.975522633172446</v>
      </c>
      <c r="Q2931" s="38" t="e">
        <v>#N/A</v>
      </c>
      <c r="R2931" s="39" t="str">
        <f t="shared" si="595"/>
        <v xml:space="preserve"> </v>
      </c>
      <c r="S2931" s="40"/>
      <c r="T2931" s="41" t="str">
        <f t="shared" si="596"/>
        <v/>
      </c>
      <c r="U2931" s="41" t="str">
        <f t="shared" si="597"/>
        <v/>
      </c>
      <c r="V2931" s="41" t="e">
        <f t="shared" si="585"/>
        <v>#N/A</v>
      </c>
      <c r="W2931" s="18" t="e">
        <f>_xlfn.XLOOKUP($B2931,'[1]Query2 w Prices'!$B:$B,'[1]Query2 w Prices'!$L:$L)</f>
        <v>#N/A</v>
      </c>
    </row>
    <row r="2932" spans="2:23" ht="16.5" customHeight="1" x14ac:dyDescent="0.25">
      <c r="B2932" s="42" t="s">
        <v>4817</v>
      </c>
      <c r="C2932" s="33" t="s">
        <v>7588</v>
      </c>
      <c r="D2932" s="34" t="str">
        <f>_xlfn.XLOOKUP($B2932,[1]Redo!$A:$A,[1]Redo!$AD:$AD)</f>
        <v>SGN,S11,BFY,W8-22,</v>
      </c>
      <c r="E2932" s="35">
        <v>1326</v>
      </c>
      <c r="F2932" s="36">
        <f>_xlfn.XLOOKUP($B2932,'[1]DOT Signs Costs (2)'!$A:$A,'[1]DOT Signs Costs (2)'!$Y:$Y)</f>
        <v>0.46115</v>
      </c>
      <c r="G2932" s="37">
        <f t="shared" si="587"/>
        <v>27.669</v>
      </c>
      <c r="H2932" s="36">
        <f>_xlfn.XLOOKUP($B2932,'[1]DOT Signs Costs (2)'!$A:$A,'[1]DOT Signs Costs (2)'!$W:$W)</f>
        <v>81.576000000000008</v>
      </c>
      <c r="I2932" s="36">
        <f t="shared" si="586"/>
        <v>21.3927485</v>
      </c>
      <c r="J2932" s="36">
        <f t="shared" si="588"/>
        <v>0.30897050000000004</v>
      </c>
      <c r="K2932" s="36">
        <f t="shared" si="589"/>
        <v>21.3927485</v>
      </c>
      <c r="L2932" s="36">
        <f t="shared" si="590"/>
        <v>103.277719</v>
      </c>
      <c r="M2932" s="36">
        <f t="shared" si="591"/>
        <v>8.0763176258000016</v>
      </c>
      <c r="N2932" s="36">
        <f t="shared" si="592"/>
        <v>111.35403662580001</v>
      </c>
      <c r="O2932" s="36">
        <f t="shared" si="593"/>
        <v>20.291644129613871</v>
      </c>
      <c r="P2932" s="36">
        <f t="shared" si="594"/>
        <v>131.64568075541388</v>
      </c>
      <c r="Q2932" s="38">
        <v>74.900000000000006</v>
      </c>
      <c r="R2932" s="39">
        <f t="shared" si="595"/>
        <v>-0.43104855723175883</v>
      </c>
      <c r="S2932" s="40"/>
      <c r="T2932" s="41" t="str">
        <f t="shared" si="596"/>
        <v/>
      </c>
      <c r="U2932" s="41" t="str">
        <f t="shared" si="597"/>
        <v/>
      </c>
      <c r="V2932" s="41">
        <f t="shared" si="585"/>
        <v>74.900000000000006</v>
      </c>
      <c r="W2932" s="18">
        <f>_xlfn.XLOOKUP($B2932,'[1]Query2 w Prices'!$B:$B,'[1]Query2 w Prices'!$L:$L)</f>
        <v>74.823300000000003</v>
      </c>
    </row>
    <row r="2933" spans="2:23" ht="16.5" customHeight="1" x14ac:dyDescent="0.25">
      <c r="B2933" s="32" t="s">
        <v>4820</v>
      </c>
      <c r="C2933" s="33" t="s">
        <v>7589</v>
      </c>
      <c r="D2933" s="34" t="str">
        <f>_xlfn.XLOOKUP($B2933,[1]Redo!$A:$A,[1]Redo!$AD:$AD)</f>
        <v>SGN,S11,BFY,W8-22,</v>
      </c>
      <c r="E2933" s="35">
        <v>1326</v>
      </c>
      <c r="F2933" s="36">
        <f>_xlfn.XLOOKUP($B2933,'[1]DOT Signs Costs (2)'!$A:$A,'[1]DOT Signs Costs (2)'!$Y:$Y)</f>
        <v>0.77759999999999996</v>
      </c>
      <c r="G2933" s="37">
        <f t="shared" si="587"/>
        <v>46.655999999999999</v>
      </c>
      <c r="H2933" s="36">
        <f>_xlfn.XLOOKUP($B2933,'[1]DOT Signs Costs (2)'!$A:$A,'[1]DOT Signs Costs (2)'!$W:$W)</f>
        <v>145.024</v>
      </c>
      <c r="I2933" s="36">
        <f t="shared" si="586"/>
        <v>36.072863999999996</v>
      </c>
      <c r="J2933" s="36">
        <f t="shared" si="588"/>
        <v>0.52099200000000001</v>
      </c>
      <c r="K2933" s="36">
        <f t="shared" si="589"/>
        <v>36.072863999999996</v>
      </c>
      <c r="L2933" s="36">
        <f t="shared" si="590"/>
        <v>181.61785600000002</v>
      </c>
      <c r="M2933" s="36">
        <f t="shared" si="591"/>
        <v>14.202516339200002</v>
      </c>
      <c r="N2933" s="36">
        <f t="shared" si="592"/>
        <v>195.82037233920002</v>
      </c>
      <c r="O2933" s="36">
        <f t="shared" si="593"/>
        <v>35.683639580919262</v>
      </c>
      <c r="P2933" s="36">
        <f t="shared" si="594"/>
        <v>231.5040119201193</v>
      </c>
      <c r="Q2933" s="38">
        <v>140.65</v>
      </c>
      <c r="R2933" s="39">
        <f t="shared" si="595"/>
        <v>-0.39245113363939699</v>
      </c>
      <c r="S2933" s="40"/>
      <c r="T2933" s="41" t="str">
        <f t="shared" si="596"/>
        <v/>
      </c>
      <c r="U2933" s="41" t="str">
        <f t="shared" si="597"/>
        <v/>
      </c>
      <c r="V2933" s="41">
        <f t="shared" si="585"/>
        <v>140.65</v>
      </c>
      <c r="W2933" s="18">
        <f>_xlfn.XLOOKUP($B2933,'[1]Query2 w Prices'!$B:$B,'[1]Query2 w Prices'!$L:$L)</f>
        <v>140.5771</v>
      </c>
    </row>
    <row r="2934" spans="2:23" ht="16.5" customHeight="1" x14ac:dyDescent="0.25">
      <c r="B2934" s="42" t="s">
        <v>4821</v>
      </c>
      <c r="C2934" s="33" t="s">
        <v>7590</v>
      </c>
      <c r="D2934" s="34" t="str">
        <f>_xlfn.XLOOKUP($B2934,[1]Redo!$A:$A,[1]Redo!$AD:$AD)</f>
        <v>SGN,S11,BFY,W8-22,</v>
      </c>
      <c r="E2934" s="35">
        <v>1326</v>
      </c>
      <c r="F2934" s="36">
        <f>_xlfn.XLOOKUP($B2934,'[1]DOT Signs Costs (2)'!$A:$A,'[1]DOT Signs Costs (2)'!$Y:$Y)</f>
        <v>0.22939999999999999</v>
      </c>
      <c r="G2934" s="37">
        <f t="shared" si="587"/>
        <v>13.763999999999999</v>
      </c>
      <c r="H2934" s="36">
        <f>_xlfn.XLOOKUP($B2934,'[1]DOT Signs Costs (2)'!$A:$A,'[1]DOT Signs Costs (2)'!$W:$W)</f>
        <v>36.256</v>
      </c>
      <c r="I2934" s="36">
        <f t="shared" si="586"/>
        <v>10.641866</v>
      </c>
      <c r="J2934" s="36">
        <f t="shared" si="588"/>
        <v>0.153698</v>
      </c>
      <c r="K2934" s="36">
        <f t="shared" si="589"/>
        <v>10.641866</v>
      </c>
      <c r="L2934" s="36">
        <f t="shared" si="590"/>
        <v>47.051563999999999</v>
      </c>
      <c r="M2934" s="36">
        <f t="shared" si="591"/>
        <v>3.6794323048000002</v>
      </c>
      <c r="N2934" s="36">
        <f t="shared" si="592"/>
        <v>50.730996304800001</v>
      </c>
      <c r="O2934" s="36">
        <f t="shared" si="593"/>
        <v>9.2445263283724479</v>
      </c>
      <c r="P2934" s="36">
        <f t="shared" si="594"/>
        <v>59.975522633172446</v>
      </c>
      <c r="Q2934" s="38" t="e">
        <v>#N/A</v>
      </c>
      <c r="R2934" s="39" t="str">
        <f t="shared" si="595"/>
        <v xml:space="preserve"> </v>
      </c>
      <c r="S2934" s="40"/>
      <c r="T2934" s="41" t="str">
        <f t="shared" si="596"/>
        <v/>
      </c>
      <c r="U2934" s="41" t="str">
        <f t="shared" si="597"/>
        <v/>
      </c>
      <c r="V2934" s="41" t="e">
        <f t="shared" si="585"/>
        <v>#N/A</v>
      </c>
      <c r="W2934" s="18" t="e">
        <f>_xlfn.XLOOKUP($B2934,'[1]Query2 w Prices'!$B:$B,'[1]Query2 w Prices'!$L:$L)</f>
        <v>#N/A</v>
      </c>
    </row>
    <row r="2935" spans="2:23" ht="16.5" customHeight="1" x14ac:dyDescent="0.25">
      <c r="B2935" s="32" t="s">
        <v>4822</v>
      </c>
      <c r="C2935" s="33" t="s">
        <v>7591</v>
      </c>
      <c r="D2935" s="34" t="str">
        <f>_xlfn.XLOOKUP($B2935,[1]Redo!$A:$A,[1]Redo!$AD:$AD)</f>
        <v>SGN,S11,BFY,W8-23,</v>
      </c>
      <c r="E2935" s="35">
        <v>1326</v>
      </c>
      <c r="F2935" s="36">
        <f>_xlfn.XLOOKUP($B2935,'[1]DOT Signs Costs (2)'!$A:$A,'[1]DOT Signs Costs (2)'!$Y:$Y)</f>
        <v>0.46115</v>
      </c>
      <c r="G2935" s="37">
        <f t="shared" si="587"/>
        <v>27.669</v>
      </c>
      <c r="H2935" s="36">
        <f>_xlfn.XLOOKUP($B2935,'[1]DOT Signs Costs (2)'!$A:$A,'[1]DOT Signs Costs (2)'!$W:$W)</f>
        <v>81.576000000000008</v>
      </c>
      <c r="I2935" s="36">
        <f t="shared" si="586"/>
        <v>21.3927485</v>
      </c>
      <c r="J2935" s="36">
        <f t="shared" si="588"/>
        <v>0.30897050000000004</v>
      </c>
      <c r="K2935" s="36">
        <f t="shared" si="589"/>
        <v>21.3927485</v>
      </c>
      <c r="L2935" s="36">
        <f t="shared" si="590"/>
        <v>103.277719</v>
      </c>
      <c r="M2935" s="36">
        <f t="shared" si="591"/>
        <v>8.0763176258000016</v>
      </c>
      <c r="N2935" s="36">
        <f t="shared" si="592"/>
        <v>111.35403662580001</v>
      </c>
      <c r="O2935" s="36">
        <f t="shared" si="593"/>
        <v>20.291644129613871</v>
      </c>
      <c r="P2935" s="36">
        <f t="shared" si="594"/>
        <v>131.64568075541388</v>
      </c>
      <c r="Q2935" s="38">
        <v>74.900000000000006</v>
      </c>
      <c r="R2935" s="39">
        <f t="shared" si="595"/>
        <v>-0.43104855723175883</v>
      </c>
      <c r="S2935" s="40"/>
      <c r="T2935" s="41" t="str">
        <f t="shared" si="596"/>
        <v/>
      </c>
      <c r="U2935" s="41" t="str">
        <f t="shared" si="597"/>
        <v/>
      </c>
      <c r="V2935" s="41">
        <f t="shared" si="585"/>
        <v>74.900000000000006</v>
      </c>
      <c r="W2935" s="18">
        <f>_xlfn.XLOOKUP($B2935,'[1]Query2 w Prices'!$B:$B,'[1]Query2 w Prices'!$L:$L)</f>
        <v>74.823300000000003</v>
      </c>
    </row>
    <row r="2936" spans="2:23" ht="16.5" customHeight="1" x14ac:dyDescent="0.25">
      <c r="B2936" s="42" t="s">
        <v>4825</v>
      </c>
      <c r="C2936" s="33" t="s">
        <v>7592</v>
      </c>
      <c r="D2936" s="34" t="str">
        <f>_xlfn.XLOOKUP($B2936,[1]Redo!$A:$A,[1]Redo!$AD:$AD)</f>
        <v>SGN,S11,BFY,W8-23,</v>
      </c>
      <c r="E2936" s="35">
        <v>1326</v>
      </c>
      <c r="F2936" s="36">
        <f>_xlfn.XLOOKUP($B2936,'[1]DOT Signs Costs (2)'!$A:$A,'[1]DOT Signs Costs (2)'!$Y:$Y)</f>
        <v>0.77759999999999996</v>
      </c>
      <c r="G2936" s="37">
        <f t="shared" si="587"/>
        <v>46.655999999999999</v>
      </c>
      <c r="H2936" s="36">
        <f>_xlfn.XLOOKUP($B2936,'[1]DOT Signs Costs (2)'!$A:$A,'[1]DOT Signs Costs (2)'!$W:$W)</f>
        <v>145.024</v>
      </c>
      <c r="I2936" s="36">
        <f t="shared" si="586"/>
        <v>36.072863999999996</v>
      </c>
      <c r="J2936" s="36">
        <f t="shared" si="588"/>
        <v>0.52099200000000001</v>
      </c>
      <c r="K2936" s="36">
        <f t="shared" si="589"/>
        <v>36.072863999999996</v>
      </c>
      <c r="L2936" s="36">
        <f t="shared" si="590"/>
        <v>181.61785600000002</v>
      </c>
      <c r="M2936" s="36">
        <f t="shared" si="591"/>
        <v>14.202516339200002</v>
      </c>
      <c r="N2936" s="36">
        <f t="shared" si="592"/>
        <v>195.82037233920002</v>
      </c>
      <c r="O2936" s="36">
        <f t="shared" si="593"/>
        <v>35.683639580919262</v>
      </c>
      <c r="P2936" s="36">
        <f t="shared" si="594"/>
        <v>231.5040119201193</v>
      </c>
      <c r="Q2936" s="38">
        <v>140.65</v>
      </c>
      <c r="R2936" s="39">
        <f t="shared" si="595"/>
        <v>-0.39245113363939699</v>
      </c>
      <c r="S2936" s="40"/>
      <c r="T2936" s="41" t="str">
        <f t="shared" si="596"/>
        <v/>
      </c>
      <c r="U2936" s="41" t="str">
        <f t="shared" si="597"/>
        <v/>
      </c>
      <c r="V2936" s="41">
        <f t="shared" si="585"/>
        <v>140.65</v>
      </c>
      <c r="W2936" s="18">
        <f>_xlfn.XLOOKUP($B2936,'[1]Query2 w Prices'!$B:$B,'[1]Query2 w Prices'!$L:$L)</f>
        <v>140.5771</v>
      </c>
    </row>
    <row r="2937" spans="2:23" ht="16.5" customHeight="1" x14ac:dyDescent="0.25">
      <c r="B2937" s="32" t="s">
        <v>4826</v>
      </c>
      <c r="C2937" s="33" t="s">
        <v>7593</v>
      </c>
      <c r="D2937" s="34" t="str">
        <f>_xlfn.XLOOKUP($B2937,[1]Redo!$A:$A,[1]Redo!$AD:$AD)</f>
        <v>SGN,S11,BFY,W8-23,</v>
      </c>
      <c r="E2937" s="35">
        <v>1326</v>
      </c>
      <c r="F2937" s="36">
        <f>_xlfn.XLOOKUP($B2937,'[1]DOT Signs Costs (2)'!$A:$A,'[1]DOT Signs Costs (2)'!$Y:$Y)</f>
        <v>0.22939999999999999</v>
      </c>
      <c r="G2937" s="37">
        <f t="shared" si="587"/>
        <v>13.763999999999999</v>
      </c>
      <c r="H2937" s="36">
        <f>_xlfn.XLOOKUP($B2937,'[1]DOT Signs Costs (2)'!$A:$A,'[1]DOT Signs Costs (2)'!$W:$W)</f>
        <v>36.256</v>
      </c>
      <c r="I2937" s="36">
        <f t="shared" si="586"/>
        <v>10.641866</v>
      </c>
      <c r="J2937" s="36">
        <f t="shared" si="588"/>
        <v>0.153698</v>
      </c>
      <c r="K2937" s="36">
        <f t="shared" si="589"/>
        <v>10.641866</v>
      </c>
      <c r="L2937" s="36">
        <f t="shared" si="590"/>
        <v>47.051563999999999</v>
      </c>
      <c r="M2937" s="36">
        <f t="shared" si="591"/>
        <v>3.6794323048000002</v>
      </c>
      <c r="N2937" s="36">
        <f t="shared" si="592"/>
        <v>50.730996304800001</v>
      </c>
      <c r="O2937" s="36">
        <f t="shared" si="593"/>
        <v>9.2445263283724479</v>
      </c>
      <c r="P2937" s="36">
        <f t="shared" si="594"/>
        <v>59.975522633172446</v>
      </c>
      <c r="Q2937" s="38" t="e">
        <v>#N/A</v>
      </c>
      <c r="R2937" s="39" t="str">
        <f t="shared" si="595"/>
        <v xml:space="preserve"> </v>
      </c>
      <c r="S2937" s="40"/>
      <c r="T2937" s="41" t="str">
        <f t="shared" si="596"/>
        <v/>
      </c>
      <c r="U2937" s="41" t="str">
        <f t="shared" si="597"/>
        <v/>
      </c>
      <c r="V2937" s="41" t="e">
        <f t="shared" si="585"/>
        <v>#N/A</v>
      </c>
      <c r="W2937" s="18" t="e">
        <f>_xlfn.XLOOKUP($B2937,'[1]Query2 w Prices'!$B:$B,'[1]Query2 w Prices'!$L:$L)</f>
        <v>#N/A</v>
      </c>
    </row>
    <row r="2938" spans="2:23" ht="16.5" customHeight="1" x14ac:dyDescent="0.25">
      <c r="B2938" s="42" t="s">
        <v>4827</v>
      </c>
      <c r="C2938" s="33" t="s">
        <v>7594</v>
      </c>
      <c r="D2938" s="34" t="str">
        <f>_xlfn.XLOOKUP($B2938,[1]Redo!$A:$A,[1]Redo!$AD:$AD)</f>
        <v>SGN,S11,BFY,W8-24,</v>
      </c>
      <c r="E2938" s="35">
        <v>1326</v>
      </c>
      <c r="F2938" s="36">
        <f>_xlfn.XLOOKUP($B2938,'[1]DOT Signs Costs (2)'!$A:$A,'[1]DOT Signs Costs (2)'!$Y:$Y)</f>
        <v>0.33468750000000008</v>
      </c>
      <c r="G2938" s="37">
        <f t="shared" si="587"/>
        <v>20.081250000000004</v>
      </c>
      <c r="H2938" s="36">
        <f>_xlfn.XLOOKUP($B2938,'[1]DOT Signs Costs (2)'!$A:$A,'[1]DOT Signs Costs (2)'!$W:$W)</f>
        <v>56.650000000000006</v>
      </c>
      <c r="I2938" s="36">
        <f t="shared" si="586"/>
        <v>15.526153125000004</v>
      </c>
      <c r="J2938" s="36">
        <f t="shared" si="588"/>
        <v>0.22424062500000008</v>
      </c>
      <c r="K2938" s="36">
        <f t="shared" si="589"/>
        <v>15.526153125000004</v>
      </c>
      <c r="L2938" s="36">
        <f t="shared" si="590"/>
        <v>72.400393750000006</v>
      </c>
      <c r="M2938" s="36">
        <f t="shared" si="591"/>
        <v>5.6617107912500009</v>
      </c>
      <c r="N2938" s="36">
        <f t="shared" si="592"/>
        <v>78.062104541250008</v>
      </c>
      <c r="O2938" s="36">
        <f t="shared" si="593"/>
        <v>14.224975522735164</v>
      </c>
      <c r="P2938" s="36">
        <f t="shared" si="594"/>
        <v>92.287080063985172</v>
      </c>
      <c r="Q2938" s="38" t="e">
        <v>#N/A</v>
      </c>
      <c r="R2938" s="39" t="str">
        <f t="shared" si="595"/>
        <v xml:space="preserve"> </v>
      </c>
      <c r="S2938" s="40"/>
      <c r="T2938" s="41" t="str">
        <f t="shared" si="596"/>
        <v/>
      </c>
      <c r="U2938" s="41" t="str">
        <f t="shared" si="597"/>
        <v/>
      </c>
      <c r="V2938" s="41" t="e">
        <f t="shared" si="585"/>
        <v>#N/A</v>
      </c>
      <c r="W2938" s="18" t="e">
        <f>_xlfn.XLOOKUP($B2938,'[1]Query2 w Prices'!$B:$B,'[1]Query2 w Prices'!$L:$L)</f>
        <v>#N/A</v>
      </c>
    </row>
    <row r="2939" spans="2:23" ht="16.5" customHeight="1" x14ac:dyDescent="0.25">
      <c r="B2939" s="32" t="s">
        <v>4830</v>
      </c>
      <c r="C2939" s="33" t="s">
        <v>7595</v>
      </c>
      <c r="D2939" s="34" t="str">
        <f>_xlfn.XLOOKUP($B2939,[1]Redo!$A:$A,[1]Redo!$AD:$AD)</f>
        <v>SGN,S11,BFY,W8-24,</v>
      </c>
      <c r="E2939" s="35">
        <v>1326</v>
      </c>
      <c r="F2939" s="36">
        <f>_xlfn.XLOOKUP($B2939,'[1]DOT Signs Costs (2)'!$A:$A,'[1]DOT Signs Costs (2)'!$Y:$Y)</f>
        <v>0.46115</v>
      </c>
      <c r="G2939" s="37">
        <f t="shared" si="587"/>
        <v>27.669</v>
      </c>
      <c r="H2939" s="36">
        <f>_xlfn.XLOOKUP($B2939,'[1]DOT Signs Costs (2)'!$A:$A,'[1]DOT Signs Costs (2)'!$W:$W)</f>
        <v>81.576000000000008</v>
      </c>
      <c r="I2939" s="36">
        <f t="shared" si="586"/>
        <v>21.3927485</v>
      </c>
      <c r="J2939" s="36">
        <f t="shared" si="588"/>
        <v>0.30897050000000004</v>
      </c>
      <c r="K2939" s="36">
        <f t="shared" si="589"/>
        <v>21.3927485</v>
      </c>
      <c r="L2939" s="36">
        <f t="shared" si="590"/>
        <v>103.277719</v>
      </c>
      <c r="M2939" s="36">
        <f t="shared" si="591"/>
        <v>8.0763176258000016</v>
      </c>
      <c r="N2939" s="36">
        <f t="shared" si="592"/>
        <v>111.35403662580001</v>
      </c>
      <c r="O2939" s="36">
        <f t="shared" si="593"/>
        <v>20.291644129613871</v>
      </c>
      <c r="P2939" s="36">
        <f t="shared" si="594"/>
        <v>131.64568075541388</v>
      </c>
      <c r="Q2939" s="38">
        <v>74.900000000000006</v>
      </c>
      <c r="R2939" s="39">
        <f t="shared" si="595"/>
        <v>-0.43104855723175883</v>
      </c>
      <c r="S2939" s="40"/>
      <c r="T2939" s="41" t="str">
        <f t="shared" si="596"/>
        <v/>
      </c>
      <c r="U2939" s="41" t="str">
        <f t="shared" si="597"/>
        <v/>
      </c>
      <c r="V2939" s="41">
        <f t="shared" si="585"/>
        <v>74.900000000000006</v>
      </c>
      <c r="W2939" s="18">
        <f>_xlfn.XLOOKUP($B2939,'[1]Query2 w Prices'!$B:$B,'[1]Query2 w Prices'!$L:$L)</f>
        <v>74.823300000000003</v>
      </c>
    </row>
    <row r="2940" spans="2:23" ht="16.5" customHeight="1" x14ac:dyDescent="0.25">
      <c r="B2940" s="42" t="s">
        <v>4831</v>
      </c>
      <c r="C2940" s="33" t="s">
        <v>7596</v>
      </c>
      <c r="D2940" s="34" t="str">
        <f>_xlfn.XLOOKUP($B2940,[1]Redo!$A:$A,[1]Redo!$AD:$AD)</f>
        <v>SGN,S11,BFY,W8-24,</v>
      </c>
      <c r="E2940" s="35">
        <v>1326</v>
      </c>
      <c r="F2940" s="36">
        <f>_xlfn.XLOOKUP($B2940,'[1]DOT Signs Costs (2)'!$A:$A,'[1]DOT Signs Costs (2)'!$Y:$Y)</f>
        <v>0.77759999999999996</v>
      </c>
      <c r="G2940" s="37">
        <f t="shared" si="587"/>
        <v>46.655999999999999</v>
      </c>
      <c r="H2940" s="36">
        <f>_xlfn.XLOOKUP($B2940,'[1]DOT Signs Costs (2)'!$A:$A,'[1]DOT Signs Costs (2)'!$W:$W)</f>
        <v>145.024</v>
      </c>
      <c r="I2940" s="36">
        <f t="shared" si="586"/>
        <v>36.072863999999996</v>
      </c>
      <c r="J2940" s="36">
        <f t="shared" si="588"/>
        <v>0.52099200000000001</v>
      </c>
      <c r="K2940" s="36">
        <f t="shared" si="589"/>
        <v>36.072863999999996</v>
      </c>
      <c r="L2940" s="36">
        <f t="shared" si="590"/>
        <v>181.61785600000002</v>
      </c>
      <c r="M2940" s="36">
        <f t="shared" si="591"/>
        <v>14.202516339200002</v>
      </c>
      <c r="N2940" s="36">
        <f t="shared" si="592"/>
        <v>195.82037233920002</v>
      </c>
      <c r="O2940" s="36">
        <f t="shared" si="593"/>
        <v>35.683639580919262</v>
      </c>
      <c r="P2940" s="36">
        <f t="shared" si="594"/>
        <v>231.5040119201193</v>
      </c>
      <c r="Q2940" s="38">
        <v>136.12</v>
      </c>
      <c r="R2940" s="39">
        <f t="shared" si="595"/>
        <v>-0.41201882908634707</v>
      </c>
      <c r="S2940" s="40"/>
      <c r="T2940" s="41" t="str">
        <f t="shared" si="596"/>
        <v/>
      </c>
      <c r="U2940" s="41" t="str">
        <f t="shared" si="597"/>
        <v/>
      </c>
      <c r="V2940" s="41">
        <f t="shared" si="585"/>
        <v>136.12</v>
      </c>
      <c r="W2940" s="18">
        <f>_xlfn.XLOOKUP($B2940,'[1]Query2 w Prices'!$B:$B,'[1]Query2 w Prices'!$L:$L)</f>
        <v>136.04230000000001</v>
      </c>
    </row>
    <row r="2941" spans="2:23" ht="16.5" customHeight="1" x14ac:dyDescent="0.25">
      <c r="B2941" s="32" t="s">
        <v>4832</v>
      </c>
      <c r="C2941" s="33" t="s">
        <v>7597</v>
      </c>
      <c r="D2941" s="34" t="str">
        <f>_xlfn.XLOOKUP($B2941,[1]Redo!$A:$A,[1]Redo!$AD:$AD)</f>
        <v>SGN,S11,BFY,W8-25,</v>
      </c>
      <c r="E2941" s="35">
        <v>1326</v>
      </c>
      <c r="F2941" s="36">
        <f>_xlfn.XLOOKUP($B2941,'[1]DOT Signs Costs (2)'!$A:$A,'[1]DOT Signs Costs (2)'!$Y:$Y)</f>
        <v>0.33468750000000008</v>
      </c>
      <c r="G2941" s="37">
        <f t="shared" si="587"/>
        <v>20.081250000000004</v>
      </c>
      <c r="H2941" s="36">
        <f>_xlfn.XLOOKUP($B2941,'[1]DOT Signs Costs (2)'!$A:$A,'[1]DOT Signs Costs (2)'!$W:$W)</f>
        <v>56.650000000000006</v>
      </c>
      <c r="I2941" s="36">
        <f t="shared" si="586"/>
        <v>15.526153125000004</v>
      </c>
      <c r="J2941" s="36">
        <f t="shared" si="588"/>
        <v>0.22424062500000008</v>
      </c>
      <c r="K2941" s="36">
        <f t="shared" si="589"/>
        <v>15.526153125000004</v>
      </c>
      <c r="L2941" s="36">
        <f t="shared" si="590"/>
        <v>72.400393750000006</v>
      </c>
      <c r="M2941" s="36">
        <f t="shared" si="591"/>
        <v>5.6617107912500009</v>
      </c>
      <c r="N2941" s="36">
        <f t="shared" si="592"/>
        <v>78.062104541250008</v>
      </c>
      <c r="O2941" s="36">
        <f t="shared" si="593"/>
        <v>14.224975522735164</v>
      </c>
      <c r="P2941" s="36">
        <f t="shared" si="594"/>
        <v>92.287080063985172</v>
      </c>
      <c r="Q2941" s="38">
        <v>55.63</v>
      </c>
      <c r="R2941" s="39">
        <f t="shared" si="595"/>
        <v>-0.39720706342176831</v>
      </c>
      <c r="S2941" s="40"/>
      <c r="T2941" s="41" t="str">
        <f t="shared" si="596"/>
        <v/>
      </c>
      <c r="U2941" s="41" t="str">
        <f t="shared" si="597"/>
        <v/>
      </c>
      <c r="V2941" s="41">
        <f t="shared" si="585"/>
        <v>55.63</v>
      </c>
      <c r="W2941" s="18">
        <f>_xlfn.XLOOKUP($B2941,'[1]Query2 w Prices'!$B:$B,'[1]Query2 w Prices'!$L:$L)</f>
        <v>55.550600000000003</v>
      </c>
    </row>
    <row r="2942" spans="2:23" ht="16.5" customHeight="1" x14ac:dyDescent="0.25">
      <c r="B2942" s="42" t="s">
        <v>4835</v>
      </c>
      <c r="C2942" s="33" t="s">
        <v>7598</v>
      </c>
      <c r="D2942" s="34" t="str">
        <f>_xlfn.XLOOKUP($B2942,[1]Redo!$A:$A,[1]Redo!$AD:$AD)</f>
        <v>SGN,S11,BFY,W8-25,</v>
      </c>
      <c r="E2942" s="35">
        <v>1326</v>
      </c>
      <c r="F2942" s="36">
        <f>_xlfn.XLOOKUP($B2942,'[1]DOT Signs Costs (2)'!$A:$A,'[1]DOT Signs Costs (2)'!$Y:$Y)</f>
        <v>0.46115</v>
      </c>
      <c r="G2942" s="37">
        <f t="shared" si="587"/>
        <v>27.669</v>
      </c>
      <c r="H2942" s="36">
        <f>_xlfn.XLOOKUP($B2942,'[1]DOT Signs Costs (2)'!$A:$A,'[1]DOT Signs Costs (2)'!$W:$W)</f>
        <v>81.576000000000008</v>
      </c>
      <c r="I2942" s="36">
        <f t="shared" si="586"/>
        <v>21.3927485</v>
      </c>
      <c r="J2942" s="36">
        <f t="shared" si="588"/>
        <v>0.30897050000000004</v>
      </c>
      <c r="K2942" s="36">
        <f t="shared" si="589"/>
        <v>21.3927485</v>
      </c>
      <c r="L2942" s="36">
        <f t="shared" si="590"/>
        <v>103.277719</v>
      </c>
      <c r="M2942" s="36">
        <f t="shared" si="591"/>
        <v>8.0763176258000016</v>
      </c>
      <c r="N2942" s="36">
        <f t="shared" si="592"/>
        <v>111.35403662580001</v>
      </c>
      <c r="O2942" s="36">
        <f t="shared" si="593"/>
        <v>20.291644129613871</v>
      </c>
      <c r="P2942" s="36">
        <f t="shared" si="594"/>
        <v>131.64568075541388</v>
      </c>
      <c r="Q2942" s="38">
        <v>74.900000000000006</v>
      </c>
      <c r="R2942" s="39">
        <f t="shared" si="595"/>
        <v>-0.43104855723175883</v>
      </c>
      <c r="S2942" s="40"/>
      <c r="T2942" s="41" t="str">
        <f t="shared" si="596"/>
        <v/>
      </c>
      <c r="U2942" s="41" t="str">
        <f t="shared" si="597"/>
        <v/>
      </c>
      <c r="V2942" s="41">
        <f t="shared" si="585"/>
        <v>74.900000000000006</v>
      </c>
      <c r="W2942" s="18">
        <f>_xlfn.XLOOKUP($B2942,'[1]Query2 w Prices'!$B:$B,'[1]Query2 w Prices'!$L:$L)</f>
        <v>74.823300000000003</v>
      </c>
    </row>
    <row r="2943" spans="2:23" ht="16.5" customHeight="1" x14ac:dyDescent="0.25">
      <c r="B2943" s="32" t="s">
        <v>4836</v>
      </c>
      <c r="C2943" s="33" t="s">
        <v>7599</v>
      </c>
      <c r="D2943" s="34" t="str">
        <f>_xlfn.XLOOKUP($B2943,[1]Redo!$A:$A,[1]Redo!$AD:$AD)</f>
        <v>SGN,S11,BFY,W8-25,</v>
      </c>
      <c r="E2943" s="35">
        <v>1326</v>
      </c>
      <c r="F2943" s="36">
        <f>_xlfn.XLOOKUP($B2943,'[1]DOT Signs Costs (2)'!$A:$A,'[1]DOT Signs Costs (2)'!$Y:$Y)</f>
        <v>0.77759999999999996</v>
      </c>
      <c r="G2943" s="37">
        <f t="shared" si="587"/>
        <v>46.655999999999999</v>
      </c>
      <c r="H2943" s="36">
        <f>_xlfn.XLOOKUP($B2943,'[1]DOT Signs Costs (2)'!$A:$A,'[1]DOT Signs Costs (2)'!$W:$W)</f>
        <v>145.024</v>
      </c>
      <c r="I2943" s="36">
        <f t="shared" si="586"/>
        <v>36.072863999999996</v>
      </c>
      <c r="J2943" s="36">
        <f t="shared" si="588"/>
        <v>0.52099200000000001</v>
      </c>
      <c r="K2943" s="36">
        <f t="shared" si="589"/>
        <v>36.072863999999996</v>
      </c>
      <c r="L2943" s="36">
        <f t="shared" si="590"/>
        <v>181.61785600000002</v>
      </c>
      <c r="M2943" s="36">
        <f t="shared" si="591"/>
        <v>14.202516339200002</v>
      </c>
      <c r="N2943" s="36">
        <f t="shared" si="592"/>
        <v>195.82037233920002</v>
      </c>
      <c r="O2943" s="36">
        <f t="shared" si="593"/>
        <v>35.683639580919262</v>
      </c>
      <c r="P2943" s="36">
        <f t="shared" si="594"/>
        <v>231.5040119201193</v>
      </c>
      <c r="Q2943" s="38">
        <v>140.65</v>
      </c>
      <c r="R2943" s="39">
        <f t="shared" si="595"/>
        <v>-0.39245113363939699</v>
      </c>
      <c r="S2943" s="40"/>
      <c r="T2943" s="41" t="str">
        <f t="shared" si="596"/>
        <v/>
      </c>
      <c r="U2943" s="41" t="str">
        <f t="shared" si="597"/>
        <v/>
      </c>
      <c r="V2943" s="41">
        <f t="shared" si="585"/>
        <v>140.65</v>
      </c>
      <c r="W2943" s="18">
        <f>_xlfn.XLOOKUP($B2943,'[1]Query2 w Prices'!$B:$B,'[1]Query2 w Prices'!$L:$L)</f>
        <v>140.5771</v>
      </c>
    </row>
    <row r="2944" spans="2:23" ht="16.5" customHeight="1" x14ac:dyDescent="0.25">
      <c r="B2944" s="42" t="s">
        <v>4837</v>
      </c>
      <c r="C2944" s="33" t="s">
        <v>7600</v>
      </c>
      <c r="D2944" s="34" t="str">
        <f>_xlfn.XLOOKUP($B2944,[1]Redo!$A:$A,[1]Redo!$AD:$AD)</f>
        <v>SGN,S11,BFY,W8-25,</v>
      </c>
      <c r="E2944" s="35">
        <v>1326</v>
      </c>
      <c r="F2944" s="36">
        <f>_xlfn.XLOOKUP($B2944,'[1]DOT Signs Costs (2)'!$A:$A,'[1]DOT Signs Costs (2)'!$Y:$Y)</f>
        <v>0.22939999999999999</v>
      </c>
      <c r="G2944" s="37">
        <f t="shared" si="587"/>
        <v>13.763999999999999</v>
      </c>
      <c r="H2944" s="36">
        <f>_xlfn.XLOOKUP($B2944,'[1]DOT Signs Costs (2)'!$A:$A,'[1]DOT Signs Costs (2)'!$W:$W)</f>
        <v>36.256</v>
      </c>
      <c r="I2944" s="36">
        <f t="shared" si="586"/>
        <v>10.641866</v>
      </c>
      <c r="J2944" s="36">
        <f t="shared" si="588"/>
        <v>0.153698</v>
      </c>
      <c r="K2944" s="36">
        <f t="shared" si="589"/>
        <v>10.641866</v>
      </c>
      <c r="L2944" s="36">
        <f t="shared" si="590"/>
        <v>47.051563999999999</v>
      </c>
      <c r="M2944" s="36">
        <f t="shared" si="591"/>
        <v>3.6794323048000002</v>
      </c>
      <c r="N2944" s="36">
        <f t="shared" si="592"/>
        <v>50.730996304800001</v>
      </c>
      <c r="O2944" s="36">
        <f t="shared" si="593"/>
        <v>9.2445263283724479</v>
      </c>
      <c r="P2944" s="36">
        <f t="shared" si="594"/>
        <v>59.975522633172446</v>
      </c>
      <c r="Q2944" s="38" t="e">
        <v>#N/A</v>
      </c>
      <c r="R2944" s="39" t="str">
        <f t="shared" si="595"/>
        <v xml:space="preserve"> </v>
      </c>
      <c r="S2944" s="40"/>
      <c r="T2944" s="41" t="str">
        <f t="shared" si="596"/>
        <v/>
      </c>
      <c r="U2944" s="41" t="str">
        <f t="shared" si="597"/>
        <v/>
      </c>
      <c r="V2944" s="41" t="e">
        <f t="shared" si="585"/>
        <v>#N/A</v>
      </c>
      <c r="W2944" s="18" t="e">
        <f>_xlfn.XLOOKUP($B2944,'[1]Query2 w Prices'!$B:$B,'[1]Query2 w Prices'!$L:$L)</f>
        <v>#N/A</v>
      </c>
    </row>
    <row r="2945" spans="2:23" ht="16.5" customHeight="1" x14ac:dyDescent="0.25">
      <c r="B2945" s="32" t="s">
        <v>4838</v>
      </c>
      <c r="C2945" s="33" t="s">
        <v>7601</v>
      </c>
      <c r="D2945" s="34" t="str">
        <f>_xlfn.XLOOKUP($B2945,[1]Redo!$A:$A,[1]Redo!$AD:$AD)</f>
        <v>SGN,S11,BFY,W8-26,</v>
      </c>
      <c r="E2945" s="35">
        <v>1326</v>
      </c>
      <c r="F2945" s="36">
        <f>_xlfn.XLOOKUP($B2945,'[1]DOT Signs Costs (2)'!$A:$A,'[1]DOT Signs Costs (2)'!$Y:$Y)</f>
        <v>0.33468750000000008</v>
      </c>
      <c r="G2945" s="37">
        <f t="shared" si="587"/>
        <v>20.081250000000004</v>
      </c>
      <c r="H2945" s="36">
        <f>_xlfn.XLOOKUP($B2945,'[1]DOT Signs Costs (2)'!$A:$A,'[1]DOT Signs Costs (2)'!$W:$W)</f>
        <v>56.650000000000006</v>
      </c>
      <c r="I2945" s="36">
        <f t="shared" si="586"/>
        <v>15.526153125000004</v>
      </c>
      <c r="J2945" s="36">
        <f t="shared" si="588"/>
        <v>0.22424062500000008</v>
      </c>
      <c r="K2945" s="36">
        <f t="shared" si="589"/>
        <v>15.526153125000004</v>
      </c>
      <c r="L2945" s="36">
        <f t="shared" si="590"/>
        <v>72.400393750000006</v>
      </c>
      <c r="M2945" s="36">
        <f t="shared" si="591"/>
        <v>5.6617107912500009</v>
      </c>
      <c r="N2945" s="36">
        <f t="shared" si="592"/>
        <v>78.062104541250008</v>
      </c>
      <c r="O2945" s="36">
        <f t="shared" si="593"/>
        <v>14.224975522735164</v>
      </c>
      <c r="P2945" s="36">
        <f t="shared" si="594"/>
        <v>92.287080063985172</v>
      </c>
      <c r="Q2945" s="38" t="e">
        <v>#N/A</v>
      </c>
      <c r="R2945" s="39" t="str">
        <f t="shared" si="595"/>
        <v xml:space="preserve"> </v>
      </c>
      <c r="S2945" s="40"/>
      <c r="T2945" s="41" t="str">
        <f t="shared" si="596"/>
        <v/>
      </c>
      <c r="U2945" s="41" t="str">
        <f t="shared" si="597"/>
        <v/>
      </c>
      <c r="V2945" s="41" t="e">
        <f t="shared" si="585"/>
        <v>#N/A</v>
      </c>
      <c r="W2945" s="18" t="e">
        <f>_xlfn.XLOOKUP($B2945,'[1]Query2 w Prices'!$B:$B,'[1]Query2 w Prices'!$L:$L)</f>
        <v>#N/A</v>
      </c>
    </row>
    <row r="2946" spans="2:23" ht="16.5" customHeight="1" x14ac:dyDescent="0.25">
      <c r="B2946" s="42" t="s">
        <v>4839</v>
      </c>
      <c r="C2946" s="33" t="s">
        <v>7602</v>
      </c>
      <c r="D2946" s="34" t="str">
        <f>_xlfn.XLOOKUP($B2946,[1]Redo!$A:$A,[1]Redo!$AD:$AD)</f>
        <v>SGN,S11,BFY,W8-26,</v>
      </c>
      <c r="E2946" s="35">
        <v>1326</v>
      </c>
      <c r="F2946" s="36">
        <f>_xlfn.XLOOKUP($B2946,'[1]DOT Signs Costs (2)'!$A:$A,'[1]DOT Signs Costs (2)'!$Y:$Y)</f>
        <v>0.46115</v>
      </c>
      <c r="G2946" s="37">
        <f t="shared" si="587"/>
        <v>27.669</v>
      </c>
      <c r="H2946" s="36">
        <f>_xlfn.XLOOKUP($B2946,'[1]DOT Signs Costs (2)'!$A:$A,'[1]DOT Signs Costs (2)'!$W:$W)</f>
        <v>81.576000000000008</v>
      </c>
      <c r="I2946" s="36">
        <f t="shared" si="586"/>
        <v>21.3927485</v>
      </c>
      <c r="J2946" s="36">
        <f t="shared" si="588"/>
        <v>0.30897050000000004</v>
      </c>
      <c r="K2946" s="36">
        <f t="shared" si="589"/>
        <v>21.3927485</v>
      </c>
      <c r="L2946" s="36">
        <f t="shared" si="590"/>
        <v>103.277719</v>
      </c>
      <c r="M2946" s="36">
        <f t="shared" si="591"/>
        <v>8.0763176258000016</v>
      </c>
      <c r="N2946" s="36">
        <f t="shared" si="592"/>
        <v>111.35403662580001</v>
      </c>
      <c r="O2946" s="36">
        <f t="shared" si="593"/>
        <v>20.291644129613871</v>
      </c>
      <c r="P2946" s="36">
        <f t="shared" si="594"/>
        <v>131.64568075541388</v>
      </c>
      <c r="Q2946" s="38" t="e">
        <v>#N/A</v>
      </c>
      <c r="R2946" s="39" t="str">
        <f t="shared" si="595"/>
        <v xml:space="preserve"> </v>
      </c>
      <c r="S2946" s="40"/>
      <c r="T2946" s="41" t="str">
        <f t="shared" si="596"/>
        <v/>
      </c>
      <c r="U2946" s="41" t="str">
        <f t="shared" si="597"/>
        <v/>
      </c>
      <c r="V2946" s="41" t="e">
        <f t="shared" si="585"/>
        <v>#N/A</v>
      </c>
      <c r="W2946" s="18" t="e">
        <f>_xlfn.XLOOKUP($B2946,'[1]Query2 w Prices'!$B:$B,'[1]Query2 w Prices'!$L:$L)</f>
        <v>#N/A</v>
      </c>
    </row>
    <row r="2947" spans="2:23" ht="16.5" customHeight="1" x14ac:dyDescent="0.25">
      <c r="B2947" s="32" t="s">
        <v>4840</v>
      </c>
      <c r="C2947" s="33" t="s">
        <v>7603</v>
      </c>
      <c r="D2947" s="34" t="str">
        <f>_xlfn.XLOOKUP($B2947,[1]Redo!$A:$A,[1]Redo!$AD:$AD)</f>
        <v>SGN,S11,BFY,W8-26a,</v>
      </c>
      <c r="E2947" s="35">
        <v>1326</v>
      </c>
      <c r="F2947" s="36">
        <f>_xlfn.XLOOKUP($B2947,'[1]DOT Signs Costs (2)'!$A:$A,'[1]DOT Signs Costs (2)'!$Y:$Y)</f>
        <v>0.33468750000000008</v>
      </c>
      <c r="G2947" s="37">
        <f t="shared" si="587"/>
        <v>20.081250000000004</v>
      </c>
      <c r="H2947" s="36">
        <f>_xlfn.XLOOKUP($B2947,'[1]DOT Signs Costs (2)'!$A:$A,'[1]DOT Signs Costs (2)'!$W:$W)</f>
        <v>56.650000000000006</v>
      </c>
      <c r="I2947" s="36">
        <f t="shared" si="586"/>
        <v>15.526153125000004</v>
      </c>
      <c r="J2947" s="36">
        <f t="shared" si="588"/>
        <v>0.22424062500000008</v>
      </c>
      <c r="K2947" s="36">
        <f t="shared" si="589"/>
        <v>15.526153125000004</v>
      </c>
      <c r="L2947" s="36">
        <f t="shared" si="590"/>
        <v>72.400393750000006</v>
      </c>
      <c r="M2947" s="36">
        <f t="shared" si="591"/>
        <v>5.6617107912500009</v>
      </c>
      <c r="N2947" s="36">
        <f t="shared" si="592"/>
        <v>78.062104541250008</v>
      </c>
      <c r="O2947" s="36">
        <f t="shared" si="593"/>
        <v>14.224975522735164</v>
      </c>
      <c r="P2947" s="36">
        <f t="shared" si="594"/>
        <v>92.287080063985172</v>
      </c>
      <c r="Q2947" s="38" t="e">
        <v>#N/A</v>
      </c>
      <c r="R2947" s="39" t="str">
        <f t="shared" si="595"/>
        <v xml:space="preserve"> </v>
      </c>
      <c r="S2947" s="40"/>
      <c r="T2947" s="41" t="str">
        <f t="shared" si="596"/>
        <v/>
      </c>
      <c r="U2947" s="41" t="str">
        <f t="shared" si="597"/>
        <v/>
      </c>
      <c r="V2947" s="41" t="e">
        <f t="shared" si="585"/>
        <v>#N/A</v>
      </c>
      <c r="W2947" s="18" t="e">
        <f>_xlfn.XLOOKUP($B2947,'[1]Query2 w Prices'!$B:$B,'[1]Query2 w Prices'!$L:$L)</f>
        <v>#N/A</v>
      </c>
    </row>
    <row r="2948" spans="2:23" ht="16.5" customHeight="1" x14ac:dyDescent="0.25">
      <c r="B2948" s="42" t="s">
        <v>4841</v>
      </c>
      <c r="C2948" s="33" t="s">
        <v>7604</v>
      </c>
      <c r="D2948" s="34" t="str">
        <f>_xlfn.XLOOKUP($B2948,[1]Redo!$A:$A,[1]Redo!$AD:$AD)</f>
        <v>SGN,S11,BFY,W8-26a,</v>
      </c>
      <c r="E2948" s="35">
        <v>1326</v>
      </c>
      <c r="F2948" s="36">
        <f>_xlfn.XLOOKUP($B2948,'[1]DOT Signs Costs (2)'!$A:$A,'[1]DOT Signs Costs (2)'!$Y:$Y)</f>
        <v>0.46115</v>
      </c>
      <c r="G2948" s="37">
        <f t="shared" si="587"/>
        <v>27.669</v>
      </c>
      <c r="H2948" s="36">
        <f>_xlfn.XLOOKUP($B2948,'[1]DOT Signs Costs (2)'!$A:$A,'[1]DOT Signs Costs (2)'!$W:$W)</f>
        <v>81.576000000000008</v>
      </c>
      <c r="I2948" s="36">
        <f t="shared" si="586"/>
        <v>21.3927485</v>
      </c>
      <c r="J2948" s="36">
        <f t="shared" si="588"/>
        <v>0.30897050000000004</v>
      </c>
      <c r="K2948" s="36">
        <f t="shared" si="589"/>
        <v>21.3927485</v>
      </c>
      <c r="L2948" s="36">
        <f t="shared" si="590"/>
        <v>103.277719</v>
      </c>
      <c r="M2948" s="36">
        <f t="shared" si="591"/>
        <v>8.0763176258000016</v>
      </c>
      <c r="N2948" s="36">
        <f t="shared" si="592"/>
        <v>111.35403662580001</v>
      </c>
      <c r="O2948" s="36">
        <f t="shared" si="593"/>
        <v>20.291644129613871</v>
      </c>
      <c r="P2948" s="36">
        <f t="shared" si="594"/>
        <v>131.64568075541388</v>
      </c>
      <c r="Q2948" s="38" t="e">
        <v>#N/A</v>
      </c>
      <c r="R2948" s="39" t="str">
        <f t="shared" si="595"/>
        <v xml:space="preserve"> </v>
      </c>
      <c r="S2948" s="40"/>
      <c r="T2948" s="41" t="str">
        <f t="shared" si="596"/>
        <v/>
      </c>
      <c r="U2948" s="41" t="str">
        <f t="shared" si="597"/>
        <v/>
      </c>
      <c r="V2948" s="41" t="e">
        <f t="shared" si="585"/>
        <v>#N/A</v>
      </c>
      <c r="W2948" s="18" t="e">
        <f>_xlfn.XLOOKUP($B2948,'[1]Query2 w Prices'!$B:$B,'[1]Query2 w Prices'!$L:$L)</f>
        <v>#N/A</v>
      </c>
    </row>
    <row r="2949" spans="2:23" ht="16.5" customHeight="1" x14ac:dyDescent="0.25">
      <c r="B2949" s="32" t="s">
        <v>4842</v>
      </c>
      <c r="C2949" s="33" t="s">
        <v>7605</v>
      </c>
      <c r="D2949" s="34" t="str">
        <f>_xlfn.XLOOKUP($B2949,[1]Redo!$A:$A,[1]Redo!$AD:$AD)</f>
        <v>SGN,S11,BFY,W8-3,</v>
      </c>
      <c r="E2949" s="35">
        <v>1326</v>
      </c>
      <c r="F2949" s="36">
        <f>_xlfn.XLOOKUP($B2949,'[1]DOT Signs Costs (2)'!$A:$A,'[1]DOT Signs Costs (2)'!$Y:$Y)</f>
        <v>0.46115</v>
      </c>
      <c r="G2949" s="37">
        <f t="shared" si="587"/>
        <v>27.669</v>
      </c>
      <c r="H2949" s="36">
        <f>_xlfn.XLOOKUP($B2949,'[1]DOT Signs Costs (2)'!$A:$A,'[1]DOT Signs Costs (2)'!$W:$W)</f>
        <v>81.576000000000008</v>
      </c>
      <c r="I2949" s="36">
        <f t="shared" si="586"/>
        <v>21.3927485</v>
      </c>
      <c r="J2949" s="36">
        <f t="shared" si="588"/>
        <v>0.30897050000000004</v>
      </c>
      <c r="K2949" s="36">
        <f t="shared" si="589"/>
        <v>21.3927485</v>
      </c>
      <c r="L2949" s="36">
        <f t="shared" si="590"/>
        <v>103.277719</v>
      </c>
      <c r="M2949" s="36">
        <f t="shared" si="591"/>
        <v>8.0763176258000016</v>
      </c>
      <c r="N2949" s="36">
        <f t="shared" si="592"/>
        <v>111.35403662580001</v>
      </c>
      <c r="O2949" s="36">
        <f t="shared" si="593"/>
        <v>20.291644129613871</v>
      </c>
      <c r="P2949" s="36">
        <f t="shared" si="594"/>
        <v>131.64568075541388</v>
      </c>
      <c r="Q2949" s="38">
        <v>74.900000000000006</v>
      </c>
      <c r="R2949" s="39">
        <f t="shared" si="595"/>
        <v>-0.43104855723175883</v>
      </c>
      <c r="S2949" s="40"/>
      <c r="T2949" s="41" t="str">
        <f t="shared" si="596"/>
        <v/>
      </c>
      <c r="U2949" s="41" t="str">
        <f t="shared" si="597"/>
        <v/>
      </c>
      <c r="V2949" s="41">
        <f t="shared" si="585"/>
        <v>74.900000000000006</v>
      </c>
      <c r="W2949" s="18">
        <f>_xlfn.XLOOKUP($B2949,'[1]Query2 w Prices'!$B:$B,'[1]Query2 w Prices'!$L:$L)</f>
        <v>74.823300000000003</v>
      </c>
    </row>
    <row r="2950" spans="2:23" ht="16.5" customHeight="1" x14ac:dyDescent="0.25">
      <c r="B2950" s="42" t="s">
        <v>4845</v>
      </c>
      <c r="C2950" s="33" t="s">
        <v>7606</v>
      </c>
      <c r="D2950" s="34" t="str">
        <f>_xlfn.XLOOKUP($B2950,[1]Redo!$A:$A,[1]Redo!$AD:$AD)</f>
        <v>SGN,S11,BFY,W8-3,</v>
      </c>
      <c r="E2950" s="35">
        <v>1326</v>
      </c>
      <c r="F2950" s="36">
        <f>_xlfn.XLOOKUP($B2950,'[1]DOT Signs Costs (2)'!$A:$A,'[1]DOT Signs Costs (2)'!$Y:$Y)</f>
        <v>0.77759999999999996</v>
      </c>
      <c r="G2950" s="37">
        <f t="shared" si="587"/>
        <v>46.655999999999999</v>
      </c>
      <c r="H2950" s="36">
        <f>_xlfn.XLOOKUP($B2950,'[1]DOT Signs Costs (2)'!$A:$A,'[1]DOT Signs Costs (2)'!$W:$W)</f>
        <v>145.024</v>
      </c>
      <c r="I2950" s="36">
        <f t="shared" si="586"/>
        <v>36.072863999999996</v>
      </c>
      <c r="J2950" s="36">
        <f t="shared" si="588"/>
        <v>0.52099200000000001</v>
      </c>
      <c r="K2950" s="36">
        <f t="shared" si="589"/>
        <v>36.072863999999996</v>
      </c>
      <c r="L2950" s="36">
        <f t="shared" si="590"/>
        <v>181.61785600000002</v>
      </c>
      <c r="M2950" s="36">
        <f t="shared" si="591"/>
        <v>14.202516339200002</v>
      </c>
      <c r="N2950" s="36">
        <f t="shared" si="592"/>
        <v>195.82037233920002</v>
      </c>
      <c r="O2950" s="36">
        <f t="shared" si="593"/>
        <v>35.683639580919262</v>
      </c>
      <c r="P2950" s="36">
        <f t="shared" si="594"/>
        <v>231.5040119201193</v>
      </c>
      <c r="Q2950" s="38">
        <v>140.65</v>
      </c>
      <c r="R2950" s="39">
        <f t="shared" si="595"/>
        <v>-0.39245113363939699</v>
      </c>
      <c r="S2950" s="40"/>
      <c r="T2950" s="41" t="str">
        <f t="shared" si="596"/>
        <v/>
      </c>
      <c r="U2950" s="41" t="str">
        <f t="shared" si="597"/>
        <v/>
      </c>
      <c r="V2950" s="41">
        <f t="shared" ref="V2950:V3013" si="598">ROUND($W2950+7.75%,2)</f>
        <v>140.65</v>
      </c>
      <c r="W2950" s="18">
        <f>_xlfn.XLOOKUP($B2950,'[1]Query2 w Prices'!$B:$B,'[1]Query2 w Prices'!$L:$L)</f>
        <v>140.5771</v>
      </c>
    </row>
    <row r="2951" spans="2:23" ht="16.5" customHeight="1" x14ac:dyDescent="0.25">
      <c r="B2951" s="32" t="s">
        <v>4846</v>
      </c>
      <c r="C2951" s="33" t="s">
        <v>7607</v>
      </c>
      <c r="D2951" s="34" t="str">
        <f>_xlfn.XLOOKUP($B2951,[1]Redo!$A:$A,[1]Redo!$AD:$AD)</f>
        <v>SGN,S11,BFY,W8-3,</v>
      </c>
      <c r="E2951" s="35">
        <v>1326</v>
      </c>
      <c r="F2951" s="36">
        <f>_xlfn.XLOOKUP($B2951,'[1]DOT Signs Costs (2)'!$A:$A,'[1]DOT Signs Costs (2)'!$Y:$Y)</f>
        <v>0.14528749999999999</v>
      </c>
      <c r="G2951" s="37">
        <f t="shared" si="587"/>
        <v>8.7172499999999999</v>
      </c>
      <c r="H2951" s="36">
        <f>_xlfn.XLOOKUP($B2951,'[1]DOT Signs Costs (2)'!$A:$A,'[1]DOT Signs Costs (2)'!$W:$W)</f>
        <v>20.394000000000002</v>
      </c>
      <c r="I2951" s="36">
        <f t="shared" ref="I2951:I3014" si="599">F2951*$K$4</f>
        <v>6.7398871249999992</v>
      </c>
      <c r="J2951" s="36">
        <f t="shared" si="588"/>
        <v>9.7342625000000002E-2</v>
      </c>
      <c r="K2951" s="36">
        <f t="shared" si="589"/>
        <v>6.7398871249999992</v>
      </c>
      <c r="L2951" s="36">
        <f t="shared" si="590"/>
        <v>27.231229750000001</v>
      </c>
      <c r="M2951" s="36">
        <f t="shared" si="591"/>
        <v>2.1294821664500003</v>
      </c>
      <c r="N2951" s="36">
        <f t="shared" si="592"/>
        <v>29.360711916450001</v>
      </c>
      <c r="O2951" s="36">
        <f t="shared" si="593"/>
        <v>5.3502965465257235</v>
      </c>
      <c r="P2951" s="36">
        <f t="shared" si="594"/>
        <v>34.711008462975727</v>
      </c>
      <c r="Q2951" s="38">
        <v>22.75</v>
      </c>
      <c r="R2951" s="39">
        <f t="shared" si="595"/>
        <v>-0.34458833069439221</v>
      </c>
      <c r="S2951" s="40"/>
      <c r="T2951" s="41" t="str">
        <f t="shared" si="596"/>
        <v/>
      </c>
      <c r="U2951" s="41" t="str">
        <f t="shared" si="597"/>
        <v/>
      </c>
      <c r="V2951" s="41">
        <f t="shared" si="598"/>
        <v>22.75</v>
      </c>
      <c r="W2951" s="18">
        <f>_xlfn.XLOOKUP($B2951,'[1]Query2 w Prices'!$B:$B,'[1]Query2 w Prices'!$L:$L)</f>
        <v>22.6737</v>
      </c>
    </row>
    <row r="2952" spans="2:23" ht="16.5" customHeight="1" x14ac:dyDescent="0.25">
      <c r="B2952" s="42" t="s">
        <v>4847</v>
      </c>
      <c r="C2952" s="33" t="s">
        <v>7608</v>
      </c>
      <c r="D2952" s="34" t="str">
        <f>_xlfn.XLOOKUP($B2952,[1]Redo!$A:$A,[1]Redo!$AD:$AD)</f>
        <v>SGN,S11,BFY,W8-3,</v>
      </c>
      <c r="E2952" s="35">
        <v>1326</v>
      </c>
      <c r="F2952" s="36">
        <f>_xlfn.XLOOKUP($B2952,'[1]DOT Signs Costs (2)'!$A:$A,'[1]DOT Signs Costs (2)'!$Y:$Y)</f>
        <v>0.33468750000000008</v>
      </c>
      <c r="G2952" s="37">
        <f t="shared" si="587"/>
        <v>20.081250000000004</v>
      </c>
      <c r="H2952" s="36">
        <f>_xlfn.XLOOKUP($B2952,'[1]DOT Signs Costs (2)'!$A:$A,'[1]DOT Signs Costs (2)'!$W:$W)</f>
        <v>56.650000000000006</v>
      </c>
      <c r="I2952" s="36">
        <f t="shared" si="599"/>
        <v>15.526153125000004</v>
      </c>
      <c r="J2952" s="36">
        <f t="shared" si="588"/>
        <v>0.22424062500000008</v>
      </c>
      <c r="K2952" s="36">
        <f t="shared" si="589"/>
        <v>15.526153125000004</v>
      </c>
      <c r="L2952" s="36">
        <f t="shared" si="590"/>
        <v>72.400393750000006</v>
      </c>
      <c r="M2952" s="36">
        <f t="shared" si="591"/>
        <v>5.6617107912500009</v>
      </c>
      <c r="N2952" s="36">
        <f t="shared" si="592"/>
        <v>78.062104541250008</v>
      </c>
      <c r="O2952" s="36">
        <f t="shared" si="593"/>
        <v>14.224975522735164</v>
      </c>
      <c r="P2952" s="36">
        <f t="shared" si="594"/>
        <v>92.287080063985172</v>
      </c>
      <c r="Q2952" s="38">
        <v>55.63</v>
      </c>
      <c r="R2952" s="39">
        <f t="shared" si="595"/>
        <v>-0.39720706342176831</v>
      </c>
      <c r="S2952" s="40"/>
      <c r="T2952" s="41" t="str">
        <f t="shared" si="596"/>
        <v/>
      </c>
      <c r="U2952" s="41" t="str">
        <f t="shared" si="597"/>
        <v/>
      </c>
      <c r="V2952" s="41">
        <f t="shared" si="598"/>
        <v>55.63</v>
      </c>
      <c r="W2952" s="18">
        <f>_xlfn.XLOOKUP($B2952,'[1]Query2 w Prices'!$B:$B,'[1]Query2 w Prices'!$L:$L)</f>
        <v>55.550600000000003</v>
      </c>
    </row>
    <row r="2953" spans="2:23" ht="16.5" customHeight="1" x14ac:dyDescent="0.25">
      <c r="B2953" s="32" t="s">
        <v>4848</v>
      </c>
      <c r="C2953" s="33" t="s">
        <v>7609</v>
      </c>
      <c r="D2953" s="34" t="str">
        <f>_xlfn.XLOOKUP($B2953,[1]Redo!$A:$A,[1]Redo!$AD:$AD)</f>
        <v>SGN,S11,BFY,W83P(CA),</v>
      </c>
      <c r="E2953" s="35">
        <v>1326</v>
      </c>
      <c r="F2953" s="36">
        <f>_xlfn.XLOOKUP($B2953,'[1]DOT Signs Costs (2)'!$A:$A,'[1]DOT Signs Costs (2)'!$Y:$Y)</f>
        <v>0.28175</v>
      </c>
      <c r="G2953" s="37">
        <f t="shared" si="587"/>
        <v>16.905000000000001</v>
      </c>
      <c r="H2953" s="36">
        <f>_xlfn.XLOOKUP($B2953,'[1]DOT Signs Costs (2)'!$A:$A,'[1]DOT Signs Costs (2)'!$W:$W)</f>
        <v>45.32</v>
      </c>
      <c r="I2953" s="36">
        <f t="shared" si="599"/>
        <v>13.070382500000001</v>
      </c>
      <c r="J2953" s="36">
        <f t="shared" si="588"/>
        <v>0.18877250000000001</v>
      </c>
      <c r="K2953" s="36">
        <f t="shared" si="589"/>
        <v>13.070382500000001</v>
      </c>
      <c r="L2953" s="36">
        <f t="shared" si="590"/>
        <v>58.579155</v>
      </c>
      <c r="M2953" s="36">
        <f t="shared" si="591"/>
        <v>4.5808899210000007</v>
      </c>
      <c r="N2953" s="36">
        <f t="shared" si="592"/>
        <v>63.160044921000001</v>
      </c>
      <c r="O2953" s="36">
        <f t="shared" si="593"/>
        <v>11.509426991445183</v>
      </c>
      <c r="P2953" s="36">
        <f t="shared" si="594"/>
        <v>74.669471912445189</v>
      </c>
      <c r="Q2953" s="38">
        <v>44.29</v>
      </c>
      <c r="R2953" s="39">
        <f t="shared" si="595"/>
        <v>-0.40685264184092657</v>
      </c>
      <c r="S2953" s="40"/>
      <c r="T2953" s="41" t="str">
        <f t="shared" si="596"/>
        <v/>
      </c>
      <c r="U2953" s="41" t="str">
        <f t="shared" si="597"/>
        <v/>
      </c>
      <c r="V2953" s="41">
        <f t="shared" si="598"/>
        <v>44.29</v>
      </c>
      <c r="W2953" s="18">
        <f>_xlfn.XLOOKUP($B2953,'[1]Query2 w Prices'!$B:$B,'[1]Query2 w Prices'!$L:$L)</f>
        <v>44.213799999999999</v>
      </c>
    </row>
    <row r="2954" spans="2:23" ht="16.5" customHeight="1" x14ac:dyDescent="0.25">
      <c r="B2954" s="42" t="s">
        <v>4851</v>
      </c>
      <c r="C2954" s="33" t="s">
        <v>7610</v>
      </c>
      <c r="D2954" s="34" t="str">
        <f>_xlfn.XLOOKUP($B2954,[1]Redo!$A:$A,[1]Redo!$AD:$AD)</f>
        <v>SGN,S11,BFY,W83P(CA),</v>
      </c>
      <c r="E2954" s="35">
        <v>1326</v>
      </c>
      <c r="F2954" s="36">
        <f>_xlfn.XLOOKUP($B2954,'[1]DOT Signs Costs (2)'!$A:$A,'[1]DOT Signs Costs (2)'!$Y:$Y)</f>
        <v>0.57143750000000015</v>
      </c>
      <c r="G2954" s="37">
        <f t="shared" ref="G2954:G3017" si="600">IFERROR(SUM(F2954*60), " ")</f>
        <v>34.28625000000001</v>
      </c>
      <c r="H2954" s="36">
        <f>_xlfn.XLOOKUP($B2954,'[1]DOT Signs Costs (2)'!$A:$A,'[1]DOT Signs Costs (2)'!$W:$W)</f>
        <v>101.97</v>
      </c>
      <c r="I2954" s="36">
        <f t="shared" si="599"/>
        <v>26.508985625000008</v>
      </c>
      <c r="J2954" s="36">
        <f t="shared" ref="J2954:J3017" si="601">IFERROR(SUM($J$4*F2954), " " )</f>
        <v>0.38286312500000014</v>
      </c>
      <c r="K2954" s="36">
        <f t="shared" ref="K2954:K3017" si="602">IFERROR(SUM($K$4*F2954), " ")</f>
        <v>26.508985625000008</v>
      </c>
      <c r="L2954" s="36">
        <f t="shared" ref="L2954:L3017" si="603">IFERROR(SUM(H2954+J2954+K2954), " ")</f>
        <v>128.86184875000001</v>
      </c>
      <c r="M2954" s="36">
        <f t="shared" ref="M2954:M3017" si="604">IFERROR(SUM(L2954*$M$4), " ")</f>
        <v>10.076996572250001</v>
      </c>
      <c r="N2954" s="36">
        <f t="shared" ref="N2954:N3017" si="605">IFERROR(SUM(L2954+M2954), " ")</f>
        <v>138.93884532225002</v>
      </c>
      <c r="O2954" s="36">
        <f t="shared" ref="O2954:O3017" si="606">IFERROR(SUM(N2954*$O$4), " ")</f>
        <v>25.318324242996965</v>
      </c>
      <c r="P2954" s="36">
        <f t="shared" ref="P2954:P3017" si="607">IFERROR(SUM(O2954+N2954),"")</f>
        <v>164.25716956524698</v>
      </c>
      <c r="Q2954" s="38">
        <v>93.04</v>
      </c>
      <c r="R2954" s="39">
        <f t="shared" ref="R2954:R3017" si="608">IFERROR(SUM(Q2954-P2954)/(P2954)," ")</f>
        <v>-0.43357114793675883</v>
      </c>
      <c r="S2954" s="40"/>
      <c r="T2954" s="41" t="str">
        <f t="shared" ref="T2954:T3017" si="609">IF(S2954=0,"",Q2954*S2954)</f>
        <v/>
      </c>
      <c r="U2954" s="41" t="str">
        <f t="shared" ref="U2954:U3017" si="610">IFERROR(T2954-(P2954*S2954),"")</f>
        <v/>
      </c>
      <c r="V2954" s="41">
        <f t="shared" si="598"/>
        <v>93.04</v>
      </c>
      <c r="W2954" s="18">
        <f>_xlfn.XLOOKUP($B2954,'[1]Query2 w Prices'!$B:$B,'[1]Query2 w Prices'!$L:$L)</f>
        <v>92.962299999999999</v>
      </c>
    </row>
    <row r="2955" spans="2:23" ht="16.5" customHeight="1" x14ac:dyDescent="0.25">
      <c r="B2955" s="32" t="s">
        <v>4852</v>
      </c>
      <c r="C2955" s="33" t="s">
        <v>7611</v>
      </c>
      <c r="D2955" s="34" t="str">
        <f>_xlfn.XLOOKUP($B2955,[1]Redo!$A:$A,[1]Redo!$AD:$AD)</f>
        <v>SGN,S11,BFY,W8-4,</v>
      </c>
      <c r="E2955" s="35">
        <v>1326</v>
      </c>
      <c r="F2955" s="36">
        <f>_xlfn.XLOOKUP($B2955,'[1]DOT Signs Costs (2)'!$A:$A,'[1]DOT Signs Costs (2)'!$Y:$Y)</f>
        <v>0.46115</v>
      </c>
      <c r="G2955" s="37">
        <f t="shared" si="600"/>
        <v>27.669</v>
      </c>
      <c r="H2955" s="36">
        <f>_xlfn.XLOOKUP($B2955,'[1]DOT Signs Costs (2)'!$A:$A,'[1]DOT Signs Costs (2)'!$W:$W)</f>
        <v>81.576000000000008</v>
      </c>
      <c r="I2955" s="36">
        <f t="shared" si="599"/>
        <v>21.3927485</v>
      </c>
      <c r="J2955" s="36">
        <f t="shared" si="601"/>
        <v>0.30897050000000004</v>
      </c>
      <c r="K2955" s="36">
        <f t="shared" si="602"/>
        <v>21.3927485</v>
      </c>
      <c r="L2955" s="36">
        <f t="shared" si="603"/>
        <v>103.277719</v>
      </c>
      <c r="M2955" s="36">
        <f t="shared" si="604"/>
        <v>8.0763176258000016</v>
      </c>
      <c r="N2955" s="36">
        <f t="shared" si="605"/>
        <v>111.35403662580001</v>
      </c>
      <c r="O2955" s="36">
        <f t="shared" si="606"/>
        <v>20.291644129613871</v>
      </c>
      <c r="P2955" s="36">
        <f t="shared" si="607"/>
        <v>131.64568075541388</v>
      </c>
      <c r="Q2955" s="38">
        <v>74.900000000000006</v>
      </c>
      <c r="R2955" s="39">
        <f t="shared" si="608"/>
        <v>-0.43104855723175883</v>
      </c>
      <c r="S2955" s="40"/>
      <c r="T2955" s="41" t="str">
        <f t="shared" si="609"/>
        <v/>
      </c>
      <c r="U2955" s="41" t="str">
        <f t="shared" si="610"/>
        <v/>
      </c>
      <c r="V2955" s="41">
        <f t="shared" si="598"/>
        <v>74.900000000000006</v>
      </c>
      <c r="W2955" s="18">
        <f>_xlfn.XLOOKUP($B2955,'[1]Query2 w Prices'!$B:$B,'[1]Query2 w Prices'!$L:$L)</f>
        <v>74.823300000000003</v>
      </c>
    </row>
    <row r="2956" spans="2:23" ht="16.5" customHeight="1" x14ac:dyDescent="0.25">
      <c r="B2956" s="42" t="s">
        <v>4855</v>
      </c>
      <c r="C2956" s="33" t="s">
        <v>7612</v>
      </c>
      <c r="D2956" s="34" t="str">
        <f>_xlfn.XLOOKUP($B2956,[1]Redo!$A:$A,[1]Redo!$AD:$AD)</f>
        <v>SGN,S11,BFY,W8-4,</v>
      </c>
      <c r="E2956" s="35">
        <v>1326</v>
      </c>
      <c r="F2956" s="36">
        <f>_xlfn.XLOOKUP($B2956,'[1]DOT Signs Costs (2)'!$A:$A,'[1]DOT Signs Costs (2)'!$Y:$Y)</f>
        <v>0.22939999999999999</v>
      </c>
      <c r="G2956" s="37">
        <f t="shared" si="600"/>
        <v>13.763999999999999</v>
      </c>
      <c r="H2956" s="36">
        <f>_xlfn.XLOOKUP($B2956,'[1]DOT Signs Costs (2)'!$A:$A,'[1]DOT Signs Costs (2)'!$W:$W)</f>
        <v>36.256</v>
      </c>
      <c r="I2956" s="36">
        <f t="shared" si="599"/>
        <v>10.641866</v>
      </c>
      <c r="J2956" s="36">
        <f t="shared" si="601"/>
        <v>0.153698</v>
      </c>
      <c r="K2956" s="36">
        <f t="shared" si="602"/>
        <v>10.641866</v>
      </c>
      <c r="L2956" s="36">
        <f t="shared" si="603"/>
        <v>47.051563999999999</v>
      </c>
      <c r="M2956" s="36">
        <f t="shared" si="604"/>
        <v>3.6794323048000002</v>
      </c>
      <c r="N2956" s="36">
        <f t="shared" si="605"/>
        <v>50.730996304800001</v>
      </c>
      <c r="O2956" s="36">
        <f t="shared" si="606"/>
        <v>9.2445263283724479</v>
      </c>
      <c r="P2956" s="36">
        <f t="shared" si="607"/>
        <v>59.975522633172446</v>
      </c>
      <c r="Q2956" s="38" t="e">
        <v>#N/A</v>
      </c>
      <c r="R2956" s="39" t="str">
        <f t="shared" si="608"/>
        <v xml:space="preserve"> </v>
      </c>
      <c r="S2956" s="40"/>
      <c r="T2956" s="41" t="str">
        <f t="shared" si="609"/>
        <v/>
      </c>
      <c r="U2956" s="41" t="str">
        <f t="shared" si="610"/>
        <v/>
      </c>
      <c r="V2956" s="41" t="e">
        <f t="shared" si="598"/>
        <v>#N/A</v>
      </c>
      <c r="W2956" s="18" t="e">
        <f>_xlfn.XLOOKUP($B2956,'[1]Query2 w Prices'!$B:$B,'[1]Query2 w Prices'!$L:$L)</f>
        <v>#N/A</v>
      </c>
    </row>
    <row r="2957" spans="2:23" ht="16.5" customHeight="1" x14ac:dyDescent="0.25">
      <c r="B2957" s="32" t="s">
        <v>4856</v>
      </c>
      <c r="C2957" s="33" t="s">
        <v>7613</v>
      </c>
      <c r="D2957" s="34" t="str">
        <f>_xlfn.XLOOKUP($B2957,[1]Redo!$A:$A,[1]Redo!$AD:$AD)</f>
        <v>SGN,S11,BFY,W8-4,</v>
      </c>
      <c r="E2957" s="35">
        <v>1326</v>
      </c>
      <c r="F2957" s="36">
        <f>_xlfn.XLOOKUP($B2957,'[1]DOT Signs Costs (2)'!$A:$A,'[1]DOT Signs Costs (2)'!$Y:$Y)</f>
        <v>0.77759999999999996</v>
      </c>
      <c r="G2957" s="37">
        <f t="shared" si="600"/>
        <v>46.655999999999999</v>
      </c>
      <c r="H2957" s="36">
        <f>_xlfn.XLOOKUP($B2957,'[1]DOT Signs Costs (2)'!$A:$A,'[1]DOT Signs Costs (2)'!$W:$W)</f>
        <v>145.024</v>
      </c>
      <c r="I2957" s="36">
        <f t="shared" si="599"/>
        <v>36.072863999999996</v>
      </c>
      <c r="J2957" s="36">
        <f t="shared" si="601"/>
        <v>0.52099200000000001</v>
      </c>
      <c r="K2957" s="36">
        <f t="shared" si="602"/>
        <v>36.072863999999996</v>
      </c>
      <c r="L2957" s="36">
        <f t="shared" si="603"/>
        <v>181.61785600000002</v>
      </c>
      <c r="M2957" s="36">
        <f t="shared" si="604"/>
        <v>14.202516339200002</v>
      </c>
      <c r="N2957" s="36">
        <f t="shared" si="605"/>
        <v>195.82037233920002</v>
      </c>
      <c r="O2957" s="36">
        <f t="shared" si="606"/>
        <v>35.683639580919262</v>
      </c>
      <c r="P2957" s="36">
        <f t="shared" si="607"/>
        <v>231.5040119201193</v>
      </c>
      <c r="Q2957" s="38">
        <v>136.12</v>
      </c>
      <c r="R2957" s="39">
        <f t="shared" si="608"/>
        <v>-0.41201882908634707</v>
      </c>
      <c r="S2957" s="40"/>
      <c r="T2957" s="41" t="str">
        <f t="shared" si="609"/>
        <v/>
      </c>
      <c r="U2957" s="41" t="str">
        <f t="shared" si="610"/>
        <v/>
      </c>
      <c r="V2957" s="41">
        <f t="shared" si="598"/>
        <v>136.12</v>
      </c>
      <c r="W2957" s="18">
        <f>_xlfn.XLOOKUP($B2957,'[1]Query2 w Prices'!$B:$B,'[1]Query2 w Prices'!$L:$L)</f>
        <v>136.04230000000001</v>
      </c>
    </row>
    <row r="2958" spans="2:23" ht="16.5" customHeight="1" x14ac:dyDescent="0.25">
      <c r="B2958" s="42" t="s">
        <v>4858</v>
      </c>
      <c r="C2958" s="33" t="s">
        <v>7614</v>
      </c>
      <c r="D2958" s="34" t="str">
        <f>_xlfn.XLOOKUP($B2958,[1]Redo!$A:$A,[1]Redo!$AD:$AD)</f>
        <v>SGN,S11,BFY,W84(CA),</v>
      </c>
      <c r="E2958" s="35">
        <v>1326</v>
      </c>
      <c r="F2958" s="36">
        <f>_xlfn.XLOOKUP($B2958,'[1]DOT Signs Costs (2)'!$A:$A,'[1]DOT Signs Costs (2)'!$Y:$Y)</f>
        <v>0.33468750000000008</v>
      </c>
      <c r="G2958" s="37">
        <f t="shared" si="600"/>
        <v>20.081250000000004</v>
      </c>
      <c r="H2958" s="36">
        <f>_xlfn.XLOOKUP($B2958,'[1]DOT Signs Costs (2)'!$A:$A,'[1]DOT Signs Costs (2)'!$W:$W)</f>
        <v>56.650000000000006</v>
      </c>
      <c r="I2958" s="36">
        <f t="shared" si="599"/>
        <v>15.526153125000004</v>
      </c>
      <c r="J2958" s="36">
        <f t="shared" si="601"/>
        <v>0.22424062500000008</v>
      </c>
      <c r="K2958" s="36">
        <f t="shared" si="602"/>
        <v>15.526153125000004</v>
      </c>
      <c r="L2958" s="36">
        <f t="shared" si="603"/>
        <v>72.400393750000006</v>
      </c>
      <c r="M2958" s="36">
        <f t="shared" si="604"/>
        <v>5.6617107912500009</v>
      </c>
      <c r="N2958" s="36">
        <f t="shared" si="605"/>
        <v>78.062104541250008</v>
      </c>
      <c r="O2958" s="36">
        <f t="shared" si="606"/>
        <v>14.224975522735164</v>
      </c>
      <c r="P2958" s="36">
        <f t="shared" si="607"/>
        <v>92.287080063985172</v>
      </c>
      <c r="Q2958" s="38">
        <v>55.63</v>
      </c>
      <c r="R2958" s="39">
        <f t="shared" si="608"/>
        <v>-0.39720706342176831</v>
      </c>
      <c r="S2958" s="40"/>
      <c r="T2958" s="41" t="str">
        <f t="shared" si="609"/>
        <v/>
      </c>
      <c r="U2958" s="41" t="str">
        <f t="shared" si="610"/>
        <v/>
      </c>
      <c r="V2958" s="41">
        <f t="shared" si="598"/>
        <v>55.63</v>
      </c>
      <c r="W2958" s="18">
        <f>_xlfn.XLOOKUP($B2958,'[1]Query2 w Prices'!$B:$B,'[1]Query2 w Prices'!$L:$L)</f>
        <v>55.550600000000003</v>
      </c>
    </row>
    <row r="2959" spans="2:23" ht="16.5" customHeight="1" x14ac:dyDescent="0.25">
      <c r="B2959" s="32" t="s">
        <v>4861</v>
      </c>
      <c r="C2959" s="33" t="s">
        <v>7615</v>
      </c>
      <c r="D2959" s="34" t="str">
        <f>_xlfn.XLOOKUP($B2959,[1]Redo!$A:$A,[1]Redo!$AD:$AD)</f>
        <v>SGN,S11,BFY,W84(CA),</v>
      </c>
      <c r="E2959" s="35">
        <v>1326</v>
      </c>
      <c r="F2959" s="36">
        <f>_xlfn.XLOOKUP($B2959,'[1]DOT Signs Costs (2)'!$A:$A,'[1]DOT Signs Costs (2)'!$Y:$Y)</f>
        <v>0.46115</v>
      </c>
      <c r="G2959" s="37">
        <f t="shared" si="600"/>
        <v>27.669</v>
      </c>
      <c r="H2959" s="36">
        <f>_xlfn.XLOOKUP($B2959,'[1]DOT Signs Costs (2)'!$A:$A,'[1]DOT Signs Costs (2)'!$W:$W)</f>
        <v>81.576000000000008</v>
      </c>
      <c r="I2959" s="36">
        <f t="shared" si="599"/>
        <v>21.3927485</v>
      </c>
      <c r="J2959" s="36">
        <f t="shared" si="601"/>
        <v>0.30897050000000004</v>
      </c>
      <c r="K2959" s="36">
        <f t="shared" si="602"/>
        <v>21.3927485</v>
      </c>
      <c r="L2959" s="36">
        <f t="shared" si="603"/>
        <v>103.277719</v>
      </c>
      <c r="M2959" s="36">
        <f t="shared" si="604"/>
        <v>8.0763176258000016</v>
      </c>
      <c r="N2959" s="36">
        <f t="shared" si="605"/>
        <v>111.35403662580001</v>
      </c>
      <c r="O2959" s="36">
        <f t="shared" si="606"/>
        <v>20.291644129613871</v>
      </c>
      <c r="P2959" s="36">
        <f t="shared" si="607"/>
        <v>131.64568075541388</v>
      </c>
      <c r="Q2959" s="38">
        <v>74.900000000000006</v>
      </c>
      <c r="R2959" s="39">
        <f t="shared" si="608"/>
        <v>-0.43104855723175883</v>
      </c>
      <c r="S2959" s="40"/>
      <c r="T2959" s="41" t="str">
        <f t="shared" si="609"/>
        <v/>
      </c>
      <c r="U2959" s="41" t="str">
        <f t="shared" si="610"/>
        <v/>
      </c>
      <c r="V2959" s="41">
        <f t="shared" si="598"/>
        <v>74.900000000000006</v>
      </c>
      <c r="W2959" s="18">
        <f>_xlfn.XLOOKUP($B2959,'[1]Query2 w Prices'!$B:$B,'[1]Query2 w Prices'!$L:$L)</f>
        <v>74.823300000000003</v>
      </c>
    </row>
    <row r="2960" spans="2:23" ht="16.5" customHeight="1" x14ac:dyDescent="0.25">
      <c r="B2960" s="42" t="s">
        <v>4862</v>
      </c>
      <c r="C2960" s="33" t="s">
        <v>7616</v>
      </c>
      <c r="D2960" s="34" t="str">
        <f>_xlfn.XLOOKUP($B2960,[1]Redo!$A:$A,[1]Redo!$AD:$AD)</f>
        <v>SGN,S11,BFY,W8-5,</v>
      </c>
      <c r="E2960" s="35">
        <v>1326</v>
      </c>
      <c r="F2960" s="36">
        <f>_xlfn.XLOOKUP($B2960,'[1]DOT Signs Costs (2)'!$A:$A,'[1]DOT Signs Costs (2)'!$Y:$Y)</f>
        <v>0.22939999999999999</v>
      </c>
      <c r="G2960" s="37">
        <f t="shared" si="600"/>
        <v>13.763999999999999</v>
      </c>
      <c r="H2960" s="36">
        <f>_xlfn.XLOOKUP($B2960,'[1]DOT Signs Costs (2)'!$A:$A,'[1]DOT Signs Costs (2)'!$W:$W)</f>
        <v>36.256</v>
      </c>
      <c r="I2960" s="36">
        <f t="shared" si="599"/>
        <v>10.641866</v>
      </c>
      <c r="J2960" s="36">
        <f t="shared" si="601"/>
        <v>0.153698</v>
      </c>
      <c r="K2960" s="36">
        <f t="shared" si="602"/>
        <v>10.641866</v>
      </c>
      <c r="L2960" s="36">
        <f t="shared" si="603"/>
        <v>47.051563999999999</v>
      </c>
      <c r="M2960" s="36">
        <f t="shared" si="604"/>
        <v>3.6794323048000002</v>
      </c>
      <c r="N2960" s="36">
        <f t="shared" si="605"/>
        <v>50.730996304800001</v>
      </c>
      <c r="O2960" s="36">
        <f t="shared" si="606"/>
        <v>9.2445263283724479</v>
      </c>
      <c r="P2960" s="36">
        <f t="shared" si="607"/>
        <v>59.975522633172446</v>
      </c>
      <c r="Q2960" s="38" t="e">
        <v>#N/A</v>
      </c>
      <c r="R2960" s="39" t="str">
        <f t="shared" si="608"/>
        <v xml:space="preserve"> </v>
      </c>
      <c r="S2960" s="40"/>
      <c r="T2960" s="41" t="str">
        <f t="shared" si="609"/>
        <v/>
      </c>
      <c r="U2960" s="41" t="str">
        <f t="shared" si="610"/>
        <v/>
      </c>
      <c r="V2960" s="41" t="e">
        <f t="shared" si="598"/>
        <v>#N/A</v>
      </c>
      <c r="W2960" s="18" t="e">
        <f>_xlfn.XLOOKUP($B2960,'[1]Query2 w Prices'!$B:$B,'[1]Query2 w Prices'!$L:$L)</f>
        <v>#N/A</v>
      </c>
    </row>
    <row r="2961" spans="2:23" ht="16.5" customHeight="1" x14ac:dyDescent="0.25">
      <c r="B2961" s="32" t="s">
        <v>4865</v>
      </c>
      <c r="C2961" s="33" t="s">
        <v>7617</v>
      </c>
      <c r="D2961" s="34" t="str">
        <f>_xlfn.XLOOKUP($B2961,[1]Redo!$A:$A,[1]Redo!$AD:$AD)</f>
        <v>SGN,S11,BFY,W8-5,</v>
      </c>
      <c r="E2961" s="35">
        <v>1326</v>
      </c>
      <c r="F2961" s="36">
        <f>_xlfn.XLOOKUP($B2961,'[1]DOT Signs Costs (2)'!$A:$A,'[1]DOT Signs Costs (2)'!$Y:$Y)</f>
        <v>0.33468750000000008</v>
      </c>
      <c r="G2961" s="37">
        <f t="shared" si="600"/>
        <v>20.081250000000004</v>
      </c>
      <c r="H2961" s="36">
        <f>_xlfn.XLOOKUP($B2961,'[1]DOT Signs Costs (2)'!$A:$A,'[1]DOT Signs Costs (2)'!$W:$W)</f>
        <v>56.650000000000006</v>
      </c>
      <c r="I2961" s="36">
        <f t="shared" si="599"/>
        <v>15.526153125000004</v>
      </c>
      <c r="J2961" s="36">
        <f t="shared" si="601"/>
        <v>0.22424062500000008</v>
      </c>
      <c r="K2961" s="36">
        <f t="shared" si="602"/>
        <v>15.526153125000004</v>
      </c>
      <c r="L2961" s="36">
        <f t="shared" si="603"/>
        <v>72.400393750000006</v>
      </c>
      <c r="M2961" s="36">
        <f t="shared" si="604"/>
        <v>5.6617107912500009</v>
      </c>
      <c r="N2961" s="36">
        <f t="shared" si="605"/>
        <v>78.062104541250008</v>
      </c>
      <c r="O2961" s="36">
        <f t="shared" si="606"/>
        <v>14.224975522735164</v>
      </c>
      <c r="P2961" s="36">
        <f t="shared" si="607"/>
        <v>92.287080063985172</v>
      </c>
      <c r="Q2961" s="38" t="e">
        <v>#N/A</v>
      </c>
      <c r="R2961" s="39" t="str">
        <f t="shared" si="608"/>
        <v xml:space="preserve"> </v>
      </c>
      <c r="S2961" s="40"/>
      <c r="T2961" s="41" t="str">
        <f t="shared" si="609"/>
        <v/>
      </c>
      <c r="U2961" s="41" t="str">
        <f t="shared" si="610"/>
        <v/>
      </c>
      <c r="V2961" s="41" t="e">
        <f t="shared" si="598"/>
        <v>#N/A</v>
      </c>
      <c r="W2961" s="18" t="e">
        <f>_xlfn.XLOOKUP($B2961,'[1]Query2 w Prices'!$B:$B,'[1]Query2 w Prices'!$L:$L)</f>
        <v>#N/A</v>
      </c>
    </row>
    <row r="2962" spans="2:23" ht="16.5" customHeight="1" x14ac:dyDescent="0.25">
      <c r="B2962" s="42" t="s">
        <v>4866</v>
      </c>
      <c r="C2962" s="33" t="s">
        <v>7618</v>
      </c>
      <c r="D2962" s="34" t="str">
        <f>_xlfn.XLOOKUP($B2962,[1]Redo!$A:$A,[1]Redo!$AD:$AD)</f>
        <v>SGN,S11,BFY,W8-5,</v>
      </c>
      <c r="E2962" s="35">
        <v>1326</v>
      </c>
      <c r="F2962" s="36">
        <f>_xlfn.XLOOKUP($B2962,'[1]DOT Signs Costs (2)'!$A:$A,'[1]DOT Signs Costs (2)'!$Y:$Y)</f>
        <v>0.46115</v>
      </c>
      <c r="G2962" s="37">
        <f t="shared" si="600"/>
        <v>27.669</v>
      </c>
      <c r="H2962" s="36">
        <f>_xlfn.XLOOKUP($B2962,'[1]DOT Signs Costs (2)'!$A:$A,'[1]DOT Signs Costs (2)'!$W:$W)</f>
        <v>81.576000000000008</v>
      </c>
      <c r="I2962" s="36">
        <f t="shared" si="599"/>
        <v>21.3927485</v>
      </c>
      <c r="J2962" s="36">
        <f t="shared" si="601"/>
        <v>0.30897050000000004</v>
      </c>
      <c r="K2962" s="36">
        <f t="shared" si="602"/>
        <v>21.3927485</v>
      </c>
      <c r="L2962" s="36">
        <f t="shared" si="603"/>
        <v>103.277719</v>
      </c>
      <c r="M2962" s="36">
        <f t="shared" si="604"/>
        <v>8.0763176258000016</v>
      </c>
      <c r="N2962" s="36">
        <f t="shared" si="605"/>
        <v>111.35403662580001</v>
      </c>
      <c r="O2962" s="36">
        <f t="shared" si="606"/>
        <v>20.291644129613871</v>
      </c>
      <c r="P2962" s="36">
        <f t="shared" si="607"/>
        <v>131.64568075541388</v>
      </c>
      <c r="Q2962" s="38">
        <v>74.900000000000006</v>
      </c>
      <c r="R2962" s="39">
        <f t="shared" si="608"/>
        <v>-0.43104855723175883</v>
      </c>
      <c r="S2962" s="40"/>
      <c r="T2962" s="41" t="str">
        <f t="shared" si="609"/>
        <v/>
      </c>
      <c r="U2962" s="41" t="str">
        <f t="shared" si="610"/>
        <v/>
      </c>
      <c r="V2962" s="41">
        <f t="shared" si="598"/>
        <v>74.900000000000006</v>
      </c>
      <c r="W2962" s="18">
        <f>_xlfn.XLOOKUP($B2962,'[1]Query2 w Prices'!$B:$B,'[1]Query2 w Prices'!$L:$L)</f>
        <v>74.823300000000003</v>
      </c>
    </row>
    <row r="2963" spans="2:23" ht="16.5" customHeight="1" x14ac:dyDescent="0.25">
      <c r="B2963" s="32" t="s">
        <v>4867</v>
      </c>
      <c r="C2963" s="33" t="s">
        <v>7619</v>
      </c>
      <c r="D2963" s="34" t="str">
        <f>_xlfn.XLOOKUP($B2963,[1]Redo!$A:$A,[1]Redo!$AD:$AD)</f>
        <v>SGN,S11,BFY,W8-5,</v>
      </c>
      <c r="E2963" s="35">
        <v>1326</v>
      </c>
      <c r="F2963" s="36">
        <f>_xlfn.XLOOKUP($B2963,'[1]DOT Signs Costs (2)'!$A:$A,'[1]DOT Signs Costs (2)'!$Y:$Y)</f>
        <v>0.77759999999999996</v>
      </c>
      <c r="G2963" s="37">
        <f t="shared" si="600"/>
        <v>46.655999999999999</v>
      </c>
      <c r="H2963" s="36">
        <f>_xlfn.XLOOKUP($B2963,'[1]DOT Signs Costs (2)'!$A:$A,'[1]DOT Signs Costs (2)'!$W:$W)</f>
        <v>145.024</v>
      </c>
      <c r="I2963" s="36">
        <f t="shared" si="599"/>
        <v>36.072863999999996</v>
      </c>
      <c r="J2963" s="36">
        <f t="shared" si="601"/>
        <v>0.52099200000000001</v>
      </c>
      <c r="K2963" s="36">
        <f t="shared" si="602"/>
        <v>36.072863999999996</v>
      </c>
      <c r="L2963" s="36">
        <f t="shared" si="603"/>
        <v>181.61785600000002</v>
      </c>
      <c r="M2963" s="36">
        <f t="shared" si="604"/>
        <v>14.202516339200002</v>
      </c>
      <c r="N2963" s="36">
        <f t="shared" si="605"/>
        <v>195.82037233920002</v>
      </c>
      <c r="O2963" s="36">
        <f t="shared" si="606"/>
        <v>35.683639580919262</v>
      </c>
      <c r="P2963" s="36">
        <f t="shared" si="607"/>
        <v>231.5040119201193</v>
      </c>
      <c r="Q2963" s="38">
        <v>136.12</v>
      </c>
      <c r="R2963" s="39">
        <f t="shared" si="608"/>
        <v>-0.41201882908634707</v>
      </c>
      <c r="S2963" s="40"/>
      <c r="T2963" s="41" t="str">
        <f t="shared" si="609"/>
        <v/>
      </c>
      <c r="U2963" s="41" t="str">
        <f t="shared" si="610"/>
        <v/>
      </c>
      <c r="V2963" s="41">
        <f t="shared" si="598"/>
        <v>136.12</v>
      </c>
      <c r="W2963" s="18">
        <f>_xlfn.XLOOKUP($B2963,'[1]Query2 w Prices'!$B:$B,'[1]Query2 w Prices'!$L:$L)</f>
        <v>136.04230000000001</v>
      </c>
    </row>
    <row r="2964" spans="2:23" ht="16.5" customHeight="1" x14ac:dyDescent="0.25">
      <c r="B2964" s="42" t="s">
        <v>4868</v>
      </c>
      <c r="C2964" s="33" t="s">
        <v>7620</v>
      </c>
      <c r="D2964" s="34" t="str">
        <f>_xlfn.XLOOKUP($B2964,[1]Redo!$A:$A,[1]Redo!$AD:$AD)</f>
        <v>SGN,S11,BFY,W85(CA),</v>
      </c>
      <c r="E2964" s="35">
        <v>1326</v>
      </c>
      <c r="F2964" s="36">
        <f>_xlfn.XLOOKUP($B2964,'[1]DOT Signs Costs (2)'!$A:$A,'[1]DOT Signs Costs (2)'!$Y:$Y)</f>
        <v>0.33468750000000008</v>
      </c>
      <c r="G2964" s="37">
        <f t="shared" si="600"/>
        <v>20.081250000000004</v>
      </c>
      <c r="H2964" s="36">
        <f>_xlfn.XLOOKUP($B2964,'[1]DOT Signs Costs (2)'!$A:$A,'[1]DOT Signs Costs (2)'!$W:$W)</f>
        <v>56.650000000000006</v>
      </c>
      <c r="I2964" s="36">
        <f t="shared" si="599"/>
        <v>15.526153125000004</v>
      </c>
      <c r="J2964" s="36">
        <f t="shared" si="601"/>
        <v>0.22424062500000008</v>
      </c>
      <c r="K2964" s="36">
        <f t="shared" si="602"/>
        <v>15.526153125000004</v>
      </c>
      <c r="L2964" s="36">
        <f t="shared" si="603"/>
        <v>72.400393750000006</v>
      </c>
      <c r="M2964" s="36">
        <f t="shared" si="604"/>
        <v>5.6617107912500009</v>
      </c>
      <c r="N2964" s="36">
        <f t="shared" si="605"/>
        <v>78.062104541250008</v>
      </c>
      <c r="O2964" s="36">
        <f t="shared" si="606"/>
        <v>14.224975522735164</v>
      </c>
      <c r="P2964" s="36">
        <f t="shared" si="607"/>
        <v>92.287080063985172</v>
      </c>
      <c r="Q2964" s="38">
        <v>55.63</v>
      </c>
      <c r="R2964" s="39">
        <f t="shared" si="608"/>
        <v>-0.39720706342176831</v>
      </c>
      <c r="S2964" s="40"/>
      <c r="T2964" s="41" t="str">
        <f t="shared" si="609"/>
        <v/>
      </c>
      <c r="U2964" s="41" t="str">
        <f t="shared" si="610"/>
        <v/>
      </c>
      <c r="V2964" s="41">
        <f t="shared" si="598"/>
        <v>55.63</v>
      </c>
      <c r="W2964" s="18">
        <f>_xlfn.XLOOKUP($B2964,'[1]Query2 w Prices'!$B:$B,'[1]Query2 w Prices'!$L:$L)</f>
        <v>55.550600000000003</v>
      </c>
    </row>
    <row r="2965" spans="2:23" ht="16.5" customHeight="1" x14ac:dyDescent="0.25">
      <c r="B2965" s="32" t="s">
        <v>4871</v>
      </c>
      <c r="C2965" s="33" t="s">
        <v>7621</v>
      </c>
      <c r="D2965" s="34" t="str">
        <f>_xlfn.XLOOKUP($B2965,[1]Redo!$A:$A,[1]Redo!$AD:$AD)</f>
        <v>SGN,S11,BFY,W85(CA),</v>
      </c>
      <c r="E2965" s="35">
        <v>1326</v>
      </c>
      <c r="F2965" s="36">
        <f>_xlfn.XLOOKUP($B2965,'[1]DOT Signs Costs (2)'!$A:$A,'[1]DOT Signs Costs (2)'!$Y:$Y)</f>
        <v>0.46115</v>
      </c>
      <c r="G2965" s="37">
        <f t="shared" si="600"/>
        <v>27.669</v>
      </c>
      <c r="H2965" s="36">
        <f>_xlfn.XLOOKUP($B2965,'[1]DOT Signs Costs (2)'!$A:$A,'[1]DOT Signs Costs (2)'!$W:$W)</f>
        <v>81.576000000000008</v>
      </c>
      <c r="I2965" s="36">
        <f t="shared" si="599"/>
        <v>21.3927485</v>
      </c>
      <c r="J2965" s="36">
        <f t="shared" si="601"/>
        <v>0.30897050000000004</v>
      </c>
      <c r="K2965" s="36">
        <f t="shared" si="602"/>
        <v>21.3927485</v>
      </c>
      <c r="L2965" s="36">
        <f t="shared" si="603"/>
        <v>103.277719</v>
      </c>
      <c r="M2965" s="36">
        <f t="shared" si="604"/>
        <v>8.0763176258000016</v>
      </c>
      <c r="N2965" s="36">
        <f t="shared" si="605"/>
        <v>111.35403662580001</v>
      </c>
      <c r="O2965" s="36">
        <f t="shared" si="606"/>
        <v>20.291644129613871</v>
      </c>
      <c r="P2965" s="36">
        <f t="shared" si="607"/>
        <v>131.64568075541388</v>
      </c>
      <c r="Q2965" s="38">
        <v>74.900000000000006</v>
      </c>
      <c r="R2965" s="39">
        <f t="shared" si="608"/>
        <v>-0.43104855723175883</v>
      </c>
      <c r="S2965" s="40"/>
      <c r="T2965" s="41" t="str">
        <f t="shared" si="609"/>
        <v/>
      </c>
      <c r="U2965" s="41" t="str">
        <f t="shared" si="610"/>
        <v/>
      </c>
      <c r="V2965" s="41">
        <f t="shared" si="598"/>
        <v>74.900000000000006</v>
      </c>
      <c r="W2965" s="18">
        <f>_xlfn.XLOOKUP($B2965,'[1]Query2 w Prices'!$B:$B,'[1]Query2 w Prices'!$L:$L)</f>
        <v>74.823300000000003</v>
      </c>
    </row>
    <row r="2966" spans="2:23" ht="16.5" customHeight="1" x14ac:dyDescent="0.25">
      <c r="B2966" s="42" t="s">
        <v>4873</v>
      </c>
      <c r="C2966" s="33" t="s">
        <v>7982</v>
      </c>
      <c r="D2966" s="34" t="str">
        <f>_xlfn.XLOOKUP($B2966,[1]Redo!$A:$A,[1]Redo!$AD:$AD)</f>
        <v>SGN,S11,BFY,W8-5aP,</v>
      </c>
      <c r="E2966" s="35">
        <v>1326</v>
      </c>
      <c r="F2966" s="36">
        <f>_xlfn.XLOOKUP($B2966,'[1]DOT Signs Costs (2)'!$A:$A,'[1]DOT Signs Costs (2)'!$Y:$Y)</f>
        <v>0.12470000000000001</v>
      </c>
      <c r="G2966" s="37">
        <f t="shared" si="600"/>
        <v>7.4820000000000002</v>
      </c>
      <c r="H2966" s="36">
        <f>_xlfn.XLOOKUP($B2966,'[1]DOT Signs Costs (2)'!$A:$A,'[1]DOT Signs Costs (2)'!$W:$W)</f>
        <v>18.128</v>
      </c>
      <c r="I2966" s="36">
        <f t="shared" si="599"/>
        <v>5.7848329999999999</v>
      </c>
      <c r="J2966" s="36">
        <f t="shared" si="601"/>
        <v>8.3549000000000012E-2</v>
      </c>
      <c r="K2966" s="36">
        <f t="shared" si="602"/>
        <v>5.7848329999999999</v>
      </c>
      <c r="L2966" s="36">
        <f t="shared" si="603"/>
        <v>23.996382000000001</v>
      </c>
      <c r="M2966" s="36">
        <f t="shared" si="604"/>
        <v>1.8765170724000002</v>
      </c>
      <c r="N2966" s="36">
        <f t="shared" si="605"/>
        <v>25.872899072399999</v>
      </c>
      <c r="O2966" s="36">
        <f t="shared" si="606"/>
        <v>4.7147250022269755</v>
      </c>
      <c r="P2966" s="36">
        <f t="shared" si="607"/>
        <v>30.587624074626973</v>
      </c>
      <c r="Q2966" s="38" t="e">
        <v>#N/A</v>
      </c>
      <c r="R2966" s="39" t="str">
        <f t="shared" si="608"/>
        <v xml:space="preserve"> </v>
      </c>
      <c r="S2966" s="40"/>
      <c r="T2966" s="41" t="str">
        <f t="shared" si="609"/>
        <v/>
      </c>
      <c r="U2966" s="41" t="str">
        <f t="shared" si="610"/>
        <v/>
      </c>
      <c r="V2966" s="41" t="e">
        <f t="shared" si="598"/>
        <v>#N/A</v>
      </c>
      <c r="W2966" s="18" t="e">
        <f>_xlfn.XLOOKUP($B2966,'[1]Query2 w Prices'!$B:$B,'[1]Query2 w Prices'!$L:$L)</f>
        <v>#N/A</v>
      </c>
    </row>
    <row r="2967" spans="2:23" ht="16.5" customHeight="1" x14ac:dyDescent="0.25">
      <c r="B2967" s="32" t="s">
        <v>4874</v>
      </c>
      <c r="C2967" s="33" t="s">
        <v>7983</v>
      </c>
      <c r="D2967" s="34" t="str">
        <f>_xlfn.XLOOKUP($B2967,[1]Redo!$A:$A,[1]Redo!$AD:$AD)</f>
        <v>SGN,S11,BFY,W8-5aP,</v>
      </c>
      <c r="E2967" s="35">
        <v>1326</v>
      </c>
      <c r="F2967" s="36">
        <f>_xlfn.XLOOKUP($B2967,'[1]DOT Signs Costs (2)'!$A:$A,'[1]DOT Signs Costs (2)'!$Y:$Y)</f>
        <v>0.20881249999999998</v>
      </c>
      <c r="G2967" s="37">
        <f t="shared" si="600"/>
        <v>12.528749999999999</v>
      </c>
      <c r="H2967" s="36">
        <f>_xlfn.XLOOKUP($B2967,'[1]DOT Signs Costs (2)'!$A:$A,'[1]DOT Signs Costs (2)'!$W:$W)</f>
        <v>33.99</v>
      </c>
      <c r="I2967" s="36">
        <f t="shared" si="599"/>
        <v>9.6868118750000001</v>
      </c>
      <c r="J2967" s="36">
        <f t="shared" si="601"/>
        <v>0.139904375</v>
      </c>
      <c r="K2967" s="36">
        <f t="shared" si="602"/>
        <v>9.6868118750000001</v>
      </c>
      <c r="L2967" s="36">
        <f t="shared" si="603"/>
        <v>43.816716249999999</v>
      </c>
      <c r="M2967" s="36">
        <f t="shared" si="604"/>
        <v>3.4264672107500003</v>
      </c>
      <c r="N2967" s="36">
        <f t="shared" si="605"/>
        <v>47.243183460749997</v>
      </c>
      <c r="O2967" s="36">
        <f t="shared" si="606"/>
        <v>8.6089547840736991</v>
      </c>
      <c r="P2967" s="36">
        <f t="shared" si="607"/>
        <v>55.852138244823692</v>
      </c>
      <c r="Q2967" s="38" t="e">
        <v>#N/A</v>
      </c>
      <c r="R2967" s="39" t="str">
        <f t="shared" si="608"/>
        <v xml:space="preserve"> </v>
      </c>
      <c r="S2967" s="40"/>
      <c r="T2967" s="41" t="str">
        <f t="shared" si="609"/>
        <v/>
      </c>
      <c r="U2967" s="41" t="str">
        <f t="shared" si="610"/>
        <v/>
      </c>
      <c r="V2967" s="41" t="e">
        <f t="shared" si="598"/>
        <v>#N/A</v>
      </c>
      <c r="W2967" s="18" t="e">
        <f>_xlfn.XLOOKUP($B2967,'[1]Query2 w Prices'!$B:$B,'[1]Query2 w Prices'!$L:$L)</f>
        <v>#N/A</v>
      </c>
    </row>
    <row r="2968" spans="2:23" ht="16.5" customHeight="1" x14ac:dyDescent="0.25">
      <c r="B2968" s="42" t="s">
        <v>4875</v>
      </c>
      <c r="C2968" s="33" t="s">
        <v>7984</v>
      </c>
      <c r="D2968" s="34" t="str">
        <f>_xlfn.XLOOKUP($B2968,[1]Redo!$A:$A,[1]Redo!$AD:$AD)</f>
        <v>SGN,S11,BFY,W8-5bP,</v>
      </c>
      <c r="E2968" s="35">
        <v>1326</v>
      </c>
      <c r="F2968" s="36">
        <f>_xlfn.XLOOKUP($B2968,'[1]DOT Signs Costs (2)'!$A:$A,'[1]DOT Signs Costs (2)'!$Y:$Y)</f>
        <v>0.17705000000000001</v>
      </c>
      <c r="G2968" s="37">
        <f t="shared" si="600"/>
        <v>10.623000000000001</v>
      </c>
      <c r="H2968" s="36">
        <f>_xlfn.XLOOKUP($B2968,'[1]DOT Signs Costs (2)'!$A:$A,'[1]DOT Signs Costs (2)'!$W:$W)</f>
        <v>27.192</v>
      </c>
      <c r="I2968" s="36">
        <f t="shared" si="599"/>
        <v>8.2133495000000014</v>
      </c>
      <c r="J2968" s="36">
        <f t="shared" si="601"/>
        <v>0.11862350000000002</v>
      </c>
      <c r="K2968" s="36">
        <f t="shared" si="602"/>
        <v>8.2133495000000014</v>
      </c>
      <c r="L2968" s="36">
        <f t="shared" si="603"/>
        <v>35.523973000000005</v>
      </c>
      <c r="M2968" s="36">
        <f t="shared" si="604"/>
        <v>2.7779746886000005</v>
      </c>
      <c r="N2968" s="36">
        <f t="shared" si="605"/>
        <v>38.301947688600009</v>
      </c>
      <c r="O2968" s="36">
        <f t="shared" si="606"/>
        <v>6.9796256652997126</v>
      </c>
      <c r="P2968" s="36">
        <f t="shared" si="607"/>
        <v>45.281573353899724</v>
      </c>
      <c r="Q2968" s="38" t="e">
        <v>#N/A</v>
      </c>
      <c r="R2968" s="39" t="str">
        <f t="shared" si="608"/>
        <v xml:space="preserve"> </v>
      </c>
      <c r="S2968" s="40"/>
      <c r="T2968" s="41" t="str">
        <f t="shared" si="609"/>
        <v/>
      </c>
      <c r="U2968" s="41" t="str">
        <f t="shared" si="610"/>
        <v/>
      </c>
      <c r="V2968" s="41" t="e">
        <f t="shared" si="598"/>
        <v>#N/A</v>
      </c>
      <c r="W2968" s="18" t="e">
        <f>_xlfn.XLOOKUP($B2968,'[1]Query2 w Prices'!$B:$B,'[1]Query2 w Prices'!$L:$L)</f>
        <v>#N/A</v>
      </c>
    </row>
    <row r="2969" spans="2:23" ht="16.5" customHeight="1" x14ac:dyDescent="0.25">
      <c r="B2969" s="32" t="s">
        <v>4876</v>
      </c>
      <c r="C2969" s="33" t="s">
        <v>7985</v>
      </c>
      <c r="D2969" s="34" t="str">
        <f>_xlfn.XLOOKUP($B2969,[1]Redo!$A:$A,[1]Redo!$AD:$AD)</f>
        <v>SGN,S11,BFY,W8-5bP,</v>
      </c>
      <c r="E2969" s="35">
        <v>1326</v>
      </c>
      <c r="F2969" s="36">
        <f>_xlfn.XLOOKUP($B2969,'[1]DOT Signs Costs (2)'!$A:$A,'[1]DOT Signs Costs (2)'!$Y:$Y)</f>
        <v>0.27174999999999999</v>
      </c>
      <c r="G2969" s="37">
        <f t="shared" si="600"/>
        <v>16.305</v>
      </c>
      <c r="H2969" s="36">
        <f>_xlfn.XLOOKUP($B2969,'[1]DOT Signs Costs (2)'!$A:$A,'[1]DOT Signs Costs (2)'!$W:$W)</f>
        <v>45.32</v>
      </c>
      <c r="I2969" s="36">
        <f t="shared" si="599"/>
        <v>12.6064825</v>
      </c>
      <c r="J2969" s="36">
        <f t="shared" si="601"/>
        <v>0.1820725</v>
      </c>
      <c r="K2969" s="36">
        <f t="shared" si="602"/>
        <v>12.6064825</v>
      </c>
      <c r="L2969" s="36">
        <f t="shared" si="603"/>
        <v>58.108554999999996</v>
      </c>
      <c r="M2969" s="36">
        <f t="shared" si="604"/>
        <v>4.5440890009999997</v>
      </c>
      <c r="N2969" s="36">
        <f t="shared" si="605"/>
        <v>62.652644000999999</v>
      </c>
      <c r="O2969" s="36">
        <f t="shared" si="606"/>
        <v>11.41696515340443</v>
      </c>
      <c r="P2969" s="36">
        <f t="shared" si="607"/>
        <v>74.069609154404432</v>
      </c>
      <c r="Q2969" s="38" t="e">
        <v>#N/A</v>
      </c>
      <c r="R2969" s="39" t="str">
        <f t="shared" si="608"/>
        <v xml:space="preserve"> </v>
      </c>
      <c r="S2969" s="40"/>
      <c r="T2969" s="41" t="str">
        <f t="shared" si="609"/>
        <v/>
      </c>
      <c r="U2969" s="41" t="str">
        <f t="shared" si="610"/>
        <v/>
      </c>
      <c r="V2969" s="41" t="e">
        <f t="shared" si="598"/>
        <v>#N/A</v>
      </c>
      <c r="W2969" s="18" t="e">
        <f>_xlfn.XLOOKUP($B2969,'[1]Query2 w Prices'!$B:$B,'[1]Query2 w Prices'!$L:$L)</f>
        <v>#N/A</v>
      </c>
    </row>
    <row r="2970" spans="2:23" ht="16.5" customHeight="1" x14ac:dyDescent="0.25">
      <c r="B2970" s="42" t="s">
        <v>4877</v>
      </c>
      <c r="C2970" s="33" t="s">
        <v>7986</v>
      </c>
      <c r="D2970" s="34" t="str">
        <f>_xlfn.XLOOKUP($B2970,[1]Redo!$A:$A,[1]Redo!$AD:$AD)</f>
        <v>SGN,S11,BFY,W8-5bP,</v>
      </c>
      <c r="E2970" s="35">
        <v>1326</v>
      </c>
      <c r="F2970" s="36">
        <f>_xlfn.XLOOKUP($B2970,'[1]DOT Signs Costs (2)'!$A:$A,'[1]DOT Signs Costs (2)'!$Y:$Y)</f>
        <v>0.38762499999999994</v>
      </c>
      <c r="G2970" s="37">
        <f t="shared" si="600"/>
        <v>23.257499999999997</v>
      </c>
      <c r="H2970" s="36">
        <f>_xlfn.XLOOKUP($B2970,'[1]DOT Signs Costs (2)'!$A:$A,'[1]DOT Signs Costs (2)'!$W:$W)</f>
        <v>67.98</v>
      </c>
      <c r="I2970" s="36">
        <f t="shared" si="599"/>
        <v>17.981923749999996</v>
      </c>
      <c r="J2970" s="36">
        <f t="shared" si="601"/>
        <v>0.25970874999999999</v>
      </c>
      <c r="K2970" s="36">
        <f t="shared" si="602"/>
        <v>17.981923749999996</v>
      </c>
      <c r="L2970" s="36">
        <f t="shared" si="603"/>
        <v>86.221632499999998</v>
      </c>
      <c r="M2970" s="36">
        <f t="shared" si="604"/>
        <v>6.7425316615000002</v>
      </c>
      <c r="N2970" s="36">
        <f t="shared" si="605"/>
        <v>92.964164161499994</v>
      </c>
      <c r="O2970" s="36">
        <f t="shared" si="606"/>
        <v>16.94052405402514</v>
      </c>
      <c r="P2970" s="36">
        <f t="shared" si="607"/>
        <v>109.90468821552514</v>
      </c>
      <c r="Q2970" s="38" t="e">
        <v>#N/A</v>
      </c>
      <c r="R2970" s="39" t="str">
        <f t="shared" si="608"/>
        <v xml:space="preserve"> </v>
      </c>
      <c r="S2970" s="40"/>
      <c r="T2970" s="41" t="str">
        <f t="shared" si="609"/>
        <v/>
      </c>
      <c r="U2970" s="41" t="str">
        <f t="shared" si="610"/>
        <v/>
      </c>
      <c r="V2970" s="41" t="e">
        <f t="shared" si="598"/>
        <v>#N/A</v>
      </c>
      <c r="W2970" s="18" t="e">
        <f>_xlfn.XLOOKUP($B2970,'[1]Query2 w Prices'!$B:$B,'[1]Query2 w Prices'!$L:$L)</f>
        <v>#N/A</v>
      </c>
    </row>
    <row r="2971" spans="2:23" ht="16.5" customHeight="1" x14ac:dyDescent="0.25">
      <c r="B2971" s="32" t="s">
        <v>4878</v>
      </c>
      <c r="C2971" s="33" t="s">
        <v>7987</v>
      </c>
      <c r="D2971" s="34" t="str">
        <f>_xlfn.XLOOKUP($B2971,[1]Redo!$A:$A,[1]Redo!$AD:$AD)</f>
        <v>SGN,S11,BFY,W8-5cP,</v>
      </c>
      <c r="E2971" s="35">
        <v>1326</v>
      </c>
      <c r="F2971" s="36">
        <f>_xlfn.XLOOKUP($B2971,'[1]DOT Signs Costs (2)'!$A:$A,'[1]DOT Signs Costs (2)'!$Y:$Y)</f>
        <v>0.17705000000000001</v>
      </c>
      <c r="G2971" s="37">
        <f t="shared" si="600"/>
        <v>10.623000000000001</v>
      </c>
      <c r="H2971" s="36">
        <f>_xlfn.XLOOKUP($B2971,'[1]DOT Signs Costs (2)'!$A:$A,'[1]DOT Signs Costs (2)'!$W:$W)</f>
        <v>27.192</v>
      </c>
      <c r="I2971" s="36">
        <f t="shared" si="599"/>
        <v>8.2133495000000014</v>
      </c>
      <c r="J2971" s="36">
        <f t="shared" si="601"/>
        <v>0.11862350000000002</v>
      </c>
      <c r="K2971" s="36">
        <f t="shared" si="602"/>
        <v>8.2133495000000014</v>
      </c>
      <c r="L2971" s="36">
        <f t="shared" si="603"/>
        <v>35.523973000000005</v>
      </c>
      <c r="M2971" s="36">
        <f t="shared" si="604"/>
        <v>2.7779746886000005</v>
      </c>
      <c r="N2971" s="36">
        <f t="shared" si="605"/>
        <v>38.301947688600009</v>
      </c>
      <c r="O2971" s="36">
        <f t="shared" si="606"/>
        <v>6.9796256652997126</v>
      </c>
      <c r="P2971" s="36">
        <f t="shared" si="607"/>
        <v>45.281573353899724</v>
      </c>
      <c r="Q2971" s="38" t="e">
        <v>#N/A</v>
      </c>
      <c r="R2971" s="39" t="str">
        <f t="shared" si="608"/>
        <v xml:space="preserve"> </v>
      </c>
      <c r="S2971" s="40"/>
      <c r="T2971" s="41" t="str">
        <f t="shared" si="609"/>
        <v/>
      </c>
      <c r="U2971" s="41" t="str">
        <f t="shared" si="610"/>
        <v/>
      </c>
      <c r="V2971" s="41" t="e">
        <f t="shared" si="598"/>
        <v>#N/A</v>
      </c>
      <c r="W2971" s="18" t="e">
        <f>_xlfn.XLOOKUP($B2971,'[1]Query2 w Prices'!$B:$B,'[1]Query2 w Prices'!$L:$L)</f>
        <v>#N/A</v>
      </c>
    </row>
    <row r="2972" spans="2:23" ht="16.5" customHeight="1" x14ac:dyDescent="0.25">
      <c r="B2972" s="42" t="s">
        <v>4879</v>
      </c>
      <c r="C2972" s="33" t="s">
        <v>7988</v>
      </c>
      <c r="D2972" s="34" t="str">
        <f>_xlfn.XLOOKUP($B2972,[1]Redo!$A:$A,[1]Redo!$AD:$AD)</f>
        <v>SGN,S11,BFY,W8-5cP,</v>
      </c>
      <c r="E2972" s="35">
        <v>1326</v>
      </c>
      <c r="F2972" s="36">
        <f>_xlfn.XLOOKUP($B2972,'[1]DOT Signs Costs (2)'!$A:$A,'[1]DOT Signs Costs (2)'!$Y:$Y)</f>
        <v>0.27174999999999999</v>
      </c>
      <c r="G2972" s="37">
        <f t="shared" si="600"/>
        <v>16.305</v>
      </c>
      <c r="H2972" s="36">
        <f>_xlfn.XLOOKUP($B2972,'[1]DOT Signs Costs (2)'!$A:$A,'[1]DOT Signs Costs (2)'!$W:$W)</f>
        <v>45.32</v>
      </c>
      <c r="I2972" s="36">
        <f t="shared" si="599"/>
        <v>12.6064825</v>
      </c>
      <c r="J2972" s="36">
        <f t="shared" si="601"/>
        <v>0.1820725</v>
      </c>
      <c r="K2972" s="36">
        <f t="shared" si="602"/>
        <v>12.6064825</v>
      </c>
      <c r="L2972" s="36">
        <f t="shared" si="603"/>
        <v>58.108554999999996</v>
      </c>
      <c r="M2972" s="36">
        <f t="shared" si="604"/>
        <v>4.5440890009999997</v>
      </c>
      <c r="N2972" s="36">
        <f t="shared" si="605"/>
        <v>62.652644000999999</v>
      </c>
      <c r="O2972" s="36">
        <f t="shared" si="606"/>
        <v>11.41696515340443</v>
      </c>
      <c r="P2972" s="36">
        <f t="shared" si="607"/>
        <v>74.069609154404432</v>
      </c>
      <c r="Q2972" s="38" t="e">
        <v>#N/A</v>
      </c>
      <c r="R2972" s="39" t="str">
        <f t="shared" si="608"/>
        <v xml:space="preserve"> </v>
      </c>
      <c r="S2972" s="40"/>
      <c r="T2972" s="41" t="str">
        <f t="shared" si="609"/>
        <v/>
      </c>
      <c r="U2972" s="41" t="str">
        <f t="shared" si="610"/>
        <v/>
      </c>
      <c r="V2972" s="41" t="e">
        <f t="shared" si="598"/>
        <v>#N/A</v>
      </c>
      <c r="W2972" s="18" t="e">
        <f>_xlfn.XLOOKUP($B2972,'[1]Query2 w Prices'!$B:$B,'[1]Query2 w Prices'!$L:$L)</f>
        <v>#N/A</v>
      </c>
    </row>
    <row r="2973" spans="2:23" ht="16.5" customHeight="1" x14ac:dyDescent="0.25">
      <c r="B2973" s="32" t="s">
        <v>4880</v>
      </c>
      <c r="C2973" s="33" t="s">
        <v>7989</v>
      </c>
      <c r="D2973" s="34" t="str">
        <f>_xlfn.XLOOKUP($B2973,[1]Redo!$A:$A,[1]Redo!$AD:$AD)</f>
        <v>SGN,S11,BFY,W8-5cP,</v>
      </c>
      <c r="E2973" s="35">
        <v>1326</v>
      </c>
      <c r="F2973" s="36">
        <f>_xlfn.XLOOKUP($B2973,'[1]DOT Signs Costs (2)'!$A:$A,'[1]DOT Signs Costs (2)'!$Y:$Y)</f>
        <v>0.38762499999999994</v>
      </c>
      <c r="G2973" s="37">
        <f t="shared" si="600"/>
        <v>23.257499999999997</v>
      </c>
      <c r="H2973" s="36">
        <f>_xlfn.XLOOKUP($B2973,'[1]DOT Signs Costs (2)'!$A:$A,'[1]DOT Signs Costs (2)'!$W:$W)</f>
        <v>67.98</v>
      </c>
      <c r="I2973" s="36">
        <f t="shared" si="599"/>
        <v>17.981923749999996</v>
      </c>
      <c r="J2973" s="36">
        <f t="shared" si="601"/>
        <v>0.25970874999999999</v>
      </c>
      <c r="K2973" s="36">
        <f t="shared" si="602"/>
        <v>17.981923749999996</v>
      </c>
      <c r="L2973" s="36">
        <f t="shared" si="603"/>
        <v>86.221632499999998</v>
      </c>
      <c r="M2973" s="36">
        <f t="shared" si="604"/>
        <v>6.7425316615000002</v>
      </c>
      <c r="N2973" s="36">
        <f t="shared" si="605"/>
        <v>92.964164161499994</v>
      </c>
      <c r="O2973" s="36">
        <f t="shared" si="606"/>
        <v>16.94052405402514</v>
      </c>
      <c r="P2973" s="36">
        <f t="shared" si="607"/>
        <v>109.90468821552514</v>
      </c>
      <c r="Q2973" s="38" t="e">
        <v>#N/A</v>
      </c>
      <c r="R2973" s="39" t="str">
        <f t="shared" si="608"/>
        <v xml:space="preserve"> </v>
      </c>
      <c r="S2973" s="40"/>
      <c r="T2973" s="41" t="str">
        <f t="shared" si="609"/>
        <v/>
      </c>
      <c r="U2973" s="41" t="str">
        <f t="shared" si="610"/>
        <v/>
      </c>
      <c r="V2973" s="41" t="e">
        <f t="shared" si="598"/>
        <v>#N/A</v>
      </c>
      <c r="W2973" s="18" t="e">
        <f>_xlfn.XLOOKUP($B2973,'[1]Query2 w Prices'!$B:$B,'[1]Query2 w Prices'!$L:$L)</f>
        <v>#N/A</v>
      </c>
    </row>
    <row r="2974" spans="2:23" ht="16.5" customHeight="1" x14ac:dyDescent="0.25">
      <c r="B2974" s="42" t="s">
        <v>4881</v>
      </c>
      <c r="C2974" s="33" t="s">
        <v>7622</v>
      </c>
      <c r="D2974" s="34" t="str">
        <f>_xlfn.XLOOKUP($B2974,[1]Redo!$A:$A,[1]Redo!$AD:$AD)</f>
        <v>SGN,S11,BFY,W8-5P,</v>
      </c>
      <c r="E2974" s="35">
        <v>1326</v>
      </c>
      <c r="F2974" s="36">
        <f>_xlfn.XLOOKUP($B2974,'[1]DOT Signs Costs (2)'!$A:$A,'[1]DOT Signs Costs (2)'!$Y:$Y)</f>
        <v>0.17705000000000001</v>
      </c>
      <c r="G2974" s="37">
        <f t="shared" si="600"/>
        <v>10.623000000000001</v>
      </c>
      <c r="H2974" s="36">
        <f>_xlfn.XLOOKUP($B2974,'[1]DOT Signs Costs (2)'!$A:$A,'[1]DOT Signs Costs (2)'!$W:$W)</f>
        <v>27.192</v>
      </c>
      <c r="I2974" s="36">
        <f t="shared" si="599"/>
        <v>8.2133495000000014</v>
      </c>
      <c r="J2974" s="36">
        <f t="shared" si="601"/>
        <v>0.11862350000000002</v>
      </c>
      <c r="K2974" s="36">
        <f t="shared" si="602"/>
        <v>8.2133495000000014</v>
      </c>
      <c r="L2974" s="36">
        <f t="shared" si="603"/>
        <v>35.523973000000005</v>
      </c>
      <c r="M2974" s="36">
        <f t="shared" si="604"/>
        <v>2.7779746886000005</v>
      </c>
      <c r="N2974" s="36">
        <f t="shared" si="605"/>
        <v>38.301947688600009</v>
      </c>
      <c r="O2974" s="36">
        <f t="shared" si="606"/>
        <v>6.9796256652997126</v>
      </c>
      <c r="P2974" s="36">
        <f t="shared" si="607"/>
        <v>45.281573353899724</v>
      </c>
      <c r="Q2974" s="38" t="e">
        <v>#N/A</v>
      </c>
      <c r="R2974" s="39" t="str">
        <f t="shared" si="608"/>
        <v xml:space="preserve"> </v>
      </c>
      <c r="S2974" s="40"/>
      <c r="T2974" s="41" t="str">
        <f t="shared" si="609"/>
        <v/>
      </c>
      <c r="U2974" s="41" t="str">
        <f t="shared" si="610"/>
        <v/>
      </c>
      <c r="V2974" s="41" t="e">
        <f t="shared" si="598"/>
        <v>#N/A</v>
      </c>
      <c r="W2974" s="18" t="e">
        <f>_xlfn.XLOOKUP($B2974,'[1]Query2 w Prices'!$B:$B,'[1]Query2 w Prices'!$L:$L)</f>
        <v>#N/A</v>
      </c>
    </row>
    <row r="2975" spans="2:23" ht="16.5" customHeight="1" x14ac:dyDescent="0.25">
      <c r="B2975" s="32" t="s">
        <v>4882</v>
      </c>
      <c r="C2975" s="33" t="s">
        <v>7623</v>
      </c>
      <c r="D2975" s="34" t="str">
        <f>_xlfn.XLOOKUP($B2975,[1]Redo!$A:$A,[1]Redo!$AD:$AD)</f>
        <v>SGN,S11,BFY,W8-5P,</v>
      </c>
      <c r="E2975" s="35">
        <v>1326</v>
      </c>
      <c r="F2975" s="36">
        <f>_xlfn.XLOOKUP($B2975,'[1]DOT Signs Costs (2)'!$A:$A,'[1]DOT Signs Costs (2)'!$Y:$Y)</f>
        <v>0.27174999999999999</v>
      </c>
      <c r="G2975" s="37">
        <f t="shared" si="600"/>
        <v>16.305</v>
      </c>
      <c r="H2975" s="36">
        <f>_xlfn.XLOOKUP($B2975,'[1]DOT Signs Costs (2)'!$A:$A,'[1]DOT Signs Costs (2)'!$W:$W)</f>
        <v>45.32</v>
      </c>
      <c r="I2975" s="36">
        <f t="shared" si="599"/>
        <v>12.6064825</v>
      </c>
      <c r="J2975" s="36">
        <f t="shared" si="601"/>
        <v>0.1820725</v>
      </c>
      <c r="K2975" s="36">
        <f t="shared" si="602"/>
        <v>12.6064825</v>
      </c>
      <c r="L2975" s="36">
        <f t="shared" si="603"/>
        <v>58.108554999999996</v>
      </c>
      <c r="M2975" s="36">
        <f t="shared" si="604"/>
        <v>4.5440890009999997</v>
      </c>
      <c r="N2975" s="36">
        <f t="shared" si="605"/>
        <v>62.652644000999999</v>
      </c>
      <c r="O2975" s="36">
        <f t="shared" si="606"/>
        <v>11.41696515340443</v>
      </c>
      <c r="P2975" s="36">
        <f t="shared" si="607"/>
        <v>74.069609154404432</v>
      </c>
      <c r="Q2975" s="38" t="e">
        <v>#N/A</v>
      </c>
      <c r="R2975" s="39" t="str">
        <f t="shared" si="608"/>
        <v xml:space="preserve"> </v>
      </c>
      <c r="S2975" s="40"/>
      <c r="T2975" s="41" t="str">
        <f t="shared" si="609"/>
        <v/>
      </c>
      <c r="U2975" s="41" t="str">
        <f t="shared" si="610"/>
        <v/>
      </c>
      <c r="V2975" s="41" t="e">
        <f t="shared" si="598"/>
        <v>#N/A</v>
      </c>
      <c r="W2975" s="18" t="e">
        <f>_xlfn.XLOOKUP($B2975,'[1]Query2 w Prices'!$B:$B,'[1]Query2 w Prices'!$L:$L)</f>
        <v>#N/A</v>
      </c>
    </row>
    <row r="2976" spans="2:23" ht="16.5" customHeight="1" x14ac:dyDescent="0.25">
      <c r="B2976" s="42" t="s">
        <v>4883</v>
      </c>
      <c r="C2976" s="33" t="s">
        <v>7624</v>
      </c>
      <c r="D2976" s="34" t="str">
        <f>_xlfn.XLOOKUP($B2976,[1]Redo!$A:$A,[1]Redo!$AD:$AD)</f>
        <v>SGN,S11,BFY,W8-5P,</v>
      </c>
      <c r="E2976" s="35">
        <v>1326</v>
      </c>
      <c r="F2976" s="36">
        <f>_xlfn.XLOOKUP($B2976,'[1]DOT Signs Costs (2)'!$A:$A,'[1]DOT Signs Costs (2)'!$Y:$Y)</f>
        <v>0.38762499999999994</v>
      </c>
      <c r="G2976" s="37">
        <f t="shared" si="600"/>
        <v>23.257499999999997</v>
      </c>
      <c r="H2976" s="36">
        <f>_xlfn.XLOOKUP($B2976,'[1]DOT Signs Costs (2)'!$A:$A,'[1]DOT Signs Costs (2)'!$W:$W)</f>
        <v>67.98</v>
      </c>
      <c r="I2976" s="36">
        <f t="shared" si="599"/>
        <v>17.981923749999996</v>
      </c>
      <c r="J2976" s="36">
        <f t="shared" si="601"/>
        <v>0.25970874999999999</v>
      </c>
      <c r="K2976" s="36">
        <f t="shared" si="602"/>
        <v>17.981923749999996</v>
      </c>
      <c r="L2976" s="36">
        <f t="shared" si="603"/>
        <v>86.221632499999998</v>
      </c>
      <c r="M2976" s="36">
        <f t="shared" si="604"/>
        <v>6.7425316615000002</v>
      </c>
      <c r="N2976" s="36">
        <f t="shared" si="605"/>
        <v>92.964164161499994</v>
      </c>
      <c r="O2976" s="36">
        <f t="shared" si="606"/>
        <v>16.94052405402514</v>
      </c>
      <c r="P2976" s="36">
        <f t="shared" si="607"/>
        <v>109.90468821552514</v>
      </c>
      <c r="Q2976" s="38" t="e">
        <v>#N/A</v>
      </c>
      <c r="R2976" s="39" t="str">
        <f t="shared" si="608"/>
        <v xml:space="preserve"> </v>
      </c>
      <c r="S2976" s="40"/>
      <c r="T2976" s="41" t="str">
        <f t="shared" si="609"/>
        <v/>
      </c>
      <c r="U2976" s="41" t="str">
        <f t="shared" si="610"/>
        <v/>
      </c>
      <c r="V2976" s="41" t="e">
        <f t="shared" si="598"/>
        <v>#N/A</v>
      </c>
      <c r="W2976" s="18" t="e">
        <f>_xlfn.XLOOKUP($B2976,'[1]Query2 w Prices'!$B:$B,'[1]Query2 w Prices'!$L:$L)</f>
        <v>#N/A</v>
      </c>
    </row>
    <row r="2977" spans="2:23" ht="16.5" customHeight="1" x14ac:dyDescent="0.25">
      <c r="B2977" s="32" t="s">
        <v>4884</v>
      </c>
      <c r="C2977" s="33" t="s">
        <v>7625</v>
      </c>
      <c r="D2977" s="34" t="str">
        <f>_xlfn.XLOOKUP($B2977,[1]Redo!$A:$A,[1]Redo!$AD:$AD)</f>
        <v>SGN,S11,BFY,W8-6,</v>
      </c>
      <c r="E2977" s="35">
        <v>1326</v>
      </c>
      <c r="F2977" s="36">
        <f>_xlfn.XLOOKUP($B2977,'[1]DOT Signs Costs (2)'!$A:$A,'[1]DOT Signs Costs (2)'!$Y:$Y)</f>
        <v>0.77759999999999996</v>
      </c>
      <c r="G2977" s="37">
        <f t="shared" si="600"/>
        <v>46.655999999999999</v>
      </c>
      <c r="H2977" s="36">
        <f>_xlfn.XLOOKUP($B2977,'[1]DOT Signs Costs (2)'!$A:$A,'[1]DOT Signs Costs (2)'!$W:$W)</f>
        <v>145.024</v>
      </c>
      <c r="I2977" s="36">
        <f t="shared" si="599"/>
        <v>36.072863999999996</v>
      </c>
      <c r="J2977" s="36">
        <f t="shared" si="601"/>
        <v>0.52099200000000001</v>
      </c>
      <c r="K2977" s="36">
        <f t="shared" si="602"/>
        <v>36.072863999999996</v>
      </c>
      <c r="L2977" s="36">
        <f t="shared" si="603"/>
        <v>181.61785600000002</v>
      </c>
      <c r="M2977" s="36">
        <f t="shared" si="604"/>
        <v>14.202516339200002</v>
      </c>
      <c r="N2977" s="36">
        <f t="shared" si="605"/>
        <v>195.82037233920002</v>
      </c>
      <c r="O2977" s="36">
        <f t="shared" si="606"/>
        <v>35.683639580919262</v>
      </c>
      <c r="P2977" s="36">
        <f t="shared" si="607"/>
        <v>231.5040119201193</v>
      </c>
      <c r="Q2977" s="38">
        <v>140.65</v>
      </c>
      <c r="R2977" s="39">
        <f t="shared" si="608"/>
        <v>-0.39245113363939699</v>
      </c>
      <c r="S2977" s="40"/>
      <c r="T2977" s="41" t="str">
        <f t="shared" si="609"/>
        <v/>
      </c>
      <c r="U2977" s="41" t="str">
        <f t="shared" si="610"/>
        <v/>
      </c>
      <c r="V2977" s="41">
        <f t="shared" si="598"/>
        <v>140.65</v>
      </c>
      <c r="W2977" s="18">
        <f>_xlfn.XLOOKUP($B2977,'[1]Query2 w Prices'!$B:$B,'[1]Query2 w Prices'!$L:$L)</f>
        <v>140.5771</v>
      </c>
    </row>
    <row r="2978" spans="2:23" ht="16.5" customHeight="1" x14ac:dyDescent="0.25">
      <c r="B2978" s="42" t="s">
        <v>4887</v>
      </c>
      <c r="C2978" s="33" t="s">
        <v>7626</v>
      </c>
      <c r="D2978" s="34" t="str">
        <f>_xlfn.XLOOKUP($B2978,[1]Redo!$A:$A,[1]Redo!$AD:$AD)</f>
        <v>SGN,S11,BFY,W8-6,</v>
      </c>
      <c r="E2978" s="35">
        <v>1326</v>
      </c>
      <c r="F2978" s="36">
        <f>_xlfn.XLOOKUP($B2978,'[1]DOT Signs Costs (2)'!$A:$A,'[1]DOT Signs Costs (2)'!$Y:$Y)</f>
        <v>0.22939999999999999</v>
      </c>
      <c r="G2978" s="37">
        <f t="shared" si="600"/>
        <v>13.763999999999999</v>
      </c>
      <c r="H2978" s="36">
        <f>_xlfn.XLOOKUP($B2978,'[1]DOT Signs Costs (2)'!$A:$A,'[1]DOT Signs Costs (2)'!$W:$W)</f>
        <v>36.256</v>
      </c>
      <c r="I2978" s="36">
        <f t="shared" si="599"/>
        <v>10.641866</v>
      </c>
      <c r="J2978" s="36">
        <f t="shared" si="601"/>
        <v>0.153698</v>
      </c>
      <c r="K2978" s="36">
        <f t="shared" si="602"/>
        <v>10.641866</v>
      </c>
      <c r="L2978" s="36">
        <f t="shared" si="603"/>
        <v>47.051563999999999</v>
      </c>
      <c r="M2978" s="36">
        <f t="shared" si="604"/>
        <v>3.6794323048000002</v>
      </c>
      <c r="N2978" s="36">
        <f t="shared" si="605"/>
        <v>50.730996304800001</v>
      </c>
      <c r="O2978" s="36">
        <f t="shared" si="606"/>
        <v>9.2445263283724479</v>
      </c>
      <c r="P2978" s="36">
        <f t="shared" si="607"/>
        <v>59.975522633172446</v>
      </c>
      <c r="Q2978" s="38" t="e">
        <v>#N/A</v>
      </c>
      <c r="R2978" s="39" t="str">
        <f t="shared" si="608"/>
        <v xml:space="preserve"> </v>
      </c>
      <c r="S2978" s="40"/>
      <c r="T2978" s="41" t="str">
        <f t="shared" si="609"/>
        <v/>
      </c>
      <c r="U2978" s="41" t="str">
        <f t="shared" si="610"/>
        <v/>
      </c>
      <c r="V2978" s="41" t="e">
        <f t="shared" si="598"/>
        <v>#N/A</v>
      </c>
      <c r="W2978" s="18" t="e">
        <f>_xlfn.XLOOKUP($B2978,'[1]Query2 w Prices'!$B:$B,'[1]Query2 w Prices'!$L:$L)</f>
        <v>#N/A</v>
      </c>
    </row>
    <row r="2979" spans="2:23" ht="16.5" customHeight="1" x14ac:dyDescent="0.25">
      <c r="B2979" s="32" t="s">
        <v>4888</v>
      </c>
      <c r="C2979" s="33" t="s">
        <v>7627</v>
      </c>
      <c r="D2979" s="34" t="str">
        <f>_xlfn.XLOOKUP($B2979,[1]Redo!$A:$A,[1]Redo!$AD:$AD)</f>
        <v>SGN,S11,BFY,W8-6,</v>
      </c>
      <c r="E2979" s="35">
        <v>1326</v>
      </c>
      <c r="F2979" s="36">
        <f>_xlfn.XLOOKUP($B2979,'[1]DOT Signs Costs (2)'!$A:$A,'[1]DOT Signs Costs (2)'!$Y:$Y)</f>
        <v>0.46115</v>
      </c>
      <c r="G2979" s="37">
        <f t="shared" si="600"/>
        <v>27.669</v>
      </c>
      <c r="H2979" s="36">
        <f>_xlfn.XLOOKUP($B2979,'[1]DOT Signs Costs (2)'!$A:$A,'[1]DOT Signs Costs (2)'!$W:$W)</f>
        <v>81.576000000000008</v>
      </c>
      <c r="I2979" s="36">
        <f t="shared" si="599"/>
        <v>21.3927485</v>
      </c>
      <c r="J2979" s="36">
        <f t="shared" si="601"/>
        <v>0.30897050000000004</v>
      </c>
      <c r="K2979" s="36">
        <f t="shared" si="602"/>
        <v>21.3927485</v>
      </c>
      <c r="L2979" s="36">
        <f t="shared" si="603"/>
        <v>103.277719</v>
      </c>
      <c r="M2979" s="36">
        <f t="shared" si="604"/>
        <v>8.0763176258000016</v>
      </c>
      <c r="N2979" s="36">
        <f t="shared" si="605"/>
        <v>111.35403662580001</v>
      </c>
      <c r="O2979" s="36">
        <f t="shared" si="606"/>
        <v>20.291644129613871</v>
      </c>
      <c r="P2979" s="36">
        <f t="shared" si="607"/>
        <v>131.64568075541388</v>
      </c>
      <c r="Q2979" s="38">
        <v>74.900000000000006</v>
      </c>
      <c r="R2979" s="39">
        <f t="shared" si="608"/>
        <v>-0.43104855723175883</v>
      </c>
      <c r="S2979" s="40"/>
      <c r="T2979" s="41" t="str">
        <f t="shared" si="609"/>
        <v/>
      </c>
      <c r="U2979" s="41" t="str">
        <f t="shared" si="610"/>
        <v/>
      </c>
      <c r="V2979" s="41">
        <f t="shared" si="598"/>
        <v>74.900000000000006</v>
      </c>
      <c r="W2979" s="18">
        <f>_xlfn.XLOOKUP($B2979,'[1]Query2 w Prices'!$B:$B,'[1]Query2 w Prices'!$L:$L)</f>
        <v>74.823300000000003</v>
      </c>
    </row>
    <row r="2980" spans="2:23" ht="16.5" customHeight="1" x14ac:dyDescent="0.25">
      <c r="B2980" s="42" t="s">
        <v>4889</v>
      </c>
      <c r="C2980" s="33" t="s">
        <v>7628</v>
      </c>
      <c r="D2980" s="34" t="str">
        <f>_xlfn.XLOOKUP($B2980,[1]Redo!$A:$A,[1]Redo!$AD:$AD)</f>
        <v>SGN,S11,BFY,W8-7,</v>
      </c>
      <c r="E2980" s="35">
        <v>1326</v>
      </c>
      <c r="F2980" s="36">
        <f>_xlfn.XLOOKUP($B2980,'[1]DOT Signs Costs (2)'!$A:$A,'[1]DOT Signs Costs (2)'!$Y:$Y)</f>
        <v>0.46115</v>
      </c>
      <c r="G2980" s="37">
        <f t="shared" si="600"/>
        <v>27.669</v>
      </c>
      <c r="H2980" s="36">
        <f>_xlfn.XLOOKUP($B2980,'[1]DOT Signs Costs (2)'!$A:$A,'[1]DOT Signs Costs (2)'!$W:$W)</f>
        <v>81.576000000000008</v>
      </c>
      <c r="I2980" s="36">
        <f t="shared" si="599"/>
        <v>21.3927485</v>
      </c>
      <c r="J2980" s="36">
        <f t="shared" si="601"/>
        <v>0.30897050000000004</v>
      </c>
      <c r="K2980" s="36">
        <f t="shared" si="602"/>
        <v>21.3927485</v>
      </c>
      <c r="L2980" s="36">
        <f t="shared" si="603"/>
        <v>103.277719</v>
      </c>
      <c r="M2980" s="36">
        <f t="shared" si="604"/>
        <v>8.0763176258000016</v>
      </c>
      <c r="N2980" s="36">
        <f t="shared" si="605"/>
        <v>111.35403662580001</v>
      </c>
      <c r="O2980" s="36">
        <f t="shared" si="606"/>
        <v>20.291644129613871</v>
      </c>
      <c r="P2980" s="36">
        <f t="shared" si="607"/>
        <v>131.64568075541388</v>
      </c>
      <c r="Q2980" s="38">
        <v>74.900000000000006</v>
      </c>
      <c r="R2980" s="39">
        <f t="shared" si="608"/>
        <v>-0.43104855723175883</v>
      </c>
      <c r="S2980" s="40"/>
      <c r="T2980" s="41" t="str">
        <f t="shared" si="609"/>
        <v/>
      </c>
      <c r="U2980" s="41" t="str">
        <f t="shared" si="610"/>
        <v/>
      </c>
      <c r="V2980" s="41">
        <f t="shared" si="598"/>
        <v>74.900000000000006</v>
      </c>
      <c r="W2980" s="18">
        <f>_xlfn.XLOOKUP($B2980,'[1]Query2 w Prices'!$B:$B,'[1]Query2 w Prices'!$L:$L)</f>
        <v>74.823300000000003</v>
      </c>
    </row>
    <row r="2981" spans="2:23" ht="16.5" customHeight="1" x14ac:dyDescent="0.25">
      <c r="B2981" s="32" t="s">
        <v>4892</v>
      </c>
      <c r="C2981" s="33" t="s">
        <v>7629</v>
      </c>
      <c r="D2981" s="34" t="str">
        <f>_xlfn.XLOOKUP($B2981,[1]Redo!$A:$A,[1]Redo!$AD:$AD)</f>
        <v>SGN,S11,BFY,W8-7,</v>
      </c>
      <c r="E2981" s="35">
        <v>1326</v>
      </c>
      <c r="F2981" s="36">
        <f>_xlfn.XLOOKUP($B2981,'[1]DOT Signs Costs (2)'!$A:$A,'[1]DOT Signs Costs (2)'!$Y:$Y)</f>
        <v>0.22939999999999999</v>
      </c>
      <c r="G2981" s="37">
        <f t="shared" si="600"/>
        <v>13.763999999999999</v>
      </c>
      <c r="H2981" s="36">
        <f>_xlfn.XLOOKUP($B2981,'[1]DOT Signs Costs (2)'!$A:$A,'[1]DOT Signs Costs (2)'!$W:$W)</f>
        <v>36.256</v>
      </c>
      <c r="I2981" s="36">
        <f t="shared" si="599"/>
        <v>10.641866</v>
      </c>
      <c r="J2981" s="36">
        <f t="shared" si="601"/>
        <v>0.153698</v>
      </c>
      <c r="K2981" s="36">
        <f t="shared" si="602"/>
        <v>10.641866</v>
      </c>
      <c r="L2981" s="36">
        <f t="shared" si="603"/>
        <v>47.051563999999999</v>
      </c>
      <c r="M2981" s="36">
        <f t="shared" si="604"/>
        <v>3.6794323048000002</v>
      </c>
      <c r="N2981" s="36">
        <f t="shared" si="605"/>
        <v>50.730996304800001</v>
      </c>
      <c r="O2981" s="36">
        <f t="shared" si="606"/>
        <v>9.2445263283724479</v>
      </c>
      <c r="P2981" s="36">
        <f t="shared" si="607"/>
        <v>59.975522633172446</v>
      </c>
      <c r="Q2981" s="38" t="e">
        <v>#N/A</v>
      </c>
      <c r="R2981" s="39" t="str">
        <f t="shared" si="608"/>
        <v xml:space="preserve"> </v>
      </c>
      <c r="S2981" s="40"/>
      <c r="T2981" s="41" t="str">
        <f t="shared" si="609"/>
        <v/>
      </c>
      <c r="U2981" s="41" t="str">
        <f t="shared" si="610"/>
        <v/>
      </c>
      <c r="V2981" s="41" t="e">
        <f t="shared" si="598"/>
        <v>#N/A</v>
      </c>
      <c r="W2981" s="18" t="e">
        <f>_xlfn.XLOOKUP($B2981,'[1]Query2 w Prices'!$B:$B,'[1]Query2 w Prices'!$L:$L)</f>
        <v>#N/A</v>
      </c>
    </row>
    <row r="2982" spans="2:23" ht="16.5" customHeight="1" x14ac:dyDescent="0.25">
      <c r="B2982" s="42" t="s">
        <v>4893</v>
      </c>
      <c r="C2982" s="33" t="s">
        <v>7630</v>
      </c>
      <c r="D2982" s="34" t="str">
        <f>_xlfn.XLOOKUP($B2982,[1]Redo!$A:$A,[1]Redo!$AD:$AD)</f>
        <v>SGN,S11,BFY,W8-7,</v>
      </c>
      <c r="E2982" s="35">
        <v>1326</v>
      </c>
      <c r="F2982" s="36">
        <f>_xlfn.XLOOKUP($B2982,'[1]DOT Signs Costs (2)'!$A:$A,'[1]DOT Signs Costs (2)'!$Y:$Y)</f>
        <v>0.77759999999999996</v>
      </c>
      <c r="G2982" s="37">
        <f t="shared" si="600"/>
        <v>46.655999999999999</v>
      </c>
      <c r="H2982" s="36">
        <f>_xlfn.XLOOKUP($B2982,'[1]DOT Signs Costs (2)'!$A:$A,'[1]DOT Signs Costs (2)'!$W:$W)</f>
        <v>145.024</v>
      </c>
      <c r="I2982" s="36">
        <f t="shared" si="599"/>
        <v>36.072863999999996</v>
      </c>
      <c r="J2982" s="36">
        <f t="shared" si="601"/>
        <v>0.52099200000000001</v>
      </c>
      <c r="K2982" s="36">
        <f t="shared" si="602"/>
        <v>36.072863999999996</v>
      </c>
      <c r="L2982" s="36">
        <f t="shared" si="603"/>
        <v>181.61785600000002</v>
      </c>
      <c r="M2982" s="36">
        <f t="shared" si="604"/>
        <v>14.202516339200002</v>
      </c>
      <c r="N2982" s="36">
        <f t="shared" si="605"/>
        <v>195.82037233920002</v>
      </c>
      <c r="O2982" s="36">
        <f t="shared" si="606"/>
        <v>35.683639580919262</v>
      </c>
      <c r="P2982" s="36">
        <f t="shared" si="607"/>
        <v>231.5040119201193</v>
      </c>
      <c r="Q2982" s="38">
        <v>136.12</v>
      </c>
      <c r="R2982" s="39">
        <f t="shared" si="608"/>
        <v>-0.41201882908634707</v>
      </c>
      <c r="S2982" s="40"/>
      <c r="T2982" s="41" t="str">
        <f t="shared" si="609"/>
        <v/>
      </c>
      <c r="U2982" s="41" t="str">
        <f t="shared" si="610"/>
        <v/>
      </c>
      <c r="V2982" s="41">
        <f t="shared" si="598"/>
        <v>136.12</v>
      </c>
      <c r="W2982" s="18">
        <f>_xlfn.XLOOKUP($B2982,'[1]Query2 w Prices'!$B:$B,'[1]Query2 w Prices'!$L:$L)</f>
        <v>136.04230000000001</v>
      </c>
    </row>
    <row r="2983" spans="2:23" ht="16.5" customHeight="1" x14ac:dyDescent="0.25">
      <c r="B2983" s="32" t="s">
        <v>4894</v>
      </c>
      <c r="C2983" s="33" t="s">
        <v>7631</v>
      </c>
      <c r="D2983" s="34" t="str">
        <f>_xlfn.XLOOKUP($B2983,[1]Redo!$A:$A,[1]Redo!$AD:$AD)</f>
        <v>SGN,S11,BFY,W8-8,</v>
      </c>
      <c r="E2983" s="35">
        <v>1326</v>
      </c>
      <c r="F2983" s="36">
        <f>_xlfn.XLOOKUP($B2983,'[1]DOT Signs Costs (2)'!$A:$A,'[1]DOT Signs Costs (2)'!$Y:$Y)</f>
        <v>0.22939999999999999</v>
      </c>
      <c r="G2983" s="37">
        <f t="shared" si="600"/>
        <v>13.763999999999999</v>
      </c>
      <c r="H2983" s="36">
        <f>_xlfn.XLOOKUP($B2983,'[1]DOT Signs Costs (2)'!$A:$A,'[1]DOT Signs Costs (2)'!$W:$W)</f>
        <v>36.256</v>
      </c>
      <c r="I2983" s="36">
        <f t="shared" si="599"/>
        <v>10.641866</v>
      </c>
      <c r="J2983" s="36">
        <f t="shared" si="601"/>
        <v>0.153698</v>
      </c>
      <c r="K2983" s="36">
        <f t="shared" si="602"/>
        <v>10.641866</v>
      </c>
      <c r="L2983" s="36">
        <f t="shared" si="603"/>
        <v>47.051563999999999</v>
      </c>
      <c r="M2983" s="36">
        <f t="shared" si="604"/>
        <v>3.6794323048000002</v>
      </c>
      <c r="N2983" s="36">
        <f t="shared" si="605"/>
        <v>50.730996304800001</v>
      </c>
      <c r="O2983" s="36">
        <f t="shared" si="606"/>
        <v>9.2445263283724479</v>
      </c>
      <c r="P2983" s="36">
        <f t="shared" si="607"/>
        <v>59.975522633172446</v>
      </c>
      <c r="Q2983" s="38" t="e">
        <v>#N/A</v>
      </c>
      <c r="R2983" s="39" t="str">
        <f t="shared" si="608"/>
        <v xml:space="preserve"> </v>
      </c>
      <c r="S2983" s="40"/>
      <c r="T2983" s="41" t="str">
        <f t="shared" si="609"/>
        <v/>
      </c>
      <c r="U2983" s="41" t="str">
        <f t="shared" si="610"/>
        <v/>
      </c>
      <c r="V2983" s="41" t="e">
        <f t="shared" si="598"/>
        <v>#N/A</v>
      </c>
      <c r="W2983" s="18" t="e">
        <f>_xlfn.XLOOKUP($B2983,'[1]Query2 w Prices'!$B:$B,'[1]Query2 w Prices'!$L:$L)</f>
        <v>#N/A</v>
      </c>
    </row>
    <row r="2984" spans="2:23" ht="16.5" customHeight="1" x14ac:dyDescent="0.25">
      <c r="B2984" s="42" t="s">
        <v>4897</v>
      </c>
      <c r="C2984" s="33" t="s">
        <v>7632</v>
      </c>
      <c r="D2984" s="34" t="str">
        <f>_xlfn.XLOOKUP($B2984,[1]Redo!$A:$A,[1]Redo!$AD:$AD)</f>
        <v>SGN,S11,BFY,W8-8,</v>
      </c>
      <c r="E2984" s="35">
        <v>1326</v>
      </c>
      <c r="F2984" s="36">
        <f>_xlfn.XLOOKUP($B2984,'[1]DOT Signs Costs (2)'!$A:$A,'[1]DOT Signs Costs (2)'!$Y:$Y)</f>
        <v>0.46115</v>
      </c>
      <c r="G2984" s="37">
        <f t="shared" si="600"/>
        <v>27.669</v>
      </c>
      <c r="H2984" s="36">
        <f>_xlfn.XLOOKUP($B2984,'[1]DOT Signs Costs (2)'!$A:$A,'[1]DOT Signs Costs (2)'!$W:$W)</f>
        <v>81.576000000000008</v>
      </c>
      <c r="I2984" s="36">
        <f t="shared" si="599"/>
        <v>21.3927485</v>
      </c>
      <c r="J2984" s="36">
        <f t="shared" si="601"/>
        <v>0.30897050000000004</v>
      </c>
      <c r="K2984" s="36">
        <f t="shared" si="602"/>
        <v>21.3927485</v>
      </c>
      <c r="L2984" s="36">
        <f t="shared" si="603"/>
        <v>103.277719</v>
      </c>
      <c r="M2984" s="36">
        <f t="shared" si="604"/>
        <v>8.0763176258000016</v>
      </c>
      <c r="N2984" s="36">
        <f t="shared" si="605"/>
        <v>111.35403662580001</v>
      </c>
      <c r="O2984" s="36">
        <f t="shared" si="606"/>
        <v>20.291644129613871</v>
      </c>
      <c r="P2984" s="36">
        <f t="shared" si="607"/>
        <v>131.64568075541388</v>
      </c>
      <c r="Q2984" s="38">
        <v>74.900000000000006</v>
      </c>
      <c r="R2984" s="39">
        <f t="shared" si="608"/>
        <v>-0.43104855723175883</v>
      </c>
      <c r="S2984" s="40"/>
      <c r="T2984" s="41" t="str">
        <f t="shared" si="609"/>
        <v/>
      </c>
      <c r="U2984" s="41" t="str">
        <f t="shared" si="610"/>
        <v/>
      </c>
      <c r="V2984" s="41">
        <f t="shared" si="598"/>
        <v>74.900000000000006</v>
      </c>
      <c r="W2984" s="18">
        <f>_xlfn.XLOOKUP($B2984,'[1]Query2 w Prices'!$B:$B,'[1]Query2 w Prices'!$L:$L)</f>
        <v>74.823300000000003</v>
      </c>
    </row>
    <row r="2985" spans="2:23" ht="16.5" customHeight="1" x14ac:dyDescent="0.25">
      <c r="B2985" s="32" t="s">
        <v>4898</v>
      </c>
      <c r="C2985" s="33" t="s">
        <v>7633</v>
      </c>
      <c r="D2985" s="34" t="str">
        <f>_xlfn.XLOOKUP($B2985,[1]Redo!$A:$A,[1]Redo!$AD:$AD)</f>
        <v>SGN,S11,BFY,W8-8,</v>
      </c>
      <c r="E2985" s="35">
        <v>1326</v>
      </c>
      <c r="F2985" s="36">
        <f>_xlfn.XLOOKUP($B2985,'[1]DOT Signs Costs (2)'!$A:$A,'[1]DOT Signs Costs (2)'!$Y:$Y)</f>
        <v>0.77759999999999996</v>
      </c>
      <c r="G2985" s="37">
        <f t="shared" si="600"/>
        <v>46.655999999999999</v>
      </c>
      <c r="H2985" s="36">
        <f>_xlfn.XLOOKUP($B2985,'[1]DOT Signs Costs (2)'!$A:$A,'[1]DOT Signs Costs (2)'!$W:$W)</f>
        <v>145.024</v>
      </c>
      <c r="I2985" s="36">
        <f t="shared" si="599"/>
        <v>36.072863999999996</v>
      </c>
      <c r="J2985" s="36">
        <f t="shared" si="601"/>
        <v>0.52099200000000001</v>
      </c>
      <c r="K2985" s="36">
        <f t="shared" si="602"/>
        <v>36.072863999999996</v>
      </c>
      <c r="L2985" s="36">
        <f t="shared" si="603"/>
        <v>181.61785600000002</v>
      </c>
      <c r="M2985" s="36">
        <f t="shared" si="604"/>
        <v>14.202516339200002</v>
      </c>
      <c r="N2985" s="36">
        <f t="shared" si="605"/>
        <v>195.82037233920002</v>
      </c>
      <c r="O2985" s="36">
        <f t="shared" si="606"/>
        <v>35.683639580919262</v>
      </c>
      <c r="P2985" s="36">
        <f t="shared" si="607"/>
        <v>231.5040119201193</v>
      </c>
      <c r="Q2985" s="38">
        <v>136.12</v>
      </c>
      <c r="R2985" s="39">
        <f t="shared" si="608"/>
        <v>-0.41201882908634707</v>
      </c>
      <c r="S2985" s="40"/>
      <c r="T2985" s="41" t="str">
        <f t="shared" si="609"/>
        <v/>
      </c>
      <c r="U2985" s="41" t="str">
        <f t="shared" si="610"/>
        <v/>
      </c>
      <c r="V2985" s="41">
        <f t="shared" si="598"/>
        <v>136.12</v>
      </c>
      <c r="W2985" s="18">
        <f>_xlfn.XLOOKUP($B2985,'[1]Query2 w Prices'!$B:$B,'[1]Query2 w Prices'!$L:$L)</f>
        <v>136.04230000000001</v>
      </c>
    </row>
    <row r="2986" spans="2:23" ht="16.5" customHeight="1" x14ac:dyDescent="0.25">
      <c r="B2986" s="42" t="s">
        <v>4899</v>
      </c>
      <c r="C2986" s="33" t="s">
        <v>7634</v>
      </c>
      <c r="D2986" s="34" t="str">
        <f>_xlfn.XLOOKUP($B2986,[1]Redo!$A:$A,[1]Redo!$AD:$AD)</f>
        <v>SGN,S11,BFY,W8-9,</v>
      </c>
      <c r="E2986" s="35">
        <v>1326</v>
      </c>
      <c r="F2986" s="36">
        <f>_xlfn.XLOOKUP($B2986,'[1]DOT Signs Costs (2)'!$A:$A,'[1]DOT Signs Costs (2)'!$Y:$Y)</f>
        <v>0.22939999999999999</v>
      </c>
      <c r="G2986" s="37">
        <f t="shared" si="600"/>
        <v>13.763999999999999</v>
      </c>
      <c r="H2986" s="36">
        <f>_xlfn.XLOOKUP($B2986,'[1]DOT Signs Costs (2)'!$A:$A,'[1]DOT Signs Costs (2)'!$W:$W)</f>
        <v>36.256</v>
      </c>
      <c r="I2986" s="36">
        <f t="shared" si="599"/>
        <v>10.641866</v>
      </c>
      <c r="J2986" s="36">
        <f t="shared" si="601"/>
        <v>0.153698</v>
      </c>
      <c r="K2986" s="36">
        <f t="shared" si="602"/>
        <v>10.641866</v>
      </c>
      <c r="L2986" s="36">
        <f t="shared" si="603"/>
        <v>47.051563999999999</v>
      </c>
      <c r="M2986" s="36">
        <f t="shared" si="604"/>
        <v>3.6794323048000002</v>
      </c>
      <c r="N2986" s="36">
        <f t="shared" si="605"/>
        <v>50.730996304800001</v>
      </c>
      <c r="O2986" s="36">
        <f t="shared" si="606"/>
        <v>9.2445263283724479</v>
      </c>
      <c r="P2986" s="36">
        <f t="shared" si="607"/>
        <v>59.975522633172446</v>
      </c>
      <c r="Q2986" s="38" t="e">
        <v>#N/A</v>
      </c>
      <c r="R2986" s="39" t="str">
        <f t="shared" si="608"/>
        <v xml:space="preserve"> </v>
      </c>
      <c r="S2986" s="40"/>
      <c r="T2986" s="41" t="str">
        <f t="shared" si="609"/>
        <v/>
      </c>
      <c r="U2986" s="41" t="str">
        <f t="shared" si="610"/>
        <v/>
      </c>
      <c r="V2986" s="41" t="e">
        <f t="shared" si="598"/>
        <v>#N/A</v>
      </c>
      <c r="W2986" s="18" t="e">
        <f>_xlfn.XLOOKUP($B2986,'[1]Query2 w Prices'!$B:$B,'[1]Query2 w Prices'!$L:$L)</f>
        <v>#N/A</v>
      </c>
    </row>
    <row r="2987" spans="2:23" ht="16.5" customHeight="1" x14ac:dyDescent="0.25">
      <c r="B2987" s="32" t="s">
        <v>4902</v>
      </c>
      <c r="C2987" s="33" t="s">
        <v>7635</v>
      </c>
      <c r="D2987" s="34" t="str">
        <f>_xlfn.XLOOKUP($B2987,[1]Redo!$A:$A,[1]Redo!$AD:$AD)</f>
        <v>SGN,S11,BFY,W8-9,</v>
      </c>
      <c r="E2987" s="35">
        <v>1326</v>
      </c>
      <c r="F2987" s="36">
        <f>_xlfn.XLOOKUP($B2987,'[1]DOT Signs Costs (2)'!$A:$A,'[1]DOT Signs Costs (2)'!$Y:$Y)</f>
        <v>0.46115</v>
      </c>
      <c r="G2987" s="37">
        <f t="shared" si="600"/>
        <v>27.669</v>
      </c>
      <c r="H2987" s="36">
        <f>_xlfn.XLOOKUP($B2987,'[1]DOT Signs Costs (2)'!$A:$A,'[1]DOT Signs Costs (2)'!$W:$W)</f>
        <v>81.576000000000008</v>
      </c>
      <c r="I2987" s="36">
        <f t="shared" si="599"/>
        <v>21.3927485</v>
      </c>
      <c r="J2987" s="36">
        <f t="shared" si="601"/>
        <v>0.30897050000000004</v>
      </c>
      <c r="K2987" s="36">
        <f t="shared" si="602"/>
        <v>21.3927485</v>
      </c>
      <c r="L2987" s="36">
        <f t="shared" si="603"/>
        <v>103.277719</v>
      </c>
      <c r="M2987" s="36">
        <f t="shared" si="604"/>
        <v>8.0763176258000016</v>
      </c>
      <c r="N2987" s="36">
        <f t="shared" si="605"/>
        <v>111.35403662580001</v>
      </c>
      <c r="O2987" s="36">
        <f t="shared" si="606"/>
        <v>20.291644129613871</v>
      </c>
      <c r="P2987" s="36">
        <f t="shared" si="607"/>
        <v>131.64568075541388</v>
      </c>
      <c r="Q2987" s="38">
        <v>74.900000000000006</v>
      </c>
      <c r="R2987" s="39">
        <f t="shared" si="608"/>
        <v>-0.43104855723175883</v>
      </c>
      <c r="S2987" s="40"/>
      <c r="T2987" s="41" t="str">
        <f t="shared" si="609"/>
        <v/>
      </c>
      <c r="U2987" s="41" t="str">
        <f t="shared" si="610"/>
        <v/>
      </c>
      <c r="V2987" s="41">
        <f t="shared" si="598"/>
        <v>74.900000000000006</v>
      </c>
      <c r="W2987" s="18">
        <f>_xlfn.XLOOKUP($B2987,'[1]Query2 w Prices'!$B:$B,'[1]Query2 w Prices'!$L:$L)</f>
        <v>74.823300000000003</v>
      </c>
    </row>
    <row r="2988" spans="2:23" ht="16.5" customHeight="1" x14ac:dyDescent="0.25">
      <c r="B2988" s="42" t="s">
        <v>4903</v>
      </c>
      <c r="C2988" s="33" t="s">
        <v>7636</v>
      </c>
      <c r="D2988" s="34" t="str">
        <f>_xlfn.XLOOKUP($B2988,[1]Redo!$A:$A,[1]Redo!$AD:$AD)</f>
        <v>SGN,S11,BFY,W8-9,</v>
      </c>
      <c r="E2988" s="35">
        <v>1326</v>
      </c>
      <c r="F2988" s="36">
        <f>_xlfn.XLOOKUP($B2988,'[1]DOT Signs Costs (2)'!$A:$A,'[1]DOT Signs Costs (2)'!$Y:$Y)</f>
        <v>0.77759999999999996</v>
      </c>
      <c r="G2988" s="37">
        <f t="shared" si="600"/>
        <v>46.655999999999999</v>
      </c>
      <c r="H2988" s="36">
        <f>_xlfn.XLOOKUP($B2988,'[1]DOT Signs Costs (2)'!$A:$A,'[1]DOT Signs Costs (2)'!$W:$W)</f>
        <v>145.024</v>
      </c>
      <c r="I2988" s="36">
        <f t="shared" si="599"/>
        <v>36.072863999999996</v>
      </c>
      <c r="J2988" s="36">
        <f t="shared" si="601"/>
        <v>0.52099200000000001</v>
      </c>
      <c r="K2988" s="36">
        <f t="shared" si="602"/>
        <v>36.072863999999996</v>
      </c>
      <c r="L2988" s="36">
        <f t="shared" si="603"/>
        <v>181.61785600000002</v>
      </c>
      <c r="M2988" s="36">
        <f t="shared" si="604"/>
        <v>14.202516339200002</v>
      </c>
      <c r="N2988" s="36">
        <f t="shared" si="605"/>
        <v>195.82037233920002</v>
      </c>
      <c r="O2988" s="36">
        <f t="shared" si="606"/>
        <v>35.683639580919262</v>
      </c>
      <c r="P2988" s="36">
        <f t="shared" si="607"/>
        <v>231.5040119201193</v>
      </c>
      <c r="Q2988" s="38">
        <v>136.12</v>
      </c>
      <c r="R2988" s="39">
        <f t="shared" si="608"/>
        <v>-0.41201882908634707</v>
      </c>
      <c r="S2988" s="40"/>
      <c r="T2988" s="41" t="str">
        <f t="shared" si="609"/>
        <v/>
      </c>
      <c r="U2988" s="41" t="str">
        <f t="shared" si="610"/>
        <v/>
      </c>
      <c r="V2988" s="41">
        <f t="shared" si="598"/>
        <v>136.12</v>
      </c>
      <c r="W2988" s="18">
        <f>_xlfn.XLOOKUP($B2988,'[1]Query2 w Prices'!$B:$B,'[1]Query2 w Prices'!$L:$L)</f>
        <v>136.04230000000001</v>
      </c>
    </row>
    <row r="2989" spans="2:23" ht="16.5" customHeight="1" x14ac:dyDescent="0.25">
      <c r="B2989" s="32" t="s">
        <v>4904</v>
      </c>
      <c r="C2989" s="33" t="s">
        <v>7637</v>
      </c>
      <c r="D2989" s="34" t="str">
        <f>_xlfn.XLOOKUP($B2989,[1]Redo!$A:$A,[1]Redo!$AD:$AD)</f>
        <v>SGN,S11,BFY,W9-1,</v>
      </c>
      <c r="E2989" s="35">
        <v>1326</v>
      </c>
      <c r="F2989" s="36">
        <f>_xlfn.XLOOKUP($B2989,'[1]DOT Signs Costs (2)'!$A:$A,'[1]DOT Signs Costs (2)'!$Y:$Y)</f>
        <v>0.33468750000000008</v>
      </c>
      <c r="G2989" s="37">
        <f t="shared" si="600"/>
        <v>20.081250000000004</v>
      </c>
      <c r="H2989" s="36">
        <f>_xlfn.XLOOKUP($B2989,'[1]DOT Signs Costs (2)'!$A:$A,'[1]DOT Signs Costs (2)'!$W:$W)</f>
        <v>56.650000000000006</v>
      </c>
      <c r="I2989" s="36">
        <f t="shared" si="599"/>
        <v>15.526153125000004</v>
      </c>
      <c r="J2989" s="36">
        <f t="shared" si="601"/>
        <v>0.22424062500000008</v>
      </c>
      <c r="K2989" s="36">
        <f t="shared" si="602"/>
        <v>15.526153125000004</v>
      </c>
      <c r="L2989" s="36">
        <f t="shared" si="603"/>
        <v>72.400393750000006</v>
      </c>
      <c r="M2989" s="36">
        <f t="shared" si="604"/>
        <v>5.6617107912500009</v>
      </c>
      <c r="N2989" s="36">
        <f t="shared" si="605"/>
        <v>78.062104541250008</v>
      </c>
      <c r="O2989" s="36">
        <f t="shared" si="606"/>
        <v>14.224975522735164</v>
      </c>
      <c r="P2989" s="36">
        <f t="shared" si="607"/>
        <v>92.287080063985172</v>
      </c>
      <c r="Q2989" s="38" t="e">
        <v>#N/A</v>
      </c>
      <c r="R2989" s="39" t="str">
        <f t="shared" si="608"/>
        <v xml:space="preserve"> </v>
      </c>
      <c r="S2989" s="40"/>
      <c r="T2989" s="41" t="str">
        <f t="shared" si="609"/>
        <v/>
      </c>
      <c r="U2989" s="41" t="str">
        <f t="shared" si="610"/>
        <v/>
      </c>
      <c r="V2989" s="41" t="e">
        <f t="shared" si="598"/>
        <v>#N/A</v>
      </c>
      <c r="W2989" s="18" t="e">
        <f>_xlfn.XLOOKUP($B2989,'[1]Query2 w Prices'!$B:$B,'[1]Query2 w Prices'!$L:$L)</f>
        <v>#N/A</v>
      </c>
    </row>
    <row r="2990" spans="2:23" ht="16.5" customHeight="1" x14ac:dyDescent="0.25">
      <c r="B2990" s="42" t="s">
        <v>4907</v>
      </c>
      <c r="C2990" s="33" t="s">
        <v>7638</v>
      </c>
      <c r="D2990" s="34" t="str">
        <f>_xlfn.XLOOKUP($B2990,[1]Redo!$A:$A,[1]Redo!$AD:$AD)</f>
        <v>SGN,S11,BFY,W9-1,</v>
      </c>
      <c r="E2990" s="35">
        <v>1326</v>
      </c>
      <c r="F2990" s="36">
        <f>_xlfn.XLOOKUP($B2990,'[1]DOT Signs Costs (2)'!$A:$A,'[1]DOT Signs Costs (2)'!$Y:$Y)</f>
        <v>0.46115</v>
      </c>
      <c r="G2990" s="37">
        <f t="shared" si="600"/>
        <v>27.669</v>
      </c>
      <c r="H2990" s="36">
        <f>_xlfn.XLOOKUP($B2990,'[1]DOT Signs Costs (2)'!$A:$A,'[1]DOT Signs Costs (2)'!$W:$W)</f>
        <v>81.576000000000008</v>
      </c>
      <c r="I2990" s="36">
        <f t="shared" si="599"/>
        <v>21.3927485</v>
      </c>
      <c r="J2990" s="36">
        <f t="shared" si="601"/>
        <v>0.30897050000000004</v>
      </c>
      <c r="K2990" s="36">
        <f t="shared" si="602"/>
        <v>21.3927485</v>
      </c>
      <c r="L2990" s="36">
        <f t="shared" si="603"/>
        <v>103.277719</v>
      </c>
      <c r="M2990" s="36">
        <f t="shared" si="604"/>
        <v>8.0763176258000016</v>
      </c>
      <c r="N2990" s="36">
        <f t="shared" si="605"/>
        <v>111.35403662580001</v>
      </c>
      <c r="O2990" s="36">
        <f t="shared" si="606"/>
        <v>20.291644129613871</v>
      </c>
      <c r="P2990" s="36">
        <f t="shared" si="607"/>
        <v>131.64568075541388</v>
      </c>
      <c r="Q2990" s="38">
        <v>74.900000000000006</v>
      </c>
      <c r="R2990" s="39">
        <f t="shared" si="608"/>
        <v>-0.43104855723175883</v>
      </c>
      <c r="S2990" s="40"/>
      <c r="T2990" s="41" t="str">
        <f t="shared" si="609"/>
        <v/>
      </c>
      <c r="U2990" s="41" t="str">
        <f t="shared" si="610"/>
        <v/>
      </c>
      <c r="V2990" s="41">
        <f t="shared" si="598"/>
        <v>74.900000000000006</v>
      </c>
      <c r="W2990" s="18">
        <f>_xlfn.XLOOKUP($B2990,'[1]Query2 w Prices'!$B:$B,'[1]Query2 w Prices'!$L:$L)</f>
        <v>74.823300000000003</v>
      </c>
    </row>
    <row r="2991" spans="2:23" ht="16.5" customHeight="1" x14ac:dyDescent="0.25">
      <c r="B2991" s="32" t="s">
        <v>4908</v>
      </c>
      <c r="C2991" s="33" t="s">
        <v>7639</v>
      </c>
      <c r="D2991" s="34" t="str">
        <f>_xlfn.XLOOKUP($B2991,[1]Redo!$A:$A,[1]Redo!$AD:$AD)</f>
        <v>SGN,S11,BFY,W9-1,</v>
      </c>
      <c r="E2991" s="35">
        <v>1326</v>
      </c>
      <c r="F2991" s="36">
        <f>_xlfn.XLOOKUP($B2991,'[1]DOT Signs Costs (2)'!$A:$A,'[1]DOT Signs Costs (2)'!$Y:$Y)</f>
        <v>0.77759999999999996</v>
      </c>
      <c r="G2991" s="37">
        <f t="shared" si="600"/>
        <v>46.655999999999999</v>
      </c>
      <c r="H2991" s="36">
        <f>_xlfn.XLOOKUP($B2991,'[1]DOT Signs Costs (2)'!$A:$A,'[1]DOT Signs Costs (2)'!$W:$W)</f>
        <v>145.024</v>
      </c>
      <c r="I2991" s="36">
        <f t="shared" si="599"/>
        <v>36.072863999999996</v>
      </c>
      <c r="J2991" s="36">
        <f t="shared" si="601"/>
        <v>0.52099200000000001</v>
      </c>
      <c r="K2991" s="36">
        <f t="shared" si="602"/>
        <v>36.072863999999996</v>
      </c>
      <c r="L2991" s="36">
        <f t="shared" si="603"/>
        <v>181.61785600000002</v>
      </c>
      <c r="M2991" s="36">
        <f t="shared" si="604"/>
        <v>14.202516339200002</v>
      </c>
      <c r="N2991" s="36">
        <f t="shared" si="605"/>
        <v>195.82037233920002</v>
      </c>
      <c r="O2991" s="36">
        <f t="shared" si="606"/>
        <v>35.683639580919262</v>
      </c>
      <c r="P2991" s="36">
        <f t="shared" si="607"/>
        <v>231.5040119201193</v>
      </c>
      <c r="Q2991" s="38">
        <v>136.12</v>
      </c>
      <c r="R2991" s="39">
        <f t="shared" si="608"/>
        <v>-0.41201882908634707</v>
      </c>
      <c r="S2991" s="40"/>
      <c r="T2991" s="41" t="str">
        <f t="shared" si="609"/>
        <v/>
      </c>
      <c r="U2991" s="41" t="str">
        <f t="shared" si="610"/>
        <v/>
      </c>
      <c r="V2991" s="41">
        <f t="shared" si="598"/>
        <v>136.12</v>
      </c>
      <c r="W2991" s="18">
        <f>_xlfn.XLOOKUP($B2991,'[1]Query2 w Prices'!$B:$B,'[1]Query2 w Prices'!$L:$L)</f>
        <v>136.04230000000001</v>
      </c>
    </row>
    <row r="2992" spans="2:23" ht="16.5" customHeight="1" x14ac:dyDescent="0.25">
      <c r="B2992" s="42" t="s">
        <v>4909</v>
      </c>
      <c r="C2992" s="33" t="s">
        <v>7990</v>
      </c>
      <c r="D2992" s="34" t="str">
        <f>_xlfn.XLOOKUP($B2992,[1]Redo!$A:$A,[1]Redo!$AD:$AD)</f>
        <v>SGN,S11,BFY,W9-2a,</v>
      </c>
      <c r="E2992" s="35">
        <v>1326</v>
      </c>
      <c r="F2992" s="36">
        <f>_xlfn.XLOOKUP($B2992,'[1]DOT Signs Costs (2)'!$A:$A,'[1]DOT Signs Costs (2)'!$Y:$Y)</f>
        <v>0.60820000000000018</v>
      </c>
      <c r="G2992" s="37">
        <f t="shared" si="600"/>
        <v>36.492000000000012</v>
      </c>
      <c r="H2992" s="36">
        <f>_xlfn.XLOOKUP($B2992,'[1]DOT Signs Costs (2)'!$A:$A,'[1]DOT Signs Costs (2)'!$W:$W)</f>
        <v>108.768</v>
      </c>
      <c r="I2992" s="36">
        <f t="shared" si="599"/>
        <v>28.21439800000001</v>
      </c>
      <c r="J2992" s="36">
        <f t="shared" si="601"/>
        <v>0.40749400000000013</v>
      </c>
      <c r="K2992" s="36">
        <f t="shared" si="602"/>
        <v>28.21439800000001</v>
      </c>
      <c r="L2992" s="36">
        <f t="shared" si="603"/>
        <v>137.389892</v>
      </c>
      <c r="M2992" s="36">
        <f t="shared" si="604"/>
        <v>10.743889554400001</v>
      </c>
      <c r="N2992" s="36">
        <f t="shared" si="605"/>
        <v>148.1337815544</v>
      </c>
      <c r="O2992" s="36">
        <f t="shared" si="606"/>
        <v>26.993884280791328</v>
      </c>
      <c r="P2992" s="36">
        <f t="shared" si="607"/>
        <v>175.12766583519132</v>
      </c>
      <c r="Q2992" s="38" t="e">
        <v>#N/A</v>
      </c>
      <c r="R2992" s="39" t="str">
        <f t="shared" si="608"/>
        <v xml:space="preserve"> </v>
      </c>
      <c r="S2992" s="40"/>
      <c r="T2992" s="41" t="str">
        <f t="shared" si="609"/>
        <v/>
      </c>
      <c r="U2992" s="41" t="str">
        <f t="shared" si="610"/>
        <v/>
      </c>
      <c r="V2992" s="41" t="e">
        <f t="shared" si="598"/>
        <v>#N/A</v>
      </c>
      <c r="W2992" s="18" t="e">
        <f>_xlfn.XLOOKUP($B2992,'[1]Query2 w Prices'!$B:$B,'[1]Query2 w Prices'!$L:$L)</f>
        <v>#N/A</v>
      </c>
    </row>
    <row r="2993" spans="2:23" ht="16.5" customHeight="1" x14ac:dyDescent="0.25">
      <c r="B2993" s="32" t="s">
        <v>4910</v>
      </c>
      <c r="C2993" s="33" t="s">
        <v>7640</v>
      </c>
      <c r="D2993" s="34" t="str">
        <f>_xlfn.XLOOKUP($B2993,[1]Redo!$A:$A,[1]Redo!$AD:$AD)</f>
        <v>SGN,S11,BFY,W9-3,</v>
      </c>
      <c r="E2993" s="35">
        <v>1326</v>
      </c>
      <c r="F2993" s="36">
        <f>_xlfn.XLOOKUP($B2993,'[1]DOT Signs Costs (2)'!$A:$A,'[1]DOT Signs Costs (2)'!$Y:$Y)</f>
        <v>0.33468750000000008</v>
      </c>
      <c r="G2993" s="37">
        <f t="shared" si="600"/>
        <v>20.081250000000004</v>
      </c>
      <c r="H2993" s="36">
        <f>_xlfn.XLOOKUP($B2993,'[1]DOT Signs Costs (2)'!$A:$A,'[1]DOT Signs Costs (2)'!$W:$W)</f>
        <v>56.650000000000006</v>
      </c>
      <c r="I2993" s="36">
        <f t="shared" si="599"/>
        <v>15.526153125000004</v>
      </c>
      <c r="J2993" s="36">
        <f t="shared" si="601"/>
        <v>0.22424062500000008</v>
      </c>
      <c r="K2993" s="36">
        <f t="shared" si="602"/>
        <v>15.526153125000004</v>
      </c>
      <c r="L2993" s="36">
        <f t="shared" si="603"/>
        <v>72.400393750000006</v>
      </c>
      <c r="M2993" s="36">
        <f t="shared" si="604"/>
        <v>5.6617107912500009</v>
      </c>
      <c r="N2993" s="36">
        <f t="shared" si="605"/>
        <v>78.062104541250008</v>
      </c>
      <c r="O2993" s="36">
        <f t="shared" si="606"/>
        <v>14.224975522735164</v>
      </c>
      <c r="P2993" s="36">
        <f t="shared" si="607"/>
        <v>92.287080063985172</v>
      </c>
      <c r="Q2993" s="38" t="e">
        <v>#N/A</v>
      </c>
      <c r="R2993" s="39" t="str">
        <f t="shared" si="608"/>
        <v xml:space="preserve"> </v>
      </c>
      <c r="S2993" s="40"/>
      <c r="T2993" s="41" t="str">
        <f t="shared" si="609"/>
        <v/>
      </c>
      <c r="U2993" s="41" t="str">
        <f t="shared" si="610"/>
        <v/>
      </c>
      <c r="V2993" s="41" t="e">
        <f t="shared" si="598"/>
        <v>#N/A</v>
      </c>
      <c r="W2993" s="18" t="e">
        <f>_xlfn.XLOOKUP($B2993,'[1]Query2 w Prices'!$B:$B,'[1]Query2 w Prices'!$L:$L)</f>
        <v>#N/A</v>
      </c>
    </row>
    <row r="2994" spans="2:23" ht="16.5" customHeight="1" x14ac:dyDescent="0.25">
      <c r="B2994" s="42" t="s">
        <v>4912</v>
      </c>
      <c r="C2994" s="33" t="s">
        <v>7641</v>
      </c>
      <c r="D2994" s="34" t="str">
        <f>_xlfn.XLOOKUP($B2994,[1]Redo!$A:$A,[1]Redo!$AD:$AD)</f>
        <v>SGN,S11,BFY,W9-3,</v>
      </c>
      <c r="E2994" s="35">
        <v>1326</v>
      </c>
      <c r="F2994" s="36">
        <f>_xlfn.XLOOKUP($B2994,'[1]DOT Signs Costs (2)'!$A:$A,'[1]DOT Signs Costs (2)'!$Y:$Y)</f>
        <v>0.46115</v>
      </c>
      <c r="G2994" s="37">
        <f t="shared" si="600"/>
        <v>27.669</v>
      </c>
      <c r="H2994" s="36">
        <f>_xlfn.XLOOKUP($B2994,'[1]DOT Signs Costs (2)'!$A:$A,'[1]DOT Signs Costs (2)'!$W:$W)</f>
        <v>81.576000000000008</v>
      </c>
      <c r="I2994" s="36">
        <f t="shared" si="599"/>
        <v>21.3927485</v>
      </c>
      <c r="J2994" s="36">
        <f t="shared" si="601"/>
        <v>0.30897050000000004</v>
      </c>
      <c r="K2994" s="36">
        <f t="shared" si="602"/>
        <v>21.3927485</v>
      </c>
      <c r="L2994" s="36">
        <f t="shared" si="603"/>
        <v>103.277719</v>
      </c>
      <c r="M2994" s="36">
        <f t="shared" si="604"/>
        <v>8.0763176258000016</v>
      </c>
      <c r="N2994" s="36">
        <f t="shared" si="605"/>
        <v>111.35403662580001</v>
      </c>
      <c r="O2994" s="36">
        <f t="shared" si="606"/>
        <v>20.291644129613871</v>
      </c>
      <c r="P2994" s="36">
        <f t="shared" si="607"/>
        <v>131.64568075541388</v>
      </c>
      <c r="Q2994" s="38">
        <v>74.900000000000006</v>
      </c>
      <c r="R2994" s="39">
        <f t="shared" si="608"/>
        <v>-0.43104855723175883</v>
      </c>
      <c r="S2994" s="40"/>
      <c r="T2994" s="41" t="str">
        <f t="shared" si="609"/>
        <v/>
      </c>
      <c r="U2994" s="41" t="str">
        <f t="shared" si="610"/>
        <v/>
      </c>
      <c r="V2994" s="41">
        <f t="shared" si="598"/>
        <v>74.900000000000006</v>
      </c>
      <c r="W2994" s="18">
        <f>_xlfn.XLOOKUP($B2994,'[1]Query2 w Prices'!$B:$B,'[1]Query2 w Prices'!$L:$L)</f>
        <v>74.823300000000003</v>
      </c>
    </row>
    <row r="2995" spans="2:23" ht="16.5" customHeight="1" x14ac:dyDescent="0.25">
      <c r="B2995" s="32" t="s">
        <v>4913</v>
      </c>
      <c r="C2995" s="33" t="s">
        <v>7642</v>
      </c>
      <c r="D2995" s="34" t="str">
        <f>_xlfn.XLOOKUP($B2995,[1]Redo!$A:$A,[1]Redo!$AD:$AD)</f>
        <v>SGN,S11,BFY,W9-3,</v>
      </c>
      <c r="E2995" s="35">
        <v>1326</v>
      </c>
      <c r="F2995" s="36">
        <f>_xlfn.XLOOKUP($B2995,'[1]DOT Signs Costs (2)'!$A:$A,'[1]DOT Signs Costs (2)'!$Y:$Y)</f>
        <v>0.77759999999999996</v>
      </c>
      <c r="G2995" s="37">
        <f t="shared" si="600"/>
        <v>46.655999999999999</v>
      </c>
      <c r="H2995" s="36">
        <f>_xlfn.XLOOKUP($B2995,'[1]DOT Signs Costs (2)'!$A:$A,'[1]DOT Signs Costs (2)'!$W:$W)</f>
        <v>145.024</v>
      </c>
      <c r="I2995" s="36">
        <f t="shared" si="599"/>
        <v>36.072863999999996</v>
      </c>
      <c r="J2995" s="36">
        <f t="shared" si="601"/>
        <v>0.52099200000000001</v>
      </c>
      <c r="K2995" s="36">
        <f t="shared" si="602"/>
        <v>36.072863999999996</v>
      </c>
      <c r="L2995" s="36">
        <f t="shared" si="603"/>
        <v>181.61785600000002</v>
      </c>
      <c r="M2995" s="36">
        <f t="shared" si="604"/>
        <v>14.202516339200002</v>
      </c>
      <c r="N2995" s="36">
        <f t="shared" si="605"/>
        <v>195.82037233920002</v>
      </c>
      <c r="O2995" s="36">
        <f t="shared" si="606"/>
        <v>35.683639580919262</v>
      </c>
      <c r="P2995" s="36">
        <f t="shared" si="607"/>
        <v>231.5040119201193</v>
      </c>
      <c r="Q2995" s="38">
        <v>136.12</v>
      </c>
      <c r="R2995" s="39">
        <f t="shared" si="608"/>
        <v>-0.41201882908634707</v>
      </c>
      <c r="S2995" s="40"/>
      <c r="T2995" s="41" t="str">
        <f t="shared" si="609"/>
        <v/>
      </c>
      <c r="U2995" s="41" t="str">
        <f t="shared" si="610"/>
        <v/>
      </c>
      <c r="V2995" s="41">
        <f t="shared" si="598"/>
        <v>136.12</v>
      </c>
      <c r="W2995" s="18">
        <f>_xlfn.XLOOKUP($B2995,'[1]Query2 w Prices'!$B:$B,'[1]Query2 w Prices'!$L:$L)</f>
        <v>136.04230000000001</v>
      </c>
    </row>
    <row r="2996" spans="2:23" ht="16.5" customHeight="1" x14ac:dyDescent="0.25">
      <c r="B2996" s="42" t="s">
        <v>4914</v>
      </c>
      <c r="C2996" s="33" t="s">
        <v>7643</v>
      </c>
      <c r="D2996" s="34" t="str">
        <f>_xlfn.XLOOKUP($B2996,[1]Redo!$A:$A,[1]Redo!$AD:$AD)</f>
        <v>SGN,S11,BFY,W9-3L,</v>
      </c>
      <c r="E2996" s="35">
        <v>1326</v>
      </c>
      <c r="F2996" s="36">
        <f>_xlfn.XLOOKUP($B2996,'[1]DOT Signs Costs (2)'!$A:$A,'[1]DOT Signs Costs (2)'!$Y:$Y)</f>
        <v>0.33468750000000008</v>
      </c>
      <c r="G2996" s="37">
        <f t="shared" si="600"/>
        <v>20.081250000000004</v>
      </c>
      <c r="H2996" s="36">
        <f>_xlfn.XLOOKUP($B2996,'[1]DOT Signs Costs (2)'!$A:$A,'[1]DOT Signs Costs (2)'!$W:$W)</f>
        <v>56.650000000000006</v>
      </c>
      <c r="I2996" s="36">
        <f t="shared" si="599"/>
        <v>15.526153125000004</v>
      </c>
      <c r="J2996" s="36">
        <f t="shared" si="601"/>
        <v>0.22424062500000008</v>
      </c>
      <c r="K2996" s="36">
        <f t="shared" si="602"/>
        <v>15.526153125000004</v>
      </c>
      <c r="L2996" s="36">
        <f t="shared" si="603"/>
        <v>72.400393750000006</v>
      </c>
      <c r="M2996" s="36">
        <f t="shared" si="604"/>
        <v>5.6617107912500009</v>
      </c>
      <c r="N2996" s="36">
        <f t="shared" si="605"/>
        <v>78.062104541250008</v>
      </c>
      <c r="O2996" s="36">
        <f t="shared" si="606"/>
        <v>14.224975522735164</v>
      </c>
      <c r="P2996" s="36">
        <f t="shared" si="607"/>
        <v>92.287080063985172</v>
      </c>
      <c r="Q2996" s="38" t="e">
        <v>#N/A</v>
      </c>
      <c r="R2996" s="39" t="str">
        <f t="shared" si="608"/>
        <v xml:space="preserve"> </v>
      </c>
      <c r="S2996" s="40"/>
      <c r="T2996" s="41" t="str">
        <f t="shared" si="609"/>
        <v/>
      </c>
      <c r="U2996" s="41" t="str">
        <f t="shared" si="610"/>
        <v/>
      </c>
      <c r="V2996" s="41" t="e">
        <f t="shared" si="598"/>
        <v>#N/A</v>
      </c>
      <c r="W2996" s="18" t="e">
        <f>_xlfn.XLOOKUP($B2996,'[1]Query2 w Prices'!$B:$B,'[1]Query2 w Prices'!$L:$L)</f>
        <v>#N/A</v>
      </c>
    </row>
    <row r="2997" spans="2:23" ht="16.5" customHeight="1" x14ac:dyDescent="0.25">
      <c r="B2997" s="32" t="s">
        <v>4916</v>
      </c>
      <c r="C2997" s="33" t="s">
        <v>7644</v>
      </c>
      <c r="D2997" s="34" t="str">
        <f>_xlfn.XLOOKUP($B2997,[1]Redo!$A:$A,[1]Redo!$AD:$AD)</f>
        <v>SGN,S11,BFY,W9-3L,</v>
      </c>
      <c r="E2997" s="35">
        <v>1326</v>
      </c>
      <c r="F2997" s="36">
        <f>_xlfn.XLOOKUP($B2997,'[1]DOT Signs Costs (2)'!$A:$A,'[1]DOT Signs Costs (2)'!$Y:$Y)</f>
        <v>0.46115</v>
      </c>
      <c r="G2997" s="37">
        <f t="shared" si="600"/>
        <v>27.669</v>
      </c>
      <c r="H2997" s="36">
        <f>_xlfn.XLOOKUP($B2997,'[1]DOT Signs Costs (2)'!$A:$A,'[1]DOT Signs Costs (2)'!$W:$W)</f>
        <v>81.576000000000008</v>
      </c>
      <c r="I2997" s="36">
        <f t="shared" si="599"/>
        <v>21.3927485</v>
      </c>
      <c r="J2997" s="36">
        <f t="shared" si="601"/>
        <v>0.30897050000000004</v>
      </c>
      <c r="K2997" s="36">
        <f t="shared" si="602"/>
        <v>21.3927485</v>
      </c>
      <c r="L2997" s="36">
        <f t="shared" si="603"/>
        <v>103.277719</v>
      </c>
      <c r="M2997" s="36">
        <f t="shared" si="604"/>
        <v>8.0763176258000016</v>
      </c>
      <c r="N2997" s="36">
        <f t="shared" si="605"/>
        <v>111.35403662580001</v>
      </c>
      <c r="O2997" s="36">
        <f t="shared" si="606"/>
        <v>20.291644129613871</v>
      </c>
      <c r="P2997" s="36">
        <f t="shared" si="607"/>
        <v>131.64568075541388</v>
      </c>
      <c r="Q2997" s="38">
        <v>74.900000000000006</v>
      </c>
      <c r="R2997" s="39">
        <f t="shared" si="608"/>
        <v>-0.43104855723175883</v>
      </c>
      <c r="S2997" s="40"/>
      <c r="T2997" s="41" t="str">
        <f t="shared" si="609"/>
        <v/>
      </c>
      <c r="U2997" s="41" t="str">
        <f t="shared" si="610"/>
        <v/>
      </c>
      <c r="V2997" s="41">
        <f t="shared" si="598"/>
        <v>74.900000000000006</v>
      </c>
      <c r="W2997" s="18">
        <f>_xlfn.XLOOKUP($B2997,'[1]Query2 w Prices'!$B:$B,'[1]Query2 w Prices'!$L:$L)</f>
        <v>74.823300000000003</v>
      </c>
    </row>
    <row r="2998" spans="2:23" ht="16.5" customHeight="1" x14ac:dyDescent="0.25">
      <c r="B2998" s="42" t="s">
        <v>4917</v>
      </c>
      <c r="C2998" s="33" t="s">
        <v>7645</v>
      </c>
      <c r="D2998" s="34" t="str">
        <f>_xlfn.XLOOKUP($B2998,[1]Redo!$A:$A,[1]Redo!$AD:$AD)</f>
        <v>SGN,S11,BFY,W9-3L,</v>
      </c>
      <c r="E2998" s="35">
        <v>1326</v>
      </c>
      <c r="F2998" s="36">
        <f>_xlfn.XLOOKUP($B2998,'[1]DOT Signs Costs (2)'!$A:$A,'[1]DOT Signs Costs (2)'!$Y:$Y)</f>
        <v>0.77759999999999996</v>
      </c>
      <c r="G2998" s="37">
        <f t="shared" si="600"/>
        <v>46.655999999999999</v>
      </c>
      <c r="H2998" s="36">
        <f>_xlfn.XLOOKUP($B2998,'[1]DOT Signs Costs (2)'!$A:$A,'[1]DOT Signs Costs (2)'!$W:$W)</f>
        <v>145.024</v>
      </c>
      <c r="I2998" s="36">
        <f t="shared" si="599"/>
        <v>36.072863999999996</v>
      </c>
      <c r="J2998" s="36">
        <f t="shared" si="601"/>
        <v>0.52099200000000001</v>
      </c>
      <c r="K2998" s="36">
        <f t="shared" si="602"/>
        <v>36.072863999999996</v>
      </c>
      <c r="L2998" s="36">
        <f t="shared" si="603"/>
        <v>181.61785600000002</v>
      </c>
      <c r="M2998" s="36">
        <f t="shared" si="604"/>
        <v>14.202516339200002</v>
      </c>
      <c r="N2998" s="36">
        <f t="shared" si="605"/>
        <v>195.82037233920002</v>
      </c>
      <c r="O2998" s="36">
        <f t="shared" si="606"/>
        <v>35.683639580919262</v>
      </c>
      <c r="P2998" s="36">
        <f t="shared" si="607"/>
        <v>231.5040119201193</v>
      </c>
      <c r="Q2998" s="38">
        <v>136.12</v>
      </c>
      <c r="R2998" s="39">
        <f t="shared" si="608"/>
        <v>-0.41201882908634707</v>
      </c>
      <c r="S2998" s="40"/>
      <c r="T2998" s="41" t="str">
        <f t="shared" si="609"/>
        <v/>
      </c>
      <c r="U2998" s="41" t="str">
        <f t="shared" si="610"/>
        <v/>
      </c>
      <c r="V2998" s="41">
        <f t="shared" si="598"/>
        <v>136.12</v>
      </c>
      <c r="W2998" s="18">
        <f>_xlfn.XLOOKUP($B2998,'[1]Query2 w Prices'!$B:$B,'[1]Query2 w Prices'!$L:$L)</f>
        <v>136.04230000000001</v>
      </c>
    </row>
    <row r="2999" spans="2:23" ht="16.5" customHeight="1" x14ac:dyDescent="0.25">
      <c r="B2999" s="32" t="s">
        <v>4918</v>
      </c>
      <c r="C2999" s="33" t="s">
        <v>7646</v>
      </c>
      <c r="D2999" s="34" t="str">
        <f>_xlfn.XLOOKUP($B2999,[1]Redo!$A:$A,[1]Redo!$AD:$AD)</f>
        <v>SGN,S11,BFY,W9-3R,</v>
      </c>
      <c r="E2999" s="35">
        <v>1326</v>
      </c>
      <c r="F2999" s="36">
        <f>_xlfn.XLOOKUP($B2999,'[1]DOT Signs Costs (2)'!$A:$A,'[1]DOT Signs Costs (2)'!$Y:$Y)</f>
        <v>0.33468750000000008</v>
      </c>
      <c r="G2999" s="37">
        <f t="shared" si="600"/>
        <v>20.081250000000004</v>
      </c>
      <c r="H2999" s="36">
        <f>_xlfn.XLOOKUP($B2999,'[1]DOT Signs Costs (2)'!$A:$A,'[1]DOT Signs Costs (2)'!$W:$W)</f>
        <v>56.650000000000006</v>
      </c>
      <c r="I2999" s="36">
        <f t="shared" si="599"/>
        <v>15.526153125000004</v>
      </c>
      <c r="J2999" s="36">
        <f t="shared" si="601"/>
        <v>0.22424062500000008</v>
      </c>
      <c r="K2999" s="36">
        <f t="shared" si="602"/>
        <v>15.526153125000004</v>
      </c>
      <c r="L2999" s="36">
        <f t="shared" si="603"/>
        <v>72.400393750000006</v>
      </c>
      <c r="M2999" s="36">
        <f t="shared" si="604"/>
        <v>5.6617107912500009</v>
      </c>
      <c r="N2999" s="36">
        <f t="shared" si="605"/>
        <v>78.062104541250008</v>
      </c>
      <c r="O2999" s="36">
        <f t="shared" si="606"/>
        <v>14.224975522735164</v>
      </c>
      <c r="P2999" s="36">
        <f t="shared" si="607"/>
        <v>92.287080063985172</v>
      </c>
      <c r="Q2999" s="38" t="e">
        <v>#N/A</v>
      </c>
      <c r="R2999" s="39" t="str">
        <f t="shared" si="608"/>
        <v xml:space="preserve"> </v>
      </c>
      <c r="S2999" s="40"/>
      <c r="T2999" s="41" t="str">
        <f t="shared" si="609"/>
        <v/>
      </c>
      <c r="U2999" s="41" t="str">
        <f t="shared" si="610"/>
        <v/>
      </c>
      <c r="V2999" s="41" t="e">
        <f t="shared" si="598"/>
        <v>#N/A</v>
      </c>
      <c r="W2999" s="18" t="e">
        <f>_xlfn.XLOOKUP($B2999,'[1]Query2 w Prices'!$B:$B,'[1]Query2 w Prices'!$L:$L)</f>
        <v>#N/A</v>
      </c>
    </row>
    <row r="3000" spans="2:23" ht="16.5" customHeight="1" x14ac:dyDescent="0.25">
      <c r="B3000" s="42" t="s">
        <v>4920</v>
      </c>
      <c r="C3000" s="33" t="s">
        <v>7647</v>
      </c>
      <c r="D3000" s="34" t="str">
        <f>_xlfn.XLOOKUP($B3000,[1]Redo!$A:$A,[1]Redo!$AD:$AD)</f>
        <v>SGN,S11,BFY,W9-3R,</v>
      </c>
      <c r="E3000" s="35">
        <v>1326</v>
      </c>
      <c r="F3000" s="36">
        <f>_xlfn.XLOOKUP($B3000,'[1]DOT Signs Costs (2)'!$A:$A,'[1]DOT Signs Costs (2)'!$Y:$Y)</f>
        <v>0.46115</v>
      </c>
      <c r="G3000" s="37">
        <f t="shared" si="600"/>
        <v>27.669</v>
      </c>
      <c r="H3000" s="36">
        <f>_xlfn.XLOOKUP($B3000,'[1]DOT Signs Costs (2)'!$A:$A,'[1]DOT Signs Costs (2)'!$W:$W)</f>
        <v>81.576000000000008</v>
      </c>
      <c r="I3000" s="36">
        <f t="shared" si="599"/>
        <v>21.3927485</v>
      </c>
      <c r="J3000" s="36">
        <f t="shared" si="601"/>
        <v>0.30897050000000004</v>
      </c>
      <c r="K3000" s="36">
        <f t="shared" si="602"/>
        <v>21.3927485</v>
      </c>
      <c r="L3000" s="36">
        <f t="shared" si="603"/>
        <v>103.277719</v>
      </c>
      <c r="M3000" s="36">
        <f t="shared" si="604"/>
        <v>8.0763176258000016</v>
      </c>
      <c r="N3000" s="36">
        <f t="shared" si="605"/>
        <v>111.35403662580001</v>
      </c>
      <c r="O3000" s="36">
        <f t="shared" si="606"/>
        <v>20.291644129613871</v>
      </c>
      <c r="P3000" s="36">
        <f t="shared" si="607"/>
        <v>131.64568075541388</v>
      </c>
      <c r="Q3000" s="38">
        <v>74.900000000000006</v>
      </c>
      <c r="R3000" s="39">
        <f t="shared" si="608"/>
        <v>-0.43104855723175883</v>
      </c>
      <c r="S3000" s="40"/>
      <c r="T3000" s="41" t="str">
        <f t="shared" si="609"/>
        <v/>
      </c>
      <c r="U3000" s="41" t="str">
        <f t="shared" si="610"/>
        <v/>
      </c>
      <c r="V3000" s="41">
        <f t="shared" si="598"/>
        <v>74.900000000000006</v>
      </c>
      <c r="W3000" s="18">
        <f>_xlfn.XLOOKUP($B3000,'[1]Query2 w Prices'!$B:$B,'[1]Query2 w Prices'!$L:$L)</f>
        <v>74.823300000000003</v>
      </c>
    </row>
    <row r="3001" spans="2:23" ht="16.5" customHeight="1" x14ac:dyDescent="0.25">
      <c r="B3001" s="32" t="s">
        <v>4921</v>
      </c>
      <c r="C3001" s="33" t="s">
        <v>7648</v>
      </c>
      <c r="D3001" s="34" t="str">
        <f>_xlfn.XLOOKUP($B3001,[1]Redo!$A:$A,[1]Redo!$AD:$AD)</f>
        <v>SGN,S11,BFY,W9-3R,</v>
      </c>
      <c r="E3001" s="35">
        <v>1326</v>
      </c>
      <c r="F3001" s="36">
        <f>_xlfn.XLOOKUP($B3001,'[1]DOT Signs Costs (2)'!$A:$A,'[1]DOT Signs Costs (2)'!$Y:$Y)</f>
        <v>0.77759999999999996</v>
      </c>
      <c r="G3001" s="37">
        <f t="shared" si="600"/>
        <v>46.655999999999999</v>
      </c>
      <c r="H3001" s="36">
        <f>_xlfn.XLOOKUP($B3001,'[1]DOT Signs Costs (2)'!$A:$A,'[1]DOT Signs Costs (2)'!$W:$W)</f>
        <v>145.024</v>
      </c>
      <c r="I3001" s="36">
        <f t="shared" si="599"/>
        <v>36.072863999999996</v>
      </c>
      <c r="J3001" s="36">
        <f t="shared" si="601"/>
        <v>0.52099200000000001</v>
      </c>
      <c r="K3001" s="36">
        <f t="shared" si="602"/>
        <v>36.072863999999996</v>
      </c>
      <c r="L3001" s="36">
        <f t="shared" si="603"/>
        <v>181.61785600000002</v>
      </c>
      <c r="M3001" s="36">
        <f t="shared" si="604"/>
        <v>14.202516339200002</v>
      </c>
      <c r="N3001" s="36">
        <f t="shared" si="605"/>
        <v>195.82037233920002</v>
      </c>
      <c r="O3001" s="36">
        <f t="shared" si="606"/>
        <v>35.683639580919262</v>
      </c>
      <c r="P3001" s="36">
        <f t="shared" si="607"/>
        <v>231.5040119201193</v>
      </c>
      <c r="Q3001" s="38">
        <v>136.12</v>
      </c>
      <c r="R3001" s="39">
        <f t="shared" si="608"/>
        <v>-0.41201882908634707</v>
      </c>
      <c r="S3001" s="40"/>
      <c r="T3001" s="41" t="str">
        <f t="shared" si="609"/>
        <v/>
      </c>
      <c r="U3001" s="41" t="str">
        <f t="shared" si="610"/>
        <v/>
      </c>
      <c r="V3001" s="41">
        <f t="shared" si="598"/>
        <v>136.12</v>
      </c>
      <c r="W3001" s="18">
        <f>_xlfn.XLOOKUP($B3001,'[1]Query2 w Prices'!$B:$B,'[1]Query2 w Prices'!$L:$L)</f>
        <v>136.04230000000001</v>
      </c>
    </row>
    <row r="3002" spans="2:23" ht="16.5" customHeight="1" x14ac:dyDescent="0.25">
      <c r="B3002" s="42" t="s">
        <v>4922</v>
      </c>
      <c r="C3002" s="33" t="s">
        <v>7649</v>
      </c>
      <c r="D3002" s="34" t="str">
        <f>_xlfn.XLOOKUP($B3002,[1]Redo!$A:$A,[1]Redo!$AD:$AD)</f>
        <v>SGN,S11,BFY,W9-5,</v>
      </c>
      <c r="E3002" s="35">
        <v>1326</v>
      </c>
      <c r="F3002" s="36">
        <f>_xlfn.XLOOKUP($B3002,'[1]DOT Signs Costs (2)'!$A:$A,'[1]DOT Signs Costs (2)'!$Y:$Y)</f>
        <v>0.33468750000000008</v>
      </c>
      <c r="G3002" s="37">
        <f t="shared" si="600"/>
        <v>20.081250000000004</v>
      </c>
      <c r="H3002" s="36">
        <f>_xlfn.XLOOKUP($B3002,'[1]DOT Signs Costs (2)'!$A:$A,'[1]DOT Signs Costs (2)'!$W:$W)</f>
        <v>56.650000000000006</v>
      </c>
      <c r="I3002" s="36">
        <f t="shared" si="599"/>
        <v>15.526153125000004</v>
      </c>
      <c r="J3002" s="36">
        <f t="shared" si="601"/>
        <v>0.22424062500000008</v>
      </c>
      <c r="K3002" s="36">
        <f t="shared" si="602"/>
        <v>15.526153125000004</v>
      </c>
      <c r="L3002" s="36">
        <f t="shared" si="603"/>
        <v>72.400393750000006</v>
      </c>
      <c r="M3002" s="36">
        <f t="shared" si="604"/>
        <v>5.6617107912500009</v>
      </c>
      <c r="N3002" s="36">
        <f t="shared" si="605"/>
        <v>78.062104541250008</v>
      </c>
      <c r="O3002" s="36">
        <f t="shared" si="606"/>
        <v>14.224975522735164</v>
      </c>
      <c r="P3002" s="36">
        <f t="shared" si="607"/>
        <v>92.287080063985172</v>
      </c>
      <c r="Q3002" s="38" t="e">
        <v>#N/A</v>
      </c>
      <c r="R3002" s="39" t="str">
        <f t="shared" si="608"/>
        <v xml:space="preserve"> </v>
      </c>
      <c r="S3002" s="40"/>
      <c r="T3002" s="41" t="str">
        <f t="shared" si="609"/>
        <v/>
      </c>
      <c r="U3002" s="41" t="str">
        <f t="shared" si="610"/>
        <v/>
      </c>
      <c r="V3002" s="41" t="e">
        <f t="shared" si="598"/>
        <v>#N/A</v>
      </c>
      <c r="W3002" s="18" t="e">
        <f>_xlfn.XLOOKUP($B3002,'[1]Query2 w Prices'!$B:$B,'[1]Query2 w Prices'!$L:$L)</f>
        <v>#N/A</v>
      </c>
    </row>
    <row r="3003" spans="2:23" ht="16.5" customHeight="1" x14ac:dyDescent="0.25">
      <c r="B3003" s="32" t="s">
        <v>4924</v>
      </c>
      <c r="C3003" s="33" t="s">
        <v>7991</v>
      </c>
      <c r="D3003" s="34" t="str">
        <f>_xlfn.XLOOKUP($B3003,[1]Redo!$A:$A,[1]Redo!$AD:$AD)</f>
        <v>SGN,S11,BFY,W9-5a,</v>
      </c>
      <c r="E3003" s="35">
        <v>1326</v>
      </c>
      <c r="F3003" s="36">
        <f>_xlfn.XLOOKUP($B3003,'[1]DOT Signs Costs (2)'!$A:$A,'[1]DOT Signs Costs (2)'!$Y:$Y)</f>
        <v>0.33468750000000008</v>
      </c>
      <c r="G3003" s="37">
        <f t="shared" si="600"/>
        <v>20.081250000000004</v>
      </c>
      <c r="H3003" s="36">
        <f>_xlfn.XLOOKUP($B3003,'[1]DOT Signs Costs (2)'!$A:$A,'[1]DOT Signs Costs (2)'!$W:$W)</f>
        <v>56.650000000000006</v>
      </c>
      <c r="I3003" s="36">
        <f t="shared" si="599"/>
        <v>15.526153125000004</v>
      </c>
      <c r="J3003" s="36">
        <f t="shared" si="601"/>
        <v>0.22424062500000008</v>
      </c>
      <c r="K3003" s="36">
        <f t="shared" si="602"/>
        <v>15.526153125000004</v>
      </c>
      <c r="L3003" s="36">
        <f t="shared" si="603"/>
        <v>72.400393750000006</v>
      </c>
      <c r="M3003" s="36">
        <f t="shared" si="604"/>
        <v>5.6617107912500009</v>
      </c>
      <c r="N3003" s="36">
        <f t="shared" si="605"/>
        <v>78.062104541250008</v>
      </c>
      <c r="O3003" s="36">
        <f t="shared" si="606"/>
        <v>14.224975522735164</v>
      </c>
      <c r="P3003" s="36">
        <f t="shared" si="607"/>
        <v>92.287080063985172</v>
      </c>
      <c r="Q3003" s="38" t="e">
        <v>#N/A</v>
      </c>
      <c r="R3003" s="39" t="str">
        <f t="shared" si="608"/>
        <v xml:space="preserve"> </v>
      </c>
      <c r="S3003" s="40"/>
      <c r="T3003" s="41" t="str">
        <f t="shared" si="609"/>
        <v/>
      </c>
      <c r="U3003" s="41" t="str">
        <f t="shared" si="610"/>
        <v/>
      </c>
      <c r="V3003" s="41" t="e">
        <f t="shared" si="598"/>
        <v>#N/A</v>
      </c>
      <c r="W3003" s="18" t="e">
        <f>_xlfn.XLOOKUP($B3003,'[1]Query2 w Prices'!$B:$B,'[1]Query2 w Prices'!$L:$L)</f>
        <v>#N/A</v>
      </c>
    </row>
    <row r="3004" spans="2:23" ht="16.5" customHeight="1" x14ac:dyDescent="0.25">
      <c r="B3004" s="42" t="s">
        <v>4923</v>
      </c>
      <c r="C3004" s="33" t="s">
        <v>7992</v>
      </c>
      <c r="D3004" s="34" t="str">
        <f>_xlfn.XLOOKUP($B3004,[1]Redo!$A:$A,[1]Redo!$AD:$AD)</f>
        <v>SGN,S11,BFY,W9-5a,</v>
      </c>
      <c r="E3004" s="35">
        <v>1326</v>
      </c>
      <c r="F3004" s="36">
        <f>_xlfn.XLOOKUP($B3004,'[1]DOT Signs Costs (2)'!$A:$A,'[1]DOT Signs Costs (2)'!$Y:$Y)</f>
        <v>0.14528749999999999</v>
      </c>
      <c r="G3004" s="37">
        <f t="shared" si="600"/>
        <v>8.7172499999999999</v>
      </c>
      <c r="H3004" s="36">
        <f>_xlfn.XLOOKUP($B3004,'[1]DOT Signs Costs (2)'!$A:$A,'[1]DOT Signs Costs (2)'!$W:$W)</f>
        <v>20.394000000000002</v>
      </c>
      <c r="I3004" s="36">
        <f t="shared" si="599"/>
        <v>6.7398871249999992</v>
      </c>
      <c r="J3004" s="36">
        <f t="shared" si="601"/>
        <v>9.7342625000000002E-2</v>
      </c>
      <c r="K3004" s="36">
        <f t="shared" si="602"/>
        <v>6.7398871249999992</v>
      </c>
      <c r="L3004" s="36">
        <f t="shared" si="603"/>
        <v>27.231229750000001</v>
      </c>
      <c r="M3004" s="36">
        <f t="shared" si="604"/>
        <v>2.1294821664500003</v>
      </c>
      <c r="N3004" s="36">
        <f t="shared" si="605"/>
        <v>29.360711916450001</v>
      </c>
      <c r="O3004" s="36">
        <f t="shared" si="606"/>
        <v>5.3502965465257235</v>
      </c>
      <c r="P3004" s="36">
        <f t="shared" si="607"/>
        <v>34.711008462975727</v>
      </c>
      <c r="Q3004" s="38" t="e">
        <v>#N/A</v>
      </c>
      <c r="R3004" s="39" t="str">
        <f t="shared" si="608"/>
        <v xml:space="preserve"> </v>
      </c>
      <c r="S3004" s="40"/>
      <c r="T3004" s="41" t="str">
        <f t="shared" si="609"/>
        <v/>
      </c>
      <c r="U3004" s="41" t="str">
        <f t="shared" si="610"/>
        <v/>
      </c>
      <c r="V3004" s="41" t="e">
        <f t="shared" si="598"/>
        <v>#N/A</v>
      </c>
      <c r="W3004" s="18" t="e">
        <f>_xlfn.XLOOKUP($B3004,'[1]Query2 w Prices'!$B:$B,'[1]Query2 w Prices'!$L:$L)</f>
        <v>#N/A</v>
      </c>
    </row>
    <row r="3005" spans="2:23" ht="16.5" customHeight="1" x14ac:dyDescent="0.25">
      <c r="B3005" s="32" t="s">
        <v>4925</v>
      </c>
      <c r="C3005" s="33" t="s">
        <v>7650</v>
      </c>
      <c r="D3005" s="34" t="str">
        <f>_xlfn.XLOOKUP($B3005,[1]Redo!$A:$A,[1]Redo!$AD:$AD)</f>
        <v>SGN,S11,BFY,W9-6,</v>
      </c>
      <c r="E3005" s="35">
        <v>1326</v>
      </c>
      <c r="F3005" s="36">
        <f>_xlfn.XLOOKUP($B3005,'[1]DOT Signs Costs (2)'!$A:$A,'[1]DOT Signs Costs (2)'!$Y:$Y)</f>
        <v>1.9934000000000005</v>
      </c>
      <c r="G3005" s="37">
        <f t="shared" si="600"/>
        <v>119.60400000000003</v>
      </c>
      <c r="H3005" s="36">
        <f>_xlfn.XLOOKUP($B3005,'[1]DOT Signs Costs (2)'!$A:$A,'[1]DOT Signs Costs (2)'!$W:$W)</f>
        <v>398.81600000000003</v>
      </c>
      <c r="I3005" s="36">
        <f t="shared" si="599"/>
        <v>92.473826000000031</v>
      </c>
      <c r="J3005" s="36">
        <f t="shared" si="601"/>
        <v>1.3355780000000004</v>
      </c>
      <c r="K3005" s="36">
        <f t="shared" si="602"/>
        <v>92.473826000000031</v>
      </c>
      <c r="L3005" s="36">
        <f t="shared" si="603"/>
        <v>492.62540400000006</v>
      </c>
      <c r="M3005" s="36">
        <f t="shared" si="604"/>
        <v>38.523306592800004</v>
      </c>
      <c r="N3005" s="36">
        <f t="shared" si="605"/>
        <v>531.14871059280006</v>
      </c>
      <c r="O3005" s="36">
        <f t="shared" si="606"/>
        <v>96.789312195937072</v>
      </c>
      <c r="P3005" s="36">
        <f t="shared" si="607"/>
        <v>627.93802278873716</v>
      </c>
      <c r="Q3005" s="38" t="e">
        <v>#N/A</v>
      </c>
      <c r="R3005" s="39" t="str">
        <f t="shared" si="608"/>
        <v xml:space="preserve"> </v>
      </c>
      <c r="S3005" s="40"/>
      <c r="T3005" s="41" t="str">
        <f t="shared" si="609"/>
        <v/>
      </c>
      <c r="U3005" s="41" t="str">
        <f t="shared" si="610"/>
        <v/>
      </c>
      <c r="V3005" s="41" t="e">
        <f t="shared" si="598"/>
        <v>#N/A</v>
      </c>
      <c r="W3005" s="18" t="e">
        <f>_xlfn.XLOOKUP($B3005,'[1]Query2 w Prices'!$B:$B,'[1]Query2 w Prices'!$L:$L)</f>
        <v>#N/A</v>
      </c>
    </row>
    <row r="3006" spans="2:23" ht="16.5" customHeight="1" x14ac:dyDescent="0.25">
      <c r="B3006" s="42" t="s">
        <v>4926</v>
      </c>
      <c r="C3006" s="33" t="s">
        <v>7993</v>
      </c>
      <c r="D3006" s="34" t="str">
        <f>_xlfn.XLOOKUP($B3006,[1]Redo!$A:$A,[1]Redo!$AD:$AD)</f>
        <v>SGN,S11,BFY,W9-6a,</v>
      </c>
      <c r="E3006" s="35">
        <v>1326</v>
      </c>
      <c r="F3006" s="36">
        <f>_xlfn.XLOOKUP($B3006,'[1]DOT Signs Costs (2)'!$A:$A,'[1]DOT Signs Costs (2)'!$Y:$Y)</f>
        <v>2.3427875</v>
      </c>
      <c r="G3006" s="37">
        <f t="shared" si="600"/>
        <v>140.56725</v>
      </c>
      <c r="H3006" s="36">
        <f>_xlfn.XLOOKUP($B3006,'[1]DOT Signs Costs (2)'!$A:$A,'[1]DOT Signs Costs (2)'!$W:$W)</f>
        <v>473.59400000000005</v>
      </c>
      <c r="I3006" s="36">
        <f t="shared" si="599"/>
        <v>108.681912125</v>
      </c>
      <c r="J3006" s="36">
        <f t="shared" si="601"/>
        <v>1.5696676250000001</v>
      </c>
      <c r="K3006" s="36">
        <f t="shared" si="602"/>
        <v>108.681912125</v>
      </c>
      <c r="L3006" s="36">
        <f t="shared" si="603"/>
        <v>583.84557975000007</v>
      </c>
      <c r="M3006" s="36">
        <f t="shared" si="604"/>
        <v>45.656724336450011</v>
      </c>
      <c r="N3006" s="36">
        <f t="shared" si="605"/>
        <v>629.50230408645007</v>
      </c>
      <c r="O3006" s="36">
        <f t="shared" si="606"/>
        <v>114.71193250245095</v>
      </c>
      <c r="P3006" s="36">
        <f t="shared" si="607"/>
        <v>744.21423658890103</v>
      </c>
      <c r="Q3006" s="38" t="e">
        <v>#N/A</v>
      </c>
      <c r="R3006" s="39" t="str">
        <f t="shared" si="608"/>
        <v xml:space="preserve"> </v>
      </c>
      <c r="S3006" s="40"/>
      <c r="T3006" s="41" t="str">
        <f t="shared" si="609"/>
        <v/>
      </c>
      <c r="U3006" s="41" t="str">
        <f t="shared" si="610"/>
        <v/>
      </c>
      <c r="V3006" s="41" t="e">
        <f t="shared" si="598"/>
        <v>#N/A</v>
      </c>
      <c r="W3006" s="18" t="e">
        <f>_xlfn.XLOOKUP($B3006,'[1]Query2 w Prices'!$B:$B,'[1]Query2 w Prices'!$L:$L)</f>
        <v>#N/A</v>
      </c>
    </row>
    <row r="3007" spans="2:23" ht="16.5" customHeight="1" x14ac:dyDescent="0.25">
      <c r="B3007" s="32" t="s">
        <v>4927</v>
      </c>
      <c r="C3007" s="33" t="s">
        <v>7994</v>
      </c>
      <c r="D3007" s="34" t="str">
        <f>_xlfn.XLOOKUP($B3007,[1]Redo!$A:$A,[1]Redo!$AD:$AD)</f>
        <v>SGN,S11,BFY,W9-6dP,</v>
      </c>
      <c r="E3007" s="35">
        <v>1326</v>
      </c>
      <c r="F3007" s="36">
        <f>_xlfn.XLOOKUP($B3007,'[1]DOT Signs Costs (2)'!$A:$A,'[1]DOT Signs Costs (2)'!$Y:$Y)</f>
        <v>1.7093000000000005</v>
      </c>
      <c r="G3007" s="37">
        <f t="shared" si="600"/>
        <v>102.55800000000004</v>
      </c>
      <c r="H3007" s="36">
        <f>_xlfn.XLOOKUP($B3007,'[1]DOT Signs Costs (2)'!$A:$A,'[1]DOT Signs Costs (2)'!$W:$W)</f>
        <v>344.43200000000002</v>
      </c>
      <c r="I3007" s="36">
        <f t="shared" si="599"/>
        <v>79.294427000000027</v>
      </c>
      <c r="J3007" s="36">
        <f t="shared" si="601"/>
        <v>1.1452310000000003</v>
      </c>
      <c r="K3007" s="36">
        <f t="shared" si="602"/>
        <v>79.294427000000027</v>
      </c>
      <c r="L3007" s="36">
        <f t="shared" si="603"/>
        <v>424.87165800000008</v>
      </c>
      <c r="M3007" s="36">
        <f t="shared" si="604"/>
        <v>33.224963655600007</v>
      </c>
      <c r="N3007" s="36">
        <f t="shared" si="605"/>
        <v>458.09662165560007</v>
      </c>
      <c r="O3007" s="36">
        <f t="shared" si="606"/>
        <v>83.477293731622922</v>
      </c>
      <c r="P3007" s="36">
        <f t="shared" si="607"/>
        <v>541.573915387223</v>
      </c>
      <c r="Q3007" s="38" t="e">
        <v>#N/A</v>
      </c>
      <c r="R3007" s="39" t="str">
        <f t="shared" si="608"/>
        <v xml:space="preserve"> </v>
      </c>
      <c r="S3007" s="40"/>
      <c r="T3007" s="41" t="str">
        <f t="shared" si="609"/>
        <v/>
      </c>
      <c r="U3007" s="41" t="str">
        <f t="shared" si="610"/>
        <v/>
      </c>
      <c r="V3007" s="41" t="e">
        <f t="shared" si="598"/>
        <v>#N/A</v>
      </c>
      <c r="W3007" s="18" t="e">
        <f>_xlfn.XLOOKUP($B3007,'[1]Query2 w Prices'!$B:$B,'[1]Query2 w Prices'!$L:$L)</f>
        <v>#N/A</v>
      </c>
    </row>
    <row r="3008" spans="2:23" ht="16.5" customHeight="1" x14ac:dyDescent="0.25">
      <c r="B3008" s="42" t="s">
        <v>4928</v>
      </c>
      <c r="C3008" s="33" t="s">
        <v>7995</v>
      </c>
      <c r="D3008" s="34" t="str">
        <f>_xlfn.XLOOKUP($B3008,[1]Redo!$A:$A,[1]Redo!$AD:$AD)</f>
        <v>SGN,S11,BFY,W9-6e,</v>
      </c>
      <c r="E3008" s="35">
        <v>1326</v>
      </c>
      <c r="F3008" s="36">
        <f>_xlfn.XLOOKUP($B3008,'[1]DOT Signs Costs (2)'!$A:$A,'[1]DOT Signs Costs (2)'!$Y:$Y)</f>
        <v>1.7093000000000005</v>
      </c>
      <c r="G3008" s="37">
        <f t="shared" si="600"/>
        <v>102.55800000000004</v>
      </c>
      <c r="H3008" s="36">
        <f>_xlfn.XLOOKUP($B3008,'[1]DOT Signs Costs (2)'!$A:$A,'[1]DOT Signs Costs (2)'!$W:$W)</f>
        <v>344.43200000000002</v>
      </c>
      <c r="I3008" s="36">
        <f t="shared" si="599"/>
        <v>79.294427000000027</v>
      </c>
      <c r="J3008" s="36">
        <f t="shared" si="601"/>
        <v>1.1452310000000003</v>
      </c>
      <c r="K3008" s="36">
        <f t="shared" si="602"/>
        <v>79.294427000000027</v>
      </c>
      <c r="L3008" s="36">
        <f t="shared" si="603"/>
        <v>424.87165800000008</v>
      </c>
      <c r="M3008" s="36">
        <f t="shared" si="604"/>
        <v>33.224963655600007</v>
      </c>
      <c r="N3008" s="36">
        <f t="shared" si="605"/>
        <v>458.09662165560007</v>
      </c>
      <c r="O3008" s="36">
        <f t="shared" si="606"/>
        <v>83.477293731622922</v>
      </c>
      <c r="P3008" s="36">
        <f t="shared" si="607"/>
        <v>541.573915387223</v>
      </c>
      <c r="Q3008" s="38" t="e">
        <v>#N/A</v>
      </c>
      <c r="R3008" s="39" t="str">
        <f t="shared" si="608"/>
        <v xml:space="preserve"> </v>
      </c>
      <c r="S3008" s="40"/>
      <c r="T3008" s="41" t="str">
        <f t="shared" si="609"/>
        <v/>
      </c>
      <c r="U3008" s="41" t="str">
        <f t="shared" si="610"/>
        <v/>
      </c>
      <c r="V3008" s="41" t="e">
        <f t="shared" si="598"/>
        <v>#N/A</v>
      </c>
      <c r="W3008" s="18" t="e">
        <f>_xlfn.XLOOKUP($B3008,'[1]Query2 w Prices'!$B:$B,'[1]Query2 w Prices'!$L:$L)</f>
        <v>#N/A</v>
      </c>
    </row>
    <row r="3009" spans="2:23" ht="16.5" customHeight="1" x14ac:dyDescent="0.25">
      <c r="B3009" s="32" t="s">
        <v>4929</v>
      </c>
      <c r="C3009" s="33" t="s">
        <v>7996</v>
      </c>
      <c r="D3009" s="34" t="str">
        <f>_xlfn.XLOOKUP($B3009,[1]Redo!$A:$A,[1]Redo!$AD:$AD)</f>
        <v>SGN,S11,BFY,W9-6f,</v>
      </c>
      <c r="E3009" s="35">
        <v>1326</v>
      </c>
      <c r="F3009" s="36">
        <f>_xlfn.XLOOKUP($B3009,'[1]DOT Signs Costs (2)'!$A:$A,'[1]DOT Signs Costs (2)'!$Y:$Y)</f>
        <v>1.7093000000000005</v>
      </c>
      <c r="G3009" s="37">
        <f t="shared" si="600"/>
        <v>102.55800000000004</v>
      </c>
      <c r="H3009" s="36">
        <f>_xlfn.XLOOKUP($B3009,'[1]DOT Signs Costs (2)'!$A:$A,'[1]DOT Signs Costs (2)'!$W:$W)</f>
        <v>344.43200000000002</v>
      </c>
      <c r="I3009" s="36">
        <f t="shared" si="599"/>
        <v>79.294427000000027</v>
      </c>
      <c r="J3009" s="36">
        <f t="shared" si="601"/>
        <v>1.1452310000000003</v>
      </c>
      <c r="K3009" s="36">
        <f t="shared" si="602"/>
        <v>79.294427000000027</v>
      </c>
      <c r="L3009" s="36">
        <f t="shared" si="603"/>
        <v>424.87165800000008</v>
      </c>
      <c r="M3009" s="36">
        <f t="shared" si="604"/>
        <v>33.224963655600007</v>
      </c>
      <c r="N3009" s="36">
        <f t="shared" si="605"/>
        <v>458.09662165560007</v>
      </c>
      <c r="O3009" s="36">
        <f t="shared" si="606"/>
        <v>83.477293731622922</v>
      </c>
      <c r="P3009" s="36">
        <f t="shared" si="607"/>
        <v>541.573915387223</v>
      </c>
      <c r="Q3009" s="38" t="e">
        <v>#N/A</v>
      </c>
      <c r="R3009" s="39" t="str">
        <f t="shared" si="608"/>
        <v xml:space="preserve"> </v>
      </c>
      <c r="S3009" s="40"/>
      <c r="T3009" s="41" t="str">
        <f t="shared" si="609"/>
        <v/>
      </c>
      <c r="U3009" s="41" t="str">
        <f t="shared" si="610"/>
        <v/>
      </c>
      <c r="V3009" s="41" t="e">
        <f t="shared" si="598"/>
        <v>#N/A</v>
      </c>
      <c r="W3009" s="18" t="e">
        <f>_xlfn.XLOOKUP($B3009,'[1]Query2 w Prices'!$B:$B,'[1]Query2 w Prices'!$L:$L)</f>
        <v>#N/A</v>
      </c>
    </row>
    <row r="3010" spans="2:23" ht="16.5" customHeight="1" x14ac:dyDescent="0.25">
      <c r="B3010" s="42" t="s">
        <v>4930</v>
      </c>
      <c r="C3010" s="33" t="s">
        <v>7651</v>
      </c>
      <c r="D3010" s="34" t="str">
        <f>_xlfn.XLOOKUP($B3010,[1]Redo!$A:$A,[1]Redo!$AD:$AD)</f>
        <v>SGN,S11,BFY,W9-7,</v>
      </c>
      <c r="E3010" s="35">
        <v>1326</v>
      </c>
      <c r="F3010" s="36">
        <f>_xlfn.XLOOKUP($B3010,'[1]DOT Signs Costs (2)'!$A:$A,'[1]DOT Signs Costs (2)'!$Y:$Y)</f>
        <v>2.9350999999999998</v>
      </c>
      <c r="G3010" s="37">
        <f t="shared" si="600"/>
        <v>176.10599999999999</v>
      </c>
      <c r="H3010" s="36">
        <f>_xlfn.XLOOKUP($B3010,'[1]DOT Signs Costs (2)'!$A:$A,'[1]DOT Signs Costs (2)'!$W:$W)</f>
        <v>598.22400000000005</v>
      </c>
      <c r="I3010" s="36">
        <f t="shared" si="599"/>
        <v>136.159289</v>
      </c>
      <c r="J3010" s="36">
        <f t="shared" si="601"/>
        <v>1.9665170000000001</v>
      </c>
      <c r="K3010" s="36">
        <f t="shared" si="602"/>
        <v>136.159289</v>
      </c>
      <c r="L3010" s="36">
        <f t="shared" si="603"/>
        <v>736.34980599999994</v>
      </c>
      <c r="M3010" s="36">
        <f t="shared" si="604"/>
        <v>57.582554829199999</v>
      </c>
      <c r="N3010" s="36">
        <f t="shared" si="605"/>
        <v>793.93236082919998</v>
      </c>
      <c r="O3010" s="36">
        <f t="shared" si="606"/>
        <v>144.67542818468146</v>
      </c>
      <c r="P3010" s="36">
        <f t="shared" si="607"/>
        <v>938.60778901388142</v>
      </c>
      <c r="Q3010" s="38">
        <v>1496.54</v>
      </c>
      <c r="R3010" s="39">
        <f t="shared" si="608"/>
        <v>0.59442529405417821</v>
      </c>
      <c r="S3010" s="40"/>
      <c r="T3010" s="41" t="str">
        <f t="shared" si="609"/>
        <v/>
      </c>
      <c r="U3010" s="41" t="str">
        <f t="shared" si="610"/>
        <v/>
      </c>
      <c r="V3010" s="41">
        <f t="shared" si="598"/>
        <v>1496.54</v>
      </c>
      <c r="W3010" s="18">
        <f>_xlfn.XLOOKUP($B3010,'[1]Query2 w Prices'!$B:$B,'[1]Query2 w Prices'!$L:$L)</f>
        <v>1496.4657</v>
      </c>
    </row>
    <row r="3011" spans="2:23" ht="16.5" customHeight="1" x14ac:dyDescent="0.25">
      <c r="B3011" s="43"/>
      <c r="C3011" s="33">
        <v>0</v>
      </c>
      <c r="D3011" s="34">
        <f>_xlfn.XLOOKUP($B3011,[1]Redo!$A:$A,[1]Redo!$AD:$AD)</f>
        <v>0</v>
      </c>
      <c r="E3011" s="35">
        <v>1326</v>
      </c>
      <c r="F3011" s="36">
        <f>_xlfn.XLOOKUP($B3011,'[1]DOT Signs Costs (2)'!$A:$A,'[1]DOT Signs Costs (2)'!$Y:$Y)</f>
        <v>0</v>
      </c>
      <c r="G3011" s="37">
        <f t="shared" si="600"/>
        <v>0</v>
      </c>
      <c r="H3011" s="36">
        <f>_xlfn.XLOOKUP($B3011,'[1]DOT Signs Costs (2)'!$A:$A,'[1]DOT Signs Costs (2)'!$W:$W)</f>
        <v>0</v>
      </c>
      <c r="I3011" s="36">
        <f t="shared" si="599"/>
        <v>0</v>
      </c>
      <c r="J3011" s="36">
        <f t="shared" si="601"/>
        <v>0</v>
      </c>
      <c r="K3011" s="36">
        <f t="shared" si="602"/>
        <v>0</v>
      </c>
      <c r="L3011" s="36">
        <f t="shared" si="603"/>
        <v>0</v>
      </c>
      <c r="M3011" s="36">
        <f t="shared" si="604"/>
        <v>0</v>
      </c>
      <c r="N3011" s="36">
        <f t="shared" si="605"/>
        <v>0</v>
      </c>
      <c r="O3011" s="36">
        <f t="shared" si="606"/>
        <v>0</v>
      </c>
      <c r="P3011" s="36">
        <f t="shared" si="607"/>
        <v>0</v>
      </c>
      <c r="Q3011" s="38">
        <v>0</v>
      </c>
      <c r="R3011" s="39" t="str">
        <f t="shared" si="608"/>
        <v xml:space="preserve"> </v>
      </c>
      <c r="S3011" s="40"/>
      <c r="T3011" s="41" t="str">
        <f t="shared" si="609"/>
        <v/>
      </c>
      <c r="U3011" s="41" t="str">
        <f t="shared" si="610"/>
        <v/>
      </c>
      <c r="V3011" s="41">
        <f t="shared" si="598"/>
        <v>0.08</v>
      </c>
    </row>
    <row r="3012" spans="2:23" ht="16.5" customHeight="1" x14ac:dyDescent="0.25">
      <c r="B3012"/>
      <c r="C3012" s="33">
        <v>0</v>
      </c>
      <c r="D3012" s="34">
        <f>_xlfn.XLOOKUP($B3012,[1]Redo!$A:$A,[1]Redo!$AD:$AD)</f>
        <v>0</v>
      </c>
      <c r="E3012" s="35">
        <v>1326</v>
      </c>
      <c r="F3012" s="36">
        <f>_xlfn.XLOOKUP($B3012,'[1]DOT Signs Costs (2)'!$A:$A,'[1]DOT Signs Costs (2)'!$Y:$Y)</f>
        <v>0</v>
      </c>
      <c r="G3012" s="37">
        <f t="shared" si="600"/>
        <v>0</v>
      </c>
      <c r="H3012" s="36">
        <f>_xlfn.XLOOKUP($B3012,'[1]DOT Signs Costs (2)'!$A:$A,'[1]DOT Signs Costs (2)'!$W:$W)</f>
        <v>0</v>
      </c>
      <c r="I3012" s="36">
        <f t="shared" si="599"/>
        <v>0</v>
      </c>
      <c r="J3012" s="36">
        <f t="shared" si="601"/>
        <v>0</v>
      </c>
      <c r="K3012" s="36">
        <f t="shared" si="602"/>
        <v>0</v>
      </c>
      <c r="L3012" s="36">
        <f t="shared" si="603"/>
        <v>0</v>
      </c>
      <c r="M3012" s="36">
        <f t="shared" si="604"/>
        <v>0</v>
      </c>
      <c r="N3012" s="36">
        <f t="shared" si="605"/>
        <v>0</v>
      </c>
      <c r="O3012" s="36">
        <f t="shared" si="606"/>
        <v>0</v>
      </c>
      <c r="P3012" s="36">
        <f t="shared" si="607"/>
        <v>0</v>
      </c>
      <c r="Q3012" s="38">
        <v>0</v>
      </c>
      <c r="R3012" s="39" t="str">
        <f t="shared" si="608"/>
        <v xml:space="preserve"> </v>
      </c>
      <c r="S3012" s="40"/>
      <c r="T3012" s="41" t="str">
        <f t="shared" si="609"/>
        <v/>
      </c>
      <c r="U3012" s="41" t="str">
        <f t="shared" si="610"/>
        <v/>
      </c>
      <c r="V3012" s="41">
        <f t="shared" si="598"/>
        <v>0.08</v>
      </c>
    </row>
    <row r="3013" spans="2:23" ht="16.5" customHeight="1" x14ac:dyDescent="0.25">
      <c r="B3013" s="43"/>
      <c r="C3013" s="33">
        <v>0</v>
      </c>
      <c r="D3013" s="34">
        <f>_xlfn.XLOOKUP($B3013,[1]Redo!$A:$A,[1]Redo!$AD:$AD)</f>
        <v>0</v>
      </c>
      <c r="E3013" s="35">
        <v>1326</v>
      </c>
      <c r="F3013" s="36">
        <f>_xlfn.XLOOKUP($B3013,'[1]DOT Signs Costs (2)'!$A:$A,'[1]DOT Signs Costs (2)'!$Y:$Y)</f>
        <v>0</v>
      </c>
      <c r="G3013" s="37">
        <f t="shared" si="600"/>
        <v>0</v>
      </c>
      <c r="H3013" s="36">
        <f>_xlfn.XLOOKUP($B3013,'[1]DOT Signs Costs (2)'!$A:$A,'[1]DOT Signs Costs (2)'!$W:$W)</f>
        <v>0</v>
      </c>
      <c r="I3013" s="36">
        <f t="shared" si="599"/>
        <v>0</v>
      </c>
      <c r="J3013" s="36">
        <f t="shared" si="601"/>
        <v>0</v>
      </c>
      <c r="K3013" s="36">
        <f t="shared" si="602"/>
        <v>0</v>
      </c>
      <c r="L3013" s="36">
        <f t="shared" si="603"/>
        <v>0</v>
      </c>
      <c r="M3013" s="36">
        <f t="shared" si="604"/>
        <v>0</v>
      </c>
      <c r="N3013" s="36">
        <f t="shared" si="605"/>
        <v>0</v>
      </c>
      <c r="O3013" s="36">
        <f t="shared" si="606"/>
        <v>0</v>
      </c>
      <c r="P3013" s="36">
        <f t="shared" si="607"/>
        <v>0</v>
      </c>
      <c r="Q3013" s="38">
        <v>0</v>
      </c>
      <c r="R3013" s="39" t="str">
        <f t="shared" si="608"/>
        <v xml:space="preserve"> </v>
      </c>
      <c r="S3013" s="40"/>
      <c r="T3013" s="41" t="str">
        <f t="shared" si="609"/>
        <v/>
      </c>
      <c r="U3013" s="41" t="str">
        <f t="shared" si="610"/>
        <v/>
      </c>
      <c r="V3013" s="41">
        <f t="shared" si="598"/>
        <v>0.08</v>
      </c>
    </row>
    <row r="3014" spans="2:23" ht="16.5" customHeight="1" x14ac:dyDescent="0.25">
      <c r="B3014"/>
      <c r="C3014" s="33">
        <v>0</v>
      </c>
      <c r="D3014" s="34">
        <f>_xlfn.XLOOKUP($B3014,[1]Redo!$A:$A,[1]Redo!$AD:$AD)</f>
        <v>0</v>
      </c>
      <c r="E3014" s="35">
        <v>1326</v>
      </c>
      <c r="F3014" s="36">
        <f>_xlfn.XLOOKUP($B3014,'[1]DOT Signs Costs (2)'!$A:$A,'[1]DOT Signs Costs (2)'!$Y:$Y)</f>
        <v>0</v>
      </c>
      <c r="G3014" s="37">
        <f t="shared" si="600"/>
        <v>0</v>
      </c>
      <c r="H3014" s="36">
        <f>_xlfn.XLOOKUP($B3014,'[1]DOT Signs Costs (2)'!$A:$A,'[1]DOT Signs Costs (2)'!$W:$W)</f>
        <v>0</v>
      </c>
      <c r="I3014" s="36">
        <f t="shared" si="599"/>
        <v>0</v>
      </c>
      <c r="J3014" s="36">
        <f t="shared" si="601"/>
        <v>0</v>
      </c>
      <c r="K3014" s="36">
        <f t="shared" si="602"/>
        <v>0</v>
      </c>
      <c r="L3014" s="36">
        <f t="shared" si="603"/>
        <v>0</v>
      </c>
      <c r="M3014" s="36">
        <f t="shared" si="604"/>
        <v>0</v>
      </c>
      <c r="N3014" s="36">
        <f t="shared" si="605"/>
        <v>0</v>
      </c>
      <c r="O3014" s="36">
        <f t="shared" si="606"/>
        <v>0</v>
      </c>
      <c r="P3014" s="36">
        <f t="shared" si="607"/>
        <v>0</v>
      </c>
      <c r="Q3014" s="38">
        <v>0</v>
      </c>
      <c r="R3014" s="39" t="str">
        <f t="shared" si="608"/>
        <v xml:space="preserve"> </v>
      </c>
      <c r="S3014" s="40"/>
      <c r="T3014" s="41" t="str">
        <f t="shared" si="609"/>
        <v/>
      </c>
      <c r="U3014" s="41" t="str">
        <f t="shared" si="610"/>
        <v/>
      </c>
      <c r="V3014" s="41">
        <f t="shared" ref="V3014:V3077" si="611">ROUND($W3014+7.75%,2)</f>
        <v>0.08</v>
      </c>
    </row>
    <row r="3015" spans="2:23" ht="16.5" customHeight="1" x14ac:dyDescent="0.25">
      <c r="B3015" s="43"/>
      <c r="C3015" s="33">
        <v>0</v>
      </c>
      <c r="D3015" s="34">
        <f>_xlfn.XLOOKUP($B3015,[1]Redo!$A:$A,[1]Redo!$AD:$AD)</f>
        <v>0</v>
      </c>
      <c r="E3015" s="35">
        <v>1326</v>
      </c>
      <c r="F3015" s="36">
        <f>_xlfn.XLOOKUP($B3015,'[1]DOT Signs Costs (2)'!$A:$A,'[1]DOT Signs Costs (2)'!$Y:$Y)</f>
        <v>0</v>
      </c>
      <c r="G3015" s="37">
        <f t="shared" si="600"/>
        <v>0</v>
      </c>
      <c r="H3015" s="36">
        <f>_xlfn.XLOOKUP($B3015,'[1]DOT Signs Costs (2)'!$A:$A,'[1]DOT Signs Costs (2)'!$W:$W)</f>
        <v>0</v>
      </c>
      <c r="I3015" s="36">
        <f t="shared" ref="I3015:I3078" si="612">F3015*$K$4</f>
        <v>0</v>
      </c>
      <c r="J3015" s="36">
        <f t="shared" si="601"/>
        <v>0</v>
      </c>
      <c r="K3015" s="36">
        <f t="shared" si="602"/>
        <v>0</v>
      </c>
      <c r="L3015" s="36">
        <f t="shared" si="603"/>
        <v>0</v>
      </c>
      <c r="M3015" s="36">
        <f t="shared" si="604"/>
        <v>0</v>
      </c>
      <c r="N3015" s="36">
        <f t="shared" si="605"/>
        <v>0</v>
      </c>
      <c r="O3015" s="36">
        <f t="shared" si="606"/>
        <v>0</v>
      </c>
      <c r="P3015" s="36">
        <f t="shared" si="607"/>
        <v>0</v>
      </c>
      <c r="Q3015" s="38">
        <v>0</v>
      </c>
      <c r="R3015" s="39" t="str">
        <f t="shared" si="608"/>
        <v xml:space="preserve"> </v>
      </c>
      <c r="S3015" s="40"/>
      <c r="T3015" s="41" t="str">
        <f t="shared" si="609"/>
        <v/>
      </c>
      <c r="U3015" s="41" t="str">
        <f t="shared" si="610"/>
        <v/>
      </c>
      <c r="V3015" s="41">
        <f t="shared" si="611"/>
        <v>0.08</v>
      </c>
    </row>
    <row r="3016" spans="2:23" ht="16.5" customHeight="1" x14ac:dyDescent="0.25">
      <c r="B3016"/>
      <c r="C3016" s="33">
        <v>0</v>
      </c>
      <c r="D3016" s="34">
        <f>_xlfn.XLOOKUP($B3016,[1]Redo!$A:$A,[1]Redo!$AD:$AD)</f>
        <v>0</v>
      </c>
      <c r="E3016" s="35">
        <v>1326</v>
      </c>
      <c r="F3016" s="36">
        <f>_xlfn.XLOOKUP($B3016,'[1]DOT Signs Costs (2)'!$A:$A,'[1]DOT Signs Costs (2)'!$Y:$Y)</f>
        <v>0</v>
      </c>
      <c r="G3016" s="37">
        <f t="shared" si="600"/>
        <v>0</v>
      </c>
      <c r="H3016" s="36">
        <f>_xlfn.XLOOKUP($B3016,'[1]DOT Signs Costs (2)'!$A:$A,'[1]DOT Signs Costs (2)'!$W:$W)</f>
        <v>0</v>
      </c>
      <c r="I3016" s="36">
        <f t="shared" si="612"/>
        <v>0</v>
      </c>
      <c r="J3016" s="36">
        <f t="shared" si="601"/>
        <v>0</v>
      </c>
      <c r="K3016" s="36">
        <f t="shared" si="602"/>
        <v>0</v>
      </c>
      <c r="L3016" s="36">
        <f t="shared" si="603"/>
        <v>0</v>
      </c>
      <c r="M3016" s="36">
        <f t="shared" si="604"/>
        <v>0</v>
      </c>
      <c r="N3016" s="36">
        <f t="shared" si="605"/>
        <v>0</v>
      </c>
      <c r="O3016" s="36">
        <f t="shared" si="606"/>
        <v>0</v>
      </c>
      <c r="P3016" s="36">
        <f t="shared" si="607"/>
        <v>0</v>
      </c>
      <c r="Q3016" s="38">
        <v>0</v>
      </c>
      <c r="R3016" s="39" t="str">
        <f t="shared" si="608"/>
        <v xml:space="preserve"> </v>
      </c>
      <c r="S3016" s="40"/>
      <c r="T3016" s="41" t="str">
        <f t="shared" si="609"/>
        <v/>
      </c>
      <c r="U3016" s="41" t="str">
        <f t="shared" si="610"/>
        <v/>
      </c>
      <c r="V3016" s="41">
        <f t="shared" si="611"/>
        <v>0.08</v>
      </c>
    </row>
    <row r="3017" spans="2:23" ht="16.5" customHeight="1" x14ac:dyDescent="0.25">
      <c r="B3017" s="43"/>
      <c r="C3017" s="33">
        <v>0</v>
      </c>
      <c r="D3017" s="34">
        <f>_xlfn.XLOOKUP($B3017,[1]Redo!$A:$A,[1]Redo!$AD:$AD)</f>
        <v>0</v>
      </c>
      <c r="E3017" s="35">
        <v>1326</v>
      </c>
      <c r="F3017" s="36">
        <f>_xlfn.XLOOKUP($B3017,'[1]DOT Signs Costs (2)'!$A:$A,'[1]DOT Signs Costs (2)'!$Y:$Y)</f>
        <v>0</v>
      </c>
      <c r="G3017" s="37">
        <f t="shared" si="600"/>
        <v>0</v>
      </c>
      <c r="H3017" s="36">
        <f>_xlfn.XLOOKUP($B3017,'[1]DOT Signs Costs (2)'!$A:$A,'[1]DOT Signs Costs (2)'!$W:$W)</f>
        <v>0</v>
      </c>
      <c r="I3017" s="36">
        <f t="shared" si="612"/>
        <v>0</v>
      </c>
      <c r="J3017" s="36">
        <f t="shared" si="601"/>
        <v>0</v>
      </c>
      <c r="K3017" s="36">
        <f t="shared" si="602"/>
        <v>0</v>
      </c>
      <c r="L3017" s="36">
        <f t="shared" si="603"/>
        <v>0</v>
      </c>
      <c r="M3017" s="36">
        <f t="shared" si="604"/>
        <v>0</v>
      </c>
      <c r="N3017" s="36">
        <f t="shared" si="605"/>
        <v>0</v>
      </c>
      <c r="O3017" s="36">
        <f t="shared" si="606"/>
        <v>0</v>
      </c>
      <c r="P3017" s="36">
        <f t="shared" si="607"/>
        <v>0</v>
      </c>
      <c r="Q3017" s="38">
        <v>0</v>
      </c>
      <c r="R3017" s="39" t="str">
        <f t="shared" si="608"/>
        <v xml:space="preserve"> </v>
      </c>
      <c r="S3017" s="40"/>
      <c r="T3017" s="41" t="str">
        <f t="shared" si="609"/>
        <v/>
      </c>
      <c r="U3017" s="41" t="str">
        <f t="shared" si="610"/>
        <v/>
      </c>
      <c r="V3017" s="41">
        <f t="shared" si="611"/>
        <v>0.08</v>
      </c>
    </row>
    <row r="3018" spans="2:23" ht="16.5" customHeight="1" x14ac:dyDescent="0.25">
      <c r="B3018"/>
      <c r="C3018" s="33">
        <v>0</v>
      </c>
      <c r="D3018" s="34">
        <f>_xlfn.XLOOKUP($B3018,[1]Redo!$A:$A,[1]Redo!$AD:$AD)</f>
        <v>0</v>
      </c>
      <c r="E3018" s="35">
        <v>1326</v>
      </c>
      <c r="F3018" s="36">
        <f>_xlfn.XLOOKUP($B3018,'[1]DOT Signs Costs (2)'!$A:$A,'[1]DOT Signs Costs (2)'!$Y:$Y)</f>
        <v>0</v>
      </c>
      <c r="G3018" s="37">
        <f t="shared" ref="G3018:G3081" si="613">IFERROR(SUM(F3018*60), " ")</f>
        <v>0</v>
      </c>
      <c r="H3018" s="36">
        <f>_xlfn.XLOOKUP($B3018,'[1]DOT Signs Costs (2)'!$A:$A,'[1]DOT Signs Costs (2)'!$W:$W)</f>
        <v>0</v>
      </c>
      <c r="I3018" s="36">
        <f t="shared" si="612"/>
        <v>0</v>
      </c>
      <c r="J3018" s="36">
        <f t="shared" ref="J3018:J3081" si="614">IFERROR(SUM($J$4*F3018), " " )</f>
        <v>0</v>
      </c>
      <c r="K3018" s="36">
        <f t="shared" ref="K3018:K3081" si="615">IFERROR(SUM($K$4*F3018), " ")</f>
        <v>0</v>
      </c>
      <c r="L3018" s="36">
        <f t="shared" ref="L3018:L3081" si="616">IFERROR(SUM(H3018+J3018+K3018), " ")</f>
        <v>0</v>
      </c>
      <c r="M3018" s="36">
        <f t="shared" ref="M3018:M3081" si="617">IFERROR(SUM(L3018*$M$4), " ")</f>
        <v>0</v>
      </c>
      <c r="N3018" s="36">
        <f t="shared" ref="N3018:N3081" si="618">IFERROR(SUM(L3018+M3018), " ")</f>
        <v>0</v>
      </c>
      <c r="O3018" s="36">
        <f t="shared" ref="O3018:O3081" si="619">IFERROR(SUM(N3018*$O$4), " ")</f>
        <v>0</v>
      </c>
      <c r="P3018" s="36">
        <f t="shared" ref="P3018:P3081" si="620">IFERROR(SUM(O3018+N3018),"")</f>
        <v>0</v>
      </c>
      <c r="Q3018" s="38">
        <v>0</v>
      </c>
      <c r="R3018" s="39" t="str">
        <f t="shared" ref="R3018:R3081" si="621">IFERROR(SUM(Q3018-P3018)/(P3018)," ")</f>
        <v xml:space="preserve"> </v>
      </c>
      <c r="S3018" s="40"/>
      <c r="T3018" s="41" t="str">
        <f t="shared" ref="T3018:T3081" si="622">IF(S3018=0,"",Q3018*S3018)</f>
        <v/>
      </c>
      <c r="U3018" s="41" t="str">
        <f t="shared" ref="U3018:U3081" si="623">IFERROR(T3018-(P3018*S3018),"")</f>
        <v/>
      </c>
      <c r="V3018" s="41">
        <f t="shared" si="611"/>
        <v>0.08</v>
      </c>
    </row>
    <row r="3019" spans="2:23" ht="16.5" customHeight="1" x14ac:dyDescent="0.25">
      <c r="B3019" s="43"/>
      <c r="C3019" s="33">
        <v>0</v>
      </c>
      <c r="D3019" s="34">
        <f>_xlfn.XLOOKUP($B3019,[1]Redo!$A:$A,[1]Redo!$AD:$AD)</f>
        <v>0</v>
      </c>
      <c r="E3019" s="35">
        <v>1326</v>
      </c>
      <c r="F3019" s="36">
        <f>_xlfn.XLOOKUP($B3019,'[1]DOT Signs Costs (2)'!$A:$A,'[1]DOT Signs Costs (2)'!$Y:$Y)</f>
        <v>0</v>
      </c>
      <c r="G3019" s="37">
        <f t="shared" si="613"/>
        <v>0</v>
      </c>
      <c r="H3019" s="36">
        <f>_xlfn.XLOOKUP($B3019,'[1]DOT Signs Costs (2)'!$A:$A,'[1]DOT Signs Costs (2)'!$W:$W)</f>
        <v>0</v>
      </c>
      <c r="I3019" s="36">
        <f t="shared" si="612"/>
        <v>0</v>
      </c>
      <c r="J3019" s="36">
        <f t="shared" si="614"/>
        <v>0</v>
      </c>
      <c r="K3019" s="36">
        <f t="shared" si="615"/>
        <v>0</v>
      </c>
      <c r="L3019" s="36">
        <f t="shared" si="616"/>
        <v>0</v>
      </c>
      <c r="M3019" s="36">
        <f t="shared" si="617"/>
        <v>0</v>
      </c>
      <c r="N3019" s="36">
        <f t="shared" si="618"/>
        <v>0</v>
      </c>
      <c r="O3019" s="36">
        <f t="shared" si="619"/>
        <v>0</v>
      </c>
      <c r="P3019" s="36">
        <f t="shared" si="620"/>
        <v>0</v>
      </c>
      <c r="Q3019" s="38">
        <v>0</v>
      </c>
      <c r="R3019" s="39" t="str">
        <f t="shared" si="621"/>
        <v xml:space="preserve"> </v>
      </c>
      <c r="S3019" s="40"/>
      <c r="T3019" s="41" t="str">
        <f t="shared" si="622"/>
        <v/>
      </c>
      <c r="U3019" s="41" t="str">
        <f t="shared" si="623"/>
        <v/>
      </c>
      <c r="V3019" s="41">
        <f t="shared" si="611"/>
        <v>0.08</v>
      </c>
    </row>
    <row r="3020" spans="2:23" ht="16.5" customHeight="1" x14ac:dyDescent="0.25">
      <c r="B3020"/>
      <c r="C3020" s="33">
        <v>0</v>
      </c>
      <c r="D3020" s="34">
        <f>_xlfn.XLOOKUP($B3020,[1]Redo!$A:$A,[1]Redo!$AD:$AD)</f>
        <v>0</v>
      </c>
      <c r="E3020" s="35">
        <v>1326</v>
      </c>
      <c r="F3020" s="36">
        <f>_xlfn.XLOOKUP($B3020,'[1]DOT Signs Costs (2)'!$A:$A,'[1]DOT Signs Costs (2)'!$Y:$Y)</f>
        <v>0</v>
      </c>
      <c r="G3020" s="37">
        <f t="shared" si="613"/>
        <v>0</v>
      </c>
      <c r="H3020" s="36">
        <f>_xlfn.XLOOKUP($B3020,'[1]DOT Signs Costs (2)'!$A:$A,'[1]DOT Signs Costs (2)'!$W:$W)</f>
        <v>0</v>
      </c>
      <c r="I3020" s="36">
        <f t="shared" si="612"/>
        <v>0</v>
      </c>
      <c r="J3020" s="36">
        <f t="shared" si="614"/>
        <v>0</v>
      </c>
      <c r="K3020" s="36">
        <f t="shared" si="615"/>
        <v>0</v>
      </c>
      <c r="L3020" s="36">
        <f t="shared" si="616"/>
        <v>0</v>
      </c>
      <c r="M3020" s="36">
        <f t="shared" si="617"/>
        <v>0</v>
      </c>
      <c r="N3020" s="36">
        <f t="shared" si="618"/>
        <v>0</v>
      </c>
      <c r="O3020" s="36">
        <f t="shared" si="619"/>
        <v>0</v>
      </c>
      <c r="P3020" s="36">
        <f t="shared" si="620"/>
        <v>0</v>
      </c>
      <c r="Q3020" s="38">
        <v>0</v>
      </c>
      <c r="R3020" s="39" t="str">
        <f t="shared" si="621"/>
        <v xml:space="preserve"> </v>
      </c>
      <c r="S3020" s="40"/>
      <c r="T3020" s="41" t="str">
        <f t="shared" si="622"/>
        <v/>
      </c>
      <c r="U3020" s="41" t="str">
        <f t="shared" si="623"/>
        <v/>
      </c>
      <c r="V3020" s="41">
        <f t="shared" si="611"/>
        <v>0.08</v>
      </c>
    </row>
    <row r="3021" spans="2:23" ht="16.5" customHeight="1" x14ac:dyDescent="0.25">
      <c r="B3021" s="43"/>
      <c r="C3021" s="33">
        <v>0</v>
      </c>
      <c r="D3021" s="34">
        <f>_xlfn.XLOOKUP($B3021,[1]Redo!$A:$A,[1]Redo!$AD:$AD)</f>
        <v>0</v>
      </c>
      <c r="E3021" s="35">
        <v>1326</v>
      </c>
      <c r="F3021" s="36">
        <f>_xlfn.XLOOKUP($B3021,'[1]DOT Signs Costs (2)'!$A:$A,'[1]DOT Signs Costs (2)'!$Y:$Y)</f>
        <v>0</v>
      </c>
      <c r="G3021" s="37">
        <f t="shared" si="613"/>
        <v>0</v>
      </c>
      <c r="H3021" s="36">
        <f>_xlfn.XLOOKUP($B3021,'[1]DOT Signs Costs (2)'!$A:$A,'[1]DOT Signs Costs (2)'!$W:$W)</f>
        <v>0</v>
      </c>
      <c r="I3021" s="36">
        <f t="shared" si="612"/>
        <v>0</v>
      </c>
      <c r="J3021" s="36">
        <f t="shared" si="614"/>
        <v>0</v>
      </c>
      <c r="K3021" s="36">
        <f t="shared" si="615"/>
        <v>0</v>
      </c>
      <c r="L3021" s="36">
        <f t="shared" si="616"/>
        <v>0</v>
      </c>
      <c r="M3021" s="36">
        <f t="shared" si="617"/>
        <v>0</v>
      </c>
      <c r="N3021" s="36">
        <f t="shared" si="618"/>
        <v>0</v>
      </c>
      <c r="O3021" s="36">
        <f t="shared" si="619"/>
        <v>0</v>
      </c>
      <c r="P3021" s="36">
        <f t="shared" si="620"/>
        <v>0</v>
      </c>
      <c r="Q3021" s="38">
        <v>0</v>
      </c>
      <c r="R3021" s="39" t="str">
        <f t="shared" si="621"/>
        <v xml:space="preserve"> </v>
      </c>
      <c r="S3021" s="40"/>
      <c r="T3021" s="41" t="str">
        <f t="shared" si="622"/>
        <v/>
      </c>
      <c r="U3021" s="41" t="str">
        <f t="shared" si="623"/>
        <v/>
      </c>
      <c r="V3021" s="41">
        <f t="shared" si="611"/>
        <v>0.08</v>
      </c>
    </row>
    <row r="3022" spans="2:23" ht="16.5" customHeight="1" x14ac:dyDescent="0.25">
      <c r="B3022"/>
      <c r="C3022" s="33">
        <v>0</v>
      </c>
      <c r="D3022" s="34">
        <f>_xlfn.XLOOKUP($B3022,[1]Redo!$A:$A,[1]Redo!$AD:$AD)</f>
        <v>0</v>
      </c>
      <c r="E3022" s="35">
        <v>1326</v>
      </c>
      <c r="F3022" s="36">
        <f>_xlfn.XLOOKUP($B3022,'[1]DOT Signs Costs (2)'!$A:$A,'[1]DOT Signs Costs (2)'!$Y:$Y)</f>
        <v>0</v>
      </c>
      <c r="G3022" s="37">
        <f t="shared" si="613"/>
        <v>0</v>
      </c>
      <c r="H3022" s="36">
        <f>_xlfn.XLOOKUP($B3022,'[1]DOT Signs Costs (2)'!$A:$A,'[1]DOT Signs Costs (2)'!$W:$W)</f>
        <v>0</v>
      </c>
      <c r="I3022" s="36">
        <f t="shared" si="612"/>
        <v>0</v>
      </c>
      <c r="J3022" s="36">
        <f t="shared" si="614"/>
        <v>0</v>
      </c>
      <c r="K3022" s="36">
        <f t="shared" si="615"/>
        <v>0</v>
      </c>
      <c r="L3022" s="36">
        <f t="shared" si="616"/>
        <v>0</v>
      </c>
      <c r="M3022" s="36">
        <f t="shared" si="617"/>
        <v>0</v>
      </c>
      <c r="N3022" s="36">
        <f t="shared" si="618"/>
        <v>0</v>
      </c>
      <c r="O3022" s="36">
        <f t="shared" si="619"/>
        <v>0</v>
      </c>
      <c r="P3022" s="36">
        <f t="shared" si="620"/>
        <v>0</v>
      </c>
      <c r="Q3022" s="38">
        <v>0</v>
      </c>
      <c r="R3022" s="39" t="str">
        <f t="shared" si="621"/>
        <v xml:space="preserve"> </v>
      </c>
      <c r="S3022" s="40"/>
      <c r="T3022" s="41" t="str">
        <f t="shared" si="622"/>
        <v/>
      </c>
      <c r="U3022" s="41" t="str">
        <f t="shared" si="623"/>
        <v/>
      </c>
      <c r="V3022" s="41">
        <f t="shared" si="611"/>
        <v>0.08</v>
      </c>
    </row>
    <row r="3023" spans="2:23" ht="16.5" customHeight="1" x14ac:dyDescent="0.25">
      <c r="B3023" s="43"/>
      <c r="C3023" s="33">
        <v>0</v>
      </c>
      <c r="D3023" s="34">
        <f>_xlfn.XLOOKUP($B3023,[1]Redo!$A:$A,[1]Redo!$AD:$AD)</f>
        <v>0</v>
      </c>
      <c r="E3023" s="35">
        <v>1326</v>
      </c>
      <c r="F3023" s="36">
        <f>_xlfn.XLOOKUP($B3023,'[1]DOT Signs Costs (2)'!$A:$A,'[1]DOT Signs Costs (2)'!$Y:$Y)</f>
        <v>0</v>
      </c>
      <c r="G3023" s="37">
        <f t="shared" si="613"/>
        <v>0</v>
      </c>
      <c r="H3023" s="36">
        <f>_xlfn.XLOOKUP($B3023,'[1]DOT Signs Costs (2)'!$A:$A,'[1]DOT Signs Costs (2)'!$W:$W)</f>
        <v>0</v>
      </c>
      <c r="I3023" s="36">
        <f t="shared" si="612"/>
        <v>0</v>
      </c>
      <c r="J3023" s="36">
        <f t="shared" si="614"/>
        <v>0</v>
      </c>
      <c r="K3023" s="36">
        <f t="shared" si="615"/>
        <v>0</v>
      </c>
      <c r="L3023" s="36">
        <f t="shared" si="616"/>
        <v>0</v>
      </c>
      <c r="M3023" s="36">
        <f t="shared" si="617"/>
        <v>0</v>
      </c>
      <c r="N3023" s="36">
        <f t="shared" si="618"/>
        <v>0</v>
      </c>
      <c r="O3023" s="36">
        <f t="shared" si="619"/>
        <v>0</v>
      </c>
      <c r="P3023" s="36">
        <f t="shared" si="620"/>
        <v>0</v>
      </c>
      <c r="Q3023" s="38">
        <v>0</v>
      </c>
      <c r="R3023" s="39" t="str">
        <f t="shared" si="621"/>
        <v xml:space="preserve"> </v>
      </c>
      <c r="S3023" s="40"/>
      <c r="T3023" s="41" t="str">
        <f t="shared" si="622"/>
        <v/>
      </c>
      <c r="U3023" s="41" t="str">
        <f t="shared" si="623"/>
        <v/>
      </c>
      <c r="V3023" s="41">
        <f t="shared" si="611"/>
        <v>0.08</v>
      </c>
    </row>
    <row r="3024" spans="2:23" ht="16.5" customHeight="1" x14ac:dyDescent="0.25">
      <c r="B3024"/>
      <c r="C3024" s="33">
        <v>0</v>
      </c>
      <c r="D3024" s="34">
        <f>_xlfn.XLOOKUP($B3024,[1]Redo!$A:$A,[1]Redo!$AD:$AD)</f>
        <v>0</v>
      </c>
      <c r="E3024" s="35">
        <v>1326</v>
      </c>
      <c r="F3024" s="36">
        <f>_xlfn.XLOOKUP($B3024,'[1]DOT Signs Costs (2)'!$A:$A,'[1]DOT Signs Costs (2)'!$Y:$Y)</f>
        <v>0</v>
      </c>
      <c r="G3024" s="37">
        <f t="shared" si="613"/>
        <v>0</v>
      </c>
      <c r="H3024" s="36">
        <f>_xlfn.XLOOKUP($B3024,'[1]DOT Signs Costs (2)'!$A:$A,'[1]DOT Signs Costs (2)'!$W:$W)</f>
        <v>0</v>
      </c>
      <c r="I3024" s="36">
        <f t="shared" si="612"/>
        <v>0</v>
      </c>
      <c r="J3024" s="36">
        <f t="shared" si="614"/>
        <v>0</v>
      </c>
      <c r="K3024" s="36">
        <f t="shared" si="615"/>
        <v>0</v>
      </c>
      <c r="L3024" s="36">
        <f t="shared" si="616"/>
        <v>0</v>
      </c>
      <c r="M3024" s="36">
        <f t="shared" si="617"/>
        <v>0</v>
      </c>
      <c r="N3024" s="36">
        <f t="shared" si="618"/>
        <v>0</v>
      </c>
      <c r="O3024" s="36">
        <f t="shared" si="619"/>
        <v>0</v>
      </c>
      <c r="P3024" s="36">
        <f t="shared" si="620"/>
        <v>0</v>
      </c>
      <c r="Q3024" s="38">
        <v>0</v>
      </c>
      <c r="R3024" s="39" t="str">
        <f t="shared" si="621"/>
        <v xml:space="preserve"> </v>
      </c>
      <c r="S3024" s="40"/>
      <c r="T3024" s="41" t="str">
        <f t="shared" si="622"/>
        <v/>
      </c>
      <c r="U3024" s="41" t="str">
        <f t="shared" si="623"/>
        <v/>
      </c>
      <c r="V3024" s="41">
        <f t="shared" si="611"/>
        <v>0.08</v>
      </c>
    </row>
    <row r="3025" spans="2:22" ht="16.5" customHeight="1" x14ac:dyDescent="0.25">
      <c r="B3025" s="43"/>
      <c r="C3025" s="33">
        <v>0</v>
      </c>
      <c r="D3025" s="34">
        <f>_xlfn.XLOOKUP($B3025,[1]Redo!$A:$A,[1]Redo!$AD:$AD)</f>
        <v>0</v>
      </c>
      <c r="E3025" s="35">
        <v>1326</v>
      </c>
      <c r="F3025" s="36">
        <f>_xlfn.XLOOKUP($B3025,'[1]DOT Signs Costs (2)'!$A:$A,'[1]DOT Signs Costs (2)'!$Y:$Y)</f>
        <v>0</v>
      </c>
      <c r="G3025" s="37">
        <f t="shared" si="613"/>
        <v>0</v>
      </c>
      <c r="H3025" s="36">
        <f>_xlfn.XLOOKUP($B3025,'[1]DOT Signs Costs (2)'!$A:$A,'[1]DOT Signs Costs (2)'!$W:$W)</f>
        <v>0</v>
      </c>
      <c r="I3025" s="36">
        <f t="shared" si="612"/>
        <v>0</v>
      </c>
      <c r="J3025" s="36">
        <f t="shared" si="614"/>
        <v>0</v>
      </c>
      <c r="K3025" s="36">
        <f t="shared" si="615"/>
        <v>0</v>
      </c>
      <c r="L3025" s="36">
        <f t="shared" si="616"/>
        <v>0</v>
      </c>
      <c r="M3025" s="36">
        <f t="shared" si="617"/>
        <v>0</v>
      </c>
      <c r="N3025" s="36">
        <f t="shared" si="618"/>
        <v>0</v>
      </c>
      <c r="O3025" s="36">
        <f t="shared" si="619"/>
        <v>0</v>
      </c>
      <c r="P3025" s="36">
        <f t="shared" si="620"/>
        <v>0</v>
      </c>
      <c r="Q3025" s="38">
        <v>0</v>
      </c>
      <c r="R3025" s="39" t="str">
        <f t="shared" si="621"/>
        <v xml:space="preserve"> </v>
      </c>
      <c r="S3025" s="40"/>
      <c r="T3025" s="41" t="str">
        <f t="shared" si="622"/>
        <v/>
      </c>
      <c r="U3025" s="41" t="str">
        <f t="shared" si="623"/>
        <v/>
      </c>
      <c r="V3025" s="41">
        <f t="shared" si="611"/>
        <v>0.08</v>
      </c>
    </row>
    <row r="3026" spans="2:22" ht="16.5" customHeight="1" x14ac:dyDescent="0.25">
      <c r="B3026"/>
      <c r="C3026" s="33">
        <v>0</v>
      </c>
      <c r="D3026" s="34">
        <f>_xlfn.XLOOKUP($B3026,[1]Redo!$A:$A,[1]Redo!$AD:$AD)</f>
        <v>0</v>
      </c>
      <c r="E3026" s="35">
        <v>1326</v>
      </c>
      <c r="F3026" s="36">
        <f>_xlfn.XLOOKUP($B3026,'[1]DOT Signs Costs (2)'!$A:$A,'[1]DOT Signs Costs (2)'!$Y:$Y)</f>
        <v>0</v>
      </c>
      <c r="G3026" s="37">
        <f t="shared" si="613"/>
        <v>0</v>
      </c>
      <c r="H3026" s="36">
        <f>_xlfn.XLOOKUP($B3026,'[1]DOT Signs Costs (2)'!$A:$A,'[1]DOT Signs Costs (2)'!$W:$W)</f>
        <v>0</v>
      </c>
      <c r="I3026" s="36">
        <f t="shared" si="612"/>
        <v>0</v>
      </c>
      <c r="J3026" s="36">
        <f t="shared" si="614"/>
        <v>0</v>
      </c>
      <c r="K3026" s="36">
        <f t="shared" si="615"/>
        <v>0</v>
      </c>
      <c r="L3026" s="36">
        <f t="shared" si="616"/>
        <v>0</v>
      </c>
      <c r="M3026" s="36">
        <f t="shared" si="617"/>
        <v>0</v>
      </c>
      <c r="N3026" s="36">
        <f t="shared" si="618"/>
        <v>0</v>
      </c>
      <c r="O3026" s="36">
        <f t="shared" si="619"/>
        <v>0</v>
      </c>
      <c r="P3026" s="36">
        <f t="shared" si="620"/>
        <v>0</v>
      </c>
      <c r="Q3026" s="38">
        <v>0</v>
      </c>
      <c r="R3026" s="39" t="str">
        <f t="shared" si="621"/>
        <v xml:space="preserve"> </v>
      </c>
      <c r="S3026" s="40"/>
      <c r="T3026" s="41" t="str">
        <f t="shared" si="622"/>
        <v/>
      </c>
      <c r="U3026" s="41" t="str">
        <f t="shared" si="623"/>
        <v/>
      </c>
      <c r="V3026" s="41">
        <f t="shared" si="611"/>
        <v>0.08</v>
      </c>
    </row>
    <row r="3027" spans="2:22" ht="16.5" customHeight="1" x14ac:dyDescent="0.25">
      <c r="B3027" s="43"/>
      <c r="C3027" s="33">
        <v>0</v>
      </c>
      <c r="D3027" s="34">
        <f>_xlfn.XLOOKUP($B3027,[1]Redo!$A:$A,[1]Redo!$AD:$AD)</f>
        <v>0</v>
      </c>
      <c r="E3027" s="35">
        <v>1326</v>
      </c>
      <c r="F3027" s="36">
        <f>_xlfn.XLOOKUP($B3027,'[1]DOT Signs Costs (2)'!$A:$A,'[1]DOT Signs Costs (2)'!$Y:$Y)</f>
        <v>0</v>
      </c>
      <c r="G3027" s="37">
        <f t="shared" si="613"/>
        <v>0</v>
      </c>
      <c r="H3027" s="36">
        <f>_xlfn.XLOOKUP($B3027,'[1]DOT Signs Costs (2)'!$A:$A,'[1]DOT Signs Costs (2)'!$W:$W)</f>
        <v>0</v>
      </c>
      <c r="I3027" s="36">
        <f t="shared" si="612"/>
        <v>0</v>
      </c>
      <c r="J3027" s="36">
        <f t="shared" si="614"/>
        <v>0</v>
      </c>
      <c r="K3027" s="36">
        <f t="shared" si="615"/>
        <v>0</v>
      </c>
      <c r="L3027" s="36">
        <f t="shared" si="616"/>
        <v>0</v>
      </c>
      <c r="M3027" s="36">
        <f t="shared" si="617"/>
        <v>0</v>
      </c>
      <c r="N3027" s="36">
        <f t="shared" si="618"/>
        <v>0</v>
      </c>
      <c r="O3027" s="36">
        <f t="shared" si="619"/>
        <v>0</v>
      </c>
      <c r="P3027" s="36">
        <f t="shared" si="620"/>
        <v>0</v>
      </c>
      <c r="Q3027" s="38">
        <v>0</v>
      </c>
      <c r="R3027" s="39" t="str">
        <f t="shared" si="621"/>
        <v xml:space="preserve"> </v>
      </c>
      <c r="S3027" s="40"/>
      <c r="T3027" s="41" t="str">
        <f t="shared" si="622"/>
        <v/>
      </c>
      <c r="U3027" s="41" t="str">
        <f t="shared" si="623"/>
        <v/>
      </c>
      <c r="V3027" s="41">
        <f t="shared" si="611"/>
        <v>0.08</v>
      </c>
    </row>
    <row r="3028" spans="2:22" ht="16.5" customHeight="1" x14ac:dyDescent="0.25">
      <c r="B3028"/>
      <c r="C3028" s="33">
        <v>0</v>
      </c>
      <c r="D3028" s="34">
        <f>_xlfn.XLOOKUP($B3028,[1]Redo!$A:$A,[1]Redo!$AD:$AD)</f>
        <v>0</v>
      </c>
      <c r="E3028" s="35">
        <v>1326</v>
      </c>
      <c r="F3028" s="36">
        <f>_xlfn.XLOOKUP($B3028,'[1]DOT Signs Costs (2)'!$A:$A,'[1]DOT Signs Costs (2)'!$Y:$Y)</f>
        <v>0</v>
      </c>
      <c r="G3028" s="37">
        <f t="shared" si="613"/>
        <v>0</v>
      </c>
      <c r="H3028" s="36">
        <f>_xlfn.XLOOKUP($B3028,'[1]DOT Signs Costs (2)'!$A:$A,'[1]DOT Signs Costs (2)'!$W:$W)</f>
        <v>0</v>
      </c>
      <c r="I3028" s="36">
        <f t="shared" si="612"/>
        <v>0</v>
      </c>
      <c r="J3028" s="36">
        <f t="shared" si="614"/>
        <v>0</v>
      </c>
      <c r="K3028" s="36">
        <f t="shared" si="615"/>
        <v>0</v>
      </c>
      <c r="L3028" s="36">
        <f t="shared" si="616"/>
        <v>0</v>
      </c>
      <c r="M3028" s="36">
        <f t="shared" si="617"/>
        <v>0</v>
      </c>
      <c r="N3028" s="36">
        <f t="shared" si="618"/>
        <v>0</v>
      </c>
      <c r="O3028" s="36">
        <f t="shared" si="619"/>
        <v>0</v>
      </c>
      <c r="P3028" s="36">
        <f t="shared" si="620"/>
        <v>0</v>
      </c>
      <c r="Q3028" s="38">
        <v>0</v>
      </c>
      <c r="R3028" s="39" t="str">
        <f t="shared" si="621"/>
        <v xml:space="preserve"> </v>
      </c>
      <c r="S3028" s="40"/>
      <c r="T3028" s="41" t="str">
        <f t="shared" si="622"/>
        <v/>
      </c>
      <c r="U3028" s="41" t="str">
        <f t="shared" si="623"/>
        <v/>
      </c>
      <c r="V3028" s="41">
        <f t="shared" si="611"/>
        <v>0.08</v>
      </c>
    </row>
    <row r="3029" spans="2:22" ht="16.5" customHeight="1" x14ac:dyDescent="0.25">
      <c r="B3029" s="43"/>
      <c r="C3029" s="33">
        <v>0</v>
      </c>
      <c r="D3029" s="34">
        <f>_xlfn.XLOOKUP($B3029,[1]Redo!$A:$A,[1]Redo!$AD:$AD)</f>
        <v>0</v>
      </c>
      <c r="E3029" s="35">
        <v>1326</v>
      </c>
      <c r="F3029" s="36">
        <f>_xlfn.XLOOKUP($B3029,'[1]DOT Signs Costs (2)'!$A:$A,'[1]DOT Signs Costs (2)'!$Y:$Y)</f>
        <v>0</v>
      </c>
      <c r="G3029" s="37">
        <f t="shared" si="613"/>
        <v>0</v>
      </c>
      <c r="H3029" s="36">
        <f>_xlfn.XLOOKUP($B3029,'[1]DOT Signs Costs (2)'!$A:$A,'[1]DOT Signs Costs (2)'!$W:$W)</f>
        <v>0</v>
      </c>
      <c r="I3029" s="36">
        <f t="shared" si="612"/>
        <v>0</v>
      </c>
      <c r="J3029" s="36">
        <f t="shared" si="614"/>
        <v>0</v>
      </c>
      <c r="K3029" s="36">
        <f t="shared" si="615"/>
        <v>0</v>
      </c>
      <c r="L3029" s="36">
        <f t="shared" si="616"/>
        <v>0</v>
      </c>
      <c r="M3029" s="36">
        <f t="shared" si="617"/>
        <v>0</v>
      </c>
      <c r="N3029" s="36">
        <f t="shared" si="618"/>
        <v>0</v>
      </c>
      <c r="O3029" s="36">
        <f t="shared" si="619"/>
        <v>0</v>
      </c>
      <c r="P3029" s="36">
        <f t="shared" si="620"/>
        <v>0</v>
      </c>
      <c r="Q3029" s="38">
        <v>0</v>
      </c>
      <c r="R3029" s="39" t="str">
        <f t="shared" si="621"/>
        <v xml:space="preserve"> </v>
      </c>
      <c r="S3029" s="40"/>
      <c r="T3029" s="41" t="str">
        <f t="shared" si="622"/>
        <v/>
      </c>
      <c r="U3029" s="41" t="str">
        <f t="shared" si="623"/>
        <v/>
      </c>
      <c r="V3029" s="41">
        <f t="shared" si="611"/>
        <v>0.08</v>
      </c>
    </row>
    <row r="3030" spans="2:22" ht="16.5" customHeight="1" x14ac:dyDescent="0.25">
      <c r="B3030"/>
      <c r="C3030" s="33">
        <v>0</v>
      </c>
      <c r="D3030" s="34">
        <f>_xlfn.XLOOKUP($B3030,[1]Redo!$A:$A,[1]Redo!$AD:$AD)</f>
        <v>0</v>
      </c>
      <c r="E3030" s="35">
        <v>1326</v>
      </c>
      <c r="F3030" s="36">
        <f>_xlfn.XLOOKUP($B3030,'[1]DOT Signs Costs (2)'!$A:$A,'[1]DOT Signs Costs (2)'!$Y:$Y)</f>
        <v>0</v>
      </c>
      <c r="G3030" s="37">
        <f t="shared" si="613"/>
        <v>0</v>
      </c>
      <c r="H3030" s="36">
        <f>_xlfn.XLOOKUP($B3030,'[1]DOT Signs Costs (2)'!$A:$A,'[1]DOT Signs Costs (2)'!$W:$W)</f>
        <v>0</v>
      </c>
      <c r="I3030" s="36">
        <f t="shared" si="612"/>
        <v>0</v>
      </c>
      <c r="J3030" s="36">
        <f t="shared" si="614"/>
        <v>0</v>
      </c>
      <c r="K3030" s="36">
        <f t="shared" si="615"/>
        <v>0</v>
      </c>
      <c r="L3030" s="36">
        <f t="shared" si="616"/>
        <v>0</v>
      </c>
      <c r="M3030" s="36">
        <f t="shared" si="617"/>
        <v>0</v>
      </c>
      <c r="N3030" s="36">
        <f t="shared" si="618"/>
        <v>0</v>
      </c>
      <c r="O3030" s="36">
        <f t="shared" si="619"/>
        <v>0</v>
      </c>
      <c r="P3030" s="36">
        <f t="shared" si="620"/>
        <v>0</v>
      </c>
      <c r="Q3030" s="38">
        <v>0</v>
      </c>
      <c r="R3030" s="39" t="str">
        <f t="shared" si="621"/>
        <v xml:space="preserve"> </v>
      </c>
      <c r="S3030" s="40"/>
      <c r="T3030" s="41" t="str">
        <f t="shared" si="622"/>
        <v/>
      </c>
      <c r="U3030" s="41" t="str">
        <f t="shared" si="623"/>
        <v/>
      </c>
      <c r="V3030" s="41">
        <f t="shared" si="611"/>
        <v>0.08</v>
      </c>
    </row>
    <row r="3031" spans="2:22" ht="16.5" customHeight="1" x14ac:dyDescent="0.25">
      <c r="B3031" s="43"/>
      <c r="C3031" s="33">
        <v>0</v>
      </c>
      <c r="D3031" s="34">
        <f>_xlfn.XLOOKUP($B3031,[1]Redo!$A:$A,[1]Redo!$AD:$AD)</f>
        <v>0</v>
      </c>
      <c r="E3031" s="35">
        <v>1326</v>
      </c>
      <c r="F3031" s="36">
        <f>_xlfn.XLOOKUP($B3031,'[1]DOT Signs Costs (2)'!$A:$A,'[1]DOT Signs Costs (2)'!$Y:$Y)</f>
        <v>0</v>
      </c>
      <c r="G3031" s="37">
        <f t="shared" si="613"/>
        <v>0</v>
      </c>
      <c r="H3031" s="36">
        <f>_xlfn.XLOOKUP($B3031,'[1]DOT Signs Costs (2)'!$A:$A,'[1]DOT Signs Costs (2)'!$W:$W)</f>
        <v>0</v>
      </c>
      <c r="I3031" s="36">
        <f t="shared" si="612"/>
        <v>0</v>
      </c>
      <c r="J3031" s="36">
        <f t="shared" si="614"/>
        <v>0</v>
      </c>
      <c r="K3031" s="36">
        <f t="shared" si="615"/>
        <v>0</v>
      </c>
      <c r="L3031" s="36">
        <f t="shared" si="616"/>
        <v>0</v>
      </c>
      <c r="M3031" s="36">
        <f t="shared" si="617"/>
        <v>0</v>
      </c>
      <c r="N3031" s="36">
        <f t="shared" si="618"/>
        <v>0</v>
      </c>
      <c r="O3031" s="36">
        <f t="shared" si="619"/>
        <v>0</v>
      </c>
      <c r="P3031" s="36">
        <f t="shared" si="620"/>
        <v>0</v>
      </c>
      <c r="Q3031" s="38">
        <v>0</v>
      </c>
      <c r="R3031" s="39" t="str">
        <f t="shared" si="621"/>
        <v xml:space="preserve"> </v>
      </c>
      <c r="S3031" s="40"/>
      <c r="T3031" s="41" t="str">
        <f t="shared" si="622"/>
        <v/>
      </c>
      <c r="U3031" s="41" t="str">
        <f t="shared" si="623"/>
        <v/>
      </c>
      <c r="V3031" s="41">
        <f t="shared" si="611"/>
        <v>0.08</v>
      </c>
    </row>
    <row r="3032" spans="2:22" ht="16.5" customHeight="1" x14ac:dyDescent="0.25">
      <c r="B3032"/>
      <c r="C3032" s="33">
        <v>0</v>
      </c>
      <c r="D3032" s="34">
        <f>_xlfn.XLOOKUP($B3032,[1]Redo!$A:$A,[1]Redo!$AD:$AD)</f>
        <v>0</v>
      </c>
      <c r="E3032" s="35">
        <v>1326</v>
      </c>
      <c r="F3032" s="36">
        <f>_xlfn.XLOOKUP($B3032,'[1]DOT Signs Costs (2)'!$A:$A,'[1]DOT Signs Costs (2)'!$Y:$Y)</f>
        <v>0</v>
      </c>
      <c r="G3032" s="37">
        <f t="shared" si="613"/>
        <v>0</v>
      </c>
      <c r="H3032" s="36">
        <f>_xlfn.XLOOKUP($B3032,'[1]DOT Signs Costs (2)'!$A:$A,'[1]DOT Signs Costs (2)'!$W:$W)</f>
        <v>0</v>
      </c>
      <c r="I3032" s="36">
        <f t="shared" si="612"/>
        <v>0</v>
      </c>
      <c r="J3032" s="36">
        <f t="shared" si="614"/>
        <v>0</v>
      </c>
      <c r="K3032" s="36">
        <f t="shared" si="615"/>
        <v>0</v>
      </c>
      <c r="L3032" s="36">
        <f t="shared" si="616"/>
        <v>0</v>
      </c>
      <c r="M3032" s="36">
        <f t="shared" si="617"/>
        <v>0</v>
      </c>
      <c r="N3032" s="36">
        <f t="shared" si="618"/>
        <v>0</v>
      </c>
      <c r="O3032" s="36">
        <f t="shared" si="619"/>
        <v>0</v>
      </c>
      <c r="P3032" s="36">
        <f t="shared" si="620"/>
        <v>0</v>
      </c>
      <c r="Q3032" s="38">
        <v>0</v>
      </c>
      <c r="R3032" s="39" t="str">
        <f t="shared" si="621"/>
        <v xml:space="preserve"> </v>
      </c>
      <c r="S3032" s="40"/>
      <c r="T3032" s="41" t="str">
        <f t="shared" si="622"/>
        <v/>
      </c>
      <c r="U3032" s="41" t="str">
        <f t="shared" si="623"/>
        <v/>
      </c>
      <c r="V3032" s="41">
        <f t="shared" si="611"/>
        <v>0.08</v>
      </c>
    </row>
    <row r="3033" spans="2:22" ht="16.5" customHeight="1" x14ac:dyDescent="0.25">
      <c r="B3033" s="43"/>
      <c r="C3033" s="33">
        <v>0</v>
      </c>
      <c r="D3033" s="34">
        <f>_xlfn.XLOOKUP($B3033,[1]Redo!$A:$A,[1]Redo!$AD:$AD)</f>
        <v>0</v>
      </c>
      <c r="E3033" s="35">
        <v>1326</v>
      </c>
      <c r="F3033" s="36">
        <f>_xlfn.XLOOKUP($B3033,'[1]DOT Signs Costs (2)'!$A:$A,'[1]DOT Signs Costs (2)'!$Y:$Y)</f>
        <v>0</v>
      </c>
      <c r="G3033" s="37">
        <f t="shared" si="613"/>
        <v>0</v>
      </c>
      <c r="H3033" s="36">
        <f>_xlfn.XLOOKUP($B3033,'[1]DOT Signs Costs (2)'!$A:$A,'[1]DOT Signs Costs (2)'!$W:$W)</f>
        <v>0</v>
      </c>
      <c r="I3033" s="36">
        <f t="shared" si="612"/>
        <v>0</v>
      </c>
      <c r="J3033" s="36">
        <f t="shared" si="614"/>
        <v>0</v>
      </c>
      <c r="K3033" s="36">
        <f t="shared" si="615"/>
        <v>0</v>
      </c>
      <c r="L3033" s="36">
        <f t="shared" si="616"/>
        <v>0</v>
      </c>
      <c r="M3033" s="36">
        <f t="shared" si="617"/>
        <v>0</v>
      </c>
      <c r="N3033" s="36">
        <f t="shared" si="618"/>
        <v>0</v>
      </c>
      <c r="O3033" s="36">
        <f t="shared" si="619"/>
        <v>0</v>
      </c>
      <c r="P3033" s="36">
        <f t="shared" si="620"/>
        <v>0</v>
      </c>
      <c r="Q3033" s="38">
        <v>0</v>
      </c>
      <c r="R3033" s="39" t="str">
        <f t="shared" si="621"/>
        <v xml:space="preserve"> </v>
      </c>
      <c r="S3033" s="40"/>
      <c r="T3033" s="41" t="str">
        <f t="shared" si="622"/>
        <v/>
      </c>
      <c r="U3033" s="41" t="str">
        <f t="shared" si="623"/>
        <v/>
      </c>
      <c r="V3033" s="41">
        <f t="shared" si="611"/>
        <v>0.08</v>
      </c>
    </row>
    <row r="3034" spans="2:22" ht="16.5" customHeight="1" x14ac:dyDescent="0.25">
      <c r="B3034"/>
      <c r="C3034" s="33">
        <v>0</v>
      </c>
      <c r="D3034" s="34">
        <f>_xlfn.XLOOKUP($B3034,[1]Redo!$A:$A,[1]Redo!$AD:$AD)</f>
        <v>0</v>
      </c>
      <c r="E3034" s="35">
        <v>1326</v>
      </c>
      <c r="F3034" s="36">
        <f>_xlfn.XLOOKUP($B3034,'[1]DOT Signs Costs (2)'!$A:$A,'[1]DOT Signs Costs (2)'!$Y:$Y)</f>
        <v>0</v>
      </c>
      <c r="G3034" s="37">
        <f t="shared" si="613"/>
        <v>0</v>
      </c>
      <c r="H3034" s="36">
        <f>_xlfn.XLOOKUP($B3034,'[1]DOT Signs Costs (2)'!$A:$A,'[1]DOT Signs Costs (2)'!$W:$W)</f>
        <v>0</v>
      </c>
      <c r="I3034" s="36">
        <f t="shared" si="612"/>
        <v>0</v>
      </c>
      <c r="J3034" s="36">
        <f t="shared" si="614"/>
        <v>0</v>
      </c>
      <c r="K3034" s="36">
        <f t="shared" si="615"/>
        <v>0</v>
      </c>
      <c r="L3034" s="36">
        <f t="shared" si="616"/>
        <v>0</v>
      </c>
      <c r="M3034" s="36">
        <f t="shared" si="617"/>
        <v>0</v>
      </c>
      <c r="N3034" s="36">
        <f t="shared" si="618"/>
        <v>0</v>
      </c>
      <c r="O3034" s="36">
        <f t="shared" si="619"/>
        <v>0</v>
      </c>
      <c r="P3034" s="36">
        <f t="shared" si="620"/>
        <v>0</v>
      </c>
      <c r="Q3034" s="38">
        <v>0</v>
      </c>
      <c r="R3034" s="39" t="str">
        <f t="shared" si="621"/>
        <v xml:space="preserve"> </v>
      </c>
      <c r="S3034" s="40"/>
      <c r="T3034" s="41" t="str">
        <f t="shared" si="622"/>
        <v/>
      </c>
      <c r="U3034" s="41" t="str">
        <f t="shared" si="623"/>
        <v/>
      </c>
      <c r="V3034" s="41">
        <f t="shared" si="611"/>
        <v>0.08</v>
      </c>
    </row>
    <row r="3035" spans="2:22" ht="16.5" customHeight="1" x14ac:dyDescent="0.25">
      <c r="B3035" s="43"/>
      <c r="C3035" s="33">
        <v>0</v>
      </c>
      <c r="D3035" s="34">
        <f>_xlfn.XLOOKUP($B3035,[1]Redo!$A:$A,[1]Redo!$AD:$AD)</f>
        <v>0</v>
      </c>
      <c r="E3035" s="35">
        <v>1326</v>
      </c>
      <c r="F3035" s="36">
        <f>_xlfn.XLOOKUP($B3035,'[1]DOT Signs Costs (2)'!$A:$A,'[1]DOT Signs Costs (2)'!$Y:$Y)</f>
        <v>0</v>
      </c>
      <c r="G3035" s="37">
        <f t="shared" si="613"/>
        <v>0</v>
      </c>
      <c r="H3035" s="36">
        <f>_xlfn.XLOOKUP($B3035,'[1]DOT Signs Costs (2)'!$A:$A,'[1]DOT Signs Costs (2)'!$W:$W)</f>
        <v>0</v>
      </c>
      <c r="I3035" s="36">
        <f t="shared" si="612"/>
        <v>0</v>
      </c>
      <c r="J3035" s="36">
        <f t="shared" si="614"/>
        <v>0</v>
      </c>
      <c r="K3035" s="36">
        <f t="shared" si="615"/>
        <v>0</v>
      </c>
      <c r="L3035" s="36">
        <f t="shared" si="616"/>
        <v>0</v>
      </c>
      <c r="M3035" s="36">
        <f t="shared" si="617"/>
        <v>0</v>
      </c>
      <c r="N3035" s="36">
        <f t="shared" si="618"/>
        <v>0</v>
      </c>
      <c r="O3035" s="36">
        <f t="shared" si="619"/>
        <v>0</v>
      </c>
      <c r="P3035" s="36">
        <f t="shared" si="620"/>
        <v>0</v>
      </c>
      <c r="Q3035" s="38">
        <v>0</v>
      </c>
      <c r="R3035" s="39" t="str">
        <f t="shared" si="621"/>
        <v xml:space="preserve"> </v>
      </c>
      <c r="S3035" s="40"/>
      <c r="T3035" s="41" t="str">
        <f t="shared" si="622"/>
        <v/>
      </c>
      <c r="U3035" s="41" t="str">
        <f t="shared" si="623"/>
        <v/>
      </c>
      <c r="V3035" s="41">
        <f t="shared" si="611"/>
        <v>0.08</v>
      </c>
    </row>
    <row r="3036" spans="2:22" ht="16.5" customHeight="1" x14ac:dyDescent="0.25">
      <c r="B3036"/>
      <c r="C3036" s="33">
        <v>0</v>
      </c>
      <c r="D3036" s="34">
        <f>_xlfn.XLOOKUP($B3036,[1]Redo!$A:$A,[1]Redo!$AD:$AD)</f>
        <v>0</v>
      </c>
      <c r="E3036" s="35">
        <v>1326</v>
      </c>
      <c r="F3036" s="36">
        <f>_xlfn.XLOOKUP($B3036,'[1]DOT Signs Costs (2)'!$A:$A,'[1]DOT Signs Costs (2)'!$Y:$Y)</f>
        <v>0</v>
      </c>
      <c r="G3036" s="37">
        <f t="shared" si="613"/>
        <v>0</v>
      </c>
      <c r="H3036" s="36">
        <f>_xlfn.XLOOKUP($B3036,'[1]DOT Signs Costs (2)'!$A:$A,'[1]DOT Signs Costs (2)'!$W:$W)</f>
        <v>0</v>
      </c>
      <c r="I3036" s="36">
        <f t="shared" si="612"/>
        <v>0</v>
      </c>
      <c r="J3036" s="36">
        <f t="shared" si="614"/>
        <v>0</v>
      </c>
      <c r="K3036" s="36">
        <f t="shared" si="615"/>
        <v>0</v>
      </c>
      <c r="L3036" s="36">
        <f t="shared" si="616"/>
        <v>0</v>
      </c>
      <c r="M3036" s="36">
        <f t="shared" si="617"/>
        <v>0</v>
      </c>
      <c r="N3036" s="36">
        <f t="shared" si="618"/>
        <v>0</v>
      </c>
      <c r="O3036" s="36">
        <f t="shared" si="619"/>
        <v>0</v>
      </c>
      <c r="P3036" s="36">
        <f t="shared" si="620"/>
        <v>0</v>
      </c>
      <c r="Q3036" s="38">
        <v>0</v>
      </c>
      <c r="R3036" s="39" t="str">
        <f t="shared" si="621"/>
        <v xml:space="preserve"> </v>
      </c>
      <c r="S3036" s="40"/>
      <c r="T3036" s="41" t="str">
        <f t="shared" si="622"/>
        <v/>
      </c>
      <c r="U3036" s="41" t="str">
        <f t="shared" si="623"/>
        <v/>
      </c>
      <c r="V3036" s="41">
        <f t="shared" si="611"/>
        <v>0.08</v>
      </c>
    </row>
    <row r="3037" spans="2:22" ht="16.5" customHeight="1" x14ac:dyDescent="0.25">
      <c r="B3037" s="43"/>
      <c r="C3037" s="33">
        <v>0</v>
      </c>
      <c r="D3037" s="34">
        <f>_xlfn.XLOOKUP($B3037,[1]Redo!$A:$A,[1]Redo!$AD:$AD)</f>
        <v>0</v>
      </c>
      <c r="E3037" s="35">
        <v>1326</v>
      </c>
      <c r="F3037" s="36">
        <f>_xlfn.XLOOKUP($B3037,'[1]DOT Signs Costs (2)'!$A:$A,'[1]DOT Signs Costs (2)'!$Y:$Y)</f>
        <v>0</v>
      </c>
      <c r="G3037" s="37">
        <f t="shared" si="613"/>
        <v>0</v>
      </c>
      <c r="H3037" s="36">
        <f>_xlfn.XLOOKUP($B3037,'[1]DOT Signs Costs (2)'!$A:$A,'[1]DOT Signs Costs (2)'!$W:$W)</f>
        <v>0</v>
      </c>
      <c r="I3037" s="36">
        <f t="shared" si="612"/>
        <v>0</v>
      </c>
      <c r="J3037" s="36">
        <f t="shared" si="614"/>
        <v>0</v>
      </c>
      <c r="K3037" s="36">
        <f t="shared" si="615"/>
        <v>0</v>
      </c>
      <c r="L3037" s="36">
        <f t="shared" si="616"/>
        <v>0</v>
      </c>
      <c r="M3037" s="36">
        <f t="shared" si="617"/>
        <v>0</v>
      </c>
      <c r="N3037" s="36">
        <f t="shared" si="618"/>
        <v>0</v>
      </c>
      <c r="O3037" s="36">
        <f t="shared" si="619"/>
        <v>0</v>
      </c>
      <c r="P3037" s="36">
        <f t="shared" si="620"/>
        <v>0</v>
      </c>
      <c r="Q3037" s="38">
        <v>0</v>
      </c>
      <c r="R3037" s="39" t="str">
        <f t="shared" si="621"/>
        <v xml:space="preserve"> </v>
      </c>
      <c r="S3037" s="40"/>
      <c r="T3037" s="41" t="str">
        <f t="shared" si="622"/>
        <v/>
      </c>
      <c r="U3037" s="41" t="str">
        <f t="shared" si="623"/>
        <v/>
      </c>
      <c r="V3037" s="41">
        <f t="shared" si="611"/>
        <v>0.08</v>
      </c>
    </row>
    <row r="3038" spans="2:22" ht="16.5" customHeight="1" x14ac:dyDescent="0.25">
      <c r="B3038"/>
      <c r="C3038" s="33">
        <v>0</v>
      </c>
      <c r="D3038" s="34">
        <f>_xlfn.XLOOKUP($B3038,[1]Redo!$A:$A,[1]Redo!$AD:$AD)</f>
        <v>0</v>
      </c>
      <c r="E3038" s="35">
        <v>1326</v>
      </c>
      <c r="F3038" s="36">
        <f>_xlfn.XLOOKUP($B3038,'[1]DOT Signs Costs (2)'!$A:$A,'[1]DOT Signs Costs (2)'!$Y:$Y)</f>
        <v>0</v>
      </c>
      <c r="G3038" s="37">
        <f t="shared" si="613"/>
        <v>0</v>
      </c>
      <c r="H3038" s="36">
        <f>_xlfn.XLOOKUP($B3038,'[1]DOT Signs Costs (2)'!$A:$A,'[1]DOT Signs Costs (2)'!$W:$W)</f>
        <v>0</v>
      </c>
      <c r="I3038" s="36">
        <f t="shared" si="612"/>
        <v>0</v>
      </c>
      <c r="J3038" s="36">
        <f t="shared" si="614"/>
        <v>0</v>
      </c>
      <c r="K3038" s="36">
        <f t="shared" si="615"/>
        <v>0</v>
      </c>
      <c r="L3038" s="36">
        <f t="shared" si="616"/>
        <v>0</v>
      </c>
      <c r="M3038" s="36">
        <f t="shared" si="617"/>
        <v>0</v>
      </c>
      <c r="N3038" s="36">
        <f t="shared" si="618"/>
        <v>0</v>
      </c>
      <c r="O3038" s="36">
        <f t="shared" si="619"/>
        <v>0</v>
      </c>
      <c r="P3038" s="36">
        <f t="shared" si="620"/>
        <v>0</v>
      </c>
      <c r="Q3038" s="38">
        <v>0</v>
      </c>
      <c r="R3038" s="39" t="str">
        <f t="shared" si="621"/>
        <v xml:space="preserve"> </v>
      </c>
      <c r="S3038" s="40"/>
      <c r="T3038" s="41" t="str">
        <f t="shared" si="622"/>
        <v/>
      </c>
      <c r="U3038" s="41" t="str">
        <f t="shared" si="623"/>
        <v/>
      </c>
      <c r="V3038" s="41">
        <f t="shared" si="611"/>
        <v>0.08</v>
      </c>
    </row>
    <row r="3039" spans="2:22" ht="16.5" customHeight="1" x14ac:dyDescent="0.25">
      <c r="B3039" s="43"/>
      <c r="C3039" s="33">
        <v>0</v>
      </c>
      <c r="D3039" s="34">
        <f>_xlfn.XLOOKUP($B3039,[1]Redo!$A:$A,[1]Redo!$AD:$AD)</f>
        <v>0</v>
      </c>
      <c r="E3039" s="35">
        <v>1326</v>
      </c>
      <c r="F3039" s="36">
        <f>_xlfn.XLOOKUP($B3039,'[1]DOT Signs Costs (2)'!$A:$A,'[1]DOT Signs Costs (2)'!$Y:$Y)</f>
        <v>0</v>
      </c>
      <c r="G3039" s="37">
        <f t="shared" si="613"/>
        <v>0</v>
      </c>
      <c r="H3039" s="36">
        <f>_xlfn.XLOOKUP($B3039,'[1]DOT Signs Costs (2)'!$A:$A,'[1]DOT Signs Costs (2)'!$W:$W)</f>
        <v>0</v>
      </c>
      <c r="I3039" s="36">
        <f t="shared" si="612"/>
        <v>0</v>
      </c>
      <c r="J3039" s="36">
        <f t="shared" si="614"/>
        <v>0</v>
      </c>
      <c r="K3039" s="36">
        <f t="shared" si="615"/>
        <v>0</v>
      </c>
      <c r="L3039" s="36">
        <f t="shared" si="616"/>
        <v>0</v>
      </c>
      <c r="M3039" s="36">
        <f t="shared" si="617"/>
        <v>0</v>
      </c>
      <c r="N3039" s="36">
        <f t="shared" si="618"/>
        <v>0</v>
      </c>
      <c r="O3039" s="36">
        <f t="shared" si="619"/>
        <v>0</v>
      </c>
      <c r="P3039" s="36">
        <f t="shared" si="620"/>
        <v>0</v>
      </c>
      <c r="Q3039" s="38">
        <v>0</v>
      </c>
      <c r="R3039" s="39" t="str">
        <f t="shared" si="621"/>
        <v xml:space="preserve"> </v>
      </c>
      <c r="S3039" s="40"/>
      <c r="T3039" s="41" t="str">
        <f t="shared" si="622"/>
        <v/>
      </c>
      <c r="U3039" s="41" t="str">
        <f t="shared" si="623"/>
        <v/>
      </c>
      <c r="V3039" s="41">
        <f t="shared" si="611"/>
        <v>0.08</v>
      </c>
    </row>
    <row r="3040" spans="2:22" ht="16.5" customHeight="1" x14ac:dyDescent="0.25">
      <c r="B3040"/>
      <c r="C3040" s="33">
        <v>0</v>
      </c>
      <c r="D3040" s="34">
        <f>_xlfn.XLOOKUP($B3040,[1]Redo!$A:$A,[1]Redo!$AD:$AD)</f>
        <v>0</v>
      </c>
      <c r="E3040" s="35">
        <v>1326</v>
      </c>
      <c r="F3040" s="36">
        <f>_xlfn.XLOOKUP($B3040,'[1]DOT Signs Costs (2)'!$A:$A,'[1]DOT Signs Costs (2)'!$Y:$Y)</f>
        <v>0</v>
      </c>
      <c r="G3040" s="37">
        <f t="shared" si="613"/>
        <v>0</v>
      </c>
      <c r="H3040" s="36">
        <f>_xlfn.XLOOKUP($B3040,'[1]DOT Signs Costs (2)'!$A:$A,'[1]DOT Signs Costs (2)'!$W:$W)</f>
        <v>0</v>
      </c>
      <c r="I3040" s="36">
        <f t="shared" si="612"/>
        <v>0</v>
      </c>
      <c r="J3040" s="36">
        <f t="shared" si="614"/>
        <v>0</v>
      </c>
      <c r="K3040" s="36">
        <f t="shared" si="615"/>
        <v>0</v>
      </c>
      <c r="L3040" s="36">
        <f t="shared" si="616"/>
        <v>0</v>
      </c>
      <c r="M3040" s="36">
        <f t="shared" si="617"/>
        <v>0</v>
      </c>
      <c r="N3040" s="36">
        <f t="shared" si="618"/>
        <v>0</v>
      </c>
      <c r="O3040" s="36">
        <f t="shared" si="619"/>
        <v>0</v>
      </c>
      <c r="P3040" s="36">
        <f t="shared" si="620"/>
        <v>0</v>
      </c>
      <c r="Q3040" s="38">
        <v>0</v>
      </c>
      <c r="R3040" s="39" t="str">
        <f t="shared" si="621"/>
        <v xml:space="preserve"> </v>
      </c>
      <c r="S3040" s="40"/>
      <c r="T3040" s="41" t="str">
        <f t="shared" si="622"/>
        <v/>
      </c>
      <c r="U3040" s="41" t="str">
        <f t="shared" si="623"/>
        <v/>
      </c>
      <c r="V3040" s="41">
        <f t="shared" si="611"/>
        <v>0.08</v>
      </c>
    </row>
    <row r="3041" spans="2:22" ht="16.5" customHeight="1" x14ac:dyDescent="0.25">
      <c r="B3041" s="43"/>
      <c r="C3041" s="33">
        <v>0</v>
      </c>
      <c r="D3041" s="34">
        <f>_xlfn.XLOOKUP($B3041,[1]Redo!$A:$A,[1]Redo!$AD:$AD)</f>
        <v>0</v>
      </c>
      <c r="E3041" s="35">
        <v>1326</v>
      </c>
      <c r="F3041" s="36">
        <f>_xlfn.XLOOKUP($B3041,'[1]DOT Signs Costs (2)'!$A:$A,'[1]DOT Signs Costs (2)'!$Y:$Y)</f>
        <v>0</v>
      </c>
      <c r="G3041" s="37">
        <f t="shared" si="613"/>
        <v>0</v>
      </c>
      <c r="H3041" s="36">
        <f>_xlfn.XLOOKUP($B3041,'[1]DOT Signs Costs (2)'!$A:$A,'[1]DOT Signs Costs (2)'!$W:$W)</f>
        <v>0</v>
      </c>
      <c r="I3041" s="36">
        <f t="shared" si="612"/>
        <v>0</v>
      </c>
      <c r="J3041" s="36">
        <f t="shared" si="614"/>
        <v>0</v>
      </c>
      <c r="K3041" s="36">
        <f t="shared" si="615"/>
        <v>0</v>
      </c>
      <c r="L3041" s="36">
        <f t="shared" si="616"/>
        <v>0</v>
      </c>
      <c r="M3041" s="36">
        <f t="shared" si="617"/>
        <v>0</v>
      </c>
      <c r="N3041" s="36">
        <f t="shared" si="618"/>
        <v>0</v>
      </c>
      <c r="O3041" s="36">
        <f t="shared" si="619"/>
        <v>0</v>
      </c>
      <c r="P3041" s="36">
        <f t="shared" si="620"/>
        <v>0</v>
      </c>
      <c r="Q3041" s="38">
        <v>0</v>
      </c>
      <c r="R3041" s="39" t="str">
        <f t="shared" si="621"/>
        <v xml:space="preserve"> </v>
      </c>
      <c r="S3041" s="40"/>
      <c r="T3041" s="41" t="str">
        <f t="shared" si="622"/>
        <v/>
      </c>
      <c r="U3041" s="41" t="str">
        <f t="shared" si="623"/>
        <v/>
      </c>
      <c r="V3041" s="41">
        <f t="shared" si="611"/>
        <v>0.08</v>
      </c>
    </row>
    <row r="3042" spans="2:22" ht="16.5" customHeight="1" x14ac:dyDescent="0.25">
      <c r="B3042"/>
      <c r="C3042" s="33">
        <v>0</v>
      </c>
      <c r="D3042" s="34">
        <f>_xlfn.XLOOKUP($B3042,[1]Redo!$A:$A,[1]Redo!$AD:$AD)</f>
        <v>0</v>
      </c>
      <c r="E3042" s="35">
        <v>1326</v>
      </c>
      <c r="F3042" s="36">
        <f>_xlfn.XLOOKUP($B3042,'[1]DOT Signs Costs (2)'!$A:$A,'[1]DOT Signs Costs (2)'!$Y:$Y)</f>
        <v>0</v>
      </c>
      <c r="G3042" s="37">
        <f t="shared" si="613"/>
        <v>0</v>
      </c>
      <c r="H3042" s="36">
        <f>_xlfn.XLOOKUP($B3042,'[1]DOT Signs Costs (2)'!$A:$A,'[1]DOT Signs Costs (2)'!$W:$W)</f>
        <v>0</v>
      </c>
      <c r="I3042" s="36">
        <f t="shared" si="612"/>
        <v>0</v>
      </c>
      <c r="J3042" s="36">
        <f t="shared" si="614"/>
        <v>0</v>
      </c>
      <c r="K3042" s="36">
        <f t="shared" si="615"/>
        <v>0</v>
      </c>
      <c r="L3042" s="36">
        <f t="shared" si="616"/>
        <v>0</v>
      </c>
      <c r="M3042" s="36">
        <f t="shared" si="617"/>
        <v>0</v>
      </c>
      <c r="N3042" s="36">
        <f t="shared" si="618"/>
        <v>0</v>
      </c>
      <c r="O3042" s="36">
        <f t="shared" si="619"/>
        <v>0</v>
      </c>
      <c r="P3042" s="36">
        <f t="shared" si="620"/>
        <v>0</v>
      </c>
      <c r="Q3042" s="38">
        <v>0</v>
      </c>
      <c r="R3042" s="39" t="str">
        <f t="shared" si="621"/>
        <v xml:space="preserve"> </v>
      </c>
      <c r="S3042" s="40"/>
      <c r="T3042" s="41" t="str">
        <f t="shared" si="622"/>
        <v/>
      </c>
      <c r="U3042" s="41" t="str">
        <f t="shared" si="623"/>
        <v/>
      </c>
      <c r="V3042" s="41">
        <f t="shared" si="611"/>
        <v>0.08</v>
      </c>
    </row>
    <row r="3043" spans="2:22" ht="16.5" customHeight="1" x14ac:dyDescent="0.25">
      <c r="B3043" s="43"/>
      <c r="C3043" s="33">
        <v>0</v>
      </c>
      <c r="D3043" s="34">
        <f>_xlfn.XLOOKUP($B3043,[1]Redo!$A:$A,[1]Redo!$AD:$AD)</f>
        <v>0</v>
      </c>
      <c r="E3043" s="35">
        <v>1326</v>
      </c>
      <c r="F3043" s="36">
        <f>_xlfn.XLOOKUP($B3043,'[1]DOT Signs Costs (2)'!$A:$A,'[1]DOT Signs Costs (2)'!$Y:$Y)</f>
        <v>0</v>
      </c>
      <c r="G3043" s="37">
        <f t="shared" si="613"/>
        <v>0</v>
      </c>
      <c r="H3043" s="36">
        <f>_xlfn.XLOOKUP($B3043,'[1]DOT Signs Costs (2)'!$A:$A,'[1]DOT Signs Costs (2)'!$W:$W)</f>
        <v>0</v>
      </c>
      <c r="I3043" s="36">
        <f t="shared" si="612"/>
        <v>0</v>
      </c>
      <c r="J3043" s="36">
        <f t="shared" si="614"/>
        <v>0</v>
      </c>
      <c r="K3043" s="36">
        <f t="shared" si="615"/>
        <v>0</v>
      </c>
      <c r="L3043" s="36">
        <f t="shared" si="616"/>
        <v>0</v>
      </c>
      <c r="M3043" s="36">
        <f t="shared" si="617"/>
        <v>0</v>
      </c>
      <c r="N3043" s="36">
        <f t="shared" si="618"/>
        <v>0</v>
      </c>
      <c r="O3043" s="36">
        <f t="shared" si="619"/>
        <v>0</v>
      </c>
      <c r="P3043" s="36">
        <f t="shared" si="620"/>
        <v>0</v>
      </c>
      <c r="Q3043" s="38">
        <v>0</v>
      </c>
      <c r="R3043" s="39" t="str">
        <f t="shared" si="621"/>
        <v xml:space="preserve"> </v>
      </c>
      <c r="S3043" s="40"/>
      <c r="T3043" s="41" t="str">
        <f t="shared" si="622"/>
        <v/>
      </c>
      <c r="U3043" s="41" t="str">
        <f t="shared" si="623"/>
        <v/>
      </c>
      <c r="V3043" s="41">
        <f t="shared" si="611"/>
        <v>0.08</v>
      </c>
    </row>
    <row r="3044" spans="2:22" ht="16.5" customHeight="1" x14ac:dyDescent="0.25">
      <c r="B3044"/>
      <c r="C3044" s="33">
        <v>0</v>
      </c>
      <c r="D3044" s="34">
        <f>_xlfn.XLOOKUP($B3044,[1]Redo!$A:$A,[1]Redo!$AD:$AD)</f>
        <v>0</v>
      </c>
      <c r="E3044" s="35">
        <v>1326</v>
      </c>
      <c r="F3044" s="36">
        <f>_xlfn.XLOOKUP($B3044,'[1]DOT Signs Costs (2)'!$A:$A,'[1]DOT Signs Costs (2)'!$Y:$Y)</f>
        <v>0</v>
      </c>
      <c r="G3044" s="37">
        <f t="shared" si="613"/>
        <v>0</v>
      </c>
      <c r="H3044" s="36">
        <f>_xlfn.XLOOKUP($B3044,'[1]DOT Signs Costs (2)'!$A:$A,'[1]DOT Signs Costs (2)'!$W:$W)</f>
        <v>0</v>
      </c>
      <c r="I3044" s="36">
        <f t="shared" si="612"/>
        <v>0</v>
      </c>
      <c r="J3044" s="36">
        <f t="shared" si="614"/>
        <v>0</v>
      </c>
      <c r="K3044" s="36">
        <f t="shared" si="615"/>
        <v>0</v>
      </c>
      <c r="L3044" s="36">
        <f t="shared" si="616"/>
        <v>0</v>
      </c>
      <c r="M3044" s="36">
        <f t="shared" si="617"/>
        <v>0</v>
      </c>
      <c r="N3044" s="36">
        <f t="shared" si="618"/>
        <v>0</v>
      </c>
      <c r="O3044" s="36">
        <f t="shared" si="619"/>
        <v>0</v>
      </c>
      <c r="P3044" s="36">
        <f t="shared" si="620"/>
        <v>0</v>
      </c>
      <c r="Q3044" s="38">
        <v>0</v>
      </c>
      <c r="R3044" s="39" t="str">
        <f t="shared" si="621"/>
        <v xml:space="preserve"> </v>
      </c>
      <c r="S3044" s="40"/>
      <c r="T3044" s="41" t="str">
        <f t="shared" si="622"/>
        <v/>
      </c>
      <c r="U3044" s="41" t="str">
        <f t="shared" si="623"/>
        <v/>
      </c>
      <c r="V3044" s="41">
        <f t="shared" si="611"/>
        <v>0.08</v>
      </c>
    </row>
    <row r="3045" spans="2:22" ht="16.5" customHeight="1" x14ac:dyDescent="0.25">
      <c r="B3045" s="43"/>
      <c r="C3045" s="33">
        <v>0</v>
      </c>
      <c r="D3045" s="34">
        <f>_xlfn.XLOOKUP($B3045,[1]Redo!$A:$A,[1]Redo!$AD:$AD)</f>
        <v>0</v>
      </c>
      <c r="E3045" s="35">
        <v>1326</v>
      </c>
      <c r="F3045" s="36">
        <f>_xlfn.XLOOKUP($B3045,'[1]DOT Signs Costs (2)'!$A:$A,'[1]DOT Signs Costs (2)'!$Y:$Y)</f>
        <v>0</v>
      </c>
      <c r="G3045" s="37">
        <f t="shared" si="613"/>
        <v>0</v>
      </c>
      <c r="H3045" s="36">
        <f>_xlfn.XLOOKUP($B3045,'[1]DOT Signs Costs (2)'!$A:$A,'[1]DOT Signs Costs (2)'!$W:$W)</f>
        <v>0</v>
      </c>
      <c r="I3045" s="36">
        <f t="shared" si="612"/>
        <v>0</v>
      </c>
      <c r="J3045" s="36">
        <f t="shared" si="614"/>
        <v>0</v>
      </c>
      <c r="K3045" s="36">
        <f t="shared" si="615"/>
        <v>0</v>
      </c>
      <c r="L3045" s="36">
        <f t="shared" si="616"/>
        <v>0</v>
      </c>
      <c r="M3045" s="36">
        <f t="shared" si="617"/>
        <v>0</v>
      </c>
      <c r="N3045" s="36">
        <f t="shared" si="618"/>
        <v>0</v>
      </c>
      <c r="O3045" s="36">
        <f t="shared" si="619"/>
        <v>0</v>
      </c>
      <c r="P3045" s="36">
        <f t="shared" si="620"/>
        <v>0</v>
      </c>
      <c r="Q3045" s="38">
        <v>0</v>
      </c>
      <c r="R3045" s="39" t="str">
        <f t="shared" si="621"/>
        <v xml:space="preserve"> </v>
      </c>
      <c r="S3045" s="40"/>
      <c r="T3045" s="41" t="str">
        <f t="shared" si="622"/>
        <v/>
      </c>
      <c r="U3045" s="41" t="str">
        <f t="shared" si="623"/>
        <v/>
      </c>
      <c r="V3045" s="41">
        <f t="shared" si="611"/>
        <v>0.08</v>
      </c>
    </row>
    <row r="3046" spans="2:22" ht="16.5" customHeight="1" x14ac:dyDescent="0.25">
      <c r="B3046"/>
      <c r="C3046" s="33">
        <v>0</v>
      </c>
      <c r="D3046" s="34">
        <f>_xlfn.XLOOKUP($B3046,[1]Redo!$A:$A,[1]Redo!$AD:$AD)</f>
        <v>0</v>
      </c>
      <c r="E3046" s="35">
        <v>1326</v>
      </c>
      <c r="F3046" s="36">
        <f>_xlfn.XLOOKUP($B3046,'[1]DOT Signs Costs (2)'!$A:$A,'[1]DOT Signs Costs (2)'!$Y:$Y)</f>
        <v>0</v>
      </c>
      <c r="G3046" s="37">
        <f t="shared" si="613"/>
        <v>0</v>
      </c>
      <c r="H3046" s="36">
        <f>_xlfn.XLOOKUP($B3046,'[1]DOT Signs Costs (2)'!$A:$A,'[1]DOT Signs Costs (2)'!$W:$W)</f>
        <v>0</v>
      </c>
      <c r="I3046" s="36">
        <f t="shared" si="612"/>
        <v>0</v>
      </c>
      <c r="J3046" s="36">
        <f t="shared" si="614"/>
        <v>0</v>
      </c>
      <c r="K3046" s="36">
        <f t="shared" si="615"/>
        <v>0</v>
      </c>
      <c r="L3046" s="36">
        <f t="shared" si="616"/>
        <v>0</v>
      </c>
      <c r="M3046" s="36">
        <f t="shared" si="617"/>
        <v>0</v>
      </c>
      <c r="N3046" s="36">
        <f t="shared" si="618"/>
        <v>0</v>
      </c>
      <c r="O3046" s="36">
        <f t="shared" si="619"/>
        <v>0</v>
      </c>
      <c r="P3046" s="36">
        <f t="shared" si="620"/>
        <v>0</v>
      </c>
      <c r="Q3046" s="38">
        <v>0</v>
      </c>
      <c r="R3046" s="39" t="str">
        <f t="shared" si="621"/>
        <v xml:space="preserve"> </v>
      </c>
      <c r="S3046" s="40"/>
      <c r="T3046" s="41" t="str">
        <f t="shared" si="622"/>
        <v/>
      </c>
      <c r="U3046" s="41" t="str">
        <f t="shared" si="623"/>
        <v/>
      </c>
      <c r="V3046" s="41">
        <f t="shared" si="611"/>
        <v>0.08</v>
      </c>
    </row>
    <row r="3047" spans="2:22" ht="16.5" customHeight="1" x14ac:dyDescent="0.25">
      <c r="B3047" s="43"/>
      <c r="C3047" s="33">
        <v>0</v>
      </c>
      <c r="D3047" s="34">
        <f>_xlfn.XLOOKUP($B3047,[1]Redo!$A:$A,[1]Redo!$AD:$AD)</f>
        <v>0</v>
      </c>
      <c r="E3047" s="35">
        <v>1326</v>
      </c>
      <c r="F3047" s="36">
        <f>_xlfn.XLOOKUP($B3047,'[1]DOT Signs Costs (2)'!$A:$A,'[1]DOT Signs Costs (2)'!$Y:$Y)</f>
        <v>0</v>
      </c>
      <c r="G3047" s="37">
        <f t="shared" si="613"/>
        <v>0</v>
      </c>
      <c r="H3047" s="36">
        <f>_xlfn.XLOOKUP($B3047,'[1]DOT Signs Costs (2)'!$A:$A,'[1]DOT Signs Costs (2)'!$W:$W)</f>
        <v>0</v>
      </c>
      <c r="I3047" s="36">
        <f t="shared" si="612"/>
        <v>0</v>
      </c>
      <c r="J3047" s="36">
        <f t="shared" si="614"/>
        <v>0</v>
      </c>
      <c r="K3047" s="36">
        <f t="shared" si="615"/>
        <v>0</v>
      </c>
      <c r="L3047" s="36">
        <f t="shared" si="616"/>
        <v>0</v>
      </c>
      <c r="M3047" s="36">
        <f t="shared" si="617"/>
        <v>0</v>
      </c>
      <c r="N3047" s="36">
        <f t="shared" si="618"/>
        <v>0</v>
      </c>
      <c r="O3047" s="36">
        <f t="shared" si="619"/>
        <v>0</v>
      </c>
      <c r="P3047" s="36">
        <f t="shared" si="620"/>
        <v>0</v>
      </c>
      <c r="Q3047" s="38">
        <v>0</v>
      </c>
      <c r="R3047" s="39" t="str">
        <f t="shared" si="621"/>
        <v xml:space="preserve"> </v>
      </c>
      <c r="S3047" s="40"/>
      <c r="T3047" s="41" t="str">
        <f t="shared" si="622"/>
        <v/>
      </c>
      <c r="U3047" s="41" t="str">
        <f t="shared" si="623"/>
        <v/>
      </c>
      <c r="V3047" s="41">
        <f t="shared" si="611"/>
        <v>0.08</v>
      </c>
    </row>
    <row r="3048" spans="2:22" ht="16.5" customHeight="1" x14ac:dyDescent="0.25">
      <c r="B3048"/>
      <c r="C3048" s="33">
        <v>0</v>
      </c>
      <c r="D3048" s="34">
        <f>_xlfn.XLOOKUP($B3048,[1]Redo!$A:$A,[1]Redo!$AD:$AD)</f>
        <v>0</v>
      </c>
      <c r="E3048" s="35">
        <v>1326</v>
      </c>
      <c r="F3048" s="36">
        <f>_xlfn.XLOOKUP($B3048,'[1]DOT Signs Costs (2)'!$A:$A,'[1]DOT Signs Costs (2)'!$Y:$Y)</f>
        <v>0</v>
      </c>
      <c r="G3048" s="37">
        <f t="shared" si="613"/>
        <v>0</v>
      </c>
      <c r="H3048" s="36">
        <f>_xlfn.XLOOKUP($B3048,'[1]DOT Signs Costs (2)'!$A:$A,'[1]DOT Signs Costs (2)'!$W:$W)</f>
        <v>0</v>
      </c>
      <c r="I3048" s="36">
        <f t="shared" si="612"/>
        <v>0</v>
      </c>
      <c r="J3048" s="36">
        <f t="shared" si="614"/>
        <v>0</v>
      </c>
      <c r="K3048" s="36">
        <f t="shared" si="615"/>
        <v>0</v>
      </c>
      <c r="L3048" s="36">
        <f t="shared" si="616"/>
        <v>0</v>
      </c>
      <c r="M3048" s="36">
        <f t="shared" si="617"/>
        <v>0</v>
      </c>
      <c r="N3048" s="36">
        <f t="shared" si="618"/>
        <v>0</v>
      </c>
      <c r="O3048" s="36">
        <f t="shared" si="619"/>
        <v>0</v>
      </c>
      <c r="P3048" s="36">
        <f t="shared" si="620"/>
        <v>0</v>
      </c>
      <c r="Q3048" s="38">
        <v>0</v>
      </c>
      <c r="R3048" s="39" t="str">
        <f t="shared" si="621"/>
        <v xml:space="preserve"> </v>
      </c>
      <c r="S3048" s="40"/>
      <c r="T3048" s="41" t="str">
        <f t="shared" si="622"/>
        <v/>
      </c>
      <c r="U3048" s="41" t="str">
        <f t="shared" si="623"/>
        <v/>
      </c>
      <c r="V3048" s="41">
        <f t="shared" si="611"/>
        <v>0.08</v>
      </c>
    </row>
    <row r="3049" spans="2:22" ht="16.5" customHeight="1" x14ac:dyDescent="0.25">
      <c r="B3049" s="43"/>
      <c r="C3049" s="33">
        <v>0</v>
      </c>
      <c r="D3049" s="34">
        <f>_xlfn.XLOOKUP($B3049,[1]Redo!$A:$A,[1]Redo!$AD:$AD)</f>
        <v>0</v>
      </c>
      <c r="E3049" s="35">
        <v>1326</v>
      </c>
      <c r="F3049" s="36">
        <f>_xlfn.XLOOKUP($B3049,'[1]DOT Signs Costs (2)'!$A:$A,'[1]DOT Signs Costs (2)'!$Y:$Y)</f>
        <v>0</v>
      </c>
      <c r="G3049" s="37">
        <f t="shared" si="613"/>
        <v>0</v>
      </c>
      <c r="H3049" s="36">
        <f>_xlfn.XLOOKUP($B3049,'[1]DOT Signs Costs (2)'!$A:$A,'[1]DOT Signs Costs (2)'!$W:$W)</f>
        <v>0</v>
      </c>
      <c r="I3049" s="36">
        <f t="shared" si="612"/>
        <v>0</v>
      </c>
      <c r="J3049" s="36">
        <f t="shared" si="614"/>
        <v>0</v>
      </c>
      <c r="K3049" s="36">
        <f t="shared" si="615"/>
        <v>0</v>
      </c>
      <c r="L3049" s="36">
        <f t="shared" si="616"/>
        <v>0</v>
      </c>
      <c r="M3049" s="36">
        <f t="shared" si="617"/>
        <v>0</v>
      </c>
      <c r="N3049" s="36">
        <f t="shared" si="618"/>
        <v>0</v>
      </c>
      <c r="O3049" s="36">
        <f t="shared" si="619"/>
        <v>0</v>
      </c>
      <c r="P3049" s="36">
        <f t="shared" si="620"/>
        <v>0</v>
      </c>
      <c r="Q3049" s="38">
        <v>0</v>
      </c>
      <c r="R3049" s="39" t="str">
        <f t="shared" si="621"/>
        <v xml:space="preserve"> </v>
      </c>
      <c r="S3049" s="40"/>
      <c r="T3049" s="41" t="str">
        <f t="shared" si="622"/>
        <v/>
      </c>
      <c r="U3049" s="41" t="str">
        <f t="shared" si="623"/>
        <v/>
      </c>
      <c r="V3049" s="41">
        <f t="shared" si="611"/>
        <v>0.08</v>
      </c>
    </row>
    <row r="3050" spans="2:22" ht="16.5" customHeight="1" x14ac:dyDescent="0.25">
      <c r="B3050"/>
      <c r="C3050" s="33">
        <v>0</v>
      </c>
      <c r="D3050" s="34">
        <f>_xlfn.XLOOKUP($B3050,[1]Redo!$A:$A,[1]Redo!$AD:$AD)</f>
        <v>0</v>
      </c>
      <c r="E3050" s="35">
        <v>1326</v>
      </c>
      <c r="F3050" s="36">
        <f>_xlfn.XLOOKUP($B3050,'[1]DOT Signs Costs (2)'!$A:$A,'[1]DOT Signs Costs (2)'!$Y:$Y)</f>
        <v>0</v>
      </c>
      <c r="G3050" s="37">
        <f t="shared" si="613"/>
        <v>0</v>
      </c>
      <c r="H3050" s="36">
        <f>_xlfn.XLOOKUP($B3050,'[1]DOT Signs Costs (2)'!$A:$A,'[1]DOT Signs Costs (2)'!$W:$W)</f>
        <v>0</v>
      </c>
      <c r="I3050" s="36">
        <f t="shared" si="612"/>
        <v>0</v>
      </c>
      <c r="J3050" s="36">
        <f t="shared" si="614"/>
        <v>0</v>
      </c>
      <c r="K3050" s="36">
        <f t="shared" si="615"/>
        <v>0</v>
      </c>
      <c r="L3050" s="36">
        <f t="shared" si="616"/>
        <v>0</v>
      </c>
      <c r="M3050" s="36">
        <f t="shared" si="617"/>
        <v>0</v>
      </c>
      <c r="N3050" s="36">
        <f t="shared" si="618"/>
        <v>0</v>
      </c>
      <c r="O3050" s="36">
        <f t="shared" si="619"/>
        <v>0</v>
      </c>
      <c r="P3050" s="36">
        <f t="shared" si="620"/>
        <v>0</v>
      </c>
      <c r="Q3050" s="38">
        <v>0</v>
      </c>
      <c r="R3050" s="39" t="str">
        <f t="shared" si="621"/>
        <v xml:space="preserve"> </v>
      </c>
      <c r="S3050" s="40"/>
      <c r="T3050" s="41" t="str">
        <f t="shared" si="622"/>
        <v/>
      </c>
      <c r="U3050" s="41" t="str">
        <f t="shared" si="623"/>
        <v/>
      </c>
      <c r="V3050" s="41">
        <f t="shared" si="611"/>
        <v>0.08</v>
      </c>
    </row>
    <row r="3051" spans="2:22" ht="16.5" customHeight="1" x14ac:dyDescent="0.25">
      <c r="B3051" s="43"/>
      <c r="C3051" s="33">
        <v>0</v>
      </c>
      <c r="D3051" s="34">
        <f>_xlfn.XLOOKUP($B3051,[1]Redo!$A:$A,[1]Redo!$AD:$AD)</f>
        <v>0</v>
      </c>
      <c r="E3051" s="35">
        <v>1326</v>
      </c>
      <c r="F3051" s="36">
        <f>_xlfn.XLOOKUP($B3051,'[1]DOT Signs Costs (2)'!$A:$A,'[1]DOT Signs Costs (2)'!$Y:$Y)</f>
        <v>0</v>
      </c>
      <c r="G3051" s="37">
        <f t="shared" si="613"/>
        <v>0</v>
      </c>
      <c r="H3051" s="36">
        <f>_xlfn.XLOOKUP($B3051,'[1]DOT Signs Costs (2)'!$A:$A,'[1]DOT Signs Costs (2)'!$W:$W)</f>
        <v>0</v>
      </c>
      <c r="I3051" s="36">
        <f t="shared" si="612"/>
        <v>0</v>
      </c>
      <c r="J3051" s="36">
        <f t="shared" si="614"/>
        <v>0</v>
      </c>
      <c r="K3051" s="36">
        <f t="shared" si="615"/>
        <v>0</v>
      </c>
      <c r="L3051" s="36">
        <f t="shared" si="616"/>
        <v>0</v>
      </c>
      <c r="M3051" s="36">
        <f t="shared" si="617"/>
        <v>0</v>
      </c>
      <c r="N3051" s="36">
        <f t="shared" si="618"/>
        <v>0</v>
      </c>
      <c r="O3051" s="36">
        <f t="shared" si="619"/>
        <v>0</v>
      </c>
      <c r="P3051" s="36">
        <f t="shared" si="620"/>
        <v>0</v>
      </c>
      <c r="Q3051" s="38">
        <v>0</v>
      </c>
      <c r="R3051" s="39" t="str">
        <f t="shared" si="621"/>
        <v xml:space="preserve"> </v>
      </c>
      <c r="S3051" s="40"/>
      <c r="T3051" s="41" t="str">
        <f t="shared" si="622"/>
        <v/>
      </c>
      <c r="U3051" s="41" t="str">
        <f t="shared" si="623"/>
        <v/>
      </c>
      <c r="V3051" s="41">
        <f t="shared" si="611"/>
        <v>0.08</v>
      </c>
    </row>
    <row r="3052" spans="2:22" ht="16.5" customHeight="1" x14ac:dyDescent="0.25">
      <c r="B3052"/>
      <c r="C3052" s="33">
        <v>0</v>
      </c>
      <c r="D3052" s="34">
        <f>_xlfn.XLOOKUP($B3052,[1]Redo!$A:$A,[1]Redo!$AD:$AD)</f>
        <v>0</v>
      </c>
      <c r="E3052" s="35">
        <v>1326</v>
      </c>
      <c r="F3052" s="36">
        <f>_xlfn.XLOOKUP($B3052,'[1]DOT Signs Costs (2)'!$A:$A,'[1]DOT Signs Costs (2)'!$Y:$Y)</f>
        <v>0</v>
      </c>
      <c r="G3052" s="37">
        <f t="shared" si="613"/>
        <v>0</v>
      </c>
      <c r="H3052" s="36">
        <f>_xlfn.XLOOKUP($B3052,'[1]DOT Signs Costs (2)'!$A:$A,'[1]DOT Signs Costs (2)'!$W:$W)</f>
        <v>0</v>
      </c>
      <c r="I3052" s="36">
        <f t="shared" si="612"/>
        <v>0</v>
      </c>
      <c r="J3052" s="36">
        <f t="shared" si="614"/>
        <v>0</v>
      </c>
      <c r="K3052" s="36">
        <f t="shared" si="615"/>
        <v>0</v>
      </c>
      <c r="L3052" s="36">
        <f t="shared" si="616"/>
        <v>0</v>
      </c>
      <c r="M3052" s="36">
        <f t="shared" si="617"/>
        <v>0</v>
      </c>
      <c r="N3052" s="36">
        <f t="shared" si="618"/>
        <v>0</v>
      </c>
      <c r="O3052" s="36">
        <f t="shared" si="619"/>
        <v>0</v>
      </c>
      <c r="P3052" s="36">
        <f t="shared" si="620"/>
        <v>0</v>
      </c>
      <c r="Q3052" s="38">
        <v>0</v>
      </c>
      <c r="R3052" s="39" t="str">
        <f t="shared" si="621"/>
        <v xml:space="preserve"> </v>
      </c>
      <c r="S3052" s="40"/>
      <c r="T3052" s="41" t="str">
        <f t="shared" si="622"/>
        <v/>
      </c>
      <c r="U3052" s="41" t="str">
        <f t="shared" si="623"/>
        <v/>
      </c>
      <c r="V3052" s="41">
        <f t="shared" si="611"/>
        <v>0.08</v>
      </c>
    </row>
    <row r="3053" spans="2:22" ht="16.5" customHeight="1" x14ac:dyDescent="0.25">
      <c r="B3053" s="43"/>
      <c r="C3053" s="33">
        <v>0</v>
      </c>
      <c r="D3053" s="34">
        <f>_xlfn.XLOOKUP($B3053,[1]Redo!$A:$A,[1]Redo!$AD:$AD)</f>
        <v>0</v>
      </c>
      <c r="E3053" s="35">
        <v>1326</v>
      </c>
      <c r="F3053" s="36">
        <f>_xlfn.XLOOKUP($B3053,'[1]DOT Signs Costs (2)'!$A:$A,'[1]DOT Signs Costs (2)'!$Y:$Y)</f>
        <v>0</v>
      </c>
      <c r="G3053" s="37">
        <f t="shared" si="613"/>
        <v>0</v>
      </c>
      <c r="H3053" s="36">
        <f>_xlfn.XLOOKUP($B3053,'[1]DOT Signs Costs (2)'!$A:$A,'[1]DOT Signs Costs (2)'!$W:$W)</f>
        <v>0</v>
      </c>
      <c r="I3053" s="36">
        <f t="shared" si="612"/>
        <v>0</v>
      </c>
      <c r="J3053" s="36">
        <f t="shared" si="614"/>
        <v>0</v>
      </c>
      <c r="K3053" s="36">
        <f t="shared" si="615"/>
        <v>0</v>
      </c>
      <c r="L3053" s="36">
        <f t="shared" si="616"/>
        <v>0</v>
      </c>
      <c r="M3053" s="36">
        <f t="shared" si="617"/>
        <v>0</v>
      </c>
      <c r="N3053" s="36">
        <f t="shared" si="618"/>
        <v>0</v>
      </c>
      <c r="O3053" s="36">
        <f t="shared" si="619"/>
        <v>0</v>
      </c>
      <c r="P3053" s="36">
        <f t="shared" si="620"/>
        <v>0</v>
      </c>
      <c r="Q3053" s="38">
        <v>0</v>
      </c>
      <c r="R3053" s="39" t="str">
        <f t="shared" si="621"/>
        <v xml:space="preserve"> </v>
      </c>
      <c r="S3053" s="40"/>
      <c r="T3053" s="41" t="str">
        <f t="shared" si="622"/>
        <v/>
      </c>
      <c r="U3053" s="41" t="str">
        <f t="shared" si="623"/>
        <v/>
      </c>
      <c r="V3053" s="41">
        <f t="shared" si="611"/>
        <v>0.08</v>
      </c>
    </row>
    <row r="3054" spans="2:22" ht="16.5" customHeight="1" x14ac:dyDescent="0.25">
      <c r="B3054"/>
      <c r="C3054" s="33">
        <v>0</v>
      </c>
      <c r="D3054" s="34">
        <f>_xlfn.XLOOKUP($B3054,[1]Redo!$A:$A,[1]Redo!$AD:$AD)</f>
        <v>0</v>
      </c>
      <c r="E3054" s="35">
        <v>1326</v>
      </c>
      <c r="F3054" s="36">
        <f>_xlfn.XLOOKUP($B3054,'[1]DOT Signs Costs (2)'!$A:$A,'[1]DOT Signs Costs (2)'!$Y:$Y)</f>
        <v>0</v>
      </c>
      <c r="G3054" s="37">
        <f t="shared" si="613"/>
        <v>0</v>
      </c>
      <c r="H3054" s="36">
        <f>_xlfn.XLOOKUP($B3054,'[1]DOT Signs Costs (2)'!$A:$A,'[1]DOT Signs Costs (2)'!$W:$W)</f>
        <v>0</v>
      </c>
      <c r="I3054" s="36">
        <f t="shared" si="612"/>
        <v>0</v>
      </c>
      <c r="J3054" s="36">
        <f t="shared" si="614"/>
        <v>0</v>
      </c>
      <c r="K3054" s="36">
        <f t="shared" si="615"/>
        <v>0</v>
      </c>
      <c r="L3054" s="36">
        <f t="shared" si="616"/>
        <v>0</v>
      </c>
      <c r="M3054" s="36">
        <f t="shared" si="617"/>
        <v>0</v>
      </c>
      <c r="N3054" s="36">
        <f t="shared" si="618"/>
        <v>0</v>
      </c>
      <c r="O3054" s="36">
        <f t="shared" si="619"/>
        <v>0</v>
      </c>
      <c r="P3054" s="36">
        <f t="shared" si="620"/>
        <v>0</v>
      </c>
      <c r="Q3054" s="38">
        <v>0</v>
      </c>
      <c r="R3054" s="39" t="str">
        <f t="shared" si="621"/>
        <v xml:space="preserve"> </v>
      </c>
      <c r="S3054" s="40"/>
      <c r="T3054" s="41" t="str">
        <f t="shared" si="622"/>
        <v/>
      </c>
      <c r="U3054" s="41" t="str">
        <f t="shared" si="623"/>
        <v/>
      </c>
      <c r="V3054" s="41">
        <f t="shared" si="611"/>
        <v>0.08</v>
      </c>
    </row>
    <row r="3055" spans="2:22" ht="16.5" customHeight="1" x14ac:dyDescent="0.25">
      <c r="B3055" s="43"/>
      <c r="C3055" s="33">
        <v>0</v>
      </c>
      <c r="D3055" s="34">
        <f>_xlfn.XLOOKUP($B3055,[1]Redo!$A:$A,[1]Redo!$AD:$AD)</f>
        <v>0</v>
      </c>
      <c r="E3055" s="35">
        <v>1326</v>
      </c>
      <c r="F3055" s="36">
        <f>_xlfn.XLOOKUP($B3055,'[1]DOT Signs Costs (2)'!$A:$A,'[1]DOT Signs Costs (2)'!$Y:$Y)</f>
        <v>0</v>
      </c>
      <c r="G3055" s="37">
        <f t="shared" si="613"/>
        <v>0</v>
      </c>
      <c r="H3055" s="36">
        <f>_xlfn.XLOOKUP($B3055,'[1]DOT Signs Costs (2)'!$A:$A,'[1]DOT Signs Costs (2)'!$W:$W)</f>
        <v>0</v>
      </c>
      <c r="I3055" s="36">
        <f t="shared" si="612"/>
        <v>0</v>
      </c>
      <c r="J3055" s="36">
        <f t="shared" si="614"/>
        <v>0</v>
      </c>
      <c r="K3055" s="36">
        <f t="shared" si="615"/>
        <v>0</v>
      </c>
      <c r="L3055" s="36">
        <f t="shared" si="616"/>
        <v>0</v>
      </c>
      <c r="M3055" s="36">
        <f t="shared" si="617"/>
        <v>0</v>
      </c>
      <c r="N3055" s="36">
        <f t="shared" si="618"/>
        <v>0</v>
      </c>
      <c r="O3055" s="36">
        <f t="shared" si="619"/>
        <v>0</v>
      </c>
      <c r="P3055" s="36">
        <f t="shared" si="620"/>
        <v>0</v>
      </c>
      <c r="Q3055" s="38">
        <v>0</v>
      </c>
      <c r="R3055" s="39" t="str">
        <f t="shared" si="621"/>
        <v xml:space="preserve"> </v>
      </c>
      <c r="S3055" s="40"/>
      <c r="T3055" s="41" t="str">
        <f t="shared" si="622"/>
        <v/>
      </c>
      <c r="U3055" s="41" t="str">
        <f t="shared" si="623"/>
        <v/>
      </c>
      <c r="V3055" s="41">
        <f t="shared" si="611"/>
        <v>0.08</v>
      </c>
    </row>
    <row r="3056" spans="2:22" ht="16.5" customHeight="1" x14ac:dyDescent="0.25">
      <c r="B3056"/>
      <c r="C3056" s="33">
        <v>0</v>
      </c>
      <c r="D3056" s="34">
        <f>_xlfn.XLOOKUP($B3056,[1]Redo!$A:$A,[1]Redo!$AD:$AD)</f>
        <v>0</v>
      </c>
      <c r="E3056" s="35">
        <v>1326</v>
      </c>
      <c r="F3056" s="36">
        <f>_xlfn.XLOOKUP($B3056,'[1]DOT Signs Costs (2)'!$A:$A,'[1]DOT Signs Costs (2)'!$Y:$Y)</f>
        <v>0</v>
      </c>
      <c r="G3056" s="37">
        <f t="shared" si="613"/>
        <v>0</v>
      </c>
      <c r="H3056" s="36">
        <f>_xlfn.XLOOKUP($B3056,'[1]DOT Signs Costs (2)'!$A:$A,'[1]DOT Signs Costs (2)'!$W:$W)</f>
        <v>0</v>
      </c>
      <c r="I3056" s="36">
        <f t="shared" si="612"/>
        <v>0</v>
      </c>
      <c r="J3056" s="36">
        <f t="shared" si="614"/>
        <v>0</v>
      </c>
      <c r="K3056" s="36">
        <f t="shared" si="615"/>
        <v>0</v>
      </c>
      <c r="L3056" s="36">
        <f t="shared" si="616"/>
        <v>0</v>
      </c>
      <c r="M3056" s="36">
        <f t="shared" si="617"/>
        <v>0</v>
      </c>
      <c r="N3056" s="36">
        <f t="shared" si="618"/>
        <v>0</v>
      </c>
      <c r="O3056" s="36">
        <f t="shared" si="619"/>
        <v>0</v>
      </c>
      <c r="P3056" s="36">
        <f t="shared" si="620"/>
        <v>0</v>
      </c>
      <c r="Q3056" s="38">
        <v>0</v>
      </c>
      <c r="R3056" s="39" t="str">
        <f t="shared" si="621"/>
        <v xml:space="preserve"> </v>
      </c>
      <c r="S3056" s="40"/>
      <c r="T3056" s="41" t="str">
        <f t="shared" si="622"/>
        <v/>
      </c>
      <c r="U3056" s="41" t="str">
        <f t="shared" si="623"/>
        <v/>
      </c>
      <c r="V3056" s="41">
        <f t="shared" si="611"/>
        <v>0.08</v>
      </c>
    </row>
    <row r="3057" spans="2:22" ht="16.5" customHeight="1" x14ac:dyDescent="0.25">
      <c r="B3057" s="43"/>
      <c r="C3057" s="33">
        <v>0</v>
      </c>
      <c r="D3057" s="34">
        <f>_xlfn.XLOOKUP($B3057,[1]Redo!$A:$A,[1]Redo!$AD:$AD)</f>
        <v>0</v>
      </c>
      <c r="E3057" s="35">
        <v>1326</v>
      </c>
      <c r="F3057" s="36">
        <f>_xlfn.XLOOKUP($B3057,'[1]DOT Signs Costs (2)'!$A:$A,'[1]DOT Signs Costs (2)'!$Y:$Y)</f>
        <v>0</v>
      </c>
      <c r="G3057" s="37">
        <f t="shared" si="613"/>
        <v>0</v>
      </c>
      <c r="H3057" s="36">
        <f>_xlfn.XLOOKUP($B3057,'[1]DOT Signs Costs (2)'!$A:$A,'[1]DOT Signs Costs (2)'!$W:$W)</f>
        <v>0</v>
      </c>
      <c r="I3057" s="36">
        <f t="shared" si="612"/>
        <v>0</v>
      </c>
      <c r="J3057" s="36">
        <f t="shared" si="614"/>
        <v>0</v>
      </c>
      <c r="K3057" s="36">
        <f t="shared" si="615"/>
        <v>0</v>
      </c>
      <c r="L3057" s="36">
        <f t="shared" si="616"/>
        <v>0</v>
      </c>
      <c r="M3057" s="36">
        <f t="shared" si="617"/>
        <v>0</v>
      </c>
      <c r="N3057" s="36">
        <f t="shared" si="618"/>
        <v>0</v>
      </c>
      <c r="O3057" s="36">
        <f t="shared" si="619"/>
        <v>0</v>
      </c>
      <c r="P3057" s="36">
        <f t="shared" si="620"/>
        <v>0</v>
      </c>
      <c r="Q3057" s="38">
        <v>0</v>
      </c>
      <c r="R3057" s="39" t="str">
        <f t="shared" si="621"/>
        <v xml:space="preserve"> </v>
      </c>
      <c r="S3057" s="40"/>
      <c r="T3057" s="41" t="str">
        <f t="shared" si="622"/>
        <v/>
      </c>
      <c r="U3057" s="41" t="str">
        <f t="shared" si="623"/>
        <v/>
      </c>
      <c r="V3057" s="41">
        <f t="shared" si="611"/>
        <v>0.08</v>
      </c>
    </row>
    <row r="3058" spans="2:22" ht="16.5" customHeight="1" x14ac:dyDescent="0.25">
      <c r="B3058"/>
      <c r="C3058" s="33">
        <v>0</v>
      </c>
      <c r="D3058" s="34">
        <f>_xlfn.XLOOKUP($B3058,[1]Redo!$A:$A,[1]Redo!$AD:$AD)</f>
        <v>0</v>
      </c>
      <c r="E3058" s="35">
        <v>1326</v>
      </c>
      <c r="F3058" s="36">
        <f>_xlfn.XLOOKUP($B3058,'[1]DOT Signs Costs (2)'!$A:$A,'[1]DOT Signs Costs (2)'!$Y:$Y)</f>
        <v>0</v>
      </c>
      <c r="G3058" s="37">
        <f t="shared" si="613"/>
        <v>0</v>
      </c>
      <c r="H3058" s="36">
        <f>_xlfn.XLOOKUP($B3058,'[1]DOT Signs Costs (2)'!$A:$A,'[1]DOT Signs Costs (2)'!$W:$W)</f>
        <v>0</v>
      </c>
      <c r="I3058" s="36">
        <f t="shared" si="612"/>
        <v>0</v>
      </c>
      <c r="J3058" s="36">
        <f t="shared" si="614"/>
        <v>0</v>
      </c>
      <c r="K3058" s="36">
        <f t="shared" si="615"/>
        <v>0</v>
      </c>
      <c r="L3058" s="36">
        <f t="shared" si="616"/>
        <v>0</v>
      </c>
      <c r="M3058" s="36">
        <f t="shared" si="617"/>
        <v>0</v>
      </c>
      <c r="N3058" s="36">
        <f t="shared" si="618"/>
        <v>0</v>
      </c>
      <c r="O3058" s="36">
        <f t="shared" si="619"/>
        <v>0</v>
      </c>
      <c r="P3058" s="36">
        <f t="shared" si="620"/>
        <v>0</v>
      </c>
      <c r="Q3058" s="38">
        <v>0</v>
      </c>
      <c r="R3058" s="39" t="str">
        <f t="shared" si="621"/>
        <v xml:space="preserve"> </v>
      </c>
      <c r="S3058" s="40"/>
      <c r="T3058" s="41" t="str">
        <f t="shared" si="622"/>
        <v/>
      </c>
      <c r="U3058" s="41" t="str">
        <f t="shared" si="623"/>
        <v/>
      </c>
      <c r="V3058" s="41">
        <f t="shared" si="611"/>
        <v>0.08</v>
      </c>
    </row>
    <row r="3059" spans="2:22" ht="16.5" customHeight="1" x14ac:dyDescent="0.25">
      <c r="B3059" s="43"/>
      <c r="C3059" s="33">
        <v>0</v>
      </c>
      <c r="D3059" s="34">
        <f>_xlfn.XLOOKUP($B3059,[1]Redo!$A:$A,[1]Redo!$AD:$AD)</f>
        <v>0</v>
      </c>
      <c r="E3059" s="35">
        <v>1326</v>
      </c>
      <c r="F3059" s="36">
        <f>_xlfn.XLOOKUP($B3059,'[1]DOT Signs Costs (2)'!$A:$A,'[1]DOT Signs Costs (2)'!$Y:$Y)</f>
        <v>0</v>
      </c>
      <c r="G3059" s="37">
        <f t="shared" si="613"/>
        <v>0</v>
      </c>
      <c r="H3059" s="36">
        <f>_xlfn.XLOOKUP($B3059,'[1]DOT Signs Costs (2)'!$A:$A,'[1]DOT Signs Costs (2)'!$W:$W)</f>
        <v>0</v>
      </c>
      <c r="I3059" s="36">
        <f t="shared" si="612"/>
        <v>0</v>
      </c>
      <c r="J3059" s="36">
        <f t="shared" si="614"/>
        <v>0</v>
      </c>
      <c r="K3059" s="36">
        <f t="shared" si="615"/>
        <v>0</v>
      </c>
      <c r="L3059" s="36">
        <f t="shared" si="616"/>
        <v>0</v>
      </c>
      <c r="M3059" s="36">
        <f t="shared" si="617"/>
        <v>0</v>
      </c>
      <c r="N3059" s="36">
        <f t="shared" si="618"/>
        <v>0</v>
      </c>
      <c r="O3059" s="36">
        <f t="shared" si="619"/>
        <v>0</v>
      </c>
      <c r="P3059" s="36">
        <f t="shared" si="620"/>
        <v>0</v>
      </c>
      <c r="Q3059" s="38">
        <v>0</v>
      </c>
      <c r="R3059" s="39" t="str">
        <f t="shared" si="621"/>
        <v xml:space="preserve"> </v>
      </c>
      <c r="S3059" s="40"/>
      <c r="T3059" s="41" t="str">
        <f t="shared" si="622"/>
        <v/>
      </c>
      <c r="U3059" s="41" t="str">
        <f t="shared" si="623"/>
        <v/>
      </c>
      <c r="V3059" s="41">
        <f t="shared" si="611"/>
        <v>0.08</v>
      </c>
    </row>
    <row r="3060" spans="2:22" ht="16.5" customHeight="1" x14ac:dyDescent="0.25">
      <c r="B3060"/>
      <c r="C3060" s="33">
        <v>0</v>
      </c>
      <c r="D3060" s="34">
        <f>_xlfn.XLOOKUP($B3060,[1]Redo!$A:$A,[1]Redo!$AD:$AD)</f>
        <v>0</v>
      </c>
      <c r="E3060" s="35">
        <v>1326</v>
      </c>
      <c r="F3060" s="36">
        <f>_xlfn.XLOOKUP($B3060,'[1]DOT Signs Costs (2)'!$A:$A,'[1]DOT Signs Costs (2)'!$Y:$Y)</f>
        <v>0</v>
      </c>
      <c r="G3060" s="37">
        <f t="shared" si="613"/>
        <v>0</v>
      </c>
      <c r="H3060" s="36">
        <f>_xlfn.XLOOKUP($B3060,'[1]DOT Signs Costs (2)'!$A:$A,'[1]DOT Signs Costs (2)'!$W:$W)</f>
        <v>0</v>
      </c>
      <c r="I3060" s="36">
        <f t="shared" si="612"/>
        <v>0</v>
      </c>
      <c r="J3060" s="36">
        <f t="shared" si="614"/>
        <v>0</v>
      </c>
      <c r="K3060" s="36">
        <f t="shared" si="615"/>
        <v>0</v>
      </c>
      <c r="L3060" s="36">
        <f t="shared" si="616"/>
        <v>0</v>
      </c>
      <c r="M3060" s="36">
        <f t="shared" si="617"/>
        <v>0</v>
      </c>
      <c r="N3060" s="36">
        <f t="shared" si="618"/>
        <v>0</v>
      </c>
      <c r="O3060" s="36">
        <f t="shared" si="619"/>
        <v>0</v>
      </c>
      <c r="P3060" s="36">
        <f t="shared" si="620"/>
        <v>0</v>
      </c>
      <c r="Q3060" s="38">
        <v>0</v>
      </c>
      <c r="R3060" s="39" t="str">
        <f t="shared" si="621"/>
        <v xml:space="preserve"> </v>
      </c>
      <c r="S3060" s="40"/>
      <c r="T3060" s="41" t="str">
        <f t="shared" si="622"/>
        <v/>
      </c>
      <c r="U3060" s="41" t="str">
        <f t="shared" si="623"/>
        <v/>
      </c>
      <c r="V3060" s="41">
        <f t="shared" si="611"/>
        <v>0.08</v>
      </c>
    </row>
    <row r="3061" spans="2:22" ht="16.5" customHeight="1" x14ac:dyDescent="0.25">
      <c r="B3061" s="43"/>
      <c r="C3061" s="33">
        <v>0</v>
      </c>
      <c r="D3061" s="34">
        <f>_xlfn.XLOOKUP($B3061,[1]Redo!$A:$A,[1]Redo!$AD:$AD)</f>
        <v>0</v>
      </c>
      <c r="E3061" s="35">
        <v>1326</v>
      </c>
      <c r="F3061" s="36">
        <f>_xlfn.XLOOKUP($B3061,'[1]DOT Signs Costs (2)'!$A:$A,'[1]DOT Signs Costs (2)'!$Y:$Y)</f>
        <v>0</v>
      </c>
      <c r="G3061" s="37">
        <f t="shared" si="613"/>
        <v>0</v>
      </c>
      <c r="H3061" s="36">
        <f>_xlfn.XLOOKUP($B3061,'[1]DOT Signs Costs (2)'!$A:$A,'[1]DOT Signs Costs (2)'!$W:$W)</f>
        <v>0</v>
      </c>
      <c r="I3061" s="36">
        <f t="shared" si="612"/>
        <v>0</v>
      </c>
      <c r="J3061" s="36">
        <f t="shared" si="614"/>
        <v>0</v>
      </c>
      <c r="K3061" s="36">
        <f t="shared" si="615"/>
        <v>0</v>
      </c>
      <c r="L3061" s="36">
        <f t="shared" si="616"/>
        <v>0</v>
      </c>
      <c r="M3061" s="36">
        <f t="shared" si="617"/>
        <v>0</v>
      </c>
      <c r="N3061" s="36">
        <f t="shared" si="618"/>
        <v>0</v>
      </c>
      <c r="O3061" s="36">
        <f t="shared" si="619"/>
        <v>0</v>
      </c>
      <c r="P3061" s="36">
        <f t="shared" si="620"/>
        <v>0</v>
      </c>
      <c r="Q3061" s="38">
        <v>0</v>
      </c>
      <c r="R3061" s="39" t="str">
        <f t="shared" si="621"/>
        <v xml:space="preserve"> </v>
      </c>
      <c r="S3061" s="40"/>
      <c r="T3061" s="41" t="str">
        <f t="shared" si="622"/>
        <v/>
      </c>
      <c r="U3061" s="41" t="str">
        <f t="shared" si="623"/>
        <v/>
      </c>
      <c r="V3061" s="41">
        <f t="shared" si="611"/>
        <v>0.08</v>
      </c>
    </row>
    <row r="3062" spans="2:22" ht="16.5" customHeight="1" x14ac:dyDescent="0.25">
      <c r="B3062"/>
      <c r="C3062" s="33">
        <v>0</v>
      </c>
      <c r="D3062" s="34">
        <f>_xlfn.XLOOKUP($B3062,[1]Redo!$A:$A,[1]Redo!$AD:$AD)</f>
        <v>0</v>
      </c>
      <c r="E3062" s="35">
        <v>1326</v>
      </c>
      <c r="F3062" s="36">
        <f>_xlfn.XLOOKUP($B3062,'[1]DOT Signs Costs (2)'!$A:$A,'[1]DOT Signs Costs (2)'!$Y:$Y)</f>
        <v>0</v>
      </c>
      <c r="G3062" s="37">
        <f t="shared" si="613"/>
        <v>0</v>
      </c>
      <c r="H3062" s="36">
        <f>_xlfn.XLOOKUP($B3062,'[1]DOT Signs Costs (2)'!$A:$A,'[1]DOT Signs Costs (2)'!$W:$W)</f>
        <v>0</v>
      </c>
      <c r="I3062" s="36">
        <f t="shared" si="612"/>
        <v>0</v>
      </c>
      <c r="J3062" s="36">
        <f t="shared" si="614"/>
        <v>0</v>
      </c>
      <c r="K3062" s="36">
        <f t="shared" si="615"/>
        <v>0</v>
      </c>
      <c r="L3062" s="36">
        <f t="shared" si="616"/>
        <v>0</v>
      </c>
      <c r="M3062" s="36">
        <f t="shared" si="617"/>
        <v>0</v>
      </c>
      <c r="N3062" s="36">
        <f t="shared" si="618"/>
        <v>0</v>
      </c>
      <c r="O3062" s="36">
        <f t="shared" si="619"/>
        <v>0</v>
      </c>
      <c r="P3062" s="36">
        <f t="shared" si="620"/>
        <v>0</v>
      </c>
      <c r="Q3062" s="38">
        <v>0</v>
      </c>
      <c r="R3062" s="39" t="str">
        <f t="shared" si="621"/>
        <v xml:space="preserve"> </v>
      </c>
      <c r="S3062" s="40"/>
      <c r="T3062" s="41" t="str">
        <f t="shared" si="622"/>
        <v/>
      </c>
      <c r="U3062" s="41" t="str">
        <f t="shared" si="623"/>
        <v/>
      </c>
      <c r="V3062" s="41">
        <f t="shared" si="611"/>
        <v>0.08</v>
      </c>
    </row>
    <row r="3063" spans="2:22" ht="16.5" customHeight="1" x14ac:dyDescent="0.25">
      <c r="B3063" s="43"/>
      <c r="C3063" s="33">
        <v>0</v>
      </c>
      <c r="D3063" s="34">
        <f>_xlfn.XLOOKUP($B3063,[1]Redo!$A:$A,[1]Redo!$AD:$AD)</f>
        <v>0</v>
      </c>
      <c r="E3063" s="35">
        <v>1326</v>
      </c>
      <c r="F3063" s="36">
        <f>_xlfn.XLOOKUP($B3063,'[1]DOT Signs Costs (2)'!$A:$A,'[1]DOT Signs Costs (2)'!$Y:$Y)</f>
        <v>0</v>
      </c>
      <c r="G3063" s="37">
        <f t="shared" si="613"/>
        <v>0</v>
      </c>
      <c r="H3063" s="36">
        <f>_xlfn.XLOOKUP($B3063,'[1]DOT Signs Costs (2)'!$A:$A,'[1]DOT Signs Costs (2)'!$W:$W)</f>
        <v>0</v>
      </c>
      <c r="I3063" s="36">
        <f t="shared" si="612"/>
        <v>0</v>
      </c>
      <c r="J3063" s="36">
        <f t="shared" si="614"/>
        <v>0</v>
      </c>
      <c r="K3063" s="36">
        <f t="shared" si="615"/>
        <v>0</v>
      </c>
      <c r="L3063" s="36">
        <f t="shared" si="616"/>
        <v>0</v>
      </c>
      <c r="M3063" s="36">
        <f t="shared" si="617"/>
        <v>0</v>
      </c>
      <c r="N3063" s="36">
        <f t="shared" si="618"/>
        <v>0</v>
      </c>
      <c r="O3063" s="36">
        <f t="shared" si="619"/>
        <v>0</v>
      </c>
      <c r="P3063" s="36">
        <f t="shared" si="620"/>
        <v>0</v>
      </c>
      <c r="Q3063" s="38">
        <v>0</v>
      </c>
      <c r="R3063" s="39" t="str">
        <f t="shared" si="621"/>
        <v xml:space="preserve"> </v>
      </c>
      <c r="S3063" s="40"/>
      <c r="T3063" s="41" t="str">
        <f t="shared" si="622"/>
        <v/>
      </c>
      <c r="U3063" s="41" t="str">
        <f t="shared" si="623"/>
        <v/>
      </c>
      <c r="V3063" s="41">
        <f t="shared" si="611"/>
        <v>0.08</v>
      </c>
    </row>
    <row r="3064" spans="2:22" ht="16.5" customHeight="1" x14ac:dyDescent="0.25">
      <c r="B3064"/>
      <c r="C3064" s="33">
        <v>0</v>
      </c>
      <c r="D3064" s="34">
        <f>_xlfn.XLOOKUP($B3064,[1]Redo!$A:$A,[1]Redo!$AD:$AD)</f>
        <v>0</v>
      </c>
      <c r="E3064" s="35">
        <v>1326</v>
      </c>
      <c r="F3064" s="36">
        <f>_xlfn.XLOOKUP($B3064,'[1]DOT Signs Costs (2)'!$A:$A,'[1]DOT Signs Costs (2)'!$Y:$Y)</f>
        <v>0</v>
      </c>
      <c r="G3064" s="37">
        <f t="shared" si="613"/>
        <v>0</v>
      </c>
      <c r="H3064" s="36">
        <f>_xlfn.XLOOKUP($B3064,'[1]DOT Signs Costs (2)'!$A:$A,'[1]DOT Signs Costs (2)'!$W:$W)</f>
        <v>0</v>
      </c>
      <c r="I3064" s="36">
        <f t="shared" si="612"/>
        <v>0</v>
      </c>
      <c r="J3064" s="36">
        <f t="shared" si="614"/>
        <v>0</v>
      </c>
      <c r="K3064" s="36">
        <f t="shared" si="615"/>
        <v>0</v>
      </c>
      <c r="L3064" s="36">
        <f t="shared" si="616"/>
        <v>0</v>
      </c>
      <c r="M3064" s="36">
        <f t="shared" si="617"/>
        <v>0</v>
      </c>
      <c r="N3064" s="36">
        <f t="shared" si="618"/>
        <v>0</v>
      </c>
      <c r="O3064" s="36">
        <f t="shared" si="619"/>
        <v>0</v>
      </c>
      <c r="P3064" s="36">
        <f t="shared" si="620"/>
        <v>0</v>
      </c>
      <c r="Q3064" s="38">
        <v>0</v>
      </c>
      <c r="R3064" s="39" t="str">
        <f t="shared" si="621"/>
        <v xml:space="preserve"> </v>
      </c>
      <c r="S3064" s="40"/>
      <c r="T3064" s="41" t="str">
        <f t="shared" si="622"/>
        <v/>
      </c>
      <c r="U3064" s="41" t="str">
        <f t="shared" si="623"/>
        <v/>
      </c>
      <c r="V3064" s="41"/>
    </row>
    <row r="3065" spans="2:22" ht="16.5" customHeight="1" x14ac:dyDescent="0.25">
      <c r="B3065" s="43"/>
      <c r="C3065" s="33">
        <v>0</v>
      </c>
      <c r="D3065" s="34">
        <f>_xlfn.XLOOKUP($B3065,[1]Redo!$A:$A,[1]Redo!$AD:$AD)</f>
        <v>0</v>
      </c>
      <c r="E3065" s="35">
        <v>1326</v>
      </c>
      <c r="F3065" s="36">
        <f>_xlfn.XLOOKUP($B3065,'[1]DOT Signs Costs (2)'!$A:$A,'[1]DOT Signs Costs (2)'!$Y:$Y)</f>
        <v>0</v>
      </c>
      <c r="G3065" s="37">
        <f t="shared" si="613"/>
        <v>0</v>
      </c>
      <c r="H3065" s="36">
        <f>_xlfn.XLOOKUP($B3065,'[1]DOT Signs Costs (2)'!$A:$A,'[1]DOT Signs Costs (2)'!$W:$W)</f>
        <v>0</v>
      </c>
      <c r="I3065" s="36">
        <f t="shared" si="612"/>
        <v>0</v>
      </c>
      <c r="J3065" s="36">
        <f t="shared" si="614"/>
        <v>0</v>
      </c>
      <c r="K3065" s="36">
        <f t="shared" si="615"/>
        <v>0</v>
      </c>
      <c r="L3065" s="36">
        <f t="shared" si="616"/>
        <v>0</v>
      </c>
      <c r="M3065" s="36">
        <f t="shared" si="617"/>
        <v>0</v>
      </c>
      <c r="N3065" s="36">
        <f t="shared" si="618"/>
        <v>0</v>
      </c>
      <c r="O3065" s="36">
        <f t="shared" si="619"/>
        <v>0</v>
      </c>
      <c r="P3065" s="36">
        <f t="shared" si="620"/>
        <v>0</v>
      </c>
      <c r="Q3065" s="38">
        <v>0</v>
      </c>
      <c r="R3065" s="39" t="str">
        <f t="shared" si="621"/>
        <v xml:space="preserve"> </v>
      </c>
      <c r="S3065" s="40"/>
      <c r="T3065" s="41" t="str">
        <f t="shared" si="622"/>
        <v/>
      </c>
      <c r="U3065" s="41" t="str">
        <f t="shared" si="623"/>
        <v/>
      </c>
      <c r="V3065" s="41">
        <f t="shared" si="611"/>
        <v>0.08</v>
      </c>
    </row>
    <row r="3066" spans="2:22" ht="16.5" customHeight="1" x14ac:dyDescent="0.25">
      <c r="B3066"/>
      <c r="C3066" s="33">
        <v>0</v>
      </c>
      <c r="D3066" s="34">
        <f>_xlfn.XLOOKUP($B3066,[1]Redo!$A:$A,[1]Redo!$AD:$AD)</f>
        <v>0</v>
      </c>
      <c r="E3066" s="35">
        <v>1326</v>
      </c>
      <c r="F3066" s="36">
        <f>_xlfn.XLOOKUP($B3066,'[1]DOT Signs Costs (2)'!$A:$A,'[1]DOT Signs Costs (2)'!$Y:$Y)</f>
        <v>0</v>
      </c>
      <c r="G3066" s="37">
        <f t="shared" si="613"/>
        <v>0</v>
      </c>
      <c r="H3066" s="36">
        <f>_xlfn.XLOOKUP($B3066,'[1]DOT Signs Costs (2)'!$A:$A,'[1]DOT Signs Costs (2)'!$W:$W)</f>
        <v>0</v>
      </c>
      <c r="I3066" s="36">
        <f t="shared" si="612"/>
        <v>0</v>
      </c>
      <c r="J3066" s="36">
        <f t="shared" si="614"/>
        <v>0</v>
      </c>
      <c r="K3066" s="36">
        <f t="shared" si="615"/>
        <v>0</v>
      </c>
      <c r="L3066" s="36">
        <f t="shared" si="616"/>
        <v>0</v>
      </c>
      <c r="M3066" s="36">
        <f t="shared" si="617"/>
        <v>0</v>
      </c>
      <c r="N3066" s="36">
        <f t="shared" si="618"/>
        <v>0</v>
      </c>
      <c r="O3066" s="36">
        <f t="shared" si="619"/>
        <v>0</v>
      </c>
      <c r="P3066" s="36">
        <f t="shared" si="620"/>
        <v>0</v>
      </c>
      <c r="Q3066" s="38">
        <v>0</v>
      </c>
      <c r="R3066" s="39" t="str">
        <f t="shared" si="621"/>
        <v xml:space="preserve"> </v>
      </c>
      <c r="S3066" s="40"/>
      <c r="T3066" s="41" t="str">
        <f t="shared" si="622"/>
        <v/>
      </c>
      <c r="U3066" s="41" t="str">
        <f t="shared" si="623"/>
        <v/>
      </c>
      <c r="V3066" s="41">
        <f t="shared" si="611"/>
        <v>0.08</v>
      </c>
    </row>
    <row r="3067" spans="2:22" ht="16.5" customHeight="1" x14ac:dyDescent="0.25">
      <c r="B3067" s="43"/>
      <c r="C3067" s="33">
        <v>0</v>
      </c>
      <c r="D3067" s="34">
        <f>_xlfn.XLOOKUP($B3067,[1]Redo!$A:$A,[1]Redo!$AD:$AD)</f>
        <v>0</v>
      </c>
      <c r="E3067" s="35">
        <v>1326</v>
      </c>
      <c r="F3067" s="36">
        <f>_xlfn.XLOOKUP($B3067,'[1]DOT Signs Costs (2)'!$A:$A,'[1]DOT Signs Costs (2)'!$Y:$Y)</f>
        <v>0</v>
      </c>
      <c r="G3067" s="37">
        <f t="shared" si="613"/>
        <v>0</v>
      </c>
      <c r="H3067" s="36">
        <f>_xlfn.XLOOKUP($B3067,'[1]DOT Signs Costs (2)'!$A:$A,'[1]DOT Signs Costs (2)'!$W:$W)</f>
        <v>0</v>
      </c>
      <c r="I3067" s="36">
        <f t="shared" si="612"/>
        <v>0</v>
      </c>
      <c r="J3067" s="36">
        <f t="shared" si="614"/>
        <v>0</v>
      </c>
      <c r="K3067" s="36">
        <f t="shared" si="615"/>
        <v>0</v>
      </c>
      <c r="L3067" s="36">
        <f t="shared" si="616"/>
        <v>0</v>
      </c>
      <c r="M3067" s="36">
        <f t="shared" si="617"/>
        <v>0</v>
      </c>
      <c r="N3067" s="36">
        <f t="shared" si="618"/>
        <v>0</v>
      </c>
      <c r="O3067" s="36">
        <f t="shared" si="619"/>
        <v>0</v>
      </c>
      <c r="P3067" s="36">
        <f t="shared" si="620"/>
        <v>0</v>
      </c>
      <c r="Q3067" s="38">
        <v>0</v>
      </c>
      <c r="R3067" s="39" t="str">
        <f t="shared" si="621"/>
        <v xml:space="preserve"> </v>
      </c>
      <c r="S3067" s="40"/>
      <c r="T3067" s="41" t="str">
        <f t="shared" si="622"/>
        <v/>
      </c>
      <c r="U3067" s="41" t="str">
        <f t="shared" si="623"/>
        <v/>
      </c>
      <c r="V3067" s="41">
        <f t="shared" si="611"/>
        <v>0.08</v>
      </c>
    </row>
    <row r="3068" spans="2:22" ht="16.5" customHeight="1" x14ac:dyDescent="0.25">
      <c r="B3068"/>
      <c r="C3068" s="33">
        <v>0</v>
      </c>
      <c r="D3068" s="34">
        <f>_xlfn.XLOOKUP($B3068,[1]Redo!$A:$A,[1]Redo!$AD:$AD)</f>
        <v>0</v>
      </c>
      <c r="E3068" s="35">
        <v>1326</v>
      </c>
      <c r="F3068" s="36">
        <f>_xlfn.XLOOKUP($B3068,'[1]DOT Signs Costs (2)'!$A:$A,'[1]DOT Signs Costs (2)'!$Y:$Y)</f>
        <v>0</v>
      </c>
      <c r="G3068" s="37">
        <f t="shared" si="613"/>
        <v>0</v>
      </c>
      <c r="H3068" s="36">
        <f>_xlfn.XLOOKUP($B3068,'[1]DOT Signs Costs (2)'!$A:$A,'[1]DOT Signs Costs (2)'!$W:$W)</f>
        <v>0</v>
      </c>
      <c r="I3068" s="36">
        <f t="shared" si="612"/>
        <v>0</v>
      </c>
      <c r="J3068" s="36">
        <f t="shared" si="614"/>
        <v>0</v>
      </c>
      <c r="K3068" s="36">
        <f t="shared" si="615"/>
        <v>0</v>
      </c>
      <c r="L3068" s="36">
        <f t="shared" si="616"/>
        <v>0</v>
      </c>
      <c r="M3068" s="36">
        <f t="shared" si="617"/>
        <v>0</v>
      </c>
      <c r="N3068" s="36">
        <f t="shared" si="618"/>
        <v>0</v>
      </c>
      <c r="O3068" s="36">
        <f t="shared" si="619"/>
        <v>0</v>
      </c>
      <c r="P3068" s="36">
        <f t="shared" si="620"/>
        <v>0</v>
      </c>
      <c r="Q3068" s="38">
        <v>0</v>
      </c>
      <c r="R3068" s="39" t="str">
        <f t="shared" si="621"/>
        <v xml:space="preserve"> </v>
      </c>
      <c r="S3068" s="40"/>
      <c r="T3068" s="41" t="str">
        <f t="shared" si="622"/>
        <v/>
      </c>
      <c r="U3068" s="41" t="str">
        <f t="shared" si="623"/>
        <v/>
      </c>
      <c r="V3068" s="41">
        <f t="shared" si="611"/>
        <v>0.08</v>
      </c>
    </row>
    <row r="3069" spans="2:22" ht="16.5" customHeight="1" x14ac:dyDescent="0.25">
      <c r="B3069" s="43"/>
      <c r="C3069" s="33">
        <v>0</v>
      </c>
      <c r="D3069" s="34">
        <f>_xlfn.XLOOKUP($B3069,[1]Redo!$A:$A,[1]Redo!$AD:$AD)</f>
        <v>0</v>
      </c>
      <c r="E3069" s="35">
        <v>1326</v>
      </c>
      <c r="F3069" s="36">
        <f>_xlfn.XLOOKUP($B3069,'[1]DOT Signs Costs (2)'!$A:$A,'[1]DOT Signs Costs (2)'!$Y:$Y)</f>
        <v>0</v>
      </c>
      <c r="G3069" s="37">
        <f t="shared" si="613"/>
        <v>0</v>
      </c>
      <c r="H3069" s="36">
        <f>_xlfn.XLOOKUP($B3069,'[1]DOT Signs Costs (2)'!$A:$A,'[1]DOT Signs Costs (2)'!$W:$W)</f>
        <v>0</v>
      </c>
      <c r="I3069" s="36">
        <f t="shared" si="612"/>
        <v>0</v>
      </c>
      <c r="J3069" s="36">
        <f t="shared" si="614"/>
        <v>0</v>
      </c>
      <c r="K3069" s="36">
        <f t="shared" si="615"/>
        <v>0</v>
      </c>
      <c r="L3069" s="36">
        <f t="shared" si="616"/>
        <v>0</v>
      </c>
      <c r="M3069" s="36">
        <f t="shared" si="617"/>
        <v>0</v>
      </c>
      <c r="N3069" s="36">
        <f t="shared" si="618"/>
        <v>0</v>
      </c>
      <c r="O3069" s="36">
        <f t="shared" si="619"/>
        <v>0</v>
      </c>
      <c r="P3069" s="36">
        <f t="shared" si="620"/>
        <v>0</v>
      </c>
      <c r="Q3069" s="38">
        <v>0</v>
      </c>
      <c r="R3069" s="39" t="str">
        <f t="shared" si="621"/>
        <v xml:space="preserve"> </v>
      </c>
      <c r="S3069" s="40"/>
      <c r="T3069" s="41" t="str">
        <f t="shared" si="622"/>
        <v/>
      </c>
      <c r="U3069" s="41" t="str">
        <f t="shared" si="623"/>
        <v/>
      </c>
      <c r="V3069" s="41">
        <f t="shared" si="611"/>
        <v>0.08</v>
      </c>
    </row>
    <row r="3070" spans="2:22" ht="16.5" customHeight="1" x14ac:dyDescent="0.25">
      <c r="B3070"/>
      <c r="C3070" s="33">
        <v>0</v>
      </c>
      <c r="D3070" s="34">
        <f>_xlfn.XLOOKUP($B3070,[1]Redo!$A:$A,[1]Redo!$AD:$AD)</f>
        <v>0</v>
      </c>
      <c r="E3070" s="35">
        <v>1326</v>
      </c>
      <c r="F3070" s="36">
        <f>_xlfn.XLOOKUP($B3070,'[1]DOT Signs Costs (2)'!$A:$A,'[1]DOT Signs Costs (2)'!$Y:$Y)</f>
        <v>0</v>
      </c>
      <c r="G3070" s="37">
        <f t="shared" si="613"/>
        <v>0</v>
      </c>
      <c r="H3070" s="36">
        <f>_xlfn.XLOOKUP($B3070,'[1]DOT Signs Costs (2)'!$A:$A,'[1]DOT Signs Costs (2)'!$W:$W)</f>
        <v>0</v>
      </c>
      <c r="I3070" s="36">
        <f t="shared" si="612"/>
        <v>0</v>
      </c>
      <c r="J3070" s="36">
        <f t="shared" si="614"/>
        <v>0</v>
      </c>
      <c r="K3070" s="36">
        <f t="shared" si="615"/>
        <v>0</v>
      </c>
      <c r="L3070" s="36">
        <f t="shared" si="616"/>
        <v>0</v>
      </c>
      <c r="M3070" s="36">
        <f t="shared" si="617"/>
        <v>0</v>
      </c>
      <c r="N3070" s="36">
        <f t="shared" si="618"/>
        <v>0</v>
      </c>
      <c r="O3070" s="36">
        <f t="shared" si="619"/>
        <v>0</v>
      </c>
      <c r="P3070" s="36">
        <f t="shared" si="620"/>
        <v>0</v>
      </c>
      <c r="Q3070" s="38">
        <v>0</v>
      </c>
      <c r="R3070" s="39" t="str">
        <f t="shared" si="621"/>
        <v xml:space="preserve"> </v>
      </c>
      <c r="S3070" s="40"/>
      <c r="T3070" s="41" t="str">
        <f t="shared" si="622"/>
        <v/>
      </c>
      <c r="U3070" s="41" t="str">
        <f t="shared" si="623"/>
        <v/>
      </c>
      <c r="V3070" s="41">
        <f t="shared" si="611"/>
        <v>0.08</v>
      </c>
    </row>
    <row r="3071" spans="2:22" ht="16.5" customHeight="1" x14ac:dyDescent="0.25">
      <c r="B3071" s="43"/>
      <c r="C3071" s="33">
        <v>0</v>
      </c>
      <c r="D3071" s="34">
        <f>_xlfn.XLOOKUP($B3071,[1]Redo!$A:$A,[1]Redo!$AD:$AD)</f>
        <v>0</v>
      </c>
      <c r="E3071" s="35">
        <v>1326</v>
      </c>
      <c r="F3071" s="36">
        <f>_xlfn.XLOOKUP($B3071,'[1]DOT Signs Costs (2)'!$A:$A,'[1]DOT Signs Costs (2)'!$Y:$Y)</f>
        <v>0</v>
      </c>
      <c r="G3071" s="37">
        <f t="shared" si="613"/>
        <v>0</v>
      </c>
      <c r="H3071" s="36">
        <f>_xlfn.XLOOKUP($B3071,'[1]DOT Signs Costs (2)'!$A:$A,'[1]DOT Signs Costs (2)'!$W:$W)</f>
        <v>0</v>
      </c>
      <c r="I3071" s="36">
        <f t="shared" si="612"/>
        <v>0</v>
      </c>
      <c r="J3071" s="36">
        <f t="shared" si="614"/>
        <v>0</v>
      </c>
      <c r="K3071" s="36">
        <f t="shared" si="615"/>
        <v>0</v>
      </c>
      <c r="L3071" s="36">
        <f t="shared" si="616"/>
        <v>0</v>
      </c>
      <c r="M3071" s="36">
        <f t="shared" si="617"/>
        <v>0</v>
      </c>
      <c r="N3071" s="36">
        <f t="shared" si="618"/>
        <v>0</v>
      </c>
      <c r="O3071" s="36">
        <f t="shared" si="619"/>
        <v>0</v>
      </c>
      <c r="P3071" s="36">
        <f t="shared" si="620"/>
        <v>0</v>
      </c>
      <c r="Q3071" s="38">
        <v>0</v>
      </c>
      <c r="R3071" s="39" t="str">
        <f t="shared" si="621"/>
        <v xml:space="preserve"> </v>
      </c>
      <c r="S3071" s="40"/>
      <c r="T3071" s="41" t="str">
        <f t="shared" si="622"/>
        <v/>
      </c>
      <c r="U3071" s="41" t="str">
        <f t="shared" si="623"/>
        <v/>
      </c>
      <c r="V3071" s="41">
        <f t="shared" si="611"/>
        <v>0.08</v>
      </c>
    </row>
    <row r="3072" spans="2:22" ht="16.5" customHeight="1" x14ac:dyDescent="0.25">
      <c r="B3072"/>
      <c r="C3072" s="33">
        <v>0</v>
      </c>
      <c r="D3072" s="34">
        <f>_xlfn.XLOOKUP($B3072,[1]Redo!$A:$A,[1]Redo!$AD:$AD)</f>
        <v>0</v>
      </c>
      <c r="E3072" s="35">
        <v>1326</v>
      </c>
      <c r="F3072" s="36">
        <f>_xlfn.XLOOKUP($B3072,'[1]DOT Signs Costs (2)'!$A:$A,'[1]DOT Signs Costs (2)'!$Y:$Y)</f>
        <v>0</v>
      </c>
      <c r="G3072" s="37">
        <f t="shared" si="613"/>
        <v>0</v>
      </c>
      <c r="H3072" s="36">
        <f>_xlfn.XLOOKUP($B3072,'[1]DOT Signs Costs (2)'!$A:$A,'[1]DOT Signs Costs (2)'!$W:$W)</f>
        <v>0</v>
      </c>
      <c r="I3072" s="36">
        <f t="shared" si="612"/>
        <v>0</v>
      </c>
      <c r="J3072" s="36">
        <f t="shared" si="614"/>
        <v>0</v>
      </c>
      <c r="K3072" s="36">
        <f t="shared" si="615"/>
        <v>0</v>
      </c>
      <c r="L3072" s="36">
        <f t="shared" si="616"/>
        <v>0</v>
      </c>
      <c r="M3072" s="36">
        <f t="shared" si="617"/>
        <v>0</v>
      </c>
      <c r="N3072" s="36">
        <f t="shared" si="618"/>
        <v>0</v>
      </c>
      <c r="O3072" s="36">
        <f t="shared" si="619"/>
        <v>0</v>
      </c>
      <c r="P3072" s="36">
        <f t="shared" si="620"/>
        <v>0</v>
      </c>
      <c r="Q3072" s="38">
        <v>0</v>
      </c>
      <c r="R3072" s="39" t="str">
        <f t="shared" si="621"/>
        <v xml:space="preserve"> </v>
      </c>
      <c r="S3072" s="40"/>
      <c r="T3072" s="41" t="str">
        <f t="shared" si="622"/>
        <v/>
      </c>
      <c r="U3072" s="41" t="str">
        <f t="shared" si="623"/>
        <v/>
      </c>
      <c r="V3072" s="41">
        <f t="shared" si="611"/>
        <v>0.08</v>
      </c>
    </row>
    <row r="3073" spans="2:22" ht="16.5" customHeight="1" x14ac:dyDescent="0.25">
      <c r="B3073" s="43"/>
      <c r="C3073" s="33">
        <v>0</v>
      </c>
      <c r="D3073" s="34">
        <f>_xlfn.XLOOKUP($B3073,[1]Redo!$A:$A,[1]Redo!$AD:$AD)</f>
        <v>0</v>
      </c>
      <c r="E3073" s="35">
        <v>1326</v>
      </c>
      <c r="F3073" s="36">
        <f>_xlfn.XLOOKUP($B3073,'[1]DOT Signs Costs (2)'!$A:$A,'[1]DOT Signs Costs (2)'!$Y:$Y)</f>
        <v>0</v>
      </c>
      <c r="G3073" s="37">
        <f t="shared" si="613"/>
        <v>0</v>
      </c>
      <c r="H3073" s="36">
        <f>_xlfn.XLOOKUP($B3073,'[1]DOT Signs Costs (2)'!$A:$A,'[1]DOT Signs Costs (2)'!$W:$W)</f>
        <v>0</v>
      </c>
      <c r="I3073" s="36">
        <f t="shared" si="612"/>
        <v>0</v>
      </c>
      <c r="J3073" s="36">
        <f t="shared" si="614"/>
        <v>0</v>
      </c>
      <c r="K3073" s="36">
        <f t="shared" si="615"/>
        <v>0</v>
      </c>
      <c r="L3073" s="36">
        <f t="shared" si="616"/>
        <v>0</v>
      </c>
      <c r="M3073" s="36">
        <f t="shared" si="617"/>
        <v>0</v>
      </c>
      <c r="N3073" s="36">
        <f t="shared" si="618"/>
        <v>0</v>
      </c>
      <c r="O3073" s="36">
        <f t="shared" si="619"/>
        <v>0</v>
      </c>
      <c r="P3073" s="36">
        <f t="shared" si="620"/>
        <v>0</v>
      </c>
      <c r="Q3073" s="38">
        <v>0</v>
      </c>
      <c r="R3073" s="39" t="str">
        <f t="shared" si="621"/>
        <v xml:space="preserve"> </v>
      </c>
      <c r="S3073" s="40"/>
      <c r="T3073" s="41" t="str">
        <f t="shared" si="622"/>
        <v/>
      </c>
      <c r="U3073" s="41" t="str">
        <f t="shared" si="623"/>
        <v/>
      </c>
      <c r="V3073" s="41">
        <f t="shared" si="611"/>
        <v>0.08</v>
      </c>
    </row>
    <row r="3074" spans="2:22" ht="16.5" customHeight="1" x14ac:dyDescent="0.25">
      <c r="B3074"/>
      <c r="C3074" s="33">
        <v>0</v>
      </c>
      <c r="D3074" s="34">
        <f>_xlfn.XLOOKUP($B3074,[1]Redo!$A:$A,[1]Redo!$AD:$AD)</f>
        <v>0</v>
      </c>
      <c r="E3074" s="35">
        <v>1326</v>
      </c>
      <c r="F3074" s="36">
        <f>_xlfn.XLOOKUP($B3074,'[1]DOT Signs Costs (2)'!$A:$A,'[1]DOT Signs Costs (2)'!$Y:$Y)</f>
        <v>0</v>
      </c>
      <c r="G3074" s="37">
        <f t="shared" si="613"/>
        <v>0</v>
      </c>
      <c r="H3074" s="36">
        <f>_xlfn.XLOOKUP($B3074,'[1]DOT Signs Costs (2)'!$A:$A,'[1]DOT Signs Costs (2)'!$W:$W)</f>
        <v>0</v>
      </c>
      <c r="I3074" s="36">
        <f t="shared" si="612"/>
        <v>0</v>
      </c>
      <c r="J3074" s="36">
        <f t="shared" si="614"/>
        <v>0</v>
      </c>
      <c r="K3074" s="36">
        <f t="shared" si="615"/>
        <v>0</v>
      </c>
      <c r="L3074" s="36">
        <f t="shared" si="616"/>
        <v>0</v>
      </c>
      <c r="M3074" s="36">
        <f t="shared" si="617"/>
        <v>0</v>
      </c>
      <c r="N3074" s="36">
        <f t="shared" si="618"/>
        <v>0</v>
      </c>
      <c r="O3074" s="36">
        <f t="shared" si="619"/>
        <v>0</v>
      </c>
      <c r="P3074" s="36">
        <f t="shared" si="620"/>
        <v>0</v>
      </c>
      <c r="Q3074" s="38">
        <v>0</v>
      </c>
      <c r="R3074" s="39" t="str">
        <f t="shared" si="621"/>
        <v xml:space="preserve"> </v>
      </c>
      <c r="S3074" s="40"/>
      <c r="T3074" s="41" t="str">
        <f t="shared" si="622"/>
        <v/>
      </c>
      <c r="U3074" s="41" t="str">
        <f t="shared" si="623"/>
        <v/>
      </c>
      <c r="V3074" s="41">
        <f t="shared" si="611"/>
        <v>0.08</v>
      </c>
    </row>
    <row r="3075" spans="2:22" ht="16.5" customHeight="1" x14ac:dyDescent="0.25">
      <c r="B3075" s="43"/>
      <c r="C3075" s="33">
        <v>0</v>
      </c>
      <c r="D3075" s="34">
        <f>_xlfn.XLOOKUP($B3075,[1]Redo!$A:$A,[1]Redo!$AD:$AD)</f>
        <v>0</v>
      </c>
      <c r="E3075" s="35">
        <v>1326</v>
      </c>
      <c r="F3075" s="36">
        <f>_xlfn.XLOOKUP($B3075,'[1]DOT Signs Costs (2)'!$A:$A,'[1]DOT Signs Costs (2)'!$Y:$Y)</f>
        <v>0</v>
      </c>
      <c r="G3075" s="37">
        <f t="shared" si="613"/>
        <v>0</v>
      </c>
      <c r="H3075" s="36">
        <f>_xlfn.XLOOKUP($B3075,'[1]DOT Signs Costs (2)'!$A:$A,'[1]DOT Signs Costs (2)'!$W:$W)</f>
        <v>0</v>
      </c>
      <c r="I3075" s="36">
        <f t="shared" si="612"/>
        <v>0</v>
      </c>
      <c r="J3075" s="36">
        <f t="shared" si="614"/>
        <v>0</v>
      </c>
      <c r="K3075" s="36">
        <f t="shared" si="615"/>
        <v>0</v>
      </c>
      <c r="L3075" s="36">
        <f t="shared" si="616"/>
        <v>0</v>
      </c>
      <c r="M3075" s="36">
        <f t="shared" si="617"/>
        <v>0</v>
      </c>
      <c r="N3075" s="36">
        <f t="shared" si="618"/>
        <v>0</v>
      </c>
      <c r="O3075" s="36">
        <f t="shared" si="619"/>
        <v>0</v>
      </c>
      <c r="P3075" s="36">
        <f t="shared" si="620"/>
        <v>0</v>
      </c>
      <c r="Q3075" s="38">
        <v>0</v>
      </c>
      <c r="R3075" s="39" t="str">
        <f t="shared" si="621"/>
        <v xml:space="preserve"> </v>
      </c>
      <c r="S3075" s="40"/>
      <c r="T3075" s="41" t="str">
        <f t="shared" si="622"/>
        <v/>
      </c>
      <c r="U3075" s="41" t="str">
        <f t="shared" si="623"/>
        <v/>
      </c>
      <c r="V3075" s="41">
        <f t="shared" si="611"/>
        <v>0.08</v>
      </c>
    </row>
    <row r="3076" spans="2:22" ht="16.5" customHeight="1" x14ac:dyDescent="0.25">
      <c r="B3076"/>
      <c r="C3076" s="33">
        <v>0</v>
      </c>
      <c r="D3076" s="34">
        <f>_xlfn.XLOOKUP($B3076,[1]Redo!$A:$A,[1]Redo!$AD:$AD)</f>
        <v>0</v>
      </c>
      <c r="E3076" s="35">
        <v>1326</v>
      </c>
      <c r="F3076" s="36">
        <f>_xlfn.XLOOKUP($B3076,'[1]DOT Signs Costs (2)'!$A:$A,'[1]DOT Signs Costs (2)'!$Y:$Y)</f>
        <v>0</v>
      </c>
      <c r="G3076" s="37">
        <f t="shared" si="613"/>
        <v>0</v>
      </c>
      <c r="H3076" s="36">
        <f>_xlfn.XLOOKUP($B3076,'[1]DOT Signs Costs (2)'!$A:$A,'[1]DOT Signs Costs (2)'!$W:$W)</f>
        <v>0</v>
      </c>
      <c r="I3076" s="36">
        <f t="shared" si="612"/>
        <v>0</v>
      </c>
      <c r="J3076" s="36">
        <f t="shared" si="614"/>
        <v>0</v>
      </c>
      <c r="K3076" s="36">
        <f t="shared" si="615"/>
        <v>0</v>
      </c>
      <c r="L3076" s="36">
        <f t="shared" si="616"/>
        <v>0</v>
      </c>
      <c r="M3076" s="36">
        <f t="shared" si="617"/>
        <v>0</v>
      </c>
      <c r="N3076" s="36">
        <f t="shared" si="618"/>
        <v>0</v>
      </c>
      <c r="O3076" s="36">
        <f t="shared" si="619"/>
        <v>0</v>
      </c>
      <c r="P3076" s="36">
        <f t="shared" si="620"/>
        <v>0</v>
      </c>
      <c r="Q3076" s="38">
        <v>0</v>
      </c>
      <c r="R3076" s="39" t="str">
        <f t="shared" si="621"/>
        <v xml:space="preserve"> </v>
      </c>
      <c r="S3076" s="40"/>
      <c r="T3076" s="41" t="str">
        <f t="shared" si="622"/>
        <v/>
      </c>
      <c r="U3076" s="41" t="str">
        <f t="shared" si="623"/>
        <v/>
      </c>
      <c r="V3076" s="41">
        <f t="shared" si="611"/>
        <v>0.08</v>
      </c>
    </row>
    <row r="3077" spans="2:22" ht="16.5" customHeight="1" x14ac:dyDescent="0.25">
      <c r="B3077" s="43"/>
      <c r="C3077" s="33">
        <v>0</v>
      </c>
      <c r="D3077" s="34">
        <f>_xlfn.XLOOKUP($B3077,[1]Redo!$A:$A,[1]Redo!$AD:$AD)</f>
        <v>0</v>
      </c>
      <c r="E3077" s="35">
        <v>1326</v>
      </c>
      <c r="F3077" s="36">
        <f>_xlfn.XLOOKUP($B3077,'[1]DOT Signs Costs (2)'!$A:$A,'[1]DOT Signs Costs (2)'!$Y:$Y)</f>
        <v>0</v>
      </c>
      <c r="G3077" s="37">
        <f t="shared" si="613"/>
        <v>0</v>
      </c>
      <c r="H3077" s="36">
        <f>_xlfn.XLOOKUP($B3077,'[1]DOT Signs Costs (2)'!$A:$A,'[1]DOT Signs Costs (2)'!$W:$W)</f>
        <v>0</v>
      </c>
      <c r="I3077" s="36">
        <f t="shared" si="612"/>
        <v>0</v>
      </c>
      <c r="J3077" s="36">
        <f t="shared" si="614"/>
        <v>0</v>
      </c>
      <c r="K3077" s="36">
        <f t="shared" si="615"/>
        <v>0</v>
      </c>
      <c r="L3077" s="36">
        <f t="shared" si="616"/>
        <v>0</v>
      </c>
      <c r="M3077" s="36">
        <f t="shared" si="617"/>
        <v>0</v>
      </c>
      <c r="N3077" s="36">
        <f t="shared" si="618"/>
        <v>0</v>
      </c>
      <c r="O3077" s="36">
        <f t="shared" si="619"/>
        <v>0</v>
      </c>
      <c r="P3077" s="36">
        <f t="shared" si="620"/>
        <v>0</v>
      </c>
      <c r="Q3077" s="38">
        <v>0</v>
      </c>
      <c r="R3077" s="39" t="str">
        <f t="shared" si="621"/>
        <v xml:space="preserve"> </v>
      </c>
      <c r="S3077" s="40"/>
      <c r="T3077" s="41" t="str">
        <f t="shared" si="622"/>
        <v/>
      </c>
      <c r="U3077" s="41" t="str">
        <f t="shared" si="623"/>
        <v/>
      </c>
      <c r="V3077" s="41">
        <f t="shared" si="611"/>
        <v>0.08</v>
      </c>
    </row>
    <row r="3078" spans="2:22" ht="16.5" customHeight="1" x14ac:dyDescent="0.25">
      <c r="B3078"/>
      <c r="C3078" s="33">
        <v>0</v>
      </c>
      <c r="D3078" s="34">
        <f>_xlfn.XLOOKUP($B3078,[1]Redo!$A:$A,[1]Redo!$AD:$AD)</f>
        <v>0</v>
      </c>
      <c r="E3078" s="35">
        <v>1326</v>
      </c>
      <c r="F3078" s="36">
        <f>_xlfn.XLOOKUP($B3078,'[1]DOT Signs Costs (2)'!$A:$A,'[1]DOT Signs Costs (2)'!$Y:$Y)</f>
        <v>0</v>
      </c>
      <c r="G3078" s="37">
        <f t="shared" si="613"/>
        <v>0</v>
      </c>
      <c r="H3078" s="36">
        <f>_xlfn.XLOOKUP($B3078,'[1]DOT Signs Costs (2)'!$A:$A,'[1]DOT Signs Costs (2)'!$W:$W)</f>
        <v>0</v>
      </c>
      <c r="I3078" s="36">
        <f t="shared" si="612"/>
        <v>0</v>
      </c>
      <c r="J3078" s="36">
        <f t="shared" si="614"/>
        <v>0</v>
      </c>
      <c r="K3078" s="36">
        <f t="shared" si="615"/>
        <v>0</v>
      </c>
      <c r="L3078" s="36">
        <f t="shared" si="616"/>
        <v>0</v>
      </c>
      <c r="M3078" s="36">
        <f t="shared" si="617"/>
        <v>0</v>
      </c>
      <c r="N3078" s="36">
        <f t="shared" si="618"/>
        <v>0</v>
      </c>
      <c r="O3078" s="36">
        <f t="shared" si="619"/>
        <v>0</v>
      </c>
      <c r="P3078" s="36">
        <f t="shared" si="620"/>
        <v>0</v>
      </c>
      <c r="Q3078" s="38">
        <v>0</v>
      </c>
      <c r="R3078" s="39" t="str">
        <f t="shared" si="621"/>
        <v xml:space="preserve"> </v>
      </c>
      <c r="S3078" s="40"/>
      <c r="T3078" s="41" t="str">
        <f t="shared" si="622"/>
        <v/>
      </c>
      <c r="U3078" s="41" t="str">
        <f t="shared" si="623"/>
        <v/>
      </c>
      <c r="V3078" s="41">
        <f t="shared" ref="V3078:V3140" si="624">ROUND($W3078+7.75%,2)</f>
        <v>0.08</v>
      </c>
    </row>
    <row r="3079" spans="2:22" ht="16.5" customHeight="1" x14ac:dyDescent="0.25">
      <c r="B3079" s="43"/>
      <c r="C3079" s="33">
        <v>0</v>
      </c>
      <c r="D3079" s="34">
        <f>_xlfn.XLOOKUP($B3079,[1]Redo!$A:$A,[1]Redo!$AD:$AD)</f>
        <v>0</v>
      </c>
      <c r="E3079" s="35">
        <v>1326</v>
      </c>
      <c r="F3079" s="36">
        <f>_xlfn.XLOOKUP($B3079,'[1]DOT Signs Costs (2)'!$A:$A,'[1]DOT Signs Costs (2)'!$Y:$Y)</f>
        <v>0</v>
      </c>
      <c r="G3079" s="37">
        <f t="shared" si="613"/>
        <v>0</v>
      </c>
      <c r="H3079" s="36">
        <f>_xlfn.XLOOKUP($B3079,'[1]DOT Signs Costs (2)'!$A:$A,'[1]DOT Signs Costs (2)'!$W:$W)</f>
        <v>0</v>
      </c>
      <c r="I3079" s="36">
        <f t="shared" ref="I3079:I3142" si="625">F3079*$K$4</f>
        <v>0</v>
      </c>
      <c r="J3079" s="36">
        <f t="shared" si="614"/>
        <v>0</v>
      </c>
      <c r="K3079" s="36">
        <f t="shared" si="615"/>
        <v>0</v>
      </c>
      <c r="L3079" s="36">
        <f t="shared" si="616"/>
        <v>0</v>
      </c>
      <c r="M3079" s="36">
        <f t="shared" si="617"/>
        <v>0</v>
      </c>
      <c r="N3079" s="36">
        <f t="shared" si="618"/>
        <v>0</v>
      </c>
      <c r="O3079" s="36">
        <f t="shared" si="619"/>
        <v>0</v>
      </c>
      <c r="P3079" s="36">
        <f t="shared" si="620"/>
        <v>0</v>
      </c>
      <c r="Q3079" s="38">
        <v>0</v>
      </c>
      <c r="R3079" s="39" t="str">
        <f t="shared" si="621"/>
        <v xml:space="preserve"> </v>
      </c>
      <c r="S3079" s="40"/>
      <c r="T3079" s="41" t="str">
        <f t="shared" si="622"/>
        <v/>
      </c>
      <c r="U3079" s="41" t="str">
        <f t="shared" si="623"/>
        <v/>
      </c>
      <c r="V3079" s="41">
        <f t="shared" si="624"/>
        <v>0.08</v>
      </c>
    </row>
    <row r="3080" spans="2:22" ht="16.5" customHeight="1" x14ac:dyDescent="0.25">
      <c r="B3080"/>
      <c r="C3080" s="33">
        <v>0</v>
      </c>
      <c r="D3080" s="34">
        <f>_xlfn.XLOOKUP($B3080,[1]Redo!$A:$A,[1]Redo!$AD:$AD)</f>
        <v>0</v>
      </c>
      <c r="E3080" s="35">
        <v>1326</v>
      </c>
      <c r="F3080" s="36">
        <f>_xlfn.XLOOKUP($B3080,'[1]DOT Signs Costs (2)'!$A:$A,'[1]DOT Signs Costs (2)'!$Y:$Y)</f>
        <v>0</v>
      </c>
      <c r="G3080" s="37">
        <f t="shared" si="613"/>
        <v>0</v>
      </c>
      <c r="H3080" s="36">
        <f>_xlfn.XLOOKUP($B3080,'[1]DOT Signs Costs (2)'!$A:$A,'[1]DOT Signs Costs (2)'!$W:$W)</f>
        <v>0</v>
      </c>
      <c r="I3080" s="36">
        <f t="shared" si="625"/>
        <v>0</v>
      </c>
      <c r="J3080" s="36">
        <f t="shared" si="614"/>
        <v>0</v>
      </c>
      <c r="K3080" s="36">
        <f t="shared" si="615"/>
        <v>0</v>
      </c>
      <c r="L3080" s="36">
        <f t="shared" si="616"/>
        <v>0</v>
      </c>
      <c r="M3080" s="36">
        <f t="shared" si="617"/>
        <v>0</v>
      </c>
      <c r="N3080" s="36">
        <f t="shared" si="618"/>
        <v>0</v>
      </c>
      <c r="O3080" s="36">
        <f t="shared" si="619"/>
        <v>0</v>
      </c>
      <c r="P3080" s="36">
        <f t="shared" si="620"/>
        <v>0</v>
      </c>
      <c r="Q3080" s="38">
        <v>0</v>
      </c>
      <c r="R3080" s="39" t="str">
        <f t="shared" si="621"/>
        <v xml:space="preserve"> </v>
      </c>
      <c r="S3080" s="40"/>
      <c r="T3080" s="41" t="str">
        <f t="shared" si="622"/>
        <v/>
      </c>
      <c r="U3080" s="41" t="str">
        <f t="shared" si="623"/>
        <v/>
      </c>
      <c r="V3080" s="41">
        <f t="shared" si="624"/>
        <v>0.08</v>
      </c>
    </row>
    <row r="3081" spans="2:22" ht="16.5" customHeight="1" x14ac:dyDescent="0.25">
      <c r="B3081" s="43"/>
      <c r="C3081" s="33">
        <v>0</v>
      </c>
      <c r="D3081" s="34">
        <f>_xlfn.XLOOKUP($B3081,[1]Redo!$A:$A,[1]Redo!$AD:$AD)</f>
        <v>0</v>
      </c>
      <c r="E3081" s="35">
        <v>1326</v>
      </c>
      <c r="F3081" s="36">
        <f>_xlfn.XLOOKUP($B3081,'[1]DOT Signs Costs (2)'!$A:$A,'[1]DOT Signs Costs (2)'!$Y:$Y)</f>
        <v>0</v>
      </c>
      <c r="G3081" s="37">
        <f t="shared" si="613"/>
        <v>0</v>
      </c>
      <c r="H3081" s="36">
        <f>_xlfn.XLOOKUP($B3081,'[1]DOT Signs Costs (2)'!$A:$A,'[1]DOT Signs Costs (2)'!$W:$W)</f>
        <v>0</v>
      </c>
      <c r="I3081" s="36">
        <f t="shared" si="625"/>
        <v>0</v>
      </c>
      <c r="J3081" s="36">
        <f t="shared" si="614"/>
        <v>0</v>
      </c>
      <c r="K3081" s="36">
        <f t="shared" si="615"/>
        <v>0</v>
      </c>
      <c r="L3081" s="36">
        <f t="shared" si="616"/>
        <v>0</v>
      </c>
      <c r="M3081" s="36">
        <f t="shared" si="617"/>
        <v>0</v>
      </c>
      <c r="N3081" s="36">
        <f t="shared" si="618"/>
        <v>0</v>
      </c>
      <c r="O3081" s="36">
        <f t="shared" si="619"/>
        <v>0</v>
      </c>
      <c r="P3081" s="36">
        <f t="shared" si="620"/>
        <v>0</v>
      </c>
      <c r="Q3081" s="38">
        <v>0</v>
      </c>
      <c r="R3081" s="39" t="str">
        <f t="shared" si="621"/>
        <v xml:space="preserve"> </v>
      </c>
      <c r="S3081" s="40"/>
      <c r="T3081" s="41" t="str">
        <f t="shared" si="622"/>
        <v/>
      </c>
      <c r="U3081" s="41" t="str">
        <f t="shared" si="623"/>
        <v/>
      </c>
      <c r="V3081" s="41">
        <f t="shared" si="624"/>
        <v>0.08</v>
      </c>
    </row>
    <row r="3082" spans="2:22" ht="16.5" customHeight="1" x14ac:dyDescent="0.25">
      <c r="B3082"/>
      <c r="C3082" s="33">
        <v>0</v>
      </c>
      <c r="D3082" s="34">
        <f>_xlfn.XLOOKUP($B3082,[1]Redo!$A:$A,[1]Redo!$AD:$AD)</f>
        <v>0</v>
      </c>
      <c r="E3082" s="35">
        <v>1326</v>
      </c>
      <c r="F3082" s="36">
        <f>_xlfn.XLOOKUP($B3082,'[1]DOT Signs Costs (2)'!$A:$A,'[1]DOT Signs Costs (2)'!$Y:$Y)</f>
        <v>0</v>
      </c>
      <c r="G3082" s="37">
        <f t="shared" ref="G3082:G3145" si="626">IFERROR(SUM(F3082*60), " ")</f>
        <v>0</v>
      </c>
      <c r="H3082" s="36">
        <f>_xlfn.XLOOKUP($B3082,'[1]DOT Signs Costs (2)'!$A:$A,'[1]DOT Signs Costs (2)'!$W:$W)</f>
        <v>0</v>
      </c>
      <c r="I3082" s="36">
        <f t="shared" si="625"/>
        <v>0</v>
      </c>
      <c r="J3082" s="36">
        <f t="shared" ref="J3082:J3145" si="627">IFERROR(SUM($J$4*F3082), " " )</f>
        <v>0</v>
      </c>
      <c r="K3082" s="36">
        <f t="shared" ref="K3082:K3145" si="628">IFERROR(SUM($K$4*F3082), " ")</f>
        <v>0</v>
      </c>
      <c r="L3082" s="36">
        <f t="shared" ref="L3082:L3145" si="629">IFERROR(SUM(H3082+J3082+K3082), " ")</f>
        <v>0</v>
      </c>
      <c r="M3082" s="36">
        <f t="shared" ref="M3082:M3145" si="630">IFERROR(SUM(L3082*$M$4), " ")</f>
        <v>0</v>
      </c>
      <c r="N3082" s="36">
        <f t="shared" ref="N3082:N3145" si="631">IFERROR(SUM(L3082+M3082), " ")</f>
        <v>0</v>
      </c>
      <c r="O3082" s="36">
        <f t="shared" ref="O3082:O3145" si="632">IFERROR(SUM(N3082*$O$4), " ")</f>
        <v>0</v>
      </c>
      <c r="P3082" s="36">
        <f t="shared" ref="P3082:P3145" si="633">IFERROR(SUM(O3082+N3082),"")</f>
        <v>0</v>
      </c>
      <c r="Q3082" s="38">
        <v>0</v>
      </c>
      <c r="R3082" s="39" t="str">
        <f t="shared" ref="R3082:R3145" si="634">IFERROR(SUM(Q3082-P3082)/(P3082)," ")</f>
        <v xml:space="preserve"> </v>
      </c>
      <c r="S3082" s="40"/>
      <c r="T3082" s="41" t="str">
        <f t="shared" ref="T3082:T3145" si="635">IF(S3082=0,"",Q3082*S3082)</f>
        <v/>
      </c>
      <c r="U3082" s="41" t="str">
        <f t="shared" ref="U3082:U3145" si="636">IFERROR(T3082-(P3082*S3082),"")</f>
        <v/>
      </c>
      <c r="V3082" s="41">
        <f t="shared" si="624"/>
        <v>0.08</v>
      </c>
    </row>
    <row r="3083" spans="2:22" ht="16.5" customHeight="1" x14ac:dyDescent="0.25">
      <c r="B3083" s="43"/>
      <c r="C3083" s="33">
        <v>0</v>
      </c>
      <c r="D3083" s="34">
        <f>_xlfn.XLOOKUP($B3083,[1]Redo!$A:$A,[1]Redo!$AD:$AD)</f>
        <v>0</v>
      </c>
      <c r="E3083" s="35">
        <v>1326</v>
      </c>
      <c r="F3083" s="36">
        <f>_xlfn.XLOOKUP($B3083,'[1]DOT Signs Costs (2)'!$A:$A,'[1]DOT Signs Costs (2)'!$Y:$Y)</f>
        <v>0</v>
      </c>
      <c r="G3083" s="37">
        <f t="shared" si="626"/>
        <v>0</v>
      </c>
      <c r="H3083" s="36">
        <f>_xlfn.XLOOKUP($B3083,'[1]DOT Signs Costs (2)'!$A:$A,'[1]DOT Signs Costs (2)'!$W:$W)</f>
        <v>0</v>
      </c>
      <c r="I3083" s="36">
        <f t="shared" si="625"/>
        <v>0</v>
      </c>
      <c r="J3083" s="36">
        <f t="shared" si="627"/>
        <v>0</v>
      </c>
      <c r="K3083" s="36">
        <f t="shared" si="628"/>
        <v>0</v>
      </c>
      <c r="L3083" s="36">
        <f t="shared" si="629"/>
        <v>0</v>
      </c>
      <c r="M3083" s="36">
        <f t="shared" si="630"/>
        <v>0</v>
      </c>
      <c r="N3083" s="36">
        <f t="shared" si="631"/>
        <v>0</v>
      </c>
      <c r="O3083" s="36">
        <f t="shared" si="632"/>
        <v>0</v>
      </c>
      <c r="P3083" s="36">
        <f t="shared" si="633"/>
        <v>0</v>
      </c>
      <c r="Q3083" s="38">
        <v>0</v>
      </c>
      <c r="R3083" s="39" t="str">
        <f t="shared" si="634"/>
        <v xml:space="preserve"> </v>
      </c>
      <c r="S3083" s="40"/>
      <c r="T3083" s="41" t="str">
        <f t="shared" si="635"/>
        <v/>
      </c>
      <c r="U3083" s="41" t="str">
        <f t="shared" si="636"/>
        <v/>
      </c>
      <c r="V3083" s="41">
        <f t="shared" si="624"/>
        <v>0.08</v>
      </c>
    </row>
    <row r="3084" spans="2:22" ht="16.5" customHeight="1" x14ac:dyDescent="0.25">
      <c r="B3084"/>
      <c r="C3084" s="33">
        <v>0</v>
      </c>
      <c r="D3084" s="34">
        <f>_xlfn.XLOOKUP($B3084,[1]Redo!$A:$A,[1]Redo!$AD:$AD)</f>
        <v>0</v>
      </c>
      <c r="E3084" s="35">
        <v>1326</v>
      </c>
      <c r="F3084" s="36">
        <f>_xlfn.XLOOKUP($B3084,'[1]DOT Signs Costs (2)'!$A:$A,'[1]DOT Signs Costs (2)'!$Y:$Y)</f>
        <v>0</v>
      </c>
      <c r="G3084" s="37">
        <f t="shared" si="626"/>
        <v>0</v>
      </c>
      <c r="H3084" s="36">
        <f>_xlfn.XLOOKUP($B3084,'[1]DOT Signs Costs (2)'!$A:$A,'[1]DOT Signs Costs (2)'!$W:$W)</f>
        <v>0</v>
      </c>
      <c r="I3084" s="36">
        <f t="shared" si="625"/>
        <v>0</v>
      </c>
      <c r="J3084" s="36">
        <f t="shared" si="627"/>
        <v>0</v>
      </c>
      <c r="K3084" s="36">
        <f t="shared" si="628"/>
        <v>0</v>
      </c>
      <c r="L3084" s="36">
        <f t="shared" si="629"/>
        <v>0</v>
      </c>
      <c r="M3084" s="36">
        <f t="shared" si="630"/>
        <v>0</v>
      </c>
      <c r="N3084" s="36">
        <f t="shared" si="631"/>
        <v>0</v>
      </c>
      <c r="O3084" s="36">
        <f t="shared" si="632"/>
        <v>0</v>
      </c>
      <c r="P3084" s="36">
        <f t="shared" si="633"/>
        <v>0</v>
      </c>
      <c r="Q3084" s="38">
        <v>0</v>
      </c>
      <c r="R3084" s="39" t="str">
        <f t="shared" si="634"/>
        <v xml:space="preserve"> </v>
      </c>
      <c r="S3084" s="40"/>
      <c r="T3084" s="41" t="str">
        <f t="shared" si="635"/>
        <v/>
      </c>
      <c r="U3084" s="41" t="str">
        <f t="shared" si="636"/>
        <v/>
      </c>
      <c r="V3084" s="41">
        <f t="shared" si="624"/>
        <v>0.08</v>
      </c>
    </row>
    <row r="3085" spans="2:22" ht="16.5" customHeight="1" x14ac:dyDescent="0.25">
      <c r="B3085" s="43"/>
      <c r="C3085" s="33">
        <v>0</v>
      </c>
      <c r="D3085" s="34">
        <f>_xlfn.XLOOKUP($B3085,[1]Redo!$A:$A,[1]Redo!$AD:$AD)</f>
        <v>0</v>
      </c>
      <c r="E3085" s="35">
        <v>1326</v>
      </c>
      <c r="F3085" s="36">
        <f>_xlfn.XLOOKUP($B3085,'[1]DOT Signs Costs (2)'!$A:$A,'[1]DOT Signs Costs (2)'!$Y:$Y)</f>
        <v>0</v>
      </c>
      <c r="G3085" s="37">
        <f t="shared" si="626"/>
        <v>0</v>
      </c>
      <c r="H3085" s="36">
        <f>_xlfn.XLOOKUP($B3085,'[1]DOT Signs Costs (2)'!$A:$A,'[1]DOT Signs Costs (2)'!$W:$W)</f>
        <v>0</v>
      </c>
      <c r="I3085" s="36">
        <f t="shared" si="625"/>
        <v>0</v>
      </c>
      <c r="J3085" s="36">
        <f t="shared" si="627"/>
        <v>0</v>
      </c>
      <c r="K3085" s="36">
        <f t="shared" si="628"/>
        <v>0</v>
      </c>
      <c r="L3085" s="36">
        <f t="shared" si="629"/>
        <v>0</v>
      </c>
      <c r="M3085" s="36">
        <f t="shared" si="630"/>
        <v>0</v>
      </c>
      <c r="N3085" s="36">
        <f t="shared" si="631"/>
        <v>0</v>
      </c>
      <c r="O3085" s="36">
        <f t="shared" si="632"/>
        <v>0</v>
      </c>
      <c r="P3085" s="36">
        <f t="shared" si="633"/>
        <v>0</v>
      </c>
      <c r="Q3085" s="38">
        <v>0</v>
      </c>
      <c r="R3085" s="39" t="str">
        <f t="shared" si="634"/>
        <v xml:space="preserve"> </v>
      </c>
      <c r="S3085" s="40"/>
      <c r="T3085" s="41" t="str">
        <f t="shared" si="635"/>
        <v/>
      </c>
      <c r="U3085" s="41" t="str">
        <f t="shared" si="636"/>
        <v/>
      </c>
      <c r="V3085" s="41">
        <f t="shared" si="624"/>
        <v>0.08</v>
      </c>
    </row>
    <row r="3086" spans="2:22" ht="16.5" customHeight="1" x14ac:dyDescent="0.25">
      <c r="B3086"/>
      <c r="C3086" s="33">
        <v>0</v>
      </c>
      <c r="D3086" s="34">
        <f>_xlfn.XLOOKUP($B3086,[1]Redo!$A:$A,[1]Redo!$AD:$AD)</f>
        <v>0</v>
      </c>
      <c r="E3086" s="35">
        <v>1326</v>
      </c>
      <c r="F3086" s="36">
        <f>_xlfn.XLOOKUP($B3086,'[1]DOT Signs Costs (2)'!$A:$A,'[1]DOT Signs Costs (2)'!$Y:$Y)</f>
        <v>0</v>
      </c>
      <c r="G3086" s="37">
        <f t="shared" si="626"/>
        <v>0</v>
      </c>
      <c r="H3086" s="36">
        <f>_xlfn.XLOOKUP($B3086,'[1]DOT Signs Costs (2)'!$A:$A,'[1]DOT Signs Costs (2)'!$W:$W)</f>
        <v>0</v>
      </c>
      <c r="I3086" s="36">
        <f t="shared" si="625"/>
        <v>0</v>
      </c>
      <c r="J3086" s="36">
        <f t="shared" si="627"/>
        <v>0</v>
      </c>
      <c r="K3086" s="36">
        <f t="shared" si="628"/>
        <v>0</v>
      </c>
      <c r="L3086" s="36">
        <f t="shared" si="629"/>
        <v>0</v>
      </c>
      <c r="M3086" s="36">
        <f t="shared" si="630"/>
        <v>0</v>
      </c>
      <c r="N3086" s="36">
        <f t="shared" si="631"/>
        <v>0</v>
      </c>
      <c r="O3086" s="36">
        <f t="shared" si="632"/>
        <v>0</v>
      </c>
      <c r="P3086" s="36">
        <f t="shared" si="633"/>
        <v>0</v>
      </c>
      <c r="Q3086" s="38">
        <v>0</v>
      </c>
      <c r="R3086" s="39" t="str">
        <f t="shared" si="634"/>
        <v xml:space="preserve"> </v>
      </c>
      <c r="S3086" s="40"/>
      <c r="T3086" s="41" t="str">
        <f t="shared" si="635"/>
        <v/>
      </c>
      <c r="U3086" s="41" t="str">
        <f t="shared" si="636"/>
        <v/>
      </c>
      <c r="V3086" s="41">
        <f t="shared" si="624"/>
        <v>0.08</v>
      </c>
    </row>
    <row r="3087" spans="2:22" ht="16.5" customHeight="1" x14ac:dyDescent="0.25">
      <c r="B3087" s="43"/>
      <c r="C3087" s="33">
        <v>0</v>
      </c>
      <c r="D3087" s="34">
        <f>_xlfn.XLOOKUP($B3087,[1]Redo!$A:$A,[1]Redo!$AD:$AD)</f>
        <v>0</v>
      </c>
      <c r="E3087" s="35">
        <v>1326</v>
      </c>
      <c r="F3087" s="36">
        <f>_xlfn.XLOOKUP($B3087,'[1]DOT Signs Costs (2)'!$A:$A,'[1]DOT Signs Costs (2)'!$Y:$Y)</f>
        <v>0</v>
      </c>
      <c r="G3087" s="37">
        <f t="shared" si="626"/>
        <v>0</v>
      </c>
      <c r="H3087" s="36">
        <f>_xlfn.XLOOKUP($B3087,'[1]DOT Signs Costs (2)'!$A:$A,'[1]DOT Signs Costs (2)'!$W:$W)</f>
        <v>0</v>
      </c>
      <c r="I3087" s="36">
        <f t="shared" si="625"/>
        <v>0</v>
      </c>
      <c r="J3087" s="36">
        <f t="shared" si="627"/>
        <v>0</v>
      </c>
      <c r="K3087" s="36">
        <f t="shared" si="628"/>
        <v>0</v>
      </c>
      <c r="L3087" s="36">
        <f t="shared" si="629"/>
        <v>0</v>
      </c>
      <c r="M3087" s="36">
        <f t="shared" si="630"/>
        <v>0</v>
      </c>
      <c r="N3087" s="36">
        <f t="shared" si="631"/>
        <v>0</v>
      </c>
      <c r="O3087" s="36">
        <f t="shared" si="632"/>
        <v>0</v>
      </c>
      <c r="P3087" s="36">
        <f t="shared" si="633"/>
        <v>0</v>
      </c>
      <c r="Q3087" s="38">
        <v>0</v>
      </c>
      <c r="R3087" s="39" t="str">
        <f t="shared" si="634"/>
        <v xml:space="preserve"> </v>
      </c>
      <c r="S3087" s="40"/>
      <c r="T3087" s="41" t="str">
        <f t="shared" si="635"/>
        <v/>
      </c>
      <c r="U3087" s="41" t="str">
        <f t="shared" si="636"/>
        <v/>
      </c>
      <c r="V3087" s="41">
        <f t="shared" si="624"/>
        <v>0.08</v>
      </c>
    </row>
    <row r="3088" spans="2:22" ht="16.5" customHeight="1" x14ac:dyDescent="0.25">
      <c r="B3088"/>
      <c r="C3088" s="33">
        <v>0</v>
      </c>
      <c r="D3088" s="34">
        <f>_xlfn.XLOOKUP($B3088,[1]Redo!$A:$A,[1]Redo!$AD:$AD)</f>
        <v>0</v>
      </c>
      <c r="E3088" s="35">
        <v>1326</v>
      </c>
      <c r="F3088" s="36">
        <f>_xlfn.XLOOKUP($B3088,'[1]DOT Signs Costs (2)'!$A:$A,'[1]DOT Signs Costs (2)'!$Y:$Y)</f>
        <v>0</v>
      </c>
      <c r="G3088" s="37">
        <f t="shared" si="626"/>
        <v>0</v>
      </c>
      <c r="H3088" s="36">
        <f>_xlfn.XLOOKUP($B3088,'[1]DOT Signs Costs (2)'!$A:$A,'[1]DOT Signs Costs (2)'!$W:$W)</f>
        <v>0</v>
      </c>
      <c r="I3088" s="36">
        <f t="shared" si="625"/>
        <v>0</v>
      </c>
      <c r="J3088" s="36">
        <f t="shared" si="627"/>
        <v>0</v>
      </c>
      <c r="K3088" s="36">
        <f t="shared" si="628"/>
        <v>0</v>
      </c>
      <c r="L3088" s="36">
        <f t="shared" si="629"/>
        <v>0</v>
      </c>
      <c r="M3088" s="36">
        <f t="shared" si="630"/>
        <v>0</v>
      </c>
      <c r="N3088" s="36">
        <f t="shared" si="631"/>
        <v>0</v>
      </c>
      <c r="O3088" s="36">
        <f t="shared" si="632"/>
        <v>0</v>
      </c>
      <c r="P3088" s="36">
        <f t="shared" si="633"/>
        <v>0</v>
      </c>
      <c r="Q3088" s="38">
        <v>0</v>
      </c>
      <c r="R3088" s="39" t="str">
        <f t="shared" si="634"/>
        <v xml:space="preserve"> </v>
      </c>
      <c r="S3088" s="40"/>
      <c r="T3088" s="41" t="str">
        <f t="shared" si="635"/>
        <v/>
      </c>
      <c r="U3088" s="41" t="str">
        <f t="shared" si="636"/>
        <v/>
      </c>
      <c r="V3088" s="41">
        <f t="shared" si="624"/>
        <v>0.08</v>
      </c>
    </row>
    <row r="3089" spans="2:22" ht="16.5" customHeight="1" x14ac:dyDescent="0.25">
      <c r="B3089" s="43"/>
      <c r="C3089" s="33">
        <v>0</v>
      </c>
      <c r="D3089" s="34">
        <f>_xlfn.XLOOKUP($B3089,[1]Redo!$A:$A,[1]Redo!$AD:$AD)</f>
        <v>0</v>
      </c>
      <c r="E3089" s="35">
        <v>1326</v>
      </c>
      <c r="F3089" s="36">
        <f>_xlfn.XLOOKUP($B3089,'[1]DOT Signs Costs (2)'!$A:$A,'[1]DOT Signs Costs (2)'!$Y:$Y)</f>
        <v>0</v>
      </c>
      <c r="G3089" s="37">
        <f t="shared" si="626"/>
        <v>0</v>
      </c>
      <c r="H3089" s="36">
        <f>_xlfn.XLOOKUP($B3089,'[1]DOT Signs Costs (2)'!$A:$A,'[1]DOT Signs Costs (2)'!$W:$W)</f>
        <v>0</v>
      </c>
      <c r="I3089" s="36">
        <f t="shared" si="625"/>
        <v>0</v>
      </c>
      <c r="J3089" s="36">
        <f t="shared" si="627"/>
        <v>0</v>
      </c>
      <c r="K3089" s="36">
        <f t="shared" si="628"/>
        <v>0</v>
      </c>
      <c r="L3089" s="36">
        <f t="shared" si="629"/>
        <v>0</v>
      </c>
      <c r="M3089" s="36">
        <f t="shared" si="630"/>
        <v>0</v>
      </c>
      <c r="N3089" s="36">
        <f t="shared" si="631"/>
        <v>0</v>
      </c>
      <c r="O3089" s="36">
        <f t="shared" si="632"/>
        <v>0</v>
      </c>
      <c r="P3089" s="36">
        <f t="shared" si="633"/>
        <v>0</v>
      </c>
      <c r="Q3089" s="38">
        <v>0</v>
      </c>
      <c r="R3089" s="39" t="str">
        <f t="shared" si="634"/>
        <v xml:space="preserve"> </v>
      </c>
      <c r="S3089" s="40"/>
      <c r="T3089" s="41" t="str">
        <f t="shared" si="635"/>
        <v/>
      </c>
      <c r="U3089" s="41" t="str">
        <f t="shared" si="636"/>
        <v/>
      </c>
      <c r="V3089" s="41">
        <f t="shared" si="624"/>
        <v>0.08</v>
      </c>
    </row>
    <row r="3090" spans="2:22" ht="16.5" customHeight="1" x14ac:dyDescent="0.25">
      <c r="B3090"/>
      <c r="C3090" s="33">
        <v>0</v>
      </c>
      <c r="D3090" s="34">
        <f>_xlfn.XLOOKUP($B3090,[1]Redo!$A:$A,[1]Redo!$AD:$AD)</f>
        <v>0</v>
      </c>
      <c r="E3090" s="35">
        <v>1326</v>
      </c>
      <c r="F3090" s="36">
        <f>_xlfn.XLOOKUP($B3090,'[1]DOT Signs Costs (2)'!$A:$A,'[1]DOT Signs Costs (2)'!$Y:$Y)</f>
        <v>0</v>
      </c>
      <c r="G3090" s="37">
        <f t="shared" si="626"/>
        <v>0</v>
      </c>
      <c r="H3090" s="36">
        <f>_xlfn.XLOOKUP($B3090,'[1]DOT Signs Costs (2)'!$A:$A,'[1]DOT Signs Costs (2)'!$W:$W)</f>
        <v>0</v>
      </c>
      <c r="I3090" s="36">
        <f t="shared" si="625"/>
        <v>0</v>
      </c>
      <c r="J3090" s="36">
        <f t="shared" si="627"/>
        <v>0</v>
      </c>
      <c r="K3090" s="36">
        <f t="shared" si="628"/>
        <v>0</v>
      </c>
      <c r="L3090" s="36">
        <f t="shared" si="629"/>
        <v>0</v>
      </c>
      <c r="M3090" s="36">
        <f t="shared" si="630"/>
        <v>0</v>
      </c>
      <c r="N3090" s="36">
        <f t="shared" si="631"/>
        <v>0</v>
      </c>
      <c r="O3090" s="36">
        <f t="shared" si="632"/>
        <v>0</v>
      </c>
      <c r="P3090" s="36">
        <f t="shared" si="633"/>
        <v>0</v>
      </c>
      <c r="Q3090" s="38">
        <v>0</v>
      </c>
      <c r="R3090" s="39" t="str">
        <f t="shared" si="634"/>
        <v xml:space="preserve"> </v>
      </c>
      <c r="S3090" s="40"/>
      <c r="T3090" s="41" t="str">
        <f t="shared" si="635"/>
        <v/>
      </c>
      <c r="U3090" s="41" t="str">
        <f t="shared" si="636"/>
        <v/>
      </c>
      <c r="V3090" s="41">
        <f t="shared" si="624"/>
        <v>0.08</v>
      </c>
    </row>
    <row r="3091" spans="2:22" ht="16.5" customHeight="1" x14ac:dyDescent="0.25">
      <c r="B3091" s="43"/>
      <c r="C3091" s="33">
        <v>0</v>
      </c>
      <c r="D3091" s="34">
        <f>_xlfn.XLOOKUP($B3091,[1]Redo!$A:$A,[1]Redo!$AD:$AD)</f>
        <v>0</v>
      </c>
      <c r="E3091" s="35">
        <v>1326</v>
      </c>
      <c r="F3091" s="36">
        <f>_xlfn.XLOOKUP($B3091,'[1]DOT Signs Costs (2)'!$A:$A,'[1]DOT Signs Costs (2)'!$Y:$Y)</f>
        <v>0</v>
      </c>
      <c r="G3091" s="37">
        <f t="shared" si="626"/>
        <v>0</v>
      </c>
      <c r="H3091" s="36">
        <f>_xlfn.XLOOKUP($B3091,'[1]DOT Signs Costs (2)'!$A:$A,'[1]DOT Signs Costs (2)'!$W:$W)</f>
        <v>0</v>
      </c>
      <c r="I3091" s="36">
        <f t="shared" si="625"/>
        <v>0</v>
      </c>
      <c r="J3091" s="36">
        <f t="shared" si="627"/>
        <v>0</v>
      </c>
      <c r="K3091" s="36">
        <f t="shared" si="628"/>
        <v>0</v>
      </c>
      <c r="L3091" s="36">
        <f t="shared" si="629"/>
        <v>0</v>
      </c>
      <c r="M3091" s="36">
        <f t="shared" si="630"/>
        <v>0</v>
      </c>
      <c r="N3091" s="36">
        <f t="shared" si="631"/>
        <v>0</v>
      </c>
      <c r="O3091" s="36">
        <f t="shared" si="632"/>
        <v>0</v>
      </c>
      <c r="P3091" s="36">
        <f t="shared" si="633"/>
        <v>0</v>
      </c>
      <c r="Q3091" s="38">
        <v>0</v>
      </c>
      <c r="R3091" s="39" t="str">
        <f t="shared" si="634"/>
        <v xml:space="preserve"> </v>
      </c>
      <c r="S3091" s="40"/>
      <c r="T3091" s="41" t="str">
        <f t="shared" si="635"/>
        <v/>
      </c>
      <c r="U3091" s="41" t="str">
        <f t="shared" si="636"/>
        <v/>
      </c>
      <c r="V3091" s="41">
        <f t="shared" si="624"/>
        <v>0.08</v>
      </c>
    </row>
    <row r="3092" spans="2:22" ht="16.5" customHeight="1" x14ac:dyDescent="0.25">
      <c r="B3092"/>
      <c r="C3092" s="33">
        <v>0</v>
      </c>
      <c r="D3092" s="34">
        <f>_xlfn.XLOOKUP($B3092,[1]Redo!$A:$A,[1]Redo!$AD:$AD)</f>
        <v>0</v>
      </c>
      <c r="E3092" s="35">
        <v>1326</v>
      </c>
      <c r="F3092" s="36">
        <f>_xlfn.XLOOKUP($B3092,'[1]DOT Signs Costs (2)'!$A:$A,'[1]DOT Signs Costs (2)'!$Y:$Y)</f>
        <v>0</v>
      </c>
      <c r="G3092" s="37">
        <f t="shared" si="626"/>
        <v>0</v>
      </c>
      <c r="H3092" s="36">
        <f>_xlfn.XLOOKUP($B3092,'[1]DOT Signs Costs (2)'!$A:$A,'[1]DOT Signs Costs (2)'!$W:$W)</f>
        <v>0</v>
      </c>
      <c r="I3092" s="36">
        <f t="shared" si="625"/>
        <v>0</v>
      </c>
      <c r="J3092" s="36">
        <f t="shared" si="627"/>
        <v>0</v>
      </c>
      <c r="K3092" s="36">
        <f t="shared" si="628"/>
        <v>0</v>
      </c>
      <c r="L3092" s="36">
        <f t="shared" si="629"/>
        <v>0</v>
      </c>
      <c r="M3092" s="36">
        <f t="shared" si="630"/>
        <v>0</v>
      </c>
      <c r="N3092" s="36">
        <f t="shared" si="631"/>
        <v>0</v>
      </c>
      <c r="O3092" s="36">
        <f t="shared" si="632"/>
        <v>0</v>
      </c>
      <c r="P3092" s="36">
        <f t="shared" si="633"/>
        <v>0</v>
      </c>
      <c r="Q3092" s="38">
        <v>0</v>
      </c>
      <c r="R3092" s="39" t="str">
        <f t="shared" si="634"/>
        <v xml:space="preserve"> </v>
      </c>
      <c r="S3092" s="40"/>
      <c r="T3092" s="41" t="str">
        <f t="shared" si="635"/>
        <v/>
      </c>
      <c r="U3092" s="41" t="str">
        <f t="shared" si="636"/>
        <v/>
      </c>
      <c r="V3092" s="41">
        <f t="shared" si="624"/>
        <v>0.08</v>
      </c>
    </row>
    <row r="3093" spans="2:22" ht="16.5" customHeight="1" x14ac:dyDescent="0.25">
      <c r="B3093" s="43"/>
      <c r="C3093" s="33">
        <v>0</v>
      </c>
      <c r="D3093" s="34">
        <f>_xlfn.XLOOKUP($B3093,[1]Redo!$A:$A,[1]Redo!$AD:$AD)</f>
        <v>0</v>
      </c>
      <c r="E3093" s="35">
        <v>1326</v>
      </c>
      <c r="F3093" s="36">
        <f>_xlfn.XLOOKUP($B3093,'[1]DOT Signs Costs (2)'!$A:$A,'[1]DOT Signs Costs (2)'!$Y:$Y)</f>
        <v>0</v>
      </c>
      <c r="G3093" s="37">
        <f t="shared" si="626"/>
        <v>0</v>
      </c>
      <c r="H3093" s="36">
        <f>_xlfn.XLOOKUP($B3093,'[1]DOT Signs Costs (2)'!$A:$A,'[1]DOT Signs Costs (2)'!$W:$W)</f>
        <v>0</v>
      </c>
      <c r="I3093" s="36">
        <f t="shared" si="625"/>
        <v>0</v>
      </c>
      <c r="J3093" s="36">
        <f t="shared" si="627"/>
        <v>0</v>
      </c>
      <c r="K3093" s="36">
        <f t="shared" si="628"/>
        <v>0</v>
      </c>
      <c r="L3093" s="36">
        <f t="shared" si="629"/>
        <v>0</v>
      </c>
      <c r="M3093" s="36">
        <f t="shared" si="630"/>
        <v>0</v>
      </c>
      <c r="N3093" s="36">
        <f t="shared" si="631"/>
        <v>0</v>
      </c>
      <c r="O3093" s="36">
        <f t="shared" si="632"/>
        <v>0</v>
      </c>
      <c r="P3093" s="36">
        <f t="shared" si="633"/>
        <v>0</v>
      </c>
      <c r="Q3093" s="38">
        <v>0</v>
      </c>
      <c r="R3093" s="39" t="str">
        <f t="shared" si="634"/>
        <v xml:space="preserve"> </v>
      </c>
      <c r="S3093" s="40"/>
      <c r="T3093" s="41" t="str">
        <f t="shared" si="635"/>
        <v/>
      </c>
      <c r="U3093" s="41" t="str">
        <f t="shared" si="636"/>
        <v/>
      </c>
      <c r="V3093" s="41">
        <f t="shared" si="624"/>
        <v>0.08</v>
      </c>
    </row>
    <row r="3094" spans="2:22" ht="16.5" customHeight="1" x14ac:dyDescent="0.25">
      <c r="B3094"/>
      <c r="C3094" s="33">
        <v>0</v>
      </c>
      <c r="D3094" s="34">
        <f>_xlfn.XLOOKUP($B3094,[1]Redo!$A:$A,[1]Redo!$AD:$AD)</f>
        <v>0</v>
      </c>
      <c r="E3094" s="35">
        <v>1326</v>
      </c>
      <c r="F3094" s="36">
        <f>_xlfn.XLOOKUP($B3094,'[1]DOT Signs Costs (2)'!$A:$A,'[1]DOT Signs Costs (2)'!$Y:$Y)</f>
        <v>0</v>
      </c>
      <c r="G3094" s="37">
        <f t="shared" si="626"/>
        <v>0</v>
      </c>
      <c r="H3094" s="36">
        <f>_xlfn.XLOOKUP($B3094,'[1]DOT Signs Costs (2)'!$A:$A,'[1]DOT Signs Costs (2)'!$W:$W)</f>
        <v>0</v>
      </c>
      <c r="I3094" s="36">
        <f t="shared" si="625"/>
        <v>0</v>
      </c>
      <c r="J3094" s="36">
        <f t="shared" si="627"/>
        <v>0</v>
      </c>
      <c r="K3094" s="36">
        <f t="shared" si="628"/>
        <v>0</v>
      </c>
      <c r="L3094" s="36">
        <f t="shared" si="629"/>
        <v>0</v>
      </c>
      <c r="M3094" s="36">
        <f t="shared" si="630"/>
        <v>0</v>
      </c>
      <c r="N3094" s="36">
        <f t="shared" si="631"/>
        <v>0</v>
      </c>
      <c r="O3094" s="36">
        <f t="shared" si="632"/>
        <v>0</v>
      </c>
      <c r="P3094" s="36">
        <f t="shared" si="633"/>
        <v>0</v>
      </c>
      <c r="Q3094" s="38">
        <v>0</v>
      </c>
      <c r="R3094" s="39" t="str">
        <f t="shared" si="634"/>
        <v xml:space="preserve"> </v>
      </c>
      <c r="S3094" s="40"/>
      <c r="T3094" s="41" t="str">
        <f t="shared" si="635"/>
        <v/>
      </c>
      <c r="U3094" s="41" t="str">
        <f t="shared" si="636"/>
        <v/>
      </c>
      <c r="V3094" s="41">
        <f t="shared" si="624"/>
        <v>0.08</v>
      </c>
    </row>
    <row r="3095" spans="2:22" ht="16.5" customHeight="1" x14ac:dyDescent="0.25">
      <c r="B3095" s="43"/>
      <c r="C3095" s="33">
        <v>0</v>
      </c>
      <c r="D3095" s="34">
        <f>_xlfn.XLOOKUP($B3095,[1]Redo!$A:$A,[1]Redo!$AD:$AD)</f>
        <v>0</v>
      </c>
      <c r="E3095" s="35">
        <v>1326</v>
      </c>
      <c r="F3095" s="36">
        <f>_xlfn.XLOOKUP($B3095,'[1]DOT Signs Costs (2)'!$A:$A,'[1]DOT Signs Costs (2)'!$Y:$Y)</f>
        <v>0</v>
      </c>
      <c r="G3095" s="37">
        <f t="shared" si="626"/>
        <v>0</v>
      </c>
      <c r="H3095" s="36">
        <f>_xlfn.XLOOKUP($B3095,'[1]DOT Signs Costs (2)'!$A:$A,'[1]DOT Signs Costs (2)'!$W:$W)</f>
        <v>0</v>
      </c>
      <c r="I3095" s="36">
        <f t="shared" si="625"/>
        <v>0</v>
      </c>
      <c r="J3095" s="36">
        <f t="shared" si="627"/>
        <v>0</v>
      </c>
      <c r="K3095" s="36">
        <f t="shared" si="628"/>
        <v>0</v>
      </c>
      <c r="L3095" s="36">
        <f t="shared" si="629"/>
        <v>0</v>
      </c>
      <c r="M3095" s="36">
        <f t="shared" si="630"/>
        <v>0</v>
      </c>
      <c r="N3095" s="36">
        <f t="shared" si="631"/>
        <v>0</v>
      </c>
      <c r="O3095" s="36">
        <f t="shared" si="632"/>
        <v>0</v>
      </c>
      <c r="P3095" s="36">
        <f t="shared" si="633"/>
        <v>0</v>
      </c>
      <c r="Q3095" s="38">
        <v>0</v>
      </c>
      <c r="R3095" s="39" t="str">
        <f t="shared" si="634"/>
        <v xml:space="preserve"> </v>
      </c>
      <c r="S3095" s="40"/>
      <c r="T3095" s="41" t="str">
        <f t="shared" si="635"/>
        <v/>
      </c>
      <c r="U3095" s="41" t="str">
        <f t="shared" si="636"/>
        <v/>
      </c>
      <c r="V3095" s="41">
        <f t="shared" si="624"/>
        <v>0.08</v>
      </c>
    </row>
    <row r="3096" spans="2:22" ht="16.5" customHeight="1" x14ac:dyDescent="0.25">
      <c r="B3096"/>
      <c r="C3096" s="33">
        <v>0</v>
      </c>
      <c r="D3096" s="34">
        <f>_xlfn.XLOOKUP($B3096,[1]Redo!$A:$A,[1]Redo!$AD:$AD)</f>
        <v>0</v>
      </c>
      <c r="E3096" s="35">
        <v>1326</v>
      </c>
      <c r="F3096" s="36">
        <f>_xlfn.XLOOKUP($B3096,'[1]DOT Signs Costs (2)'!$A:$A,'[1]DOT Signs Costs (2)'!$Y:$Y)</f>
        <v>0</v>
      </c>
      <c r="G3096" s="37">
        <f t="shared" si="626"/>
        <v>0</v>
      </c>
      <c r="H3096" s="36">
        <f>_xlfn.XLOOKUP($B3096,'[1]DOT Signs Costs (2)'!$A:$A,'[1]DOT Signs Costs (2)'!$W:$W)</f>
        <v>0</v>
      </c>
      <c r="I3096" s="36">
        <f t="shared" si="625"/>
        <v>0</v>
      </c>
      <c r="J3096" s="36">
        <f t="shared" si="627"/>
        <v>0</v>
      </c>
      <c r="K3096" s="36">
        <f t="shared" si="628"/>
        <v>0</v>
      </c>
      <c r="L3096" s="36">
        <f t="shared" si="629"/>
        <v>0</v>
      </c>
      <c r="M3096" s="36">
        <f t="shared" si="630"/>
        <v>0</v>
      </c>
      <c r="N3096" s="36">
        <f t="shared" si="631"/>
        <v>0</v>
      </c>
      <c r="O3096" s="36">
        <f t="shared" si="632"/>
        <v>0</v>
      </c>
      <c r="P3096" s="36">
        <f t="shared" si="633"/>
        <v>0</v>
      </c>
      <c r="Q3096" s="38">
        <v>0</v>
      </c>
      <c r="R3096" s="39" t="str">
        <f t="shared" si="634"/>
        <v xml:space="preserve"> </v>
      </c>
      <c r="S3096" s="40"/>
      <c r="T3096" s="41" t="str">
        <f t="shared" si="635"/>
        <v/>
      </c>
      <c r="U3096" s="41" t="str">
        <f t="shared" si="636"/>
        <v/>
      </c>
      <c r="V3096" s="41">
        <f t="shared" si="624"/>
        <v>0.08</v>
      </c>
    </row>
    <row r="3097" spans="2:22" ht="16.5" customHeight="1" x14ac:dyDescent="0.25">
      <c r="B3097" s="43"/>
      <c r="C3097" s="33">
        <v>0</v>
      </c>
      <c r="D3097" s="34">
        <f>_xlfn.XLOOKUP($B3097,[1]Redo!$A:$A,[1]Redo!$AD:$AD)</f>
        <v>0</v>
      </c>
      <c r="E3097" s="35">
        <v>1326</v>
      </c>
      <c r="F3097" s="36">
        <f>_xlfn.XLOOKUP($B3097,'[1]DOT Signs Costs (2)'!$A:$A,'[1]DOT Signs Costs (2)'!$Y:$Y)</f>
        <v>0</v>
      </c>
      <c r="G3097" s="37">
        <f t="shared" si="626"/>
        <v>0</v>
      </c>
      <c r="H3097" s="36">
        <f>_xlfn.XLOOKUP($B3097,'[1]DOT Signs Costs (2)'!$A:$A,'[1]DOT Signs Costs (2)'!$W:$W)</f>
        <v>0</v>
      </c>
      <c r="I3097" s="36">
        <f t="shared" si="625"/>
        <v>0</v>
      </c>
      <c r="J3097" s="36">
        <f t="shared" si="627"/>
        <v>0</v>
      </c>
      <c r="K3097" s="36">
        <f t="shared" si="628"/>
        <v>0</v>
      </c>
      <c r="L3097" s="36">
        <f t="shared" si="629"/>
        <v>0</v>
      </c>
      <c r="M3097" s="36">
        <f t="shared" si="630"/>
        <v>0</v>
      </c>
      <c r="N3097" s="36">
        <f t="shared" si="631"/>
        <v>0</v>
      </c>
      <c r="O3097" s="36">
        <f t="shared" si="632"/>
        <v>0</v>
      </c>
      <c r="P3097" s="36">
        <f t="shared" si="633"/>
        <v>0</v>
      </c>
      <c r="Q3097" s="38">
        <v>0</v>
      </c>
      <c r="R3097" s="39" t="str">
        <f t="shared" si="634"/>
        <v xml:space="preserve"> </v>
      </c>
      <c r="S3097" s="40"/>
      <c r="T3097" s="41" t="str">
        <f t="shared" si="635"/>
        <v/>
      </c>
      <c r="U3097" s="41" t="str">
        <f t="shared" si="636"/>
        <v/>
      </c>
      <c r="V3097" s="41">
        <f t="shared" si="624"/>
        <v>0.08</v>
      </c>
    </row>
    <row r="3098" spans="2:22" ht="16.5" customHeight="1" x14ac:dyDescent="0.25">
      <c r="B3098"/>
      <c r="C3098" s="33">
        <v>0</v>
      </c>
      <c r="D3098" s="34">
        <f>_xlfn.XLOOKUP($B3098,[1]Redo!$A:$A,[1]Redo!$AD:$AD)</f>
        <v>0</v>
      </c>
      <c r="E3098" s="35">
        <v>1326</v>
      </c>
      <c r="F3098" s="36">
        <f>_xlfn.XLOOKUP($B3098,'[1]DOT Signs Costs (2)'!$A:$A,'[1]DOT Signs Costs (2)'!$Y:$Y)</f>
        <v>0</v>
      </c>
      <c r="G3098" s="37">
        <f t="shared" si="626"/>
        <v>0</v>
      </c>
      <c r="H3098" s="36">
        <f>_xlfn.XLOOKUP($B3098,'[1]DOT Signs Costs (2)'!$A:$A,'[1]DOT Signs Costs (2)'!$W:$W)</f>
        <v>0</v>
      </c>
      <c r="I3098" s="36">
        <f t="shared" si="625"/>
        <v>0</v>
      </c>
      <c r="J3098" s="36">
        <f t="shared" si="627"/>
        <v>0</v>
      </c>
      <c r="K3098" s="36">
        <f t="shared" si="628"/>
        <v>0</v>
      </c>
      <c r="L3098" s="36">
        <f t="shared" si="629"/>
        <v>0</v>
      </c>
      <c r="M3098" s="36">
        <f t="shared" si="630"/>
        <v>0</v>
      </c>
      <c r="N3098" s="36">
        <f t="shared" si="631"/>
        <v>0</v>
      </c>
      <c r="O3098" s="36">
        <f t="shared" si="632"/>
        <v>0</v>
      </c>
      <c r="P3098" s="36">
        <f t="shared" si="633"/>
        <v>0</v>
      </c>
      <c r="Q3098" s="38">
        <v>0</v>
      </c>
      <c r="R3098" s="39" t="str">
        <f t="shared" si="634"/>
        <v xml:space="preserve"> </v>
      </c>
      <c r="S3098" s="40"/>
      <c r="T3098" s="41" t="str">
        <f t="shared" si="635"/>
        <v/>
      </c>
      <c r="U3098" s="41" t="str">
        <f t="shared" si="636"/>
        <v/>
      </c>
      <c r="V3098" s="41">
        <f t="shared" si="624"/>
        <v>0.08</v>
      </c>
    </row>
    <row r="3099" spans="2:22" ht="16.5" customHeight="1" x14ac:dyDescent="0.25">
      <c r="B3099" s="43"/>
      <c r="C3099" s="33">
        <v>0</v>
      </c>
      <c r="D3099" s="34">
        <f>_xlfn.XLOOKUP($B3099,[1]Redo!$A:$A,[1]Redo!$AD:$AD)</f>
        <v>0</v>
      </c>
      <c r="E3099" s="35">
        <v>1326</v>
      </c>
      <c r="F3099" s="36">
        <f>_xlfn.XLOOKUP($B3099,'[1]DOT Signs Costs (2)'!$A:$A,'[1]DOT Signs Costs (2)'!$Y:$Y)</f>
        <v>0</v>
      </c>
      <c r="G3099" s="37">
        <f t="shared" si="626"/>
        <v>0</v>
      </c>
      <c r="H3099" s="36">
        <f>_xlfn.XLOOKUP($B3099,'[1]DOT Signs Costs (2)'!$A:$A,'[1]DOT Signs Costs (2)'!$W:$W)</f>
        <v>0</v>
      </c>
      <c r="I3099" s="36">
        <f t="shared" si="625"/>
        <v>0</v>
      </c>
      <c r="J3099" s="36">
        <f t="shared" si="627"/>
        <v>0</v>
      </c>
      <c r="K3099" s="36">
        <f t="shared" si="628"/>
        <v>0</v>
      </c>
      <c r="L3099" s="36">
        <f t="shared" si="629"/>
        <v>0</v>
      </c>
      <c r="M3099" s="36">
        <f t="shared" si="630"/>
        <v>0</v>
      </c>
      <c r="N3099" s="36">
        <f t="shared" si="631"/>
        <v>0</v>
      </c>
      <c r="O3099" s="36">
        <f t="shared" si="632"/>
        <v>0</v>
      </c>
      <c r="P3099" s="36">
        <f t="shared" si="633"/>
        <v>0</v>
      </c>
      <c r="Q3099" s="38">
        <v>0</v>
      </c>
      <c r="R3099" s="39" t="str">
        <f t="shared" si="634"/>
        <v xml:space="preserve"> </v>
      </c>
      <c r="S3099" s="40"/>
      <c r="T3099" s="41" t="str">
        <f t="shared" si="635"/>
        <v/>
      </c>
      <c r="U3099" s="41" t="str">
        <f t="shared" si="636"/>
        <v/>
      </c>
      <c r="V3099" s="41">
        <f t="shared" si="624"/>
        <v>0.08</v>
      </c>
    </row>
    <row r="3100" spans="2:22" ht="16.5" customHeight="1" x14ac:dyDescent="0.25">
      <c r="B3100"/>
      <c r="C3100" s="33">
        <v>0</v>
      </c>
      <c r="D3100" s="34">
        <f>_xlfn.XLOOKUP($B3100,[1]Redo!$A:$A,[1]Redo!$AD:$AD)</f>
        <v>0</v>
      </c>
      <c r="E3100" s="35">
        <v>1326</v>
      </c>
      <c r="F3100" s="36">
        <f>_xlfn.XLOOKUP($B3100,'[1]DOT Signs Costs (2)'!$A:$A,'[1]DOT Signs Costs (2)'!$Y:$Y)</f>
        <v>0</v>
      </c>
      <c r="G3100" s="37">
        <f t="shared" si="626"/>
        <v>0</v>
      </c>
      <c r="H3100" s="36">
        <f>_xlfn.XLOOKUP($B3100,'[1]DOT Signs Costs (2)'!$A:$A,'[1]DOT Signs Costs (2)'!$W:$W)</f>
        <v>0</v>
      </c>
      <c r="I3100" s="36">
        <f t="shared" si="625"/>
        <v>0</v>
      </c>
      <c r="J3100" s="36">
        <f t="shared" si="627"/>
        <v>0</v>
      </c>
      <c r="K3100" s="36">
        <f t="shared" si="628"/>
        <v>0</v>
      </c>
      <c r="L3100" s="36">
        <f t="shared" si="629"/>
        <v>0</v>
      </c>
      <c r="M3100" s="36">
        <f t="shared" si="630"/>
        <v>0</v>
      </c>
      <c r="N3100" s="36">
        <f t="shared" si="631"/>
        <v>0</v>
      </c>
      <c r="O3100" s="36">
        <f t="shared" si="632"/>
        <v>0</v>
      </c>
      <c r="P3100" s="36">
        <f t="shared" si="633"/>
        <v>0</v>
      </c>
      <c r="Q3100" s="38">
        <v>0</v>
      </c>
      <c r="R3100" s="39" t="str">
        <f t="shared" si="634"/>
        <v xml:space="preserve"> </v>
      </c>
      <c r="S3100" s="40"/>
      <c r="T3100" s="41" t="str">
        <f t="shared" si="635"/>
        <v/>
      </c>
      <c r="U3100" s="41" t="str">
        <f t="shared" si="636"/>
        <v/>
      </c>
      <c r="V3100" s="41">
        <f t="shared" si="624"/>
        <v>0.08</v>
      </c>
    </row>
    <row r="3101" spans="2:22" ht="16.5" customHeight="1" x14ac:dyDescent="0.25">
      <c r="B3101" s="43"/>
      <c r="C3101" s="33">
        <v>0</v>
      </c>
      <c r="D3101" s="34">
        <f>_xlfn.XLOOKUP($B3101,[1]Redo!$A:$A,[1]Redo!$AD:$AD)</f>
        <v>0</v>
      </c>
      <c r="E3101" s="35">
        <v>1326</v>
      </c>
      <c r="F3101" s="36">
        <f>_xlfn.XLOOKUP($B3101,'[1]DOT Signs Costs (2)'!$A:$A,'[1]DOT Signs Costs (2)'!$Y:$Y)</f>
        <v>0</v>
      </c>
      <c r="G3101" s="37">
        <f t="shared" si="626"/>
        <v>0</v>
      </c>
      <c r="H3101" s="36">
        <f>_xlfn.XLOOKUP($B3101,'[1]DOT Signs Costs (2)'!$A:$A,'[1]DOT Signs Costs (2)'!$W:$W)</f>
        <v>0</v>
      </c>
      <c r="I3101" s="36">
        <f t="shared" si="625"/>
        <v>0</v>
      </c>
      <c r="J3101" s="36">
        <f t="shared" si="627"/>
        <v>0</v>
      </c>
      <c r="K3101" s="36">
        <f t="shared" si="628"/>
        <v>0</v>
      </c>
      <c r="L3101" s="36">
        <f t="shared" si="629"/>
        <v>0</v>
      </c>
      <c r="M3101" s="36">
        <f t="shared" si="630"/>
        <v>0</v>
      </c>
      <c r="N3101" s="36">
        <f t="shared" si="631"/>
        <v>0</v>
      </c>
      <c r="O3101" s="36">
        <f t="shared" si="632"/>
        <v>0</v>
      </c>
      <c r="P3101" s="36">
        <f t="shared" si="633"/>
        <v>0</v>
      </c>
      <c r="Q3101" s="38">
        <v>0</v>
      </c>
      <c r="R3101" s="39" t="str">
        <f t="shared" si="634"/>
        <v xml:space="preserve"> </v>
      </c>
      <c r="S3101" s="40"/>
      <c r="T3101" s="41" t="str">
        <f t="shared" si="635"/>
        <v/>
      </c>
      <c r="U3101" s="41" t="str">
        <f t="shared" si="636"/>
        <v/>
      </c>
      <c r="V3101" s="41">
        <f t="shared" si="624"/>
        <v>0.08</v>
      </c>
    </row>
    <row r="3102" spans="2:22" ht="16.5" customHeight="1" x14ac:dyDescent="0.25">
      <c r="B3102"/>
      <c r="C3102" s="33">
        <v>0</v>
      </c>
      <c r="D3102" s="34">
        <f>_xlfn.XLOOKUP($B3102,[1]Redo!$A:$A,[1]Redo!$AD:$AD)</f>
        <v>0</v>
      </c>
      <c r="E3102" s="35">
        <v>1326</v>
      </c>
      <c r="F3102" s="36">
        <f>_xlfn.XLOOKUP($B3102,'[1]DOT Signs Costs (2)'!$A:$A,'[1]DOT Signs Costs (2)'!$Y:$Y)</f>
        <v>0</v>
      </c>
      <c r="G3102" s="37">
        <f t="shared" si="626"/>
        <v>0</v>
      </c>
      <c r="H3102" s="36">
        <f>_xlfn.XLOOKUP($B3102,'[1]DOT Signs Costs (2)'!$A:$A,'[1]DOT Signs Costs (2)'!$W:$W)</f>
        <v>0</v>
      </c>
      <c r="I3102" s="36">
        <f t="shared" si="625"/>
        <v>0</v>
      </c>
      <c r="J3102" s="36">
        <f t="shared" si="627"/>
        <v>0</v>
      </c>
      <c r="K3102" s="36">
        <f t="shared" si="628"/>
        <v>0</v>
      </c>
      <c r="L3102" s="36">
        <f t="shared" si="629"/>
        <v>0</v>
      </c>
      <c r="M3102" s="36">
        <f t="shared" si="630"/>
        <v>0</v>
      </c>
      <c r="N3102" s="36">
        <f t="shared" si="631"/>
        <v>0</v>
      </c>
      <c r="O3102" s="36">
        <f t="shared" si="632"/>
        <v>0</v>
      </c>
      <c r="P3102" s="36">
        <f t="shared" si="633"/>
        <v>0</v>
      </c>
      <c r="Q3102" s="38">
        <v>0</v>
      </c>
      <c r="R3102" s="39" t="str">
        <f t="shared" si="634"/>
        <v xml:space="preserve"> </v>
      </c>
      <c r="S3102" s="40"/>
      <c r="T3102" s="41" t="str">
        <f t="shared" si="635"/>
        <v/>
      </c>
      <c r="U3102" s="41" t="str">
        <f t="shared" si="636"/>
        <v/>
      </c>
      <c r="V3102" s="41">
        <f t="shared" si="624"/>
        <v>0.08</v>
      </c>
    </row>
    <row r="3103" spans="2:22" ht="16.5" customHeight="1" x14ac:dyDescent="0.25">
      <c r="B3103" s="43"/>
      <c r="C3103" s="33">
        <v>0</v>
      </c>
      <c r="D3103" s="34">
        <f>_xlfn.XLOOKUP($B3103,[1]Redo!$A:$A,[1]Redo!$AD:$AD)</f>
        <v>0</v>
      </c>
      <c r="E3103" s="35">
        <v>1326</v>
      </c>
      <c r="F3103" s="36">
        <f>_xlfn.XLOOKUP($B3103,'[1]DOT Signs Costs (2)'!$A:$A,'[1]DOT Signs Costs (2)'!$Y:$Y)</f>
        <v>0</v>
      </c>
      <c r="G3103" s="37">
        <f t="shared" si="626"/>
        <v>0</v>
      </c>
      <c r="H3103" s="36">
        <f>_xlfn.XLOOKUP($B3103,'[1]DOT Signs Costs (2)'!$A:$A,'[1]DOT Signs Costs (2)'!$W:$W)</f>
        <v>0</v>
      </c>
      <c r="I3103" s="36">
        <f t="shared" si="625"/>
        <v>0</v>
      </c>
      <c r="J3103" s="36">
        <f t="shared" si="627"/>
        <v>0</v>
      </c>
      <c r="K3103" s="36">
        <f t="shared" si="628"/>
        <v>0</v>
      </c>
      <c r="L3103" s="36">
        <f t="shared" si="629"/>
        <v>0</v>
      </c>
      <c r="M3103" s="36">
        <f t="shared" si="630"/>
        <v>0</v>
      </c>
      <c r="N3103" s="36">
        <f t="shared" si="631"/>
        <v>0</v>
      </c>
      <c r="O3103" s="36">
        <f t="shared" si="632"/>
        <v>0</v>
      </c>
      <c r="P3103" s="36">
        <f t="shared" si="633"/>
        <v>0</v>
      </c>
      <c r="Q3103" s="38">
        <v>0</v>
      </c>
      <c r="R3103" s="39" t="str">
        <f t="shared" si="634"/>
        <v xml:space="preserve"> </v>
      </c>
      <c r="S3103" s="40"/>
      <c r="T3103" s="41" t="str">
        <f t="shared" si="635"/>
        <v/>
      </c>
      <c r="U3103" s="41" t="str">
        <f t="shared" si="636"/>
        <v/>
      </c>
      <c r="V3103" s="41">
        <f t="shared" si="624"/>
        <v>0.08</v>
      </c>
    </row>
    <row r="3104" spans="2:22" ht="16.5" customHeight="1" x14ac:dyDescent="0.25">
      <c r="B3104"/>
      <c r="C3104" s="33">
        <v>0</v>
      </c>
      <c r="D3104" s="34">
        <f>_xlfn.XLOOKUP($B3104,[1]Redo!$A:$A,[1]Redo!$AD:$AD)</f>
        <v>0</v>
      </c>
      <c r="E3104" s="35">
        <v>1326</v>
      </c>
      <c r="F3104" s="36">
        <f>_xlfn.XLOOKUP($B3104,'[1]DOT Signs Costs (2)'!$A:$A,'[1]DOT Signs Costs (2)'!$Y:$Y)</f>
        <v>0</v>
      </c>
      <c r="G3104" s="37">
        <f t="shared" si="626"/>
        <v>0</v>
      </c>
      <c r="H3104" s="36">
        <f>_xlfn.XLOOKUP($B3104,'[1]DOT Signs Costs (2)'!$A:$A,'[1]DOT Signs Costs (2)'!$W:$W)</f>
        <v>0</v>
      </c>
      <c r="I3104" s="36">
        <f t="shared" si="625"/>
        <v>0</v>
      </c>
      <c r="J3104" s="36">
        <f t="shared" si="627"/>
        <v>0</v>
      </c>
      <c r="K3104" s="36">
        <f t="shared" si="628"/>
        <v>0</v>
      </c>
      <c r="L3104" s="36">
        <f t="shared" si="629"/>
        <v>0</v>
      </c>
      <c r="M3104" s="36">
        <f t="shared" si="630"/>
        <v>0</v>
      </c>
      <c r="N3104" s="36">
        <f t="shared" si="631"/>
        <v>0</v>
      </c>
      <c r="O3104" s="36">
        <f t="shared" si="632"/>
        <v>0</v>
      </c>
      <c r="P3104" s="36">
        <f t="shared" si="633"/>
        <v>0</v>
      </c>
      <c r="Q3104" s="38">
        <v>0</v>
      </c>
      <c r="R3104" s="39" t="str">
        <f t="shared" si="634"/>
        <v xml:space="preserve"> </v>
      </c>
      <c r="S3104" s="40"/>
      <c r="T3104" s="41" t="str">
        <f t="shared" si="635"/>
        <v/>
      </c>
      <c r="U3104" s="41" t="str">
        <f t="shared" si="636"/>
        <v/>
      </c>
      <c r="V3104" s="41">
        <f t="shared" si="624"/>
        <v>0.08</v>
      </c>
    </row>
    <row r="3105" spans="2:22" ht="16.5" customHeight="1" x14ac:dyDescent="0.25">
      <c r="B3105" s="43"/>
      <c r="C3105" s="33">
        <v>0</v>
      </c>
      <c r="D3105" s="34">
        <f>_xlfn.XLOOKUP($B3105,[1]Redo!$A:$A,[1]Redo!$AD:$AD)</f>
        <v>0</v>
      </c>
      <c r="E3105" s="35">
        <v>1326</v>
      </c>
      <c r="F3105" s="36">
        <f>_xlfn.XLOOKUP($B3105,'[1]DOT Signs Costs (2)'!$A:$A,'[1]DOT Signs Costs (2)'!$Y:$Y)</f>
        <v>0</v>
      </c>
      <c r="G3105" s="37">
        <f t="shared" si="626"/>
        <v>0</v>
      </c>
      <c r="H3105" s="36">
        <f>_xlfn.XLOOKUP($B3105,'[1]DOT Signs Costs (2)'!$A:$A,'[1]DOT Signs Costs (2)'!$W:$W)</f>
        <v>0</v>
      </c>
      <c r="I3105" s="36">
        <f t="shared" si="625"/>
        <v>0</v>
      </c>
      <c r="J3105" s="36">
        <f t="shared" si="627"/>
        <v>0</v>
      </c>
      <c r="K3105" s="36">
        <f t="shared" si="628"/>
        <v>0</v>
      </c>
      <c r="L3105" s="36">
        <f t="shared" si="629"/>
        <v>0</v>
      </c>
      <c r="M3105" s="36">
        <f t="shared" si="630"/>
        <v>0</v>
      </c>
      <c r="N3105" s="36">
        <f t="shared" si="631"/>
        <v>0</v>
      </c>
      <c r="O3105" s="36">
        <f t="shared" si="632"/>
        <v>0</v>
      </c>
      <c r="P3105" s="36">
        <f t="shared" si="633"/>
        <v>0</v>
      </c>
      <c r="Q3105" s="38">
        <v>0</v>
      </c>
      <c r="R3105" s="39" t="str">
        <f t="shared" si="634"/>
        <v xml:space="preserve"> </v>
      </c>
      <c r="S3105" s="40"/>
      <c r="T3105" s="41" t="str">
        <f t="shared" si="635"/>
        <v/>
      </c>
      <c r="U3105" s="41" t="str">
        <f t="shared" si="636"/>
        <v/>
      </c>
      <c r="V3105" s="41">
        <f t="shared" si="624"/>
        <v>0.08</v>
      </c>
    </row>
    <row r="3106" spans="2:22" ht="16.5" customHeight="1" x14ac:dyDescent="0.25">
      <c r="B3106"/>
      <c r="C3106" s="33">
        <v>0</v>
      </c>
      <c r="D3106" s="34">
        <f>_xlfn.XLOOKUP($B3106,[1]Redo!$A:$A,[1]Redo!$AD:$AD)</f>
        <v>0</v>
      </c>
      <c r="E3106" s="35">
        <v>1326</v>
      </c>
      <c r="F3106" s="36">
        <f>_xlfn.XLOOKUP($B3106,'[1]DOT Signs Costs (2)'!$A:$A,'[1]DOT Signs Costs (2)'!$Y:$Y)</f>
        <v>0</v>
      </c>
      <c r="G3106" s="37">
        <f t="shared" si="626"/>
        <v>0</v>
      </c>
      <c r="H3106" s="36">
        <f>_xlfn.XLOOKUP($B3106,'[1]DOT Signs Costs (2)'!$A:$A,'[1]DOT Signs Costs (2)'!$W:$W)</f>
        <v>0</v>
      </c>
      <c r="I3106" s="36">
        <f t="shared" si="625"/>
        <v>0</v>
      </c>
      <c r="J3106" s="36">
        <f t="shared" si="627"/>
        <v>0</v>
      </c>
      <c r="K3106" s="36">
        <f t="shared" si="628"/>
        <v>0</v>
      </c>
      <c r="L3106" s="36">
        <f t="shared" si="629"/>
        <v>0</v>
      </c>
      <c r="M3106" s="36">
        <f t="shared" si="630"/>
        <v>0</v>
      </c>
      <c r="N3106" s="36">
        <f t="shared" si="631"/>
        <v>0</v>
      </c>
      <c r="O3106" s="36">
        <f t="shared" si="632"/>
        <v>0</v>
      </c>
      <c r="P3106" s="36">
        <f t="shared" si="633"/>
        <v>0</v>
      </c>
      <c r="Q3106" s="38">
        <v>0</v>
      </c>
      <c r="R3106" s="39" t="str">
        <f t="shared" si="634"/>
        <v xml:space="preserve"> </v>
      </c>
      <c r="S3106" s="40"/>
      <c r="T3106" s="41" t="str">
        <f t="shared" si="635"/>
        <v/>
      </c>
      <c r="U3106" s="41" t="str">
        <f t="shared" si="636"/>
        <v/>
      </c>
      <c r="V3106" s="41">
        <f t="shared" si="624"/>
        <v>0.08</v>
      </c>
    </row>
    <row r="3107" spans="2:22" ht="16.5" customHeight="1" x14ac:dyDescent="0.25">
      <c r="B3107" s="43"/>
      <c r="C3107" s="33">
        <v>0</v>
      </c>
      <c r="D3107" s="34">
        <f>_xlfn.XLOOKUP($B3107,[1]Redo!$A:$A,[1]Redo!$AD:$AD)</f>
        <v>0</v>
      </c>
      <c r="E3107" s="35">
        <v>1326</v>
      </c>
      <c r="F3107" s="36">
        <f>_xlfn.XLOOKUP($B3107,'[1]DOT Signs Costs (2)'!$A:$A,'[1]DOT Signs Costs (2)'!$Y:$Y)</f>
        <v>0</v>
      </c>
      <c r="G3107" s="37">
        <f t="shared" si="626"/>
        <v>0</v>
      </c>
      <c r="H3107" s="36">
        <f>_xlfn.XLOOKUP($B3107,'[1]DOT Signs Costs (2)'!$A:$A,'[1]DOT Signs Costs (2)'!$W:$W)</f>
        <v>0</v>
      </c>
      <c r="I3107" s="36">
        <f t="shared" si="625"/>
        <v>0</v>
      </c>
      <c r="J3107" s="36">
        <f t="shared" si="627"/>
        <v>0</v>
      </c>
      <c r="K3107" s="36">
        <f t="shared" si="628"/>
        <v>0</v>
      </c>
      <c r="L3107" s="36">
        <f t="shared" si="629"/>
        <v>0</v>
      </c>
      <c r="M3107" s="36">
        <f t="shared" si="630"/>
        <v>0</v>
      </c>
      <c r="N3107" s="36">
        <f t="shared" si="631"/>
        <v>0</v>
      </c>
      <c r="O3107" s="36">
        <f t="shared" si="632"/>
        <v>0</v>
      </c>
      <c r="P3107" s="36">
        <f t="shared" si="633"/>
        <v>0</v>
      </c>
      <c r="Q3107" s="38">
        <v>0</v>
      </c>
      <c r="R3107" s="39" t="str">
        <f t="shared" si="634"/>
        <v xml:space="preserve"> </v>
      </c>
      <c r="S3107" s="40"/>
      <c r="T3107" s="41" t="str">
        <f t="shared" si="635"/>
        <v/>
      </c>
      <c r="U3107" s="41" t="str">
        <f t="shared" si="636"/>
        <v/>
      </c>
      <c r="V3107" s="41">
        <f t="shared" si="624"/>
        <v>0.08</v>
      </c>
    </row>
    <row r="3108" spans="2:22" ht="16.5" customHeight="1" x14ac:dyDescent="0.25">
      <c r="B3108"/>
      <c r="C3108" s="33">
        <v>0</v>
      </c>
      <c r="D3108" s="34">
        <f>_xlfn.XLOOKUP($B3108,[1]Redo!$A:$A,[1]Redo!$AD:$AD)</f>
        <v>0</v>
      </c>
      <c r="E3108" s="35">
        <v>1326</v>
      </c>
      <c r="F3108" s="36">
        <f>_xlfn.XLOOKUP($B3108,'[1]DOT Signs Costs (2)'!$A:$A,'[1]DOT Signs Costs (2)'!$Y:$Y)</f>
        <v>0</v>
      </c>
      <c r="G3108" s="37">
        <f t="shared" si="626"/>
        <v>0</v>
      </c>
      <c r="H3108" s="36">
        <f>_xlfn.XLOOKUP($B3108,'[1]DOT Signs Costs (2)'!$A:$A,'[1]DOT Signs Costs (2)'!$W:$W)</f>
        <v>0</v>
      </c>
      <c r="I3108" s="36">
        <f t="shared" si="625"/>
        <v>0</v>
      </c>
      <c r="J3108" s="36">
        <f t="shared" si="627"/>
        <v>0</v>
      </c>
      <c r="K3108" s="36">
        <f t="shared" si="628"/>
        <v>0</v>
      </c>
      <c r="L3108" s="36">
        <f t="shared" si="629"/>
        <v>0</v>
      </c>
      <c r="M3108" s="36">
        <f t="shared" si="630"/>
        <v>0</v>
      </c>
      <c r="N3108" s="36">
        <f t="shared" si="631"/>
        <v>0</v>
      </c>
      <c r="O3108" s="36">
        <f t="shared" si="632"/>
        <v>0</v>
      </c>
      <c r="P3108" s="36">
        <f t="shared" si="633"/>
        <v>0</v>
      </c>
      <c r="Q3108" s="38">
        <v>0</v>
      </c>
      <c r="R3108" s="39" t="str">
        <f t="shared" si="634"/>
        <v xml:space="preserve"> </v>
      </c>
      <c r="S3108" s="40"/>
      <c r="T3108" s="41" t="str">
        <f t="shared" si="635"/>
        <v/>
      </c>
      <c r="U3108" s="41" t="str">
        <f t="shared" si="636"/>
        <v/>
      </c>
      <c r="V3108" s="41">
        <f t="shared" si="624"/>
        <v>0.08</v>
      </c>
    </row>
    <row r="3109" spans="2:22" ht="16.5" customHeight="1" x14ac:dyDescent="0.25">
      <c r="B3109" s="43"/>
      <c r="C3109" s="33">
        <v>0</v>
      </c>
      <c r="D3109" s="34">
        <f>_xlfn.XLOOKUP($B3109,[1]Redo!$A:$A,[1]Redo!$AD:$AD)</f>
        <v>0</v>
      </c>
      <c r="E3109" s="35">
        <v>1326</v>
      </c>
      <c r="F3109" s="36">
        <f>_xlfn.XLOOKUP($B3109,'[1]DOT Signs Costs (2)'!$A:$A,'[1]DOT Signs Costs (2)'!$Y:$Y)</f>
        <v>0</v>
      </c>
      <c r="G3109" s="37">
        <f t="shared" si="626"/>
        <v>0</v>
      </c>
      <c r="H3109" s="36">
        <f>_xlfn.XLOOKUP($B3109,'[1]DOT Signs Costs (2)'!$A:$A,'[1]DOT Signs Costs (2)'!$W:$W)</f>
        <v>0</v>
      </c>
      <c r="I3109" s="36">
        <f t="shared" si="625"/>
        <v>0</v>
      </c>
      <c r="J3109" s="36">
        <f t="shared" si="627"/>
        <v>0</v>
      </c>
      <c r="K3109" s="36">
        <f t="shared" si="628"/>
        <v>0</v>
      </c>
      <c r="L3109" s="36">
        <f t="shared" si="629"/>
        <v>0</v>
      </c>
      <c r="M3109" s="36">
        <f t="shared" si="630"/>
        <v>0</v>
      </c>
      <c r="N3109" s="36">
        <f t="shared" si="631"/>
        <v>0</v>
      </c>
      <c r="O3109" s="36">
        <f t="shared" si="632"/>
        <v>0</v>
      </c>
      <c r="P3109" s="36">
        <f t="shared" si="633"/>
        <v>0</v>
      </c>
      <c r="Q3109" s="38">
        <v>0</v>
      </c>
      <c r="R3109" s="39" t="str">
        <f t="shared" si="634"/>
        <v xml:space="preserve"> </v>
      </c>
      <c r="S3109" s="40"/>
      <c r="T3109" s="41" t="str">
        <f t="shared" si="635"/>
        <v/>
      </c>
      <c r="U3109" s="41" t="str">
        <f t="shared" si="636"/>
        <v/>
      </c>
      <c r="V3109" s="41">
        <f t="shared" si="624"/>
        <v>0.08</v>
      </c>
    </row>
    <row r="3110" spans="2:22" ht="16.5" customHeight="1" x14ac:dyDescent="0.25">
      <c r="B3110"/>
      <c r="C3110" s="33">
        <v>0</v>
      </c>
      <c r="D3110" s="34">
        <f>_xlfn.XLOOKUP($B3110,[1]Redo!$A:$A,[1]Redo!$AD:$AD)</f>
        <v>0</v>
      </c>
      <c r="E3110" s="35">
        <v>1326</v>
      </c>
      <c r="F3110" s="36">
        <f>_xlfn.XLOOKUP($B3110,'[1]DOT Signs Costs (2)'!$A:$A,'[1]DOT Signs Costs (2)'!$Y:$Y)</f>
        <v>0</v>
      </c>
      <c r="G3110" s="37">
        <f t="shared" si="626"/>
        <v>0</v>
      </c>
      <c r="H3110" s="36">
        <f>_xlfn.XLOOKUP($B3110,'[1]DOT Signs Costs (2)'!$A:$A,'[1]DOT Signs Costs (2)'!$W:$W)</f>
        <v>0</v>
      </c>
      <c r="I3110" s="36">
        <f t="shared" si="625"/>
        <v>0</v>
      </c>
      <c r="J3110" s="36">
        <f t="shared" si="627"/>
        <v>0</v>
      </c>
      <c r="K3110" s="36">
        <f t="shared" si="628"/>
        <v>0</v>
      </c>
      <c r="L3110" s="36">
        <f t="shared" si="629"/>
        <v>0</v>
      </c>
      <c r="M3110" s="36">
        <f t="shared" si="630"/>
        <v>0</v>
      </c>
      <c r="N3110" s="36">
        <f t="shared" si="631"/>
        <v>0</v>
      </c>
      <c r="O3110" s="36">
        <f t="shared" si="632"/>
        <v>0</v>
      </c>
      <c r="P3110" s="36">
        <f t="shared" si="633"/>
        <v>0</v>
      </c>
      <c r="Q3110" s="38">
        <v>0</v>
      </c>
      <c r="R3110" s="39" t="str">
        <f t="shared" si="634"/>
        <v xml:space="preserve"> </v>
      </c>
      <c r="S3110" s="40"/>
      <c r="T3110" s="41" t="str">
        <f t="shared" si="635"/>
        <v/>
      </c>
      <c r="U3110" s="41" t="str">
        <f t="shared" si="636"/>
        <v/>
      </c>
      <c r="V3110" s="41">
        <f t="shared" si="624"/>
        <v>0.08</v>
      </c>
    </row>
    <row r="3111" spans="2:22" ht="16.5" customHeight="1" x14ac:dyDescent="0.25">
      <c r="B3111" s="43"/>
      <c r="C3111" s="33">
        <v>0</v>
      </c>
      <c r="D3111" s="34">
        <f>_xlfn.XLOOKUP($B3111,[1]Redo!$A:$A,[1]Redo!$AD:$AD)</f>
        <v>0</v>
      </c>
      <c r="E3111" s="35">
        <v>1326</v>
      </c>
      <c r="F3111" s="36">
        <f>_xlfn.XLOOKUP($B3111,'[1]DOT Signs Costs (2)'!$A:$A,'[1]DOT Signs Costs (2)'!$Y:$Y)</f>
        <v>0</v>
      </c>
      <c r="G3111" s="37">
        <f t="shared" si="626"/>
        <v>0</v>
      </c>
      <c r="H3111" s="36">
        <f>_xlfn.XLOOKUP($B3111,'[1]DOT Signs Costs (2)'!$A:$A,'[1]DOT Signs Costs (2)'!$W:$W)</f>
        <v>0</v>
      </c>
      <c r="I3111" s="36">
        <f t="shared" si="625"/>
        <v>0</v>
      </c>
      <c r="J3111" s="36">
        <f t="shared" si="627"/>
        <v>0</v>
      </c>
      <c r="K3111" s="36">
        <f t="shared" si="628"/>
        <v>0</v>
      </c>
      <c r="L3111" s="36">
        <f t="shared" si="629"/>
        <v>0</v>
      </c>
      <c r="M3111" s="36">
        <f t="shared" si="630"/>
        <v>0</v>
      </c>
      <c r="N3111" s="36">
        <f t="shared" si="631"/>
        <v>0</v>
      </c>
      <c r="O3111" s="36">
        <f t="shared" si="632"/>
        <v>0</v>
      </c>
      <c r="P3111" s="36">
        <f t="shared" si="633"/>
        <v>0</v>
      </c>
      <c r="Q3111" s="38">
        <v>0</v>
      </c>
      <c r="R3111" s="39" t="str">
        <f t="shared" si="634"/>
        <v xml:space="preserve"> </v>
      </c>
      <c r="S3111" s="40"/>
      <c r="T3111" s="41" t="str">
        <f t="shared" si="635"/>
        <v/>
      </c>
      <c r="U3111" s="41" t="str">
        <f t="shared" si="636"/>
        <v/>
      </c>
      <c r="V3111" s="41">
        <f t="shared" si="624"/>
        <v>0.08</v>
      </c>
    </row>
    <row r="3112" spans="2:22" ht="16.5" customHeight="1" x14ac:dyDescent="0.25">
      <c r="B3112"/>
      <c r="C3112" s="33">
        <v>0</v>
      </c>
      <c r="D3112" s="34">
        <f>_xlfn.XLOOKUP($B3112,[1]Redo!$A:$A,[1]Redo!$AD:$AD)</f>
        <v>0</v>
      </c>
      <c r="E3112" s="35">
        <v>1326</v>
      </c>
      <c r="F3112" s="36">
        <f>_xlfn.XLOOKUP($B3112,'[1]DOT Signs Costs (2)'!$A:$A,'[1]DOT Signs Costs (2)'!$Y:$Y)</f>
        <v>0</v>
      </c>
      <c r="G3112" s="37">
        <f t="shared" si="626"/>
        <v>0</v>
      </c>
      <c r="H3112" s="36">
        <f>_xlfn.XLOOKUP($B3112,'[1]DOT Signs Costs (2)'!$A:$A,'[1]DOT Signs Costs (2)'!$W:$W)</f>
        <v>0</v>
      </c>
      <c r="I3112" s="36">
        <f t="shared" si="625"/>
        <v>0</v>
      </c>
      <c r="J3112" s="36">
        <f t="shared" si="627"/>
        <v>0</v>
      </c>
      <c r="K3112" s="36">
        <f t="shared" si="628"/>
        <v>0</v>
      </c>
      <c r="L3112" s="36">
        <f t="shared" si="629"/>
        <v>0</v>
      </c>
      <c r="M3112" s="36">
        <f t="shared" si="630"/>
        <v>0</v>
      </c>
      <c r="N3112" s="36">
        <f t="shared" si="631"/>
        <v>0</v>
      </c>
      <c r="O3112" s="36">
        <f t="shared" si="632"/>
        <v>0</v>
      </c>
      <c r="P3112" s="36">
        <f t="shared" si="633"/>
        <v>0</v>
      </c>
      <c r="Q3112" s="38">
        <v>0</v>
      </c>
      <c r="R3112" s="39" t="str">
        <f t="shared" si="634"/>
        <v xml:space="preserve"> </v>
      </c>
      <c r="S3112" s="40"/>
      <c r="T3112" s="41" t="str">
        <f t="shared" si="635"/>
        <v/>
      </c>
      <c r="U3112" s="41" t="str">
        <f t="shared" si="636"/>
        <v/>
      </c>
      <c r="V3112" s="41">
        <f t="shared" si="624"/>
        <v>0.08</v>
      </c>
    </row>
    <row r="3113" spans="2:22" ht="16.5" customHeight="1" x14ac:dyDescent="0.25">
      <c r="B3113" s="43"/>
      <c r="C3113" s="33">
        <v>0</v>
      </c>
      <c r="D3113" s="34">
        <f>_xlfn.XLOOKUP($B3113,[1]Redo!$A:$A,[1]Redo!$AD:$AD)</f>
        <v>0</v>
      </c>
      <c r="E3113" s="35">
        <v>1326</v>
      </c>
      <c r="F3113" s="36">
        <f>_xlfn.XLOOKUP($B3113,'[1]DOT Signs Costs (2)'!$A:$A,'[1]DOT Signs Costs (2)'!$Y:$Y)</f>
        <v>0</v>
      </c>
      <c r="G3113" s="37">
        <f t="shared" si="626"/>
        <v>0</v>
      </c>
      <c r="H3113" s="36">
        <f>_xlfn.XLOOKUP($B3113,'[1]DOT Signs Costs (2)'!$A:$A,'[1]DOT Signs Costs (2)'!$W:$W)</f>
        <v>0</v>
      </c>
      <c r="I3113" s="36">
        <f t="shared" si="625"/>
        <v>0</v>
      </c>
      <c r="J3113" s="36">
        <f t="shared" si="627"/>
        <v>0</v>
      </c>
      <c r="K3113" s="36">
        <f t="shared" si="628"/>
        <v>0</v>
      </c>
      <c r="L3113" s="36">
        <f t="shared" si="629"/>
        <v>0</v>
      </c>
      <c r="M3113" s="36">
        <f t="shared" si="630"/>
        <v>0</v>
      </c>
      <c r="N3113" s="36">
        <f t="shared" si="631"/>
        <v>0</v>
      </c>
      <c r="O3113" s="36">
        <f t="shared" si="632"/>
        <v>0</v>
      </c>
      <c r="P3113" s="36">
        <f t="shared" si="633"/>
        <v>0</v>
      </c>
      <c r="Q3113" s="38">
        <v>0</v>
      </c>
      <c r="R3113" s="39" t="str">
        <f t="shared" si="634"/>
        <v xml:space="preserve"> </v>
      </c>
      <c r="S3113" s="40"/>
      <c r="T3113" s="41" t="str">
        <f t="shared" si="635"/>
        <v/>
      </c>
      <c r="U3113" s="41" t="str">
        <f t="shared" si="636"/>
        <v/>
      </c>
      <c r="V3113" s="41">
        <f t="shared" si="624"/>
        <v>0.08</v>
      </c>
    </row>
    <row r="3114" spans="2:22" ht="16.5" customHeight="1" x14ac:dyDescent="0.25">
      <c r="B3114"/>
      <c r="C3114" s="33">
        <v>0</v>
      </c>
      <c r="D3114" s="34">
        <f>_xlfn.XLOOKUP($B3114,[1]Redo!$A:$A,[1]Redo!$AD:$AD)</f>
        <v>0</v>
      </c>
      <c r="E3114" s="35">
        <v>1326</v>
      </c>
      <c r="F3114" s="36">
        <f>_xlfn.XLOOKUP($B3114,'[1]DOT Signs Costs (2)'!$A:$A,'[1]DOT Signs Costs (2)'!$Y:$Y)</f>
        <v>0</v>
      </c>
      <c r="G3114" s="37">
        <f t="shared" si="626"/>
        <v>0</v>
      </c>
      <c r="H3114" s="36">
        <f>_xlfn.XLOOKUP($B3114,'[1]DOT Signs Costs (2)'!$A:$A,'[1]DOT Signs Costs (2)'!$W:$W)</f>
        <v>0</v>
      </c>
      <c r="I3114" s="36">
        <f t="shared" si="625"/>
        <v>0</v>
      </c>
      <c r="J3114" s="36">
        <f t="shared" si="627"/>
        <v>0</v>
      </c>
      <c r="K3114" s="36">
        <f t="shared" si="628"/>
        <v>0</v>
      </c>
      <c r="L3114" s="36">
        <f t="shared" si="629"/>
        <v>0</v>
      </c>
      <c r="M3114" s="36">
        <f t="shared" si="630"/>
        <v>0</v>
      </c>
      <c r="N3114" s="36">
        <f t="shared" si="631"/>
        <v>0</v>
      </c>
      <c r="O3114" s="36">
        <f t="shared" si="632"/>
        <v>0</v>
      </c>
      <c r="P3114" s="36">
        <f t="shared" si="633"/>
        <v>0</v>
      </c>
      <c r="Q3114" s="38">
        <v>0</v>
      </c>
      <c r="R3114" s="39" t="str">
        <f t="shared" si="634"/>
        <v xml:space="preserve"> </v>
      </c>
      <c r="S3114" s="40"/>
      <c r="T3114" s="41" t="str">
        <f t="shared" si="635"/>
        <v/>
      </c>
      <c r="U3114" s="41" t="str">
        <f t="shared" si="636"/>
        <v/>
      </c>
      <c r="V3114" s="41">
        <f t="shared" si="624"/>
        <v>0.08</v>
      </c>
    </row>
    <row r="3115" spans="2:22" ht="16.5" customHeight="1" x14ac:dyDescent="0.25">
      <c r="B3115" s="43"/>
      <c r="C3115" s="33">
        <v>0</v>
      </c>
      <c r="D3115" s="34">
        <f>_xlfn.XLOOKUP($B3115,[1]Redo!$A:$A,[1]Redo!$AD:$AD)</f>
        <v>0</v>
      </c>
      <c r="E3115" s="35">
        <v>1326</v>
      </c>
      <c r="F3115" s="36">
        <f>_xlfn.XLOOKUP($B3115,'[1]DOT Signs Costs (2)'!$A:$A,'[1]DOT Signs Costs (2)'!$Y:$Y)</f>
        <v>0</v>
      </c>
      <c r="G3115" s="37">
        <f t="shared" si="626"/>
        <v>0</v>
      </c>
      <c r="H3115" s="36">
        <f>_xlfn.XLOOKUP($B3115,'[1]DOT Signs Costs (2)'!$A:$A,'[1]DOT Signs Costs (2)'!$W:$W)</f>
        <v>0</v>
      </c>
      <c r="I3115" s="36">
        <f t="shared" si="625"/>
        <v>0</v>
      </c>
      <c r="J3115" s="36">
        <f t="shared" si="627"/>
        <v>0</v>
      </c>
      <c r="K3115" s="36">
        <f t="shared" si="628"/>
        <v>0</v>
      </c>
      <c r="L3115" s="36">
        <f t="shared" si="629"/>
        <v>0</v>
      </c>
      <c r="M3115" s="36">
        <f t="shared" si="630"/>
        <v>0</v>
      </c>
      <c r="N3115" s="36">
        <f t="shared" si="631"/>
        <v>0</v>
      </c>
      <c r="O3115" s="36">
        <f t="shared" si="632"/>
        <v>0</v>
      </c>
      <c r="P3115" s="36">
        <f t="shared" si="633"/>
        <v>0</v>
      </c>
      <c r="Q3115" s="38">
        <v>0</v>
      </c>
      <c r="R3115" s="39" t="str">
        <f t="shared" si="634"/>
        <v xml:space="preserve"> </v>
      </c>
      <c r="S3115" s="40"/>
      <c r="T3115" s="41" t="str">
        <f t="shared" si="635"/>
        <v/>
      </c>
      <c r="U3115" s="41" t="str">
        <f t="shared" si="636"/>
        <v/>
      </c>
      <c r="V3115" s="41">
        <f t="shared" si="624"/>
        <v>0.08</v>
      </c>
    </row>
    <row r="3116" spans="2:22" ht="16.5" customHeight="1" x14ac:dyDescent="0.25">
      <c r="B3116"/>
      <c r="C3116" s="33">
        <v>0</v>
      </c>
      <c r="D3116" s="34">
        <f>_xlfn.XLOOKUP($B3116,[1]Redo!$A:$A,[1]Redo!$AD:$AD)</f>
        <v>0</v>
      </c>
      <c r="E3116" s="35">
        <v>1326</v>
      </c>
      <c r="F3116" s="36">
        <f>_xlfn.XLOOKUP($B3116,'[1]DOT Signs Costs (2)'!$A:$A,'[1]DOT Signs Costs (2)'!$Y:$Y)</f>
        <v>0</v>
      </c>
      <c r="G3116" s="37">
        <f t="shared" si="626"/>
        <v>0</v>
      </c>
      <c r="H3116" s="36">
        <f>_xlfn.XLOOKUP($B3116,'[1]DOT Signs Costs (2)'!$A:$A,'[1]DOT Signs Costs (2)'!$W:$W)</f>
        <v>0</v>
      </c>
      <c r="I3116" s="36">
        <f t="shared" si="625"/>
        <v>0</v>
      </c>
      <c r="J3116" s="36">
        <f t="shared" si="627"/>
        <v>0</v>
      </c>
      <c r="K3116" s="36">
        <f t="shared" si="628"/>
        <v>0</v>
      </c>
      <c r="L3116" s="36">
        <f t="shared" si="629"/>
        <v>0</v>
      </c>
      <c r="M3116" s="36">
        <f t="shared" si="630"/>
        <v>0</v>
      </c>
      <c r="N3116" s="36">
        <f t="shared" si="631"/>
        <v>0</v>
      </c>
      <c r="O3116" s="36">
        <f t="shared" si="632"/>
        <v>0</v>
      </c>
      <c r="P3116" s="36">
        <f t="shared" si="633"/>
        <v>0</v>
      </c>
      <c r="Q3116" s="38">
        <v>0</v>
      </c>
      <c r="R3116" s="39" t="str">
        <f t="shared" si="634"/>
        <v xml:space="preserve"> </v>
      </c>
      <c r="S3116" s="40"/>
      <c r="T3116" s="41" t="str">
        <f t="shared" si="635"/>
        <v/>
      </c>
      <c r="U3116" s="41" t="str">
        <f t="shared" si="636"/>
        <v/>
      </c>
      <c r="V3116" s="41">
        <f t="shared" si="624"/>
        <v>0.08</v>
      </c>
    </row>
    <row r="3117" spans="2:22" ht="16.5" customHeight="1" x14ac:dyDescent="0.25">
      <c r="B3117" s="43"/>
      <c r="C3117" s="33">
        <v>0</v>
      </c>
      <c r="D3117" s="34">
        <f>_xlfn.XLOOKUP($B3117,[1]Redo!$A:$A,[1]Redo!$AD:$AD)</f>
        <v>0</v>
      </c>
      <c r="E3117" s="35">
        <v>1326</v>
      </c>
      <c r="F3117" s="36">
        <f>_xlfn.XLOOKUP($B3117,'[1]DOT Signs Costs (2)'!$A:$A,'[1]DOT Signs Costs (2)'!$Y:$Y)</f>
        <v>0</v>
      </c>
      <c r="G3117" s="37">
        <f t="shared" si="626"/>
        <v>0</v>
      </c>
      <c r="H3117" s="36">
        <f>_xlfn.XLOOKUP($B3117,'[1]DOT Signs Costs (2)'!$A:$A,'[1]DOT Signs Costs (2)'!$W:$W)</f>
        <v>0</v>
      </c>
      <c r="I3117" s="36">
        <f t="shared" si="625"/>
        <v>0</v>
      </c>
      <c r="J3117" s="36">
        <f t="shared" si="627"/>
        <v>0</v>
      </c>
      <c r="K3117" s="36">
        <f t="shared" si="628"/>
        <v>0</v>
      </c>
      <c r="L3117" s="36">
        <f t="shared" si="629"/>
        <v>0</v>
      </c>
      <c r="M3117" s="36">
        <f t="shared" si="630"/>
        <v>0</v>
      </c>
      <c r="N3117" s="36">
        <f t="shared" si="631"/>
        <v>0</v>
      </c>
      <c r="O3117" s="36">
        <f t="shared" si="632"/>
        <v>0</v>
      </c>
      <c r="P3117" s="36">
        <f t="shared" si="633"/>
        <v>0</v>
      </c>
      <c r="Q3117" s="38">
        <v>0</v>
      </c>
      <c r="R3117" s="39" t="str">
        <f t="shared" si="634"/>
        <v xml:space="preserve"> </v>
      </c>
      <c r="S3117" s="40"/>
      <c r="T3117" s="41" t="str">
        <f t="shared" si="635"/>
        <v/>
      </c>
      <c r="U3117" s="41" t="str">
        <f t="shared" si="636"/>
        <v/>
      </c>
      <c r="V3117" s="41">
        <f t="shared" si="624"/>
        <v>0.08</v>
      </c>
    </row>
    <row r="3118" spans="2:22" ht="16.5" customHeight="1" x14ac:dyDescent="0.25">
      <c r="B3118"/>
      <c r="C3118" s="33">
        <v>0</v>
      </c>
      <c r="D3118" s="34">
        <f>_xlfn.XLOOKUP($B3118,[1]Redo!$A:$A,[1]Redo!$AD:$AD)</f>
        <v>0</v>
      </c>
      <c r="E3118" s="35">
        <v>1326</v>
      </c>
      <c r="F3118" s="36">
        <f>_xlfn.XLOOKUP($B3118,'[1]DOT Signs Costs (2)'!$A:$A,'[1]DOT Signs Costs (2)'!$Y:$Y)</f>
        <v>0</v>
      </c>
      <c r="G3118" s="37">
        <f t="shared" si="626"/>
        <v>0</v>
      </c>
      <c r="H3118" s="36">
        <f>_xlfn.XLOOKUP($B3118,'[1]DOT Signs Costs (2)'!$A:$A,'[1]DOT Signs Costs (2)'!$W:$W)</f>
        <v>0</v>
      </c>
      <c r="I3118" s="36">
        <f t="shared" si="625"/>
        <v>0</v>
      </c>
      <c r="J3118" s="36">
        <f t="shared" si="627"/>
        <v>0</v>
      </c>
      <c r="K3118" s="36">
        <f t="shared" si="628"/>
        <v>0</v>
      </c>
      <c r="L3118" s="36">
        <f t="shared" si="629"/>
        <v>0</v>
      </c>
      <c r="M3118" s="36">
        <f t="shared" si="630"/>
        <v>0</v>
      </c>
      <c r="N3118" s="36">
        <f t="shared" si="631"/>
        <v>0</v>
      </c>
      <c r="O3118" s="36">
        <f t="shared" si="632"/>
        <v>0</v>
      </c>
      <c r="P3118" s="36">
        <f t="shared" si="633"/>
        <v>0</v>
      </c>
      <c r="Q3118" s="38">
        <v>0</v>
      </c>
      <c r="R3118" s="39" t="str">
        <f t="shared" si="634"/>
        <v xml:space="preserve"> </v>
      </c>
      <c r="S3118" s="40"/>
      <c r="T3118" s="41" t="str">
        <f t="shared" si="635"/>
        <v/>
      </c>
      <c r="U3118" s="41" t="str">
        <f t="shared" si="636"/>
        <v/>
      </c>
      <c r="V3118" s="41">
        <f t="shared" si="624"/>
        <v>0.08</v>
      </c>
    </row>
    <row r="3119" spans="2:22" ht="16.5" customHeight="1" x14ac:dyDescent="0.25">
      <c r="B3119" s="43"/>
      <c r="C3119" s="33">
        <v>0</v>
      </c>
      <c r="D3119" s="34">
        <f>_xlfn.XLOOKUP($B3119,[1]Redo!$A:$A,[1]Redo!$AD:$AD)</f>
        <v>0</v>
      </c>
      <c r="E3119" s="35">
        <v>1326</v>
      </c>
      <c r="F3119" s="36">
        <f>_xlfn.XLOOKUP($B3119,'[1]DOT Signs Costs (2)'!$A:$A,'[1]DOT Signs Costs (2)'!$Y:$Y)</f>
        <v>0</v>
      </c>
      <c r="G3119" s="37">
        <f t="shared" si="626"/>
        <v>0</v>
      </c>
      <c r="H3119" s="36">
        <f>_xlfn.XLOOKUP($B3119,'[1]DOT Signs Costs (2)'!$A:$A,'[1]DOT Signs Costs (2)'!$W:$W)</f>
        <v>0</v>
      </c>
      <c r="I3119" s="36">
        <f t="shared" si="625"/>
        <v>0</v>
      </c>
      <c r="J3119" s="36">
        <f t="shared" si="627"/>
        <v>0</v>
      </c>
      <c r="K3119" s="36">
        <f t="shared" si="628"/>
        <v>0</v>
      </c>
      <c r="L3119" s="36">
        <f t="shared" si="629"/>
        <v>0</v>
      </c>
      <c r="M3119" s="36">
        <f t="shared" si="630"/>
        <v>0</v>
      </c>
      <c r="N3119" s="36">
        <f t="shared" si="631"/>
        <v>0</v>
      </c>
      <c r="O3119" s="36">
        <f t="shared" si="632"/>
        <v>0</v>
      </c>
      <c r="P3119" s="36">
        <f t="shared" si="633"/>
        <v>0</v>
      </c>
      <c r="Q3119" s="38">
        <v>0</v>
      </c>
      <c r="R3119" s="39" t="str">
        <f t="shared" si="634"/>
        <v xml:space="preserve"> </v>
      </c>
      <c r="S3119" s="40"/>
      <c r="T3119" s="41" t="str">
        <f t="shared" si="635"/>
        <v/>
      </c>
      <c r="U3119" s="41" t="str">
        <f t="shared" si="636"/>
        <v/>
      </c>
      <c r="V3119" s="41">
        <f t="shared" si="624"/>
        <v>0.08</v>
      </c>
    </row>
    <row r="3120" spans="2:22" ht="16.5" customHeight="1" x14ac:dyDescent="0.25">
      <c r="B3120"/>
      <c r="C3120" s="33">
        <v>0</v>
      </c>
      <c r="D3120" s="34">
        <f>_xlfn.XLOOKUP($B3120,[1]Redo!$A:$A,[1]Redo!$AD:$AD)</f>
        <v>0</v>
      </c>
      <c r="E3120" s="35">
        <v>1326</v>
      </c>
      <c r="F3120" s="36">
        <f>_xlfn.XLOOKUP($B3120,'[1]DOT Signs Costs (2)'!$A:$A,'[1]DOT Signs Costs (2)'!$Y:$Y)</f>
        <v>0</v>
      </c>
      <c r="G3120" s="37">
        <f t="shared" si="626"/>
        <v>0</v>
      </c>
      <c r="H3120" s="36">
        <f>_xlfn.XLOOKUP($B3120,'[1]DOT Signs Costs (2)'!$A:$A,'[1]DOT Signs Costs (2)'!$W:$W)</f>
        <v>0</v>
      </c>
      <c r="I3120" s="36">
        <f t="shared" si="625"/>
        <v>0</v>
      </c>
      <c r="J3120" s="36">
        <f t="shared" si="627"/>
        <v>0</v>
      </c>
      <c r="K3120" s="36">
        <f t="shared" si="628"/>
        <v>0</v>
      </c>
      <c r="L3120" s="36">
        <f t="shared" si="629"/>
        <v>0</v>
      </c>
      <c r="M3120" s="36">
        <f t="shared" si="630"/>
        <v>0</v>
      </c>
      <c r="N3120" s="36">
        <f t="shared" si="631"/>
        <v>0</v>
      </c>
      <c r="O3120" s="36">
        <f t="shared" si="632"/>
        <v>0</v>
      </c>
      <c r="P3120" s="36">
        <f t="shared" si="633"/>
        <v>0</v>
      </c>
      <c r="Q3120" s="38">
        <v>0</v>
      </c>
      <c r="R3120" s="39" t="str">
        <f t="shared" si="634"/>
        <v xml:space="preserve"> </v>
      </c>
      <c r="S3120" s="40"/>
      <c r="T3120" s="41" t="str">
        <f t="shared" si="635"/>
        <v/>
      </c>
      <c r="U3120" s="41" t="str">
        <f t="shared" si="636"/>
        <v/>
      </c>
      <c r="V3120" s="41"/>
    </row>
    <row r="3121" spans="2:22" ht="16.5" customHeight="1" x14ac:dyDescent="0.25">
      <c r="B3121" s="43"/>
      <c r="C3121" s="33">
        <v>0</v>
      </c>
      <c r="D3121" s="34">
        <f>_xlfn.XLOOKUP($B3121,[1]Redo!$A:$A,[1]Redo!$AD:$AD)</f>
        <v>0</v>
      </c>
      <c r="E3121" s="35">
        <v>1326</v>
      </c>
      <c r="F3121" s="36">
        <f>_xlfn.XLOOKUP($B3121,'[1]DOT Signs Costs (2)'!$A:$A,'[1]DOT Signs Costs (2)'!$Y:$Y)</f>
        <v>0</v>
      </c>
      <c r="G3121" s="37">
        <f t="shared" si="626"/>
        <v>0</v>
      </c>
      <c r="H3121" s="36">
        <f>_xlfn.XLOOKUP($B3121,'[1]DOT Signs Costs (2)'!$A:$A,'[1]DOT Signs Costs (2)'!$W:$W)</f>
        <v>0</v>
      </c>
      <c r="I3121" s="36">
        <f t="shared" si="625"/>
        <v>0</v>
      </c>
      <c r="J3121" s="36">
        <f t="shared" si="627"/>
        <v>0</v>
      </c>
      <c r="K3121" s="36">
        <f t="shared" si="628"/>
        <v>0</v>
      </c>
      <c r="L3121" s="36">
        <f t="shared" si="629"/>
        <v>0</v>
      </c>
      <c r="M3121" s="36">
        <f t="shared" si="630"/>
        <v>0</v>
      </c>
      <c r="N3121" s="36">
        <f t="shared" si="631"/>
        <v>0</v>
      </c>
      <c r="O3121" s="36">
        <f t="shared" si="632"/>
        <v>0</v>
      </c>
      <c r="P3121" s="36">
        <f t="shared" si="633"/>
        <v>0</v>
      </c>
      <c r="Q3121" s="38">
        <v>0</v>
      </c>
      <c r="R3121" s="39" t="str">
        <f t="shared" si="634"/>
        <v xml:space="preserve"> </v>
      </c>
      <c r="S3121" s="40"/>
      <c r="T3121" s="41" t="str">
        <f t="shared" si="635"/>
        <v/>
      </c>
      <c r="U3121" s="41" t="str">
        <f t="shared" si="636"/>
        <v/>
      </c>
      <c r="V3121" s="41">
        <f t="shared" si="624"/>
        <v>0.08</v>
      </c>
    </row>
    <row r="3122" spans="2:22" ht="16.5" customHeight="1" x14ac:dyDescent="0.25">
      <c r="B3122"/>
      <c r="C3122" s="33">
        <v>0</v>
      </c>
      <c r="D3122" s="34">
        <f>_xlfn.XLOOKUP($B3122,[1]Redo!$A:$A,[1]Redo!$AD:$AD)</f>
        <v>0</v>
      </c>
      <c r="E3122" s="35">
        <v>1326</v>
      </c>
      <c r="F3122" s="36">
        <f>_xlfn.XLOOKUP($B3122,'[1]DOT Signs Costs (2)'!$A:$A,'[1]DOT Signs Costs (2)'!$Y:$Y)</f>
        <v>0</v>
      </c>
      <c r="G3122" s="37">
        <f t="shared" si="626"/>
        <v>0</v>
      </c>
      <c r="H3122" s="36">
        <f>_xlfn.XLOOKUP($B3122,'[1]DOT Signs Costs (2)'!$A:$A,'[1]DOT Signs Costs (2)'!$W:$W)</f>
        <v>0</v>
      </c>
      <c r="I3122" s="36">
        <f t="shared" si="625"/>
        <v>0</v>
      </c>
      <c r="J3122" s="36">
        <f t="shared" si="627"/>
        <v>0</v>
      </c>
      <c r="K3122" s="36">
        <f t="shared" si="628"/>
        <v>0</v>
      </c>
      <c r="L3122" s="36">
        <f t="shared" si="629"/>
        <v>0</v>
      </c>
      <c r="M3122" s="36">
        <f t="shared" si="630"/>
        <v>0</v>
      </c>
      <c r="N3122" s="36">
        <f t="shared" si="631"/>
        <v>0</v>
      </c>
      <c r="O3122" s="36">
        <f t="shared" si="632"/>
        <v>0</v>
      </c>
      <c r="P3122" s="36">
        <f t="shared" si="633"/>
        <v>0</v>
      </c>
      <c r="Q3122" s="38">
        <v>0</v>
      </c>
      <c r="R3122" s="39" t="str">
        <f t="shared" si="634"/>
        <v xml:space="preserve"> </v>
      </c>
      <c r="S3122" s="40"/>
      <c r="T3122" s="41" t="str">
        <f t="shared" si="635"/>
        <v/>
      </c>
      <c r="U3122" s="41" t="str">
        <f t="shared" si="636"/>
        <v/>
      </c>
      <c r="V3122" s="41">
        <f t="shared" si="624"/>
        <v>0.08</v>
      </c>
    </row>
    <row r="3123" spans="2:22" ht="16.5" customHeight="1" x14ac:dyDescent="0.25">
      <c r="B3123" s="43"/>
      <c r="C3123" s="33">
        <v>0</v>
      </c>
      <c r="D3123" s="34">
        <f>_xlfn.XLOOKUP($B3123,[1]Redo!$A:$A,[1]Redo!$AD:$AD)</f>
        <v>0</v>
      </c>
      <c r="E3123" s="35">
        <v>1326</v>
      </c>
      <c r="F3123" s="36">
        <f>_xlfn.XLOOKUP($B3123,'[1]DOT Signs Costs (2)'!$A:$A,'[1]DOT Signs Costs (2)'!$Y:$Y)</f>
        <v>0</v>
      </c>
      <c r="G3123" s="37">
        <f t="shared" si="626"/>
        <v>0</v>
      </c>
      <c r="H3123" s="36">
        <f>_xlfn.XLOOKUP($B3123,'[1]DOT Signs Costs (2)'!$A:$A,'[1]DOT Signs Costs (2)'!$W:$W)</f>
        <v>0</v>
      </c>
      <c r="I3123" s="36">
        <f t="shared" si="625"/>
        <v>0</v>
      </c>
      <c r="J3123" s="36">
        <f t="shared" si="627"/>
        <v>0</v>
      </c>
      <c r="K3123" s="36">
        <f t="shared" si="628"/>
        <v>0</v>
      </c>
      <c r="L3123" s="36">
        <f t="shared" si="629"/>
        <v>0</v>
      </c>
      <c r="M3123" s="36">
        <f t="shared" si="630"/>
        <v>0</v>
      </c>
      <c r="N3123" s="36">
        <f t="shared" si="631"/>
        <v>0</v>
      </c>
      <c r="O3123" s="36">
        <f t="shared" si="632"/>
        <v>0</v>
      </c>
      <c r="P3123" s="36">
        <f t="shared" si="633"/>
        <v>0</v>
      </c>
      <c r="Q3123" s="38">
        <v>0</v>
      </c>
      <c r="R3123" s="39" t="str">
        <f t="shared" si="634"/>
        <v xml:space="preserve"> </v>
      </c>
      <c r="S3123" s="40"/>
      <c r="T3123" s="41" t="str">
        <f t="shared" si="635"/>
        <v/>
      </c>
      <c r="U3123" s="41" t="str">
        <f t="shared" si="636"/>
        <v/>
      </c>
      <c r="V3123" s="41">
        <f t="shared" si="624"/>
        <v>0.08</v>
      </c>
    </row>
    <row r="3124" spans="2:22" ht="16.5" customHeight="1" x14ac:dyDescent="0.25">
      <c r="B3124"/>
      <c r="C3124" s="33">
        <v>0</v>
      </c>
      <c r="D3124" s="34">
        <f>_xlfn.XLOOKUP($B3124,[1]Redo!$A:$A,[1]Redo!$AD:$AD)</f>
        <v>0</v>
      </c>
      <c r="E3124" s="35">
        <v>1326</v>
      </c>
      <c r="F3124" s="36">
        <f>_xlfn.XLOOKUP($B3124,'[1]DOT Signs Costs (2)'!$A:$A,'[1]DOT Signs Costs (2)'!$Y:$Y)</f>
        <v>0</v>
      </c>
      <c r="G3124" s="37">
        <f t="shared" si="626"/>
        <v>0</v>
      </c>
      <c r="H3124" s="36">
        <f>_xlfn.XLOOKUP($B3124,'[1]DOT Signs Costs (2)'!$A:$A,'[1]DOT Signs Costs (2)'!$W:$W)</f>
        <v>0</v>
      </c>
      <c r="I3124" s="36">
        <f t="shared" si="625"/>
        <v>0</v>
      </c>
      <c r="J3124" s="36">
        <f t="shared" si="627"/>
        <v>0</v>
      </c>
      <c r="K3124" s="36">
        <f t="shared" si="628"/>
        <v>0</v>
      </c>
      <c r="L3124" s="36">
        <f t="shared" si="629"/>
        <v>0</v>
      </c>
      <c r="M3124" s="36">
        <f t="shared" si="630"/>
        <v>0</v>
      </c>
      <c r="N3124" s="36">
        <f t="shared" si="631"/>
        <v>0</v>
      </c>
      <c r="O3124" s="36">
        <f t="shared" si="632"/>
        <v>0</v>
      </c>
      <c r="P3124" s="36">
        <f t="shared" si="633"/>
        <v>0</v>
      </c>
      <c r="Q3124" s="38">
        <v>0</v>
      </c>
      <c r="R3124" s="39" t="str">
        <f t="shared" si="634"/>
        <v xml:space="preserve"> </v>
      </c>
      <c r="S3124" s="40"/>
      <c r="T3124" s="41" t="str">
        <f t="shared" si="635"/>
        <v/>
      </c>
      <c r="U3124" s="41" t="str">
        <f t="shared" si="636"/>
        <v/>
      </c>
      <c r="V3124" s="41">
        <f t="shared" si="624"/>
        <v>0.08</v>
      </c>
    </row>
    <row r="3125" spans="2:22" ht="16.5" customHeight="1" x14ac:dyDescent="0.25">
      <c r="B3125" s="43"/>
      <c r="C3125" s="33">
        <v>0</v>
      </c>
      <c r="D3125" s="34">
        <f>_xlfn.XLOOKUP($B3125,[1]Redo!$A:$A,[1]Redo!$AD:$AD)</f>
        <v>0</v>
      </c>
      <c r="E3125" s="35">
        <v>1326</v>
      </c>
      <c r="F3125" s="36">
        <f>_xlfn.XLOOKUP($B3125,'[1]DOT Signs Costs (2)'!$A:$A,'[1]DOT Signs Costs (2)'!$Y:$Y)</f>
        <v>0</v>
      </c>
      <c r="G3125" s="37">
        <f t="shared" si="626"/>
        <v>0</v>
      </c>
      <c r="H3125" s="36">
        <f>_xlfn.XLOOKUP($B3125,'[1]DOT Signs Costs (2)'!$A:$A,'[1]DOT Signs Costs (2)'!$W:$W)</f>
        <v>0</v>
      </c>
      <c r="I3125" s="36">
        <f t="shared" si="625"/>
        <v>0</v>
      </c>
      <c r="J3125" s="36">
        <f t="shared" si="627"/>
        <v>0</v>
      </c>
      <c r="K3125" s="36">
        <f t="shared" si="628"/>
        <v>0</v>
      </c>
      <c r="L3125" s="36">
        <f t="shared" si="629"/>
        <v>0</v>
      </c>
      <c r="M3125" s="36">
        <f t="shared" si="630"/>
        <v>0</v>
      </c>
      <c r="N3125" s="36">
        <f t="shared" si="631"/>
        <v>0</v>
      </c>
      <c r="O3125" s="36">
        <f t="shared" si="632"/>
        <v>0</v>
      </c>
      <c r="P3125" s="36">
        <f t="shared" si="633"/>
        <v>0</v>
      </c>
      <c r="Q3125" s="38">
        <v>0</v>
      </c>
      <c r="R3125" s="39" t="str">
        <f t="shared" si="634"/>
        <v xml:space="preserve"> </v>
      </c>
      <c r="S3125" s="40"/>
      <c r="T3125" s="41" t="str">
        <f t="shared" si="635"/>
        <v/>
      </c>
      <c r="U3125" s="41" t="str">
        <f t="shared" si="636"/>
        <v/>
      </c>
      <c r="V3125" s="41">
        <f t="shared" si="624"/>
        <v>0.08</v>
      </c>
    </row>
    <row r="3126" spans="2:22" ht="16.5" customHeight="1" x14ac:dyDescent="0.25">
      <c r="B3126"/>
      <c r="C3126" s="33">
        <v>0</v>
      </c>
      <c r="D3126" s="34">
        <f>_xlfn.XLOOKUP($B3126,[1]Redo!$A:$A,[1]Redo!$AD:$AD)</f>
        <v>0</v>
      </c>
      <c r="E3126" s="35">
        <v>1326</v>
      </c>
      <c r="F3126" s="36">
        <f>_xlfn.XLOOKUP($B3126,'[1]DOT Signs Costs (2)'!$A:$A,'[1]DOT Signs Costs (2)'!$Y:$Y)</f>
        <v>0</v>
      </c>
      <c r="G3126" s="37">
        <f t="shared" si="626"/>
        <v>0</v>
      </c>
      <c r="H3126" s="36">
        <f>_xlfn.XLOOKUP($B3126,'[1]DOT Signs Costs (2)'!$A:$A,'[1]DOT Signs Costs (2)'!$W:$W)</f>
        <v>0</v>
      </c>
      <c r="I3126" s="36">
        <f t="shared" si="625"/>
        <v>0</v>
      </c>
      <c r="J3126" s="36">
        <f t="shared" si="627"/>
        <v>0</v>
      </c>
      <c r="K3126" s="36">
        <f t="shared" si="628"/>
        <v>0</v>
      </c>
      <c r="L3126" s="36">
        <f t="shared" si="629"/>
        <v>0</v>
      </c>
      <c r="M3126" s="36">
        <f t="shared" si="630"/>
        <v>0</v>
      </c>
      <c r="N3126" s="36">
        <f t="shared" si="631"/>
        <v>0</v>
      </c>
      <c r="O3126" s="36">
        <f t="shared" si="632"/>
        <v>0</v>
      </c>
      <c r="P3126" s="36">
        <f t="shared" si="633"/>
        <v>0</v>
      </c>
      <c r="Q3126" s="38">
        <v>0</v>
      </c>
      <c r="R3126" s="39" t="str">
        <f t="shared" si="634"/>
        <v xml:space="preserve"> </v>
      </c>
      <c r="S3126" s="40"/>
      <c r="T3126" s="41" t="str">
        <f t="shared" si="635"/>
        <v/>
      </c>
      <c r="U3126" s="41" t="str">
        <f t="shared" si="636"/>
        <v/>
      </c>
      <c r="V3126" s="41">
        <f t="shared" si="624"/>
        <v>0.08</v>
      </c>
    </row>
    <row r="3127" spans="2:22" ht="16.5" customHeight="1" x14ac:dyDescent="0.25">
      <c r="B3127" s="43"/>
      <c r="C3127" s="33">
        <v>0</v>
      </c>
      <c r="D3127" s="34">
        <f>_xlfn.XLOOKUP($B3127,[1]Redo!$A:$A,[1]Redo!$AD:$AD)</f>
        <v>0</v>
      </c>
      <c r="E3127" s="35">
        <v>1326</v>
      </c>
      <c r="F3127" s="36">
        <f>_xlfn.XLOOKUP($B3127,'[1]DOT Signs Costs (2)'!$A:$A,'[1]DOT Signs Costs (2)'!$Y:$Y)</f>
        <v>0</v>
      </c>
      <c r="G3127" s="37">
        <f t="shared" si="626"/>
        <v>0</v>
      </c>
      <c r="H3127" s="36">
        <f>_xlfn.XLOOKUP($B3127,'[1]DOT Signs Costs (2)'!$A:$A,'[1]DOT Signs Costs (2)'!$W:$W)</f>
        <v>0</v>
      </c>
      <c r="I3127" s="36">
        <f t="shared" si="625"/>
        <v>0</v>
      </c>
      <c r="J3127" s="36">
        <f t="shared" si="627"/>
        <v>0</v>
      </c>
      <c r="K3127" s="36">
        <f t="shared" si="628"/>
        <v>0</v>
      </c>
      <c r="L3127" s="36">
        <f t="shared" si="629"/>
        <v>0</v>
      </c>
      <c r="M3127" s="36">
        <f t="shared" si="630"/>
        <v>0</v>
      </c>
      <c r="N3127" s="36">
        <f t="shared" si="631"/>
        <v>0</v>
      </c>
      <c r="O3127" s="36">
        <f t="shared" si="632"/>
        <v>0</v>
      </c>
      <c r="P3127" s="36">
        <f t="shared" si="633"/>
        <v>0</v>
      </c>
      <c r="Q3127" s="38">
        <v>0</v>
      </c>
      <c r="R3127" s="39" t="str">
        <f t="shared" si="634"/>
        <v xml:space="preserve"> </v>
      </c>
      <c r="S3127" s="40"/>
      <c r="T3127" s="41" t="str">
        <f t="shared" si="635"/>
        <v/>
      </c>
      <c r="U3127" s="41" t="str">
        <f t="shared" si="636"/>
        <v/>
      </c>
      <c r="V3127" s="41">
        <f t="shared" si="624"/>
        <v>0.08</v>
      </c>
    </row>
    <row r="3128" spans="2:22" ht="16.5" customHeight="1" x14ac:dyDescent="0.25">
      <c r="B3128"/>
      <c r="C3128" s="33">
        <v>0</v>
      </c>
      <c r="D3128" s="34">
        <f>_xlfn.XLOOKUP($B3128,[1]Redo!$A:$A,[1]Redo!$AD:$AD)</f>
        <v>0</v>
      </c>
      <c r="E3128" s="35">
        <v>1326</v>
      </c>
      <c r="F3128" s="36">
        <f>_xlfn.XLOOKUP($B3128,'[1]DOT Signs Costs (2)'!$A:$A,'[1]DOT Signs Costs (2)'!$Y:$Y)</f>
        <v>0</v>
      </c>
      <c r="G3128" s="37">
        <f t="shared" si="626"/>
        <v>0</v>
      </c>
      <c r="H3128" s="36">
        <f>_xlfn.XLOOKUP($B3128,'[1]DOT Signs Costs (2)'!$A:$A,'[1]DOT Signs Costs (2)'!$W:$W)</f>
        <v>0</v>
      </c>
      <c r="I3128" s="36">
        <f t="shared" si="625"/>
        <v>0</v>
      </c>
      <c r="J3128" s="36">
        <f t="shared" si="627"/>
        <v>0</v>
      </c>
      <c r="K3128" s="36">
        <f t="shared" si="628"/>
        <v>0</v>
      </c>
      <c r="L3128" s="36">
        <f t="shared" si="629"/>
        <v>0</v>
      </c>
      <c r="M3128" s="36">
        <f t="shared" si="630"/>
        <v>0</v>
      </c>
      <c r="N3128" s="36">
        <f t="shared" si="631"/>
        <v>0</v>
      </c>
      <c r="O3128" s="36">
        <f t="shared" si="632"/>
        <v>0</v>
      </c>
      <c r="P3128" s="36">
        <f t="shared" si="633"/>
        <v>0</v>
      </c>
      <c r="Q3128" s="38">
        <v>0</v>
      </c>
      <c r="R3128" s="39" t="str">
        <f t="shared" si="634"/>
        <v xml:space="preserve"> </v>
      </c>
      <c r="S3128" s="40"/>
      <c r="T3128" s="41" t="str">
        <f t="shared" si="635"/>
        <v/>
      </c>
      <c r="U3128" s="41" t="str">
        <f t="shared" si="636"/>
        <v/>
      </c>
      <c r="V3128" s="41"/>
    </row>
    <row r="3129" spans="2:22" ht="16.5" customHeight="1" x14ac:dyDescent="0.2">
      <c r="C3129" s="33">
        <v>0</v>
      </c>
      <c r="D3129" s="34">
        <f>_xlfn.XLOOKUP($B3129,[1]Redo!$A:$A,[1]Redo!$AD:$AD)</f>
        <v>0</v>
      </c>
      <c r="E3129" s="35">
        <v>1326</v>
      </c>
      <c r="F3129" s="36">
        <f>_xlfn.XLOOKUP($B3129,'[1]DOT Signs Costs (2)'!$A:$A,'[1]DOT Signs Costs (2)'!$Y:$Y)</f>
        <v>0</v>
      </c>
      <c r="G3129" s="37">
        <f t="shared" si="626"/>
        <v>0</v>
      </c>
      <c r="H3129" s="36">
        <f>_xlfn.XLOOKUP($B3129,'[1]DOT Signs Costs (2)'!$A:$A,'[1]DOT Signs Costs (2)'!$W:$W)</f>
        <v>0</v>
      </c>
      <c r="I3129" s="36">
        <f t="shared" si="625"/>
        <v>0</v>
      </c>
      <c r="J3129" s="36">
        <f t="shared" si="627"/>
        <v>0</v>
      </c>
      <c r="K3129" s="36">
        <f t="shared" si="628"/>
        <v>0</v>
      </c>
      <c r="L3129" s="36">
        <f t="shared" si="629"/>
        <v>0</v>
      </c>
      <c r="M3129" s="36">
        <f t="shared" si="630"/>
        <v>0</v>
      </c>
      <c r="N3129" s="36">
        <f t="shared" si="631"/>
        <v>0</v>
      </c>
      <c r="O3129" s="36">
        <f t="shared" si="632"/>
        <v>0</v>
      </c>
      <c r="P3129" s="36">
        <f t="shared" si="633"/>
        <v>0</v>
      </c>
      <c r="Q3129" s="38">
        <v>0</v>
      </c>
      <c r="R3129" s="39" t="str">
        <f t="shared" si="634"/>
        <v xml:space="preserve"> </v>
      </c>
      <c r="S3129" s="40"/>
      <c r="T3129" s="41" t="str">
        <f t="shared" si="635"/>
        <v/>
      </c>
      <c r="U3129" s="41" t="str">
        <f t="shared" si="636"/>
        <v/>
      </c>
      <c r="V3129" s="41">
        <f t="shared" si="624"/>
        <v>0.08</v>
      </c>
    </row>
    <row r="3130" spans="2:22" ht="16.5" customHeight="1" x14ac:dyDescent="0.2">
      <c r="C3130" s="33">
        <v>0</v>
      </c>
      <c r="D3130" s="34">
        <f>_xlfn.XLOOKUP($B3130,[1]Redo!$A:$A,[1]Redo!$AD:$AD)</f>
        <v>0</v>
      </c>
      <c r="E3130" s="35">
        <v>1326</v>
      </c>
      <c r="F3130" s="36">
        <f>_xlfn.XLOOKUP($B3130,'[1]DOT Signs Costs (2)'!$A:$A,'[1]DOT Signs Costs (2)'!$Y:$Y)</f>
        <v>0</v>
      </c>
      <c r="G3130" s="37">
        <f t="shared" si="626"/>
        <v>0</v>
      </c>
      <c r="H3130" s="36">
        <f>_xlfn.XLOOKUP($B3130,'[1]DOT Signs Costs (2)'!$A:$A,'[1]DOT Signs Costs (2)'!$W:$W)</f>
        <v>0</v>
      </c>
      <c r="I3130" s="36">
        <f t="shared" si="625"/>
        <v>0</v>
      </c>
      <c r="J3130" s="36">
        <f t="shared" si="627"/>
        <v>0</v>
      </c>
      <c r="K3130" s="36">
        <f t="shared" si="628"/>
        <v>0</v>
      </c>
      <c r="L3130" s="36">
        <f t="shared" si="629"/>
        <v>0</v>
      </c>
      <c r="M3130" s="36">
        <f t="shared" si="630"/>
        <v>0</v>
      </c>
      <c r="N3130" s="36">
        <f t="shared" si="631"/>
        <v>0</v>
      </c>
      <c r="O3130" s="36">
        <f t="shared" si="632"/>
        <v>0</v>
      </c>
      <c r="P3130" s="36">
        <f t="shared" si="633"/>
        <v>0</v>
      </c>
      <c r="Q3130" s="38">
        <v>0</v>
      </c>
      <c r="R3130" s="39" t="str">
        <f t="shared" si="634"/>
        <v xml:space="preserve"> </v>
      </c>
      <c r="S3130" s="40"/>
      <c r="T3130" s="41" t="str">
        <f t="shared" si="635"/>
        <v/>
      </c>
      <c r="U3130" s="41" t="str">
        <f t="shared" si="636"/>
        <v/>
      </c>
      <c r="V3130" s="41"/>
    </row>
    <row r="3131" spans="2:22" ht="16.5" customHeight="1" x14ac:dyDescent="0.2">
      <c r="C3131" s="33">
        <v>0</v>
      </c>
      <c r="D3131" s="34">
        <f>_xlfn.XLOOKUP($B3131,[1]Redo!$A:$A,[1]Redo!$AD:$AD)</f>
        <v>0</v>
      </c>
      <c r="E3131" s="35">
        <v>1326</v>
      </c>
      <c r="F3131" s="36">
        <f>_xlfn.XLOOKUP($B3131,'[1]DOT Signs Costs (2)'!$A:$A,'[1]DOT Signs Costs (2)'!$Y:$Y)</f>
        <v>0</v>
      </c>
      <c r="G3131" s="37">
        <f t="shared" si="626"/>
        <v>0</v>
      </c>
      <c r="H3131" s="36">
        <f>_xlfn.XLOOKUP($B3131,'[1]DOT Signs Costs (2)'!$A:$A,'[1]DOT Signs Costs (2)'!$W:$W)</f>
        <v>0</v>
      </c>
      <c r="I3131" s="36">
        <f t="shared" si="625"/>
        <v>0</v>
      </c>
      <c r="J3131" s="36">
        <f t="shared" si="627"/>
        <v>0</v>
      </c>
      <c r="K3131" s="36">
        <f t="shared" si="628"/>
        <v>0</v>
      </c>
      <c r="L3131" s="36">
        <f t="shared" si="629"/>
        <v>0</v>
      </c>
      <c r="M3131" s="36">
        <f t="shared" si="630"/>
        <v>0</v>
      </c>
      <c r="N3131" s="36">
        <f t="shared" si="631"/>
        <v>0</v>
      </c>
      <c r="O3131" s="36">
        <f t="shared" si="632"/>
        <v>0</v>
      </c>
      <c r="P3131" s="36">
        <f t="shared" si="633"/>
        <v>0</v>
      </c>
      <c r="Q3131" s="38">
        <v>0</v>
      </c>
      <c r="R3131" s="39" t="str">
        <f t="shared" si="634"/>
        <v xml:space="preserve"> </v>
      </c>
      <c r="S3131" s="40"/>
      <c r="T3131" s="41" t="str">
        <f t="shared" si="635"/>
        <v/>
      </c>
      <c r="U3131" s="41" t="str">
        <f t="shared" si="636"/>
        <v/>
      </c>
      <c r="V3131" s="41">
        <f t="shared" si="624"/>
        <v>0.08</v>
      </c>
    </row>
    <row r="3132" spans="2:22" ht="16.5" customHeight="1" x14ac:dyDescent="0.2">
      <c r="C3132" s="33">
        <v>0</v>
      </c>
      <c r="D3132" s="34">
        <f>_xlfn.XLOOKUP($B3132,[1]Redo!$A:$A,[1]Redo!$AD:$AD)</f>
        <v>0</v>
      </c>
      <c r="E3132" s="35">
        <v>1326</v>
      </c>
      <c r="F3132" s="36">
        <f>_xlfn.XLOOKUP($B3132,'[1]DOT Signs Costs (2)'!$A:$A,'[1]DOT Signs Costs (2)'!$Y:$Y)</f>
        <v>0</v>
      </c>
      <c r="G3132" s="37">
        <f t="shared" si="626"/>
        <v>0</v>
      </c>
      <c r="H3132" s="36">
        <f>_xlfn.XLOOKUP($B3132,'[1]DOT Signs Costs (2)'!$A:$A,'[1]DOT Signs Costs (2)'!$W:$W)</f>
        <v>0</v>
      </c>
      <c r="I3132" s="36">
        <f t="shared" si="625"/>
        <v>0</v>
      </c>
      <c r="J3132" s="36">
        <f t="shared" si="627"/>
        <v>0</v>
      </c>
      <c r="K3132" s="36">
        <f t="shared" si="628"/>
        <v>0</v>
      </c>
      <c r="L3132" s="36">
        <f t="shared" si="629"/>
        <v>0</v>
      </c>
      <c r="M3132" s="36">
        <f t="shared" si="630"/>
        <v>0</v>
      </c>
      <c r="N3132" s="36">
        <f t="shared" si="631"/>
        <v>0</v>
      </c>
      <c r="O3132" s="36">
        <f t="shared" si="632"/>
        <v>0</v>
      </c>
      <c r="P3132" s="36">
        <f t="shared" si="633"/>
        <v>0</v>
      </c>
      <c r="Q3132" s="38">
        <v>0</v>
      </c>
      <c r="R3132" s="39" t="str">
        <f t="shared" si="634"/>
        <v xml:space="preserve"> </v>
      </c>
      <c r="S3132" s="40"/>
      <c r="T3132" s="41" t="str">
        <f t="shared" si="635"/>
        <v/>
      </c>
      <c r="U3132" s="41" t="str">
        <f t="shared" si="636"/>
        <v/>
      </c>
      <c r="V3132" s="41"/>
    </row>
    <row r="3133" spans="2:22" ht="16.5" customHeight="1" x14ac:dyDescent="0.2">
      <c r="C3133" s="33">
        <v>0</v>
      </c>
      <c r="D3133" s="34">
        <f>_xlfn.XLOOKUP($B3133,[1]Redo!$A:$A,[1]Redo!$AD:$AD)</f>
        <v>0</v>
      </c>
      <c r="E3133" s="35">
        <v>1326</v>
      </c>
      <c r="F3133" s="36">
        <f>_xlfn.XLOOKUP($B3133,'[1]DOT Signs Costs (2)'!$A:$A,'[1]DOT Signs Costs (2)'!$Y:$Y)</f>
        <v>0</v>
      </c>
      <c r="G3133" s="37">
        <f t="shared" si="626"/>
        <v>0</v>
      </c>
      <c r="H3133" s="36">
        <f>_xlfn.XLOOKUP($B3133,'[1]DOT Signs Costs (2)'!$A:$A,'[1]DOT Signs Costs (2)'!$W:$W)</f>
        <v>0</v>
      </c>
      <c r="I3133" s="36">
        <f t="shared" si="625"/>
        <v>0</v>
      </c>
      <c r="J3133" s="36">
        <f t="shared" si="627"/>
        <v>0</v>
      </c>
      <c r="K3133" s="36">
        <f t="shared" si="628"/>
        <v>0</v>
      </c>
      <c r="L3133" s="36">
        <f t="shared" si="629"/>
        <v>0</v>
      </c>
      <c r="M3133" s="36">
        <f t="shared" si="630"/>
        <v>0</v>
      </c>
      <c r="N3133" s="36">
        <f t="shared" si="631"/>
        <v>0</v>
      </c>
      <c r="O3133" s="36">
        <f t="shared" si="632"/>
        <v>0</v>
      </c>
      <c r="P3133" s="36">
        <f t="shared" si="633"/>
        <v>0</v>
      </c>
      <c r="Q3133" s="38">
        <v>0</v>
      </c>
      <c r="R3133" s="39" t="str">
        <f t="shared" si="634"/>
        <v xml:space="preserve"> </v>
      </c>
      <c r="S3133" s="40"/>
      <c r="T3133" s="41" t="str">
        <f t="shared" si="635"/>
        <v/>
      </c>
      <c r="U3133" s="41" t="str">
        <f t="shared" si="636"/>
        <v/>
      </c>
      <c r="V3133" s="41"/>
    </row>
    <row r="3134" spans="2:22" ht="16.5" customHeight="1" x14ac:dyDescent="0.2">
      <c r="C3134" s="33">
        <v>0</v>
      </c>
      <c r="D3134" s="34">
        <f>_xlfn.XLOOKUP($B3134,[1]Redo!$A:$A,[1]Redo!$AD:$AD)</f>
        <v>0</v>
      </c>
      <c r="E3134" s="35">
        <v>1326</v>
      </c>
      <c r="F3134" s="36">
        <f>_xlfn.XLOOKUP($B3134,'[1]DOT Signs Costs (2)'!$A:$A,'[1]DOT Signs Costs (2)'!$Y:$Y)</f>
        <v>0</v>
      </c>
      <c r="G3134" s="37">
        <f t="shared" si="626"/>
        <v>0</v>
      </c>
      <c r="H3134" s="36">
        <f>_xlfn.XLOOKUP($B3134,'[1]DOT Signs Costs (2)'!$A:$A,'[1]DOT Signs Costs (2)'!$W:$W)</f>
        <v>0</v>
      </c>
      <c r="I3134" s="36">
        <f t="shared" si="625"/>
        <v>0</v>
      </c>
      <c r="J3134" s="36">
        <f t="shared" si="627"/>
        <v>0</v>
      </c>
      <c r="K3134" s="36">
        <f t="shared" si="628"/>
        <v>0</v>
      </c>
      <c r="L3134" s="36">
        <f t="shared" si="629"/>
        <v>0</v>
      </c>
      <c r="M3134" s="36">
        <f t="shared" si="630"/>
        <v>0</v>
      </c>
      <c r="N3134" s="36">
        <f t="shared" si="631"/>
        <v>0</v>
      </c>
      <c r="O3134" s="36">
        <f t="shared" si="632"/>
        <v>0</v>
      </c>
      <c r="P3134" s="36">
        <f t="shared" si="633"/>
        <v>0</v>
      </c>
      <c r="Q3134" s="38">
        <v>0</v>
      </c>
      <c r="R3134" s="39" t="str">
        <f t="shared" si="634"/>
        <v xml:space="preserve"> </v>
      </c>
      <c r="S3134" s="40"/>
      <c r="T3134" s="41" t="str">
        <f t="shared" si="635"/>
        <v/>
      </c>
      <c r="U3134" s="41" t="str">
        <f t="shared" si="636"/>
        <v/>
      </c>
      <c r="V3134" s="41"/>
    </row>
    <row r="3135" spans="2:22" ht="16.5" customHeight="1" x14ac:dyDescent="0.2">
      <c r="C3135" s="33">
        <v>0</v>
      </c>
      <c r="D3135" s="34">
        <f>_xlfn.XLOOKUP($B3135,[1]Redo!$A:$A,[1]Redo!$AD:$AD)</f>
        <v>0</v>
      </c>
      <c r="E3135" s="35">
        <v>1326</v>
      </c>
      <c r="F3135" s="36">
        <f>_xlfn.XLOOKUP($B3135,'[1]DOT Signs Costs (2)'!$A:$A,'[1]DOT Signs Costs (2)'!$Y:$Y)</f>
        <v>0</v>
      </c>
      <c r="G3135" s="37">
        <f t="shared" si="626"/>
        <v>0</v>
      </c>
      <c r="H3135" s="36">
        <f>_xlfn.XLOOKUP($B3135,'[1]DOT Signs Costs (2)'!$A:$A,'[1]DOT Signs Costs (2)'!$W:$W)</f>
        <v>0</v>
      </c>
      <c r="I3135" s="36">
        <f t="shared" si="625"/>
        <v>0</v>
      </c>
      <c r="J3135" s="36">
        <f t="shared" si="627"/>
        <v>0</v>
      </c>
      <c r="K3135" s="36">
        <f t="shared" si="628"/>
        <v>0</v>
      </c>
      <c r="L3135" s="36">
        <f t="shared" si="629"/>
        <v>0</v>
      </c>
      <c r="M3135" s="36">
        <f t="shared" si="630"/>
        <v>0</v>
      </c>
      <c r="N3135" s="36">
        <f t="shared" si="631"/>
        <v>0</v>
      </c>
      <c r="O3135" s="36">
        <f t="shared" si="632"/>
        <v>0</v>
      </c>
      <c r="P3135" s="36">
        <f t="shared" si="633"/>
        <v>0</v>
      </c>
      <c r="Q3135" s="38">
        <v>0</v>
      </c>
      <c r="R3135" s="39" t="str">
        <f t="shared" si="634"/>
        <v xml:space="preserve"> </v>
      </c>
      <c r="S3135" s="40"/>
      <c r="T3135" s="41" t="str">
        <f t="shared" si="635"/>
        <v/>
      </c>
      <c r="U3135" s="41" t="str">
        <f t="shared" si="636"/>
        <v/>
      </c>
      <c r="V3135" s="41">
        <f t="shared" si="624"/>
        <v>0.08</v>
      </c>
    </row>
    <row r="3136" spans="2:22" ht="16.5" customHeight="1" x14ac:dyDescent="0.2">
      <c r="C3136" s="33">
        <v>0</v>
      </c>
      <c r="D3136" s="34">
        <f>_xlfn.XLOOKUP($B3136,[1]Redo!$A:$A,[1]Redo!$AD:$AD)</f>
        <v>0</v>
      </c>
      <c r="E3136" s="35">
        <v>1326</v>
      </c>
      <c r="F3136" s="36">
        <f>_xlfn.XLOOKUP($B3136,'[1]DOT Signs Costs (2)'!$A:$A,'[1]DOT Signs Costs (2)'!$Y:$Y)</f>
        <v>0</v>
      </c>
      <c r="G3136" s="37">
        <f t="shared" si="626"/>
        <v>0</v>
      </c>
      <c r="H3136" s="36">
        <f>_xlfn.XLOOKUP($B3136,'[1]DOT Signs Costs (2)'!$A:$A,'[1]DOT Signs Costs (2)'!$W:$W)</f>
        <v>0</v>
      </c>
      <c r="I3136" s="36">
        <f t="shared" si="625"/>
        <v>0</v>
      </c>
      <c r="J3136" s="36">
        <f t="shared" si="627"/>
        <v>0</v>
      </c>
      <c r="K3136" s="36">
        <f t="shared" si="628"/>
        <v>0</v>
      </c>
      <c r="L3136" s="36">
        <f t="shared" si="629"/>
        <v>0</v>
      </c>
      <c r="M3136" s="36">
        <f t="shared" si="630"/>
        <v>0</v>
      </c>
      <c r="N3136" s="36">
        <f t="shared" si="631"/>
        <v>0</v>
      </c>
      <c r="O3136" s="36">
        <f t="shared" si="632"/>
        <v>0</v>
      </c>
      <c r="P3136" s="36">
        <f t="shared" si="633"/>
        <v>0</v>
      </c>
      <c r="Q3136" s="38">
        <v>0</v>
      </c>
      <c r="R3136" s="39" t="str">
        <f t="shared" si="634"/>
        <v xml:space="preserve"> </v>
      </c>
      <c r="S3136" s="40"/>
      <c r="T3136" s="41" t="str">
        <f t="shared" si="635"/>
        <v/>
      </c>
      <c r="U3136" s="41" t="str">
        <f t="shared" si="636"/>
        <v/>
      </c>
      <c r="V3136" s="41">
        <f t="shared" si="624"/>
        <v>0.08</v>
      </c>
    </row>
    <row r="3137" spans="3:22" ht="16.5" customHeight="1" x14ac:dyDescent="0.2">
      <c r="C3137" s="33">
        <v>0</v>
      </c>
      <c r="D3137" s="34">
        <f>_xlfn.XLOOKUP($B3137,[1]Redo!$A:$A,[1]Redo!$AD:$AD)</f>
        <v>0</v>
      </c>
      <c r="E3137" s="35">
        <v>1326</v>
      </c>
      <c r="F3137" s="36">
        <f>_xlfn.XLOOKUP($B3137,'[1]DOT Signs Costs (2)'!$A:$A,'[1]DOT Signs Costs (2)'!$Y:$Y)</f>
        <v>0</v>
      </c>
      <c r="G3137" s="37">
        <f t="shared" si="626"/>
        <v>0</v>
      </c>
      <c r="H3137" s="36">
        <f>_xlfn.XLOOKUP($B3137,'[1]DOT Signs Costs (2)'!$A:$A,'[1]DOT Signs Costs (2)'!$W:$W)</f>
        <v>0</v>
      </c>
      <c r="I3137" s="36">
        <f t="shared" si="625"/>
        <v>0</v>
      </c>
      <c r="J3137" s="36">
        <f t="shared" si="627"/>
        <v>0</v>
      </c>
      <c r="K3137" s="36">
        <f t="shared" si="628"/>
        <v>0</v>
      </c>
      <c r="L3137" s="36">
        <f t="shared" si="629"/>
        <v>0</v>
      </c>
      <c r="M3137" s="36">
        <f t="shared" si="630"/>
        <v>0</v>
      </c>
      <c r="N3137" s="36">
        <f t="shared" si="631"/>
        <v>0</v>
      </c>
      <c r="O3137" s="36">
        <f t="shared" si="632"/>
        <v>0</v>
      </c>
      <c r="P3137" s="36">
        <f t="shared" si="633"/>
        <v>0</v>
      </c>
      <c r="Q3137" s="38">
        <v>0</v>
      </c>
      <c r="R3137" s="39" t="str">
        <f t="shared" si="634"/>
        <v xml:space="preserve"> </v>
      </c>
      <c r="S3137" s="40"/>
      <c r="T3137" s="41" t="str">
        <f t="shared" si="635"/>
        <v/>
      </c>
      <c r="U3137" s="41" t="str">
        <f t="shared" si="636"/>
        <v/>
      </c>
      <c r="V3137" s="41">
        <f t="shared" si="624"/>
        <v>0.08</v>
      </c>
    </row>
    <row r="3138" spans="3:22" ht="16.5" customHeight="1" x14ac:dyDescent="0.2">
      <c r="C3138" s="33">
        <v>0</v>
      </c>
      <c r="D3138" s="34">
        <f>_xlfn.XLOOKUP($B3138,[1]Redo!$A:$A,[1]Redo!$AD:$AD)</f>
        <v>0</v>
      </c>
      <c r="E3138" s="35">
        <v>1326</v>
      </c>
      <c r="F3138" s="36">
        <f>_xlfn.XLOOKUP($B3138,'[1]DOT Signs Costs (2)'!$A:$A,'[1]DOT Signs Costs (2)'!$Y:$Y)</f>
        <v>0</v>
      </c>
      <c r="G3138" s="37">
        <f t="shared" si="626"/>
        <v>0</v>
      </c>
      <c r="H3138" s="36">
        <f>_xlfn.XLOOKUP($B3138,'[1]DOT Signs Costs (2)'!$A:$A,'[1]DOT Signs Costs (2)'!$W:$W)</f>
        <v>0</v>
      </c>
      <c r="I3138" s="36">
        <f t="shared" si="625"/>
        <v>0</v>
      </c>
      <c r="J3138" s="36">
        <f t="shared" si="627"/>
        <v>0</v>
      </c>
      <c r="K3138" s="36">
        <f t="shared" si="628"/>
        <v>0</v>
      </c>
      <c r="L3138" s="36">
        <f t="shared" si="629"/>
        <v>0</v>
      </c>
      <c r="M3138" s="36">
        <f t="shared" si="630"/>
        <v>0</v>
      </c>
      <c r="N3138" s="36">
        <f t="shared" si="631"/>
        <v>0</v>
      </c>
      <c r="O3138" s="36">
        <f t="shared" si="632"/>
        <v>0</v>
      </c>
      <c r="P3138" s="36">
        <f t="shared" si="633"/>
        <v>0</v>
      </c>
      <c r="Q3138" s="38">
        <v>0</v>
      </c>
      <c r="R3138" s="39" t="str">
        <f t="shared" si="634"/>
        <v xml:space="preserve"> </v>
      </c>
      <c r="S3138" s="40"/>
      <c r="T3138" s="41" t="str">
        <f t="shared" si="635"/>
        <v/>
      </c>
      <c r="U3138" s="41" t="str">
        <f t="shared" si="636"/>
        <v/>
      </c>
      <c r="V3138" s="41">
        <f t="shared" si="624"/>
        <v>0.08</v>
      </c>
    </row>
    <row r="3139" spans="3:22" ht="16.5" customHeight="1" x14ac:dyDescent="0.2">
      <c r="C3139" s="33">
        <v>0</v>
      </c>
      <c r="D3139" s="34">
        <f>_xlfn.XLOOKUP($B3139,[1]Redo!$A:$A,[1]Redo!$AD:$AD)</f>
        <v>0</v>
      </c>
      <c r="E3139" s="35">
        <v>1326</v>
      </c>
      <c r="F3139" s="36">
        <f>_xlfn.XLOOKUP($B3139,'[1]DOT Signs Costs (2)'!$A:$A,'[1]DOT Signs Costs (2)'!$Y:$Y)</f>
        <v>0</v>
      </c>
      <c r="G3139" s="37">
        <f t="shared" si="626"/>
        <v>0</v>
      </c>
      <c r="H3139" s="36">
        <f>_xlfn.XLOOKUP($B3139,'[1]DOT Signs Costs (2)'!$A:$A,'[1]DOT Signs Costs (2)'!$W:$W)</f>
        <v>0</v>
      </c>
      <c r="I3139" s="36">
        <f t="shared" si="625"/>
        <v>0</v>
      </c>
      <c r="J3139" s="36">
        <f t="shared" si="627"/>
        <v>0</v>
      </c>
      <c r="K3139" s="36">
        <f t="shared" si="628"/>
        <v>0</v>
      </c>
      <c r="L3139" s="36">
        <f t="shared" si="629"/>
        <v>0</v>
      </c>
      <c r="M3139" s="36">
        <f t="shared" si="630"/>
        <v>0</v>
      </c>
      <c r="N3139" s="36">
        <f t="shared" si="631"/>
        <v>0</v>
      </c>
      <c r="O3139" s="36">
        <f t="shared" si="632"/>
        <v>0</v>
      </c>
      <c r="P3139" s="36">
        <f t="shared" si="633"/>
        <v>0</v>
      </c>
      <c r="Q3139" s="38">
        <v>0</v>
      </c>
      <c r="R3139" s="39" t="str">
        <f t="shared" si="634"/>
        <v xml:space="preserve"> </v>
      </c>
      <c r="S3139" s="40"/>
      <c r="T3139" s="41" t="str">
        <f t="shared" si="635"/>
        <v/>
      </c>
      <c r="U3139" s="41" t="str">
        <f t="shared" si="636"/>
        <v/>
      </c>
      <c r="V3139" s="41">
        <f t="shared" si="624"/>
        <v>0.08</v>
      </c>
    </row>
    <row r="3140" spans="3:22" ht="16.5" customHeight="1" x14ac:dyDescent="0.2">
      <c r="C3140" s="33">
        <v>0</v>
      </c>
      <c r="D3140" s="34">
        <f>_xlfn.XLOOKUP($B3140,[1]Redo!$A:$A,[1]Redo!$AD:$AD)</f>
        <v>0</v>
      </c>
      <c r="E3140" s="35">
        <v>1326</v>
      </c>
      <c r="F3140" s="36">
        <f>_xlfn.XLOOKUP($B3140,'[1]DOT Signs Costs (2)'!$A:$A,'[1]DOT Signs Costs (2)'!$Y:$Y)</f>
        <v>0</v>
      </c>
      <c r="G3140" s="37">
        <f t="shared" si="626"/>
        <v>0</v>
      </c>
      <c r="H3140" s="36">
        <f>_xlfn.XLOOKUP($B3140,'[1]DOT Signs Costs (2)'!$A:$A,'[1]DOT Signs Costs (2)'!$W:$W)</f>
        <v>0</v>
      </c>
      <c r="I3140" s="36">
        <f t="shared" si="625"/>
        <v>0</v>
      </c>
      <c r="J3140" s="36">
        <f t="shared" si="627"/>
        <v>0</v>
      </c>
      <c r="K3140" s="36">
        <f t="shared" si="628"/>
        <v>0</v>
      </c>
      <c r="L3140" s="36">
        <f t="shared" si="629"/>
        <v>0</v>
      </c>
      <c r="M3140" s="36">
        <f t="shared" si="630"/>
        <v>0</v>
      </c>
      <c r="N3140" s="36">
        <f t="shared" si="631"/>
        <v>0</v>
      </c>
      <c r="O3140" s="36">
        <f t="shared" si="632"/>
        <v>0</v>
      </c>
      <c r="P3140" s="36">
        <f t="shared" si="633"/>
        <v>0</v>
      </c>
      <c r="Q3140" s="38">
        <v>0</v>
      </c>
      <c r="R3140" s="39" t="str">
        <f t="shared" si="634"/>
        <v xml:space="preserve"> </v>
      </c>
      <c r="S3140" s="40"/>
      <c r="T3140" s="41" t="str">
        <f t="shared" si="635"/>
        <v/>
      </c>
      <c r="U3140" s="41" t="str">
        <f t="shared" si="636"/>
        <v/>
      </c>
      <c r="V3140" s="41">
        <f t="shared" si="624"/>
        <v>0.08</v>
      </c>
    </row>
    <row r="3141" spans="3:22" ht="16.5" customHeight="1" x14ac:dyDescent="0.2">
      <c r="C3141" s="33">
        <v>0</v>
      </c>
      <c r="D3141" s="34">
        <f>_xlfn.XLOOKUP($B3141,[1]Redo!$A:$A,[1]Redo!$AD:$AD)</f>
        <v>0</v>
      </c>
      <c r="E3141" s="35">
        <v>1326</v>
      </c>
      <c r="F3141" s="36">
        <f>_xlfn.XLOOKUP($B3141,'[1]DOT Signs Costs (2)'!$A:$A,'[1]DOT Signs Costs (2)'!$Y:$Y)</f>
        <v>0</v>
      </c>
      <c r="G3141" s="37">
        <f t="shared" si="626"/>
        <v>0</v>
      </c>
      <c r="H3141" s="36">
        <f>_xlfn.XLOOKUP($B3141,'[1]DOT Signs Costs (2)'!$A:$A,'[1]DOT Signs Costs (2)'!$W:$W)</f>
        <v>0</v>
      </c>
      <c r="I3141" s="36">
        <f t="shared" si="625"/>
        <v>0</v>
      </c>
      <c r="J3141" s="36">
        <f t="shared" si="627"/>
        <v>0</v>
      </c>
      <c r="K3141" s="36">
        <f t="shared" si="628"/>
        <v>0</v>
      </c>
      <c r="L3141" s="36">
        <f t="shared" si="629"/>
        <v>0</v>
      </c>
      <c r="M3141" s="36">
        <f t="shared" si="630"/>
        <v>0</v>
      </c>
      <c r="N3141" s="36">
        <f t="shared" si="631"/>
        <v>0</v>
      </c>
      <c r="O3141" s="36">
        <f t="shared" si="632"/>
        <v>0</v>
      </c>
      <c r="P3141" s="36">
        <f t="shared" si="633"/>
        <v>0</v>
      </c>
      <c r="Q3141" s="38">
        <v>0</v>
      </c>
      <c r="R3141" s="39" t="str">
        <f t="shared" si="634"/>
        <v xml:space="preserve"> </v>
      </c>
      <c r="S3141" s="40"/>
      <c r="T3141" s="41" t="str">
        <f t="shared" si="635"/>
        <v/>
      </c>
      <c r="U3141" s="41" t="str">
        <f t="shared" si="636"/>
        <v/>
      </c>
      <c r="V3141" s="41"/>
    </row>
    <row r="3142" spans="3:22" ht="16.5" customHeight="1" x14ac:dyDescent="0.2">
      <c r="C3142" s="33">
        <v>0</v>
      </c>
      <c r="D3142" s="34">
        <f>_xlfn.XLOOKUP($B3142,[1]Redo!$A:$A,[1]Redo!$AD:$AD)</f>
        <v>0</v>
      </c>
      <c r="E3142" s="35">
        <v>1326</v>
      </c>
      <c r="F3142" s="36">
        <f>_xlfn.XLOOKUP($B3142,'[1]DOT Signs Costs (2)'!$A:$A,'[1]DOT Signs Costs (2)'!$Y:$Y)</f>
        <v>0</v>
      </c>
      <c r="G3142" s="37">
        <f t="shared" si="626"/>
        <v>0</v>
      </c>
      <c r="H3142" s="36">
        <f>_xlfn.XLOOKUP($B3142,'[1]DOT Signs Costs (2)'!$A:$A,'[1]DOT Signs Costs (2)'!$W:$W)</f>
        <v>0</v>
      </c>
      <c r="I3142" s="36">
        <f t="shared" si="625"/>
        <v>0</v>
      </c>
      <c r="J3142" s="36">
        <f t="shared" si="627"/>
        <v>0</v>
      </c>
      <c r="K3142" s="36">
        <f t="shared" si="628"/>
        <v>0</v>
      </c>
      <c r="L3142" s="36">
        <f t="shared" si="629"/>
        <v>0</v>
      </c>
      <c r="M3142" s="36">
        <f t="shared" si="630"/>
        <v>0</v>
      </c>
      <c r="N3142" s="36">
        <f t="shared" si="631"/>
        <v>0</v>
      </c>
      <c r="O3142" s="36">
        <f t="shared" si="632"/>
        <v>0</v>
      </c>
      <c r="P3142" s="36">
        <f t="shared" si="633"/>
        <v>0</v>
      </c>
      <c r="Q3142" s="38">
        <v>0</v>
      </c>
      <c r="R3142" s="39" t="str">
        <f t="shared" si="634"/>
        <v xml:space="preserve"> </v>
      </c>
      <c r="S3142" s="40"/>
      <c r="T3142" s="41" t="str">
        <f t="shared" si="635"/>
        <v/>
      </c>
      <c r="U3142" s="41" t="str">
        <f t="shared" si="636"/>
        <v/>
      </c>
      <c r="V3142" s="41"/>
    </row>
    <row r="3143" spans="3:22" ht="16.5" customHeight="1" x14ac:dyDescent="0.2">
      <c r="C3143" s="33">
        <v>0</v>
      </c>
      <c r="D3143" s="34">
        <f>_xlfn.XLOOKUP($B3143,[1]Redo!$A:$A,[1]Redo!$AD:$AD)</f>
        <v>0</v>
      </c>
      <c r="E3143" s="35">
        <v>1326</v>
      </c>
      <c r="F3143" s="36">
        <f>_xlfn.XLOOKUP($B3143,'[1]DOT Signs Costs (2)'!$A:$A,'[1]DOT Signs Costs (2)'!$Y:$Y)</f>
        <v>0</v>
      </c>
      <c r="G3143" s="37">
        <f t="shared" si="626"/>
        <v>0</v>
      </c>
      <c r="H3143" s="36">
        <f>_xlfn.XLOOKUP($B3143,'[1]DOT Signs Costs (2)'!$A:$A,'[1]DOT Signs Costs (2)'!$W:$W)</f>
        <v>0</v>
      </c>
      <c r="I3143" s="36">
        <f t="shared" ref="I3143:I3206" si="637">F3143*$K$4</f>
        <v>0</v>
      </c>
      <c r="J3143" s="36">
        <f t="shared" si="627"/>
        <v>0</v>
      </c>
      <c r="K3143" s="36">
        <f t="shared" si="628"/>
        <v>0</v>
      </c>
      <c r="L3143" s="36">
        <f t="shared" si="629"/>
        <v>0</v>
      </c>
      <c r="M3143" s="36">
        <f t="shared" si="630"/>
        <v>0</v>
      </c>
      <c r="N3143" s="36">
        <f t="shared" si="631"/>
        <v>0</v>
      </c>
      <c r="O3143" s="36">
        <f t="shared" si="632"/>
        <v>0</v>
      </c>
      <c r="P3143" s="36">
        <f t="shared" si="633"/>
        <v>0</v>
      </c>
      <c r="Q3143" s="38">
        <v>0</v>
      </c>
      <c r="R3143" s="39" t="str">
        <f t="shared" si="634"/>
        <v xml:space="preserve"> </v>
      </c>
      <c r="S3143" s="40"/>
      <c r="T3143" s="41" t="str">
        <f t="shared" si="635"/>
        <v/>
      </c>
      <c r="U3143" s="41" t="str">
        <f t="shared" si="636"/>
        <v/>
      </c>
      <c r="V3143" s="41">
        <f t="shared" ref="V3143:V3204" si="638">ROUND($W3143+7.75%,2)</f>
        <v>0.08</v>
      </c>
    </row>
    <row r="3144" spans="3:22" ht="16.5" customHeight="1" x14ac:dyDescent="0.2">
      <c r="C3144" s="33">
        <v>0</v>
      </c>
      <c r="D3144" s="34">
        <f>_xlfn.XLOOKUP($B3144,[1]Redo!$A:$A,[1]Redo!$AD:$AD)</f>
        <v>0</v>
      </c>
      <c r="E3144" s="35">
        <v>1326</v>
      </c>
      <c r="F3144" s="36">
        <f>_xlfn.XLOOKUP($B3144,'[1]DOT Signs Costs (2)'!$A:$A,'[1]DOT Signs Costs (2)'!$Y:$Y)</f>
        <v>0</v>
      </c>
      <c r="G3144" s="37">
        <f t="shared" si="626"/>
        <v>0</v>
      </c>
      <c r="H3144" s="36">
        <f>_xlfn.XLOOKUP($B3144,'[1]DOT Signs Costs (2)'!$A:$A,'[1]DOT Signs Costs (2)'!$W:$W)</f>
        <v>0</v>
      </c>
      <c r="I3144" s="36">
        <f t="shared" si="637"/>
        <v>0</v>
      </c>
      <c r="J3144" s="36">
        <f t="shared" si="627"/>
        <v>0</v>
      </c>
      <c r="K3144" s="36">
        <f t="shared" si="628"/>
        <v>0</v>
      </c>
      <c r="L3144" s="36">
        <f t="shared" si="629"/>
        <v>0</v>
      </c>
      <c r="M3144" s="36">
        <f t="shared" si="630"/>
        <v>0</v>
      </c>
      <c r="N3144" s="36">
        <f t="shared" si="631"/>
        <v>0</v>
      </c>
      <c r="O3144" s="36">
        <f t="shared" si="632"/>
        <v>0</v>
      </c>
      <c r="P3144" s="36">
        <f t="shared" si="633"/>
        <v>0</v>
      </c>
      <c r="Q3144" s="38">
        <v>0</v>
      </c>
      <c r="R3144" s="39" t="str">
        <f t="shared" si="634"/>
        <v xml:space="preserve"> </v>
      </c>
      <c r="S3144" s="40"/>
      <c r="T3144" s="41" t="str">
        <f t="shared" si="635"/>
        <v/>
      </c>
      <c r="U3144" s="41" t="str">
        <f t="shared" si="636"/>
        <v/>
      </c>
      <c r="V3144" s="41">
        <f t="shared" si="638"/>
        <v>0.08</v>
      </c>
    </row>
    <row r="3145" spans="3:22" ht="16.5" customHeight="1" x14ac:dyDescent="0.2">
      <c r="C3145" s="33">
        <v>0</v>
      </c>
      <c r="D3145" s="34">
        <f>_xlfn.XLOOKUP($B3145,[1]Redo!$A:$A,[1]Redo!$AD:$AD)</f>
        <v>0</v>
      </c>
      <c r="E3145" s="35">
        <v>1326</v>
      </c>
      <c r="F3145" s="36">
        <f>_xlfn.XLOOKUP($B3145,'[1]DOT Signs Costs (2)'!$A:$A,'[1]DOT Signs Costs (2)'!$Y:$Y)</f>
        <v>0</v>
      </c>
      <c r="G3145" s="37">
        <f t="shared" si="626"/>
        <v>0</v>
      </c>
      <c r="H3145" s="36">
        <f>_xlfn.XLOOKUP($B3145,'[1]DOT Signs Costs (2)'!$A:$A,'[1]DOT Signs Costs (2)'!$W:$W)</f>
        <v>0</v>
      </c>
      <c r="I3145" s="36">
        <f t="shared" si="637"/>
        <v>0</v>
      </c>
      <c r="J3145" s="36">
        <f t="shared" si="627"/>
        <v>0</v>
      </c>
      <c r="K3145" s="36">
        <f t="shared" si="628"/>
        <v>0</v>
      </c>
      <c r="L3145" s="36">
        <f t="shared" si="629"/>
        <v>0</v>
      </c>
      <c r="M3145" s="36">
        <f t="shared" si="630"/>
        <v>0</v>
      </c>
      <c r="N3145" s="36">
        <f t="shared" si="631"/>
        <v>0</v>
      </c>
      <c r="O3145" s="36">
        <f t="shared" si="632"/>
        <v>0</v>
      </c>
      <c r="P3145" s="36">
        <f t="shared" si="633"/>
        <v>0</v>
      </c>
      <c r="Q3145" s="38">
        <v>0</v>
      </c>
      <c r="R3145" s="39" t="str">
        <f t="shared" si="634"/>
        <v xml:space="preserve"> </v>
      </c>
      <c r="S3145" s="40"/>
      <c r="T3145" s="41" t="str">
        <f t="shared" si="635"/>
        <v/>
      </c>
      <c r="U3145" s="41" t="str">
        <f t="shared" si="636"/>
        <v/>
      </c>
      <c r="V3145" s="41">
        <f t="shared" si="638"/>
        <v>0.08</v>
      </c>
    </row>
    <row r="3146" spans="3:22" ht="16.5" customHeight="1" x14ac:dyDescent="0.2">
      <c r="C3146" s="33">
        <v>0</v>
      </c>
      <c r="D3146" s="34">
        <f>_xlfn.XLOOKUP($B3146,[1]Redo!$A:$A,[1]Redo!$AD:$AD)</f>
        <v>0</v>
      </c>
      <c r="E3146" s="35">
        <v>1326</v>
      </c>
      <c r="F3146" s="36">
        <f>_xlfn.XLOOKUP($B3146,'[1]DOT Signs Costs (2)'!$A:$A,'[1]DOT Signs Costs (2)'!$Y:$Y)</f>
        <v>0</v>
      </c>
      <c r="G3146" s="37">
        <f t="shared" ref="G3146:G3209" si="639">IFERROR(SUM(F3146*60), " ")</f>
        <v>0</v>
      </c>
      <c r="H3146" s="36">
        <f>_xlfn.XLOOKUP($B3146,'[1]DOT Signs Costs (2)'!$A:$A,'[1]DOT Signs Costs (2)'!$W:$W)</f>
        <v>0</v>
      </c>
      <c r="I3146" s="36">
        <f t="shared" si="637"/>
        <v>0</v>
      </c>
      <c r="J3146" s="36">
        <f t="shared" ref="J3146:J3209" si="640">IFERROR(SUM($J$4*F3146), " " )</f>
        <v>0</v>
      </c>
      <c r="K3146" s="36">
        <f t="shared" ref="K3146:K3209" si="641">IFERROR(SUM($K$4*F3146), " ")</f>
        <v>0</v>
      </c>
      <c r="L3146" s="36">
        <f t="shared" ref="L3146:L3209" si="642">IFERROR(SUM(H3146+J3146+K3146), " ")</f>
        <v>0</v>
      </c>
      <c r="M3146" s="36">
        <f t="shared" ref="M3146:M3209" si="643">IFERROR(SUM(L3146*$M$4), " ")</f>
        <v>0</v>
      </c>
      <c r="N3146" s="36">
        <f t="shared" ref="N3146:N3209" si="644">IFERROR(SUM(L3146+M3146), " ")</f>
        <v>0</v>
      </c>
      <c r="O3146" s="36">
        <f t="shared" ref="O3146:O3209" si="645">IFERROR(SUM(N3146*$O$4), " ")</f>
        <v>0</v>
      </c>
      <c r="P3146" s="36">
        <f t="shared" ref="P3146:P3209" si="646">IFERROR(SUM(O3146+N3146),"")</f>
        <v>0</v>
      </c>
      <c r="Q3146" s="38">
        <v>0</v>
      </c>
      <c r="R3146" s="39" t="str">
        <f t="shared" ref="R3146:R3209" si="647">IFERROR(SUM(Q3146-P3146)/(P3146)," ")</f>
        <v xml:space="preserve"> </v>
      </c>
      <c r="S3146" s="40"/>
      <c r="T3146" s="41" t="str">
        <f t="shared" ref="T3146:T3209" si="648">IF(S3146=0,"",Q3146*S3146)</f>
        <v/>
      </c>
      <c r="U3146" s="41" t="str">
        <f t="shared" ref="U3146:U3209" si="649">IFERROR(T3146-(P3146*S3146),"")</f>
        <v/>
      </c>
      <c r="V3146" s="41">
        <f t="shared" si="638"/>
        <v>0.08</v>
      </c>
    </row>
    <row r="3147" spans="3:22" ht="16.5" customHeight="1" x14ac:dyDescent="0.2">
      <c r="C3147" s="33">
        <v>0</v>
      </c>
      <c r="D3147" s="34">
        <f>_xlfn.XLOOKUP($B3147,[1]Redo!$A:$A,[1]Redo!$AD:$AD)</f>
        <v>0</v>
      </c>
      <c r="E3147" s="35">
        <v>1326</v>
      </c>
      <c r="F3147" s="36">
        <f>_xlfn.XLOOKUP($B3147,'[1]DOT Signs Costs (2)'!$A:$A,'[1]DOT Signs Costs (2)'!$Y:$Y)</f>
        <v>0</v>
      </c>
      <c r="G3147" s="37">
        <f t="shared" si="639"/>
        <v>0</v>
      </c>
      <c r="H3147" s="36">
        <f>_xlfn.XLOOKUP($B3147,'[1]DOT Signs Costs (2)'!$A:$A,'[1]DOT Signs Costs (2)'!$W:$W)</f>
        <v>0</v>
      </c>
      <c r="I3147" s="36">
        <f t="shared" si="637"/>
        <v>0</v>
      </c>
      <c r="J3147" s="36">
        <f t="shared" si="640"/>
        <v>0</v>
      </c>
      <c r="K3147" s="36">
        <f t="shared" si="641"/>
        <v>0</v>
      </c>
      <c r="L3147" s="36">
        <f t="shared" si="642"/>
        <v>0</v>
      </c>
      <c r="M3147" s="36">
        <f t="shared" si="643"/>
        <v>0</v>
      </c>
      <c r="N3147" s="36">
        <f t="shared" si="644"/>
        <v>0</v>
      </c>
      <c r="O3147" s="36">
        <f t="shared" si="645"/>
        <v>0</v>
      </c>
      <c r="P3147" s="36">
        <f t="shared" si="646"/>
        <v>0</v>
      </c>
      <c r="Q3147" s="38">
        <v>0</v>
      </c>
      <c r="R3147" s="39" t="str">
        <f t="shared" si="647"/>
        <v xml:space="preserve"> </v>
      </c>
      <c r="S3147" s="40"/>
      <c r="T3147" s="41" t="str">
        <f t="shared" si="648"/>
        <v/>
      </c>
      <c r="U3147" s="41" t="str">
        <f t="shared" si="649"/>
        <v/>
      </c>
      <c r="V3147" s="41">
        <f t="shared" si="638"/>
        <v>0.08</v>
      </c>
    </row>
    <row r="3148" spans="3:22" ht="16.5" customHeight="1" x14ac:dyDescent="0.2">
      <c r="C3148" s="33">
        <v>0</v>
      </c>
      <c r="D3148" s="34">
        <f>_xlfn.XLOOKUP($B3148,[1]Redo!$A:$A,[1]Redo!$AD:$AD)</f>
        <v>0</v>
      </c>
      <c r="E3148" s="35">
        <v>1326</v>
      </c>
      <c r="F3148" s="36">
        <f>_xlfn.XLOOKUP($B3148,'[1]DOT Signs Costs (2)'!$A:$A,'[1]DOT Signs Costs (2)'!$Y:$Y)</f>
        <v>0</v>
      </c>
      <c r="G3148" s="37">
        <f t="shared" si="639"/>
        <v>0</v>
      </c>
      <c r="H3148" s="36">
        <f>_xlfn.XLOOKUP($B3148,'[1]DOT Signs Costs (2)'!$A:$A,'[1]DOT Signs Costs (2)'!$W:$W)</f>
        <v>0</v>
      </c>
      <c r="I3148" s="36">
        <f t="shared" si="637"/>
        <v>0</v>
      </c>
      <c r="J3148" s="36">
        <f t="shared" si="640"/>
        <v>0</v>
      </c>
      <c r="K3148" s="36">
        <f t="shared" si="641"/>
        <v>0</v>
      </c>
      <c r="L3148" s="36">
        <f t="shared" si="642"/>
        <v>0</v>
      </c>
      <c r="M3148" s="36">
        <f t="shared" si="643"/>
        <v>0</v>
      </c>
      <c r="N3148" s="36">
        <f t="shared" si="644"/>
        <v>0</v>
      </c>
      <c r="O3148" s="36">
        <f t="shared" si="645"/>
        <v>0</v>
      </c>
      <c r="P3148" s="36">
        <f t="shared" si="646"/>
        <v>0</v>
      </c>
      <c r="Q3148" s="38">
        <v>0</v>
      </c>
      <c r="R3148" s="39" t="str">
        <f t="shared" si="647"/>
        <v xml:space="preserve"> </v>
      </c>
      <c r="S3148" s="40"/>
      <c r="T3148" s="41" t="str">
        <f t="shared" si="648"/>
        <v/>
      </c>
      <c r="U3148" s="41" t="str">
        <f t="shared" si="649"/>
        <v/>
      </c>
      <c r="V3148" s="41">
        <f t="shared" si="638"/>
        <v>0.08</v>
      </c>
    </row>
    <row r="3149" spans="3:22" ht="16.5" customHeight="1" x14ac:dyDescent="0.2">
      <c r="C3149" s="33">
        <v>0</v>
      </c>
      <c r="D3149" s="34">
        <f>_xlfn.XLOOKUP($B3149,[1]Redo!$A:$A,[1]Redo!$AD:$AD)</f>
        <v>0</v>
      </c>
      <c r="E3149" s="35">
        <v>1326</v>
      </c>
      <c r="F3149" s="36">
        <f>_xlfn.XLOOKUP($B3149,'[1]DOT Signs Costs (2)'!$A:$A,'[1]DOT Signs Costs (2)'!$Y:$Y)</f>
        <v>0</v>
      </c>
      <c r="G3149" s="37">
        <f t="shared" si="639"/>
        <v>0</v>
      </c>
      <c r="H3149" s="36">
        <f>_xlfn.XLOOKUP($B3149,'[1]DOT Signs Costs (2)'!$A:$A,'[1]DOT Signs Costs (2)'!$W:$W)</f>
        <v>0</v>
      </c>
      <c r="I3149" s="36">
        <f t="shared" si="637"/>
        <v>0</v>
      </c>
      <c r="J3149" s="36">
        <f t="shared" si="640"/>
        <v>0</v>
      </c>
      <c r="K3149" s="36">
        <f t="shared" si="641"/>
        <v>0</v>
      </c>
      <c r="L3149" s="36">
        <f t="shared" si="642"/>
        <v>0</v>
      </c>
      <c r="M3149" s="36">
        <f t="shared" si="643"/>
        <v>0</v>
      </c>
      <c r="N3149" s="36">
        <f t="shared" si="644"/>
        <v>0</v>
      </c>
      <c r="O3149" s="36">
        <f t="shared" si="645"/>
        <v>0</v>
      </c>
      <c r="P3149" s="36">
        <f t="shared" si="646"/>
        <v>0</v>
      </c>
      <c r="Q3149" s="38">
        <v>0</v>
      </c>
      <c r="R3149" s="39" t="str">
        <f t="shared" si="647"/>
        <v xml:space="preserve"> </v>
      </c>
      <c r="S3149" s="40"/>
      <c r="T3149" s="41" t="str">
        <f t="shared" si="648"/>
        <v/>
      </c>
      <c r="U3149" s="41" t="str">
        <f t="shared" si="649"/>
        <v/>
      </c>
      <c r="V3149" s="41">
        <f t="shared" si="638"/>
        <v>0.08</v>
      </c>
    </row>
    <row r="3150" spans="3:22" ht="16.5" customHeight="1" x14ac:dyDescent="0.2">
      <c r="C3150" s="33">
        <v>0</v>
      </c>
      <c r="D3150" s="34">
        <f>_xlfn.XLOOKUP($B3150,[1]Redo!$A:$A,[1]Redo!$AD:$AD)</f>
        <v>0</v>
      </c>
      <c r="E3150" s="35">
        <v>1326</v>
      </c>
      <c r="F3150" s="36">
        <f>_xlfn.XLOOKUP($B3150,'[1]DOT Signs Costs (2)'!$A:$A,'[1]DOT Signs Costs (2)'!$Y:$Y)</f>
        <v>0</v>
      </c>
      <c r="G3150" s="37">
        <f t="shared" si="639"/>
        <v>0</v>
      </c>
      <c r="H3150" s="36">
        <f>_xlfn.XLOOKUP($B3150,'[1]DOT Signs Costs (2)'!$A:$A,'[1]DOT Signs Costs (2)'!$W:$W)</f>
        <v>0</v>
      </c>
      <c r="I3150" s="36">
        <f t="shared" si="637"/>
        <v>0</v>
      </c>
      <c r="J3150" s="36">
        <f t="shared" si="640"/>
        <v>0</v>
      </c>
      <c r="K3150" s="36">
        <f t="shared" si="641"/>
        <v>0</v>
      </c>
      <c r="L3150" s="36">
        <f t="shared" si="642"/>
        <v>0</v>
      </c>
      <c r="M3150" s="36">
        <f t="shared" si="643"/>
        <v>0</v>
      </c>
      <c r="N3150" s="36">
        <f t="shared" si="644"/>
        <v>0</v>
      </c>
      <c r="O3150" s="36">
        <f t="shared" si="645"/>
        <v>0</v>
      </c>
      <c r="P3150" s="36">
        <f t="shared" si="646"/>
        <v>0</v>
      </c>
      <c r="Q3150" s="38">
        <v>0</v>
      </c>
      <c r="R3150" s="39" t="str">
        <f t="shared" si="647"/>
        <v xml:space="preserve"> </v>
      </c>
      <c r="S3150" s="40"/>
      <c r="T3150" s="41" t="str">
        <f t="shared" si="648"/>
        <v/>
      </c>
      <c r="U3150" s="41" t="str">
        <f t="shared" si="649"/>
        <v/>
      </c>
      <c r="V3150" s="41"/>
    </row>
    <row r="3151" spans="3:22" ht="16.5" customHeight="1" x14ac:dyDescent="0.2">
      <c r="C3151" s="33">
        <v>0</v>
      </c>
      <c r="D3151" s="34">
        <f>_xlfn.XLOOKUP($B3151,[1]Redo!$A:$A,[1]Redo!$AD:$AD)</f>
        <v>0</v>
      </c>
      <c r="E3151" s="35">
        <v>1326</v>
      </c>
      <c r="F3151" s="36">
        <f>_xlfn.XLOOKUP($B3151,'[1]DOT Signs Costs (2)'!$A:$A,'[1]DOT Signs Costs (2)'!$Y:$Y)</f>
        <v>0</v>
      </c>
      <c r="G3151" s="37">
        <f t="shared" si="639"/>
        <v>0</v>
      </c>
      <c r="H3151" s="36">
        <f>_xlfn.XLOOKUP($B3151,'[1]DOT Signs Costs (2)'!$A:$A,'[1]DOT Signs Costs (2)'!$W:$W)</f>
        <v>0</v>
      </c>
      <c r="I3151" s="36">
        <f t="shared" si="637"/>
        <v>0</v>
      </c>
      <c r="J3151" s="36">
        <f t="shared" si="640"/>
        <v>0</v>
      </c>
      <c r="K3151" s="36">
        <f t="shared" si="641"/>
        <v>0</v>
      </c>
      <c r="L3151" s="36">
        <f t="shared" si="642"/>
        <v>0</v>
      </c>
      <c r="M3151" s="36">
        <f t="shared" si="643"/>
        <v>0</v>
      </c>
      <c r="N3151" s="36">
        <f t="shared" si="644"/>
        <v>0</v>
      </c>
      <c r="O3151" s="36">
        <f t="shared" si="645"/>
        <v>0</v>
      </c>
      <c r="P3151" s="36">
        <f t="shared" si="646"/>
        <v>0</v>
      </c>
      <c r="Q3151" s="38">
        <v>0</v>
      </c>
      <c r="R3151" s="39" t="str">
        <f t="shared" si="647"/>
        <v xml:space="preserve"> </v>
      </c>
      <c r="S3151" s="40"/>
      <c r="T3151" s="41" t="str">
        <f t="shared" si="648"/>
        <v/>
      </c>
      <c r="U3151" s="41" t="str">
        <f t="shared" si="649"/>
        <v/>
      </c>
      <c r="V3151" s="41">
        <f t="shared" si="638"/>
        <v>0.08</v>
      </c>
    </row>
    <row r="3152" spans="3:22" ht="16.5" customHeight="1" x14ac:dyDescent="0.2">
      <c r="C3152" s="33">
        <v>0</v>
      </c>
      <c r="D3152" s="34">
        <f>_xlfn.XLOOKUP($B3152,[1]Redo!$A:$A,[1]Redo!$AD:$AD)</f>
        <v>0</v>
      </c>
      <c r="E3152" s="35">
        <v>1326</v>
      </c>
      <c r="F3152" s="36">
        <f>_xlfn.XLOOKUP($B3152,'[1]DOT Signs Costs (2)'!$A:$A,'[1]DOT Signs Costs (2)'!$Y:$Y)</f>
        <v>0</v>
      </c>
      <c r="G3152" s="37">
        <f t="shared" si="639"/>
        <v>0</v>
      </c>
      <c r="H3152" s="36">
        <f>_xlfn.XLOOKUP($B3152,'[1]DOT Signs Costs (2)'!$A:$A,'[1]DOT Signs Costs (2)'!$W:$W)</f>
        <v>0</v>
      </c>
      <c r="I3152" s="36">
        <f t="shared" si="637"/>
        <v>0</v>
      </c>
      <c r="J3152" s="36">
        <f t="shared" si="640"/>
        <v>0</v>
      </c>
      <c r="K3152" s="36">
        <f t="shared" si="641"/>
        <v>0</v>
      </c>
      <c r="L3152" s="36">
        <f t="shared" si="642"/>
        <v>0</v>
      </c>
      <c r="M3152" s="36">
        <f t="shared" si="643"/>
        <v>0</v>
      </c>
      <c r="N3152" s="36">
        <f t="shared" si="644"/>
        <v>0</v>
      </c>
      <c r="O3152" s="36">
        <f t="shared" si="645"/>
        <v>0</v>
      </c>
      <c r="P3152" s="36">
        <f t="shared" si="646"/>
        <v>0</v>
      </c>
      <c r="Q3152" s="38">
        <v>0</v>
      </c>
      <c r="R3152" s="39" t="str">
        <f t="shared" si="647"/>
        <v xml:space="preserve"> </v>
      </c>
      <c r="S3152" s="40"/>
      <c r="T3152" s="41" t="str">
        <f t="shared" si="648"/>
        <v/>
      </c>
      <c r="U3152" s="41" t="str">
        <f t="shared" si="649"/>
        <v/>
      </c>
      <c r="V3152" s="41"/>
    </row>
    <row r="3153" spans="3:22" ht="16.5" customHeight="1" x14ac:dyDescent="0.2">
      <c r="C3153" s="33">
        <v>0</v>
      </c>
      <c r="D3153" s="34">
        <f>_xlfn.XLOOKUP($B3153,[1]Redo!$A:$A,[1]Redo!$AD:$AD)</f>
        <v>0</v>
      </c>
      <c r="E3153" s="35">
        <v>1326</v>
      </c>
      <c r="F3153" s="36">
        <f>_xlfn.XLOOKUP($B3153,'[1]DOT Signs Costs (2)'!$A:$A,'[1]DOT Signs Costs (2)'!$Y:$Y)</f>
        <v>0</v>
      </c>
      <c r="G3153" s="37">
        <f t="shared" si="639"/>
        <v>0</v>
      </c>
      <c r="H3153" s="36">
        <f>_xlfn.XLOOKUP($B3153,'[1]DOT Signs Costs (2)'!$A:$A,'[1]DOT Signs Costs (2)'!$W:$W)</f>
        <v>0</v>
      </c>
      <c r="I3153" s="36">
        <f t="shared" si="637"/>
        <v>0</v>
      </c>
      <c r="J3153" s="36">
        <f t="shared" si="640"/>
        <v>0</v>
      </c>
      <c r="K3153" s="36">
        <f t="shared" si="641"/>
        <v>0</v>
      </c>
      <c r="L3153" s="36">
        <f t="shared" si="642"/>
        <v>0</v>
      </c>
      <c r="M3153" s="36">
        <f t="shared" si="643"/>
        <v>0</v>
      </c>
      <c r="N3153" s="36">
        <f t="shared" si="644"/>
        <v>0</v>
      </c>
      <c r="O3153" s="36">
        <f t="shared" si="645"/>
        <v>0</v>
      </c>
      <c r="P3153" s="36">
        <f t="shared" si="646"/>
        <v>0</v>
      </c>
      <c r="Q3153" s="38">
        <v>0</v>
      </c>
      <c r="R3153" s="39" t="str">
        <f t="shared" si="647"/>
        <v xml:space="preserve"> </v>
      </c>
      <c r="S3153" s="40"/>
      <c r="T3153" s="41" t="str">
        <f t="shared" si="648"/>
        <v/>
      </c>
      <c r="U3153" s="41" t="str">
        <f t="shared" si="649"/>
        <v/>
      </c>
      <c r="V3153" s="41">
        <f t="shared" si="638"/>
        <v>0.08</v>
      </c>
    </row>
    <row r="3154" spans="3:22" ht="16.5" customHeight="1" x14ac:dyDescent="0.2">
      <c r="C3154" s="33">
        <v>0</v>
      </c>
      <c r="D3154" s="34">
        <f>_xlfn.XLOOKUP($B3154,[1]Redo!$A:$A,[1]Redo!$AD:$AD)</f>
        <v>0</v>
      </c>
      <c r="E3154" s="35">
        <v>1326</v>
      </c>
      <c r="F3154" s="36">
        <f>_xlfn.XLOOKUP($B3154,'[1]DOT Signs Costs (2)'!$A:$A,'[1]DOT Signs Costs (2)'!$Y:$Y)</f>
        <v>0</v>
      </c>
      <c r="G3154" s="37">
        <f t="shared" si="639"/>
        <v>0</v>
      </c>
      <c r="H3154" s="36">
        <f>_xlfn.XLOOKUP($B3154,'[1]DOT Signs Costs (2)'!$A:$A,'[1]DOT Signs Costs (2)'!$W:$W)</f>
        <v>0</v>
      </c>
      <c r="I3154" s="36">
        <f t="shared" si="637"/>
        <v>0</v>
      </c>
      <c r="J3154" s="36">
        <f t="shared" si="640"/>
        <v>0</v>
      </c>
      <c r="K3154" s="36">
        <f t="shared" si="641"/>
        <v>0</v>
      </c>
      <c r="L3154" s="36">
        <f t="shared" si="642"/>
        <v>0</v>
      </c>
      <c r="M3154" s="36">
        <f t="shared" si="643"/>
        <v>0</v>
      </c>
      <c r="N3154" s="36">
        <f t="shared" si="644"/>
        <v>0</v>
      </c>
      <c r="O3154" s="36">
        <f t="shared" si="645"/>
        <v>0</v>
      </c>
      <c r="P3154" s="36">
        <f t="shared" si="646"/>
        <v>0</v>
      </c>
      <c r="Q3154" s="38">
        <v>0</v>
      </c>
      <c r="R3154" s="39" t="str">
        <f t="shared" si="647"/>
        <v xml:space="preserve"> </v>
      </c>
      <c r="S3154" s="40"/>
      <c r="T3154" s="41" t="str">
        <f t="shared" si="648"/>
        <v/>
      </c>
      <c r="U3154" s="41" t="str">
        <f t="shared" si="649"/>
        <v/>
      </c>
      <c r="V3154" s="41"/>
    </row>
    <row r="3155" spans="3:22" ht="16.5" customHeight="1" x14ac:dyDescent="0.2">
      <c r="C3155" s="33">
        <v>0</v>
      </c>
      <c r="D3155" s="34">
        <f>_xlfn.XLOOKUP($B3155,[1]Redo!$A:$A,[1]Redo!$AD:$AD)</f>
        <v>0</v>
      </c>
      <c r="E3155" s="35">
        <v>1326</v>
      </c>
      <c r="F3155" s="36">
        <f>_xlfn.XLOOKUP($B3155,'[1]DOT Signs Costs (2)'!$A:$A,'[1]DOT Signs Costs (2)'!$Y:$Y)</f>
        <v>0</v>
      </c>
      <c r="G3155" s="37">
        <f t="shared" si="639"/>
        <v>0</v>
      </c>
      <c r="H3155" s="36">
        <f>_xlfn.XLOOKUP($B3155,'[1]DOT Signs Costs (2)'!$A:$A,'[1]DOT Signs Costs (2)'!$W:$W)</f>
        <v>0</v>
      </c>
      <c r="I3155" s="36">
        <f t="shared" si="637"/>
        <v>0</v>
      </c>
      <c r="J3155" s="36">
        <f t="shared" si="640"/>
        <v>0</v>
      </c>
      <c r="K3155" s="36">
        <f t="shared" si="641"/>
        <v>0</v>
      </c>
      <c r="L3155" s="36">
        <f t="shared" si="642"/>
        <v>0</v>
      </c>
      <c r="M3155" s="36">
        <f t="shared" si="643"/>
        <v>0</v>
      </c>
      <c r="N3155" s="36">
        <f t="shared" si="644"/>
        <v>0</v>
      </c>
      <c r="O3155" s="36">
        <f t="shared" si="645"/>
        <v>0</v>
      </c>
      <c r="P3155" s="36">
        <f t="shared" si="646"/>
        <v>0</v>
      </c>
      <c r="Q3155" s="38">
        <v>0</v>
      </c>
      <c r="R3155" s="39" t="str">
        <f t="shared" si="647"/>
        <v xml:space="preserve"> </v>
      </c>
      <c r="S3155" s="40"/>
      <c r="T3155" s="41" t="str">
        <f t="shared" si="648"/>
        <v/>
      </c>
      <c r="U3155" s="41" t="str">
        <f t="shared" si="649"/>
        <v/>
      </c>
      <c r="V3155" s="41">
        <f t="shared" si="638"/>
        <v>0.08</v>
      </c>
    </row>
    <row r="3156" spans="3:22" ht="16.5" customHeight="1" x14ac:dyDescent="0.2">
      <c r="C3156" s="33">
        <v>0</v>
      </c>
      <c r="D3156" s="34">
        <f>_xlfn.XLOOKUP($B3156,[1]Redo!$A:$A,[1]Redo!$AD:$AD)</f>
        <v>0</v>
      </c>
      <c r="E3156" s="35">
        <v>1326</v>
      </c>
      <c r="F3156" s="36">
        <f>_xlfn.XLOOKUP($B3156,'[1]DOT Signs Costs (2)'!$A:$A,'[1]DOT Signs Costs (2)'!$Y:$Y)</f>
        <v>0</v>
      </c>
      <c r="G3156" s="37">
        <f t="shared" si="639"/>
        <v>0</v>
      </c>
      <c r="H3156" s="36">
        <f>_xlfn.XLOOKUP($B3156,'[1]DOT Signs Costs (2)'!$A:$A,'[1]DOT Signs Costs (2)'!$W:$W)</f>
        <v>0</v>
      </c>
      <c r="I3156" s="36">
        <f t="shared" si="637"/>
        <v>0</v>
      </c>
      <c r="J3156" s="36">
        <f t="shared" si="640"/>
        <v>0</v>
      </c>
      <c r="K3156" s="36">
        <f t="shared" si="641"/>
        <v>0</v>
      </c>
      <c r="L3156" s="36">
        <f t="shared" si="642"/>
        <v>0</v>
      </c>
      <c r="M3156" s="36">
        <f t="shared" si="643"/>
        <v>0</v>
      </c>
      <c r="N3156" s="36">
        <f t="shared" si="644"/>
        <v>0</v>
      </c>
      <c r="O3156" s="36">
        <f t="shared" si="645"/>
        <v>0</v>
      </c>
      <c r="P3156" s="36">
        <f t="shared" si="646"/>
        <v>0</v>
      </c>
      <c r="Q3156" s="38">
        <v>0</v>
      </c>
      <c r="R3156" s="39" t="str">
        <f t="shared" si="647"/>
        <v xml:space="preserve"> </v>
      </c>
      <c r="S3156" s="40"/>
      <c r="T3156" s="41" t="str">
        <f t="shared" si="648"/>
        <v/>
      </c>
      <c r="U3156" s="41" t="str">
        <f t="shared" si="649"/>
        <v/>
      </c>
      <c r="V3156" s="41"/>
    </row>
    <row r="3157" spans="3:22" ht="16.5" customHeight="1" x14ac:dyDescent="0.2">
      <c r="C3157" s="33">
        <v>0</v>
      </c>
      <c r="D3157" s="34">
        <f>_xlfn.XLOOKUP($B3157,[1]Redo!$A:$A,[1]Redo!$AD:$AD)</f>
        <v>0</v>
      </c>
      <c r="E3157" s="35">
        <v>1326</v>
      </c>
      <c r="F3157" s="36">
        <f>_xlfn.XLOOKUP($B3157,'[1]DOT Signs Costs (2)'!$A:$A,'[1]DOT Signs Costs (2)'!$Y:$Y)</f>
        <v>0</v>
      </c>
      <c r="G3157" s="37">
        <f t="shared" si="639"/>
        <v>0</v>
      </c>
      <c r="H3157" s="36">
        <f>_xlfn.XLOOKUP($B3157,'[1]DOT Signs Costs (2)'!$A:$A,'[1]DOT Signs Costs (2)'!$W:$W)</f>
        <v>0</v>
      </c>
      <c r="I3157" s="36">
        <f t="shared" si="637"/>
        <v>0</v>
      </c>
      <c r="J3157" s="36">
        <f t="shared" si="640"/>
        <v>0</v>
      </c>
      <c r="K3157" s="36">
        <f t="shared" si="641"/>
        <v>0</v>
      </c>
      <c r="L3157" s="36">
        <f t="shared" si="642"/>
        <v>0</v>
      </c>
      <c r="M3157" s="36">
        <f t="shared" si="643"/>
        <v>0</v>
      </c>
      <c r="N3157" s="36">
        <f t="shared" si="644"/>
        <v>0</v>
      </c>
      <c r="O3157" s="36">
        <f t="shared" si="645"/>
        <v>0</v>
      </c>
      <c r="P3157" s="36">
        <f t="shared" si="646"/>
        <v>0</v>
      </c>
      <c r="Q3157" s="38">
        <v>0</v>
      </c>
      <c r="R3157" s="39" t="str">
        <f t="shared" si="647"/>
        <v xml:space="preserve"> </v>
      </c>
      <c r="S3157" s="40"/>
      <c r="T3157" s="41" t="str">
        <f t="shared" si="648"/>
        <v/>
      </c>
      <c r="U3157" s="41" t="str">
        <f t="shared" si="649"/>
        <v/>
      </c>
      <c r="V3157" s="41">
        <f t="shared" si="638"/>
        <v>0.08</v>
      </c>
    </row>
    <row r="3158" spans="3:22" ht="16.5" customHeight="1" x14ac:dyDescent="0.2">
      <c r="C3158" s="33">
        <v>0</v>
      </c>
      <c r="D3158" s="34">
        <f>_xlfn.XLOOKUP($B3158,[1]Redo!$A:$A,[1]Redo!$AD:$AD)</f>
        <v>0</v>
      </c>
      <c r="E3158" s="35">
        <v>1326</v>
      </c>
      <c r="F3158" s="36">
        <f>_xlfn.XLOOKUP($B3158,'[1]DOT Signs Costs (2)'!$A:$A,'[1]DOT Signs Costs (2)'!$Y:$Y)</f>
        <v>0</v>
      </c>
      <c r="G3158" s="37">
        <f t="shared" si="639"/>
        <v>0</v>
      </c>
      <c r="H3158" s="36">
        <f>_xlfn.XLOOKUP($B3158,'[1]DOT Signs Costs (2)'!$A:$A,'[1]DOT Signs Costs (2)'!$W:$W)</f>
        <v>0</v>
      </c>
      <c r="I3158" s="36">
        <f t="shared" si="637"/>
        <v>0</v>
      </c>
      <c r="J3158" s="36">
        <f t="shared" si="640"/>
        <v>0</v>
      </c>
      <c r="K3158" s="36">
        <f t="shared" si="641"/>
        <v>0</v>
      </c>
      <c r="L3158" s="36">
        <f t="shared" si="642"/>
        <v>0</v>
      </c>
      <c r="M3158" s="36">
        <f t="shared" si="643"/>
        <v>0</v>
      </c>
      <c r="N3158" s="36">
        <f t="shared" si="644"/>
        <v>0</v>
      </c>
      <c r="O3158" s="36">
        <f t="shared" si="645"/>
        <v>0</v>
      </c>
      <c r="P3158" s="36">
        <f t="shared" si="646"/>
        <v>0</v>
      </c>
      <c r="Q3158" s="38">
        <v>0</v>
      </c>
      <c r="R3158" s="39" t="str">
        <f t="shared" si="647"/>
        <v xml:space="preserve"> </v>
      </c>
      <c r="S3158" s="40"/>
      <c r="T3158" s="41" t="str">
        <f t="shared" si="648"/>
        <v/>
      </c>
      <c r="U3158" s="41" t="str">
        <f t="shared" si="649"/>
        <v/>
      </c>
      <c r="V3158" s="41">
        <f t="shared" si="638"/>
        <v>0.08</v>
      </c>
    </row>
    <row r="3159" spans="3:22" ht="16.5" customHeight="1" x14ac:dyDescent="0.2">
      <c r="C3159" s="33">
        <v>0</v>
      </c>
      <c r="D3159" s="34">
        <f>_xlfn.XLOOKUP($B3159,[1]Redo!$A:$A,[1]Redo!$AD:$AD)</f>
        <v>0</v>
      </c>
      <c r="E3159" s="35">
        <v>1326</v>
      </c>
      <c r="F3159" s="36">
        <f>_xlfn.XLOOKUP($B3159,'[1]DOT Signs Costs (2)'!$A:$A,'[1]DOT Signs Costs (2)'!$Y:$Y)</f>
        <v>0</v>
      </c>
      <c r="G3159" s="37">
        <f t="shared" si="639"/>
        <v>0</v>
      </c>
      <c r="H3159" s="36">
        <f>_xlfn.XLOOKUP($B3159,'[1]DOT Signs Costs (2)'!$A:$A,'[1]DOT Signs Costs (2)'!$W:$W)</f>
        <v>0</v>
      </c>
      <c r="I3159" s="36">
        <f t="shared" si="637"/>
        <v>0</v>
      </c>
      <c r="J3159" s="36">
        <f t="shared" si="640"/>
        <v>0</v>
      </c>
      <c r="K3159" s="36">
        <f t="shared" si="641"/>
        <v>0</v>
      </c>
      <c r="L3159" s="36">
        <f t="shared" si="642"/>
        <v>0</v>
      </c>
      <c r="M3159" s="36">
        <f t="shared" si="643"/>
        <v>0</v>
      </c>
      <c r="N3159" s="36">
        <f t="shared" si="644"/>
        <v>0</v>
      </c>
      <c r="O3159" s="36">
        <f t="shared" si="645"/>
        <v>0</v>
      </c>
      <c r="P3159" s="36">
        <f t="shared" si="646"/>
        <v>0</v>
      </c>
      <c r="Q3159" s="38">
        <v>0</v>
      </c>
      <c r="R3159" s="39" t="str">
        <f t="shared" si="647"/>
        <v xml:space="preserve"> </v>
      </c>
      <c r="S3159" s="40"/>
      <c r="T3159" s="41" t="str">
        <f t="shared" si="648"/>
        <v/>
      </c>
      <c r="U3159" s="41" t="str">
        <f t="shared" si="649"/>
        <v/>
      </c>
      <c r="V3159" s="41"/>
    </row>
    <row r="3160" spans="3:22" ht="16.5" customHeight="1" x14ac:dyDescent="0.2">
      <c r="C3160" s="33">
        <v>0</v>
      </c>
      <c r="D3160" s="34">
        <f>_xlfn.XLOOKUP($B3160,[1]Redo!$A:$A,[1]Redo!$AD:$AD)</f>
        <v>0</v>
      </c>
      <c r="E3160" s="35">
        <v>1326</v>
      </c>
      <c r="F3160" s="36">
        <f>_xlfn.XLOOKUP($B3160,'[1]DOT Signs Costs (2)'!$A:$A,'[1]DOT Signs Costs (2)'!$Y:$Y)</f>
        <v>0</v>
      </c>
      <c r="G3160" s="37">
        <f t="shared" si="639"/>
        <v>0</v>
      </c>
      <c r="H3160" s="36">
        <f>_xlfn.XLOOKUP($B3160,'[1]DOT Signs Costs (2)'!$A:$A,'[1]DOT Signs Costs (2)'!$W:$W)</f>
        <v>0</v>
      </c>
      <c r="I3160" s="36">
        <f t="shared" si="637"/>
        <v>0</v>
      </c>
      <c r="J3160" s="36">
        <f t="shared" si="640"/>
        <v>0</v>
      </c>
      <c r="K3160" s="36">
        <f t="shared" si="641"/>
        <v>0</v>
      </c>
      <c r="L3160" s="36">
        <f t="shared" si="642"/>
        <v>0</v>
      </c>
      <c r="M3160" s="36">
        <f t="shared" si="643"/>
        <v>0</v>
      </c>
      <c r="N3160" s="36">
        <f t="shared" si="644"/>
        <v>0</v>
      </c>
      <c r="O3160" s="36">
        <f t="shared" si="645"/>
        <v>0</v>
      </c>
      <c r="P3160" s="36">
        <f t="shared" si="646"/>
        <v>0</v>
      </c>
      <c r="Q3160" s="38">
        <v>0</v>
      </c>
      <c r="R3160" s="39" t="str">
        <f t="shared" si="647"/>
        <v xml:space="preserve"> </v>
      </c>
      <c r="S3160" s="40"/>
      <c r="T3160" s="41" t="str">
        <f t="shared" si="648"/>
        <v/>
      </c>
      <c r="U3160" s="41" t="str">
        <f t="shared" si="649"/>
        <v/>
      </c>
      <c r="V3160" s="41"/>
    </row>
    <row r="3161" spans="3:22" ht="16.5" customHeight="1" x14ac:dyDescent="0.2">
      <c r="C3161" s="33">
        <v>0</v>
      </c>
      <c r="D3161" s="34">
        <f>_xlfn.XLOOKUP($B3161,[1]Redo!$A:$A,[1]Redo!$AD:$AD)</f>
        <v>0</v>
      </c>
      <c r="E3161" s="35">
        <v>1326</v>
      </c>
      <c r="F3161" s="36">
        <f>_xlfn.XLOOKUP($B3161,'[1]DOT Signs Costs (2)'!$A:$A,'[1]DOT Signs Costs (2)'!$Y:$Y)</f>
        <v>0</v>
      </c>
      <c r="G3161" s="37">
        <f t="shared" si="639"/>
        <v>0</v>
      </c>
      <c r="H3161" s="36">
        <f>_xlfn.XLOOKUP($B3161,'[1]DOT Signs Costs (2)'!$A:$A,'[1]DOT Signs Costs (2)'!$W:$W)</f>
        <v>0</v>
      </c>
      <c r="I3161" s="36">
        <f t="shared" si="637"/>
        <v>0</v>
      </c>
      <c r="J3161" s="36">
        <f t="shared" si="640"/>
        <v>0</v>
      </c>
      <c r="K3161" s="36">
        <f t="shared" si="641"/>
        <v>0</v>
      </c>
      <c r="L3161" s="36">
        <f t="shared" si="642"/>
        <v>0</v>
      </c>
      <c r="M3161" s="36">
        <f t="shared" si="643"/>
        <v>0</v>
      </c>
      <c r="N3161" s="36">
        <f t="shared" si="644"/>
        <v>0</v>
      </c>
      <c r="O3161" s="36">
        <f t="shared" si="645"/>
        <v>0</v>
      </c>
      <c r="P3161" s="36">
        <f t="shared" si="646"/>
        <v>0</v>
      </c>
      <c r="Q3161" s="38">
        <v>0</v>
      </c>
      <c r="R3161" s="39" t="str">
        <f t="shared" si="647"/>
        <v xml:space="preserve"> </v>
      </c>
      <c r="S3161" s="40"/>
      <c r="T3161" s="41" t="str">
        <f t="shared" si="648"/>
        <v/>
      </c>
      <c r="U3161" s="41" t="str">
        <f t="shared" si="649"/>
        <v/>
      </c>
      <c r="V3161" s="41"/>
    </row>
    <row r="3162" spans="3:22" ht="16.5" customHeight="1" x14ac:dyDescent="0.2">
      <c r="C3162" s="33">
        <v>0</v>
      </c>
      <c r="D3162" s="34">
        <f>_xlfn.XLOOKUP($B3162,[1]Redo!$A:$A,[1]Redo!$AD:$AD)</f>
        <v>0</v>
      </c>
      <c r="E3162" s="35">
        <v>1326</v>
      </c>
      <c r="F3162" s="36">
        <f>_xlfn.XLOOKUP($B3162,'[1]DOT Signs Costs (2)'!$A:$A,'[1]DOT Signs Costs (2)'!$Y:$Y)</f>
        <v>0</v>
      </c>
      <c r="G3162" s="37">
        <f t="shared" si="639"/>
        <v>0</v>
      </c>
      <c r="H3162" s="36">
        <f>_xlfn.XLOOKUP($B3162,'[1]DOT Signs Costs (2)'!$A:$A,'[1]DOT Signs Costs (2)'!$W:$W)</f>
        <v>0</v>
      </c>
      <c r="I3162" s="36">
        <f t="shared" si="637"/>
        <v>0</v>
      </c>
      <c r="J3162" s="36">
        <f t="shared" si="640"/>
        <v>0</v>
      </c>
      <c r="K3162" s="36">
        <f t="shared" si="641"/>
        <v>0</v>
      </c>
      <c r="L3162" s="36">
        <f t="shared" si="642"/>
        <v>0</v>
      </c>
      <c r="M3162" s="36">
        <f t="shared" si="643"/>
        <v>0</v>
      </c>
      <c r="N3162" s="36">
        <f t="shared" si="644"/>
        <v>0</v>
      </c>
      <c r="O3162" s="36">
        <f t="shared" si="645"/>
        <v>0</v>
      </c>
      <c r="P3162" s="36">
        <f t="shared" si="646"/>
        <v>0</v>
      </c>
      <c r="Q3162" s="38">
        <v>0</v>
      </c>
      <c r="R3162" s="39" t="str">
        <f t="shared" si="647"/>
        <v xml:space="preserve"> </v>
      </c>
      <c r="S3162" s="40"/>
      <c r="T3162" s="41" t="str">
        <f t="shared" si="648"/>
        <v/>
      </c>
      <c r="U3162" s="41" t="str">
        <f t="shared" si="649"/>
        <v/>
      </c>
      <c r="V3162" s="41"/>
    </row>
    <row r="3163" spans="3:22" ht="16.5" customHeight="1" x14ac:dyDescent="0.2">
      <c r="C3163" s="33">
        <v>0</v>
      </c>
      <c r="D3163" s="34">
        <f>_xlfn.XLOOKUP($B3163,[1]Redo!$A:$A,[1]Redo!$AD:$AD)</f>
        <v>0</v>
      </c>
      <c r="E3163" s="35">
        <v>1326</v>
      </c>
      <c r="F3163" s="36">
        <f>_xlfn.XLOOKUP($B3163,'[1]DOT Signs Costs (2)'!$A:$A,'[1]DOT Signs Costs (2)'!$Y:$Y)</f>
        <v>0</v>
      </c>
      <c r="G3163" s="37">
        <f t="shared" si="639"/>
        <v>0</v>
      </c>
      <c r="H3163" s="36">
        <f>_xlfn.XLOOKUP($B3163,'[1]DOT Signs Costs (2)'!$A:$A,'[1]DOT Signs Costs (2)'!$W:$W)</f>
        <v>0</v>
      </c>
      <c r="I3163" s="36">
        <f t="shared" si="637"/>
        <v>0</v>
      </c>
      <c r="J3163" s="36">
        <f t="shared" si="640"/>
        <v>0</v>
      </c>
      <c r="K3163" s="36">
        <f t="shared" si="641"/>
        <v>0</v>
      </c>
      <c r="L3163" s="36">
        <f t="shared" si="642"/>
        <v>0</v>
      </c>
      <c r="M3163" s="36">
        <f t="shared" si="643"/>
        <v>0</v>
      </c>
      <c r="N3163" s="36">
        <f t="shared" si="644"/>
        <v>0</v>
      </c>
      <c r="O3163" s="36">
        <f t="shared" si="645"/>
        <v>0</v>
      </c>
      <c r="P3163" s="36">
        <f t="shared" si="646"/>
        <v>0</v>
      </c>
      <c r="Q3163" s="38">
        <v>0</v>
      </c>
      <c r="R3163" s="39" t="str">
        <f t="shared" si="647"/>
        <v xml:space="preserve"> </v>
      </c>
      <c r="S3163" s="40"/>
      <c r="T3163" s="41" t="str">
        <f t="shared" si="648"/>
        <v/>
      </c>
      <c r="U3163" s="41" t="str">
        <f t="shared" si="649"/>
        <v/>
      </c>
      <c r="V3163" s="41"/>
    </row>
    <row r="3164" spans="3:22" ht="16.5" customHeight="1" x14ac:dyDescent="0.2">
      <c r="C3164" s="33">
        <v>0</v>
      </c>
      <c r="D3164" s="34">
        <f>_xlfn.XLOOKUP($B3164,[1]Redo!$A:$A,[1]Redo!$AD:$AD)</f>
        <v>0</v>
      </c>
      <c r="E3164" s="35">
        <v>1326</v>
      </c>
      <c r="F3164" s="36">
        <f>_xlfn.XLOOKUP($B3164,'[1]DOT Signs Costs (2)'!$A:$A,'[1]DOT Signs Costs (2)'!$Y:$Y)</f>
        <v>0</v>
      </c>
      <c r="G3164" s="37">
        <f t="shared" si="639"/>
        <v>0</v>
      </c>
      <c r="H3164" s="36">
        <f>_xlfn.XLOOKUP($B3164,'[1]DOT Signs Costs (2)'!$A:$A,'[1]DOT Signs Costs (2)'!$W:$W)</f>
        <v>0</v>
      </c>
      <c r="I3164" s="36">
        <f t="shared" si="637"/>
        <v>0</v>
      </c>
      <c r="J3164" s="36">
        <f t="shared" si="640"/>
        <v>0</v>
      </c>
      <c r="K3164" s="36">
        <f t="shared" si="641"/>
        <v>0</v>
      </c>
      <c r="L3164" s="36">
        <f t="shared" si="642"/>
        <v>0</v>
      </c>
      <c r="M3164" s="36">
        <f t="shared" si="643"/>
        <v>0</v>
      </c>
      <c r="N3164" s="36">
        <f t="shared" si="644"/>
        <v>0</v>
      </c>
      <c r="O3164" s="36">
        <f t="shared" si="645"/>
        <v>0</v>
      </c>
      <c r="P3164" s="36">
        <f t="shared" si="646"/>
        <v>0</v>
      </c>
      <c r="Q3164" s="38">
        <v>0</v>
      </c>
      <c r="R3164" s="39" t="str">
        <f t="shared" si="647"/>
        <v xml:space="preserve"> </v>
      </c>
      <c r="S3164" s="40"/>
      <c r="T3164" s="41" t="str">
        <f t="shared" si="648"/>
        <v/>
      </c>
      <c r="U3164" s="41" t="str">
        <f t="shared" si="649"/>
        <v/>
      </c>
      <c r="V3164" s="41"/>
    </row>
    <row r="3165" spans="3:22" ht="16.5" customHeight="1" x14ac:dyDescent="0.2">
      <c r="C3165" s="33">
        <v>0</v>
      </c>
      <c r="D3165" s="34">
        <f>_xlfn.XLOOKUP($B3165,[1]Redo!$A:$A,[1]Redo!$AD:$AD)</f>
        <v>0</v>
      </c>
      <c r="E3165" s="35">
        <v>1326</v>
      </c>
      <c r="F3165" s="36">
        <f>_xlfn.XLOOKUP($B3165,'[1]DOT Signs Costs (2)'!$A:$A,'[1]DOT Signs Costs (2)'!$Y:$Y)</f>
        <v>0</v>
      </c>
      <c r="G3165" s="37">
        <f t="shared" si="639"/>
        <v>0</v>
      </c>
      <c r="H3165" s="36">
        <f>_xlfn.XLOOKUP($B3165,'[1]DOT Signs Costs (2)'!$A:$A,'[1]DOT Signs Costs (2)'!$W:$W)</f>
        <v>0</v>
      </c>
      <c r="I3165" s="36">
        <f t="shared" si="637"/>
        <v>0</v>
      </c>
      <c r="J3165" s="36">
        <f t="shared" si="640"/>
        <v>0</v>
      </c>
      <c r="K3165" s="36">
        <f t="shared" si="641"/>
        <v>0</v>
      </c>
      <c r="L3165" s="36">
        <f t="shared" si="642"/>
        <v>0</v>
      </c>
      <c r="M3165" s="36">
        <f t="shared" si="643"/>
        <v>0</v>
      </c>
      <c r="N3165" s="36">
        <f t="shared" si="644"/>
        <v>0</v>
      </c>
      <c r="O3165" s="36">
        <f t="shared" si="645"/>
        <v>0</v>
      </c>
      <c r="P3165" s="36">
        <f t="shared" si="646"/>
        <v>0</v>
      </c>
      <c r="Q3165" s="38">
        <v>0</v>
      </c>
      <c r="R3165" s="39" t="str">
        <f t="shared" si="647"/>
        <v xml:space="preserve"> </v>
      </c>
      <c r="S3165" s="40"/>
      <c r="T3165" s="41" t="str">
        <f t="shared" si="648"/>
        <v/>
      </c>
      <c r="U3165" s="41" t="str">
        <f t="shared" si="649"/>
        <v/>
      </c>
      <c r="V3165" s="41"/>
    </row>
    <row r="3166" spans="3:22" ht="16.5" customHeight="1" x14ac:dyDescent="0.2">
      <c r="C3166" s="33">
        <v>0</v>
      </c>
      <c r="D3166" s="34">
        <f>_xlfn.XLOOKUP($B3166,[1]Redo!$A:$A,[1]Redo!$AD:$AD)</f>
        <v>0</v>
      </c>
      <c r="E3166" s="35">
        <v>1326</v>
      </c>
      <c r="F3166" s="36">
        <f>_xlfn.XLOOKUP($B3166,'[1]DOT Signs Costs (2)'!$A:$A,'[1]DOT Signs Costs (2)'!$Y:$Y)</f>
        <v>0</v>
      </c>
      <c r="G3166" s="37">
        <f t="shared" si="639"/>
        <v>0</v>
      </c>
      <c r="H3166" s="36">
        <f>_xlfn.XLOOKUP($B3166,'[1]DOT Signs Costs (2)'!$A:$A,'[1]DOT Signs Costs (2)'!$W:$W)</f>
        <v>0</v>
      </c>
      <c r="I3166" s="36">
        <f t="shared" si="637"/>
        <v>0</v>
      </c>
      <c r="J3166" s="36">
        <f t="shared" si="640"/>
        <v>0</v>
      </c>
      <c r="K3166" s="36">
        <f t="shared" si="641"/>
        <v>0</v>
      </c>
      <c r="L3166" s="36">
        <f t="shared" si="642"/>
        <v>0</v>
      </c>
      <c r="M3166" s="36">
        <f t="shared" si="643"/>
        <v>0</v>
      </c>
      <c r="N3166" s="36">
        <f t="shared" si="644"/>
        <v>0</v>
      </c>
      <c r="O3166" s="36">
        <f t="shared" si="645"/>
        <v>0</v>
      </c>
      <c r="P3166" s="36">
        <f t="shared" si="646"/>
        <v>0</v>
      </c>
      <c r="Q3166" s="38">
        <v>0</v>
      </c>
      <c r="R3166" s="39" t="str">
        <f t="shared" si="647"/>
        <v xml:space="preserve"> </v>
      </c>
      <c r="S3166" s="40"/>
      <c r="T3166" s="41" t="str">
        <f t="shared" si="648"/>
        <v/>
      </c>
      <c r="U3166" s="41" t="str">
        <f t="shared" si="649"/>
        <v/>
      </c>
      <c r="V3166" s="41">
        <f t="shared" si="638"/>
        <v>0.08</v>
      </c>
    </row>
    <row r="3167" spans="3:22" ht="16.5" customHeight="1" x14ac:dyDescent="0.2">
      <c r="C3167" s="33">
        <v>0</v>
      </c>
      <c r="D3167" s="34">
        <f>_xlfn.XLOOKUP($B3167,[1]Redo!$A:$A,[1]Redo!$AD:$AD)</f>
        <v>0</v>
      </c>
      <c r="E3167" s="35">
        <v>1326</v>
      </c>
      <c r="F3167" s="36">
        <f>_xlfn.XLOOKUP($B3167,'[1]DOT Signs Costs (2)'!$A:$A,'[1]DOT Signs Costs (2)'!$Y:$Y)</f>
        <v>0</v>
      </c>
      <c r="G3167" s="37">
        <f t="shared" si="639"/>
        <v>0</v>
      </c>
      <c r="H3167" s="36">
        <f>_xlfn.XLOOKUP($B3167,'[1]DOT Signs Costs (2)'!$A:$A,'[1]DOT Signs Costs (2)'!$W:$W)</f>
        <v>0</v>
      </c>
      <c r="I3167" s="36">
        <f t="shared" si="637"/>
        <v>0</v>
      </c>
      <c r="J3167" s="36">
        <f t="shared" si="640"/>
        <v>0</v>
      </c>
      <c r="K3167" s="36">
        <f t="shared" si="641"/>
        <v>0</v>
      </c>
      <c r="L3167" s="36">
        <f t="shared" si="642"/>
        <v>0</v>
      </c>
      <c r="M3167" s="36">
        <f t="shared" si="643"/>
        <v>0</v>
      </c>
      <c r="N3167" s="36">
        <f t="shared" si="644"/>
        <v>0</v>
      </c>
      <c r="O3167" s="36">
        <f t="shared" si="645"/>
        <v>0</v>
      </c>
      <c r="P3167" s="36">
        <f t="shared" si="646"/>
        <v>0</v>
      </c>
      <c r="Q3167" s="38">
        <v>0</v>
      </c>
      <c r="R3167" s="39" t="str">
        <f t="shared" si="647"/>
        <v xml:space="preserve"> </v>
      </c>
      <c r="S3167" s="40"/>
      <c r="T3167" s="41" t="str">
        <f t="shared" si="648"/>
        <v/>
      </c>
      <c r="U3167" s="41" t="str">
        <f t="shared" si="649"/>
        <v/>
      </c>
      <c r="V3167" s="41"/>
    </row>
    <row r="3168" spans="3:22" ht="16.5" customHeight="1" x14ac:dyDescent="0.2">
      <c r="C3168" s="33">
        <v>0</v>
      </c>
      <c r="D3168" s="34">
        <f>_xlfn.XLOOKUP($B3168,[1]Redo!$A:$A,[1]Redo!$AD:$AD)</f>
        <v>0</v>
      </c>
      <c r="E3168" s="35">
        <v>1326</v>
      </c>
      <c r="F3168" s="36">
        <f>_xlfn.XLOOKUP($B3168,'[1]DOT Signs Costs (2)'!$A:$A,'[1]DOT Signs Costs (2)'!$Y:$Y)</f>
        <v>0</v>
      </c>
      <c r="G3168" s="37">
        <f t="shared" si="639"/>
        <v>0</v>
      </c>
      <c r="H3168" s="36">
        <f>_xlfn.XLOOKUP($B3168,'[1]DOT Signs Costs (2)'!$A:$A,'[1]DOT Signs Costs (2)'!$W:$W)</f>
        <v>0</v>
      </c>
      <c r="I3168" s="36">
        <f t="shared" si="637"/>
        <v>0</v>
      </c>
      <c r="J3168" s="36">
        <f t="shared" si="640"/>
        <v>0</v>
      </c>
      <c r="K3168" s="36">
        <f t="shared" si="641"/>
        <v>0</v>
      </c>
      <c r="L3168" s="36">
        <f t="shared" si="642"/>
        <v>0</v>
      </c>
      <c r="M3168" s="36">
        <f t="shared" si="643"/>
        <v>0</v>
      </c>
      <c r="N3168" s="36">
        <f t="shared" si="644"/>
        <v>0</v>
      </c>
      <c r="O3168" s="36">
        <f t="shared" si="645"/>
        <v>0</v>
      </c>
      <c r="P3168" s="36">
        <f t="shared" si="646"/>
        <v>0</v>
      </c>
      <c r="Q3168" s="38">
        <v>0</v>
      </c>
      <c r="R3168" s="39" t="str">
        <f t="shared" si="647"/>
        <v xml:space="preserve"> </v>
      </c>
      <c r="S3168" s="40"/>
      <c r="T3168" s="41" t="str">
        <f t="shared" si="648"/>
        <v/>
      </c>
      <c r="U3168" s="41" t="str">
        <f t="shared" si="649"/>
        <v/>
      </c>
      <c r="V3168" s="41"/>
    </row>
    <row r="3169" spans="3:22" ht="16.5" customHeight="1" x14ac:dyDescent="0.2">
      <c r="C3169" s="33">
        <v>0</v>
      </c>
      <c r="D3169" s="34">
        <f>_xlfn.XLOOKUP($B3169,[1]Redo!$A:$A,[1]Redo!$AD:$AD)</f>
        <v>0</v>
      </c>
      <c r="E3169" s="35">
        <v>1326</v>
      </c>
      <c r="F3169" s="36">
        <f>_xlfn.XLOOKUP($B3169,'[1]DOT Signs Costs (2)'!$A:$A,'[1]DOT Signs Costs (2)'!$Y:$Y)</f>
        <v>0</v>
      </c>
      <c r="G3169" s="37">
        <f t="shared" si="639"/>
        <v>0</v>
      </c>
      <c r="H3169" s="36">
        <f>_xlfn.XLOOKUP($B3169,'[1]DOT Signs Costs (2)'!$A:$A,'[1]DOT Signs Costs (2)'!$W:$W)</f>
        <v>0</v>
      </c>
      <c r="I3169" s="36">
        <f t="shared" si="637"/>
        <v>0</v>
      </c>
      <c r="J3169" s="36">
        <f t="shared" si="640"/>
        <v>0</v>
      </c>
      <c r="K3169" s="36">
        <f t="shared" si="641"/>
        <v>0</v>
      </c>
      <c r="L3169" s="36">
        <f t="shared" si="642"/>
        <v>0</v>
      </c>
      <c r="M3169" s="36">
        <f t="shared" si="643"/>
        <v>0</v>
      </c>
      <c r="N3169" s="36">
        <f t="shared" si="644"/>
        <v>0</v>
      </c>
      <c r="O3169" s="36">
        <f t="shared" si="645"/>
        <v>0</v>
      </c>
      <c r="P3169" s="36">
        <f t="shared" si="646"/>
        <v>0</v>
      </c>
      <c r="Q3169" s="38">
        <v>0</v>
      </c>
      <c r="R3169" s="39" t="str">
        <f t="shared" si="647"/>
        <v xml:space="preserve"> </v>
      </c>
      <c r="S3169" s="40"/>
      <c r="T3169" s="41" t="str">
        <f t="shared" si="648"/>
        <v/>
      </c>
      <c r="U3169" s="41" t="str">
        <f t="shared" si="649"/>
        <v/>
      </c>
      <c r="V3169" s="41"/>
    </row>
    <row r="3170" spans="3:22" ht="16.5" customHeight="1" x14ac:dyDescent="0.2">
      <c r="C3170" s="33">
        <v>0</v>
      </c>
      <c r="D3170" s="34">
        <f>_xlfn.XLOOKUP($B3170,[1]Redo!$A:$A,[1]Redo!$AD:$AD)</f>
        <v>0</v>
      </c>
      <c r="E3170" s="35">
        <v>1326</v>
      </c>
      <c r="F3170" s="36">
        <f>_xlfn.XLOOKUP($B3170,'[1]DOT Signs Costs (2)'!$A:$A,'[1]DOT Signs Costs (2)'!$Y:$Y)</f>
        <v>0</v>
      </c>
      <c r="G3170" s="37">
        <f t="shared" si="639"/>
        <v>0</v>
      </c>
      <c r="H3170" s="36">
        <f>_xlfn.XLOOKUP($B3170,'[1]DOT Signs Costs (2)'!$A:$A,'[1]DOT Signs Costs (2)'!$W:$W)</f>
        <v>0</v>
      </c>
      <c r="I3170" s="36">
        <f t="shared" si="637"/>
        <v>0</v>
      </c>
      <c r="J3170" s="36">
        <f t="shared" si="640"/>
        <v>0</v>
      </c>
      <c r="K3170" s="36">
        <f t="shared" si="641"/>
        <v>0</v>
      </c>
      <c r="L3170" s="36">
        <f t="shared" si="642"/>
        <v>0</v>
      </c>
      <c r="M3170" s="36">
        <f t="shared" si="643"/>
        <v>0</v>
      </c>
      <c r="N3170" s="36">
        <f t="shared" si="644"/>
        <v>0</v>
      </c>
      <c r="O3170" s="36">
        <f t="shared" si="645"/>
        <v>0</v>
      </c>
      <c r="P3170" s="36">
        <f t="shared" si="646"/>
        <v>0</v>
      </c>
      <c r="Q3170" s="38">
        <v>0</v>
      </c>
      <c r="R3170" s="39" t="str">
        <f t="shared" si="647"/>
        <v xml:space="preserve"> </v>
      </c>
      <c r="S3170" s="40"/>
      <c r="T3170" s="41" t="str">
        <f t="shared" si="648"/>
        <v/>
      </c>
      <c r="U3170" s="41" t="str">
        <f t="shared" si="649"/>
        <v/>
      </c>
      <c r="V3170" s="41"/>
    </row>
    <row r="3171" spans="3:22" ht="16.5" customHeight="1" x14ac:dyDescent="0.2">
      <c r="C3171" s="33">
        <v>0</v>
      </c>
      <c r="D3171" s="34">
        <f>_xlfn.XLOOKUP($B3171,[1]Redo!$A:$A,[1]Redo!$AD:$AD)</f>
        <v>0</v>
      </c>
      <c r="E3171" s="35">
        <v>1326</v>
      </c>
      <c r="F3171" s="36">
        <f>_xlfn.XLOOKUP($B3171,'[1]DOT Signs Costs (2)'!$A:$A,'[1]DOT Signs Costs (2)'!$Y:$Y)</f>
        <v>0</v>
      </c>
      <c r="G3171" s="37">
        <f t="shared" si="639"/>
        <v>0</v>
      </c>
      <c r="H3171" s="36">
        <f>_xlfn.XLOOKUP($B3171,'[1]DOT Signs Costs (2)'!$A:$A,'[1]DOT Signs Costs (2)'!$W:$W)</f>
        <v>0</v>
      </c>
      <c r="I3171" s="36">
        <f t="shared" si="637"/>
        <v>0</v>
      </c>
      <c r="J3171" s="36">
        <f t="shared" si="640"/>
        <v>0</v>
      </c>
      <c r="K3171" s="36">
        <f t="shared" si="641"/>
        <v>0</v>
      </c>
      <c r="L3171" s="36">
        <f t="shared" si="642"/>
        <v>0</v>
      </c>
      <c r="M3171" s="36">
        <f t="shared" si="643"/>
        <v>0</v>
      </c>
      <c r="N3171" s="36">
        <f t="shared" si="644"/>
        <v>0</v>
      </c>
      <c r="O3171" s="36">
        <f t="shared" si="645"/>
        <v>0</v>
      </c>
      <c r="P3171" s="36">
        <f t="shared" si="646"/>
        <v>0</v>
      </c>
      <c r="Q3171" s="38">
        <v>0</v>
      </c>
      <c r="R3171" s="39" t="str">
        <f t="shared" si="647"/>
        <v xml:space="preserve"> </v>
      </c>
      <c r="S3171" s="40"/>
      <c r="T3171" s="41" t="str">
        <f t="shared" si="648"/>
        <v/>
      </c>
      <c r="U3171" s="41" t="str">
        <f t="shared" si="649"/>
        <v/>
      </c>
      <c r="V3171" s="41">
        <f t="shared" si="638"/>
        <v>0.08</v>
      </c>
    </row>
    <row r="3172" spans="3:22" ht="16.5" customHeight="1" x14ac:dyDescent="0.2">
      <c r="C3172" s="33">
        <v>0</v>
      </c>
      <c r="D3172" s="34">
        <f>_xlfn.XLOOKUP($B3172,[1]Redo!$A:$A,[1]Redo!$AD:$AD)</f>
        <v>0</v>
      </c>
      <c r="E3172" s="35">
        <v>1326</v>
      </c>
      <c r="F3172" s="36">
        <f>_xlfn.XLOOKUP($B3172,'[1]DOT Signs Costs (2)'!$A:$A,'[1]DOT Signs Costs (2)'!$Y:$Y)</f>
        <v>0</v>
      </c>
      <c r="G3172" s="37">
        <f t="shared" si="639"/>
        <v>0</v>
      </c>
      <c r="H3172" s="36">
        <f>_xlfn.XLOOKUP($B3172,'[1]DOT Signs Costs (2)'!$A:$A,'[1]DOT Signs Costs (2)'!$W:$W)</f>
        <v>0</v>
      </c>
      <c r="I3172" s="36">
        <f t="shared" si="637"/>
        <v>0</v>
      </c>
      <c r="J3172" s="36">
        <f t="shared" si="640"/>
        <v>0</v>
      </c>
      <c r="K3172" s="36">
        <f t="shared" si="641"/>
        <v>0</v>
      </c>
      <c r="L3172" s="36">
        <f t="shared" si="642"/>
        <v>0</v>
      </c>
      <c r="M3172" s="36">
        <f t="shared" si="643"/>
        <v>0</v>
      </c>
      <c r="N3172" s="36">
        <f t="shared" si="644"/>
        <v>0</v>
      </c>
      <c r="O3172" s="36">
        <f t="shared" si="645"/>
        <v>0</v>
      </c>
      <c r="P3172" s="36">
        <f t="shared" si="646"/>
        <v>0</v>
      </c>
      <c r="Q3172" s="38">
        <v>0</v>
      </c>
      <c r="R3172" s="39" t="str">
        <f t="shared" si="647"/>
        <v xml:space="preserve"> </v>
      </c>
      <c r="S3172" s="40"/>
      <c r="T3172" s="41" t="str">
        <f t="shared" si="648"/>
        <v/>
      </c>
      <c r="U3172" s="41" t="str">
        <f t="shared" si="649"/>
        <v/>
      </c>
      <c r="V3172" s="41"/>
    </row>
    <row r="3173" spans="3:22" ht="16.5" customHeight="1" x14ac:dyDescent="0.2">
      <c r="C3173" s="33">
        <v>0</v>
      </c>
      <c r="D3173" s="34">
        <f>_xlfn.XLOOKUP($B3173,[1]Redo!$A:$A,[1]Redo!$AD:$AD)</f>
        <v>0</v>
      </c>
      <c r="E3173" s="35">
        <v>1326</v>
      </c>
      <c r="F3173" s="36">
        <f>_xlfn.XLOOKUP($B3173,'[1]DOT Signs Costs (2)'!$A:$A,'[1]DOT Signs Costs (2)'!$Y:$Y)</f>
        <v>0</v>
      </c>
      <c r="G3173" s="37">
        <f t="shared" si="639"/>
        <v>0</v>
      </c>
      <c r="H3173" s="36">
        <f>_xlfn.XLOOKUP($B3173,'[1]DOT Signs Costs (2)'!$A:$A,'[1]DOT Signs Costs (2)'!$W:$W)</f>
        <v>0</v>
      </c>
      <c r="I3173" s="36">
        <f t="shared" si="637"/>
        <v>0</v>
      </c>
      <c r="J3173" s="36">
        <f t="shared" si="640"/>
        <v>0</v>
      </c>
      <c r="K3173" s="36">
        <f t="shared" si="641"/>
        <v>0</v>
      </c>
      <c r="L3173" s="36">
        <f t="shared" si="642"/>
        <v>0</v>
      </c>
      <c r="M3173" s="36">
        <f t="shared" si="643"/>
        <v>0</v>
      </c>
      <c r="N3173" s="36">
        <f t="shared" si="644"/>
        <v>0</v>
      </c>
      <c r="O3173" s="36">
        <f t="shared" si="645"/>
        <v>0</v>
      </c>
      <c r="P3173" s="36">
        <f t="shared" si="646"/>
        <v>0</v>
      </c>
      <c r="Q3173" s="38">
        <v>0</v>
      </c>
      <c r="R3173" s="39" t="str">
        <f t="shared" si="647"/>
        <v xml:space="preserve"> </v>
      </c>
      <c r="S3173" s="40"/>
      <c r="T3173" s="41" t="str">
        <f t="shared" si="648"/>
        <v/>
      </c>
      <c r="U3173" s="41" t="str">
        <f t="shared" si="649"/>
        <v/>
      </c>
      <c r="V3173" s="41">
        <f t="shared" si="638"/>
        <v>0.08</v>
      </c>
    </row>
    <row r="3174" spans="3:22" ht="16.5" customHeight="1" x14ac:dyDescent="0.2">
      <c r="C3174" s="33">
        <v>0</v>
      </c>
      <c r="D3174" s="34">
        <f>_xlfn.XLOOKUP($B3174,[1]Redo!$A:$A,[1]Redo!$AD:$AD)</f>
        <v>0</v>
      </c>
      <c r="E3174" s="35">
        <v>1326</v>
      </c>
      <c r="F3174" s="36">
        <f>_xlfn.XLOOKUP($B3174,'[1]DOT Signs Costs (2)'!$A:$A,'[1]DOT Signs Costs (2)'!$Y:$Y)</f>
        <v>0</v>
      </c>
      <c r="G3174" s="37">
        <f t="shared" si="639"/>
        <v>0</v>
      </c>
      <c r="H3174" s="36">
        <f>_xlfn.XLOOKUP($B3174,'[1]DOT Signs Costs (2)'!$A:$A,'[1]DOT Signs Costs (2)'!$W:$W)</f>
        <v>0</v>
      </c>
      <c r="I3174" s="36">
        <f t="shared" si="637"/>
        <v>0</v>
      </c>
      <c r="J3174" s="36">
        <f t="shared" si="640"/>
        <v>0</v>
      </c>
      <c r="K3174" s="36">
        <f t="shared" si="641"/>
        <v>0</v>
      </c>
      <c r="L3174" s="36">
        <f t="shared" si="642"/>
        <v>0</v>
      </c>
      <c r="M3174" s="36">
        <f t="shared" si="643"/>
        <v>0</v>
      </c>
      <c r="N3174" s="36">
        <f t="shared" si="644"/>
        <v>0</v>
      </c>
      <c r="O3174" s="36">
        <f t="shared" si="645"/>
        <v>0</v>
      </c>
      <c r="P3174" s="36">
        <f t="shared" si="646"/>
        <v>0</v>
      </c>
      <c r="Q3174" s="38">
        <v>0</v>
      </c>
      <c r="R3174" s="39" t="str">
        <f t="shared" si="647"/>
        <v xml:space="preserve"> </v>
      </c>
      <c r="S3174" s="40"/>
      <c r="T3174" s="41" t="str">
        <f t="shared" si="648"/>
        <v/>
      </c>
      <c r="U3174" s="41" t="str">
        <f t="shared" si="649"/>
        <v/>
      </c>
      <c r="V3174" s="41">
        <f t="shared" si="638"/>
        <v>0.08</v>
      </c>
    </row>
    <row r="3175" spans="3:22" ht="16.5" customHeight="1" x14ac:dyDescent="0.2">
      <c r="C3175" s="33">
        <v>0</v>
      </c>
      <c r="D3175" s="34">
        <f>_xlfn.XLOOKUP($B3175,[1]Redo!$A:$A,[1]Redo!$AD:$AD)</f>
        <v>0</v>
      </c>
      <c r="E3175" s="35">
        <v>1326</v>
      </c>
      <c r="F3175" s="36">
        <f>_xlfn.XLOOKUP($B3175,'[1]DOT Signs Costs (2)'!$A:$A,'[1]DOT Signs Costs (2)'!$Y:$Y)</f>
        <v>0</v>
      </c>
      <c r="G3175" s="37">
        <f t="shared" si="639"/>
        <v>0</v>
      </c>
      <c r="H3175" s="36">
        <f>_xlfn.XLOOKUP($B3175,'[1]DOT Signs Costs (2)'!$A:$A,'[1]DOT Signs Costs (2)'!$W:$W)</f>
        <v>0</v>
      </c>
      <c r="I3175" s="36">
        <f t="shared" si="637"/>
        <v>0</v>
      </c>
      <c r="J3175" s="36">
        <f t="shared" si="640"/>
        <v>0</v>
      </c>
      <c r="K3175" s="36">
        <f t="shared" si="641"/>
        <v>0</v>
      </c>
      <c r="L3175" s="36">
        <f t="shared" si="642"/>
        <v>0</v>
      </c>
      <c r="M3175" s="36">
        <f t="shared" si="643"/>
        <v>0</v>
      </c>
      <c r="N3175" s="36">
        <f t="shared" si="644"/>
        <v>0</v>
      </c>
      <c r="O3175" s="36">
        <f t="shared" si="645"/>
        <v>0</v>
      </c>
      <c r="P3175" s="36">
        <f t="shared" si="646"/>
        <v>0</v>
      </c>
      <c r="Q3175" s="38">
        <v>0</v>
      </c>
      <c r="R3175" s="39" t="str">
        <f t="shared" si="647"/>
        <v xml:space="preserve"> </v>
      </c>
      <c r="S3175" s="40"/>
      <c r="T3175" s="41" t="str">
        <f t="shared" si="648"/>
        <v/>
      </c>
      <c r="U3175" s="41" t="str">
        <f t="shared" si="649"/>
        <v/>
      </c>
      <c r="V3175" s="41">
        <f t="shared" si="638"/>
        <v>0.08</v>
      </c>
    </row>
    <row r="3176" spans="3:22" ht="16.5" customHeight="1" x14ac:dyDescent="0.2">
      <c r="C3176" s="33">
        <v>0</v>
      </c>
      <c r="D3176" s="34">
        <f>_xlfn.XLOOKUP($B3176,[1]Redo!$A:$A,[1]Redo!$AD:$AD)</f>
        <v>0</v>
      </c>
      <c r="E3176" s="35">
        <v>1326</v>
      </c>
      <c r="F3176" s="36">
        <f>_xlfn.XLOOKUP($B3176,'[1]DOT Signs Costs (2)'!$A:$A,'[1]DOT Signs Costs (2)'!$Y:$Y)</f>
        <v>0</v>
      </c>
      <c r="G3176" s="37">
        <f t="shared" si="639"/>
        <v>0</v>
      </c>
      <c r="H3176" s="36">
        <f>_xlfn.XLOOKUP($B3176,'[1]DOT Signs Costs (2)'!$A:$A,'[1]DOT Signs Costs (2)'!$W:$W)</f>
        <v>0</v>
      </c>
      <c r="I3176" s="36">
        <f t="shared" si="637"/>
        <v>0</v>
      </c>
      <c r="J3176" s="36">
        <f t="shared" si="640"/>
        <v>0</v>
      </c>
      <c r="K3176" s="36">
        <f t="shared" si="641"/>
        <v>0</v>
      </c>
      <c r="L3176" s="36">
        <f t="shared" si="642"/>
        <v>0</v>
      </c>
      <c r="M3176" s="36">
        <f t="shared" si="643"/>
        <v>0</v>
      </c>
      <c r="N3176" s="36">
        <f t="shared" si="644"/>
        <v>0</v>
      </c>
      <c r="O3176" s="36">
        <f t="shared" si="645"/>
        <v>0</v>
      </c>
      <c r="P3176" s="36">
        <f t="shared" si="646"/>
        <v>0</v>
      </c>
      <c r="Q3176" s="38">
        <v>0</v>
      </c>
      <c r="R3176" s="39" t="str">
        <f t="shared" si="647"/>
        <v xml:space="preserve"> </v>
      </c>
      <c r="S3176" s="40"/>
      <c r="T3176" s="41" t="str">
        <f t="shared" si="648"/>
        <v/>
      </c>
      <c r="U3176" s="41" t="str">
        <f t="shared" si="649"/>
        <v/>
      </c>
      <c r="V3176" s="41">
        <f t="shared" si="638"/>
        <v>0.08</v>
      </c>
    </row>
    <row r="3177" spans="3:22" ht="16.5" customHeight="1" x14ac:dyDescent="0.2">
      <c r="C3177" s="33">
        <v>0</v>
      </c>
      <c r="D3177" s="34">
        <f>_xlfn.XLOOKUP($B3177,[1]Redo!$A:$A,[1]Redo!$AD:$AD)</f>
        <v>0</v>
      </c>
      <c r="E3177" s="35">
        <v>1326</v>
      </c>
      <c r="F3177" s="36">
        <f>_xlfn.XLOOKUP($B3177,'[1]DOT Signs Costs (2)'!$A:$A,'[1]DOT Signs Costs (2)'!$Y:$Y)</f>
        <v>0</v>
      </c>
      <c r="G3177" s="37">
        <f t="shared" si="639"/>
        <v>0</v>
      </c>
      <c r="H3177" s="36">
        <f>_xlfn.XLOOKUP($B3177,'[1]DOT Signs Costs (2)'!$A:$A,'[1]DOT Signs Costs (2)'!$W:$W)</f>
        <v>0</v>
      </c>
      <c r="I3177" s="36">
        <f t="shared" si="637"/>
        <v>0</v>
      </c>
      <c r="J3177" s="36">
        <f t="shared" si="640"/>
        <v>0</v>
      </c>
      <c r="K3177" s="36">
        <f t="shared" si="641"/>
        <v>0</v>
      </c>
      <c r="L3177" s="36">
        <f t="shared" si="642"/>
        <v>0</v>
      </c>
      <c r="M3177" s="36">
        <f t="shared" si="643"/>
        <v>0</v>
      </c>
      <c r="N3177" s="36">
        <f t="shared" si="644"/>
        <v>0</v>
      </c>
      <c r="O3177" s="36">
        <f t="shared" si="645"/>
        <v>0</v>
      </c>
      <c r="P3177" s="36">
        <f t="shared" si="646"/>
        <v>0</v>
      </c>
      <c r="Q3177" s="38">
        <v>0</v>
      </c>
      <c r="R3177" s="39" t="str">
        <f t="shared" si="647"/>
        <v xml:space="preserve"> </v>
      </c>
      <c r="S3177" s="40"/>
      <c r="T3177" s="41" t="str">
        <f t="shared" si="648"/>
        <v/>
      </c>
      <c r="U3177" s="41" t="str">
        <f t="shared" si="649"/>
        <v/>
      </c>
      <c r="V3177" s="41"/>
    </row>
    <row r="3178" spans="3:22" ht="16.5" customHeight="1" x14ac:dyDescent="0.2">
      <c r="C3178" s="33">
        <v>0</v>
      </c>
      <c r="D3178" s="34">
        <f>_xlfn.XLOOKUP($B3178,[1]Redo!$A:$A,[1]Redo!$AD:$AD)</f>
        <v>0</v>
      </c>
      <c r="E3178" s="35">
        <v>1326</v>
      </c>
      <c r="F3178" s="36">
        <f>_xlfn.XLOOKUP($B3178,'[1]DOT Signs Costs (2)'!$A:$A,'[1]DOT Signs Costs (2)'!$Y:$Y)</f>
        <v>0</v>
      </c>
      <c r="G3178" s="37">
        <f t="shared" si="639"/>
        <v>0</v>
      </c>
      <c r="H3178" s="36">
        <f>_xlfn.XLOOKUP($B3178,'[1]DOT Signs Costs (2)'!$A:$A,'[1]DOT Signs Costs (2)'!$W:$W)</f>
        <v>0</v>
      </c>
      <c r="I3178" s="36">
        <f t="shared" si="637"/>
        <v>0</v>
      </c>
      <c r="J3178" s="36">
        <f t="shared" si="640"/>
        <v>0</v>
      </c>
      <c r="K3178" s="36">
        <f t="shared" si="641"/>
        <v>0</v>
      </c>
      <c r="L3178" s="36">
        <f t="shared" si="642"/>
        <v>0</v>
      </c>
      <c r="M3178" s="36">
        <f t="shared" si="643"/>
        <v>0</v>
      </c>
      <c r="N3178" s="36">
        <f t="shared" si="644"/>
        <v>0</v>
      </c>
      <c r="O3178" s="36">
        <f t="shared" si="645"/>
        <v>0</v>
      </c>
      <c r="P3178" s="36">
        <f t="shared" si="646"/>
        <v>0</v>
      </c>
      <c r="Q3178" s="38">
        <v>0</v>
      </c>
      <c r="R3178" s="39" t="str">
        <f t="shared" si="647"/>
        <v xml:space="preserve"> </v>
      </c>
      <c r="S3178" s="40"/>
      <c r="T3178" s="41" t="str">
        <f t="shared" si="648"/>
        <v/>
      </c>
      <c r="U3178" s="41" t="str">
        <f t="shared" si="649"/>
        <v/>
      </c>
      <c r="V3178" s="41">
        <f t="shared" si="638"/>
        <v>0.08</v>
      </c>
    </row>
    <row r="3179" spans="3:22" ht="16.5" customHeight="1" x14ac:dyDescent="0.2">
      <c r="C3179" s="33">
        <v>0</v>
      </c>
      <c r="D3179" s="34">
        <f>_xlfn.XLOOKUP($B3179,[1]Redo!$A:$A,[1]Redo!$AD:$AD)</f>
        <v>0</v>
      </c>
      <c r="E3179" s="35">
        <v>1326</v>
      </c>
      <c r="F3179" s="36">
        <f>_xlfn.XLOOKUP($B3179,'[1]DOT Signs Costs (2)'!$A:$A,'[1]DOT Signs Costs (2)'!$Y:$Y)</f>
        <v>0</v>
      </c>
      <c r="G3179" s="37">
        <f t="shared" si="639"/>
        <v>0</v>
      </c>
      <c r="H3179" s="36">
        <f>_xlfn.XLOOKUP($B3179,'[1]DOT Signs Costs (2)'!$A:$A,'[1]DOT Signs Costs (2)'!$W:$W)</f>
        <v>0</v>
      </c>
      <c r="I3179" s="36">
        <f t="shared" si="637"/>
        <v>0</v>
      </c>
      <c r="J3179" s="36">
        <f t="shared" si="640"/>
        <v>0</v>
      </c>
      <c r="K3179" s="36">
        <f t="shared" si="641"/>
        <v>0</v>
      </c>
      <c r="L3179" s="36">
        <f t="shared" si="642"/>
        <v>0</v>
      </c>
      <c r="M3179" s="36">
        <f t="shared" si="643"/>
        <v>0</v>
      </c>
      <c r="N3179" s="36">
        <f t="shared" si="644"/>
        <v>0</v>
      </c>
      <c r="O3179" s="36">
        <f t="shared" si="645"/>
        <v>0</v>
      </c>
      <c r="P3179" s="36">
        <f t="shared" si="646"/>
        <v>0</v>
      </c>
      <c r="Q3179" s="38">
        <v>0</v>
      </c>
      <c r="R3179" s="39" t="str">
        <f t="shared" si="647"/>
        <v xml:space="preserve"> </v>
      </c>
      <c r="S3179" s="40"/>
      <c r="T3179" s="41" t="str">
        <f t="shared" si="648"/>
        <v/>
      </c>
      <c r="U3179" s="41" t="str">
        <f t="shared" si="649"/>
        <v/>
      </c>
      <c r="V3179" s="41">
        <f t="shared" si="638"/>
        <v>0.08</v>
      </c>
    </row>
    <row r="3180" spans="3:22" ht="16.5" customHeight="1" x14ac:dyDescent="0.2">
      <c r="C3180" s="33">
        <v>0</v>
      </c>
      <c r="D3180" s="34">
        <f>_xlfn.XLOOKUP($B3180,[1]Redo!$A:$A,[1]Redo!$AD:$AD)</f>
        <v>0</v>
      </c>
      <c r="E3180" s="35">
        <v>1326</v>
      </c>
      <c r="F3180" s="36">
        <f>_xlfn.XLOOKUP($B3180,'[1]DOT Signs Costs (2)'!$A:$A,'[1]DOT Signs Costs (2)'!$Y:$Y)</f>
        <v>0</v>
      </c>
      <c r="G3180" s="37">
        <f t="shared" si="639"/>
        <v>0</v>
      </c>
      <c r="H3180" s="36">
        <f>_xlfn.XLOOKUP($B3180,'[1]DOT Signs Costs (2)'!$A:$A,'[1]DOT Signs Costs (2)'!$W:$W)</f>
        <v>0</v>
      </c>
      <c r="I3180" s="36">
        <f t="shared" si="637"/>
        <v>0</v>
      </c>
      <c r="J3180" s="36">
        <f t="shared" si="640"/>
        <v>0</v>
      </c>
      <c r="K3180" s="36">
        <f t="shared" si="641"/>
        <v>0</v>
      </c>
      <c r="L3180" s="36">
        <f t="shared" si="642"/>
        <v>0</v>
      </c>
      <c r="M3180" s="36">
        <f t="shared" si="643"/>
        <v>0</v>
      </c>
      <c r="N3180" s="36">
        <f t="shared" si="644"/>
        <v>0</v>
      </c>
      <c r="O3180" s="36">
        <f t="shared" si="645"/>
        <v>0</v>
      </c>
      <c r="P3180" s="36">
        <f t="shared" si="646"/>
        <v>0</v>
      </c>
      <c r="Q3180" s="38">
        <v>0</v>
      </c>
      <c r="R3180" s="39" t="str">
        <f t="shared" si="647"/>
        <v xml:space="preserve"> </v>
      </c>
      <c r="S3180" s="40"/>
      <c r="T3180" s="41" t="str">
        <f t="shared" si="648"/>
        <v/>
      </c>
      <c r="U3180" s="41" t="str">
        <f t="shared" si="649"/>
        <v/>
      </c>
      <c r="V3180" s="41"/>
    </row>
    <row r="3181" spans="3:22" ht="16.5" customHeight="1" x14ac:dyDescent="0.2">
      <c r="C3181" s="33">
        <v>0</v>
      </c>
      <c r="D3181" s="34">
        <f>_xlfn.XLOOKUP($B3181,[1]Redo!$A:$A,[1]Redo!$AD:$AD)</f>
        <v>0</v>
      </c>
      <c r="E3181" s="35">
        <v>1326</v>
      </c>
      <c r="F3181" s="36">
        <f>_xlfn.XLOOKUP($B3181,'[1]DOT Signs Costs (2)'!$A:$A,'[1]DOT Signs Costs (2)'!$Y:$Y)</f>
        <v>0</v>
      </c>
      <c r="G3181" s="37">
        <f t="shared" si="639"/>
        <v>0</v>
      </c>
      <c r="H3181" s="36">
        <f>_xlfn.XLOOKUP($B3181,'[1]DOT Signs Costs (2)'!$A:$A,'[1]DOT Signs Costs (2)'!$W:$W)</f>
        <v>0</v>
      </c>
      <c r="I3181" s="36">
        <f t="shared" si="637"/>
        <v>0</v>
      </c>
      <c r="J3181" s="36">
        <f t="shared" si="640"/>
        <v>0</v>
      </c>
      <c r="K3181" s="36">
        <f t="shared" si="641"/>
        <v>0</v>
      </c>
      <c r="L3181" s="36">
        <f t="shared" si="642"/>
        <v>0</v>
      </c>
      <c r="M3181" s="36">
        <f t="shared" si="643"/>
        <v>0</v>
      </c>
      <c r="N3181" s="36">
        <f t="shared" si="644"/>
        <v>0</v>
      </c>
      <c r="O3181" s="36">
        <f t="shared" si="645"/>
        <v>0</v>
      </c>
      <c r="P3181" s="36">
        <f t="shared" si="646"/>
        <v>0</v>
      </c>
      <c r="Q3181" s="38">
        <v>0</v>
      </c>
      <c r="R3181" s="39" t="str">
        <f t="shared" si="647"/>
        <v xml:space="preserve"> </v>
      </c>
      <c r="S3181" s="40"/>
      <c r="T3181" s="41" t="str">
        <f t="shared" si="648"/>
        <v/>
      </c>
      <c r="U3181" s="41" t="str">
        <f t="shared" si="649"/>
        <v/>
      </c>
      <c r="V3181" s="41">
        <f t="shared" si="638"/>
        <v>0.08</v>
      </c>
    </row>
    <row r="3182" spans="3:22" ht="16.5" customHeight="1" x14ac:dyDescent="0.2">
      <c r="C3182" s="33">
        <v>0</v>
      </c>
      <c r="D3182" s="34">
        <f>_xlfn.XLOOKUP($B3182,[1]Redo!$A:$A,[1]Redo!$AD:$AD)</f>
        <v>0</v>
      </c>
      <c r="E3182" s="35">
        <v>1326</v>
      </c>
      <c r="F3182" s="36">
        <f>_xlfn.XLOOKUP($B3182,'[1]DOT Signs Costs (2)'!$A:$A,'[1]DOT Signs Costs (2)'!$Y:$Y)</f>
        <v>0</v>
      </c>
      <c r="G3182" s="37">
        <f t="shared" si="639"/>
        <v>0</v>
      </c>
      <c r="H3182" s="36">
        <f>_xlfn.XLOOKUP($B3182,'[1]DOT Signs Costs (2)'!$A:$A,'[1]DOT Signs Costs (2)'!$W:$W)</f>
        <v>0</v>
      </c>
      <c r="I3182" s="36">
        <f t="shared" si="637"/>
        <v>0</v>
      </c>
      <c r="J3182" s="36">
        <f t="shared" si="640"/>
        <v>0</v>
      </c>
      <c r="K3182" s="36">
        <f t="shared" si="641"/>
        <v>0</v>
      </c>
      <c r="L3182" s="36">
        <f t="shared" si="642"/>
        <v>0</v>
      </c>
      <c r="M3182" s="36">
        <f t="shared" si="643"/>
        <v>0</v>
      </c>
      <c r="N3182" s="36">
        <f t="shared" si="644"/>
        <v>0</v>
      </c>
      <c r="O3182" s="36">
        <f t="shared" si="645"/>
        <v>0</v>
      </c>
      <c r="P3182" s="36">
        <f t="shared" si="646"/>
        <v>0</v>
      </c>
      <c r="Q3182" s="38">
        <v>0</v>
      </c>
      <c r="R3182" s="39" t="str">
        <f t="shared" si="647"/>
        <v xml:space="preserve"> </v>
      </c>
      <c r="S3182" s="40"/>
      <c r="T3182" s="41" t="str">
        <f t="shared" si="648"/>
        <v/>
      </c>
      <c r="U3182" s="41" t="str">
        <f t="shared" si="649"/>
        <v/>
      </c>
      <c r="V3182" s="41">
        <f t="shared" si="638"/>
        <v>0.08</v>
      </c>
    </row>
    <row r="3183" spans="3:22" ht="16.5" customHeight="1" x14ac:dyDescent="0.2">
      <c r="C3183" s="33">
        <v>0</v>
      </c>
      <c r="D3183" s="34">
        <f>_xlfn.XLOOKUP($B3183,[1]Redo!$A:$A,[1]Redo!$AD:$AD)</f>
        <v>0</v>
      </c>
      <c r="E3183" s="35">
        <v>1326</v>
      </c>
      <c r="F3183" s="36">
        <f>_xlfn.XLOOKUP($B3183,'[1]DOT Signs Costs (2)'!$A:$A,'[1]DOT Signs Costs (2)'!$Y:$Y)</f>
        <v>0</v>
      </c>
      <c r="G3183" s="37">
        <f t="shared" si="639"/>
        <v>0</v>
      </c>
      <c r="H3183" s="36">
        <f>_xlfn.XLOOKUP($B3183,'[1]DOT Signs Costs (2)'!$A:$A,'[1]DOT Signs Costs (2)'!$W:$W)</f>
        <v>0</v>
      </c>
      <c r="I3183" s="36">
        <f t="shared" si="637"/>
        <v>0</v>
      </c>
      <c r="J3183" s="36">
        <f t="shared" si="640"/>
        <v>0</v>
      </c>
      <c r="K3183" s="36">
        <f t="shared" si="641"/>
        <v>0</v>
      </c>
      <c r="L3183" s="36">
        <f t="shared" si="642"/>
        <v>0</v>
      </c>
      <c r="M3183" s="36">
        <f t="shared" si="643"/>
        <v>0</v>
      </c>
      <c r="N3183" s="36">
        <f t="shared" si="644"/>
        <v>0</v>
      </c>
      <c r="O3183" s="36">
        <f t="shared" si="645"/>
        <v>0</v>
      </c>
      <c r="P3183" s="36">
        <f t="shared" si="646"/>
        <v>0</v>
      </c>
      <c r="Q3183" s="38">
        <v>0</v>
      </c>
      <c r="R3183" s="39" t="str">
        <f t="shared" si="647"/>
        <v xml:space="preserve"> </v>
      </c>
      <c r="S3183" s="40"/>
      <c r="T3183" s="41" t="str">
        <f t="shared" si="648"/>
        <v/>
      </c>
      <c r="U3183" s="41" t="str">
        <f t="shared" si="649"/>
        <v/>
      </c>
      <c r="V3183" s="41">
        <f t="shared" si="638"/>
        <v>0.08</v>
      </c>
    </row>
    <row r="3184" spans="3:22" ht="16.5" customHeight="1" x14ac:dyDescent="0.2">
      <c r="C3184" s="33">
        <v>0</v>
      </c>
      <c r="D3184" s="34">
        <f>_xlfn.XLOOKUP($B3184,[1]Redo!$A:$A,[1]Redo!$AD:$AD)</f>
        <v>0</v>
      </c>
      <c r="E3184" s="35">
        <v>1326</v>
      </c>
      <c r="F3184" s="36">
        <f>_xlfn.XLOOKUP($B3184,'[1]DOT Signs Costs (2)'!$A:$A,'[1]DOT Signs Costs (2)'!$Y:$Y)</f>
        <v>0</v>
      </c>
      <c r="G3184" s="37">
        <f t="shared" si="639"/>
        <v>0</v>
      </c>
      <c r="H3184" s="36">
        <f>_xlfn.XLOOKUP($B3184,'[1]DOT Signs Costs (2)'!$A:$A,'[1]DOT Signs Costs (2)'!$W:$W)</f>
        <v>0</v>
      </c>
      <c r="I3184" s="36">
        <f t="shared" si="637"/>
        <v>0</v>
      </c>
      <c r="J3184" s="36">
        <f t="shared" si="640"/>
        <v>0</v>
      </c>
      <c r="K3184" s="36">
        <f t="shared" si="641"/>
        <v>0</v>
      </c>
      <c r="L3184" s="36">
        <f t="shared" si="642"/>
        <v>0</v>
      </c>
      <c r="M3184" s="36">
        <f t="shared" si="643"/>
        <v>0</v>
      </c>
      <c r="N3184" s="36">
        <f t="shared" si="644"/>
        <v>0</v>
      </c>
      <c r="O3184" s="36">
        <f t="shared" si="645"/>
        <v>0</v>
      </c>
      <c r="P3184" s="36">
        <f t="shared" si="646"/>
        <v>0</v>
      </c>
      <c r="Q3184" s="38">
        <v>0</v>
      </c>
      <c r="R3184" s="39" t="str">
        <f t="shared" si="647"/>
        <v xml:space="preserve"> </v>
      </c>
      <c r="S3184" s="40"/>
      <c r="T3184" s="41" t="str">
        <f t="shared" si="648"/>
        <v/>
      </c>
      <c r="U3184" s="41" t="str">
        <f t="shared" si="649"/>
        <v/>
      </c>
      <c r="V3184" s="41">
        <f t="shared" si="638"/>
        <v>0.08</v>
      </c>
    </row>
    <row r="3185" spans="3:22" ht="16.5" customHeight="1" x14ac:dyDescent="0.2">
      <c r="C3185" s="33">
        <v>0</v>
      </c>
      <c r="D3185" s="34">
        <f>_xlfn.XLOOKUP($B3185,[1]Redo!$A:$A,[1]Redo!$AD:$AD)</f>
        <v>0</v>
      </c>
      <c r="E3185" s="35">
        <v>1326</v>
      </c>
      <c r="F3185" s="36">
        <f>_xlfn.XLOOKUP($B3185,'[1]DOT Signs Costs (2)'!$A:$A,'[1]DOT Signs Costs (2)'!$Y:$Y)</f>
        <v>0</v>
      </c>
      <c r="G3185" s="37">
        <f t="shared" si="639"/>
        <v>0</v>
      </c>
      <c r="H3185" s="36">
        <f>_xlfn.XLOOKUP($B3185,'[1]DOT Signs Costs (2)'!$A:$A,'[1]DOT Signs Costs (2)'!$W:$W)</f>
        <v>0</v>
      </c>
      <c r="I3185" s="36">
        <f t="shared" si="637"/>
        <v>0</v>
      </c>
      <c r="J3185" s="36">
        <f t="shared" si="640"/>
        <v>0</v>
      </c>
      <c r="K3185" s="36">
        <f t="shared" si="641"/>
        <v>0</v>
      </c>
      <c r="L3185" s="36">
        <f t="shared" si="642"/>
        <v>0</v>
      </c>
      <c r="M3185" s="36">
        <f t="shared" si="643"/>
        <v>0</v>
      </c>
      <c r="N3185" s="36">
        <f t="shared" si="644"/>
        <v>0</v>
      </c>
      <c r="O3185" s="36">
        <f t="shared" si="645"/>
        <v>0</v>
      </c>
      <c r="P3185" s="36">
        <f t="shared" si="646"/>
        <v>0</v>
      </c>
      <c r="Q3185" s="38">
        <v>0</v>
      </c>
      <c r="R3185" s="39" t="str">
        <f t="shared" si="647"/>
        <v xml:space="preserve"> </v>
      </c>
      <c r="S3185" s="40"/>
      <c r="T3185" s="41" t="str">
        <f t="shared" si="648"/>
        <v/>
      </c>
      <c r="U3185" s="41" t="str">
        <f t="shared" si="649"/>
        <v/>
      </c>
      <c r="V3185" s="41">
        <f t="shared" si="638"/>
        <v>0.08</v>
      </c>
    </row>
    <row r="3186" spans="3:22" ht="16.5" customHeight="1" x14ac:dyDescent="0.2">
      <c r="C3186" s="33">
        <v>0</v>
      </c>
      <c r="D3186" s="34">
        <f>_xlfn.XLOOKUP($B3186,[1]Redo!$A:$A,[1]Redo!$AD:$AD)</f>
        <v>0</v>
      </c>
      <c r="E3186" s="35">
        <v>1326</v>
      </c>
      <c r="F3186" s="36">
        <f>_xlfn.XLOOKUP($B3186,'[1]DOT Signs Costs (2)'!$A:$A,'[1]DOT Signs Costs (2)'!$Y:$Y)</f>
        <v>0</v>
      </c>
      <c r="G3186" s="37">
        <f t="shared" si="639"/>
        <v>0</v>
      </c>
      <c r="H3186" s="36">
        <f>_xlfn.XLOOKUP($B3186,'[1]DOT Signs Costs (2)'!$A:$A,'[1]DOT Signs Costs (2)'!$W:$W)</f>
        <v>0</v>
      </c>
      <c r="I3186" s="36">
        <f t="shared" si="637"/>
        <v>0</v>
      </c>
      <c r="J3186" s="36">
        <f t="shared" si="640"/>
        <v>0</v>
      </c>
      <c r="K3186" s="36">
        <f t="shared" si="641"/>
        <v>0</v>
      </c>
      <c r="L3186" s="36">
        <f t="shared" si="642"/>
        <v>0</v>
      </c>
      <c r="M3186" s="36">
        <f t="shared" si="643"/>
        <v>0</v>
      </c>
      <c r="N3186" s="36">
        <f t="shared" si="644"/>
        <v>0</v>
      </c>
      <c r="O3186" s="36">
        <f t="shared" si="645"/>
        <v>0</v>
      </c>
      <c r="P3186" s="36">
        <f t="shared" si="646"/>
        <v>0</v>
      </c>
      <c r="Q3186" s="38">
        <v>0</v>
      </c>
      <c r="R3186" s="39" t="str">
        <f t="shared" si="647"/>
        <v xml:space="preserve"> </v>
      </c>
      <c r="S3186" s="40"/>
      <c r="T3186" s="41" t="str">
        <f t="shared" si="648"/>
        <v/>
      </c>
      <c r="U3186" s="41" t="str">
        <f t="shared" si="649"/>
        <v/>
      </c>
      <c r="V3186" s="41"/>
    </row>
    <row r="3187" spans="3:22" ht="16.5" customHeight="1" x14ac:dyDescent="0.2">
      <c r="C3187" s="33">
        <v>0</v>
      </c>
      <c r="D3187" s="34">
        <f>_xlfn.XLOOKUP($B3187,[1]Redo!$A:$A,[1]Redo!$AD:$AD)</f>
        <v>0</v>
      </c>
      <c r="E3187" s="35">
        <v>1326</v>
      </c>
      <c r="F3187" s="36">
        <f>_xlfn.XLOOKUP($B3187,'[1]DOT Signs Costs (2)'!$A:$A,'[1]DOT Signs Costs (2)'!$Y:$Y)</f>
        <v>0</v>
      </c>
      <c r="G3187" s="37">
        <f t="shared" si="639"/>
        <v>0</v>
      </c>
      <c r="H3187" s="36">
        <f>_xlfn.XLOOKUP($B3187,'[1]DOT Signs Costs (2)'!$A:$A,'[1]DOT Signs Costs (2)'!$W:$W)</f>
        <v>0</v>
      </c>
      <c r="I3187" s="36">
        <f t="shared" si="637"/>
        <v>0</v>
      </c>
      <c r="J3187" s="36">
        <f t="shared" si="640"/>
        <v>0</v>
      </c>
      <c r="K3187" s="36">
        <f t="shared" si="641"/>
        <v>0</v>
      </c>
      <c r="L3187" s="36">
        <f t="shared" si="642"/>
        <v>0</v>
      </c>
      <c r="M3187" s="36">
        <f t="shared" si="643"/>
        <v>0</v>
      </c>
      <c r="N3187" s="36">
        <f t="shared" si="644"/>
        <v>0</v>
      </c>
      <c r="O3187" s="36">
        <f t="shared" si="645"/>
        <v>0</v>
      </c>
      <c r="P3187" s="36">
        <f t="shared" si="646"/>
        <v>0</v>
      </c>
      <c r="Q3187" s="38">
        <v>0</v>
      </c>
      <c r="R3187" s="39" t="str">
        <f t="shared" si="647"/>
        <v xml:space="preserve"> </v>
      </c>
      <c r="S3187" s="40"/>
      <c r="T3187" s="41" t="str">
        <f t="shared" si="648"/>
        <v/>
      </c>
      <c r="U3187" s="41" t="str">
        <f t="shared" si="649"/>
        <v/>
      </c>
      <c r="V3187" s="41">
        <f t="shared" si="638"/>
        <v>0.08</v>
      </c>
    </row>
    <row r="3188" spans="3:22" ht="16.5" customHeight="1" x14ac:dyDescent="0.2">
      <c r="C3188" s="33">
        <v>0</v>
      </c>
      <c r="D3188" s="34">
        <f>_xlfn.XLOOKUP($B3188,[1]Redo!$A:$A,[1]Redo!$AD:$AD)</f>
        <v>0</v>
      </c>
      <c r="E3188" s="35">
        <v>1326</v>
      </c>
      <c r="F3188" s="36">
        <f>_xlfn.XLOOKUP($B3188,'[1]DOT Signs Costs (2)'!$A:$A,'[1]DOT Signs Costs (2)'!$Y:$Y)</f>
        <v>0</v>
      </c>
      <c r="G3188" s="37">
        <f t="shared" si="639"/>
        <v>0</v>
      </c>
      <c r="H3188" s="36">
        <f>_xlfn.XLOOKUP($B3188,'[1]DOT Signs Costs (2)'!$A:$A,'[1]DOT Signs Costs (2)'!$W:$W)</f>
        <v>0</v>
      </c>
      <c r="I3188" s="36">
        <f t="shared" si="637"/>
        <v>0</v>
      </c>
      <c r="J3188" s="36">
        <f t="shared" si="640"/>
        <v>0</v>
      </c>
      <c r="K3188" s="36">
        <f t="shared" si="641"/>
        <v>0</v>
      </c>
      <c r="L3188" s="36">
        <f t="shared" si="642"/>
        <v>0</v>
      </c>
      <c r="M3188" s="36">
        <f t="shared" si="643"/>
        <v>0</v>
      </c>
      <c r="N3188" s="36">
        <f t="shared" si="644"/>
        <v>0</v>
      </c>
      <c r="O3188" s="36">
        <f t="shared" si="645"/>
        <v>0</v>
      </c>
      <c r="P3188" s="36">
        <f t="shared" si="646"/>
        <v>0</v>
      </c>
      <c r="Q3188" s="38">
        <v>0</v>
      </c>
      <c r="R3188" s="39" t="str">
        <f t="shared" si="647"/>
        <v xml:space="preserve"> </v>
      </c>
      <c r="S3188" s="40"/>
      <c r="T3188" s="41" t="str">
        <f t="shared" si="648"/>
        <v/>
      </c>
      <c r="U3188" s="41" t="str">
        <f t="shared" si="649"/>
        <v/>
      </c>
      <c r="V3188" s="41"/>
    </row>
    <row r="3189" spans="3:22" ht="16.5" customHeight="1" x14ac:dyDescent="0.2">
      <c r="C3189" s="33">
        <v>0</v>
      </c>
      <c r="D3189" s="34">
        <f>_xlfn.XLOOKUP($B3189,[1]Redo!$A:$A,[1]Redo!$AD:$AD)</f>
        <v>0</v>
      </c>
      <c r="E3189" s="35">
        <v>1326</v>
      </c>
      <c r="F3189" s="36">
        <f>_xlfn.XLOOKUP($B3189,'[1]DOT Signs Costs (2)'!$A:$A,'[1]DOT Signs Costs (2)'!$Y:$Y)</f>
        <v>0</v>
      </c>
      <c r="G3189" s="37">
        <f t="shared" si="639"/>
        <v>0</v>
      </c>
      <c r="H3189" s="36">
        <f>_xlfn.XLOOKUP($B3189,'[1]DOT Signs Costs (2)'!$A:$A,'[1]DOT Signs Costs (2)'!$W:$W)</f>
        <v>0</v>
      </c>
      <c r="I3189" s="36">
        <f t="shared" si="637"/>
        <v>0</v>
      </c>
      <c r="J3189" s="36">
        <f t="shared" si="640"/>
        <v>0</v>
      </c>
      <c r="K3189" s="36">
        <f t="shared" si="641"/>
        <v>0</v>
      </c>
      <c r="L3189" s="36">
        <f t="shared" si="642"/>
        <v>0</v>
      </c>
      <c r="M3189" s="36">
        <f t="shared" si="643"/>
        <v>0</v>
      </c>
      <c r="N3189" s="36">
        <f t="shared" si="644"/>
        <v>0</v>
      </c>
      <c r="O3189" s="36">
        <f t="shared" si="645"/>
        <v>0</v>
      </c>
      <c r="P3189" s="36">
        <f t="shared" si="646"/>
        <v>0</v>
      </c>
      <c r="Q3189" s="38">
        <v>0</v>
      </c>
      <c r="R3189" s="39" t="str">
        <f t="shared" si="647"/>
        <v xml:space="preserve"> </v>
      </c>
      <c r="S3189" s="40"/>
      <c r="T3189" s="41" t="str">
        <f t="shared" si="648"/>
        <v/>
      </c>
      <c r="U3189" s="41" t="str">
        <f t="shared" si="649"/>
        <v/>
      </c>
      <c r="V3189" s="41"/>
    </row>
    <row r="3190" spans="3:22" ht="16.5" customHeight="1" x14ac:dyDescent="0.2">
      <c r="C3190" s="33">
        <v>0</v>
      </c>
      <c r="D3190" s="34">
        <f>_xlfn.XLOOKUP($B3190,[1]Redo!$A:$A,[1]Redo!$AD:$AD)</f>
        <v>0</v>
      </c>
      <c r="E3190" s="35">
        <v>1326</v>
      </c>
      <c r="F3190" s="36">
        <f>_xlfn.XLOOKUP($B3190,'[1]DOT Signs Costs (2)'!$A:$A,'[1]DOT Signs Costs (2)'!$Y:$Y)</f>
        <v>0</v>
      </c>
      <c r="G3190" s="37">
        <f t="shared" si="639"/>
        <v>0</v>
      </c>
      <c r="H3190" s="36">
        <f>_xlfn.XLOOKUP($B3190,'[1]DOT Signs Costs (2)'!$A:$A,'[1]DOT Signs Costs (2)'!$W:$W)</f>
        <v>0</v>
      </c>
      <c r="I3190" s="36">
        <f t="shared" si="637"/>
        <v>0</v>
      </c>
      <c r="J3190" s="36">
        <f t="shared" si="640"/>
        <v>0</v>
      </c>
      <c r="K3190" s="36">
        <f t="shared" si="641"/>
        <v>0</v>
      </c>
      <c r="L3190" s="36">
        <f t="shared" si="642"/>
        <v>0</v>
      </c>
      <c r="M3190" s="36">
        <f t="shared" si="643"/>
        <v>0</v>
      </c>
      <c r="N3190" s="36">
        <f t="shared" si="644"/>
        <v>0</v>
      </c>
      <c r="O3190" s="36">
        <f t="shared" si="645"/>
        <v>0</v>
      </c>
      <c r="P3190" s="36">
        <f t="shared" si="646"/>
        <v>0</v>
      </c>
      <c r="Q3190" s="38">
        <v>0</v>
      </c>
      <c r="R3190" s="39" t="str">
        <f t="shared" si="647"/>
        <v xml:space="preserve"> </v>
      </c>
      <c r="S3190" s="40"/>
      <c r="T3190" s="41" t="str">
        <f t="shared" si="648"/>
        <v/>
      </c>
      <c r="U3190" s="41" t="str">
        <f t="shared" si="649"/>
        <v/>
      </c>
      <c r="V3190" s="41">
        <f t="shared" si="638"/>
        <v>0.08</v>
      </c>
    </row>
    <row r="3191" spans="3:22" ht="16.5" customHeight="1" x14ac:dyDescent="0.2">
      <c r="C3191" s="33">
        <v>0</v>
      </c>
      <c r="D3191" s="34">
        <f>_xlfn.XLOOKUP($B3191,[1]Redo!$A:$A,[1]Redo!$AD:$AD)</f>
        <v>0</v>
      </c>
      <c r="E3191" s="35">
        <v>1326</v>
      </c>
      <c r="F3191" s="36">
        <f>_xlfn.XLOOKUP($B3191,'[1]DOT Signs Costs (2)'!$A:$A,'[1]DOT Signs Costs (2)'!$Y:$Y)</f>
        <v>0</v>
      </c>
      <c r="G3191" s="37">
        <f t="shared" si="639"/>
        <v>0</v>
      </c>
      <c r="H3191" s="36">
        <f>_xlfn.XLOOKUP($B3191,'[1]DOT Signs Costs (2)'!$A:$A,'[1]DOT Signs Costs (2)'!$W:$W)</f>
        <v>0</v>
      </c>
      <c r="I3191" s="36">
        <f t="shared" si="637"/>
        <v>0</v>
      </c>
      <c r="J3191" s="36">
        <f t="shared" si="640"/>
        <v>0</v>
      </c>
      <c r="K3191" s="36">
        <f t="shared" si="641"/>
        <v>0</v>
      </c>
      <c r="L3191" s="36">
        <f t="shared" si="642"/>
        <v>0</v>
      </c>
      <c r="M3191" s="36">
        <f t="shared" si="643"/>
        <v>0</v>
      </c>
      <c r="N3191" s="36">
        <f t="shared" si="644"/>
        <v>0</v>
      </c>
      <c r="O3191" s="36">
        <f t="shared" si="645"/>
        <v>0</v>
      </c>
      <c r="P3191" s="36">
        <f t="shared" si="646"/>
        <v>0</v>
      </c>
      <c r="Q3191" s="38">
        <v>0</v>
      </c>
      <c r="R3191" s="39" t="str">
        <f t="shared" si="647"/>
        <v xml:space="preserve"> </v>
      </c>
      <c r="S3191" s="40"/>
      <c r="T3191" s="41" t="str">
        <f t="shared" si="648"/>
        <v/>
      </c>
      <c r="U3191" s="41" t="str">
        <f t="shared" si="649"/>
        <v/>
      </c>
      <c r="V3191" s="41">
        <f t="shared" si="638"/>
        <v>0.08</v>
      </c>
    </row>
    <row r="3192" spans="3:22" ht="16.5" customHeight="1" x14ac:dyDescent="0.2">
      <c r="C3192" s="33">
        <v>0</v>
      </c>
      <c r="D3192" s="34">
        <f>_xlfn.XLOOKUP($B3192,[1]Redo!$A:$A,[1]Redo!$AD:$AD)</f>
        <v>0</v>
      </c>
      <c r="E3192" s="35">
        <v>1326</v>
      </c>
      <c r="F3192" s="36">
        <f>_xlfn.XLOOKUP($B3192,'[1]DOT Signs Costs (2)'!$A:$A,'[1]DOT Signs Costs (2)'!$Y:$Y)</f>
        <v>0</v>
      </c>
      <c r="G3192" s="37">
        <f t="shared" si="639"/>
        <v>0</v>
      </c>
      <c r="H3192" s="36">
        <f>_xlfn.XLOOKUP($B3192,'[1]DOT Signs Costs (2)'!$A:$A,'[1]DOT Signs Costs (2)'!$W:$W)</f>
        <v>0</v>
      </c>
      <c r="I3192" s="36">
        <f t="shared" si="637"/>
        <v>0</v>
      </c>
      <c r="J3192" s="36">
        <f t="shared" si="640"/>
        <v>0</v>
      </c>
      <c r="K3192" s="36">
        <f t="shared" si="641"/>
        <v>0</v>
      </c>
      <c r="L3192" s="36">
        <f t="shared" si="642"/>
        <v>0</v>
      </c>
      <c r="M3192" s="36">
        <f t="shared" si="643"/>
        <v>0</v>
      </c>
      <c r="N3192" s="36">
        <f t="shared" si="644"/>
        <v>0</v>
      </c>
      <c r="O3192" s="36">
        <f t="shared" si="645"/>
        <v>0</v>
      </c>
      <c r="P3192" s="36">
        <f t="shared" si="646"/>
        <v>0</v>
      </c>
      <c r="Q3192" s="38">
        <v>0</v>
      </c>
      <c r="R3192" s="39" t="str">
        <f t="shared" si="647"/>
        <v xml:space="preserve"> </v>
      </c>
      <c r="S3192" s="40"/>
      <c r="T3192" s="41" t="str">
        <f t="shared" si="648"/>
        <v/>
      </c>
      <c r="U3192" s="41" t="str">
        <f t="shared" si="649"/>
        <v/>
      </c>
      <c r="V3192" s="41">
        <f t="shared" si="638"/>
        <v>0.08</v>
      </c>
    </row>
    <row r="3193" spans="3:22" ht="16.5" customHeight="1" x14ac:dyDescent="0.2">
      <c r="C3193" s="33">
        <v>0</v>
      </c>
      <c r="D3193" s="34">
        <f>_xlfn.XLOOKUP($B3193,[1]Redo!$A:$A,[1]Redo!$AD:$AD)</f>
        <v>0</v>
      </c>
      <c r="E3193" s="35">
        <v>1326</v>
      </c>
      <c r="F3193" s="36">
        <f>_xlfn.XLOOKUP($B3193,'[1]DOT Signs Costs (2)'!$A:$A,'[1]DOT Signs Costs (2)'!$Y:$Y)</f>
        <v>0</v>
      </c>
      <c r="G3193" s="37">
        <f t="shared" si="639"/>
        <v>0</v>
      </c>
      <c r="H3193" s="36">
        <f>_xlfn.XLOOKUP($B3193,'[1]DOT Signs Costs (2)'!$A:$A,'[1]DOT Signs Costs (2)'!$W:$W)</f>
        <v>0</v>
      </c>
      <c r="I3193" s="36">
        <f t="shared" si="637"/>
        <v>0</v>
      </c>
      <c r="J3193" s="36">
        <f t="shared" si="640"/>
        <v>0</v>
      </c>
      <c r="K3193" s="36">
        <f t="shared" si="641"/>
        <v>0</v>
      </c>
      <c r="L3193" s="36">
        <f t="shared" si="642"/>
        <v>0</v>
      </c>
      <c r="M3193" s="36">
        <f t="shared" si="643"/>
        <v>0</v>
      </c>
      <c r="N3193" s="36">
        <f t="shared" si="644"/>
        <v>0</v>
      </c>
      <c r="O3193" s="36">
        <f t="shared" si="645"/>
        <v>0</v>
      </c>
      <c r="P3193" s="36">
        <f t="shared" si="646"/>
        <v>0</v>
      </c>
      <c r="Q3193" s="38">
        <v>0</v>
      </c>
      <c r="R3193" s="39" t="str">
        <f t="shared" si="647"/>
        <v xml:space="preserve"> </v>
      </c>
      <c r="S3193" s="40"/>
      <c r="T3193" s="41" t="str">
        <f t="shared" si="648"/>
        <v/>
      </c>
      <c r="U3193" s="41" t="str">
        <f t="shared" si="649"/>
        <v/>
      </c>
      <c r="V3193" s="41">
        <f t="shared" si="638"/>
        <v>0.08</v>
      </c>
    </row>
    <row r="3194" spans="3:22" ht="16.5" customHeight="1" x14ac:dyDescent="0.2">
      <c r="C3194" s="33">
        <v>0</v>
      </c>
      <c r="D3194" s="34">
        <f>_xlfn.XLOOKUP($B3194,[1]Redo!$A:$A,[1]Redo!$AD:$AD)</f>
        <v>0</v>
      </c>
      <c r="E3194" s="35">
        <v>1326</v>
      </c>
      <c r="F3194" s="36">
        <f>_xlfn.XLOOKUP($B3194,'[1]DOT Signs Costs (2)'!$A:$A,'[1]DOT Signs Costs (2)'!$Y:$Y)</f>
        <v>0</v>
      </c>
      <c r="G3194" s="37">
        <f t="shared" si="639"/>
        <v>0</v>
      </c>
      <c r="H3194" s="36">
        <f>_xlfn.XLOOKUP($B3194,'[1]DOT Signs Costs (2)'!$A:$A,'[1]DOT Signs Costs (2)'!$W:$W)</f>
        <v>0</v>
      </c>
      <c r="I3194" s="36">
        <f t="shared" si="637"/>
        <v>0</v>
      </c>
      <c r="J3194" s="36">
        <f t="shared" si="640"/>
        <v>0</v>
      </c>
      <c r="K3194" s="36">
        <f t="shared" si="641"/>
        <v>0</v>
      </c>
      <c r="L3194" s="36">
        <f t="shared" si="642"/>
        <v>0</v>
      </c>
      <c r="M3194" s="36">
        <f t="shared" si="643"/>
        <v>0</v>
      </c>
      <c r="N3194" s="36">
        <f t="shared" si="644"/>
        <v>0</v>
      </c>
      <c r="O3194" s="36">
        <f t="shared" si="645"/>
        <v>0</v>
      </c>
      <c r="P3194" s="36">
        <f t="shared" si="646"/>
        <v>0</v>
      </c>
      <c r="Q3194" s="38">
        <v>0</v>
      </c>
      <c r="R3194" s="39" t="str">
        <f t="shared" si="647"/>
        <v xml:space="preserve"> </v>
      </c>
      <c r="S3194" s="40"/>
      <c r="T3194" s="41" t="str">
        <f t="shared" si="648"/>
        <v/>
      </c>
      <c r="U3194" s="41" t="str">
        <f t="shared" si="649"/>
        <v/>
      </c>
      <c r="V3194" s="41"/>
    </row>
    <row r="3195" spans="3:22" ht="16.5" customHeight="1" x14ac:dyDescent="0.2">
      <c r="C3195" s="33">
        <v>0</v>
      </c>
      <c r="D3195" s="34">
        <f>_xlfn.XLOOKUP($B3195,[1]Redo!$A:$A,[1]Redo!$AD:$AD)</f>
        <v>0</v>
      </c>
      <c r="E3195" s="35">
        <v>1326</v>
      </c>
      <c r="F3195" s="36">
        <f>_xlfn.XLOOKUP($B3195,'[1]DOT Signs Costs (2)'!$A:$A,'[1]DOT Signs Costs (2)'!$Y:$Y)</f>
        <v>0</v>
      </c>
      <c r="G3195" s="37">
        <f t="shared" si="639"/>
        <v>0</v>
      </c>
      <c r="H3195" s="36">
        <f>_xlfn.XLOOKUP($B3195,'[1]DOT Signs Costs (2)'!$A:$A,'[1]DOT Signs Costs (2)'!$W:$W)</f>
        <v>0</v>
      </c>
      <c r="I3195" s="36">
        <f t="shared" si="637"/>
        <v>0</v>
      </c>
      <c r="J3195" s="36">
        <f t="shared" si="640"/>
        <v>0</v>
      </c>
      <c r="K3195" s="36">
        <f t="shared" si="641"/>
        <v>0</v>
      </c>
      <c r="L3195" s="36">
        <f t="shared" si="642"/>
        <v>0</v>
      </c>
      <c r="M3195" s="36">
        <f t="shared" si="643"/>
        <v>0</v>
      </c>
      <c r="N3195" s="36">
        <f t="shared" si="644"/>
        <v>0</v>
      </c>
      <c r="O3195" s="36">
        <f t="shared" si="645"/>
        <v>0</v>
      </c>
      <c r="P3195" s="36">
        <f t="shared" si="646"/>
        <v>0</v>
      </c>
      <c r="Q3195" s="38">
        <v>0</v>
      </c>
      <c r="R3195" s="39" t="str">
        <f t="shared" si="647"/>
        <v xml:space="preserve"> </v>
      </c>
      <c r="S3195" s="40"/>
      <c r="T3195" s="41" t="str">
        <f t="shared" si="648"/>
        <v/>
      </c>
      <c r="U3195" s="41" t="str">
        <f t="shared" si="649"/>
        <v/>
      </c>
      <c r="V3195" s="41"/>
    </row>
    <row r="3196" spans="3:22" ht="16.5" customHeight="1" x14ac:dyDescent="0.2">
      <c r="C3196" s="33">
        <v>0</v>
      </c>
      <c r="D3196" s="34">
        <f>_xlfn.XLOOKUP($B3196,[1]Redo!$A:$A,[1]Redo!$AD:$AD)</f>
        <v>0</v>
      </c>
      <c r="E3196" s="35">
        <v>1326</v>
      </c>
      <c r="F3196" s="36">
        <f>_xlfn.XLOOKUP($B3196,'[1]DOT Signs Costs (2)'!$A:$A,'[1]DOT Signs Costs (2)'!$Y:$Y)</f>
        <v>0</v>
      </c>
      <c r="G3196" s="37">
        <f t="shared" si="639"/>
        <v>0</v>
      </c>
      <c r="H3196" s="36">
        <f>_xlfn.XLOOKUP($B3196,'[1]DOT Signs Costs (2)'!$A:$A,'[1]DOT Signs Costs (2)'!$W:$W)</f>
        <v>0</v>
      </c>
      <c r="I3196" s="36">
        <f t="shared" si="637"/>
        <v>0</v>
      </c>
      <c r="J3196" s="36">
        <f t="shared" si="640"/>
        <v>0</v>
      </c>
      <c r="K3196" s="36">
        <f t="shared" si="641"/>
        <v>0</v>
      </c>
      <c r="L3196" s="36">
        <f t="shared" si="642"/>
        <v>0</v>
      </c>
      <c r="M3196" s="36">
        <f t="shared" si="643"/>
        <v>0</v>
      </c>
      <c r="N3196" s="36">
        <f t="shared" si="644"/>
        <v>0</v>
      </c>
      <c r="O3196" s="36">
        <f t="shared" si="645"/>
        <v>0</v>
      </c>
      <c r="P3196" s="36">
        <f t="shared" si="646"/>
        <v>0</v>
      </c>
      <c r="Q3196" s="38">
        <v>0</v>
      </c>
      <c r="R3196" s="39" t="str">
        <f t="shared" si="647"/>
        <v xml:space="preserve"> </v>
      </c>
      <c r="S3196" s="40"/>
      <c r="T3196" s="41" t="str">
        <f t="shared" si="648"/>
        <v/>
      </c>
      <c r="U3196" s="41" t="str">
        <f t="shared" si="649"/>
        <v/>
      </c>
      <c r="V3196" s="41"/>
    </row>
    <row r="3197" spans="3:22" ht="16.5" customHeight="1" x14ac:dyDescent="0.2">
      <c r="C3197" s="33">
        <v>0</v>
      </c>
      <c r="D3197" s="34">
        <f>_xlfn.XLOOKUP($B3197,[1]Redo!$A:$A,[1]Redo!$AD:$AD)</f>
        <v>0</v>
      </c>
      <c r="E3197" s="35">
        <v>1326</v>
      </c>
      <c r="F3197" s="36">
        <f>_xlfn.XLOOKUP($B3197,'[1]DOT Signs Costs (2)'!$A:$A,'[1]DOT Signs Costs (2)'!$Y:$Y)</f>
        <v>0</v>
      </c>
      <c r="G3197" s="37">
        <f t="shared" si="639"/>
        <v>0</v>
      </c>
      <c r="H3197" s="36">
        <f>_xlfn.XLOOKUP($B3197,'[1]DOT Signs Costs (2)'!$A:$A,'[1]DOT Signs Costs (2)'!$W:$W)</f>
        <v>0</v>
      </c>
      <c r="I3197" s="36">
        <f t="shared" si="637"/>
        <v>0</v>
      </c>
      <c r="J3197" s="36">
        <f t="shared" si="640"/>
        <v>0</v>
      </c>
      <c r="K3197" s="36">
        <f t="shared" si="641"/>
        <v>0</v>
      </c>
      <c r="L3197" s="36">
        <f t="shared" si="642"/>
        <v>0</v>
      </c>
      <c r="M3197" s="36">
        <f t="shared" si="643"/>
        <v>0</v>
      </c>
      <c r="N3197" s="36">
        <f t="shared" si="644"/>
        <v>0</v>
      </c>
      <c r="O3197" s="36">
        <f t="shared" si="645"/>
        <v>0</v>
      </c>
      <c r="P3197" s="36">
        <f t="shared" si="646"/>
        <v>0</v>
      </c>
      <c r="Q3197" s="38">
        <v>0</v>
      </c>
      <c r="R3197" s="39" t="str">
        <f t="shared" si="647"/>
        <v xml:space="preserve"> </v>
      </c>
      <c r="S3197" s="40"/>
      <c r="T3197" s="41" t="str">
        <f t="shared" si="648"/>
        <v/>
      </c>
      <c r="U3197" s="41" t="str">
        <f t="shared" si="649"/>
        <v/>
      </c>
      <c r="V3197" s="41">
        <f t="shared" si="638"/>
        <v>0.08</v>
      </c>
    </row>
    <row r="3198" spans="3:22" ht="16.5" customHeight="1" x14ac:dyDescent="0.2">
      <c r="C3198" s="33">
        <v>0</v>
      </c>
      <c r="D3198" s="34">
        <f>_xlfn.XLOOKUP($B3198,[1]Redo!$A:$A,[1]Redo!$AD:$AD)</f>
        <v>0</v>
      </c>
      <c r="E3198" s="35">
        <v>1326</v>
      </c>
      <c r="F3198" s="36">
        <f>_xlfn.XLOOKUP($B3198,'[1]DOT Signs Costs (2)'!$A:$A,'[1]DOT Signs Costs (2)'!$Y:$Y)</f>
        <v>0</v>
      </c>
      <c r="G3198" s="37">
        <f t="shared" si="639"/>
        <v>0</v>
      </c>
      <c r="H3198" s="36">
        <f>_xlfn.XLOOKUP($B3198,'[1]DOT Signs Costs (2)'!$A:$A,'[1]DOT Signs Costs (2)'!$W:$W)</f>
        <v>0</v>
      </c>
      <c r="I3198" s="36">
        <f t="shared" si="637"/>
        <v>0</v>
      </c>
      <c r="J3198" s="36">
        <f t="shared" si="640"/>
        <v>0</v>
      </c>
      <c r="K3198" s="36">
        <f t="shared" si="641"/>
        <v>0</v>
      </c>
      <c r="L3198" s="36">
        <f t="shared" si="642"/>
        <v>0</v>
      </c>
      <c r="M3198" s="36">
        <f t="shared" si="643"/>
        <v>0</v>
      </c>
      <c r="N3198" s="36">
        <f t="shared" si="644"/>
        <v>0</v>
      </c>
      <c r="O3198" s="36">
        <f t="shared" si="645"/>
        <v>0</v>
      </c>
      <c r="P3198" s="36">
        <f t="shared" si="646"/>
        <v>0</v>
      </c>
      <c r="Q3198" s="38">
        <v>0</v>
      </c>
      <c r="R3198" s="39" t="str">
        <f t="shared" si="647"/>
        <v xml:space="preserve"> </v>
      </c>
      <c r="S3198" s="40"/>
      <c r="T3198" s="41" t="str">
        <f t="shared" si="648"/>
        <v/>
      </c>
      <c r="U3198" s="41" t="str">
        <f t="shared" si="649"/>
        <v/>
      </c>
      <c r="V3198" s="41">
        <f t="shared" si="638"/>
        <v>0.08</v>
      </c>
    </row>
    <row r="3199" spans="3:22" ht="16.5" customHeight="1" x14ac:dyDescent="0.2">
      <c r="C3199" s="33">
        <v>0</v>
      </c>
      <c r="D3199" s="34">
        <f>_xlfn.XLOOKUP($B3199,[1]Redo!$A:$A,[1]Redo!$AD:$AD)</f>
        <v>0</v>
      </c>
      <c r="E3199" s="35">
        <v>1326</v>
      </c>
      <c r="F3199" s="36">
        <f>_xlfn.XLOOKUP($B3199,'[1]DOT Signs Costs (2)'!$A:$A,'[1]DOT Signs Costs (2)'!$Y:$Y)</f>
        <v>0</v>
      </c>
      <c r="G3199" s="37">
        <f t="shared" si="639"/>
        <v>0</v>
      </c>
      <c r="H3199" s="36">
        <f>_xlfn.XLOOKUP($B3199,'[1]DOT Signs Costs (2)'!$A:$A,'[1]DOT Signs Costs (2)'!$W:$W)</f>
        <v>0</v>
      </c>
      <c r="I3199" s="36">
        <f t="shared" si="637"/>
        <v>0</v>
      </c>
      <c r="J3199" s="36">
        <f t="shared" si="640"/>
        <v>0</v>
      </c>
      <c r="K3199" s="36">
        <f t="shared" si="641"/>
        <v>0</v>
      </c>
      <c r="L3199" s="36">
        <f t="shared" si="642"/>
        <v>0</v>
      </c>
      <c r="M3199" s="36">
        <f t="shared" si="643"/>
        <v>0</v>
      </c>
      <c r="N3199" s="36">
        <f t="shared" si="644"/>
        <v>0</v>
      </c>
      <c r="O3199" s="36">
        <f t="shared" si="645"/>
        <v>0</v>
      </c>
      <c r="P3199" s="36">
        <f t="shared" si="646"/>
        <v>0</v>
      </c>
      <c r="Q3199" s="38">
        <v>0</v>
      </c>
      <c r="R3199" s="39" t="str">
        <f t="shared" si="647"/>
        <v xml:space="preserve"> </v>
      </c>
      <c r="S3199" s="40"/>
      <c r="T3199" s="41" t="str">
        <f t="shared" si="648"/>
        <v/>
      </c>
      <c r="U3199" s="41" t="str">
        <f t="shared" si="649"/>
        <v/>
      </c>
      <c r="V3199" s="41">
        <f t="shared" si="638"/>
        <v>0.08</v>
      </c>
    </row>
    <row r="3200" spans="3:22" ht="16.5" customHeight="1" x14ac:dyDescent="0.2">
      <c r="C3200" s="33">
        <v>0</v>
      </c>
      <c r="D3200" s="34">
        <f>_xlfn.XLOOKUP($B3200,[1]Redo!$A:$A,[1]Redo!$AD:$AD)</f>
        <v>0</v>
      </c>
      <c r="E3200" s="35">
        <v>1326</v>
      </c>
      <c r="F3200" s="36">
        <f>_xlfn.XLOOKUP($B3200,'[1]DOT Signs Costs (2)'!$A:$A,'[1]DOT Signs Costs (2)'!$Y:$Y)</f>
        <v>0</v>
      </c>
      <c r="G3200" s="37">
        <f t="shared" si="639"/>
        <v>0</v>
      </c>
      <c r="H3200" s="36">
        <f>_xlfn.XLOOKUP($B3200,'[1]DOT Signs Costs (2)'!$A:$A,'[1]DOT Signs Costs (2)'!$W:$W)</f>
        <v>0</v>
      </c>
      <c r="I3200" s="36">
        <f t="shared" si="637"/>
        <v>0</v>
      </c>
      <c r="J3200" s="36">
        <f t="shared" si="640"/>
        <v>0</v>
      </c>
      <c r="K3200" s="36">
        <f t="shared" si="641"/>
        <v>0</v>
      </c>
      <c r="L3200" s="36">
        <f t="shared" si="642"/>
        <v>0</v>
      </c>
      <c r="M3200" s="36">
        <f t="shared" si="643"/>
        <v>0</v>
      </c>
      <c r="N3200" s="36">
        <f t="shared" si="644"/>
        <v>0</v>
      </c>
      <c r="O3200" s="36">
        <f t="shared" si="645"/>
        <v>0</v>
      </c>
      <c r="P3200" s="36">
        <f t="shared" si="646"/>
        <v>0</v>
      </c>
      <c r="Q3200" s="38">
        <v>0</v>
      </c>
      <c r="R3200" s="39" t="str">
        <f t="shared" si="647"/>
        <v xml:space="preserve"> </v>
      </c>
      <c r="S3200" s="40"/>
      <c r="T3200" s="41" t="str">
        <f t="shared" si="648"/>
        <v/>
      </c>
      <c r="U3200" s="41" t="str">
        <f t="shared" si="649"/>
        <v/>
      </c>
      <c r="V3200" s="41">
        <f t="shared" si="638"/>
        <v>0.08</v>
      </c>
    </row>
    <row r="3201" spans="2:22" ht="16.5" customHeight="1" x14ac:dyDescent="0.2">
      <c r="C3201" s="33">
        <v>0</v>
      </c>
      <c r="D3201" s="34">
        <f>_xlfn.XLOOKUP($B3201,[1]Redo!$A:$A,[1]Redo!$AD:$AD)</f>
        <v>0</v>
      </c>
      <c r="E3201" s="35">
        <v>1326</v>
      </c>
      <c r="F3201" s="36">
        <f>_xlfn.XLOOKUP($B3201,'[1]DOT Signs Costs (2)'!$A:$A,'[1]DOT Signs Costs (2)'!$Y:$Y)</f>
        <v>0</v>
      </c>
      <c r="G3201" s="37">
        <f t="shared" si="639"/>
        <v>0</v>
      </c>
      <c r="H3201" s="36">
        <f>_xlfn.XLOOKUP($B3201,'[1]DOT Signs Costs (2)'!$A:$A,'[1]DOT Signs Costs (2)'!$W:$W)</f>
        <v>0</v>
      </c>
      <c r="I3201" s="36">
        <f t="shared" si="637"/>
        <v>0</v>
      </c>
      <c r="J3201" s="36">
        <f t="shared" si="640"/>
        <v>0</v>
      </c>
      <c r="K3201" s="36">
        <f t="shared" si="641"/>
        <v>0</v>
      </c>
      <c r="L3201" s="36">
        <f t="shared" si="642"/>
        <v>0</v>
      </c>
      <c r="M3201" s="36">
        <f t="shared" si="643"/>
        <v>0</v>
      </c>
      <c r="N3201" s="36">
        <f t="shared" si="644"/>
        <v>0</v>
      </c>
      <c r="O3201" s="36">
        <f t="shared" si="645"/>
        <v>0</v>
      </c>
      <c r="P3201" s="36">
        <f t="shared" si="646"/>
        <v>0</v>
      </c>
      <c r="Q3201" s="38">
        <v>0</v>
      </c>
      <c r="R3201" s="39" t="str">
        <f t="shared" si="647"/>
        <v xml:space="preserve"> </v>
      </c>
      <c r="S3201" s="40"/>
      <c r="T3201" s="41" t="str">
        <f t="shared" si="648"/>
        <v/>
      </c>
      <c r="U3201" s="41" t="str">
        <f t="shared" si="649"/>
        <v/>
      </c>
      <c r="V3201" s="41"/>
    </row>
    <row r="3202" spans="2:22" ht="16.5" customHeight="1" x14ac:dyDescent="0.2">
      <c r="C3202" s="33">
        <v>0</v>
      </c>
      <c r="D3202" s="34">
        <f>_xlfn.XLOOKUP($B3202,[1]Redo!$A:$A,[1]Redo!$AD:$AD)</f>
        <v>0</v>
      </c>
      <c r="E3202" s="35">
        <v>1326</v>
      </c>
      <c r="F3202" s="36">
        <f>_xlfn.XLOOKUP($B3202,'[1]DOT Signs Costs (2)'!$A:$A,'[1]DOT Signs Costs (2)'!$Y:$Y)</f>
        <v>0</v>
      </c>
      <c r="G3202" s="37">
        <f t="shared" si="639"/>
        <v>0</v>
      </c>
      <c r="H3202" s="36">
        <f>_xlfn.XLOOKUP($B3202,'[1]DOT Signs Costs (2)'!$A:$A,'[1]DOT Signs Costs (2)'!$W:$W)</f>
        <v>0</v>
      </c>
      <c r="I3202" s="36">
        <f t="shared" si="637"/>
        <v>0</v>
      </c>
      <c r="J3202" s="36">
        <f t="shared" si="640"/>
        <v>0</v>
      </c>
      <c r="K3202" s="36">
        <f t="shared" si="641"/>
        <v>0</v>
      </c>
      <c r="L3202" s="36">
        <f t="shared" si="642"/>
        <v>0</v>
      </c>
      <c r="M3202" s="36">
        <f t="shared" si="643"/>
        <v>0</v>
      </c>
      <c r="N3202" s="36">
        <f t="shared" si="644"/>
        <v>0</v>
      </c>
      <c r="O3202" s="36">
        <f t="shared" si="645"/>
        <v>0</v>
      </c>
      <c r="P3202" s="36">
        <f t="shared" si="646"/>
        <v>0</v>
      </c>
      <c r="Q3202" s="38">
        <v>0</v>
      </c>
      <c r="R3202" s="39" t="str">
        <f t="shared" si="647"/>
        <v xml:space="preserve"> </v>
      </c>
      <c r="S3202" s="40"/>
      <c r="T3202" s="41" t="str">
        <f t="shared" si="648"/>
        <v/>
      </c>
      <c r="U3202" s="41" t="str">
        <f t="shared" si="649"/>
        <v/>
      </c>
      <c r="V3202" s="41">
        <f t="shared" si="638"/>
        <v>0.08</v>
      </c>
    </row>
    <row r="3203" spans="2:22" ht="16.5" customHeight="1" x14ac:dyDescent="0.2">
      <c r="C3203" s="33">
        <v>0</v>
      </c>
      <c r="D3203" s="34">
        <f>_xlfn.XLOOKUP($B3203,[1]Redo!$A:$A,[1]Redo!$AD:$AD)</f>
        <v>0</v>
      </c>
      <c r="E3203" s="35">
        <v>1326</v>
      </c>
      <c r="F3203" s="36">
        <f>_xlfn.XLOOKUP($B3203,'[1]DOT Signs Costs (2)'!$A:$A,'[1]DOT Signs Costs (2)'!$Y:$Y)</f>
        <v>0</v>
      </c>
      <c r="G3203" s="37">
        <f t="shared" si="639"/>
        <v>0</v>
      </c>
      <c r="H3203" s="36">
        <f>_xlfn.XLOOKUP($B3203,'[1]DOT Signs Costs (2)'!$A:$A,'[1]DOT Signs Costs (2)'!$W:$W)</f>
        <v>0</v>
      </c>
      <c r="I3203" s="36">
        <f t="shared" si="637"/>
        <v>0</v>
      </c>
      <c r="J3203" s="36">
        <f t="shared" si="640"/>
        <v>0</v>
      </c>
      <c r="K3203" s="36">
        <f t="shared" si="641"/>
        <v>0</v>
      </c>
      <c r="L3203" s="36">
        <f t="shared" si="642"/>
        <v>0</v>
      </c>
      <c r="M3203" s="36">
        <f t="shared" si="643"/>
        <v>0</v>
      </c>
      <c r="N3203" s="36">
        <f t="shared" si="644"/>
        <v>0</v>
      </c>
      <c r="O3203" s="36">
        <f t="shared" si="645"/>
        <v>0</v>
      </c>
      <c r="P3203" s="36">
        <f t="shared" si="646"/>
        <v>0</v>
      </c>
      <c r="Q3203" s="38">
        <v>0</v>
      </c>
      <c r="R3203" s="39" t="str">
        <f t="shared" si="647"/>
        <v xml:space="preserve"> </v>
      </c>
      <c r="S3203" s="40"/>
      <c r="T3203" s="41" t="str">
        <f t="shared" si="648"/>
        <v/>
      </c>
      <c r="U3203" s="41" t="str">
        <f t="shared" si="649"/>
        <v/>
      </c>
      <c r="V3203" s="41"/>
    </row>
    <row r="3204" spans="2:22" ht="16.5" customHeight="1" x14ac:dyDescent="0.2">
      <c r="C3204" s="33">
        <v>0</v>
      </c>
      <c r="D3204" s="34">
        <f>_xlfn.XLOOKUP($B3204,[1]Redo!$A:$A,[1]Redo!$AD:$AD)</f>
        <v>0</v>
      </c>
      <c r="E3204" s="35">
        <v>1326</v>
      </c>
      <c r="F3204" s="36">
        <f>_xlfn.XLOOKUP($B3204,'[1]DOT Signs Costs (2)'!$A:$A,'[1]DOT Signs Costs (2)'!$Y:$Y)</f>
        <v>0</v>
      </c>
      <c r="G3204" s="37">
        <f t="shared" si="639"/>
        <v>0</v>
      </c>
      <c r="H3204" s="36">
        <f>_xlfn.XLOOKUP($B3204,'[1]DOT Signs Costs (2)'!$A:$A,'[1]DOT Signs Costs (2)'!$W:$W)</f>
        <v>0</v>
      </c>
      <c r="I3204" s="36">
        <f t="shared" si="637"/>
        <v>0</v>
      </c>
      <c r="J3204" s="36">
        <f t="shared" si="640"/>
        <v>0</v>
      </c>
      <c r="K3204" s="36">
        <f t="shared" si="641"/>
        <v>0</v>
      </c>
      <c r="L3204" s="36">
        <f t="shared" si="642"/>
        <v>0</v>
      </c>
      <c r="M3204" s="36">
        <f t="shared" si="643"/>
        <v>0</v>
      </c>
      <c r="N3204" s="36">
        <f t="shared" si="644"/>
        <v>0</v>
      </c>
      <c r="O3204" s="36">
        <f t="shared" si="645"/>
        <v>0</v>
      </c>
      <c r="P3204" s="36">
        <f t="shared" si="646"/>
        <v>0</v>
      </c>
      <c r="Q3204" s="38">
        <v>0</v>
      </c>
      <c r="R3204" s="39" t="str">
        <f t="shared" si="647"/>
        <v xml:space="preserve"> </v>
      </c>
      <c r="S3204" s="40"/>
      <c r="T3204" s="41" t="str">
        <f t="shared" si="648"/>
        <v/>
      </c>
      <c r="U3204" s="41" t="str">
        <f t="shared" si="649"/>
        <v/>
      </c>
      <c r="V3204" s="41">
        <f t="shared" si="638"/>
        <v>0.08</v>
      </c>
    </row>
    <row r="3205" spans="2:22" ht="16.5" customHeight="1" x14ac:dyDescent="0.2">
      <c r="C3205" s="33">
        <v>0</v>
      </c>
      <c r="D3205" s="34">
        <f>_xlfn.XLOOKUP($B3205,[1]Redo!$A:$A,[1]Redo!$AD:$AD)</f>
        <v>0</v>
      </c>
      <c r="E3205" s="35">
        <v>1326</v>
      </c>
      <c r="F3205" s="36">
        <f>_xlfn.XLOOKUP($B3205,'[1]DOT Signs Costs (2)'!$A:$A,'[1]DOT Signs Costs (2)'!$Y:$Y)</f>
        <v>0</v>
      </c>
      <c r="G3205" s="37">
        <f t="shared" si="639"/>
        <v>0</v>
      </c>
      <c r="H3205" s="36">
        <f>_xlfn.XLOOKUP($B3205,'[1]DOT Signs Costs (2)'!$A:$A,'[1]DOT Signs Costs (2)'!$W:$W)</f>
        <v>0</v>
      </c>
      <c r="I3205" s="36">
        <f t="shared" si="637"/>
        <v>0</v>
      </c>
      <c r="J3205" s="36">
        <f t="shared" si="640"/>
        <v>0</v>
      </c>
      <c r="K3205" s="36">
        <f t="shared" si="641"/>
        <v>0</v>
      </c>
      <c r="L3205" s="36">
        <f t="shared" si="642"/>
        <v>0</v>
      </c>
      <c r="M3205" s="36">
        <f t="shared" si="643"/>
        <v>0</v>
      </c>
      <c r="N3205" s="36">
        <f t="shared" si="644"/>
        <v>0</v>
      </c>
      <c r="O3205" s="36">
        <f t="shared" si="645"/>
        <v>0</v>
      </c>
      <c r="P3205" s="36">
        <f t="shared" si="646"/>
        <v>0</v>
      </c>
      <c r="Q3205" s="38">
        <v>0</v>
      </c>
      <c r="R3205" s="39" t="str">
        <f t="shared" si="647"/>
        <v xml:space="preserve"> </v>
      </c>
      <c r="S3205" s="40"/>
      <c r="T3205" s="41" t="str">
        <f t="shared" si="648"/>
        <v/>
      </c>
      <c r="U3205" s="41" t="str">
        <f t="shared" si="649"/>
        <v/>
      </c>
      <c r="V3205" s="41"/>
    </row>
    <row r="3206" spans="2:22" ht="16.5" customHeight="1" x14ac:dyDescent="0.2">
      <c r="C3206" s="33">
        <v>0</v>
      </c>
      <c r="D3206" s="34">
        <f>_xlfn.XLOOKUP($B3206,[1]Redo!$A:$A,[1]Redo!$AD:$AD)</f>
        <v>0</v>
      </c>
      <c r="E3206" s="35">
        <v>1326</v>
      </c>
      <c r="F3206" s="36">
        <f>_xlfn.XLOOKUP($B3206,'[1]DOT Signs Costs (2)'!$A:$A,'[1]DOT Signs Costs (2)'!$Y:$Y)</f>
        <v>0</v>
      </c>
      <c r="G3206" s="37">
        <f t="shared" si="639"/>
        <v>0</v>
      </c>
      <c r="H3206" s="36">
        <f>_xlfn.XLOOKUP($B3206,'[1]DOT Signs Costs (2)'!$A:$A,'[1]DOT Signs Costs (2)'!$W:$W)</f>
        <v>0</v>
      </c>
      <c r="I3206" s="36">
        <f t="shared" si="637"/>
        <v>0</v>
      </c>
      <c r="J3206" s="36">
        <f t="shared" si="640"/>
        <v>0</v>
      </c>
      <c r="K3206" s="36">
        <f t="shared" si="641"/>
        <v>0</v>
      </c>
      <c r="L3206" s="36">
        <f t="shared" si="642"/>
        <v>0</v>
      </c>
      <c r="M3206" s="36">
        <f t="shared" si="643"/>
        <v>0</v>
      </c>
      <c r="N3206" s="36">
        <f t="shared" si="644"/>
        <v>0</v>
      </c>
      <c r="O3206" s="36">
        <f t="shared" si="645"/>
        <v>0</v>
      </c>
      <c r="P3206" s="36">
        <f t="shared" si="646"/>
        <v>0</v>
      </c>
      <c r="Q3206" s="38">
        <v>0</v>
      </c>
      <c r="R3206" s="39" t="str">
        <f t="shared" si="647"/>
        <v xml:space="preserve"> </v>
      </c>
      <c r="S3206" s="40"/>
      <c r="T3206" s="41" t="str">
        <f t="shared" si="648"/>
        <v/>
      </c>
      <c r="U3206" s="41" t="str">
        <f t="shared" si="649"/>
        <v/>
      </c>
      <c r="V3206" s="41">
        <f t="shared" ref="V3206:V3214" si="650">ROUND($W3206+7.75%,2)</f>
        <v>0.08</v>
      </c>
    </row>
    <row r="3207" spans="2:22" ht="16.5" customHeight="1" x14ac:dyDescent="0.2">
      <c r="C3207" s="33">
        <v>0</v>
      </c>
      <c r="D3207" s="34">
        <f>_xlfn.XLOOKUP($B3207,[1]Redo!$A:$A,[1]Redo!$AD:$AD)</f>
        <v>0</v>
      </c>
      <c r="E3207" s="35">
        <v>1326</v>
      </c>
      <c r="F3207" s="36">
        <f>_xlfn.XLOOKUP($B3207,'[1]DOT Signs Costs (2)'!$A:$A,'[1]DOT Signs Costs (2)'!$Y:$Y)</f>
        <v>0</v>
      </c>
      <c r="G3207" s="37">
        <f t="shared" si="639"/>
        <v>0</v>
      </c>
      <c r="H3207" s="36">
        <f>_xlfn.XLOOKUP($B3207,'[1]DOT Signs Costs (2)'!$A:$A,'[1]DOT Signs Costs (2)'!$W:$W)</f>
        <v>0</v>
      </c>
      <c r="I3207" s="36">
        <f t="shared" ref="I3207:I3214" si="651">F3207*$K$4</f>
        <v>0</v>
      </c>
      <c r="J3207" s="36">
        <f t="shared" si="640"/>
        <v>0</v>
      </c>
      <c r="K3207" s="36">
        <f t="shared" si="641"/>
        <v>0</v>
      </c>
      <c r="L3207" s="36">
        <f t="shared" si="642"/>
        <v>0</v>
      </c>
      <c r="M3207" s="36">
        <f t="shared" si="643"/>
        <v>0</v>
      </c>
      <c r="N3207" s="36">
        <f t="shared" si="644"/>
        <v>0</v>
      </c>
      <c r="O3207" s="36">
        <f t="shared" si="645"/>
        <v>0</v>
      </c>
      <c r="P3207" s="36">
        <f t="shared" si="646"/>
        <v>0</v>
      </c>
      <c r="Q3207" s="38">
        <v>0</v>
      </c>
      <c r="R3207" s="39" t="str">
        <f t="shared" si="647"/>
        <v xml:space="preserve"> </v>
      </c>
      <c r="S3207" s="40"/>
      <c r="T3207" s="41" t="str">
        <f t="shared" si="648"/>
        <v/>
      </c>
      <c r="U3207" s="41" t="str">
        <f t="shared" si="649"/>
        <v/>
      </c>
      <c r="V3207" s="41">
        <f t="shared" si="650"/>
        <v>0.08</v>
      </c>
    </row>
    <row r="3208" spans="2:22" ht="16.5" customHeight="1" x14ac:dyDescent="0.2">
      <c r="C3208" s="33">
        <v>0</v>
      </c>
      <c r="D3208" s="34">
        <f>_xlfn.XLOOKUP($B3208,[1]Redo!$A:$A,[1]Redo!$AD:$AD)</f>
        <v>0</v>
      </c>
      <c r="E3208" s="35">
        <v>1326</v>
      </c>
      <c r="F3208" s="36">
        <f>_xlfn.XLOOKUP($B3208,'[1]DOT Signs Costs (2)'!$A:$A,'[1]DOT Signs Costs (2)'!$Y:$Y)</f>
        <v>0</v>
      </c>
      <c r="G3208" s="37">
        <f t="shared" si="639"/>
        <v>0</v>
      </c>
      <c r="H3208" s="36">
        <f>_xlfn.XLOOKUP($B3208,'[1]DOT Signs Costs (2)'!$A:$A,'[1]DOT Signs Costs (2)'!$W:$W)</f>
        <v>0</v>
      </c>
      <c r="I3208" s="36">
        <f t="shared" si="651"/>
        <v>0</v>
      </c>
      <c r="J3208" s="36">
        <f t="shared" si="640"/>
        <v>0</v>
      </c>
      <c r="K3208" s="36">
        <f t="shared" si="641"/>
        <v>0</v>
      </c>
      <c r="L3208" s="36">
        <f t="shared" si="642"/>
        <v>0</v>
      </c>
      <c r="M3208" s="36">
        <f t="shared" si="643"/>
        <v>0</v>
      </c>
      <c r="N3208" s="36">
        <f t="shared" si="644"/>
        <v>0</v>
      </c>
      <c r="O3208" s="36">
        <f t="shared" si="645"/>
        <v>0</v>
      </c>
      <c r="P3208" s="36">
        <f t="shared" si="646"/>
        <v>0</v>
      </c>
      <c r="Q3208" s="38">
        <v>0</v>
      </c>
      <c r="R3208" s="39" t="str">
        <f t="shared" si="647"/>
        <v xml:space="preserve"> </v>
      </c>
      <c r="S3208" s="40"/>
      <c r="T3208" s="41" t="str">
        <f t="shared" si="648"/>
        <v/>
      </c>
      <c r="U3208" s="41" t="str">
        <f t="shared" si="649"/>
        <v/>
      </c>
      <c r="V3208" s="41">
        <f t="shared" si="650"/>
        <v>0.08</v>
      </c>
    </row>
    <row r="3209" spans="2:22" ht="16.5" customHeight="1" x14ac:dyDescent="0.2">
      <c r="C3209" s="33">
        <v>0</v>
      </c>
      <c r="D3209" s="34">
        <f>_xlfn.XLOOKUP($B3209,[1]Redo!$A:$A,[1]Redo!$AD:$AD)</f>
        <v>0</v>
      </c>
      <c r="E3209" s="35">
        <v>1326</v>
      </c>
      <c r="F3209" s="36">
        <f>_xlfn.XLOOKUP($B3209,'[1]DOT Signs Costs (2)'!$A:$A,'[1]DOT Signs Costs (2)'!$Y:$Y)</f>
        <v>0</v>
      </c>
      <c r="G3209" s="37">
        <f t="shared" si="639"/>
        <v>0</v>
      </c>
      <c r="H3209" s="36">
        <f>_xlfn.XLOOKUP($B3209,'[1]DOT Signs Costs (2)'!$A:$A,'[1]DOT Signs Costs (2)'!$W:$W)</f>
        <v>0</v>
      </c>
      <c r="I3209" s="36">
        <f t="shared" si="651"/>
        <v>0</v>
      </c>
      <c r="J3209" s="36">
        <f t="shared" si="640"/>
        <v>0</v>
      </c>
      <c r="K3209" s="36">
        <f t="shared" si="641"/>
        <v>0</v>
      </c>
      <c r="L3209" s="36">
        <f t="shared" si="642"/>
        <v>0</v>
      </c>
      <c r="M3209" s="36">
        <f t="shared" si="643"/>
        <v>0</v>
      </c>
      <c r="N3209" s="36">
        <f t="shared" si="644"/>
        <v>0</v>
      </c>
      <c r="O3209" s="36">
        <f t="shared" si="645"/>
        <v>0</v>
      </c>
      <c r="P3209" s="36">
        <f t="shared" si="646"/>
        <v>0</v>
      </c>
      <c r="Q3209" s="38">
        <v>0</v>
      </c>
      <c r="R3209" s="39" t="str">
        <f t="shared" si="647"/>
        <v xml:space="preserve"> </v>
      </c>
      <c r="S3209" s="40"/>
      <c r="T3209" s="41" t="str">
        <f t="shared" si="648"/>
        <v/>
      </c>
      <c r="U3209" s="41" t="str">
        <f t="shared" si="649"/>
        <v/>
      </c>
      <c r="V3209" s="41"/>
    </row>
    <row r="3210" spans="2:22" ht="16.5" customHeight="1" x14ac:dyDescent="0.2">
      <c r="C3210" s="33">
        <v>0</v>
      </c>
      <c r="D3210" s="34">
        <f>_xlfn.XLOOKUP($B3210,[1]Redo!$A:$A,[1]Redo!$AD:$AD)</f>
        <v>0</v>
      </c>
      <c r="E3210" s="35">
        <v>1326</v>
      </c>
      <c r="F3210" s="36">
        <f>_xlfn.XLOOKUP($B3210,'[1]DOT Signs Costs (2)'!$A:$A,'[1]DOT Signs Costs (2)'!$Y:$Y)</f>
        <v>0</v>
      </c>
      <c r="G3210" s="37">
        <f>IFERROR(SUM(F3210*60), " ")</f>
        <v>0</v>
      </c>
      <c r="H3210" s="36">
        <f>_xlfn.XLOOKUP($B3210,'[1]DOT Signs Costs (2)'!$A:$A,'[1]DOT Signs Costs (2)'!$W:$W)</f>
        <v>0</v>
      </c>
      <c r="I3210" s="36">
        <f t="shared" si="651"/>
        <v>0</v>
      </c>
      <c r="J3210" s="36">
        <f>IFERROR(SUM($J$4*F3210), " " )</f>
        <v>0</v>
      </c>
      <c r="K3210" s="36">
        <f>IFERROR(SUM($K$4*F3210), " ")</f>
        <v>0</v>
      </c>
      <c r="L3210" s="36">
        <f>IFERROR(SUM(H3210+J3210+K3210), " ")</f>
        <v>0</v>
      </c>
      <c r="M3210" s="36">
        <f>IFERROR(SUM(L3210*$M$4), " ")</f>
        <v>0</v>
      </c>
      <c r="N3210" s="36">
        <f>IFERROR(SUM(L3210+M3210), " ")</f>
        <v>0</v>
      </c>
      <c r="O3210" s="36">
        <f>IFERROR(SUM(N3210*$O$4), " ")</f>
        <v>0</v>
      </c>
      <c r="P3210" s="36">
        <f>IFERROR(SUM(O3210+N3210),"")</f>
        <v>0</v>
      </c>
      <c r="Q3210" s="38">
        <v>0</v>
      </c>
      <c r="R3210" s="39" t="str">
        <f>IFERROR(SUM(Q3210-P3210)/(P3210)," ")</f>
        <v xml:space="preserve"> </v>
      </c>
      <c r="S3210" s="40"/>
      <c r="T3210" s="41" t="str">
        <f>IF(S3210=0,"",Q3210*S3210)</f>
        <v/>
      </c>
      <c r="U3210" s="41" t="str">
        <f>IFERROR(T3210-(P3210*S3210),"")</f>
        <v/>
      </c>
      <c r="V3210" s="41">
        <f t="shared" si="650"/>
        <v>0.08</v>
      </c>
    </row>
    <row r="3211" spans="2:22" ht="16.5" customHeight="1" x14ac:dyDescent="0.2">
      <c r="C3211" s="33">
        <v>0</v>
      </c>
      <c r="D3211" s="34">
        <f>_xlfn.XLOOKUP($B3211,[1]Redo!$A:$A,[1]Redo!$AD:$AD)</f>
        <v>0</v>
      </c>
      <c r="E3211" s="35">
        <v>1326</v>
      </c>
      <c r="F3211" s="36">
        <f>_xlfn.XLOOKUP($B3211,'[1]DOT Signs Costs (2)'!$A:$A,'[1]DOT Signs Costs (2)'!$Y:$Y)</f>
        <v>0</v>
      </c>
      <c r="G3211" s="37">
        <f>IFERROR(SUM(F3211*60), " ")</f>
        <v>0</v>
      </c>
      <c r="H3211" s="36">
        <f>_xlfn.XLOOKUP($B3211,'[1]DOT Signs Costs (2)'!$A:$A,'[1]DOT Signs Costs (2)'!$W:$W)</f>
        <v>0</v>
      </c>
      <c r="I3211" s="36">
        <f t="shared" si="651"/>
        <v>0</v>
      </c>
      <c r="J3211" s="36">
        <f>IFERROR(SUM($J$4*F3211), " " )</f>
        <v>0</v>
      </c>
      <c r="K3211" s="36">
        <f>IFERROR(SUM($K$4*F3211), " ")</f>
        <v>0</v>
      </c>
      <c r="L3211" s="36">
        <f>IFERROR(SUM(H3211+J3211+K3211), " ")</f>
        <v>0</v>
      </c>
      <c r="M3211" s="36">
        <f>IFERROR(SUM(L3211*$M$4), " ")</f>
        <v>0</v>
      </c>
      <c r="N3211" s="36">
        <f>IFERROR(SUM(L3211+M3211), " ")</f>
        <v>0</v>
      </c>
      <c r="O3211" s="36">
        <f>IFERROR(SUM(N3211*$O$4), " ")</f>
        <v>0</v>
      </c>
      <c r="P3211" s="36">
        <f>IFERROR(SUM(O3211+N3211),"")</f>
        <v>0</v>
      </c>
      <c r="Q3211" s="38">
        <v>0</v>
      </c>
      <c r="R3211" s="39" t="str">
        <f>IFERROR(SUM(Q3211-P3211)/(P3211)," ")</f>
        <v xml:space="preserve"> </v>
      </c>
      <c r="S3211" s="40"/>
      <c r="T3211" s="41" t="str">
        <f>IF(S3211=0,"",Q3211*S3211)</f>
        <v/>
      </c>
      <c r="U3211" s="41" t="str">
        <f>IFERROR(T3211-(P3211*S3211),"")</f>
        <v/>
      </c>
      <c r="V3211" s="41">
        <f t="shared" si="650"/>
        <v>0.08</v>
      </c>
    </row>
    <row r="3212" spans="2:22" ht="16.5" customHeight="1" x14ac:dyDescent="0.2">
      <c r="C3212" s="33">
        <v>0</v>
      </c>
      <c r="D3212" s="34">
        <f>_xlfn.XLOOKUP($B3212,[1]Redo!$A:$A,[1]Redo!$AD:$AD)</f>
        <v>0</v>
      </c>
      <c r="E3212" s="35">
        <v>1326</v>
      </c>
      <c r="F3212" s="36">
        <f>_xlfn.XLOOKUP($B3212,'[1]DOT Signs Costs (2)'!$A:$A,'[1]DOT Signs Costs (2)'!$Y:$Y)</f>
        <v>0</v>
      </c>
      <c r="G3212" s="37">
        <f>IFERROR(SUM(F3212*60), " ")</f>
        <v>0</v>
      </c>
      <c r="H3212" s="36">
        <f>_xlfn.XLOOKUP($B3212,'[1]DOT Signs Costs (2)'!$A:$A,'[1]DOT Signs Costs (2)'!$W:$W)</f>
        <v>0</v>
      </c>
      <c r="I3212" s="36">
        <f t="shared" si="651"/>
        <v>0</v>
      </c>
      <c r="J3212" s="36">
        <f>IFERROR(SUM($J$4*F3212), " " )</f>
        <v>0</v>
      </c>
      <c r="K3212" s="36">
        <f>IFERROR(SUM($K$4*F3212), " ")</f>
        <v>0</v>
      </c>
      <c r="L3212" s="36">
        <f>IFERROR(SUM(H3212+J3212+K3212), " ")</f>
        <v>0</v>
      </c>
      <c r="M3212" s="36">
        <f>IFERROR(SUM(L3212*$M$4), " ")</f>
        <v>0</v>
      </c>
      <c r="N3212" s="36">
        <f>IFERROR(SUM(L3212+M3212), " ")</f>
        <v>0</v>
      </c>
      <c r="O3212" s="36">
        <f>IFERROR(SUM(N3212*$O$4), " ")</f>
        <v>0</v>
      </c>
      <c r="P3212" s="36">
        <f>IFERROR(SUM(O3212+N3212),"")</f>
        <v>0</v>
      </c>
      <c r="Q3212" s="38">
        <v>0</v>
      </c>
      <c r="R3212" s="39" t="str">
        <f>IFERROR(SUM(Q3212-P3212)/(P3212)," ")</f>
        <v xml:space="preserve"> </v>
      </c>
      <c r="S3212" s="40"/>
      <c r="T3212" s="41" t="str">
        <f>IF(S3212=0,"",Q3212*S3212)</f>
        <v/>
      </c>
      <c r="U3212" s="41" t="str">
        <f>IFERROR(T3212-(P3212*S3212),"")</f>
        <v/>
      </c>
      <c r="V3212" s="41">
        <f t="shared" si="650"/>
        <v>0.08</v>
      </c>
    </row>
    <row r="3213" spans="2:22" ht="16.5" customHeight="1" x14ac:dyDescent="0.2">
      <c r="C3213" s="33">
        <v>0</v>
      </c>
      <c r="D3213" s="34">
        <f>_xlfn.XLOOKUP($B3213,[1]Redo!$A:$A,[1]Redo!$AD:$AD)</f>
        <v>0</v>
      </c>
      <c r="E3213" s="35">
        <v>1326</v>
      </c>
      <c r="F3213" s="36">
        <f>_xlfn.XLOOKUP($B3213,'[1]DOT Signs Costs (2)'!$A:$A,'[1]DOT Signs Costs (2)'!$Y:$Y)</f>
        <v>0</v>
      </c>
      <c r="G3213" s="37">
        <f>IFERROR(SUM(F3213*60), " ")</f>
        <v>0</v>
      </c>
      <c r="H3213" s="36">
        <f>_xlfn.XLOOKUP($B3213,'[1]DOT Signs Costs (2)'!$A:$A,'[1]DOT Signs Costs (2)'!$W:$W)</f>
        <v>0</v>
      </c>
      <c r="I3213" s="36">
        <f t="shared" si="651"/>
        <v>0</v>
      </c>
      <c r="J3213" s="36">
        <f>IFERROR(SUM($J$4*F3213), " " )</f>
        <v>0</v>
      </c>
      <c r="K3213" s="36">
        <f>IFERROR(SUM($K$4*F3213), " ")</f>
        <v>0</v>
      </c>
      <c r="L3213" s="36">
        <f>IFERROR(SUM(H3213+J3213+K3213), " ")</f>
        <v>0</v>
      </c>
      <c r="M3213" s="36">
        <f>IFERROR(SUM(L3213*$M$4), " ")</f>
        <v>0</v>
      </c>
      <c r="N3213" s="36">
        <f>IFERROR(SUM(L3213+M3213), " ")</f>
        <v>0</v>
      </c>
      <c r="O3213" s="36">
        <f>IFERROR(SUM(N3213*$O$4), " ")</f>
        <v>0</v>
      </c>
      <c r="P3213" s="36">
        <f>IFERROR(SUM(O3213+N3213),"")</f>
        <v>0</v>
      </c>
      <c r="Q3213" s="38">
        <v>0</v>
      </c>
      <c r="R3213" s="39" t="str">
        <f>IFERROR(SUM(Q3213-P3213)/(P3213)," ")</f>
        <v xml:space="preserve"> </v>
      </c>
      <c r="S3213" s="40"/>
      <c r="T3213" s="41" t="str">
        <f>IF(S3213=0,"",Q3213*S3213)</f>
        <v/>
      </c>
      <c r="U3213" s="41" t="str">
        <f>IFERROR(T3213-(P3213*S3213),"")</f>
        <v/>
      </c>
      <c r="V3213" s="41">
        <f t="shared" si="650"/>
        <v>0.08</v>
      </c>
    </row>
    <row r="3214" spans="2:22" ht="16.5" customHeight="1" x14ac:dyDescent="0.2">
      <c r="C3214" s="33">
        <v>0</v>
      </c>
      <c r="D3214" s="34">
        <f>_xlfn.XLOOKUP($B3214,[1]Redo!$A:$A,[1]Redo!$AD:$AD)</f>
        <v>0</v>
      </c>
      <c r="E3214" s="35">
        <v>1326</v>
      </c>
      <c r="F3214" s="36">
        <f>_xlfn.XLOOKUP($B3214,'[1]DOT Signs Costs (2)'!$A:$A,'[1]DOT Signs Costs (2)'!$Y:$Y)</f>
        <v>0</v>
      </c>
      <c r="G3214" s="37">
        <f>IFERROR(SUM(F3214*60), " ")</f>
        <v>0</v>
      </c>
      <c r="H3214" s="36">
        <f>_xlfn.XLOOKUP($B3214,'[1]DOT Signs Costs (2)'!$A:$A,'[1]DOT Signs Costs (2)'!$W:$W)</f>
        <v>0</v>
      </c>
      <c r="I3214" s="36">
        <f t="shared" si="651"/>
        <v>0</v>
      </c>
      <c r="J3214" s="36">
        <f>IFERROR(SUM($J$4*F3214), " " )</f>
        <v>0</v>
      </c>
      <c r="K3214" s="36">
        <f>IFERROR(SUM($K$4*F3214), " ")</f>
        <v>0</v>
      </c>
      <c r="L3214" s="36">
        <f>IFERROR(SUM(H3214+J3214+K3214), " ")</f>
        <v>0</v>
      </c>
      <c r="M3214" s="36">
        <f>IFERROR(SUM(L3214*$M$4), " ")</f>
        <v>0</v>
      </c>
      <c r="N3214" s="36">
        <f>IFERROR(SUM(L3214+M3214), " ")</f>
        <v>0</v>
      </c>
      <c r="O3214" s="36">
        <f>IFERROR(SUM(N3214*$O$4), " ")</f>
        <v>0</v>
      </c>
      <c r="P3214" s="36">
        <f>IFERROR(SUM(O3214+N3214),"")</f>
        <v>0</v>
      </c>
      <c r="Q3214" s="38">
        <v>0</v>
      </c>
      <c r="R3214" s="39" t="str">
        <f>IFERROR(SUM(Q3214-P3214)/(P3214)," ")</f>
        <v xml:space="preserve"> </v>
      </c>
      <c r="S3214" s="40"/>
      <c r="T3214" s="41" t="str">
        <f>IF(S3214=0,"",Q3214*S3214)</f>
        <v/>
      </c>
      <c r="U3214" s="41" t="str">
        <f>IFERROR(T3214-(P3214*S3214),"")</f>
        <v/>
      </c>
      <c r="V3214" s="41">
        <f t="shared" si="650"/>
        <v>0.08</v>
      </c>
    </row>
    <row r="3215" spans="2:22" ht="15.6" customHeight="1" x14ac:dyDescent="0.2">
      <c r="Q3215" s="44"/>
      <c r="S3215" s="45" t="s">
        <v>4974</v>
      </c>
      <c r="T3215" s="46">
        <f>SUM(T5:T3214)</f>
        <v>0</v>
      </c>
      <c r="U3215" s="46">
        <f>SUM(U5:U3214)</f>
        <v>0</v>
      </c>
      <c r="V3215" s="44"/>
    </row>
    <row r="3216" spans="2:22" x14ac:dyDescent="0.2">
      <c r="B3216" s="47"/>
      <c r="C3216" s="47" t="s">
        <v>4975</v>
      </c>
      <c r="Q3216" s="44"/>
      <c r="V3216" s="44"/>
    </row>
    <row r="3217" spans="2:9" x14ac:dyDescent="0.2">
      <c r="B3217" s="47"/>
      <c r="C3217" s="18" t="s">
        <v>4976</v>
      </c>
    </row>
    <row r="3218" spans="2:9" x14ac:dyDescent="0.2">
      <c r="B3218" s="47"/>
      <c r="C3218" s="47" t="s">
        <v>4977</v>
      </c>
    </row>
    <row r="3219" spans="2:9" x14ac:dyDescent="0.2">
      <c r="B3219" s="47"/>
      <c r="C3219" s="18" t="s">
        <v>4978</v>
      </c>
    </row>
    <row r="3220" spans="2:9" x14ac:dyDescent="0.2">
      <c r="B3220" s="47"/>
    </row>
    <row r="3221" spans="2:9" x14ac:dyDescent="0.2">
      <c r="B3221" s="47"/>
      <c r="C3221" s="47" t="s">
        <v>4979</v>
      </c>
    </row>
    <row r="3222" spans="2:9" x14ac:dyDescent="0.2">
      <c r="B3222" s="47"/>
      <c r="C3222" s="18" t="s">
        <v>4980</v>
      </c>
    </row>
    <row r="3223" spans="2:9" x14ac:dyDescent="0.2">
      <c r="B3223" s="47"/>
      <c r="G3223" s="48"/>
      <c r="H3223" s="48"/>
      <c r="I3223" s="48"/>
    </row>
    <row r="3224" spans="2:9" x14ac:dyDescent="0.2">
      <c r="B3224" s="47"/>
      <c r="C3224" s="47" t="s">
        <v>4981</v>
      </c>
    </row>
    <row r="3225" spans="2:9" x14ac:dyDescent="0.2">
      <c r="B3225" s="47"/>
      <c r="C3225" s="18" t="s">
        <v>4982</v>
      </c>
    </row>
    <row r="3226" spans="2:9" x14ac:dyDescent="0.2">
      <c r="B3226" s="47"/>
    </row>
    <row r="3227" spans="2:9" x14ac:dyDescent="0.2">
      <c r="B3227" s="47"/>
    </row>
    <row r="3228" spans="2:9" x14ac:dyDescent="0.2">
      <c r="B3228" s="47"/>
    </row>
    <row r="3229" spans="2:9" x14ac:dyDescent="0.2">
      <c r="B3229" s="47"/>
    </row>
    <row r="3230" spans="2:9" x14ac:dyDescent="0.2">
      <c r="B3230" s="47"/>
    </row>
    <row r="3231" spans="2:9" x14ac:dyDescent="0.2">
      <c r="B3231" s="47"/>
      <c r="D3231" s="49" t="str">
        <f>IFERROR([1]Comps!O9,"")</f>
        <v/>
      </c>
    </row>
    <row r="3232" spans="2:9" x14ac:dyDescent="0.2">
      <c r="B3232" s="47"/>
    </row>
    <row r="3233" spans="2:10" x14ac:dyDescent="0.2">
      <c r="B3233" s="47"/>
    </row>
    <row r="3234" spans="2:10" x14ac:dyDescent="0.2">
      <c r="B3234" s="47"/>
    </row>
    <row r="3235" spans="2:10" x14ac:dyDescent="0.2">
      <c r="B3235" s="47"/>
    </row>
    <row r="3236" spans="2:10" x14ac:dyDescent="0.2">
      <c r="B3236" s="47"/>
    </row>
    <row r="3237" spans="2:10" x14ac:dyDescent="0.2">
      <c r="B3237" s="47"/>
    </row>
    <row r="3238" spans="2:10" x14ac:dyDescent="0.2">
      <c r="B3238" s="47"/>
    </row>
    <row r="3239" spans="2:10" x14ac:dyDescent="0.2">
      <c r="B3239" s="47"/>
    </row>
    <row r="3240" spans="2:10" x14ac:dyDescent="0.2">
      <c r="B3240" s="47"/>
    </row>
    <row r="3241" spans="2:10" x14ac:dyDescent="0.2">
      <c r="B3241" s="47"/>
    </row>
    <row r="3242" spans="2:10" x14ac:dyDescent="0.2">
      <c r="B3242" s="47"/>
    </row>
    <row r="3243" spans="2:10" x14ac:dyDescent="0.2">
      <c r="B3243" s="47"/>
      <c r="I3243" s="50"/>
      <c r="J3243" s="50"/>
    </row>
    <row r="3244" spans="2:10" x14ac:dyDescent="0.2">
      <c r="B3244" s="47"/>
      <c r="D3244" s="51" t="s">
        <v>4983</v>
      </c>
      <c r="E3244" s="51"/>
      <c r="G3244" s="51" t="s">
        <v>4984</v>
      </c>
      <c r="H3244" s="51"/>
    </row>
    <row r="3245" spans="2:10" x14ac:dyDescent="0.2">
      <c r="B3245" s="47"/>
    </row>
    <row r="3246" spans="2:10" x14ac:dyDescent="0.2">
      <c r="B3246" s="47"/>
    </row>
    <row r="3247" spans="2:10" x14ac:dyDescent="0.2">
      <c r="B3247" s="47"/>
    </row>
    <row r="3248" spans="2:10" x14ac:dyDescent="0.2">
      <c r="B3248" s="47"/>
    </row>
    <row r="3249" spans="2:10" x14ac:dyDescent="0.2">
      <c r="B3249" s="47"/>
    </row>
    <row r="3250" spans="2:10" x14ac:dyDescent="0.2">
      <c r="B3250" s="47"/>
      <c r="I3250" s="50"/>
      <c r="J3250" s="50"/>
    </row>
    <row r="3251" spans="2:10" x14ac:dyDescent="0.2">
      <c r="B3251" s="47"/>
      <c r="D3251" s="51" t="s">
        <v>4985</v>
      </c>
      <c r="E3251" s="51"/>
      <c r="G3251" s="51" t="s">
        <v>4984</v>
      </c>
      <c r="H3251" s="51"/>
    </row>
    <row r="3252" spans="2:10" x14ac:dyDescent="0.2">
      <c r="B3252" s="47"/>
    </row>
    <row r="3253" spans="2:10" x14ac:dyDescent="0.2">
      <c r="B3253" s="47"/>
    </row>
    <row r="3254" spans="2:10" x14ac:dyDescent="0.2">
      <c r="B3254" s="47"/>
    </row>
    <row r="3255" spans="2:10" x14ac:dyDescent="0.2">
      <c r="B3255" s="47"/>
    </row>
    <row r="3256" spans="2:10" x14ac:dyDescent="0.2">
      <c r="B3256" s="47"/>
    </row>
    <row r="3257" spans="2:10" x14ac:dyDescent="0.2">
      <c r="B3257" s="47"/>
    </row>
    <row r="3258" spans="2:10" x14ac:dyDescent="0.2">
      <c r="B3258" s="47"/>
    </row>
    <row r="3259" spans="2:10" x14ac:dyDescent="0.2">
      <c r="B3259" s="47"/>
    </row>
    <row r="3260" spans="2:10" x14ac:dyDescent="0.2">
      <c r="B3260" s="47"/>
    </row>
    <row r="3261" spans="2:10" x14ac:dyDescent="0.2">
      <c r="B3261" s="47"/>
    </row>
    <row r="3262" spans="2:10" x14ac:dyDescent="0.2">
      <c r="B3262" s="47"/>
    </row>
    <row r="3263" spans="2:10" x14ac:dyDescent="0.2">
      <c r="B3263" s="47"/>
    </row>
    <row r="3264" spans="2:10" x14ac:dyDescent="0.2">
      <c r="B3264" s="47"/>
    </row>
    <row r="3265" spans="2:2" x14ac:dyDescent="0.2">
      <c r="B3265" s="47"/>
    </row>
    <row r="3266" spans="2:2" x14ac:dyDescent="0.2">
      <c r="B3266" s="47"/>
    </row>
    <row r="3267" spans="2:2" x14ac:dyDescent="0.2">
      <c r="B3267" s="47"/>
    </row>
    <row r="3268" spans="2:2" x14ac:dyDescent="0.2">
      <c r="B3268" s="47"/>
    </row>
    <row r="3269" spans="2:2" x14ac:dyDescent="0.2">
      <c r="B3269" s="47"/>
    </row>
    <row r="3270" spans="2:2" x14ac:dyDescent="0.2">
      <c r="B3270" s="47"/>
    </row>
    <row r="3271" spans="2:2" x14ac:dyDescent="0.2">
      <c r="B3271" s="47"/>
    </row>
    <row r="3272" spans="2:2" x14ac:dyDescent="0.2">
      <c r="B3272" s="47"/>
    </row>
    <row r="3273" spans="2:2" x14ac:dyDescent="0.2">
      <c r="B3273" s="47"/>
    </row>
    <row r="3274" spans="2:2" x14ac:dyDescent="0.2">
      <c r="B3274" s="47"/>
    </row>
    <row r="3275" spans="2:2" x14ac:dyDescent="0.2">
      <c r="B3275" s="47"/>
    </row>
    <row r="3276" spans="2:2" x14ac:dyDescent="0.2">
      <c r="B3276" s="47"/>
    </row>
    <row r="3277" spans="2:2" x14ac:dyDescent="0.2">
      <c r="B3277" s="47"/>
    </row>
    <row r="3278" spans="2:2" x14ac:dyDescent="0.2">
      <c r="B3278" s="47"/>
    </row>
    <row r="3279" spans="2:2" x14ac:dyDescent="0.2">
      <c r="B3279" s="47"/>
    </row>
    <row r="3280" spans="2:2" x14ac:dyDescent="0.2">
      <c r="B3280" s="47"/>
    </row>
    <row r="3281" spans="2:2" x14ac:dyDescent="0.2">
      <c r="B3281" s="47"/>
    </row>
    <row r="3282" spans="2:2" x14ac:dyDescent="0.2">
      <c r="B3282" s="47"/>
    </row>
    <row r="3283" spans="2:2" x14ac:dyDescent="0.2">
      <c r="B3283" s="47"/>
    </row>
    <row r="3284" spans="2:2" x14ac:dyDescent="0.2">
      <c r="B3284" s="47"/>
    </row>
    <row r="3285" spans="2:2" x14ac:dyDescent="0.2">
      <c r="B3285" s="47"/>
    </row>
    <row r="3286" spans="2:2" x14ac:dyDescent="0.2">
      <c r="B3286" s="47"/>
    </row>
    <row r="3287" spans="2:2" x14ac:dyDescent="0.2">
      <c r="B3287" s="47"/>
    </row>
    <row r="3288" spans="2:2" x14ac:dyDescent="0.2">
      <c r="B3288" s="47"/>
    </row>
    <row r="3289" spans="2:2" x14ac:dyDescent="0.2">
      <c r="B3289" s="47"/>
    </row>
    <row r="3290" spans="2:2" x14ac:dyDescent="0.2">
      <c r="B3290" s="47"/>
    </row>
    <row r="3291" spans="2:2" x14ac:dyDescent="0.2">
      <c r="B3291" s="47"/>
    </row>
    <row r="3292" spans="2:2" x14ac:dyDescent="0.2">
      <c r="B3292" s="47"/>
    </row>
    <row r="3293" spans="2:2" x14ac:dyDescent="0.2">
      <c r="B3293" s="47"/>
    </row>
    <row r="3294" spans="2:2" x14ac:dyDescent="0.2">
      <c r="B3294" s="47"/>
    </row>
    <row r="3295" spans="2:2" x14ac:dyDescent="0.2">
      <c r="B3295" s="47"/>
    </row>
    <row r="3296" spans="2:2" x14ac:dyDescent="0.2">
      <c r="B3296" s="47"/>
    </row>
    <row r="3297" spans="2:3" x14ac:dyDescent="0.2">
      <c r="B3297" s="47"/>
    </row>
    <row r="3298" spans="2:3" x14ac:dyDescent="0.2">
      <c r="B3298" s="47"/>
    </row>
    <row r="3299" spans="2:3" x14ac:dyDescent="0.2">
      <c r="B3299" s="47"/>
    </row>
    <row r="3300" spans="2:3" x14ac:dyDescent="0.2">
      <c r="B3300" s="47"/>
    </row>
    <row r="3301" spans="2:3" x14ac:dyDescent="0.2">
      <c r="B3301" s="47"/>
    </row>
    <row r="3304" spans="2:3" x14ac:dyDescent="0.2">
      <c r="C3304" s="52" t="s">
        <v>4986</v>
      </c>
    </row>
    <row r="3305" spans="2:3" x14ac:dyDescent="0.2">
      <c r="C3305" s="53" t="s">
        <v>4987</v>
      </c>
    </row>
    <row r="3306" spans="2:3" x14ac:dyDescent="0.2">
      <c r="C3306" s="53"/>
    </row>
    <row r="3307" spans="2:3" x14ac:dyDescent="0.2">
      <c r="C3307" s="53"/>
    </row>
    <row r="3308" spans="2:3" x14ac:dyDescent="0.2">
      <c r="C3308" s="52" t="s">
        <v>4977</v>
      </c>
    </row>
    <row r="3309" spans="2:3" x14ac:dyDescent="0.2">
      <c r="C3309" s="53" t="s">
        <v>4978</v>
      </c>
    </row>
    <row r="3310" spans="2:3" x14ac:dyDescent="0.2">
      <c r="C3310" s="53"/>
    </row>
    <row r="3311" spans="2:3" x14ac:dyDescent="0.2">
      <c r="C3311" s="52" t="s">
        <v>4979</v>
      </c>
    </row>
    <row r="3312" spans="2:3" x14ac:dyDescent="0.2">
      <c r="C3312" s="53" t="s">
        <v>4980</v>
      </c>
    </row>
    <row r="3313" spans="3:4" hidden="1" x14ac:dyDescent="0.2">
      <c r="C3313" s="53" t="str">
        <f>IF([2]Comps!O3293="","",(CONCATENATE("$",[2]Comps!O3293,"; ",[2]Comps!Q3293,"; ",[2]Comps!H3293,"; ",[2]Comps!I3293,"; ","Shipping: ",[2]Comps!K3293,"; ","Tax: ",[2]Comps!M3293)))</f>
        <v/>
      </c>
    </row>
    <row r="3314" spans="3:4" hidden="1" x14ac:dyDescent="0.2">
      <c r="C3314" s="53" t="str">
        <f>IF([2]Comps!O3294="","",(CONCATENATE("$",[2]Comps!O3294,"; ",[2]Comps!Q3294,"; ",[2]Comps!H3294,"; ",[2]Comps!I3294,"; ","Shipping: ",[2]Comps!K3294,"; ","Tax: ",[2]Comps!M3294)))</f>
        <v/>
      </c>
    </row>
    <row r="3315" spans="3:4" hidden="1" x14ac:dyDescent="0.2">
      <c r="C3315" s="53" t="str">
        <f>IF([2]Comps!O3295="","",(CONCATENATE("$",[2]Comps!O3295,"; ",[2]Comps!Q3295,"; ",[2]Comps!H3295,"; ",[2]Comps!I3295,"; ","Shipping: ",[2]Comps!K3295,"; ","Tax: ",[2]Comps!M3295)))</f>
        <v/>
      </c>
    </row>
    <row r="3316" spans="3:4" hidden="1" x14ac:dyDescent="0.2">
      <c r="C3316" s="53" t="str">
        <f>IF([2]Comps!O3296="","",(CONCATENATE("$",[2]Comps!O3296,"; ",[2]Comps!Q3296,"; ",[2]Comps!H3296,"; ",[2]Comps!I3296,"; ","Shipping: ",[2]Comps!K3296,"; ","Tax: ",[2]Comps!M3296)))</f>
        <v/>
      </c>
    </row>
    <row r="3317" spans="3:4" hidden="1" x14ac:dyDescent="0.2">
      <c r="C3317" s="53" t="str">
        <f>IF([2]Comps!O3297="","",(CONCATENATE("$",[2]Comps!O3297,"; ",[2]Comps!Q3297,"; ",[2]Comps!H3297,"; ",[2]Comps!I3297,"; ","Shipping: ",[2]Comps!K3297,"; ","Tax: ",[2]Comps!M3297)))</f>
        <v/>
      </c>
    </row>
    <row r="3318" spans="3:4" hidden="1" x14ac:dyDescent="0.2">
      <c r="C3318" s="53"/>
    </row>
    <row r="3319" spans="3:4" hidden="1" x14ac:dyDescent="0.2">
      <c r="C3319" s="52" t="s">
        <v>4988</v>
      </c>
      <c r="D3319" s="49"/>
    </row>
    <row r="3320" spans="3:4" x14ac:dyDescent="0.2">
      <c r="C3320" s="53"/>
    </row>
    <row r="3321" spans="3:4" x14ac:dyDescent="0.2">
      <c r="C3321" s="52" t="s">
        <v>4981</v>
      </c>
    </row>
    <row r="3322" spans="3:4" x14ac:dyDescent="0.2">
      <c r="C3322" s="53" t="s">
        <v>4989</v>
      </c>
    </row>
    <row r="3323" spans="3:4" x14ac:dyDescent="0.2">
      <c r="C3323" s="53"/>
    </row>
    <row r="3324" spans="3:4" x14ac:dyDescent="0.2">
      <c r="C3324" s="53"/>
    </row>
    <row r="3325" spans="3:4" x14ac:dyDescent="0.2">
      <c r="C3325" s="53"/>
    </row>
    <row r="3330" spans="4:10" x14ac:dyDescent="0.2">
      <c r="I3330" s="50"/>
      <c r="J3330" s="50"/>
    </row>
    <row r="3331" spans="4:10" x14ac:dyDescent="0.2">
      <c r="D3331" s="51" t="s">
        <v>4983</v>
      </c>
      <c r="E3331" s="51"/>
      <c r="G3331" s="51" t="s">
        <v>4984</v>
      </c>
      <c r="H3331" s="51"/>
    </row>
    <row r="3337" spans="4:10" x14ac:dyDescent="0.2">
      <c r="I3337" s="50"/>
      <c r="J3337" s="50"/>
    </row>
    <row r="3338" spans="4:10" x14ac:dyDescent="0.2">
      <c r="D3338" s="51" t="s">
        <v>4985</v>
      </c>
      <c r="E3338" s="51"/>
      <c r="G3338" s="51" t="s">
        <v>4984</v>
      </c>
      <c r="H3338" s="51"/>
    </row>
  </sheetData>
  <autoFilter ref="C3:V3301" xr:uid="{E5835886-A705-4AC6-9BEA-7A919320F16E}"/>
  <mergeCells count="17">
    <mergeCell ref="Q3:Q4"/>
    <mergeCell ref="A3:B3"/>
    <mergeCell ref="C3:C4"/>
    <mergeCell ref="D3:D4"/>
    <mergeCell ref="E3:E4"/>
    <mergeCell ref="F3:F4"/>
    <mergeCell ref="G3:G4"/>
    <mergeCell ref="H3:H4"/>
    <mergeCell ref="I3:I4"/>
    <mergeCell ref="L3:L4"/>
    <mergeCell ref="N3:N4"/>
    <mergeCell ref="P3:P4"/>
    <mergeCell ref="R3:R4"/>
    <mergeCell ref="S3:S4"/>
    <mergeCell ref="T3:T4"/>
    <mergeCell ref="U3:U4"/>
    <mergeCell ref="V3:V4"/>
  </mergeCells>
  <conditionalFormatting sqref="B1:B4 B3011:B1048576">
    <cfRule type="duplicateValues" dxfId="4" priority="1"/>
  </conditionalFormatting>
  <conditionalFormatting sqref="R5:R3247">
    <cfRule type="cellIs" dxfId="3" priority="2" operator="lessThan">
      <formula>0</formula>
    </cfRule>
    <cfRule type="cellIs" dxfId="2" priority="3" operator="between">
      <formula>0.000001</formula>
      <formula>0.0999999</formula>
    </cfRule>
    <cfRule type="cellIs" dxfId="1" priority="4" operator="between">
      <formula>0.1</formula>
      <formula>10000</formula>
    </cfRule>
  </conditionalFormatting>
  <conditionalFormatting sqref="U1:V1 U3:V3 U4 U5:V3214 U3216 U3217:V1048576">
    <cfRule type="cellIs" dxfId="0" priority="5" operator="lessThan">
      <formula>0</formula>
    </cfRule>
  </conditionalFormatting>
  <dataValidations count="3">
    <dataValidation type="custom" allowBlank="1" showInputMessage="1" showErrorMessage="1" error="This will be used for the file name,_x000a_it cannot contain the following characters:_x000a_/ \ : * ? &quot; &lt; &gt; |" sqref="C2" xr:uid="{4CF94B5F-81FE-418D-80E8-BEA3FB015A1F}">
      <formula1>AND(ISERROR(FIND("/",$C$2:$E$2)),ISERROR(FIND("\",$C$2:$E$2)),ISERROR(FIND(":",$C$2:$E$2)),ISERROR(FIND("?",$C$2:$E$2)),ISERROR(FIND("&lt;",$C$2:$E$2)),ISERROR(FIND("&gt;",$C$2:$E$2)),ISERROR(FIND("|",$C$2:$E$2)),ISERROR(FIND(CHAR(34),$C$2:$E$2)))</formula1>
    </dataValidation>
    <dataValidation type="list" allowBlank="1" showInputMessage="1" showErrorMessage="1" sqref="C1" xr:uid="{A0434BDE-A70B-40E1-AFA9-46EB67B43F40}">
      <formula1>"SPR, CPA"</formula1>
    </dataValidation>
    <dataValidation type="custom" allowBlank="1" showInputMessage="1" showErrorMessage="1" error="This will be used for the file name,_x000a_The title cannot be over 60 characters or contain the following:_x000a_/ \ : * ? &quot; &lt; &gt; |" sqref="D2" xr:uid="{A5BF4559-98A3-43CE-985B-7DAE6F2AEB71}">
      <formula1>AND(ISERROR(FIND("/",$D$2)),ISERROR(FIND("\",$D$2)),ISERROR(FIND(":",$D$2)),ISERROR(FIND("?",$D$2)),ISERROR(FIND("&lt;",$D$2)),ISERROR(FIND("&gt;",$D$2)),ISERROR(FIND("|",$D$2)),ISERROR(FIND(CHAR(34),$D$2)),IF(LEN($D$2)&lt;61,TRUE,FALSE))</formula1>
    </dataValidation>
  </dataValidations>
  <pageMargins left="0.25" right="0.25" top="0.75" bottom="0.75" header="0.3" footer="0.3"/>
  <pageSetup scale="72" fitToHeight="0" orientation="landscape" r:id="rId1"/>
  <headerFooter alignWithMargins="0">
    <oddHeader>&amp;CNew DOT Traffic Signs Part I</oddHeader>
    <oddFooter>&amp;L&amp;Z&amp;F
&amp;CMKT-F014  Rev. J 08/29/2025&amp;R08/10/26
Analyst Jasmine Elizalde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12A52-D722-4261-BA37-C23A4E62F7A6}">
  <dimension ref="A1:L1577"/>
  <sheetViews>
    <sheetView tabSelected="1" topLeftCell="B1" zoomScaleNormal="100" workbookViewId="0">
      <selection activeCell="G15" sqref="G15"/>
    </sheetView>
  </sheetViews>
  <sheetFormatPr defaultRowHeight="15" x14ac:dyDescent="0.25"/>
  <cols>
    <col min="1" max="1" width="33.7109375" hidden="1" customWidth="1"/>
    <col min="2" max="2" width="24.140625" customWidth="1"/>
    <col min="3" max="3" width="33.7109375" hidden="1" customWidth="1"/>
    <col min="4" max="4" width="23.85546875" customWidth="1"/>
    <col min="5" max="5" width="81.140625" customWidth="1"/>
    <col min="6" max="6" width="23.42578125" customWidth="1"/>
    <col min="7" max="7" width="10.7109375" customWidth="1"/>
    <col min="8" max="8" width="7.5703125" customWidth="1"/>
    <col min="9" max="9" width="14.85546875" customWidth="1"/>
    <col min="10" max="10" width="27.85546875" bestFit="1" customWidth="1"/>
    <col min="11" max="11" width="7.28515625" customWidth="1"/>
    <col min="12" max="12" width="15.85546875" customWidth="1"/>
  </cols>
  <sheetData>
    <row r="1" spans="1:12" x14ac:dyDescent="0.25">
      <c r="B1" s="55" t="s">
        <v>4937</v>
      </c>
      <c r="C1" s="55"/>
      <c r="D1" s="55"/>
      <c r="E1" s="55"/>
      <c r="F1" s="55"/>
      <c r="G1" s="55"/>
      <c r="H1" s="55"/>
      <c r="I1" s="55"/>
      <c r="J1" s="55"/>
    </row>
    <row r="2" spans="1:12" ht="15.75" x14ac:dyDescent="0.25">
      <c r="B2" s="56" t="s">
        <v>360</v>
      </c>
      <c r="C2" s="56"/>
      <c r="D2" s="56"/>
      <c r="E2" s="56"/>
      <c r="F2" s="56"/>
      <c r="G2" s="56"/>
      <c r="H2" s="56"/>
      <c r="I2" s="56"/>
      <c r="J2" s="56"/>
    </row>
    <row r="3" spans="1:12" ht="15.75" x14ac:dyDescent="0.25">
      <c r="B3" s="56" t="s">
        <v>4938</v>
      </c>
      <c r="C3" s="56"/>
      <c r="D3" s="56"/>
      <c r="E3" s="56"/>
      <c r="F3" s="56"/>
      <c r="G3" s="56"/>
      <c r="H3" s="56"/>
      <c r="I3" s="56"/>
      <c r="J3" s="56"/>
    </row>
    <row r="4" spans="1:12" ht="15.75" x14ac:dyDescent="0.25">
      <c r="B4" s="56" t="s">
        <v>358</v>
      </c>
      <c r="C4" s="56"/>
      <c r="D4" s="56"/>
      <c r="E4" s="56"/>
      <c r="F4" s="56"/>
      <c r="G4" s="56"/>
      <c r="H4" s="56"/>
      <c r="I4" s="56"/>
      <c r="J4" s="56"/>
    </row>
    <row r="5" spans="1:12" ht="15.75" x14ac:dyDescent="0.25">
      <c r="A5" s="14" t="s">
        <v>359</v>
      </c>
      <c r="B5" s="57">
        <v>46245</v>
      </c>
      <c r="C5" s="57"/>
      <c r="D5" s="57"/>
      <c r="E5" s="57"/>
      <c r="F5" s="57"/>
      <c r="G5" s="57"/>
      <c r="H5" s="57"/>
      <c r="I5" s="57"/>
      <c r="J5" s="57"/>
    </row>
    <row r="7" spans="1:12" x14ac:dyDescent="0.25">
      <c r="A7" t="s">
        <v>372</v>
      </c>
      <c r="B7" t="s">
        <v>4936</v>
      </c>
      <c r="C7" t="s">
        <v>4939</v>
      </c>
      <c r="D7" t="s">
        <v>0</v>
      </c>
      <c r="E7" t="s">
        <v>157</v>
      </c>
      <c r="F7" t="s">
        <v>4940</v>
      </c>
      <c r="G7" t="s">
        <v>4990</v>
      </c>
      <c r="H7" t="s">
        <v>151</v>
      </c>
      <c r="I7" t="s">
        <v>152</v>
      </c>
      <c r="J7" t="s">
        <v>373</v>
      </c>
      <c r="K7" t="s">
        <v>361</v>
      </c>
      <c r="L7" t="s">
        <v>4935</v>
      </c>
    </row>
    <row r="8" spans="1:12" x14ac:dyDescent="0.25">
      <c r="A8" t="s">
        <v>383</v>
      </c>
      <c r="B8" t="str">
        <f>_xlfn.IFNA(_xlfn.XLOOKUP(Query1[[#This Row],[Contract Line Item Number (CLIN)]],'CPA New w POF'!$B$5:$B$3010,'CPA New w POF'!$C$5:$C$3010),"TBD")</f>
        <v>TC120PBFO16.3636A</v>
      </c>
      <c r="C8">
        <f>LEN(Query1[[#This Row],[CALCTRA Product Number]])</f>
        <v>17</v>
      </c>
      <c r="D8" t="s">
        <v>384</v>
      </c>
      <c r="E8" t="s">
        <v>385</v>
      </c>
      <c r="F8" t="s">
        <v>356</v>
      </c>
      <c r="G8" t="s">
        <v>380</v>
      </c>
      <c r="H8" t="s">
        <v>386</v>
      </c>
      <c r="I8" t="s">
        <v>376</v>
      </c>
      <c r="J8" t="s">
        <v>381</v>
      </c>
      <c r="K8" t="s">
        <v>155</v>
      </c>
      <c r="L8" s="54">
        <f>_xlfn.IFNA(_xlfn.XLOOKUP(Query1[[#This Row],[Contract Line Item Number (CLIN)]],'CPA New w POF'!$B$5:$B$3010,'CPA New w POF'!$Q$5:$Q$3010),"TBD")</f>
        <v>74.900000000000006</v>
      </c>
    </row>
    <row r="9" spans="1:12" x14ac:dyDescent="0.25">
      <c r="A9" t="s">
        <v>387</v>
      </c>
      <c r="B9" t="str">
        <f>_xlfn.IFNA(_xlfn.XLOOKUP(Query1[[#This Row],[Contract Line Item Number (CLIN)]],'CPA New w POF'!$B$5:$B$3010,'CPA New w POF'!$C$5:$C$3010),"TBD")</f>
        <v>TC120PBFO18.4848A</v>
      </c>
      <c r="C9">
        <f>LEN(Query1[[#This Row],[CALCTRA Product Number]])</f>
        <v>17</v>
      </c>
      <c r="D9" t="s">
        <v>384</v>
      </c>
      <c r="E9" t="s">
        <v>385</v>
      </c>
      <c r="F9" t="s">
        <v>356</v>
      </c>
      <c r="G9" t="s">
        <v>374</v>
      </c>
      <c r="H9" t="s">
        <v>386</v>
      </c>
      <c r="I9" t="s">
        <v>376</v>
      </c>
      <c r="J9" t="s">
        <v>388</v>
      </c>
      <c r="K9" t="s">
        <v>155</v>
      </c>
      <c r="L9" s="54">
        <f>_xlfn.IFNA(_xlfn.XLOOKUP(Query1[[#This Row],[Contract Line Item Number (CLIN)]],'CPA New w POF'!$B$5:$B$3010,'CPA New w POF'!$Q$5:$Q$3010),"TBD")</f>
        <v>136.12</v>
      </c>
    </row>
    <row r="10" spans="1:12" x14ac:dyDescent="0.25">
      <c r="A10" t="s">
        <v>389</v>
      </c>
      <c r="B10" t="str">
        <f>_xlfn.IFNA(_xlfn.XLOOKUP(Query1[[#This Row],[Contract Line Item Number (CLIN)]],'CPA New w POF'!$B$5:$B$3010,'CPA New w POF'!$C$5:$C$3010),"TBD")</f>
        <v>TC190PBFO16.3636A</v>
      </c>
      <c r="C10">
        <f>LEN(Query1[[#This Row],[CALCTRA Product Number]])</f>
        <v>17</v>
      </c>
      <c r="D10" t="s">
        <v>390</v>
      </c>
      <c r="E10" t="s">
        <v>391</v>
      </c>
      <c r="F10" t="s">
        <v>356</v>
      </c>
      <c r="G10" t="s">
        <v>380</v>
      </c>
      <c r="H10" t="s">
        <v>386</v>
      </c>
      <c r="I10" t="s">
        <v>376</v>
      </c>
      <c r="J10" t="s">
        <v>381</v>
      </c>
      <c r="K10" t="s">
        <v>155</v>
      </c>
      <c r="L10" s="54">
        <f>_xlfn.IFNA(_xlfn.XLOOKUP(Query1[[#This Row],[Contract Line Item Number (CLIN)]],'CPA New w POF'!$B$5:$B$3010,'CPA New w POF'!$Q$5:$Q$3010),"TBD")</f>
        <v>74.900000000000006</v>
      </c>
    </row>
    <row r="11" spans="1:12" x14ac:dyDescent="0.25">
      <c r="A11" t="s">
        <v>392</v>
      </c>
      <c r="B11" t="str">
        <f>_xlfn.IFNA(_xlfn.XLOOKUP(Query1[[#This Row],[Contract Line Item Number (CLIN)]],'CPA New w POF'!$B$5:$B$3010,'CPA New w POF'!$C$5:$C$3010),"TBD")</f>
        <v>TC190PBFO18.4848A</v>
      </c>
      <c r="C11">
        <f>LEN(Query1[[#This Row],[CALCTRA Product Number]])</f>
        <v>17</v>
      </c>
      <c r="D11" t="s">
        <v>390</v>
      </c>
      <c r="E11" t="s">
        <v>391</v>
      </c>
      <c r="F11" t="s">
        <v>356</v>
      </c>
      <c r="G11" t="s">
        <v>374</v>
      </c>
      <c r="H11" t="s">
        <v>386</v>
      </c>
      <c r="I11" t="s">
        <v>376</v>
      </c>
      <c r="J11" t="s">
        <v>388</v>
      </c>
      <c r="K11" t="s">
        <v>155</v>
      </c>
      <c r="L11" s="54">
        <f>_xlfn.IFNA(_xlfn.XLOOKUP(Query1[[#This Row],[Contract Line Item Number (CLIN)]],'CPA New w POF'!$B$5:$B$3010,'CPA New w POF'!$Q$5:$Q$3010),"TBD")</f>
        <v>136.12</v>
      </c>
    </row>
    <row r="12" spans="1:12" x14ac:dyDescent="0.25">
      <c r="A12" t="s">
        <v>401</v>
      </c>
      <c r="B12" t="str">
        <f>_xlfn.IFNA(_xlfn.XLOOKUP(Query1[[#This Row],[Contract Line Item Number (CLIN)]],'CPA New w POF'!$B$5:$B$3010,'CPA New w POF'!$C$5:$C$3010),"TBD")</f>
        <v>TC200PBFO16.3636A</v>
      </c>
      <c r="C12">
        <f>LEN(Query1[[#This Row],[CALCTRA Product Number]])</f>
        <v>17</v>
      </c>
      <c r="D12" t="s">
        <v>397</v>
      </c>
      <c r="E12" t="s">
        <v>398</v>
      </c>
      <c r="F12" t="s">
        <v>356</v>
      </c>
      <c r="G12" t="s">
        <v>380</v>
      </c>
      <c r="H12" t="s">
        <v>386</v>
      </c>
      <c r="I12" t="s">
        <v>376</v>
      </c>
      <c r="J12" t="s">
        <v>381</v>
      </c>
      <c r="K12" t="s">
        <v>155</v>
      </c>
      <c r="L12" s="54">
        <f>_xlfn.IFNA(_xlfn.XLOOKUP(Query1[[#This Row],[Contract Line Item Number (CLIN)]],'CPA New w POF'!$B$5:$B$3010,'CPA New w POF'!$Q$5:$Q$3010),"TBD")</f>
        <v>74.900000000000006</v>
      </c>
    </row>
    <row r="13" spans="1:12" x14ac:dyDescent="0.25">
      <c r="A13" t="s">
        <v>402</v>
      </c>
      <c r="B13" t="str">
        <f>_xlfn.IFNA(_xlfn.XLOOKUP(Query1[[#This Row],[Contract Line Item Number (CLIN)]],'CPA New w POF'!$B$5:$B$3010,'CPA New w POF'!$C$5:$C$3010),"TBD")</f>
        <v>TC20APBFO16.1708A</v>
      </c>
      <c r="C13">
        <f>LEN(Query1[[#This Row],[CALCTRA Product Number]])</f>
        <v>17</v>
      </c>
      <c r="D13" t="s">
        <v>403</v>
      </c>
      <c r="E13" t="s">
        <v>404</v>
      </c>
      <c r="F13" t="s">
        <v>356</v>
      </c>
      <c r="G13" t="s">
        <v>405</v>
      </c>
      <c r="H13" t="s">
        <v>386</v>
      </c>
      <c r="I13" t="s">
        <v>376</v>
      </c>
      <c r="J13" t="s">
        <v>381</v>
      </c>
      <c r="K13" t="s">
        <v>155</v>
      </c>
      <c r="L13" s="54">
        <f>_xlfn.IFNA(_xlfn.XLOOKUP(Query1[[#This Row],[Contract Line Item Number (CLIN)]],'CPA New w POF'!$B$5:$B$3010,'CPA New w POF'!$Q$5:$Q$3010),"TBD")</f>
        <v>15.95</v>
      </c>
    </row>
    <row r="14" spans="1:12" x14ac:dyDescent="0.25">
      <c r="A14" t="s">
        <v>406</v>
      </c>
      <c r="B14" t="str">
        <f>_xlfn.IFNA(_xlfn.XLOOKUP(Query1[[#This Row],[Contract Line Item Number (CLIN)]],'CPA New w POF'!$B$5:$B$3010,'CPA New w POF'!$C$5:$C$3010),"TBD")</f>
        <v>TC20APBFO16.2210A</v>
      </c>
      <c r="C14">
        <f>LEN(Query1[[#This Row],[CALCTRA Product Number]])</f>
        <v>17</v>
      </c>
      <c r="D14" t="s">
        <v>403</v>
      </c>
      <c r="E14" t="s">
        <v>404</v>
      </c>
      <c r="F14" t="s">
        <v>356</v>
      </c>
      <c r="G14" t="s">
        <v>407</v>
      </c>
      <c r="H14" t="s">
        <v>386</v>
      </c>
      <c r="I14" t="s">
        <v>376</v>
      </c>
      <c r="J14" t="s">
        <v>381</v>
      </c>
      <c r="K14" t="s">
        <v>155</v>
      </c>
      <c r="L14" s="54">
        <f>_xlfn.IFNA(_xlfn.XLOOKUP(Query1[[#This Row],[Contract Line Item Number (CLIN)]],'CPA New w POF'!$B$5:$B$3010,'CPA New w POF'!$Q$5:$Q$3010),"TBD")</f>
        <v>18.22</v>
      </c>
    </row>
    <row r="15" spans="1:12" x14ac:dyDescent="0.25">
      <c r="A15" t="s">
        <v>408</v>
      </c>
      <c r="B15" t="str">
        <f>_xlfn.IFNA(_xlfn.XLOOKUP(Query1[[#This Row],[Contract Line Item Number (CLIN)]],'CPA New w POF'!$B$5:$B$3010,'CPA New w POF'!$C$5:$C$3010),"TBD")</f>
        <v>TC20BPBFO16.0810A</v>
      </c>
      <c r="C15">
        <f>LEN(Query1[[#This Row],[CALCTRA Product Number]])</f>
        <v>17</v>
      </c>
      <c r="D15" t="s">
        <v>409</v>
      </c>
      <c r="E15" t="s">
        <v>410</v>
      </c>
      <c r="F15" t="s">
        <v>356</v>
      </c>
      <c r="G15" t="s">
        <v>411</v>
      </c>
      <c r="H15" t="s">
        <v>386</v>
      </c>
      <c r="I15" t="s">
        <v>376</v>
      </c>
      <c r="J15" t="s">
        <v>381</v>
      </c>
      <c r="K15" t="s">
        <v>155</v>
      </c>
      <c r="L15" s="54">
        <f>_xlfn.IFNA(_xlfn.XLOOKUP(Query1[[#This Row],[Contract Line Item Number (CLIN)]],'CPA New w POF'!$B$5:$B$3010,'CPA New w POF'!$Q$5:$Q$3010),"TBD")</f>
        <v>8.01</v>
      </c>
    </row>
    <row r="16" spans="1:12" x14ac:dyDescent="0.25">
      <c r="A16" t="s">
        <v>412</v>
      </c>
      <c r="B16" t="str">
        <f>_xlfn.IFNA(_xlfn.XLOOKUP(Query1[[#This Row],[Contract Line Item Number (CLIN)]],'CPA New w POF'!$B$5:$B$3010,'CPA New w POF'!$C$5:$C$3010),"TBD")</f>
        <v>TC20BPBFO16.1012A</v>
      </c>
      <c r="C16">
        <f>LEN(Query1[[#This Row],[CALCTRA Product Number]])</f>
        <v>17</v>
      </c>
      <c r="D16" t="s">
        <v>409</v>
      </c>
      <c r="E16" t="s">
        <v>410</v>
      </c>
      <c r="F16" t="s">
        <v>356</v>
      </c>
      <c r="G16" t="s">
        <v>413</v>
      </c>
      <c r="H16" t="s">
        <v>386</v>
      </c>
      <c r="I16" t="s">
        <v>376</v>
      </c>
      <c r="J16" t="s">
        <v>381</v>
      </c>
      <c r="K16" t="s">
        <v>155</v>
      </c>
      <c r="L16" s="54">
        <f>_xlfn.IFNA(_xlfn.XLOOKUP(Query1[[#This Row],[Contract Line Item Number (CLIN)]],'CPA New w POF'!$B$5:$B$3010,'CPA New w POF'!$Q$5:$Q$3010),"TBD")</f>
        <v>14.82</v>
      </c>
    </row>
    <row r="17" spans="1:12" x14ac:dyDescent="0.25">
      <c r="A17" t="s">
        <v>414</v>
      </c>
      <c r="B17" t="str">
        <f>_xlfn.IFNA(_xlfn.XLOOKUP(Query1[[#This Row],[Contract Line Item Number (CLIN)]],'CPA New w POF'!$B$5:$B$3010,'CPA New w POF'!$C$5:$C$3010),"TBD")</f>
        <v>TC230PBFO16.3636A</v>
      </c>
      <c r="C17">
        <f>LEN(Query1[[#This Row],[CALCTRA Product Number]])</f>
        <v>17</v>
      </c>
      <c r="D17" t="s">
        <v>415</v>
      </c>
      <c r="E17" t="s">
        <v>416</v>
      </c>
      <c r="F17" t="s">
        <v>356</v>
      </c>
      <c r="G17" t="s">
        <v>380</v>
      </c>
      <c r="H17" t="s">
        <v>386</v>
      </c>
      <c r="I17" t="s">
        <v>376</v>
      </c>
      <c r="J17" t="s">
        <v>381</v>
      </c>
      <c r="K17" t="s">
        <v>155</v>
      </c>
      <c r="L17" s="54">
        <f>_xlfn.IFNA(_xlfn.XLOOKUP(Query1[[#This Row],[Contract Line Item Number (CLIN)]],'CPA New w POF'!$B$5:$B$3010,'CPA New w POF'!$Q$5:$Q$3010),"TBD")</f>
        <v>74.900000000000006</v>
      </c>
    </row>
    <row r="18" spans="1:12" x14ac:dyDescent="0.25">
      <c r="A18" t="s">
        <v>417</v>
      </c>
      <c r="B18" t="str">
        <f>_xlfn.IFNA(_xlfn.XLOOKUP(Query1[[#This Row],[Contract Line Item Number (CLIN)]],'CPA New w POF'!$B$5:$B$3010,'CPA New w POF'!$C$5:$C$3010),"TBD")</f>
        <v>TC230PBFO18.4848A</v>
      </c>
      <c r="C18">
        <f>LEN(Query1[[#This Row],[CALCTRA Product Number]])</f>
        <v>17</v>
      </c>
      <c r="D18" t="s">
        <v>415</v>
      </c>
      <c r="E18" t="s">
        <v>416</v>
      </c>
      <c r="F18" t="s">
        <v>356</v>
      </c>
      <c r="G18" t="s">
        <v>374</v>
      </c>
      <c r="H18" t="s">
        <v>386</v>
      </c>
      <c r="I18" t="s">
        <v>376</v>
      </c>
      <c r="J18" t="s">
        <v>388</v>
      </c>
      <c r="K18" t="s">
        <v>155</v>
      </c>
      <c r="L18" s="54">
        <f>_xlfn.IFNA(_xlfn.XLOOKUP(Query1[[#This Row],[Contract Line Item Number (CLIN)]],'CPA New w POF'!$B$5:$B$3010,'CPA New w POF'!$Q$5:$Q$3010),"TBD")</f>
        <v>136.12</v>
      </c>
    </row>
    <row r="19" spans="1:12" x14ac:dyDescent="0.25">
      <c r="A19" t="s">
        <v>418</v>
      </c>
      <c r="B19" t="str">
        <f>_xlfn.IFNA(_xlfn.XLOOKUP(Query1[[#This Row],[Contract Line Item Number (CLIN)]],'CPA New w POF'!$B$5:$B$3010,'CPA New w POF'!$C$5:$C$3010),"TBD")</f>
        <v>TC240PBFO16.3030A</v>
      </c>
      <c r="C19">
        <f>LEN(Query1[[#This Row],[CALCTRA Product Number]])</f>
        <v>17</v>
      </c>
      <c r="D19" t="s">
        <v>419</v>
      </c>
      <c r="E19" t="s">
        <v>420</v>
      </c>
      <c r="F19" t="s">
        <v>356</v>
      </c>
      <c r="G19" t="s">
        <v>421</v>
      </c>
      <c r="H19" t="s">
        <v>386</v>
      </c>
      <c r="I19" t="s">
        <v>376</v>
      </c>
      <c r="J19" t="s">
        <v>381</v>
      </c>
      <c r="K19" t="s">
        <v>155</v>
      </c>
      <c r="L19" s="54">
        <f>_xlfn.IFNA(_xlfn.XLOOKUP(Query1[[#This Row],[Contract Line Item Number (CLIN)]],'CPA New w POF'!$B$5:$B$3010,'CPA New w POF'!$Q$5:$Q$3010),"TBD")</f>
        <v>55.63</v>
      </c>
    </row>
    <row r="20" spans="1:12" x14ac:dyDescent="0.25">
      <c r="A20" t="s">
        <v>422</v>
      </c>
      <c r="B20" t="str">
        <f>_xlfn.IFNA(_xlfn.XLOOKUP(Query1[[#This Row],[Contract Line Item Number (CLIN)]],'CPA New w POF'!$B$5:$B$3010,'CPA New w POF'!$C$5:$C$3010),"TBD")</f>
        <v>TC240PBFO18.4848A</v>
      </c>
      <c r="C20">
        <f>LEN(Query1[[#This Row],[CALCTRA Product Number]])</f>
        <v>17</v>
      </c>
      <c r="D20" t="s">
        <v>419</v>
      </c>
      <c r="E20" t="s">
        <v>420</v>
      </c>
      <c r="F20" t="s">
        <v>356</v>
      </c>
      <c r="G20" t="s">
        <v>374</v>
      </c>
      <c r="H20" t="s">
        <v>386</v>
      </c>
      <c r="I20" t="s">
        <v>376</v>
      </c>
      <c r="J20" t="s">
        <v>388</v>
      </c>
      <c r="K20" t="s">
        <v>155</v>
      </c>
      <c r="L20" s="54">
        <f>_xlfn.IFNA(_xlfn.XLOOKUP(Query1[[#This Row],[Contract Line Item Number (CLIN)]],'CPA New w POF'!$B$5:$B$3010,'CPA New w POF'!$Q$5:$Q$3010),"TBD")</f>
        <v>136.12</v>
      </c>
    </row>
    <row r="21" spans="1:12" x14ac:dyDescent="0.25">
      <c r="A21" t="s">
        <v>423</v>
      </c>
      <c r="B21" t="str">
        <f>_xlfn.IFNA(_xlfn.XLOOKUP(Query1[[#This Row],[Contract Line Item Number (CLIN)]],'CPA New w POF'!$B$5:$B$3010,'CPA New w POF'!$C$5:$C$3010),"TBD")</f>
        <v>TC270PBFO16.3636A</v>
      </c>
      <c r="C21">
        <f>LEN(Query1[[#This Row],[CALCTRA Product Number]])</f>
        <v>17</v>
      </c>
      <c r="D21" t="s">
        <v>424</v>
      </c>
      <c r="E21" t="s">
        <v>425</v>
      </c>
      <c r="F21" t="s">
        <v>356</v>
      </c>
      <c r="G21" t="s">
        <v>380</v>
      </c>
      <c r="H21" t="s">
        <v>386</v>
      </c>
      <c r="I21" t="s">
        <v>376</v>
      </c>
      <c r="J21" t="s">
        <v>381</v>
      </c>
      <c r="K21" t="s">
        <v>155</v>
      </c>
      <c r="L21" s="54">
        <f>_xlfn.IFNA(_xlfn.XLOOKUP(Query1[[#This Row],[Contract Line Item Number (CLIN)]],'CPA New w POF'!$B$5:$B$3010,'CPA New w POF'!$Q$5:$Q$3010),"TBD")</f>
        <v>74.900000000000006</v>
      </c>
    </row>
    <row r="22" spans="1:12" x14ac:dyDescent="0.25">
      <c r="A22" t="s">
        <v>426</v>
      </c>
      <c r="B22" t="str">
        <f>_xlfn.IFNA(_xlfn.XLOOKUP(Query1[[#This Row],[Contract Line Item Number (CLIN)]],'CPA New w POF'!$B$5:$B$3010,'CPA New w POF'!$C$5:$C$3010),"TBD")</f>
        <v>TC270PBFO18.4848A</v>
      </c>
      <c r="C22">
        <f>LEN(Query1[[#This Row],[CALCTRA Product Number]])</f>
        <v>17</v>
      </c>
      <c r="D22" t="s">
        <v>424</v>
      </c>
      <c r="E22" t="s">
        <v>425</v>
      </c>
      <c r="F22" t="s">
        <v>356</v>
      </c>
      <c r="G22" t="s">
        <v>374</v>
      </c>
      <c r="H22" t="s">
        <v>386</v>
      </c>
      <c r="I22" t="s">
        <v>376</v>
      </c>
      <c r="J22" t="s">
        <v>388</v>
      </c>
      <c r="K22" t="s">
        <v>155</v>
      </c>
      <c r="L22" s="54">
        <f>_xlfn.IFNA(_xlfn.XLOOKUP(Query1[[#This Row],[Contract Line Item Number (CLIN)]],'CPA New w POF'!$B$5:$B$3010,'CPA New w POF'!$Q$5:$Q$3010),"TBD")</f>
        <v>136.12</v>
      </c>
    </row>
    <row r="23" spans="1:12" x14ac:dyDescent="0.25">
      <c r="A23" t="s">
        <v>427</v>
      </c>
      <c r="B23" t="str">
        <f>_xlfn.IFNA(_xlfn.XLOOKUP(Query1[[#This Row],[Contract Line Item Number (CLIN)]],'CPA New w POF'!$B$5:$B$3010,'CPA New w POF'!$C$5:$C$3010),"TBD")</f>
        <v>TC300PBFO16.3030A</v>
      </c>
      <c r="C23">
        <f>LEN(Query1[[#This Row],[CALCTRA Product Number]])</f>
        <v>17</v>
      </c>
      <c r="D23" t="s">
        <v>428</v>
      </c>
      <c r="E23" t="s">
        <v>394</v>
      </c>
      <c r="F23" t="s">
        <v>356</v>
      </c>
      <c r="G23" t="s">
        <v>421</v>
      </c>
      <c r="H23" t="s">
        <v>386</v>
      </c>
      <c r="I23" t="s">
        <v>376</v>
      </c>
      <c r="J23" t="s">
        <v>381</v>
      </c>
      <c r="K23" t="s">
        <v>155</v>
      </c>
      <c r="L23" s="54">
        <f>_xlfn.IFNA(_xlfn.XLOOKUP(Query1[[#This Row],[Contract Line Item Number (CLIN)]],'CPA New w POF'!$B$5:$B$3010,'CPA New w POF'!$Q$5:$Q$3010),"TBD")</f>
        <v>54.49</v>
      </c>
    </row>
    <row r="24" spans="1:12" x14ac:dyDescent="0.25">
      <c r="A24" t="s">
        <v>429</v>
      </c>
      <c r="B24" t="str">
        <f>_xlfn.IFNA(_xlfn.XLOOKUP(Query1[[#This Row],[Contract Line Item Number (CLIN)]],'CPA New w POF'!$B$5:$B$3010,'CPA New w POF'!$C$5:$C$3010),"TBD")</f>
        <v>TC300PBFO18.4848A</v>
      </c>
      <c r="C24">
        <f>LEN(Query1[[#This Row],[CALCTRA Product Number]])</f>
        <v>17</v>
      </c>
      <c r="D24" t="s">
        <v>428</v>
      </c>
      <c r="E24" t="s">
        <v>430</v>
      </c>
      <c r="F24" t="s">
        <v>356</v>
      </c>
      <c r="G24" t="s">
        <v>374</v>
      </c>
      <c r="H24" t="s">
        <v>386</v>
      </c>
      <c r="I24" t="s">
        <v>376</v>
      </c>
      <c r="J24" t="s">
        <v>388</v>
      </c>
      <c r="K24" t="s">
        <v>155</v>
      </c>
      <c r="L24" s="54">
        <f>_xlfn.IFNA(_xlfn.XLOOKUP(Query1[[#This Row],[Contract Line Item Number (CLIN)]],'CPA New w POF'!$B$5:$B$3010,'CPA New w POF'!$Q$5:$Q$3010),"TBD")</f>
        <v>133.85</v>
      </c>
    </row>
    <row r="25" spans="1:12" x14ac:dyDescent="0.25">
      <c r="A25" t="s">
        <v>431</v>
      </c>
      <c r="B25" t="str">
        <f>_xlfn.IFNA(_xlfn.XLOOKUP(Query1[[#This Row],[Contract Line Item Number (CLIN)]],'CPA New w POF'!$B$5:$B$3010,'CPA New w POF'!$C$5:$C$3010),"TBD")</f>
        <v>TC300PBFO18.4848B</v>
      </c>
      <c r="C25">
        <f>LEN(Query1[[#This Row],[CALCTRA Product Number]])</f>
        <v>17</v>
      </c>
      <c r="D25" t="s">
        <v>428</v>
      </c>
      <c r="E25" t="s">
        <v>394</v>
      </c>
      <c r="F25" t="s">
        <v>356</v>
      </c>
      <c r="G25" t="s">
        <v>374</v>
      </c>
      <c r="H25" t="s">
        <v>386</v>
      </c>
      <c r="I25" t="s">
        <v>376</v>
      </c>
      <c r="J25" t="s">
        <v>388</v>
      </c>
      <c r="K25" t="s">
        <v>155</v>
      </c>
      <c r="L25" s="54">
        <f>_xlfn.IFNA(_xlfn.XLOOKUP(Query1[[#This Row],[Contract Line Item Number (CLIN)]],'CPA New w POF'!$B$5:$B$3010,'CPA New w POF'!$Q$5:$Q$3010),"TBD")</f>
        <v>133.85</v>
      </c>
    </row>
    <row r="26" spans="1:12" x14ac:dyDescent="0.25">
      <c r="A26" t="s">
        <v>432</v>
      </c>
      <c r="B26" t="str">
        <f>_xlfn.IFNA(_xlfn.XLOOKUP(Query1[[#This Row],[Contract Line Item Number (CLIN)]],'CPA New w POF'!$B$5:$B$3010,'CPA New w POF'!$C$5:$C$3010),"TBD")</f>
        <v>TC30APBFO16.3030A</v>
      </c>
      <c r="C26">
        <f>LEN(Query1[[#This Row],[CALCTRA Product Number]])</f>
        <v>17</v>
      </c>
      <c r="D26" t="s">
        <v>433</v>
      </c>
      <c r="E26" t="s">
        <v>434</v>
      </c>
      <c r="F26" t="s">
        <v>356</v>
      </c>
      <c r="G26" t="s">
        <v>421</v>
      </c>
      <c r="H26" t="s">
        <v>386</v>
      </c>
      <c r="I26" t="s">
        <v>376</v>
      </c>
      <c r="J26" t="s">
        <v>381</v>
      </c>
      <c r="K26" t="s">
        <v>155</v>
      </c>
      <c r="L26" s="54">
        <f>_xlfn.IFNA(_xlfn.XLOOKUP(Query1[[#This Row],[Contract Line Item Number (CLIN)]],'CPA New w POF'!$B$5:$B$3010,'CPA New w POF'!$Q$5:$Q$3010),"TBD")</f>
        <v>54.49</v>
      </c>
    </row>
    <row r="27" spans="1:12" x14ac:dyDescent="0.25">
      <c r="A27" t="s">
        <v>435</v>
      </c>
      <c r="B27" t="str">
        <f>_xlfn.IFNA(_xlfn.XLOOKUP(Query1[[#This Row],[Contract Line Item Number (CLIN)]],'CPA New w POF'!$B$5:$B$3010,'CPA New w POF'!$C$5:$C$3010),"TBD")</f>
        <v>TC30APBFO18.4848A</v>
      </c>
      <c r="C27">
        <f>LEN(Query1[[#This Row],[CALCTRA Product Number]])</f>
        <v>17</v>
      </c>
      <c r="D27" t="s">
        <v>433</v>
      </c>
      <c r="E27" t="s">
        <v>434</v>
      </c>
      <c r="F27" t="s">
        <v>356</v>
      </c>
      <c r="G27" t="s">
        <v>374</v>
      </c>
      <c r="H27" t="s">
        <v>386</v>
      </c>
      <c r="I27" t="s">
        <v>376</v>
      </c>
      <c r="J27" t="s">
        <v>388</v>
      </c>
      <c r="K27" t="s">
        <v>155</v>
      </c>
      <c r="L27" s="54">
        <f>_xlfn.IFNA(_xlfn.XLOOKUP(Query1[[#This Row],[Contract Line Item Number (CLIN)]],'CPA New w POF'!$B$5:$B$3010,'CPA New w POF'!$Q$5:$Q$3010),"TBD")</f>
        <v>136.12</v>
      </c>
    </row>
    <row r="28" spans="1:12" x14ac:dyDescent="0.25">
      <c r="A28" t="s">
        <v>436</v>
      </c>
      <c r="B28" t="str">
        <f>_xlfn.IFNA(_xlfn.XLOOKUP(Query1[[#This Row],[Contract Line Item Number (CLIN)]],'CPA New w POF'!$B$5:$B$3010,'CPA New w POF'!$C$5:$C$3010),"TBD")</f>
        <v>TC370PBWX86.3642A</v>
      </c>
      <c r="C28">
        <f>LEN(Query1[[#This Row],[CALCTRA Product Number]])</f>
        <v>17</v>
      </c>
      <c r="D28" t="s">
        <v>437</v>
      </c>
      <c r="E28" t="s">
        <v>438</v>
      </c>
      <c r="F28" t="s">
        <v>356</v>
      </c>
      <c r="G28" t="s">
        <v>439</v>
      </c>
      <c r="H28" t="s">
        <v>153</v>
      </c>
      <c r="I28" t="s">
        <v>154</v>
      </c>
      <c r="J28" t="s">
        <v>381</v>
      </c>
      <c r="K28" t="s">
        <v>155</v>
      </c>
      <c r="L28" s="54">
        <f>_xlfn.IFNA(_xlfn.XLOOKUP(Query1[[#This Row],[Contract Line Item Number (CLIN)]],'CPA New w POF'!$B$5:$B$3010,'CPA New w POF'!$Q$5:$Q$3010),"TBD")</f>
        <v>84.54</v>
      </c>
    </row>
    <row r="29" spans="1:12" x14ac:dyDescent="0.25">
      <c r="A29" t="s">
        <v>440</v>
      </c>
      <c r="B29" t="str">
        <f>_xlfn.IFNA(_xlfn.XLOOKUP(Query1[[#This Row],[Contract Line Item Number (CLIN)]],'CPA New w POF'!$B$5:$B$3010,'CPA New w POF'!$C$5:$C$3010),"TBD")</f>
        <v>TC380PBFO18.4836A</v>
      </c>
      <c r="C29">
        <f>LEN(Query1[[#This Row],[CALCTRA Product Number]])</f>
        <v>17</v>
      </c>
      <c r="D29" t="s">
        <v>441</v>
      </c>
      <c r="E29" t="s">
        <v>442</v>
      </c>
      <c r="F29" t="s">
        <v>356</v>
      </c>
      <c r="G29" t="s">
        <v>443</v>
      </c>
      <c r="H29" t="s">
        <v>386</v>
      </c>
      <c r="I29" t="s">
        <v>376</v>
      </c>
      <c r="J29" t="s">
        <v>388</v>
      </c>
      <c r="K29" t="s">
        <v>155</v>
      </c>
      <c r="L29" s="54">
        <f>_xlfn.IFNA(_xlfn.XLOOKUP(Query1[[#This Row],[Contract Line Item Number (CLIN)]],'CPA New w POF'!$B$5:$B$3010,'CPA New w POF'!$Q$5:$Q$3010),"TBD")</f>
        <v>105.51</v>
      </c>
    </row>
    <row r="30" spans="1:12" x14ac:dyDescent="0.25">
      <c r="A30" t="s">
        <v>444</v>
      </c>
      <c r="B30" t="str">
        <f>_xlfn.IFNA(_xlfn.XLOOKUP(Query1[[#This Row],[Contract Line Item Number (CLIN)]],'CPA New w POF'!$B$5:$B$3010,'CPA New w POF'!$C$5:$C$3010),"TBD")</f>
        <v>TC400PBWX86.7236A</v>
      </c>
      <c r="C30">
        <f>LEN(Query1[[#This Row],[CALCTRA Product Number]])</f>
        <v>17</v>
      </c>
      <c r="D30" t="s">
        <v>445</v>
      </c>
      <c r="E30" t="s">
        <v>446</v>
      </c>
      <c r="F30" t="s">
        <v>356</v>
      </c>
      <c r="G30" t="s">
        <v>447</v>
      </c>
      <c r="H30" t="s">
        <v>153</v>
      </c>
      <c r="I30" t="s">
        <v>154</v>
      </c>
      <c r="J30" t="s">
        <v>378</v>
      </c>
      <c r="K30" t="s">
        <v>155</v>
      </c>
      <c r="L30" s="54">
        <f>_xlfn.IFNA(_xlfn.XLOOKUP(Query1[[#This Row],[Contract Line Item Number (CLIN)]],'CPA New w POF'!$B$5:$B$3010,'CPA New w POF'!$Q$5:$Q$3010),"TBD")</f>
        <v>408.2</v>
      </c>
    </row>
    <row r="31" spans="1:12" x14ac:dyDescent="0.25">
      <c r="A31" t="s">
        <v>448</v>
      </c>
      <c r="B31" t="str">
        <f>_xlfn.IFNA(_xlfn.XLOOKUP(Query1[[#This Row],[Contract Line Item Number (CLIN)]],'CPA New w POF'!$B$5:$B$3010,'CPA New w POF'!$C$5:$C$3010),"TBD")</f>
        <v>TC400PBWX88.1084A</v>
      </c>
      <c r="C31">
        <f>LEN(Query1[[#This Row],[CALCTRA Product Number]])</f>
        <v>17</v>
      </c>
      <c r="D31" t="s">
        <v>445</v>
      </c>
      <c r="E31" t="s">
        <v>446</v>
      </c>
      <c r="F31" t="s">
        <v>356</v>
      </c>
      <c r="G31" t="s">
        <v>449</v>
      </c>
      <c r="H31" t="s">
        <v>153</v>
      </c>
      <c r="I31" t="s">
        <v>154</v>
      </c>
      <c r="J31" t="s">
        <v>379</v>
      </c>
      <c r="K31" t="s">
        <v>155</v>
      </c>
      <c r="L31" s="54">
        <f>_xlfn.IFNA(_xlfn.XLOOKUP(Query1[[#This Row],[Contract Line Item Number (CLIN)]],'CPA New w POF'!$B$5:$B$3010,'CPA New w POF'!$Q$5:$Q$3010),"TBD")</f>
        <v>714.3</v>
      </c>
    </row>
    <row r="32" spans="1:12" x14ac:dyDescent="0.25">
      <c r="A32" t="s">
        <v>450</v>
      </c>
      <c r="B32" t="str">
        <f>_xlfn.IFNA(_xlfn.XLOOKUP(Query1[[#This Row],[Contract Line Item Number (CLIN)]],'CPA New w POF'!$B$5:$B$3010,'CPA New w POF'!$C$5:$C$3010),"TBD")</f>
        <v>TC430PBFO16.3636A</v>
      </c>
      <c r="C32">
        <f>LEN(Query1[[#This Row],[CALCTRA Product Number]])</f>
        <v>17</v>
      </c>
      <c r="D32" t="s">
        <v>451</v>
      </c>
      <c r="E32" t="s">
        <v>452</v>
      </c>
      <c r="F32" t="s">
        <v>356</v>
      </c>
      <c r="G32" t="s">
        <v>380</v>
      </c>
      <c r="H32" t="s">
        <v>386</v>
      </c>
      <c r="I32" t="s">
        <v>376</v>
      </c>
      <c r="J32" t="s">
        <v>381</v>
      </c>
      <c r="K32" t="s">
        <v>155</v>
      </c>
      <c r="L32" s="54">
        <f>_xlfn.IFNA(_xlfn.XLOOKUP(Query1[[#This Row],[Contract Line Item Number (CLIN)]],'CPA New w POF'!$B$5:$B$3010,'CPA New w POF'!$Q$5:$Q$3010),"TBD")</f>
        <v>74.900000000000006</v>
      </c>
    </row>
    <row r="33" spans="1:12" x14ac:dyDescent="0.25">
      <c r="A33" t="s">
        <v>453</v>
      </c>
      <c r="B33" t="str">
        <f>_xlfn.IFNA(_xlfn.XLOOKUP(Query1[[#This Row],[Contract Line Item Number (CLIN)]],'CPA New w POF'!$B$5:$B$3010,'CPA New w POF'!$C$5:$C$3010),"TBD")</f>
        <v>TC430PBFO18.4848A</v>
      </c>
      <c r="C33">
        <f>LEN(Query1[[#This Row],[CALCTRA Product Number]])</f>
        <v>17</v>
      </c>
      <c r="D33" t="s">
        <v>451</v>
      </c>
      <c r="E33" t="s">
        <v>452</v>
      </c>
      <c r="F33" t="s">
        <v>356</v>
      </c>
      <c r="G33" t="s">
        <v>374</v>
      </c>
      <c r="H33" t="s">
        <v>386</v>
      </c>
      <c r="I33" t="s">
        <v>376</v>
      </c>
      <c r="J33" t="s">
        <v>388</v>
      </c>
      <c r="K33" t="s">
        <v>155</v>
      </c>
      <c r="L33" s="54">
        <f>_xlfn.IFNA(_xlfn.XLOOKUP(Query1[[#This Row],[Contract Line Item Number (CLIN)]],'CPA New w POF'!$B$5:$B$3010,'CPA New w POF'!$Q$5:$Q$3010),"TBD")</f>
        <v>136.12</v>
      </c>
    </row>
    <row r="34" spans="1:12" x14ac:dyDescent="0.25">
      <c r="A34" t="s">
        <v>454</v>
      </c>
      <c r="B34" t="str">
        <f>_xlfn.IFNA(_xlfn.XLOOKUP(Query1[[#This Row],[Contract Line Item Number (CLIN)]],'CPA New w POF'!$B$5:$B$3010,'CPA New w POF'!$C$5:$C$3010),"TBD")</f>
        <v>TC440PBFO16.3636A</v>
      </c>
      <c r="C34">
        <f>LEN(Query1[[#This Row],[CALCTRA Product Number]])</f>
        <v>17</v>
      </c>
      <c r="D34" t="s">
        <v>455</v>
      </c>
      <c r="E34" t="s">
        <v>456</v>
      </c>
      <c r="F34" t="s">
        <v>356</v>
      </c>
      <c r="G34" t="s">
        <v>380</v>
      </c>
      <c r="H34" t="s">
        <v>386</v>
      </c>
      <c r="I34" t="s">
        <v>376</v>
      </c>
      <c r="J34" t="s">
        <v>381</v>
      </c>
      <c r="K34" t="s">
        <v>155</v>
      </c>
      <c r="L34" s="54">
        <f>_xlfn.IFNA(_xlfn.XLOOKUP(Query1[[#This Row],[Contract Line Item Number (CLIN)]],'CPA New w POF'!$B$5:$B$3010,'CPA New w POF'!$Q$5:$Q$3010),"TBD")</f>
        <v>74.900000000000006</v>
      </c>
    </row>
    <row r="35" spans="1:12" x14ac:dyDescent="0.25">
      <c r="A35" t="s">
        <v>457</v>
      </c>
      <c r="B35" t="str">
        <f>_xlfn.IFNA(_xlfn.XLOOKUP(Query1[[#This Row],[Contract Line Item Number (CLIN)]],'CPA New w POF'!$B$5:$B$3010,'CPA New w POF'!$C$5:$C$3010),"TBD")</f>
        <v>TC440PBFO18.4848A</v>
      </c>
      <c r="C35">
        <f>LEN(Query1[[#This Row],[CALCTRA Product Number]])</f>
        <v>17</v>
      </c>
      <c r="D35" t="s">
        <v>455</v>
      </c>
      <c r="E35" t="s">
        <v>456</v>
      </c>
      <c r="F35" t="s">
        <v>356</v>
      </c>
      <c r="G35" t="s">
        <v>374</v>
      </c>
      <c r="H35" t="s">
        <v>386</v>
      </c>
      <c r="I35" t="s">
        <v>376</v>
      </c>
      <c r="J35" t="s">
        <v>388</v>
      </c>
      <c r="K35" t="s">
        <v>155</v>
      </c>
      <c r="L35" s="54">
        <f>_xlfn.IFNA(_xlfn.XLOOKUP(Query1[[#This Row],[Contract Line Item Number (CLIN)]],'CPA New w POF'!$B$5:$B$3010,'CPA New w POF'!$Q$5:$Q$3010),"TBD")</f>
        <v>136.12</v>
      </c>
    </row>
    <row r="36" spans="1:12" x14ac:dyDescent="0.25">
      <c r="A36" t="s">
        <v>458</v>
      </c>
      <c r="B36" t="str">
        <f>_xlfn.IFNA(_xlfn.XLOOKUP(Query1[[#This Row],[Contract Line Item Number (CLIN)]],'CPA New w POF'!$B$5:$B$3010,'CPA New w POF'!$C$5:$C$3010),"TBD")</f>
        <v>TC450PBFO16.3636A</v>
      </c>
      <c r="C36">
        <f>LEN(Query1[[#This Row],[CALCTRA Product Number]])</f>
        <v>17</v>
      </c>
      <c r="D36" t="s">
        <v>459</v>
      </c>
      <c r="E36" t="s">
        <v>460</v>
      </c>
      <c r="F36" t="s">
        <v>356</v>
      </c>
      <c r="G36" t="s">
        <v>380</v>
      </c>
      <c r="H36" t="s">
        <v>386</v>
      </c>
      <c r="I36" t="s">
        <v>376</v>
      </c>
      <c r="J36" t="s">
        <v>381</v>
      </c>
      <c r="K36" t="s">
        <v>155</v>
      </c>
      <c r="L36" s="54">
        <f>_xlfn.IFNA(_xlfn.XLOOKUP(Query1[[#This Row],[Contract Line Item Number (CLIN)]],'CPA New w POF'!$B$5:$B$3010,'CPA New w POF'!$Q$5:$Q$3010),"TBD")</f>
        <v>74.900000000000006</v>
      </c>
    </row>
    <row r="37" spans="1:12" x14ac:dyDescent="0.25">
      <c r="A37" t="s">
        <v>461</v>
      </c>
      <c r="B37" t="str">
        <f>_xlfn.IFNA(_xlfn.XLOOKUP(Query1[[#This Row],[Contract Line Item Number (CLIN)]],'CPA New w POF'!$B$5:$B$3010,'CPA New w POF'!$C$5:$C$3010),"TBD")</f>
        <v>TC450PBFO18.4848A</v>
      </c>
      <c r="C37">
        <f>LEN(Query1[[#This Row],[CALCTRA Product Number]])</f>
        <v>17</v>
      </c>
      <c r="D37" t="s">
        <v>459</v>
      </c>
      <c r="E37" t="s">
        <v>460</v>
      </c>
      <c r="F37" t="s">
        <v>356</v>
      </c>
      <c r="G37" t="s">
        <v>374</v>
      </c>
      <c r="H37" t="s">
        <v>386</v>
      </c>
      <c r="I37" t="s">
        <v>376</v>
      </c>
      <c r="J37" t="s">
        <v>388</v>
      </c>
      <c r="K37" t="s">
        <v>155</v>
      </c>
      <c r="L37" s="54">
        <f>_xlfn.IFNA(_xlfn.XLOOKUP(Query1[[#This Row],[Contract Line Item Number (CLIN)]],'CPA New w POF'!$B$5:$B$3010,'CPA New w POF'!$Q$5:$Q$3010),"TBD")</f>
        <v>136.12</v>
      </c>
    </row>
    <row r="38" spans="1:12" x14ac:dyDescent="0.25">
      <c r="A38" t="s">
        <v>462</v>
      </c>
      <c r="B38" t="str">
        <f>_xlfn.IFNA(_xlfn.XLOOKUP(Query1[[#This Row],[Contract Line Item Number (CLIN)]],'CPA New w POF'!$B$5:$B$3010,'CPA New w POF'!$C$5:$C$3010),"TBD")</f>
        <v>TC460PBFO16.3636A</v>
      </c>
      <c r="C38">
        <f>LEN(Query1[[#This Row],[CALCTRA Product Number]])</f>
        <v>17</v>
      </c>
      <c r="D38" t="s">
        <v>463</v>
      </c>
      <c r="E38" t="s">
        <v>464</v>
      </c>
      <c r="F38" t="s">
        <v>356</v>
      </c>
      <c r="G38" t="s">
        <v>380</v>
      </c>
      <c r="H38" t="s">
        <v>386</v>
      </c>
      <c r="I38" t="s">
        <v>376</v>
      </c>
      <c r="J38" t="s">
        <v>381</v>
      </c>
      <c r="K38" t="s">
        <v>155</v>
      </c>
      <c r="L38" s="54">
        <f>_xlfn.IFNA(_xlfn.XLOOKUP(Query1[[#This Row],[Contract Line Item Number (CLIN)]],'CPA New w POF'!$B$5:$B$3010,'CPA New w POF'!$Q$5:$Q$3010),"TBD")</f>
        <v>74.900000000000006</v>
      </c>
    </row>
    <row r="39" spans="1:12" x14ac:dyDescent="0.25">
      <c r="A39" t="s">
        <v>465</v>
      </c>
      <c r="B39" t="str">
        <f>_xlfn.IFNA(_xlfn.XLOOKUP(Query1[[#This Row],[Contract Line Item Number (CLIN)]],'CPA New w POF'!$B$5:$B$3010,'CPA New w POF'!$C$5:$C$3010),"TBD")</f>
        <v>TC460PBFO18.4848A</v>
      </c>
      <c r="C39">
        <f>LEN(Query1[[#This Row],[CALCTRA Product Number]])</f>
        <v>17</v>
      </c>
      <c r="D39" t="s">
        <v>463</v>
      </c>
      <c r="E39" t="s">
        <v>464</v>
      </c>
      <c r="F39" t="s">
        <v>356</v>
      </c>
      <c r="G39" t="s">
        <v>374</v>
      </c>
      <c r="H39" t="s">
        <v>386</v>
      </c>
      <c r="I39" t="s">
        <v>376</v>
      </c>
      <c r="J39" t="s">
        <v>388</v>
      </c>
      <c r="K39" t="s">
        <v>155</v>
      </c>
      <c r="L39" s="54">
        <f>_xlfn.IFNA(_xlfn.XLOOKUP(Query1[[#This Row],[Contract Line Item Number (CLIN)]],'CPA New w POF'!$B$5:$B$3010,'CPA New w POF'!$Q$5:$Q$3010),"TBD")</f>
        <v>136.12</v>
      </c>
    </row>
    <row r="40" spans="1:12" x14ac:dyDescent="0.25">
      <c r="A40" t="s">
        <v>466</v>
      </c>
      <c r="B40" t="str">
        <f>_xlfn.IFNA(_xlfn.XLOOKUP(Query1[[#This Row],[Contract Line Item Number (CLIN)]],'CPA New w POF'!$B$5:$B$3010,'CPA New w POF'!$C$5:$C$3010),"TBD")</f>
        <v>TC46PPBFO16.3018A</v>
      </c>
      <c r="C40">
        <f>LEN(Query1[[#This Row],[CALCTRA Product Number]])</f>
        <v>17</v>
      </c>
      <c r="D40" t="s">
        <v>467</v>
      </c>
      <c r="E40" t="s">
        <v>464</v>
      </c>
      <c r="F40" t="s">
        <v>356</v>
      </c>
      <c r="G40" t="s">
        <v>468</v>
      </c>
      <c r="H40" t="s">
        <v>386</v>
      </c>
      <c r="I40" t="s">
        <v>376</v>
      </c>
      <c r="J40" t="s">
        <v>381</v>
      </c>
      <c r="K40" t="s">
        <v>155</v>
      </c>
      <c r="L40" s="54">
        <f>_xlfn.IFNA(_xlfn.XLOOKUP(Query1[[#This Row],[Contract Line Item Number (CLIN)]],'CPA New w POF'!$B$5:$B$3010,'CPA New w POF'!$Q$5:$Q$3010),"TBD")</f>
        <v>36.36</v>
      </c>
    </row>
    <row r="41" spans="1:12" x14ac:dyDescent="0.25">
      <c r="A41" t="s">
        <v>469</v>
      </c>
      <c r="B41" t="str">
        <f>_xlfn.IFNA(_xlfn.XLOOKUP(Query1[[#This Row],[Contract Line Item Number (CLIN)]],'CPA New w POF'!$B$5:$B$3010,'CPA New w POF'!$C$5:$C$3010),"TBD")</f>
        <v>TC46PPBFO16.3624A</v>
      </c>
      <c r="C41">
        <f>LEN(Query1[[#This Row],[CALCTRA Product Number]])</f>
        <v>17</v>
      </c>
      <c r="D41" t="s">
        <v>467</v>
      </c>
      <c r="E41" t="s">
        <v>464</v>
      </c>
      <c r="F41" t="s">
        <v>356</v>
      </c>
      <c r="G41" t="s">
        <v>470</v>
      </c>
      <c r="H41" t="s">
        <v>386</v>
      </c>
      <c r="I41" t="s">
        <v>376</v>
      </c>
      <c r="J41" t="s">
        <v>381</v>
      </c>
      <c r="K41" t="s">
        <v>155</v>
      </c>
      <c r="L41" s="54">
        <f>_xlfn.IFNA(_xlfn.XLOOKUP(Query1[[#This Row],[Contract Line Item Number (CLIN)]],'CPA New w POF'!$B$5:$B$3010,'CPA New w POF'!$Q$5:$Q$3010),"TBD")</f>
        <v>52.23</v>
      </c>
    </row>
    <row r="42" spans="1:12" x14ac:dyDescent="0.25">
      <c r="A42" t="s">
        <v>486</v>
      </c>
      <c r="B42" t="str">
        <f>_xlfn.IFNA(_xlfn.XLOOKUP(Query1[[#This Row],[Contract Line Item Number (CLIN)]],'CPA New w POF'!$B$5:$B$3010,'CPA New w POF'!$C$5:$C$3010),"TBD")</f>
        <v>TD101PWGX16.1018A</v>
      </c>
      <c r="C42">
        <f>LEN(Query1[[#This Row],[CALCTRA Product Number]])</f>
        <v>17</v>
      </c>
      <c r="D42" t="s">
        <v>482</v>
      </c>
      <c r="E42" t="s">
        <v>483</v>
      </c>
      <c r="F42" t="s">
        <v>356</v>
      </c>
      <c r="G42" t="s">
        <v>487</v>
      </c>
      <c r="H42" t="s">
        <v>485</v>
      </c>
      <c r="I42" t="s">
        <v>376</v>
      </c>
      <c r="J42" t="s">
        <v>381</v>
      </c>
      <c r="K42" t="s">
        <v>155</v>
      </c>
      <c r="L42" s="54">
        <f>_xlfn.IFNA(_xlfn.XLOOKUP(Query1[[#This Row],[Contract Line Item Number (CLIN)]],'CPA New w POF'!$B$5:$B$3010,'CPA New w POF'!$Q$5:$Q$3010),"TBD")</f>
        <v>14.82</v>
      </c>
    </row>
    <row r="43" spans="1:12" x14ac:dyDescent="0.25">
      <c r="A43" t="s">
        <v>491</v>
      </c>
      <c r="B43" t="str">
        <f>_xlfn.IFNA(_xlfn.XLOOKUP(Query1[[#This Row],[Contract Line Item Number (CLIN)]],'CPA New w POF'!$B$5:$B$3010,'CPA New w POF'!$C$5:$C$3010),"TBD")</f>
        <v>TD101PWGX16.1027A</v>
      </c>
      <c r="C43">
        <f>LEN(Query1[[#This Row],[CALCTRA Product Number]])</f>
        <v>17</v>
      </c>
      <c r="D43" t="s">
        <v>489</v>
      </c>
      <c r="E43" t="s">
        <v>490</v>
      </c>
      <c r="F43" t="s">
        <v>356</v>
      </c>
      <c r="G43" t="s">
        <v>492</v>
      </c>
      <c r="H43" t="s">
        <v>485</v>
      </c>
      <c r="I43" t="s">
        <v>376</v>
      </c>
      <c r="J43" t="s">
        <v>381</v>
      </c>
      <c r="K43" t="s">
        <v>155</v>
      </c>
      <c r="L43" s="54">
        <f>_xlfn.IFNA(_xlfn.XLOOKUP(Query1[[#This Row],[Contract Line Item Number (CLIN)]],'CPA New w POF'!$B$5:$B$3010,'CPA New w POF'!$Q$5:$Q$3010),"TBD")</f>
        <v>20.48</v>
      </c>
    </row>
    <row r="44" spans="1:12" x14ac:dyDescent="0.25">
      <c r="A44" t="s">
        <v>497</v>
      </c>
      <c r="B44" t="str">
        <f>_xlfn.IFNA(_xlfn.XLOOKUP(Query1[[#This Row],[Contract Line Item Number (CLIN)]],'CPA New w POF'!$B$5:$B$3010,'CPA New w POF'!$C$5:$C$3010),"TBD")</f>
        <v>TD102PWGX16.1027A</v>
      </c>
      <c r="C44">
        <f>LEN(Query1[[#This Row],[CALCTRA Product Number]])</f>
        <v>17</v>
      </c>
      <c r="D44" t="s">
        <v>494</v>
      </c>
      <c r="E44" t="s">
        <v>495</v>
      </c>
      <c r="F44" t="s">
        <v>356</v>
      </c>
      <c r="G44" t="s">
        <v>492</v>
      </c>
      <c r="H44" t="s">
        <v>485</v>
      </c>
      <c r="I44" t="s">
        <v>376</v>
      </c>
      <c r="J44" t="s">
        <v>381</v>
      </c>
      <c r="K44" t="s">
        <v>155</v>
      </c>
      <c r="L44" s="54">
        <f>_xlfn.IFNA(_xlfn.XLOOKUP(Query1[[#This Row],[Contract Line Item Number (CLIN)]],'CPA New w POF'!$B$5:$B$3010,'CPA New w POF'!$Q$5:$Q$3010),"TBD")</f>
        <v>20.48</v>
      </c>
    </row>
    <row r="45" spans="1:12" x14ac:dyDescent="0.25">
      <c r="A45" t="s">
        <v>501</v>
      </c>
      <c r="B45" t="str">
        <f>_xlfn.IFNA(_xlfn.XLOOKUP(Query1[[#This Row],[Contract Line Item Number (CLIN)]],'CPA New w POF'!$B$5:$B$3010,'CPA New w POF'!$C$5:$C$3010),"TBD")</f>
        <v>TD102PWGX16.0612A</v>
      </c>
      <c r="C45">
        <f>LEN(Query1[[#This Row],[CALCTRA Product Number]])</f>
        <v>17</v>
      </c>
      <c r="D45" t="s">
        <v>499</v>
      </c>
      <c r="E45" t="s">
        <v>502</v>
      </c>
      <c r="F45" t="s">
        <v>356</v>
      </c>
      <c r="G45" t="s">
        <v>503</v>
      </c>
      <c r="H45" t="s">
        <v>485</v>
      </c>
      <c r="I45" t="s">
        <v>376</v>
      </c>
      <c r="J45" t="s">
        <v>381</v>
      </c>
      <c r="K45" t="s">
        <v>155</v>
      </c>
      <c r="L45" s="54">
        <f>_xlfn.IFNA(_xlfn.XLOOKUP(Query1[[#This Row],[Contract Line Item Number (CLIN)]],'CPA New w POF'!$B$5:$B$3010,'CPA New w POF'!$Q$5:$Q$3010),"TBD")</f>
        <v>13.68</v>
      </c>
    </row>
    <row r="46" spans="1:12" x14ac:dyDescent="0.25">
      <c r="A46" t="s">
        <v>504</v>
      </c>
      <c r="B46" t="str">
        <f>_xlfn.IFNA(_xlfn.XLOOKUP(Query1[[#This Row],[Contract Line Item Number (CLIN)]],'CPA New w POF'!$B$5:$B$3010,'CPA New w POF'!$C$5:$C$3010),"TBD")</f>
        <v>TD102PWGX16.1036A</v>
      </c>
      <c r="C46">
        <f>LEN(Query1[[#This Row],[CALCTRA Product Number]])</f>
        <v>17</v>
      </c>
      <c r="D46" t="s">
        <v>499</v>
      </c>
      <c r="E46" t="s">
        <v>500</v>
      </c>
      <c r="F46" t="s">
        <v>356</v>
      </c>
      <c r="G46" t="s">
        <v>505</v>
      </c>
      <c r="H46" t="s">
        <v>485</v>
      </c>
      <c r="I46" t="s">
        <v>376</v>
      </c>
      <c r="J46" t="s">
        <v>381</v>
      </c>
      <c r="K46" t="s">
        <v>155</v>
      </c>
      <c r="L46" s="54">
        <f>_xlfn.IFNA(_xlfn.XLOOKUP(Query1[[#This Row],[Contract Line Item Number (CLIN)]],'CPA New w POF'!$B$5:$B$3010,'CPA New w POF'!$Q$5:$Q$3010),"TBD")</f>
        <v>29.55</v>
      </c>
    </row>
    <row r="47" spans="1:12" x14ac:dyDescent="0.25">
      <c r="A47" t="s">
        <v>509</v>
      </c>
      <c r="B47" t="str">
        <f>_xlfn.IFNA(_xlfn.XLOOKUP(Query1[[#This Row],[Contract Line Item Number (CLIN)]],'CPA New w POF'!$B$5:$B$3010,'CPA New w POF'!$C$5:$C$3010),"TBD")</f>
        <v>TD103PWGX16.1036A</v>
      </c>
      <c r="C47">
        <f>LEN(Query1[[#This Row],[CALCTRA Product Number]])</f>
        <v>17</v>
      </c>
      <c r="D47" t="s">
        <v>507</v>
      </c>
      <c r="E47" t="s">
        <v>508</v>
      </c>
      <c r="F47" t="s">
        <v>356</v>
      </c>
      <c r="G47" t="s">
        <v>505</v>
      </c>
      <c r="H47" t="s">
        <v>485</v>
      </c>
      <c r="I47" t="s">
        <v>376</v>
      </c>
      <c r="J47" t="s">
        <v>381</v>
      </c>
      <c r="K47" t="s">
        <v>155</v>
      </c>
      <c r="L47" s="54">
        <f>_xlfn.IFNA(_xlfn.XLOOKUP(Query1[[#This Row],[Contract Line Item Number (CLIN)]],'CPA New w POF'!$B$5:$B$3010,'CPA New w POF'!$Q$5:$Q$3010),"TBD")</f>
        <v>29.55</v>
      </c>
    </row>
    <row r="48" spans="1:12" x14ac:dyDescent="0.25">
      <c r="A48" t="s">
        <v>513</v>
      </c>
      <c r="B48" t="str">
        <f>_xlfn.IFNA(_xlfn.XLOOKUP(Query1[[#This Row],[Contract Line Item Number (CLIN)]],'CPA New w POF'!$B$5:$B$3010,'CPA New w POF'!$C$5:$C$3010),"TBD")</f>
        <v>TD103PWGX16.1048A</v>
      </c>
      <c r="C48">
        <f>LEN(Query1[[#This Row],[CALCTRA Product Number]])</f>
        <v>17</v>
      </c>
      <c r="D48" t="s">
        <v>511</v>
      </c>
      <c r="E48" t="s">
        <v>512</v>
      </c>
      <c r="F48" t="s">
        <v>356</v>
      </c>
      <c r="G48" t="s">
        <v>514</v>
      </c>
      <c r="H48" t="s">
        <v>485</v>
      </c>
      <c r="I48" t="s">
        <v>376</v>
      </c>
      <c r="J48" t="s">
        <v>381</v>
      </c>
      <c r="K48" t="s">
        <v>155</v>
      </c>
      <c r="L48" s="54">
        <f>_xlfn.IFNA(_xlfn.XLOOKUP(Query1[[#This Row],[Contract Line Item Number (CLIN)]],'CPA New w POF'!$B$5:$B$3010,'CPA New w POF'!$Q$5:$Q$3010),"TBD")</f>
        <v>39.76</v>
      </c>
    </row>
    <row r="49" spans="1:12" x14ac:dyDescent="0.25">
      <c r="A49" t="s">
        <v>522</v>
      </c>
      <c r="B49" t="str">
        <f>_xlfn.IFNA(_xlfn.XLOOKUP(Query1[[#This Row],[Contract Line Item Number (CLIN)]],'CPA New w POF'!$B$5:$B$3010,'CPA New w POF'!$C$5:$C$3010),"TBD")</f>
        <v>TD111PWGX16.1818A</v>
      </c>
      <c r="C49">
        <f>LEN(Query1[[#This Row],[CALCTRA Product Number]])</f>
        <v>17</v>
      </c>
      <c r="D49" t="s">
        <v>523</v>
      </c>
      <c r="E49" t="s">
        <v>524</v>
      </c>
      <c r="F49" t="s">
        <v>356</v>
      </c>
      <c r="G49" t="s">
        <v>525</v>
      </c>
      <c r="H49" t="s">
        <v>485</v>
      </c>
      <c r="I49" t="s">
        <v>376</v>
      </c>
      <c r="J49" t="s">
        <v>381</v>
      </c>
      <c r="K49" t="s">
        <v>155</v>
      </c>
      <c r="L49" s="54">
        <f>_xlfn.IFNA(_xlfn.XLOOKUP(Query1[[#This Row],[Contract Line Item Number (CLIN)]],'CPA New w POF'!$B$5:$B$3010,'CPA New w POF'!$Q$5:$Q$3010),"TBD")</f>
        <v>22.75</v>
      </c>
    </row>
    <row r="50" spans="1:12" x14ac:dyDescent="0.25">
      <c r="A50" t="s">
        <v>526</v>
      </c>
      <c r="B50" t="str">
        <f>_xlfn.IFNA(_xlfn.XLOOKUP(Query1[[#This Row],[Contract Line Item Number (CLIN)]],'CPA New w POF'!$B$5:$B$3010,'CPA New w POF'!$C$5:$C$3010),"TBD")</f>
        <v>TD111PWGX16.1818B</v>
      </c>
      <c r="C50">
        <f>LEN(Query1[[#This Row],[CALCTRA Product Number]])</f>
        <v>17</v>
      </c>
      <c r="D50" t="s">
        <v>527</v>
      </c>
      <c r="E50" t="s">
        <v>528</v>
      </c>
      <c r="F50" t="s">
        <v>356</v>
      </c>
      <c r="G50" t="s">
        <v>525</v>
      </c>
      <c r="H50" t="s">
        <v>485</v>
      </c>
      <c r="I50" t="s">
        <v>376</v>
      </c>
      <c r="J50" t="s">
        <v>381</v>
      </c>
      <c r="K50" t="s">
        <v>155</v>
      </c>
      <c r="L50" s="54">
        <f>_xlfn.IFNA(_xlfn.XLOOKUP(Query1[[#This Row],[Contract Line Item Number (CLIN)]],'CPA New w POF'!$B$5:$B$3010,'CPA New w POF'!$Q$5:$Q$3010),"TBD")</f>
        <v>22.75</v>
      </c>
    </row>
    <row r="51" spans="1:12" x14ac:dyDescent="0.25">
      <c r="A51" t="s">
        <v>529</v>
      </c>
      <c r="B51" t="str">
        <f>_xlfn.IFNA(_xlfn.XLOOKUP(Query1[[#This Row],[Contract Line Item Number (CLIN)]],'CPA New w POF'!$B$5:$B$3010,'CPA New w POF'!$C$5:$C$3010),"TBD")</f>
        <v>TD111PWGX16.1818C</v>
      </c>
      <c r="C51">
        <f>LEN(Query1[[#This Row],[CALCTRA Product Number]])</f>
        <v>17</v>
      </c>
      <c r="D51" t="s">
        <v>530</v>
      </c>
      <c r="E51" t="s">
        <v>531</v>
      </c>
      <c r="F51" t="s">
        <v>356</v>
      </c>
      <c r="G51" t="s">
        <v>525</v>
      </c>
      <c r="H51" t="s">
        <v>485</v>
      </c>
      <c r="I51" t="s">
        <v>376</v>
      </c>
      <c r="J51" t="s">
        <v>381</v>
      </c>
      <c r="K51" t="s">
        <v>155</v>
      </c>
      <c r="L51" s="54">
        <f>_xlfn.IFNA(_xlfn.XLOOKUP(Query1[[#This Row],[Contract Line Item Number (CLIN)]],'CPA New w POF'!$B$5:$B$3010,'CPA New w POF'!$Q$5:$Q$3010),"TBD")</f>
        <v>22.75</v>
      </c>
    </row>
    <row r="52" spans="1:12" x14ac:dyDescent="0.25">
      <c r="A52" t="s">
        <v>532</v>
      </c>
      <c r="B52" t="str">
        <f>_xlfn.IFNA(_xlfn.XLOOKUP(Query1[[#This Row],[Contract Line Item Number (CLIN)]],'CPA New w POF'!$B$5:$B$3010,'CPA New w POF'!$C$5:$C$3010),"TBD")</f>
        <v>TD111PWGX16.1818D</v>
      </c>
      <c r="C52">
        <f>LEN(Query1[[#This Row],[CALCTRA Product Number]])</f>
        <v>17</v>
      </c>
      <c r="D52" t="s">
        <v>533</v>
      </c>
      <c r="E52" t="s">
        <v>534</v>
      </c>
      <c r="F52" t="s">
        <v>356</v>
      </c>
      <c r="G52" t="s">
        <v>525</v>
      </c>
      <c r="H52" t="s">
        <v>485</v>
      </c>
      <c r="I52" t="s">
        <v>376</v>
      </c>
      <c r="J52" t="s">
        <v>381</v>
      </c>
      <c r="K52" t="s">
        <v>155</v>
      </c>
      <c r="L52" s="54">
        <f>_xlfn.IFNA(_xlfn.XLOOKUP(Query1[[#This Row],[Contract Line Item Number (CLIN)]],'CPA New w POF'!$B$5:$B$3010,'CPA New w POF'!$Q$5:$Q$3010),"TBD")</f>
        <v>22.75</v>
      </c>
    </row>
    <row r="53" spans="1:12" x14ac:dyDescent="0.25">
      <c r="A53" t="s">
        <v>535</v>
      </c>
      <c r="B53" t="str">
        <f>_xlfn.IFNA(_xlfn.XLOOKUP(Query1[[#This Row],[Contract Line Item Number (CLIN)]],'CPA New w POF'!$B$5:$B$3010,'CPA New w POF'!$C$5:$C$3010),"TBD")</f>
        <v>TD111PWGX16.1806A</v>
      </c>
      <c r="C53">
        <f>LEN(Query1[[#This Row],[CALCTRA Product Number]])</f>
        <v>17</v>
      </c>
      <c r="D53" t="s">
        <v>536</v>
      </c>
      <c r="E53" t="s">
        <v>537</v>
      </c>
      <c r="F53" t="s">
        <v>356</v>
      </c>
      <c r="G53" t="s">
        <v>538</v>
      </c>
      <c r="H53" t="s">
        <v>485</v>
      </c>
      <c r="I53" t="s">
        <v>376</v>
      </c>
      <c r="J53" t="s">
        <v>381</v>
      </c>
      <c r="K53" t="s">
        <v>155</v>
      </c>
      <c r="L53" s="54">
        <f>_xlfn.IFNA(_xlfn.XLOOKUP(Query1[[#This Row],[Contract Line Item Number (CLIN)]],'CPA New w POF'!$B$5:$B$3010,'CPA New w POF'!$Q$5:$Q$3010),"TBD")</f>
        <v>11.41</v>
      </c>
    </row>
    <row r="54" spans="1:12" x14ac:dyDescent="0.25">
      <c r="A54" t="s">
        <v>543</v>
      </c>
      <c r="B54" t="str">
        <f>_xlfn.IFNA(_xlfn.XLOOKUP(Query1[[#This Row],[Contract Line Item Number (CLIN)]],'CPA New w POF'!$B$5:$B$3010,'CPA New w POF'!$C$5:$C$3010),"TBD")</f>
        <v>TD11CPWEX16.3030A</v>
      </c>
      <c r="C54">
        <f>LEN(Query1[[#This Row],[CALCTRA Product Number]])</f>
        <v>17</v>
      </c>
      <c r="D54" t="s">
        <v>544</v>
      </c>
      <c r="E54" t="s">
        <v>545</v>
      </c>
      <c r="F54" t="s">
        <v>356</v>
      </c>
      <c r="G54" t="s">
        <v>421</v>
      </c>
      <c r="H54" t="s">
        <v>546</v>
      </c>
      <c r="I54" t="s">
        <v>376</v>
      </c>
      <c r="J54" t="s">
        <v>381</v>
      </c>
      <c r="K54" t="s">
        <v>155</v>
      </c>
      <c r="L54" s="54">
        <f>_xlfn.IFNA(_xlfn.XLOOKUP(Query1[[#This Row],[Contract Line Item Number (CLIN)]],'CPA New w POF'!$B$5:$B$3010,'CPA New w POF'!$Q$5:$Q$3010),"TBD")</f>
        <v>53.36</v>
      </c>
    </row>
    <row r="55" spans="1:12" x14ac:dyDescent="0.25">
      <c r="A55" t="s">
        <v>547</v>
      </c>
      <c r="B55" t="str">
        <f>_xlfn.IFNA(_xlfn.XLOOKUP(Query1[[#This Row],[Contract Line Item Number (CLIN)]],'CPA New w POF'!$B$5:$B$3010,'CPA New w POF'!$C$5:$C$3010),"TBD")</f>
        <v>TD121PWEX18.8448A</v>
      </c>
      <c r="C55">
        <f>LEN(Query1[[#This Row],[CALCTRA Product Number]])</f>
        <v>17</v>
      </c>
      <c r="D55" t="s">
        <v>548</v>
      </c>
      <c r="E55" t="s">
        <v>549</v>
      </c>
      <c r="F55" t="s">
        <v>356</v>
      </c>
      <c r="G55" t="s">
        <v>550</v>
      </c>
      <c r="H55" t="s">
        <v>546</v>
      </c>
      <c r="I55" t="s">
        <v>376</v>
      </c>
      <c r="J55" t="s">
        <v>379</v>
      </c>
      <c r="K55" t="s">
        <v>155</v>
      </c>
      <c r="L55" s="54">
        <f>_xlfn.IFNA(_xlfn.XLOOKUP(Query1[[#This Row],[Contract Line Item Number (CLIN)]],'CPA New w POF'!$B$5:$B$3010,'CPA New w POF'!$Q$5:$Q$3010),"TBD")</f>
        <v>222.28</v>
      </c>
    </row>
    <row r="56" spans="1:12" x14ac:dyDescent="0.25">
      <c r="A56" t="s">
        <v>551</v>
      </c>
      <c r="B56" t="str">
        <f>_xlfn.IFNA(_xlfn.XLOOKUP(Query1[[#This Row],[Contract Line Item Number (CLIN)]],'CPA New w POF'!$B$5:$B$3010,'CPA New w POF'!$C$5:$C$3010),"TBD")</f>
        <v>TD121PWEX18.1328A</v>
      </c>
      <c r="C56">
        <f>LEN(Query1[[#This Row],[CALCTRA Product Number]])</f>
        <v>17</v>
      </c>
      <c r="D56" t="s">
        <v>548</v>
      </c>
      <c r="E56" t="s">
        <v>549</v>
      </c>
      <c r="F56" t="s">
        <v>356</v>
      </c>
      <c r="G56" t="s">
        <v>552</v>
      </c>
      <c r="H56" t="s">
        <v>546</v>
      </c>
      <c r="I56" t="s">
        <v>376</v>
      </c>
      <c r="J56" t="s">
        <v>379</v>
      </c>
      <c r="K56" t="s">
        <v>155</v>
      </c>
      <c r="L56" s="54">
        <f>_xlfn.IFNA(_xlfn.XLOOKUP(Query1[[#This Row],[Contract Line Item Number (CLIN)]],'CPA New w POF'!$B$5:$B$3010,'CPA New w POF'!$Q$5:$Q$3010),"TBD")</f>
        <v>606.6</v>
      </c>
    </row>
    <row r="57" spans="1:12" x14ac:dyDescent="0.25">
      <c r="A57" t="s">
        <v>558</v>
      </c>
      <c r="B57" t="str">
        <f>_xlfn.IFNA(_xlfn.XLOOKUP(Query1[[#This Row],[Contract Line Item Number (CLIN)]],'CPA New w POF'!$B$5:$B$3010,'CPA New w POF'!$C$5:$C$3010),"TBD")</f>
        <v>TD122PWEX16.6042A</v>
      </c>
      <c r="C57">
        <f>LEN(Query1[[#This Row],[CALCTRA Product Number]])</f>
        <v>17</v>
      </c>
      <c r="D57" t="s">
        <v>559</v>
      </c>
      <c r="E57" t="s">
        <v>560</v>
      </c>
      <c r="F57" t="s">
        <v>356</v>
      </c>
      <c r="G57" t="s">
        <v>561</v>
      </c>
      <c r="H57" t="s">
        <v>546</v>
      </c>
      <c r="I57" t="s">
        <v>376</v>
      </c>
      <c r="J57" t="s">
        <v>378</v>
      </c>
      <c r="K57" t="s">
        <v>155</v>
      </c>
      <c r="L57" s="54">
        <f>_xlfn.IFNA(_xlfn.XLOOKUP(Query1[[#This Row],[Contract Line Item Number (CLIN)]],'CPA New w POF'!$B$5:$B$3010,'CPA New w POF'!$Q$5:$Q$3010),"TBD")</f>
        <v>136.12</v>
      </c>
    </row>
    <row r="58" spans="1:12" x14ac:dyDescent="0.25">
      <c r="A58" t="s">
        <v>562</v>
      </c>
      <c r="B58" t="str">
        <f>_xlfn.IFNA(_xlfn.XLOOKUP(Query1[[#This Row],[Contract Line Item Number (CLIN)]],'CPA New w POF'!$B$5:$B$3010,'CPA New w POF'!$C$5:$C$3010),"TBD")</f>
        <v>TD122PWEX18.9666A</v>
      </c>
      <c r="C58">
        <f>LEN(Query1[[#This Row],[CALCTRA Product Number]])</f>
        <v>17</v>
      </c>
      <c r="D58" t="s">
        <v>559</v>
      </c>
      <c r="E58" t="s">
        <v>560</v>
      </c>
      <c r="F58" t="s">
        <v>356</v>
      </c>
      <c r="G58" t="s">
        <v>563</v>
      </c>
      <c r="H58" t="s">
        <v>546</v>
      </c>
      <c r="I58" t="s">
        <v>376</v>
      </c>
      <c r="J58" t="s">
        <v>379</v>
      </c>
      <c r="K58" t="s">
        <v>155</v>
      </c>
      <c r="L58" s="54">
        <f>_xlfn.IFNA(_xlfn.XLOOKUP(Query1[[#This Row],[Contract Line Item Number (CLIN)]],'CPA New w POF'!$B$5:$B$3010,'CPA New w POF'!$Q$5:$Q$3010),"TBD")</f>
        <v>323.18</v>
      </c>
    </row>
    <row r="59" spans="1:12" x14ac:dyDescent="0.25">
      <c r="A59" t="s">
        <v>564</v>
      </c>
      <c r="B59" t="str">
        <f>_xlfn.IFNA(_xlfn.XLOOKUP(Query1[[#This Row],[Contract Line Item Number (CLIN)]],'CPA New w POF'!$B$5:$B$3010,'CPA New w POF'!$C$5:$C$3010),"TBD")</f>
        <v>TD123PWEX18.8448A</v>
      </c>
      <c r="C59">
        <f>LEN(Query1[[#This Row],[CALCTRA Product Number]])</f>
        <v>17</v>
      </c>
      <c r="D59" t="s">
        <v>565</v>
      </c>
      <c r="E59" t="s">
        <v>566</v>
      </c>
      <c r="F59" t="s">
        <v>356</v>
      </c>
      <c r="G59" t="s">
        <v>550</v>
      </c>
      <c r="H59" t="s">
        <v>546</v>
      </c>
      <c r="I59" t="s">
        <v>376</v>
      </c>
      <c r="J59" t="s">
        <v>379</v>
      </c>
      <c r="K59" t="s">
        <v>155</v>
      </c>
      <c r="L59" s="54">
        <f>_xlfn.IFNA(_xlfn.XLOOKUP(Query1[[#This Row],[Contract Line Item Number (CLIN)]],'CPA New w POF'!$B$5:$B$3010,'CPA New w POF'!$Q$5:$Q$3010),"TBD")</f>
        <v>226.81</v>
      </c>
    </row>
    <row r="60" spans="1:12" x14ac:dyDescent="0.25">
      <c r="A60" t="s">
        <v>567</v>
      </c>
      <c r="B60" t="str">
        <f>_xlfn.IFNA(_xlfn.XLOOKUP(Query1[[#This Row],[Contract Line Item Number (CLIN)]],'CPA New w POF'!$B$5:$B$3010,'CPA New w POF'!$C$5:$C$3010),"TBD")</f>
        <v>TD123PWEX18.1328A</v>
      </c>
      <c r="C60">
        <f>LEN(Query1[[#This Row],[CALCTRA Product Number]])</f>
        <v>17</v>
      </c>
      <c r="D60" t="s">
        <v>565</v>
      </c>
      <c r="E60" t="s">
        <v>566</v>
      </c>
      <c r="F60" t="s">
        <v>356</v>
      </c>
      <c r="G60" t="s">
        <v>552</v>
      </c>
      <c r="H60" t="s">
        <v>546</v>
      </c>
      <c r="I60" t="s">
        <v>376</v>
      </c>
      <c r="J60" t="s">
        <v>379</v>
      </c>
      <c r="K60" t="s">
        <v>155</v>
      </c>
      <c r="L60" s="54">
        <f>_xlfn.IFNA(_xlfn.XLOOKUP(Query1[[#This Row],[Contract Line Item Number (CLIN)]],'CPA New w POF'!$B$5:$B$3010,'CPA New w POF'!$Q$5:$Q$3010),"TBD")</f>
        <v>612.27</v>
      </c>
    </row>
    <row r="61" spans="1:12" x14ac:dyDescent="0.25">
      <c r="A61" t="s">
        <v>568</v>
      </c>
      <c r="B61" t="str">
        <f>_xlfn.IFNA(_xlfn.XLOOKUP(Query1[[#This Row],[Contract Line Item Number (CLIN)]],'CPA New w POF'!$B$5:$B$3010,'CPA New w POF'!$C$5:$C$3010),"TBD")</f>
        <v>TD124PWEX16.6630A</v>
      </c>
      <c r="C61">
        <f>LEN(Query1[[#This Row],[CALCTRA Product Number]])</f>
        <v>17</v>
      </c>
      <c r="D61" t="s">
        <v>569</v>
      </c>
      <c r="E61" t="s">
        <v>570</v>
      </c>
      <c r="F61" t="s">
        <v>356</v>
      </c>
      <c r="G61" t="s">
        <v>571</v>
      </c>
      <c r="H61" t="s">
        <v>546</v>
      </c>
      <c r="I61" t="s">
        <v>376</v>
      </c>
      <c r="J61" t="s">
        <v>378</v>
      </c>
      <c r="K61" t="s">
        <v>155</v>
      </c>
      <c r="L61" s="54">
        <f>_xlfn.IFNA(_xlfn.XLOOKUP(Query1[[#This Row],[Contract Line Item Number (CLIN)]],'CPA New w POF'!$B$5:$B$3010,'CPA New w POF'!$Q$5:$Q$3010),"TBD")</f>
        <v>328.85</v>
      </c>
    </row>
    <row r="62" spans="1:12" x14ac:dyDescent="0.25">
      <c r="A62" t="s">
        <v>572</v>
      </c>
      <c r="B62" t="str">
        <f>_xlfn.IFNA(_xlfn.XLOOKUP(Query1[[#This Row],[Contract Line Item Number (CLIN)]],'CPA New w POF'!$B$5:$B$3010,'CPA New w POF'!$C$5:$C$3010),"TBD")</f>
        <v>TD124PWEX18.9648A</v>
      </c>
      <c r="C62">
        <f>LEN(Query1[[#This Row],[CALCTRA Product Number]])</f>
        <v>17</v>
      </c>
      <c r="D62" t="s">
        <v>569</v>
      </c>
      <c r="E62" t="s">
        <v>570</v>
      </c>
      <c r="F62" t="s">
        <v>356</v>
      </c>
      <c r="G62" t="s">
        <v>573</v>
      </c>
      <c r="H62" t="s">
        <v>546</v>
      </c>
      <c r="I62" t="s">
        <v>376</v>
      </c>
      <c r="J62" t="s">
        <v>379</v>
      </c>
      <c r="K62" t="s">
        <v>155</v>
      </c>
      <c r="L62" s="54">
        <f>_xlfn.IFNA(_xlfn.XLOOKUP(Query1[[#This Row],[Contract Line Item Number (CLIN)]],'CPA New w POF'!$B$5:$B$3010,'CPA New w POF'!$Q$5:$Q$3010),"TBD")</f>
        <v>765.32</v>
      </c>
    </row>
    <row r="63" spans="1:12" x14ac:dyDescent="0.25">
      <c r="A63" t="s">
        <v>577</v>
      </c>
      <c r="B63" t="str">
        <f>_xlfn.IFNA(_xlfn.XLOOKUP(Query1[[#This Row],[Contract Line Item Number (CLIN)]],'CPA New w POF'!$B$5:$B$3010,'CPA New w POF'!$C$5:$C$3010),"TBD")</f>
        <v>TD125PWEX18.4836A</v>
      </c>
      <c r="C63">
        <f>LEN(Query1[[#This Row],[CALCTRA Product Number]])</f>
        <v>17</v>
      </c>
      <c r="D63" t="s">
        <v>578</v>
      </c>
      <c r="E63" t="s">
        <v>579</v>
      </c>
      <c r="F63" t="s">
        <v>356</v>
      </c>
      <c r="G63" t="s">
        <v>580</v>
      </c>
      <c r="H63" t="s">
        <v>546</v>
      </c>
      <c r="I63" t="s">
        <v>376</v>
      </c>
      <c r="J63" t="s">
        <v>388</v>
      </c>
      <c r="K63" t="s">
        <v>155</v>
      </c>
      <c r="L63" s="54">
        <f>_xlfn.IFNA(_xlfn.XLOOKUP(Query1[[#This Row],[Contract Line Item Number (CLIN)]],'CPA New w POF'!$B$5:$B$3010,'CPA New w POF'!$Q$5:$Q$3010),"TBD")</f>
        <v>105.51</v>
      </c>
    </row>
    <row r="64" spans="1:12" x14ac:dyDescent="0.25">
      <c r="A64" t="s">
        <v>581</v>
      </c>
      <c r="B64" t="str">
        <f>_xlfn.IFNA(_xlfn.XLOOKUP(Query1[[#This Row],[Contract Line Item Number (CLIN)]],'CPA New w POF'!$B$5:$B$3010,'CPA New w POF'!$C$5:$C$3010),"TBD")</f>
        <v>TD125PWEX16.6648A</v>
      </c>
      <c r="C64">
        <f>LEN(Query1[[#This Row],[CALCTRA Product Number]])</f>
        <v>17</v>
      </c>
      <c r="D64" t="s">
        <v>578</v>
      </c>
      <c r="E64" t="s">
        <v>579</v>
      </c>
      <c r="F64" t="s">
        <v>356</v>
      </c>
      <c r="G64" t="s">
        <v>582</v>
      </c>
      <c r="H64" t="s">
        <v>546</v>
      </c>
      <c r="I64" t="s">
        <v>376</v>
      </c>
      <c r="J64" t="s">
        <v>378</v>
      </c>
      <c r="K64" t="s">
        <v>155</v>
      </c>
      <c r="L64" s="54">
        <f>_xlfn.IFNA(_xlfn.XLOOKUP(Query1[[#This Row],[Contract Line Item Number (CLIN)]],'CPA New w POF'!$B$5:$B$3010,'CPA New w POF'!$Q$5:$Q$3010),"TBD")</f>
        <v>170.13</v>
      </c>
    </row>
    <row r="65" spans="1:12" x14ac:dyDescent="0.25">
      <c r="A65" t="s">
        <v>620</v>
      </c>
      <c r="B65" t="str">
        <f>_xlfn.IFNA(_xlfn.XLOOKUP(Query1[[#This Row],[Contract Line Item Number (CLIN)]],'CPA New w POF'!$B$5:$B$3010,'CPA New w POF'!$C$5:$C$3010),"TBD")</f>
        <v>TD430PGWX86.1218A</v>
      </c>
      <c r="C65">
        <f>LEN(Query1[[#This Row],[CALCTRA Product Number]])</f>
        <v>17</v>
      </c>
      <c r="D65" t="s">
        <v>621</v>
      </c>
      <c r="E65" t="s">
        <v>622</v>
      </c>
      <c r="F65" t="s">
        <v>356</v>
      </c>
      <c r="G65" t="s">
        <v>541</v>
      </c>
      <c r="H65" t="s">
        <v>623</v>
      </c>
      <c r="I65" t="s">
        <v>154</v>
      </c>
      <c r="J65" t="s">
        <v>381</v>
      </c>
      <c r="K65" t="s">
        <v>155</v>
      </c>
      <c r="L65" s="54">
        <f>_xlfn.IFNA(_xlfn.XLOOKUP(Query1[[#This Row],[Contract Line Item Number (CLIN)]],'CPA New w POF'!$B$5:$B$3010,'CPA New w POF'!$Q$5:$Q$3010),"TBD")</f>
        <v>14.82</v>
      </c>
    </row>
    <row r="66" spans="1:12" x14ac:dyDescent="0.25">
      <c r="A66" t="s">
        <v>646</v>
      </c>
      <c r="B66" t="str">
        <f>_xlfn.IFNA(_xlfn.XLOOKUP(Query1[[#This Row],[Contract Line Item Number (CLIN)]],'CPA New w POF'!$B$5:$B$3010,'CPA New w POF'!$C$5:$C$3010),"TBD")</f>
        <v>TD512PWEX18.1144A</v>
      </c>
      <c r="C66">
        <f>LEN(Query1[[#This Row],[CALCTRA Product Number]])</f>
        <v>17</v>
      </c>
      <c r="D66" t="s">
        <v>647</v>
      </c>
      <c r="E66" t="s">
        <v>648</v>
      </c>
      <c r="F66" t="s">
        <v>356</v>
      </c>
      <c r="G66" t="s">
        <v>629</v>
      </c>
      <c r="H66" t="s">
        <v>546</v>
      </c>
      <c r="I66" t="s">
        <v>376</v>
      </c>
      <c r="J66" t="s">
        <v>379</v>
      </c>
      <c r="K66" t="s">
        <v>155</v>
      </c>
      <c r="L66" s="54">
        <f>_xlfn.IFNA(_xlfn.XLOOKUP(Query1[[#This Row],[Contract Line Item Number (CLIN)]],'CPA New w POF'!$B$5:$B$3010,'CPA New w POF'!$Q$5:$Q$3010),"TBD")</f>
        <v>323.18</v>
      </c>
    </row>
    <row r="67" spans="1:12" x14ac:dyDescent="0.25">
      <c r="A67" t="s">
        <v>660</v>
      </c>
      <c r="B67" t="str">
        <f>_xlfn.IFNA(_xlfn.XLOOKUP(Query1[[#This Row],[Contract Line Item Number (CLIN)]],'CPA New w POF'!$B$5:$B$3010,'CPA New w POF'!$C$5:$C$3010),"TBD")</f>
        <v>TD516PWEX16.7254A</v>
      </c>
      <c r="C67">
        <f>LEN(Query1[[#This Row],[CALCTRA Product Number]])</f>
        <v>17</v>
      </c>
      <c r="D67" t="s">
        <v>661</v>
      </c>
      <c r="E67" t="s">
        <v>662</v>
      </c>
      <c r="F67" t="s">
        <v>356</v>
      </c>
      <c r="G67" t="s">
        <v>663</v>
      </c>
      <c r="H67" t="s">
        <v>546</v>
      </c>
      <c r="I67" t="s">
        <v>376</v>
      </c>
      <c r="J67" t="s">
        <v>378</v>
      </c>
      <c r="K67" t="s">
        <v>155</v>
      </c>
      <c r="L67" s="54">
        <f>_xlfn.IFNA(_xlfn.XLOOKUP(Query1[[#This Row],[Contract Line Item Number (CLIN)]],'CPA New w POF'!$B$5:$B$3010,'CPA New w POF'!$Q$5:$Q$3010),"TBD")</f>
        <v>226.81</v>
      </c>
    </row>
    <row r="68" spans="1:12" x14ac:dyDescent="0.25">
      <c r="A68" t="s">
        <v>665</v>
      </c>
      <c r="B68" t="str">
        <f>_xlfn.IFNA(_xlfn.XLOOKUP(Query1[[#This Row],[Contract Line Item Number (CLIN)]],'CPA New w POF'!$B$5:$B$3010,'CPA New w POF'!$C$5:$C$3010),"TBD")</f>
        <v>TD51APWEX16.7836A</v>
      </c>
      <c r="C68">
        <f>LEN(Query1[[#This Row],[CALCTRA Product Number]])</f>
        <v>17</v>
      </c>
      <c r="D68" t="s">
        <v>666</v>
      </c>
      <c r="E68" t="s">
        <v>667</v>
      </c>
      <c r="F68" t="s">
        <v>356</v>
      </c>
      <c r="G68" t="s">
        <v>627</v>
      </c>
      <c r="H68" t="s">
        <v>546</v>
      </c>
      <c r="I68" t="s">
        <v>376</v>
      </c>
      <c r="J68" t="s">
        <v>378</v>
      </c>
      <c r="K68" t="s">
        <v>155</v>
      </c>
      <c r="L68" s="54">
        <f>_xlfn.IFNA(_xlfn.XLOOKUP(Query1[[#This Row],[Contract Line Item Number (CLIN)]],'CPA New w POF'!$B$5:$B$3010,'CPA New w POF'!$Q$5:$Q$3010),"TBD")</f>
        <v>464.89</v>
      </c>
    </row>
    <row r="69" spans="1:12" x14ac:dyDescent="0.25">
      <c r="A69" t="s">
        <v>668</v>
      </c>
      <c r="B69" t="str">
        <f>_xlfn.IFNA(_xlfn.XLOOKUP(Query1[[#This Row],[Contract Line Item Number (CLIN)]],'CPA New w POF'!$B$5:$B$3010,'CPA New w POF'!$C$5:$C$3010),"TBD")</f>
        <v>TD51APWEX16.7836B</v>
      </c>
      <c r="C69">
        <f>LEN(Query1[[#This Row],[CALCTRA Product Number]])</f>
        <v>17</v>
      </c>
      <c r="D69" t="s">
        <v>666</v>
      </c>
      <c r="E69" t="s">
        <v>669</v>
      </c>
      <c r="F69" t="s">
        <v>356</v>
      </c>
      <c r="G69" t="s">
        <v>627</v>
      </c>
      <c r="H69" t="s">
        <v>546</v>
      </c>
      <c r="I69" t="s">
        <v>376</v>
      </c>
      <c r="J69" t="s">
        <v>378</v>
      </c>
      <c r="K69" t="s">
        <v>155</v>
      </c>
      <c r="L69" s="54">
        <f>_xlfn.IFNA(_xlfn.XLOOKUP(Query1[[#This Row],[Contract Line Item Number (CLIN)]],'CPA New w POF'!$B$5:$B$3010,'CPA New w POF'!$Q$5:$Q$3010),"TBD")</f>
        <v>464.89</v>
      </c>
    </row>
    <row r="70" spans="1:12" x14ac:dyDescent="0.25">
      <c r="A70" t="s">
        <v>670</v>
      </c>
      <c r="B70" t="str">
        <f>_xlfn.IFNA(_xlfn.XLOOKUP(Query1[[#This Row],[Contract Line Item Number (CLIN)]],'CPA New w POF'!$B$5:$B$3010,'CPA New w POF'!$C$5:$C$3010),"TBD")</f>
        <v>TD51APEWX18.1144A</v>
      </c>
      <c r="C70">
        <f>LEN(Query1[[#This Row],[CALCTRA Product Number]])</f>
        <v>17</v>
      </c>
      <c r="D70" t="s">
        <v>666</v>
      </c>
      <c r="E70" t="s">
        <v>667</v>
      </c>
      <c r="F70" t="s">
        <v>356</v>
      </c>
      <c r="G70" t="s">
        <v>629</v>
      </c>
      <c r="H70" t="s">
        <v>546</v>
      </c>
      <c r="I70" t="s">
        <v>376</v>
      </c>
      <c r="J70" t="s">
        <v>379</v>
      </c>
      <c r="K70" t="s">
        <v>155</v>
      </c>
      <c r="L70" s="54">
        <f>_xlfn.IFNA(_xlfn.XLOOKUP(Query1[[#This Row],[Contract Line Item Number (CLIN)]],'CPA New w POF'!$B$5:$B$3010,'CPA New w POF'!$Q$5:$Q$3010),"TBD")</f>
        <v>907.03</v>
      </c>
    </row>
    <row r="71" spans="1:12" x14ac:dyDescent="0.25">
      <c r="A71" t="s">
        <v>671</v>
      </c>
      <c r="B71" t="str">
        <f>_xlfn.IFNA(_xlfn.XLOOKUP(Query1[[#This Row],[Contract Line Item Number (CLIN)]],'CPA New w POF'!$B$5:$B$3010,'CPA New w POF'!$C$5:$C$3010),"TBD")</f>
        <v>TD51APEWX18.1144B</v>
      </c>
      <c r="C71">
        <f>LEN(Query1[[#This Row],[CALCTRA Product Number]])</f>
        <v>17</v>
      </c>
      <c r="D71" t="s">
        <v>666</v>
      </c>
      <c r="E71" t="s">
        <v>669</v>
      </c>
      <c r="F71" t="s">
        <v>356</v>
      </c>
      <c r="G71" t="s">
        <v>629</v>
      </c>
      <c r="H71" t="s">
        <v>546</v>
      </c>
      <c r="I71" t="s">
        <v>376</v>
      </c>
      <c r="J71" t="s">
        <v>379</v>
      </c>
      <c r="K71" t="s">
        <v>155</v>
      </c>
      <c r="L71" s="54">
        <f>_xlfn.IFNA(_xlfn.XLOOKUP(Query1[[#This Row],[Contract Line Item Number (CLIN)]],'CPA New w POF'!$B$5:$B$3010,'CPA New w POF'!$Q$5:$Q$3010),"TBD")</f>
        <v>907.03</v>
      </c>
    </row>
    <row r="72" spans="1:12" x14ac:dyDescent="0.25">
      <c r="A72" t="s">
        <v>680</v>
      </c>
      <c r="B72" t="str">
        <f>_xlfn.IFNA(_xlfn.XLOOKUP(Query1[[#This Row],[Contract Line Item Number (CLIN)]],'CPA New w POF'!$B$5:$B$3010,'CPA New w POF'!$C$5:$C$3010),"TBD")</f>
        <v>TD52APWEX16.4248A</v>
      </c>
      <c r="C72">
        <f>LEN(Query1[[#This Row],[CALCTRA Product Number]])</f>
        <v>17</v>
      </c>
      <c r="D72" t="s">
        <v>681</v>
      </c>
      <c r="E72" t="s">
        <v>682</v>
      </c>
      <c r="F72" t="s">
        <v>356</v>
      </c>
      <c r="G72" t="s">
        <v>594</v>
      </c>
      <c r="H72" t="s">
        <v>546</v>
      </c>
      <c r="I72" t="s">
        <v>376</v>
      </c>
      <c r="J72" t="s">
        <v>381</v>
      </c>
      <c r="K72" t="s">
        <v>155</v>
      </c>
      <c r="L72" s="54">
        <f>_xlfn.IFNA(_xlfn.XLOOKUP(Query1[[#This Row],[Contract Line Item Number (CLIN)]],'CPA New w POF'!$B$5:$B$3010,'CPA New w POF'!$Q$5:$Q$3010),"TBD")</f>
        <v>107.78</v>
      </c>
    </row>
    <row r="73" spans="1:12" x14ac:dyDescent="0.25">
      <c r="A73" t="s">
        <v>683</v>
      </c>
      <c r="B73" t="str">
        <f>_xlfn.IFNA(_xlfn.XLOOKUP(Query1[[#This Row],[Contract Line Item Number (CLIN)]],'CPA New w POF'!$B$5:$B$3010,'CPA New w POF'!$C$5:$C$3010),"TBD")</f>
        <v>TD52APWEX16.4248B</v>
      </c>
      <c r="C73">
        <f>LEN(Query1[[#This Row],[CALCTRA Product Number]])</f>
        <v>17</v>
      </c>
      <c r="D73" t="s">
        <v>681</v>
      </c>
      <c r="E73" t="s">
        <v>684</v>
      </c>
      <c r="F73" t="s">
        <v>356</v>
      </c>
      <c r="G73" t="s">
        <v>594</v>
      </c>
      <c r="H73" t="s">
        <v>546</v>
      </c>
      <c r="I73" t="s">
        <v>376</v>
      </c>
      <c r="J73" t="s">
        <v>381</v>
      </c>
      <c r="K73" t="s">
        <v>155</v>
      </c>
      <c r="L73" s="54">
        <f>_xlfn.IFNA(_xlfn.XLOOKUP(Query1[[#This Row],[Contract Line Item Number (CLIN)]],'CPA New w POF'!$B$5:$B$3010,'CPA New w POF'!$Q$5:$Q$3010),"TBD")</f>
        <v>107.78</v>
      </c>
    </row>
    <row r="74" spans="1:12" x14ac:dyDescent="0.25">
      <c r="A74" t="s">
        <v>685</v>
      </c>
      <c r="B74" t="str">
        <f>_xlfn.IFNA(_xlfn.XLOOKUP(Query1[[#This Row],[Contract Line Item Number (CLIN)]],'CPA New w POF'!$B$5:$B$3010,'CPA New w POF'!$C$5:$C$3010),"TBD")</f>
        <v>TD52APWEX16.4248C</v>
      </c>
      <c r="C74">
        <f>LEN(Query1[[#This Row],[CALCTRA Product Number]])</f>
        <v>17</v>
      </c>
      <c r="D74" t="s">
        <v>681</v>
      </c>
      <c r="E74" t="s">
        <v>686</v>
      </c>
      <c r="F74" t="s">
        <v>356</v>
      </c>
      <c r="G74" t="s">
        <v>594</v>
      </c>
      <c r="H74" t="s">
        <v>546</v>
      </c>
      <c r="I74" t="s">
        <v>376</v>
      </c>
      <c r="J74" t="s">
        <v>381</v>
      </c>
      <c r="K74" t="s">
        <v>155</v>
      </c>
      <c r="L74" s="54">
        <f>_xlfn.IFNA(_xlfn.XLOOKUP(Query1[[#This Row],[Contract Line Item Number (CLIN)]],'CPA New w POF'!$B$5:$B$3010,'CPA New w POF'!$Q$5:$Q$3010),"TBD")</f>
        <v>107.78</v>
      </c>
    </row>
    <row r="75" spans="1:12" x14ac:dyDescent="0.25">
      <c r="A75" t="s">
        <v>687</v>
      </c>
      <c r="B75" t="str">
        <f>_xlfn.IFNA(_xlfn.XLOOKUP(Query1[[#This Row],[Contract Line Item Number (CLIN)]],'CPA New w POF'!$B$5:$B$3010,'CPA New w POF'!$C$5:$C$3010),"TBD")</f>
        <v>TD52APWEX16.7878A</v>
      </c>
      <c r="C75">
        <f>LEN(Query1[[#This Row],[CALCTRA Product Number]])</f>
        <v>17</v>
      </c>
      <c r="D75" t="s">
        <v>681</v>
      </c>
      <c r="E75" t="s">
        <v>682</v>
      </c>
      <c r="F75" t="s">
        <v>356</v>
      </c>
      <c r="G75" t="s">
        <v>688</v>
      </c>
      <c r="H75" t="s">
        <v>546</v>
      </c>
      <c r="I75" t="s">
        <v>376</v>
      </c>
      <c r="J75" t="s">
        <v>378</v>
      </c>
      <c r="K75" t="s">
        <v>155</v>
      </c>
      <c r="L75" s="54">
        <f>_xlfn.IFNA(_xlfn.XLOOKUP(Query1[[#This Row],[Contract Line Item Number (CLIN)]],'CPA New w POF'!$B$5:$B$3010,'CPA New w POF'!$Q$5:$Q$3010),"TBD")</f>
        <v>1009.06</v>
      </c>
    </row>
    <row r="76" spans="1:12" x14ac:dyDescent="0.25">
      <c r="A76" t="s">
        <v>689</v>
      </c>
      <c r="B76" t="str">
        <f>_xlfn.IFNA(_xlfn.XLOOKUP(Query1[[#This Row],[Contract Line Item Number (CLIN)]],'CPA New w POF'!$B$5:$B$3010,'CPA New w POF'!$C$5:$C$3010),"TBD")</f>
        <v>TD52APWEX16.7878B</v>
      </c>
      <c r="C76">
        <f>LEN(Query1[[#This Row],[CALCTRA Product Number]])</f>
        <v>17</v>
      </c>
      <c r="D76" t="s">
        <v>681</v>
      </c>
      <c r="E76" t="s">
        <v>684</v>
      </c>
      <c r="F76" t="s">
        <v>356</v>
      </c>
      <c r="G76" t="s">
        <v>688</v>
      </c>
      <c r="H76" t="s">
        <v>546</v>
      </c>
      <c r="I76" t="s">
        <v>376</v>
      </c>
      <c r="J76" t="s">
        <v>378</v>
      </c>
      <c r="K76" t="s">
        <v>155</v>
      </c>
      <c r="L76" s="54">
        <f>_xlfn.IFNA(_xlfn.XLOOKUP(Query1[[#This Row],[Contract Line Item Number (CLIN)]],'CPA New w POF'!$B$5:$B$3010,'CPA New w POF'!$Q$5:$Q$3010),"TBD")</f>
        <v>1009.06</v>
      </c>
    </row>
    <row r="77" spans="1:12" x14ac:dyDescent="0.25">
      <c r="A77" t="s">
        <v>690</v>
      </c>
      <c r="B77" t="str">
        <f>_xlfn.IFNA(_xlfn.XLOOKUP(Query1[[#This Row],[Contract Line Item Number (CLIN)]],'CPA New w POF'!$B$5:$B$3010,'CPA New w POF'!$C$5:$C$3010),"TBD")</f>
        <v>TD52APWEX16.7878C</v>
      </c>
      <c r="C77">
        <f>LEN(Query1[[#This Row],[CALCTRA Product Number]])</f>
        <v>17</v>
      </c>
      <c r="D77" t="s">
        <v>681</v>
      </c>
      <c r="E77" t="s">
        <v>686</v>
      </c>
      <c r="F77" t="s">
        <v>356</v>
      </c>
      <c r="G77" t="s">
        <v>688</v>
      </c>
      <c r="H77" t="s">
        <v>546</v>
      </c>
      <c r="I77" t="s">
        <v>376</v>
      </c>
      <c r="J77" t="s">
        <v>378</v>
      </c>
      <c r="K77" t="s">
        <v>155</v>
      </c>
      <c r="L77" s="54">
        <f>_xlfn.IFNA(_xlfn.XLOOKUP(Query1[[#This Row],[Contract Line Item Number (CLIN)]],'CPA New w POF'!$B$5:$B$3010,'CPA New w POF'!$Q$5:$Q$3010),"TBD")</f>
        <v>1009.06</v>
      </c>
    </row>
    <row r="78" spans="1:12" x14ac:dyDescent="0.25">
      <c r="A78" t="s">
        <v>691</v>
      </c>
      <c r="B78" t="str">
        <f>_xlfn.IFNA(_xlfn.XLOOKUP(Query1[[#This Row],[Contract Line Item Number (CLIN)]],'CPA New w POF'!$B$5:$B$3010,'CPA New w POF'!$C$5:$C$3010),"TBD")</f>
        <v>TD52APWEX16.6672A</v>
      </c>
      <c r="C78">
        <f>LEN(Query1[[#This Row],[CALCTRA Product Number]])</f>
        <v>17</v>
      </c>
      <c r="D78" t="s">
        <v>681</v>
      </c>
      <c r="E78" t="s">
        <v>682</v>
      </c>
      <c r="F78" t="s">
        <v>356</v>
      </c>
      <c r="G78" t="s">
        <v>575</v>
      </c>
      <c r="H78" t="s">
        <v>546</v>
      </c>
      <c r="I78" t="s">
        <v>376</v>
      </c>
      <c r="J78" t="s">
        <v>378</v>
      </c>
      <c r="K78" t="s">
        <v>155</v>
      </c>
      <c r="L78" s="54">
        <f>_xlfn.IFNA(_xlfn.XLOOKUP(Query1[[#This Row],[Contract Line Item Number (CLIN)]],'CPA New w POF'!$B$5:$B$3010,'CPA New w POF'!$Q$5:$Q$3010),"TBD")</f>
        <v>785.72</v>
      </c>
    </row>
    <row r="79" spans="1:12" x14ac:dyDescent="0.25">
      <c r="A79" t="s">
        <v>692</v>
      </c>
      <c r="B79" t="str">
        <f>_xlfn.IFNA(_xlfn.XLOOKUP(Query1[[#This Row],[Contract Line Item Number (CLIN)]],'CPA New w POF'!$B$5:$B$3010,'CPA New w POF'!$C$5:$C$3010),"TBD")</f>
        <v>TD52APWEX16.6672B</v>
      </c>
      <c r="C79">
        <f>LEN(Query1[[#This Row],[CALCTRA Product Number]])</f>
        <v>17</v>
      </c>
      <c r="D79" t="s">
        <v>681</v>
      </c>
      <c r="E79" t="s">
        <v>684</v>
      </c>
      <c r="F79" t="s">
        <v>356</v>
      </c>
      <c r="G79" t="s">
        <v>575</v>
      </c>
      <c r="H79" t="s">
        <v>546</v>
      </c>
      <c r="I79" t="s">
        <v>376</v>
      </c>
      <c r="J79" t="s">
        <v>378</v>
      </c>
      <c r="K79" t="s">
        <v>155</v>
      </c>
      <c r="L79" s="54">
        <f>_xlfn.IFNA(_xlfn.XLOOKUP(Query1[[#This Row],[Contract Line Item Number (CLIN)]],'CPA New w POF'!$B$5:$B$3010,'CPA New w POF'!$Q$5:$Q$3010),"TBD")</f>
        <v>785.72</v>
      </c>
    </row>
    <row r="80" spans="1:12" x14ac:dyDescent="0.25">
      <c r="A80" t="s">
        <v>693</v>
      </c>
      <c r="B80" t="str">
        <f>_xlfn.IFNA(_xlfn.XLOOKUP(Query1[[#This Row],[Contract Line Item Number (CLIN)]],'CPA New w POF'!$B$5:$B$3010,'CPA New w POF'!$C$5:$C$3010),"TBD")</f>
        <v>TD52APWEX16.6672C</v>
      </c>
      <c r="C80">
        <f>LEN(Query1[[#This Row],[CALCTRA Product Number]])</f>
        <v>17</v>
      </c>
      <c r="D80" t="s">
        <v>681</v>
      </c>
      <c r="E80" t="s">
        <v>686</v>
      </c>
      <c r="F80" t="s">
        <v>356</v>
      </c>
      <c r="G80" t="s">
        <v>575</v>
      </c>
      <c r="H80" t="s">
        <v>546</v>
      </c>
      <c r="I80" t="s">
        <v>376</v>
      </c>
      <c r="J80" t="s">
        <v>378</v>
      </c>
      <c r="K80" t="s">
        <v>155</v>
      </c>
      <c r="L80" s="54">
        <f>_xlfn.IFNA(_xlfn.XLOOKUP(Query1[[#This Row],[Contract Line Item Number (CLIN)]],'CPA New w POF'!$B$5:$B$3010,'CPA New w POF'!$Q$5:$Q$3010),"TBD")</f>
        <v>785.72</v>
      </c>
    </row>
    <row r="81" spans="1:12" s="17" customFormat="1" x14ac:dyDescent="0.25">
      <c r="A81" t="s">
        <v>697</v>
      </c>
      <c r="B81" t="str">
        <f>_xlfn.IFNA(_xlfn.XLOOKUP(Query1[[#This Row],[Contract Line Item Number (CLIN)]],'CPA New w POF'!$B$5:$B$3010,'CPA New w POF'!$C$5:$C$3010),"TBD")</f>
        <v>TD550PWEX16.4248A</v>
      </c>
      <c r="C81">
        <f>LEN(Query1[[#This Row],[CALCTRA Product Number]])</f>
        <v>17</v>
      </c>
      <c r="D81" t="s">
        <v>698</v>
      </c>
      <c r="E81" t="s">
        <v>699</v>
      </c>
      <c r="F81" t="s">
        <v>356</v>
      </c>
      <c r="G81" t="s">
        <v>594</v>
      </c>
      <c r="H81" t="s">
        <v>546</v>
      </c>
      <c r="I81" t="s">
        <v>376</v>
      </c>
      <c r="J81" t="s">
        <v>381</v>
      </c>
      <c r="K81" t="s">
        <v>155</v>
      </c>
      <c r="L81" s="54">
        <f>_xlfn.IFNA(_xlfn.XLOOKUP(Query1[[#This Row],[Contract Line Item Number (CLIN)]],'CPA New w POF'!$B$5:$B$3010,'CPA New w POF'!$Q$5:$Q$3010),"TBD")</f>
        <v>107.78</v>
      </c>
    </row>
    <row r="82" spans="1:12" x14ac:dyDescent="0.25">
      <c r="A82" t="s">
        <v>700</v>
      </c>
      <c r="B82" t="str">
        <f>_xlfn.IFNA(_xlfn.XLOOKUP(Query1[[#This Row],[Contract Line Item Number (CLIN)]],'CPA New w POF'!$B$5:$B$3010,'CPA New w POF'!$C$5:$C$3010),"TBD")</f>
        <v>TD550PWEX16.4248B</v>
      </c>
      <c r="C82">
        <f>LEN(Query1[[#This Row],[CALCTRA Product Number]])</f>
        <v>17</v>
      </c>
      <c r="D82" t="s">
        <v>698</v>
      </c>
      <c r="E82" t="s">
        <v>701</v>
      </c>
      <c r="F82" t="s">
        <v>356</v>
      </c>
      <c r="G82" t="s">
        <v>594</v>
      </c>
      <c r="H82" t="s">
        <v>546</v>
      </c>
      <c r="I82" t="s">
        <v>376</v>
      </c>
      <c r="J82" t="s">
        <v>381</v>
      </c>
      <c r="K82" t="s">
        <v>155</v>
      </c>
      <c r="L82" s="54">
        <f>_xlfn.IFNA(_xlfn.XLOOKUP(Query1[[#This Row],[Contract Line Item Number (CLIN)]],'CPA New w POF'!$B$5:$B$3010,'CPA New w POF'!$Q$5:$Q$3010),"TBD")</f>
        <v>107.78</v>
      </c>
    </row>
    <row r="83" spans="1:12" x14ac:dyDescent="0.25">
      <c r="A83" t="s">
        <v>706</v>
      </c>
      <c r="B83" t="str">
        <f>_xlfn.IFNA(_xlfn.XLOOKUP(Query1[[#This Row],[Contract Line Item Number (CLIN)]],'CPA New w POF'!$B$5:$B$3010,'CPA New w POF'!$C$5:$C$3010),"TBD")</f>
        <v>TD570PEWX18.9072A</v>
      </c>
      <c r="C83">
        <f>LEN(Query1[[#This Row],[CALCTRA Product Number]])</f>
        <v>17</v>
      </c>
      <c r="D83" t="s">
        <v>707</v>
      </c>
      <c r="E83" t="s">
        <v>708</v>
      </c>
      <c r="F83" t="s">
        <v>356</v>
      </c>
      <c r="G83" t="s">
        <v>709</v>
      </c>
      <c r="H83" t="s">
        <v>546</v>
      </c>
      <c r="I83" t="s">
        <v>376</v>
      </c>
      <c r="J83" t="s">
        <v>379</v>
      </c>
      <c r="K83" t="s">
        <v>155</v>
      </c>
      <c r="L83" s="54">
        <f>_xlfn.IFNA(_xlfn.XLOOKUP(Query1[[#This Row],[Contract Line Item Number (CLIN)]],'CPA New w POF'!$B$5:$B$3010,'CPA New w POF'!$Q$5:$Q$3010),"TBD")</f>
        <v>340.18</v>
      </c>
    </row>
    <row r="84" spans="1:12" x14ac:dyDescent="0.25">
      <c r="A84" t="s">
        <v>713</v>
      </c>
      <c r="B84" t="str">
        <f>_xlfn.IFNA(_xlfn.XLOOKUP(Query1[[#This Row],[Contract Line Item Number (CLIN)]],'CPA New w POF'!$B$5:$B$3010,'CPA New w POF'!$C$5:$C$3010),"TBD")</f>
        <v>TD580PEWX18.8472A</v>
      </c>
      <c r="C84">
        <f>LEN(Query1[[#This Row],[CALCTRA Product Number]])</f>
        <v>17</v>
      </c>
      <c r="D84" t="s">
        <v>714</v>
      </c>
      <c r="E84" t="s">
        <v>715</v>
      </c>
      <c r="F84" t="s">
        <v>356</v>
      </c>
      <c r="G84" t="s">
        <v>716</v>
      </c>
      <c r="H84" t="s">
        <v>546</v>
      </c>
      <c r="I84" t="s">
        <v>376</v>
      </c>
      <c r="J84" t="s">
        <v>379</v>
      </c>
      <c r="K84" t="s">
        <v>155</v>
      </c>
      <c r="L84" s="54">
        <f>_xlfn.IFNA(_xlfn.XLOOKUP(Query1[[#This Row],[Contract Line Item Number (CLIN)]],'CPA New w POF'!$B$5:$B$3010,'CPA New w POF'!$Q$5:$Q$3010),"TBD")</f>
        <v>311.83999999999997</v>
      </c>
    </row>
    <row r="85" spans="1:12" x14ac:dyDescent="0.25">
      <c r="A85" t="s">
        <v>717</v>
      </c>
      <c r="B85" t="str">
        <f>_xlfn.IFNA(_xlfn.XLOOKUP(Query1[[#This Row],[Contract Line Item Number (CLIN)]],'CPA New w POF'!$B$5:$B$3010,'CPA New w POF'!$C$5:$C$3010),"TBD")</f>
        <v>TD580PEWX18.1209A</v>
      </c>
      <c r="C85">
        <f>LEN(Query1[[#This Row],[CALCTRA Product Number]])</f>
        <v>17</v>
      </c>
      <c r="D85" t="s">
        <v>714</v>
      </c>
      <c r="E85" t="s">
        <v>715</v>
      </c>
      <c r="F85" t="s">
        <v>356</v>
      </c>
      <c r="G85" t="s">
        <v>718</v>
      </c>
      <c r="H85" t="s">
        <v>546</v>
      </c>
      <c r="I85" t="s">
        <v>376</v>
      </c>
      <c r="J85" t="s">
        <v>379</v>
      </c>
      <c r="K85" t="s">
        <v>155</v>
      </c>
      <c r="L85" s="54">
        <f>_xlfn.IFNA(_xlfn.XLOOKUP(Query1[[#This Row],[Contract Line Item Number (CLIN)]],'CPA New w POF'!$B$5:$B$3010,'CPA New w POF'!$Q$5:$Q$3010),"TBD")</f>
        <v>1904.67</v>
      </c>
    </row>
    <row r="86" spans="1:12" s="17" customFormat="1" x14ac:dyDescent="0.25">
      <c r="A86" t="s">
        <v>738</v>
      </c>
      <c r="B86" t="str">
        <f>_xlfn.IFNA(_xlfn.XLOOKUP(Query1[[#This Row],[Contract Line Item Number (CLIN)]],'CPA New w POF'!$B$5:$B$3010,'CPA New w POF'!$C$5:$C$3010),"TBD")</f>
        <v>TD93APWEX16.2424A</v>
      </c>
      <c r="C86">
        <f>LEN(Query1[[#This Row],[CALCTRA Product Number]])</f>
        <v>17</v>
      </c>
      <c r="D86" t="s">
        <v>739</v>
      </c>
      <c r="E86" t="s">
        <v>740</v>
      </c>
      <c r="F86" t="s">
        <v>356</v>
      </c>
      <c r="G86" t="s">
        <v>741</v>
      </c>
      <c r="H86" t="s">
        <v>546</v>
      </c>
      <c r="I86" t="s">
        <v>376</v>
      </c>
      <c r="J86" t="s">
        <v>381</v>
      </c>
      <c r="K86" t="s">
        <v>155</v>
      </c>
      <c r="L86" s="54">
        <f>_xlfn.IFNA(_xlfn.XLOOKUP(Query1[[#This Row],[Contract Line Item Number (CLIN)]],'CPA New w POF'!$B$5:$B$3010,'CPA New w POF'!$Q$5:$Q$3010),"TBD")</f>
        <v>35.22</v>
      </c>
    </row>
    <row r="87" spans="1:12" x14ac:dyDescent="0.25">
      <c r="A87" t="s">
        <v>742</v>
      </c>
      <c r="B87" t="str">
        <f>_xlfn.IFNA(_xlfn.XLOOKUP(Query1[[#This Row],[Contract Line Item Number (CLIN)]],'CPA New w POF'!$B$5:$B$3010,'CPA New w POF'!$C$5:$C$3010),"TBD")</f>
        <v>TD93APWEX16.3030A</v>
      </c>
      <c r="C87">
        <f>LEN(Query1[[#This Row],[CALCTRA Product Number]])</f>
        <v>17</v>
      </c>
      <c r="D87" t="s">
        <v>739</v>
      </c>
      <c r="E87" t="s">
        <v>740</v>
      </c>
      <c r="F87" t="s">
        <v>356</v>
      </c>
      <c r="G87" t="s">
        <v>421</v>
      </c>
      <c r="H87" t="s">
        <v>546</v>
      </c>
      <c r="I87" t="s">
        <v>376</v>
      </c>
      <c r="J87" t="s">
        <v>381</v>
      </c>
      <c r="K87" t="s">
        <v>155</v>
      </c>
      <c r="L87" s="54">
        <f>_xlfn.IFNA(_xlfn.XLOOKUP(Query1[[#This Row],[Contract Line Item Number (CLIN)]],'CPA New w POF'!$B$5:$B$3010,'CPA New w POF'!$Q$5:$Q$3010),"TBD")</f>
        <v>53.36</v>
      </c>
    </row>
    <row r="88" spans="1:12" x14ac:dyDescent="0.25">
      <c r="A88" t="s">
        <v>743</v>
      </c>
      <c r="B88" t="str">
        <f>_xlfn.IFNA(_xlfn.XLOOKUP(Query1[[#This Row],[Contract Line Item Number (CLIN)]],'CPA New w POF'!$B$5:$B$3010,'CPA New w POF'!$C$5:$C$3010),"TBD")</f>
        <v>TD910PWEX16.2424A</v>
      </c>
      <c r="C88">
        <f>LEN(Query1[[#This Row],[CALCTRA Product Number]])</f>
        <v>17</v>
      </c>
      <c r="D88" t="s">
        <v>744</v>
      </c>
      <c r="E88" t="s">
        <v>745</v>
      </c>
      <c r="F88" t="s">
        <v>356</v>
      </c>
      <c r="G88" t="s">
        <v>741</v>
      </c>
      <c r="H88" t="s">
        <v>546</v>
      </c>
      <c r="I88" t="s">
        <v>376</v>
      </c>
      <c r="J88" t="s">
        <v>381</v>
      </c>
      <c r="K88" t="s">
        <v>155</v>
      </c>
      <c r="L88" s="54">
        <f>_xlfn.IFNA(_xlfn.XLOOKUP(Query1[[#This Row],[Contract Line Item Number (CLIN)]],'CPA New w POF'!$B$5:$B$3010,'CPA New w POF'!$Q$5:$Q$3010),"TBD")</f>
        <v>35.22</v>
      </c>
    </row>
    <row r="89" spans="1:12" x14ac:dyDescent="0.25">
      <c r="A89" t="s">
        <v>746</v>
      </c>
      <c r="B89" t="str">
        <f>_xlfn.IFNA(_xlfn.XLOOKUP(Query1[[#This Row],[Contract Line Item Number (CLIN)]],'CPA New w POF'!$B$5:$B$3010,'CPA New w POF'!$C$5:$C$3010),"TBD")</f>
        <v>TD910PWEX16.3030A</v>
      </c>
      <c r="C89">
        <f>LEN(Query1[[#This Row],[CALCTRA Product Number]])</f>
        <v>17</v>
      </c>
      <c r="D89" t="s">
        <v>744</v>
      </c>
      <c r="E89" t="s">
        <v>745</v>
      </c>
      <c r="F89" t="s">
        <v>356</v>
      </c>
      <c r="G89" t="s">
        <v>421</v>
      </c>
      <c r="H89" t="s">
        <v>546</v>
      </c>
      <c r="I89" t="s">
        <v>376</v>
      </c>
      <c r="J89" t="s">
        <v>381</v>
      </c>
      <c r="K89" t="s">
        <v>155</v>
      </c>
      <c r="L89" s="54">
        <f>_xlfn.IFNA(_xlfn.XLOOKUP(Query1[[#This Row],[Contract Line Item Number (CLIN)]],'CPA New w POF'!$B$5:$B$3010,'CPA New w POF'!$Q$5:$Q$3010),"TBD")</f>
        <v>53.36</v>
      </c>
    </row>
    <row r="90" spans="1:12" x14ac:dyDescent="0.25">
      <c r="A90" t="s">
        <v>747</v>
      </c>
      <c r="B90" t="str">
        <f>_xlfn.IFNA(_xlfn.XLOOKUP(Query1[[#This Row],[Contract Line Item Number (CLIN)]],'CPA New w POF'!$B$5:$B$3010,'CPA New w POF'!$C$5:$C$3010),"TBD")</f>
        <v>TD910PWEX16.2424B</v>
      </c>
      <c r="C90">
        <f>LEN(Query1[[#This Row],[CALCTRA Product Number]])</f>
        <v>17</v>
      </c>
      <c r="D90" t="s">
        <v>748</v>
      </c>
      <c r="E90" t="s">
        <v>749</v>
      </c>
      <c r="F90" t="s">
        <v>356</v>
      </c>
      <c r="G90" t="s">
        <v>741</v>
      </c>
      <c r="H90" t="s">
        <v>546</v>
      </c>
      <c r="I90" t="s">
        <v>376</v>
      </c>
      <c r="J90" t="s">
        <v>381</v>
      </c>
      <c r="K90" t="s">
        <v>155</v>
      </c>
      <c r="L90" s="54">
        <f>_xlfn.IFNA(_xlfn.XLOOKUP(Query1[[#This Row],[Contract Line Item Number (CLIN)]],'CPA New w POF'!$B$5:$B$3010,'CPA New w POF'!$Q$5:$Q$3010),"TBD")</f>
        <v>35.22</v>
      </c>
    </row>
    <row r="91" spans="1:12" x14ac:dyDescent="0.25">
      <c r="A91" t="s">
        <v>750</v>
      </c>
      <c r="B91" t="str">
        <f>_xlfn.IFNA(_xlfn.XLOOKUP(Query1[[#This Row],[Contract Line Item Number (CLIN)]],'CPA New w POF'!$B$5:$B$3010,'CPA New w POF'!$C$5:$C$3010),"TBD")</f>
        <v>TD910PWEX16.3030B</v>
      </c>
      <c r="C91">
        <f>LEN(Query1[[#This Row],[CALCTRA Product Number]])</f>
        <v>17</v>
      </c>
      <c r="D91" t="s">
        <v>748</v>
      </c>
      <c r="E91" t="s">
        <v>749</v>
      </c>
      <c r="F91" t="s">
        <v>356</v>
      </c>
      <c r="G91" t="s">
        <v>421</v>
      </c>
      <c r="H91" t="s">
        <v>546</v>
      </c>
      <c r="I91" t="s">
        <v>376</v>
      </c>
      <c r="J91" t="s">
        <v>381</v>
      </c>
      <c r="K91" t="s">
        <v>155</v>
      </c>
      <c r="L91" s="54">
        <f>_xlfn.IFNA(_xlfn.XLOOKUP(Query1[[#This Row],[Contract Line Item Number (CLIN)]],'CPA New w POF'!$B$5:$B$3010,'CPA New w POF'!$Q$5:$Q$3010),"TBD")</f>
        <v>53.36</v>
      </c>
    </row>
    <row r="92" spans="1:12" x14ac:dyDescent="0.25">
      <c r="A92" t="s">
        <v>751</v>
      </c>
      <c r="B92" t="str">
        <f>_xlfn.IFNA(_xlfn.XLOOKUP(Query1[[#This Row],[Contract Line Item Number (CLIN)]],'CPA New w POF'!$B$5:$B$3010,'CPA New w POF'!$C$5:$C$3010),"TBD")</f>
        <v>TD911PWEX16.2424A</v>
      </c>
      <c r="C92">
        <f>LEN(Query1[[#This Row],[CALCTRA Product Number]])</f>
        <v>17</v>
      </c>
      <c r="D92" t="s">
        <v>752</v>
      </c>
      <c r="E92" t="s">
        <v>753</v>
      </c>
      <c r="F92" t="s">
        <v>356</v>
      </c>
      <c r="G92" t="s">
        <v>741</v>
      </c>
      <c r="H92" t="s">
        <v>546</v>
      </c>
      <c r="I92" t="s">
        <v>376</v>
      </c>
      <c r="J92" t="s">
        <v>381</v>
      </c>
      <c r="K92" t="s">
        <v>155</v>
      </c>
      <c r="L92" s="54">
        <f>_xlfn.IFNA(_xlfn.XLOOKUP(Query1[[#This Row],[Contract Line Item Number (CLIN)]],'CPA New w POF'!$B$5:$B$3010,'CPA New w POF'!$Q$5:$Q$3010),"TBD")</f>
        <v>35.22</v>
      </c>
    </row>
    <row r="93" spans="1:12" s="17" customFormat="1" x14ac:dyDescent="0.25">
      <c r="A93" t="s">
        <v>754</v>
      </c>
      <c r="B93" t="str">
        <f>_xlfn.IFNA(_xlfn.XLOOKUP(Query1[[#This Row],[Contract Line Item Number (CLIN)]],'CPA New w POF'!$B$5:$B$3010,'CPA New w POF'!$C$5:$C$3010),"TBD")</f>
        <v>TD911PWEX16.3030A</v>
      </c>
      <c r="C93">
        <f>LEN(Query1[[#This Row],[CALCTRA Product Number]])</f>
        <v>17</v>
      </c>
      <c r="D93" t="s">
        <v>752</v>
      </c>
      <c r="E93" t="s">
        <v>753</v>
      </c>
      <c r="F93" t="s">
        <v>356</v>
      </c>
      <c r="G93" t="s">
        <v>421</v>
      </c>
      <c r="H93" t="s">
        <v>546</v>
      </c>
      <c r="I93" t="s">
        <v>376</v>
      </c>
      <c r="J93" t="s">
        <v>381</v>
      </c>
      <c r="K93" t="s">
        <v>155</v>
      </c>
      <c r="L93" s="54">
        <f>_xlfn.IFNA(_xlfn.XLOOKUP(Query1[[#This Row],[Contract Line Item Number (CLIN)]],'CPA New w POF'!$B$5:$B$3010,'CPA New w POF'!$Q$5:$Q$3010),"TBD")</f>
        <v>53.36</v>
      </c>
    </row>
    <row r="94" spans="1:12" x14ac:dyDescent="0.25">
      <c r="A94" t="s">
        <v>755</v>
      </c>
      <c r="B94" t="str">
        <f>_xlfn.IFNA(_xlfn.XLOOKUP(Query1[[#This Row],[Contract Line Item Number (CLIN)]],'CPA New w POF'!$B$5:$B$3010,'CPA New w POF'!$C$5:$C$3010),"TBD")</f>
        <v>TD911PWEX16.2424B</v>
      </c>
      <c r="C94">
        <f>LEN(Query1[[#This Row],[CALCTRA Product Number]])</f>
        <v>17</v>
      </c>
      <c r="D94" t="s">
        <v>756</v>
      </c>
      <c r="E94" t="s">
        <v>757</v>
      </c>
      <c r="F94" t="s">
        <v>356</v>
      </c>
      <c r="G94" t="s">
        <v>741</v>
      </c>
      <c r="H94" t="s">
        <v>546</v>
      </c>
      <c r="I94" t="s">
        <v>376</v>
      </c>
      <c r="J94" t="s">
        <v>381</v>
      </c>
      <c r="K94" t="s">
        <v>155</v>
      </c>
      <c r="L94" s="54">
        <f>_xlfn.IFNA(_xlfn.XLOOKUP(Query1[[#This Row],[Contract Line Item Number (CLIN)]],'CPA New w POF'!$B$5:$B$3010,'CPA New w POF'!$Q$5:$Q$3010),"TBD")</f>
        <v>35.22</v>
      </c>
    </row>
    <row r="95" spans="1:12" x14ac:dyDescent="0.25">
      <c r="A95" t="s">
        <v>763</v>
      </c>
      <c r="B95" t="str">
        <f>_xlfn.IFNA(_xlfn.XLOOKUP(Query1[[#This Row],[Contract Line Item Number (CLIN)]],'CPA New w POF'!$B$5:$B$3010,'CPA New w POF'!$C$5:$C$3010),"TBD")</f>
        <v>TD911PWEX16.2424D</v>
      </c>
      <c r="C95">
        <f>LEN(Query1[[#This Row],[CALCTRA Product Number]])</f>
        <v>17</v>
      </c>
      <c r="D95" t="s">
        <v>764</v>
      </c>
      <c r="E95" t="s">
        <v>765</v>
      </c>
      <c r="F95" t="s">
        <v>356</v>
      </c>
      <c r="G95" t="s">
        <v>741</v>
      </c>
      <c r="H95" t="s">
        <v>546</v>
      </c>
      <c r="I95" t="s">
        <v>376</v>
      </c>
      <c r="J95" t="s">
        <v>381</v>
      </c>
      <c r="K95" t="s">
        <v>155</v>
      </c>
      <c r="L95" s="54">
        <f>_xlfn.IFNA(_xlfn.XLOOKUP(Query1[[#This Row],[Contract Line Item Number (CLIN)]],'CPA New w POF'!$B$5:$B$3010,'CPA New w POF'!$Q$5:$Q$3010),"TBD")</f>
        <v>35.22</v>
      </c>
    </row>
    <row r="96" spans="1:12" x14ac:dyDescent="0.25">
      <c r="A96" t="s">
        <v>775</v>
      </c>
      <c r="B96" t="str">
        <f>_xlfn.IFNA(_xlfn.XLOOKUP(Query1[[#This Row],[Contract Line Item Number (CLIN)]],'CPA New w POF'!$B$5:$B$3010,'CPA New w POF'!$C$5:$C$3010),"TBD")</f>
        <v>TD912PWEX16.2424A</v>
      </c>
      <c r="C96">
        <f>LEN(Query1[[#This Row],[CALCTRA Product Number]])</f>
        <v>17</v>
      </c>
      <c r="D96" t="s">
        <v>776</v>
      </c>
      <c r="E96" t="s">
        <v>777</v>
      </c>
      <c r="F96" t="s">
        <v>356</v>
      </c>
      <c r="G96" t="s">
        <v>741</v>
      </c>
      <c r="H96" t="s">
        <v>546</v>
      </c>
      <c r="I96" t="s">
        <v>376</v>
      </c>
      <c r="J96" t="s">
        <v>381</v>
      </c>
      <c r="K96" t="s">
        <v>155</v>
      </c>
      <c r="L96" s="54">
        <f>_xlfn.IFNA(_xlfn.XLOOKUP(Query1[[#This Row],[Contract Line Item Number (CLIN)]],'CPA New w POF'!$B$5:$B$3010,'CPA New w POF'!$Q$5:$Q$3010),"TBD")</f>
        <v>35.22</v>
      </c>
    </row>
    <row r="97" spans="1:12" x14ac:dyDescent="0.25">
      <c r="A97" t="s">
        <v>778</v>
      </c>
      <c r="B97" t="str">
        <f>_xlfn.IFNA(_xlfn.XLOOKUP(Query1[[#This Row],[Contract Line Item Number (CLIN)]],'CPA New w POF'!$B$5:$B$3010,'CPA New w POF'!$C$5:$C$3010),"TBD")</f>
        <v>TD912PWEX16.3030A</v>
      </c>
      <c r="C97">
        <f>LEN(Query1[[#This Row],[CALCTRA Product Number]])</f>
        <v>17</v>
      </c>
      <c r="D97" t="s">
        <v>776</v>
      </c>
      <c r="E97" t="s">
        <v>777</v>
      </c>
      <c r="F97" t="s">
        <v>356</v>
      </c>
      <c r="G97" t="s">
        <v>421</v>
      </c>
      <c r="H97" t="s">
        <v>546</v>
      </c>
      <c r="I97" t="s">
        <v>376</v>
      </c>
      <c r="J97" t="s">
        <v>381</v>
      </c>
      <c r="K97" t="s">
        <v>155</v>
      </c>
      <c r="L97" s="54">
        <f>_xlfn.IFNA(_xlfn.XLOOKUP(Query1[[#This Row],[Contract Line Item Number (CLIN)]],'CPA New w POF'!$B$5:$B$3010,'CPA New w POF'!$Q$5:$Q$3010),"TBD")</f>
        <v>53.36</v>
      </c>
    </row>
    <row r="98" spans="1:12" x14ac:dyDescent="0.25">
      <c r="A98" t="s">
        <v>779</v>
      </c>
      <c r="B98" t="str">
        <f>_xlfn.IFNA(_xlfn.XLOOKUP(Query1[[#This Row],[Contract Line Item Number (CLIN)]],'CPA New w POF'!$B$5:$B$3010,'CPA New w POF'!$C$5:$C$3010),"TBD")</f>
        <v>TD913PWEX16.2424A</v>
      </c>
      <c r="C98">
        <f>LEN(Query1[[#This Row],[CALCTRA Product Number]])</f>
        <v>17</v>
      </c>
      <c r="D98" t="s">
        <v>780</v>
      </c>
      <c r="E98" t="s">
        <v>781</v>
      </c>
      <c r="F98" t="s">
        <v>356</v>
      </c>
      <c r="G98" t="s">
        <v>741</v>
      </c>
      <c r="H98" t="s">
        <v>546</v>
      </c>
      <c r="I98" t="s">
        <v>376</v>
      </c>
      <c r="J98" t="s">
        <v>381</v>
      </c>
      <c r="K98" t="s">
        <v>155</v>
      </c>
      <c r="L98" s="54">
        <f>_xlfn.IFNA(_xlfn.XLOOKUP(Query1[[#This Row],[Contract Line Item Number (CLIN)]],'CPA New w POF'!$B$5:$B$3010,'CPA New w POF'!$Q$5:$Q$3010),"TBD")</f>
        <v>35.22</v>
      </c>
    </row>
    <row r="99" spans="1:12" x14ac:dyDescent="0.25">
      <c r="A99" t="s">
        <v>782</v>
      </c>
      <c r="B99" t="str">
        <f>_xlfn.IFNA(_xlfn.XLOOKUP(Query1[[#This Row],[Contract Line Item Number (CLIN)]],'CPA New w POF'!$B$5:$B$3010,'CPA New w POF'!$C$5:$C$3010),"TBD")</f>
        <v>TD913PWEX16.3030A</v>
      </c>
      <c r="C99">
        <f>LEN(Query1[[#This Row],[CALCTRA Product Number]])</f>
        <v>17</v>
      </c>
      <c r="D99" t="s">
        <v>780</v>
      </c>
      <c r="E99" t="s">
        <v>781</v>
      </c>
      <c r="F99" t="s">
        <v>356</v>
      </c>
      <c r="G99" t="s">
        <v>421</v>
      </c>
      <c r="H99" t="s">
        <v>546</v>
      </c>
      <c r="I99" t="s">
        <v>376</v>
      </c>
      <c r="J99" t="s">
        <v>381</v>
      </c>
      <c r="K99" t="s">
        <v>155</v>
      </c>
      <c r="L99" s="54">
        <f>_xlfn.IFNA(_xlfn.XLOOKUP(Query1[[#This Row],[Contract Line Item Number (CLIN)]],'CPA New w POF'!$B$5:$B$3010,'CPA New w POF'!$Q$5:$Q$3010),"TBD")</f>
        <v>53.36</v>
      </c>
    </row>
    <row r="100" spans="1:12" x14ac:dyDescent="0.25">
      <c r="A100" t="s">
        <v>783</v>
      </c>
      <c r="B100" t="str">
        <f>_xlfn.IFNA(_xlfn.XLOOKUP(Query1[[#This Row],[Contract Line Item Number (CLIN)]],'CPA New w POF'!$B$5:$B$3010,'CPA New w POF'!$C$5:$C$3010),"TBD")</f>
        <v>TD913PWEX16.2412A</v>
      </c>
      <c r="C100">
        <f>LEN(Query1[[#This Row],[CALCTRA Product Number]])</f>
        <v>17</v>
      </c>
      <c r="D100" t="s">
        <v>784</v>
      </c>
      <c r="E100" t="s">
        <v>785</v>
      </c>
      <c r="F100" t="s">
        <v>356</v>
      </c>
      <c r="G100" t="s">
        <v>786</v>
      </c>
      <c r="H100" t="s">
        <v>546</v>
      </c>
      <c r="I100" t="s">
        <v>376</v>
      </c>
      <c r="J100" t="s">
        <v>381</v>
      </c>
      <c r="K100" t="s">
        <v>155</v>
      </c>
      <c r="L100" s="54">
        <f>_xlfn.IFNA(_xlfn.XLOOKUP(Query1[[#This Row],[Contract Line Item Number (CLIN)]],'CPA New w POF'!$B$5:$B$3010,'CPA New w POF'!$Q$5:$Q$3010),"TBD")</f>
        <v>19.920000000000002</v>
      </c>
    </row>
    <row r="101" spans="1:12" x14ac:dyDescent="0.25">
      <c r="A101" t="s">
        <v>787</v>
      </c>
      <c r="B101" t="str">
        <f>_xlfn.IFNA(_xlfn.XLOOKUP(Query1[[#This Row],[Contract Line Item Number (CLIN)]],'CPA New w POF'!$B$5:$B$3010,'CPA New w POF'!$C$5:$C$3010),"TBD")</f>
        <v>TD913PWEX16.3012A</v>
      </c>
      <c r="C101">
        <f>LEN(Query1[[#This Row],[CALCTRA Product Number]])</f>
        <v>17</v>
      </c>
      <c r="D101" t="s">
        <v>784</v>
      </c>
      <c r="E101" t="s">
        <v>785</v>
      </c>
      <c r="F101" t="s">
        <v>356</v>
      </c>
      <c r="G101" t="s">
        <v>788</v>
      </c>
      <c r="H101" t="s">
        <v>546</v>
      </c>
      <c r="I101" t="s">
        <v>376</v>
      </c>
      <c r="J101" t="s">
        <v>381</v>
      </c>
      <c r="K101" t="s">
        <v>155</v>
      </c>
      <c r="L101" s="54">
        <f>_xlfn.IFNA(_xlfn.XLOOKUP(Query1[[#This Row],[Contract Line Item Number (CLIN)]],'CPA New w POF'!$B$5:$B$3010,'CPA New w POF'!$Q$5:$Q$3010),"TBD")</f>
        <v>25.02</v>
      </c>
    </row>
    <row r="102" spans="1:12" x14ac:dyDescent="0.25">
      <c r="A102" t="s">
        <v>789</v>
      </c>
      <c r="B102" t="str">
        <f>_xlfn.IFNA(_xlfn.XLOOKUP(Query1[[#This Row],[Contract Line Item Number (CLIN)]],'CPA New w POF'!$B$5:$B$3010,'CPA New w POF'!$C$5:$C$3010),"TBD")</f>
        <v>TD913PWEX16.2412B</v>
      </c>
      <c r="C102">
        <f>LEN(Query1[[#This Row],[CALCTRA Product Number]])</f>
        <v>17</v>
      </c>
      <c r="D102" t="s">
        <v>790</v>
      </c>
      <c r="E102" t="s">
        <v>791</v>
      </c>
      <c r="F102" t="s">
        <v>356</v>
      </c>
      <c r="G102" t="s">
        <v>786</v>
      </c>
      <c r="H102" t="s">
        <v>546</v>
      </c>
      <c r="I102" t="s">
        <v>376</v>
      </c>
      <c r="J102" t="s">
        <v>381</v>
      </c>
      <c r="K102" t="s">
        <v>155</v>
      </c>
      <c r="L102" s="54">
        <f>_xlfn.IFNA(_xlfn.XLOOKUP(Query1[[#This Row],[Contract Line Item Number (CLIN)]],'CPA New w POF'!$B$5:$B$3010,'CPA New w POF'!$Q$5:$Q$3010),"TBD")</f>
        <v>19.920000000000002</v>
      </c>
    </row>
    <row r="103" spans="1:12" x14ac:dyDescent="0.25">
      <c r="A103" t="s">
        <v>792</v>
      </c>
      <c r="B103" t="str">
        <f>_xlfn.IFNA(_xlfn.XLOOKUP(Query1[[#This Row],[Contract Line Item Number (CLIN)]],'CPA New w POF'!$B$5:$B$3010,'CPA New w POF'!$C$5:$C$3010),"TBD")</f>
        <v>TD913PWEX16.3015A</v>
      </c>
      <c r="C103">
        <f>LEN(Query1[[#This Row],[CALCTRA Product Number]])</f>
        <v>17</v>
      </c>
      <c r="D103" t="s">
        <v>790</v>
      </c>
      <c r="E103" t="s">
        <v>791</v>
      </c>
      <c r="F103" t="s">
        <v>356</v>
      </c>
      <c r="G103" t="s">
        <v>793</v>
      </c>
      <c r="H103" t="s">
        <v>546</v>
      </c>
      <c r="I103" t="s">
        <v>376</v>
      </c>
      <c r="J103" t="s">
        <v>381</v>
      </c>
      <c r="K103" t="s">
        <v>155</v>
      </c>
      <c r="L103" s="54">
        <f>_xlfn.IFNA(_xlfn.XLOOKUP(Query1[[#This Row],[Contract Line Item Number (CLIN)]],'CPA New w POF'!$B$5:$B$3010,'CPA New w POF'!$Q$5:$Q$3010),"TBD")</f>
        <v>31.25</v>
      </c>
    </row>
    <row r="104" spans="1:12" x14ac:dyDescent="0.25">
      <c r="A104" t="s">
        <v>794</v>
      </c>
      <c r="B104" t="str">
        <f>_xlfn.IFNA(_xlfn.XLOOKUP(Query1[[#This Row],[Contract Line Item Number (CLIN)]],'CPA New w POF'!$B$5:$B$3010,'CPA New w POF'!$C$5:$C$3010),"TBD")</f>
        <v>TD913PEWX16.2418A</v>
      </c>
      <c r="C104">
        <f>LEN(Query1[[#This Row],[CALCTRA Product Number]])</f>
        <v>17</v>
      </c>
      <c r="D104" t="s">
        <v>795</v>
      </c>
      <c r="E104" t="s">
        <v>796</v>
      </c>
      <c r="F104" t="s">
        <v>356</v>
      </c>
      <c r="G104" t="s">
        <v>521</v>
      </c>
      <c r="H104" t="s">
        <v>546</v>
      </c>
      <c r="I104" t="s">
        <v>376</v>
      </c>
      <c r="J104" t="s">
        <v>381</v>
      </c>
      <c r="K104" t="s">
        <v>155</v>
      </c>
      <c r="L104" s="54">
        <f>_xlfn.IFNA(_xlfn.XLOOKUP(Query1[[#This Row],[Contract Line Item Number (CLIN)]],'CPA New w POF'!$B$5:$B$3010,'CPA New w POF'!$Q$5:$Q$3010),"TBD")</f>
        <v>30.12</v>
      </c>
    </row>
    <row r="105" spans="1:12" x14ac:dyDescent="0.25">
      <c r="A105" t="s">
        <v>797</v>
      </c>
      <c r="B105" t="str">
        <f>_xlfn.IFNA(_xlfn.XLOOKUP(Query1[[#This Row],[Contract Line Item Number (CLIN)]],'CPA New w POF'!$B$5:$B$3010,'CPA New w POF'!$C$5:$C$3010),"TBD")</f>
        <v>TD913PEWX16.3024A</v>
      </c>
      <c r="C105">
        <f>LEN(Query1[[#This Row],[CALCTRA Product Number]])</f>
        <v>17</v>
      </c>
      <c r="D105" t="s">
        <v>795</v>
      </c>
      <c r="E105" t="s">
        <v>796</v>
      </c>
      <c r="F105" t="s">
        <v>356</v>
      </c>
      <c r="G105" t="s">
        <v>613</v>
      </c>
      <c r="H105" t="s">
        <v>546</v>
      </c>
      <c r="I105" t="s">
        <v>376</v>
      </c>
      <c r="J105" t="s">
        <v>381</v>
      </c>
      <c r="K105" t="s">
        <v>155</v>
      </c>
      <c r="L105" s="54">
        <f>_xlfn.IFNA(_xlfn.XLOOKUP(Query1[[#This Row],[Contract Line Item Number (CLIN)]],'CPA New w POF'!$B$5:$B$3010,'CPA New w POF'!$Q$5:$Q$3010),"TBD")</f>
        <v>44.29</v>
      </c>
    </row>
    <row r="106" spans="1:12" x14ac:dyDescent="0.25">
      <c r="A106" t="s">
        <v>798</v>
      </c>
      <c r="B106" t="str">
        <f>_xlfn.IFNA(_xlfn.XLOOKUP(Query1[[#This Row],[Contract Line Item Number (CLIN)]],'CPA New w POF'!$B$5:$B$3010,'CPA New w POF'!$C$5:$C$3010),"TBD")</f>
        <v>TD913PWEX16.2412C</v>
      </c>
      <c r="C106">
        <f>LEN(Query1[[#This Row],[CALCTRA Product Number]])</f>
        <v>17</v>
      </c>
      <c r="D106" t="s">
        <v>799</v>
      </c>
      <c r="E106" t="s">
        <v>800</v>
      </c>
      <c r="F106" t="s">
        <v>356</v>
      </c>
      <c r="G106" t="s">
        <v>786</v>
      </c>
      <c r="H106" t="s">
        <v>546</v>
      </c>
      <c r="I106" t="s">
        <v>376</v>
      </c>
      <c r="J106" t="s">
        <v>381</v>
      </c>
      <c r="K106" t="s">
        <v>155</v>
      </c>
      <c r="L106" s="54">
        <f>_xlfn.IFNA(_xlfn.XLOOKUP(Query1[[#This Row],[Contract Line Item Number (CLIN)]],'CPA New w POF'!$B$5:$B$3010,'CPA New w POF'!$Q$5:$Q$3010),"TBD")</f>
        <v>19.920000000000002</v>
      </c>
    </row>
    <row r="107" spans="1:12" x14ac:dyDescent="0.25">
      <c r="A107" t="s">
        <v>801</v>
      </c>
      <c r="B107" t="str">
        <f>_xlfn.IFNA(_xlfn.XLOOKUP(Query1[[#This Row],[Contract Line Item Number (CLIN)]],'CPA New w POF'!$B$5:$B$3010,'CPA New w POF'!$C$5:$C$3010),"TBD")</f>
        <v>TD913PWEX16.3015B</v>
      </c>
      <c r="C107">
        <f>LEN(Query1[[#This Row],[CALCTRA Product Number]])</f>
        <v>17</v>
      </c>
      <c r="D107" t="s">
        <v>799</v>
      </c>
      <c r="E107" t="s">
        <v>800</v>
      </c>
      <c r="F107" t="s">
        <v>356</v>
      </c>
      <c r="G107" t="s">
        <v>793</v>
      </c>
      <c r="H107" t="s">
        <v>546</v>
      </c>
      <c r="I107" t="s">
        <v>376</v>
      </c>
      <c r="J107" t="s">
        <v>381</v>
      </c>
      <c r="K107" t="s">
        <v>155</v>
      </c>
      <c r="L107" s="54">
        <f>_xlfn.IFNA(_xlfn.XLOOKUP(Query1[[#This Row],[Contract Line Item Number (CLIN)]],'CPA New w POF'!$B$5:$B$3010,'CPA New w POF'!$Q$5:$Q$3010),"TBD")</f>
        <v>31.25</v>
      </c>
    </row>
    <row r="108" spans="1:12" x14ac:dyDescent="0.25">
      <c r="A108" t="s">
        <v>802</v>
      </c>
      <c r="B108" t="str">
        <f>_xlfn.IFNA(_xlfn.XLOOKUP(Query1[[#This Row],[Contract Line Item Number (CLIN)]],'CPA New w POF'!$B$5:$B$3010,'CPA New w POF'!$C$5:$C$3010),"TBD")</f>
        <v>TD916PWEX16.2424A</v>
      </c>
      <c r="C108">
        <f>LEN(Query1[[#This Row],[CALCTRA Product Number]])</f>
        <v>17</v>
      </c>
      <c r="D108" t="s">
        <v>803</v>
      </c>
      <c r="E108" t="s">
        <v>804</v>
      </c>
      <c r="F108" t="s">
        <v>356</v>
      </c>
      <c r="G108" t="s">
        <v>741</v>
      </c>
      <c r="H108" t="s">
        <v>546</v>
      </c>
      <c r="I108" t="s">
        <v>376</v>
      </c>
      <c r="J108" t="s">
        <v>381</v>
      </c>
      <c r="K108" t="s">
        <v>155</v>
      </c>
      <c r="L108" s="54">
        <f>_xlfn.IFNA(_xlfn.XLOOKUP(Query1[[#This Row],[Contract Line Item Number (CLIN)]],'CPA New w POF'!$B$5:$B$3010,'CPA New w POF'!$Q$5:$Q$3010),"TBD")</f>
        <v>35.22</v>
      </c>
    </row>
    <row r="109" spans="1:12" x14ac:dyDescent="0.25">
      <c r="A109" t="s">
        <v>805</v>
      </c>
      <c r="B109" t="str">
        <f>_xlfn.IFNA(_xlfn.XLOOKUP(Query1[[#This Row],[Contract Line Item Number (CLIN)]],'CPA New w POF'!$B$5:$B$3010,'CPA New w POF'!$C$5:$C$3010),"TBD")</f>
        <v>TD916PWEX16.3030A</v>
      </c>
      <c r="C109">
        <f>LEN(Query1[[#This Row],[CALCTRA Product Number]])</f>
        <v>17</v>
      </c>
      <c r="D109" t="s">
        <v>803</v>
      </c>
      <c r="E109" t="s">
        <v>804</v>
      </c>
      <c r="F109" t="s">
        <v>356</v>
      </c>
      <c r="G109" t="s">
        <v>421</v>
      </c>
      <c r="H109" t="s">
        <v>546</v>
      </c>
      <c r="I109" t="s">
        <v>376</v>
      </c>
      <c r="J109" t="s">
        <v>381</v>
      </c>
      <c r="K109" t="s">
        <v>155</v>
      </c>
      <c r="L109" s="54">
        <f>_xlfn.IFNA(_xlfn.XLOOKUP(Query1[[#This Row],[Contract Line Item Number (CLIN)]],'CPA New w POF'!$B$5:$B$3010,'CPA New w POF'!$Q$5:$Q$3010),"TBD")</f>
        <v>53.36</v>
      </c>
    </row>
    <row r="110" spans="1:12" x14ac:dyDescent="0.25">
      <c r="A110" t="s">
        <v>809</v>
      </c>
      <c r="B110" t="str">
        <f>_xlfn.IFNA(_xlfn.XLOOKUP(Query1[[#This Row],[Contract Line Item Number (CLIN)]],'CPA New w POF'!$B$5:$B$3010,'CPA New w POF'!$C$5:$C$3010),"TBD")</f>
        <v>TD917PWEX18.1022A</v>
      </c>
      <c r="C110">
        <f>LEN(Query1[[#This Row],[CALCTRA Product Number]])</f>
        <v>17</v>
      </c>
      <c r="D110" t="s">
        <v>810</v>
      </c>
      <c r="E110" t="s">
        <v>811</v>
      </c>
      <c r="F110" t="s">
        <v>356</v>
      </c>
      <c r="G110" t="s">
        <v>812</v>
      </c>
      <c r="H110" t="s">
        <v>546</v>
      </c>
      <c r="I110" t="s">
        <v>376</v>
      </c>
      <c r="J110" t="s">
        <v>379</v>
      </c>
      <c r="K110" t="s">
        <v>155</v>
      </c>
      <c r="L110" s="54">
        <f>_xlfn.IFNA(_xlfn.XLOOKUP(Query1[[#This Row],[Contract Line Item Number (CLIN)]],'CPA New w POF'!$B$5:$B$3010,'CPA New w POF'!$Q$5:$Q$3010),"TBD")</f>
        <v>408.2</v>
      </c>
    </row>
    <row r="111" spans="1:12" x14ac:dyDescent="0.25">
      <c r="A111" t="s">
        <v>824</v>
      </c>
      <c r="B111" t="str">
        <f>_xlfn.IFNA(_xlfn.XLOOKUP(Query1[[#This Row],[Contract Line Item Number (CLIN)]],'CPA New w POF'!$B$5:$B$3010,'CPA New w POF'!$C$5:$C$3010),"TBD")</f>
        <v>TD918PWEX18.1088B</v>
      </c>
      <c r="C111">
        <f>LEN(Query1[[#This Row],[CALCTRA Product Number]])</f>
        <v>17</v>
      </c>
      <c r="D111" t="s">
        <v>825</v>
      </c>
      <c r="E111" t="s">
        <v>826</v>
      </c>
      <c r="F111" t="s">
        <v>356</v>
      </c>
      <c r="G111" t="s">
        <v>816</v>
      </c>
      <c r="H111" t="s">
        <v>546</v>
      </c>
      <c r="I111" t="s">
        <v>376</v>
      </c>
      <c r="J111" t="s">
        <v>379</v>
      </c>
      <c r="K111" t="s">
        <v>155</v>
      </c>
      <c r="L111" s="54">
        <f>_xlfn.IFNA(_xlfn.XLOOKUP(Query1[[#This Row],[Contract Line Item Number (CLIN)]],'CPA New w POF'!$B$5:$B$3010,'CPA New w POF'!$Q$5:$Q$3010),"TBD")</f>
        <v>1502.21</v>
      </c>
    </row>
    <row r="112" spans="1:12" x14ac:dyDescent="0.25">
      <c r="A112" t="s">
        <v>827</v>
      </c>
      <c r="B112" t="str">
        <f>_xlfn.IFNA(_xlfn.XLOOKUP(Query1[[#This Row],[Contract Line Item Number (CLIN)]],'CPA New w POF'!$B$5:$B$3010,'CPA New w POF'!$C$5:$C$3010),"TBD")</f>
        <v>TD918PWEX18.1321E</v>
      </c>
      <c r="C112">
        <f>LEN(Query1[[#This Row],[CALCTRA Product Number]])</f>
        <v>17</v>
      </c>
      <c r="D112" t="s">
        <v>825</v>
      </c>
      <c r="E112" t="s">
        <v>826</v>
      </c>
      <c r="F112" t="s">
        <v>356</v>
      </c>
      <c r="G112" t="s">
        <v>828</v>
      </c>
      <c r="H112" t="s">
        <v>546</v>
      </c>
      <c r="I112" t="s">
        <v>376</v>
      </c>
      <c r="J112" t="s">
        <v>379</v>
      </c>
      <c r="K112" t="s">
        <v>155</v>
      </c>
      <c r="L112" s="54">
        <f>_xlfn.IFNA(_xlfn.XLOOKUP(Query1[[#This Row],[Contract Line Item Number (CLIN)]],'CPA New w POF'!$B$5:$B$3010,'CPA New w POF'!$Q$5:$Q$3010),"TBD")</f>
        <v>2267.4499999999998</v>
      </c>
    </row>
    <row r="113" spans="1:12" x14ac:dyDescent="0.25">
      <c r="A113" t="s">
        <v>830</v>
      </c>
      <c r="B113" t="str">
        <f>_xlfn.IFNA(_xlfn.XLOOKUP(Query1[[#This Row],[Contract Line Item Number (CLIN)]],'CPA New w POF'!$B$5:$B$3010,'CPA New w POF'!$C$5:$C$3010),"TBD")</f>
        <v>TD918PWEX16.7260B</v>
      </c>
      <c r="C113">
        <f>LEN(Query1[[#This Row],[CALCTRA Product Number]])</f>
        <v>17</v>
      </c>
      <c r="D113" t="s">
        <v>831</v>
      </c>
      <c r="E113" t="s">
        <v>832</v>
      </c>
      <c r="F113" t="s">
        <v>356</v>
      </c>
      <c r="G113" t="s">
        <v>820</v>
      </c>
      <c r="H113" t="s">
        <v>546</v>
      </c>
      <c r="I113" t="s">
        <v>376</v>
      </c>
      <c r="J113" t="s">
        <v>378</v>
      </c>
      <c r="K113" t="s">
        <v>155</v>
      </c>
      <c r="L113" s="54">
        <f>_xlfn.IFNA(_xlfn.XLOOKUP(Query1[[#This Row],[Contract Line Item Number (CLIN)]],'CPA New w POF'!$B$5:$B$3010,'CPA New w POF'!$Q$5:$Q$3010),"TBD")</f>
        <v>714.3</v>
      </c>
    </row>
    <row r="114" spans="1:12" x14ac:dyDescent="0.25">
      <c r="A114" t="s">
        <v>833</v>
      </c>
      <c r="B114" t="str">
        <f>_xlfn.IFNA(_xlfn.XLOOKUP(Query1[[#This Row],[Contract Line Item Number (CLIN)]],'CPA New w POF'!$B$5:$B$3010,'CPA New w POF'!$C$5:$C$3010),"TBD")</f>
        <v>TD918PWEX18.1321D</v>
      </c>
      <c r="C114">
        <f>LEN(Query1[[#This Row],[CALCTRA Product Number]])</f>
        <v>17</v>
      </c>
      <c r="D114" t="s">
        <v>831</v>
      </c>
      <c r="E114" t="s">
        <v>832</v>
      </c>
      <c r="F114" t="s">
        <v>356</v>
      </c>
      <c r="G114" t="s">
        <v>823</v>
      </c>
      <c r="H114" t="s">
        <v>546</v>
      </c>
      <c r="I114" t="s">
        <v>376</v>
      </c>
      <c r="J114" t="s">
        <v>379</v>
      </c>
      <c r="K114" t="s">
        <v>155</v>
      </c>
      <c r="L114" s="54">
        <f>_xlfn.IFNA(_xlfn.XLOOKUP(Query1[[#This Row],[Contract Line Item Number (CLIN)]],'CPA New w POF'!$B$5:$B$3010,'CPA New w POF'!$Q$5:$Q$3010),"TBD")</f>
        <v>2244.7800000000002</v>
      </c>
    </row>
    <row r="115" spans="1:12" x14ac:dyDescent="0.25">
      <c r="A115" t="s">
        <v>850</v>
      </c>
      <c r="B115" t="str">
        <f>_xlfn.IFNA(_xlfn.XLOOKUP(Query1[[#This Row],[Contract Line Item Number (CLIN)]],'CPA New w POF'!$B$5:$B$3010,'CPA New w POF'!$C$5:$C$3010),"TBD")</f>
        <v>TD921PWEX16.2424A</v>
      </c>
      <c r="C115">
        <f>LEN(Query1[[#This Row],[CALCTRA Product Number]])</f>
        <v>17</v>
      </c>
      <c r="D115" t="s">
        <v>851</v>
      </c>
      <c r="E115" t="s">
        <v>852</v>
      </c>
      <c r="F115" t="s">
        <v>356</v>
      </c>
      <c r="G115" t="s">
        <v>741</v>
      </c>
      <c r="H115" t="s">
        <v>546</v>
      </c>
      <c r="I115" t="s">
        <v>376</v>
      </c>
      <c r="J115" t="s">
        <v>381</v>
      </c>
      <c r="K115" t="s">
        <v>155</v>
      </c>
      <c r="L115" s="54">
        <f>_xlfn.IFNA(_xlfn.XLOOKUP(Query1[[#This Row],[Contract Line Item Number (CLIN)]],'CPA New w POF'!$B$5:$B$3010,'CPA New w POF'!$Q$5:$Q$3010),"TBD")</f>
        <v>35.51</v>
      </c>
    </row>
    <row r="116" spans="1:12" x14ac:dyDescent="0.25">
      <c r="A116" t="s">
        <v>853</v>
      </c>
      <c r="B116" t="str">
        <f>_xlfn.IFNA(_xlfn.XLOOKUP(Query1[[#This Row],[Contract Line Item Number (CLIN)]],'CPA New w POF'!$B$5:$B$3010,'CPA New w POF'!$C$5:$C$3010),"TBD")</f>
        <v>TD921PWEX16.3030A</v>
      </c>
      <c r="C116">
        <f>LEN(Query1[[#This Row],[CALCTRA Product Number]])</f>
        <v>17</v>
      </c>
      <c r="D116" t="s">
        <v>851</v>
      </c>
      <c r="E116" t="s">
        <v>852</v>
      </c>
      <c r="F116" t="s">
        <v>356</v>
      </c>
      <c r="G116" t="s">
        <v>421</v>
      </c>
      <c r="H116" t="s">
        <v>546</v>
      </c>
      <c r="I116" t="s">
        <v>376</v>
      </c>
      <c r="J116" t="s">
        <v>381</v>
      </c>
      <c r="K116" t="s">
        <v>155</v>
      </c>
      <c r="L116" s="54">
        <f>_xlfn.IFNA(_xlfn.XLOOKUP(Query1[[#This Row],[Contract Line Item Number (CLIN)]],'CPA New w POF'!$B$5:$B$3010,'CPA New w POF'!$Q$5:$Q$3010),"TBD")</f>
        <v>55.34</v>
      </c>
    </row>
    <row r="117" spans="1:12" x14ac:dyDescent="0.25">
      <c r="A117" t="s">
        <v>854</v>
      </c>
      <c r="B117" t="str">
        <f>_xlfn.IFNA(_xlfn.XLOOKUP(Query1[[#This Row],[Contract Line Item Number (CLIN)]],'CPA New w POF'!$B$5:$B$3010,'CPA New w POF'!$C$5:$C$3010),"TBD")</f>
        <v>TD922PWEX16.2424A</v>
      </c>
      <c r="C117">
        <f>LEN(Query1[[#This Row],[CALCTRA Product Number]])</f>
        <v>17</v>
      </c>
      <c r="D117" t="s">
        <v>855</v>
      </c>
      <c r="E117" t="s">
        <v>856</v>
      </c>
      <c r="F117" t="s">
        <v>356</v>
      </c>
      <c r="G117" t="s">
        <v>741</v>
      </c>
      <c r="H117" t="s">
        <v>546</v>
      </c>
      <c r="I117" t="s">
        <v>376</v>
      </c>
      <c r="J117" t="s">
        <v>381</v>
      </c>
      <c r="K117" t="s">
        <v>155</v>
      </c>
      <c r="L117" s="54">
        <f>_xlfn.IFNA(_xlfn.XLOOKUP(Query1[[#This Row],[Contract Line Item Number (CLIN)]],'CPA New w POF'!$B$5:$B$3010,'CPA New w POF'!$Q$5:$Q$3010),"TBD")</f>
        <v>35.51</v>
      </c>
    </row>
    <row r="118" spans="1:12" x14ac:dyDescent="0.25">
      <c r="A118" t="s">
        <v>857</v>
      </c>
      <c r="B118" t="str">
        <f>_xlfn.IFNA(_xlfn.XLOOKUP(Query1[[#This Row],[Contract Line Item Number (CLIN)]],'CPA New w POF'!$B$5:$B$3010,'CPA New w POF'!$C$5:$C$3010),"TBD")</f>
        <v>TD922PWEX16.3030A</v>
      </c>
      <c r="C118">
        <f>LEN(Query1[[#This Row],[CALCTRA Product Number]])</f>
        <v>17</v>
      </c>
      <c r="D118" t="s">
        <v>855</v>
      </c>
      <c r="E118" t="s">
        <v>856</v>
      </c>
      <c r="F118" t="s">
        <v>356</v>
      </c>
      <c r="G118" t="s">
        <v>421</v>
      </c>
      <c r="H118" t="s">
        <v>546</v>
      </c>
      <c r="I118" t="s">
        <v>376</v>
      </c>
      <c r="J118" t="s">
        <v>381</v>
      </c>
      <c r="K118" t="s">
        <v>155</v>
      </c>
      <c r="L118" s="54">
        <f>_xlfn.IFNA(_xlfn.XLOOKUP(Query1[[#This Row],[Contract Line Item Number (CLIN)]],'CPA New w POF'!$B$5:$B$3010,'CPA New w POF'!$Q$5:$Q$3010),"TBD")</f>
        <v>55.34</v>
      </c>
    </row>
    <row r="119" spans="1:12" x14ac:dyDescent="0.25">
      <c r="A119" t="s">
        <v>860</v>
      </c>
      <c r="B119" t="str">
        <f>_xlfn.IFNA(_xlfn.XLOOKUP(Query1[[#This Row],[Contract Line Item Number (CLIN)]],'CPA New w POF'!$B$5:$B$3010,'CPA New w POF'!$C$5:$C$3010),"TBD")</f>
        <v>TD940PEWX16.2430A</v>
      </c>
      <c r="C119">
        <f>LEN(Query1[[#This Row],[CALCTRA Product Number]])</f>
        <v>17</v>
      </c>
      <c r="D119" t="s">
        <v>861</v>
      </c>
      <c r="E119" t="s">
        <v>862</v>
      </c>
      <c r="F119" t="s">
        <v>356</v>
      </c>
      <c r="G119" t="s">
        <v>615</v>
      </c>
      <c r="H119" t="s">
        <v>546</v>
      </c>
      <c r="I119" t="s">
        <v>376</v>
      </c>
      <c r="J119" t="s">
        <v>381</v>
      </c>
      <c r="K119" t="s">
        <v>155</v>
      </c>
      <c r="L119" s="54">
        <f>_xlfn.IFNA(_xlfn.XLOOKUP(Query1[[#This Row],[Contract Line Item Number (CLIN)]],'CPA New w POF'!$B$5:$B$3010,'CPA New w POF'!$Q$5:$Q$3010),"TBD")</f>
        <v>44.29</v>
      </c>
    </row>
    <row r="120" spans="1:12" x14ac:dyDescent="0.25">
      <c r="A120" t="s">
        <v>863</v>
      </c>
      <c r="B120" t="str">
        <f>_xlfn.IFNA(_xlfn.XLOOKUP(Query1[[#This Row],[Contract Line Item Number (CLIN)]],'CPA New w POF'!$B$5:$B$3010,'CPA New w POF'!$C$5:$C$3010),"TBD")</f>
        <v>TD940PEWX16.3648A</v>
      </c>
      <c r="C120">
        <f>LEN(Query1[[#This Row],[CALCTRA Product Number]])</f>
        <v>17</v>
      </c>
      <c r="D120" t="s">
        <v>861</v>
      </c>
      <c r="E120" t="s">
        <v>862</v>
      </c>
      <c r="F120" t="s">
        <v>356</v>
      </c>
      <c r="G120" t="s">
        <v>619</v>
      </c>
      <c r="H120" t="s">
        <v>546</v>
      </c>
      <c r="I120" t="s">
        <v>376</v>
      </c>
      <c r="J120" t="s">
        <v>381</v>
      </c>
      <c r="K120" t="s">
        <v>155</v>
      </c>
      <c r="L120" s="54">
        <f>_xlfn.IFNA(_xlfn.XLOOKUP(Query1[[#This Row],[Contract Line Item Number (CLIN)]],'CPA New w POF'!$B$5:$B$3010,'CPA New w POF'!$Q$5:$Q$3010),"TBD")</f>
        <v>92.47</v>
      </c>
    </row>
    <row r="121" spans="1:12" x14ac:dyDescent="0.25">
      <c r="A121" t="s">
        <v>864</v>
      </c>
      <c r="B121" t="str">
        <f>_xlfn.IFNA(_xlfn.XLOOKUP(Query1[[#This Row],[Contract Line Item Number (CLIN)]],'CPA New w POF'!$B$5:$B$3010,'CPA New w POF'!$C$5:$C$3010),"TBD")</f>
        <v>TD960PWEX16.2424A</v>
      </c>
      <c r="C121">
        <f>LEN(Query1[[#This Row],[CALCTRA Product Number]])</f>
        <v>17</v>
      </c>
      <c r="D121" t="s">
        <v>865</v>
      </c>
      <c r="E121" t="s">
        <v>866</v>
      </c>
      <c r="F121" t="s">
        <v>356</v>
      </c>
      <c r="G121" t="s">
        <v>741</v>
      </c>
      <c r="H121" t="s">
        <v>546</v>
      </c>
      <c r="I121" t="s">
        <v>376</v>
      </c>
      <c r="J121" t="s">
        <v>381</v>
      </c>
      <c r="K121" t="s">
        <v>155</v>
      </c>
      <c r="L121" s="54">
        <f>_xlfn.IFNA(_xlfn.XLOOKUP(Query1[[#This Row],[Contract Line Item Number (CLIN)]],'CPA New w POF'!$B$5:$B$3010,'CPA New w POF'!$Q$5:$Q$3010),"TBD")</f>
        <v>35.22</v>
      </c>
    </row>
    <row r="122" spans="1:12" x14ac:dyDescent="0.25">
      <c r="A122" t="s">
        <v>867</v>
      </c>
      <c r="B122" t="str">
        <f>_xlfn.IFNA(_xlfn.XLOOKUP(Query1[[#This Row],[Contract Line Item Number (CLIN)]],'CPA New w POF'!$B$5:$B$3010,'CPA New w POF'!$C$5:$C$3010),"TBD")</f>
        <v>TD960PWEX16.3030A</v>
      </c>
      <c r="C122">
        <f>LEN(Query1[[#This Row],[CALCTRA Product Number]])</f>
        <v>17</v>
      </c>
      <c r="D122" t="s">
        <v>865</v>
      </c>
      <c r="E122" t="s">
        <v>866</v>
      </c>
      <c r="F122" t="s">
        <v>356</v>
      </c>
      <c r="G122" t="s">
        <v>421</v>
      </c>
      <c r="H122" t="s">
        <v>546</v>
      </c>
      <c r="I122" t="s">
        <v>376</v>
      </c>
      <c r="J122" t="s">
        <v>381</v>
      </c>
      <c r="K122" t="s">
        <v>155</v>
      </c>
      <c r="L122" s="54">
        <f>_xlfn.IFNA(_xlfn.XLOOKUP(Query1[[#This Row],[Contract Line Item Number (CLIN)]],'CPA New w POF'!$B$5:$B$3010,'CPA New w POF'!$Q$5:$Q$3010),"TBD")</f>
        <v>53.36</v>
      </c>
    </row>
    <row r="123" spans="1:12" x14ac:dyDescent="0.25">
      <c r="A123" t="s">
        <v>868</v>
      </c>
      <c r="B123" t="str">
        <f>_xlfn.IFNA(_xlfn.XLOOKUP(Query1[[#This Row],[Contract Line Item Number (CLIN)]],'CPA New w POF'!$B$5:$B$3010,'CPA New w POF'!$C$5:$C$3010),"TBD")</f>
        <v>TD96PPEWX16.1809A</v>
      </c>
      <c r="C123">
        <f>LEN(Query1[[#This Row],[CALCTRA Product Number]])</f>
        <v>17</v>
      </c>
      <c r="D123" t="s">
        <v>869</v>
      </c>
      <c r="E123" t="s">
        <v>870</v>
      </c>
      <c r="F123" t="s">
        <v>356</v>
      </c>
      <c r="G123" t="s">
        <v>871</v>
      </c>
      <c r="H123" t="s">
        <v>546</v>
      </c>
      <c r="I123" t="s">
        <v>376</v>
      </c>
      <c r="J123" t="s">
        <v>381</v>
      </c>
      <c r="K123" t="s">
        <v>155</v>
      </c>
      <c r="L123" s="54">
        <f>_xlfn.IFNA(_xlfn.XLOOKUP(Query1[[#This Row],[Contract Line Item Number (CLIN)]],'CPA New w POF'!$B$5:$B$3010,'CPA New w POF'!$Q$5:$Q$3010),"TBD")</f>
        <v>13.68</v>
      </c>
    </row>
    <row r="124" spans="1:12" x14ac:dyDescent="0.25">
      <c r="A124" t="s">
        <v>895</v>
      </c>
      <c r="B124" t="str">
        <f>_xlfn.IFNA(_xlfn.XLOOKUP(Query1[[#This Row],[Contract Line Item Number (CLIN)]],'CPA New w POF'!$B$5:$B$3010,'CPA New w POF'!$C$5:$C$3010),"TBD")</f>
        <v>TE520PBFY18.4836A</v>
      </c>
      <c r="C124">
        <f>LEN(Query1[[#This Row],[CALCTRA Product Number]])</f>
        <v>17</v>
      </c>
      <c r="D124" t="s">
        <v>896</v>
      </c>
      <c r="E124" t="s">
        <v>897</v>
      </c>
      <c r="F124" t="s">
        <v>356</v>
      </c>
      <c r="G124" t="s">
        <v>580</v>
      </c>
      <c r="H124" t="s">
        <v>375</v>
      </c>
      <c r="I124" t="s">
        <v>376</v>
      </c>
      <c r="J124" t="s">
        <v>388</v>
      </c>
      <c r="K124" t="s">
        <v>155</v>
      </c>
      <c r="L124" s="54">
        <f>_xlfn.IFNA(_xlfn.XLOOKUP(Query1[[#This Row],[Contract Line Item Number (CLIN)]],'CPA New w POF'!$B$5:$B$3010,'CPA New w POF'!$Q$5:$Q$3010),"TBD")</f>
        <v>107.78</v>
      </c>
    </row>
    <row r="125" spans="1:12" x14ac:dyDescent="0.25">
      <c r="A125" t="s">
        <v>898</v>
      </c>
      <c r="B125" t="str">
        <f>_xlfn.IFNA(_xlfn.XLOOKUP(Query1[[#This Row],[Contract Line Item Number (CLIN)]],'CPA New w POF'!$B$5:$B$3010,'CPA New w POF'!$C$5:$C$3010),"TBD")</f>
        <v>TE52APBFY18.4836A</v>
      </c>
      <c r="C125">
        <f>LEN(Query1[[#This Row],[CALCTRA Product Number]])</f>
        <v>17</v>
      </c>
      <c r="D125" t="s">
        <v>899</v>
      </c>
      <c r="E125" t="s">
        <v>900</v>
      </c>
      <c r="F125" t="s">
        <v>356</v>
      </c>
      <c r="G125" t="s">
        <v>580</v>
      </c>
      <c r="H125" t="s">
        <v>375</v>
      </c>
      <c r="I125" t="s">
        <v>376</v>
      </c>
      <c r="J125" t="s">
        <v>388</v>
      </c>
      <c r="K125" t="s">
        <v>155</v>
      </c>
      <c r="L125" s="54">
        <f>_xlfn.IFNA(_xlfn.XLOOKUP(Query1[[#This Row],[Contract Line Item Number (CLIN)]],'CPA New w POF'!$B$5:$B$3010,'CPA New w POF'!$Q$5:$Q$3010),"TBD")</f>
        <v>107.78</v>
      </c>
    </row>
    <row r="126" spans="1:12" x14ac:dyDescent="0.25">
      <c r="A126" t="s">
        <v>901</v>
      </c>
      <c r="B126" t="str">
        <f>_xlfn.IFNA(_xlfn.XLOOKUP(Query1[[#This Row],[Contract Line Item Number (CLIN)]],'CPA New w POF'!$B$5:$B$3010,'CPA New w POF'!$C$5:$C$3010),"TBD")</f>
        <v>TE530PBFY18.4836A</v>
      </c>
      <c r="C126">
        <f>LEN(Query1[[#This Row],[CALCTRA Product Number]])</f>
        <v>17</v>
      </c>
      <c r="D126" t="s">
        <v>902</v>
      </c>
      <c r="E126" t="s">
        <v>903</v>
      </c>
      <c r="F126" t="s">
        <v>356</v>
      </c>
      <c r="G126" t="s">
        <v>580</v>
      </c>
      <c r="H126" t="s">
        <v>375</v>
      </c>
      <c r="I126" t="s">
        <v>376</v>
      </c>
      <c r="J126" t="s">
        <v>388</v>
      </c>
      <c r="K126" t="s">
        <v>155</v>
      </c>
      <c r="L126" s="54">
        <f>_xlfn.IFNA(_xlfn.XLOOKUP(Query1[[#This Row],[Contract Line Item Number (CLIN)]],'CPA New w POF'!$B$5:$B$3010,'CPA New w POF'!$Q$5:$Q$3010),"TBD")</f>
        <v>107.78</v>
      </c>
    </row>
    <row r="127" spans="1:12" x14ac:dyDescent="0.25">
      <c r="A127" t="s">
        <v>922</v>
      </c>
      <c r="B127" t="str">
        <f>_xlfn.IFNA(_xlfn.XLOOKUP(Query1[[#This Row],[Contract Line Item Number (CLIN)]],'CPA New w POF'!$B$5:$B$3010,'CPA New w POF'!$C$5:$C$3010),"TBD")</f>
        <v>TEM11PWEX86.2424A</v>
      </c>
      <c r="C127">
        <f>LEN(Query1[[#This Row],[CALCTRA Product Number]])</f>
        <v>17</v>
      </c>
      <c r="D127" t="s">
        <v>910</v>
      </c>
      <c r="E127" t="s">
        <v>919</v>
      </c>
      <c r="F127" t="s">
        <v>356</v>
      </c>
      <c r="G127" t="s">
        <v>741</v>
      </c>
      <c r="H127" t="s">
        <v>546</v>
      </c>
      <c r="I127" t="s">
        <v>154</v>
      </c>
      <c r="J127" t="s">
        <v>381</v>
      </c>
      <c r="K127" t="s">
        <v>155</v>
      </c>
      <c r="L127" s="54">
        <f>_xlfn.IFNA(_xlfn.XLOOKUP(Query1[[#This Row],[Contract Line Item Number (CLIN)]],'CPA New w POF'!$B$5:$B$3010,'CPA New w POF'!$Q$5:$Q$3010),"TBD")</f>
        <v>34.090000000000003</v>
      </c>
    </row>
    <row r="128" spans="1:12" x14ac:dyDescent="0.25">
      <c r="A128" t="s">
        <v>923</v>
      </c>
      <c r="B128" t="str">
        <f>_xlfn.IFNA(_xlfn.XLOOKUP(Query1[[#This Row],[Contract Line Item Number (CLIN)]],'CPA New w POF'!$B$5:$B$3010,'CPA New w POF'!$C$5:$C$3010),"TBD")</f>
        <v>TEM11PWEX86.2424B</v>
      </c>
      <c r="C128">
        <f>LEN(Query1[[#This Row],[CALCTRA Product Number]])</f>
        <v>17</v>
      </c>
      <c r="D128" t="s">
        <v>910</v>
      </c>
      <c r="E128" t="s">
        <v>911</v>
      </c>
      <c r="F128" t="s">
        <v>356</v>
      </c>
      <c r="G128" t="s">
        <v>741</v>
      </c>
      <c r="H128" t="s">
        <v>546</v>
      </c>
      <c r="I128" t="s">
        <v>154</v>
      </c>
      <c r="J128" t="s">
        <v>381</v>
      </c>
      <c r="K128" t="s">
        <v>155</v>
      </c>
      <c r="L128" s="54">
        <f>_xlfn.IFNA(_xlfn.XLOOKUP(Query1[[#This Row],[Contract Line Item Number (CLIN)]],'CPA New w POF'!$B$5:$B$3010,'CPA New w POF'!$Q$5:$Q$3010),"TBD")</f>
        <v>34.090000000000003</v>
      </c>
    </row>
    <row r="129" spans="1:12" x14ac:dyDescent="0.25">
      <c r="A129" t="s">
        <v>924</v>
      </c>
      <c r="B129" t="str">
        <f>_xlfn.IFNA(_xlfn.XLOOKUP(Query1[[#This Row],[Contract Line Item Number (CLIN)]],'CPA New w POF'!$B$5:$B$3010,'CPA New w POF'!$C$5:$C$3010),"TBD")</f>
        <v>TEM11PWEX86.2424C</v>
      </c>
      <c r="C129">
        <f>LEN(Query1[[#This Row],[CALCTRA Product Number]])</f>
        <v>17</v>
      </c>
      <c r="D129" t="s">
        <v>910</v>
      </c>
      <c r="E129" t="s">
        <v>915</v>
      </c>
      <c r="F129" t="s">
        <v>356</v>
      </c>
      <c r="G129" t="s">
        <v>741</v>
      </c>
      <c r="H129" t="s">
        <v>546</v>
      </c>
      <c r="I129" t="s">
        <v>154</v>
      </c>
      <c r="J129" t="s">
        <v>381</v>
      </c>
      <c r="K129" t="s">
        <v>155</v>
      </c>
      <c r="L129" s="54">
        <f>_xlfn.IFNA(_xlfn.XLOOKUP(Query1[[#This Row],[Contract Line Item Number (CLIN)]],'CPA New w POF'!$B$5:$B$3010,'CPA New w POF'!$Q$5:$Q$3010),"TBD")</f>
        <v>34.090000000000003</v>
      </c>
    </row>
    <row r="130" spans="1:12" x14ac:dyDescent="0.25">
      <c r="A130" t="s">
        <v>942</v>
      </c>
      <c r="B130" t="str">
        <f>_xlfn.IFNA(_xlfn.XLOOKUP(Query1[[#This Row],[Contract Line Item Number (CLIN)]],'CPA New w POF'!$B$5:$B$3010,'CPA New w POF'!$C$5:$C$3010),"TBD")</f>
        <v>TEM12PEWX86.2424A</v>
      </c>
      <c r="C130">
        <f>LEN(Query1[[#This Row],[CALCTRA Product Number]])</f>
        <v>17</v>
      </c>
      <c r="D130" t="s">
        <v>938</v>
      </c>
      <c r="E130" t="s">
        <v>939</v>
      </c>
      <c r="F130" t="s">
        <v>356</v>
      </c>
      <c r="G130" t="s">
        <v>741</v>
      </c>
      <c r="H130" t="s">
        <v>546</v>
      </c>
      <c r="I130" t="s">
        <v>154</v>
      </c>
      <c r="J130" t="s">
        <v>381</v>
      </c>
      <c r="K130" t="s">
        <v>155</v>
      </c>
      <c r="L130" s="54">
        <f>_xlfn.IFNA(_xlfn.XLOOKUP(Query1[[#This Row],[Contract Line Item Number (CLIN)]],'CPA New w POF'!$B$5:$B$3010,'CPA New w POF'!$Q$5:$Q$3010),"TBD")</f>
        <v>34.090000000000003</v>
      </c>
    </row>
    <row r="131" spans="1:12" x14ac:dyDescent="0.25">
      <c r="A131" t="s">
        <v>943</v>
      </c>
      <c r="B131" t="str">
        <f>_xlfn.IFNA(_xlfn.XLOOKUP(Query1[[#This Row],[Contract Line Item Number (CLIN)]],'CPA New w POF'!$B$5:$B$3010,'CPA New w POF'!$C$5:$C$3010),"TBD")</f>
        <v>TEM21PBWX86.3024A</v>
      </c>
      <c r="C131">
        <f>LEN(Query1[[#This Row],[CALCTRA Product Number]])</f>
        <v>17</v>
      </c>
      <c r="D131" t="s">
        <v>944</v>
      </c>
      <c r="E131" t="s">
        <v>945</v>
      </c>
      <c r="F131" t="s">
        <v>356</v>
      </c>
      <c r="G131" t="s">
        <v>613</v>
      </c>
      <c r="H131" t="s">
        <v>153</v>
      </c>
      <c r="I131" t="s">
        <v>154</v>
      </c>
      <c r="J131" t="s">
        <v>381</v>
      </c>
      <c r="K131" t="s">
        <v>155</v>
      </c>
      <c r="L131" s="54">
        <f>_xlfn.IFNA(_xlfn.XLOOKUP(Query1[[#This Row],[Contract Line Item Number (CLIN)]],'CPA New w POF'!$B$5:$B$3010,'CPA New w POF'!$Q$5:$Q$3010),"TBD")</f>
        <v>42.87</v>
      </c>
    </row>
    <row r="132" spans="1:12" x14ac:dyDescent="0.25">
      <c r="A132" t="s">
        <v>946</v>
      </c>
      <c r="B132" t="str">
        <f>_xlfn.IFNA(_xlfn.XLOOKUP(Query1[[#This Row],[Contract Line Item Number (CLIN)]],'CPA New w POF'!$B$5:$B$3010,'CPA New w POF'!$C$5:$C$3010),"TBD")</f>
        <v>TEM22PBWX86.3024A</v>
      </c>
      <c r="C132">
        <f>LEN(Query1[[#This Row],[CALCTRA Product Number]])</f>
        <v>17</v>
      </c>
      <c r="D132" t="s">
        <v>947</v>
      </c>
      <c r="E132" t="s">
        <v>948</v>
      </c>
      <c r="F132" t="s">
        <v>356</v>
      </c>
      <c r="G132" t="s">
        <v>613</v>
      </c>
      <c r="H132" t="s">
        <v>153</v>
      </c>
      <c r="I132" t="s">
        <v>154</v>
      </c>
      <c r="J132" t="s">
        <v>381</v>
      </c>
      <c r="K132" t="s">
        <v>155</v>
      </c>
      <c r="L132" s="54">
        <f>_xlfn.IFNA(_xlfn.XLOOKUP(Query1[[#This Row],[Contract Line Item Number (CLIN)]],'CPA New w POF'!$B$5:$B$3010,'CPA New w POF'!$Q$5:$Q$3010),"TBD")</f>
        <v>42.87</v>
      </c>
    </row>
    <row r="133" spans="1:12" x14ac:dyDescent="0.25">
      <c r="A133" t="s">
        <v>949</v>
      </c>
      <c r="B133" t="str">
        <f>_xlfn.IFNA(_xlfn.XLOOKUP(Query1[[#This Row],[Contract Line Item Number (CLIN)]],'CPA New w POF'!$B$5:$B$3010,'CPA New w POF'!$C$5:$C$3010),"TBD")</f>
        <v>TEM23PBWX86.2430A</v>
      </c>
      <c r="C133">
        <f>LEN(Query1[[#This Row],[CALCTRA Product Number]])</f>
        <v>17</v>
      </c>
      <c r="D133" t="s">
        <v>950</v>
      </c>
      <c r="E133" t="s">
        <v>951</v>
      </c>
      <c r="F133" t="s">
        <v>356</v>
      </c>
      <c r="G133" t="s">
        <v>615</v>
      </c>
      <c r="H133" t="s">
        <v>153</v>
      </c>
      <c r="I133" t="s">
        <v>154</v>
      </c>
      <c r="J133" t="s">
        <v>381</v>
      </c>
      <c r="K133" t="s">
        <v>155</v>
      </c>
      <c r="L133" s="54">
        <f>_xlfn.IFNA(_xlfn.XLOOKUP(Query1[[#This Row],[Contract Line Item Number (CLIN)]],'CPA New w POF'!$B$5:$B$3010,'CPA New w POF'!$Q$5:$Q$3010),"TBD")</f>
        <v>42.87</v>
      </c>
    </row>
    <row r="134" spans="1:12" x14ac:dyDescent="0.25">
      <c r="A134" t="s">
        <v>952</v>
      </c>
      <c r="B134" t="str">
        <f>_xlfn.IFNA(_xlfn.XLOOKUP(Query1[[#This Row],[Contract Line Item Number (CLIN)]],'CPA New w POF'!$B$5:$B$3010,'CPA New w POF'!$C$5:$C$3010),"TBD")</f>
        <v>TEM24PBWX86.2430A</v>
      </c>
      <c r="C134">
        <f>LEN(Query1[[#This Row],[CALCTRA Product Number]])</f>
        <v>17</v>
      </c>
      <c r="D134" t="s">
        <v>953</v>
      </c>
      <c r="E134" t="s">
        <v>954</v>
      </c>
      <c r="F134" t="s">
        <v>356</v>
      </c>
      <c r="G134" t="s">
        <v>615</v>
      </c>
      <c r="H134" t="s">
        <v>153</v>
      </c>
      <c r="I134" t="s">
        <v>154</v>
      </c>
      <c r="J134" t="s">
        <v>381</v>
      </c>
      <c r="K134" t="s">
        <v>155</v>
      </c>
      <c r="L134" s="54">
        <f>_xlfn.IFNA(_xlfn.XLOOKUP(Query1[[#This Row],[Contract Line Item Number (CLIN)]],'CPA New w POF'!$B$5:$B$3010,'CPA New w POF'!$Q$5:$Q$3010),"TBD")</f>
        <v>42.87</v>
      </c>
    </row>
    <row r="135" spans="1:12" x14ac:dyDescent="0.25">
      <c r="A135" t="s">
        <v>955</v>
      </c>
      <c r="B135" t="str">
        <f>_xlfn.IFNA(_xlfn.XLOOKUP(Query1[[#This Row],[Contract Line Item Number (CLIN)]],'CPA New w POF'!$B$5:$B$3010,'CPA New w POF'!$C$5:$C$3010),"TBD")</f>
        <v>TEM3PBWX86.3024A</v>
      </c>
      <c r="C135">
        <f>LEN(Query1[[#This Row],[CALCTRA Product Number]])</f>
        <v>16</v>
      </c>
      <c r="D135" t="s">
        <v>956</v>
      </c>
      <c r="E135" t="s">
        <v>957</v>
      </c>
      <c r="F135" t="s">
        <v>356</v>
      </c>
      <c r="G135" t="s">
        <v>613</v>
      </c>
      <c r="H135" t="s">
        <v>153</v>
      </c>
      <c r="I135" t="s">
        <v>154</v>
      </c>
      <c r="J135" t="s">
        <v>381</v>
      </c>
      <c r="K135" t="s">
        <v>155</v>
      </c>
      <c r="L135" s="54">
        <f>_xlfn.IFNA(_xlfn.XLOOKUP(Query1[[#This Row],[Contract Line Item Number (CLIN)]],'CPA New w POF'!$B$5:$B$3010,'CPA New w POF'!$Q$5:$Q$3010),"TBD")</f>
        <v>42.87</v>
      </c>
    </row>
    <row r="136" spans="1:12" x14ac:dyDescent="0.25">
      <c r="A136" t="s">
        <v>958</v>
      </c>
      <c r="B136" t="str">
        <f>_xlfn.IFNA(_xlfn.XLOOKUP(Query1[[#This Row],[Contract Line Item Number (CLIN)]],'CPA New w POF'!$B$5:$B$3010,'CPA New w POF'!$C$5:$C$3010),"TBD")</f>
        <v>TEM4PBWX86.3024A</v>
      </c>
      <c r="C136">
        <f>LEN(Query1[[#This Row],[CALCTRA Product Number]])</f>
        <v>16</v>
      </c>
      <c r="D136" t="s">
        <v>959</v>
      </c>
      <c r="E136" t="s">
        <v>960</v>
      </c>
      <c r="F136" t="s">
        <v>356</v>
      </c>
      <c r="G136" t="s">
        <v>613</v>
      </c>
      <c r="H136" t="s">
        <v>153</v>
      </c>
      <c r="I136" t="s">
        <v>154</v>
      </c>
      <c r="J136" t="s">
        <v>381</v>
      </c>
      <c r="K136" t="s">
        <v>155</v>
      </c>
      <c r="L136" s="54">
        <f>_xlfn.IFNA(_xlfn.XLOOKUP(Query1[[#This Row],[Contract Line Item Number (CLIN)]],'CPA New w POF'!$B$5:$B$3010,'CPA New w POF'!$Q$5:$Q$3010),"TBD")</f>
        <v>42.87</v>
      </c>
    </row>
    <row r="137" spans="1:12" x14ac:dyDescent="0.25">
      <c r="A137" t="s">
        <v>974</v>
      </c>
      <c r="B137" t="str">
        <f>_xlfn.IFNA(_xlfn.XLOOKUP(Query1[[#This Row],[Contract Line Item Number (CLIN)]],'CPA New w POF'!$B$5:$B$3010,'CPA New w POF'!$C$5:$C$3010),"TBD")</f>
        <v>TG114PBWX86.4418B</v>
      </c>
      <c r="C137">
        <f>LEN(Query1[[#This Row],[CALCTRA Product Number]])</f>
        <v>17</v>
      </c>
      <c r="D137" t="s">
        <v>972</v>
      </c>
      <c r="E137" t="s">
        <v>975</v>
      </c>
      <c r="F137" t="s">
        <v>356</v>
      </c>
      <c r="G137" t="s">
        <v>970</v>
      </c>
      <c r="H137" t="s">
        <v>153</v>
      </c>
      <c r="I137" t="s">
        <v>154</v>
      </c>
      <c r="J137" t="s">
        <v>381</v>
      </c>
      <c r="K137" t="s">
        <v>155</v>
      </c>
      <c r="L137" s="54">
        <f>_xlfn.IFNA(_xlfn.XLOOKUP(Query1[[#This Row],[Contract Line Item Number (CLIN)]],'CPA New w POF'!$B$5:$B$3010,'CPA New w POF'!$Q$5:$Q$3010),"TBD")</f>
        <v>47.13</v>
      </c>
    </row>
    <row r="138" spans="1:12" x14ac:dyDescent="0.25">
      <c r="A138" t="s">
        <v>979</v>
      </c>
      <c r="B138" t="str">
        <f>_xlfn.IFNA(_xlfn.XLOOKUP(Query1[[#This Row],[Contract Line Item Number (CLIN)]],'CPA New w POF'!$B$5:$B$3010,'CPA New w POF'!$C$5:$C$3010),"TBD")</f>
        <v>TG114PBWX86.4424A</v>
      </c>
      <c r="C138">
        <f>LEN(Query1[[#This Row],[CALCTRA Product Number]])</f>
        <v>17</v>
      </c>
      <c r="D138" t="s">
        <v>977</v>
      </c>
      <c r="E138" t="s">
        <v>975</v>
      </c>
      <c r="F138" t="s">
        <v>356</v>
      </c>
      <c r="G138" t="s">
        <v>978</v>
      </c>
      <c r="H138" t="s">
        <v>153</v>
      </c>
      <c r="I138" t="s">
        <v>154</v>
      </c>
      <c r="J138" t="s">
        <v>381</v>
      </c>
      <c r="K138" t="s">
        <v>155</v>
      </c>
      <c r="L138" s="54">
        <f>_xlfn.IFNA(_xlfn.XLOOKUP(Query1[[#This Row],[Contract Line Item Number (CLIN)]],'CPA New w POF'!$B$5:$B$3010,'CPA New w POF'!$Q$5:$Q$3010),"TBD")</f>
        <v>59.31</v>
      </c>
    </row>
    <row r="139" spans="1:12" x14ac:dyDescent="0.25">
      <c r="A139" t="s">
        <v>986</v>
      </c>
      <c r="B139" t="str">
        <f>_xlfn.IFNA(_xlfn.XLOOKUP(Query1[[#This Row],[Contract Line Item Number (CLIN)]],'CPA New w POF'!$B$5:$B$3010,'CPA New w POF'!$C$5:$C$3010),"TBD")</f>
        <v>TG118PBWY86.4436A</v>
      </c>
      <c r="C139">
        <f>LEN(Query1[[#This Row],[CALCTRA Product Number]])</f>
        <v>17</v>
      </c>
      <c r="D139" t="s">
        <v>984</v>
      </c>
      <c r="E139" t="s">
        <v>987</v>
      </c>
      <c r="F139" t="s">
        <v>356</v>
      </c>
      <c r="G139" t="s">
        <v>985</v>
      </c>
      <c r="H139" t="s">
        <v>988</v>
      </c>
      <c r="I139" t="s">
        <v>154</v>
      </c>
      <c r="J139" t="s">
        <v>381</v>
      </c>
      <c r="K139" t="s">
        <v>155</v>
      </c>
      <c r="L139" s="54">
        <f>_xlfn.IFNA(_xlfn.XLOOKUP(Query1[[#This Row],[Contract Line Item Number (CLIN)]],'CPA New w POF'!$B$5:$B$3010,'CPA New w POF'!$Q$5:$Q$3010),"TBD")</f>
        <v>87.37</v>
      </c>
    </row>
    <row r="140" spans="1:12" x14ac:dyDescent="0.25">
      <c r="A140" t="s">
        <v>992</v>
      </c>
      <c r="B140" t="str">
        <f>_xlfn.IFNA(_xlfn.XLOOKUP(Query1[[#This Row],[Contract Line Item Number (CLIN)]],'CPA New w POF'!$B$5:$B$3010,'CPA New w POF'!$C$5:$C$3010),"TBD")</f>
        <v>TG119PBWY86.4442A</v>
      </c>
      <c r="C140">
        <f>LEN(Query1[[#This Row],[CALCTRA Product Number]])</f>
        <v>17</v>
      </c>
      <c r="D140" t="s">
        <v>990</v>
      </c>
      <c r="E140" t="s">
        <v>987</v>
      </c>
      <c r="F140" t="s">
        <v>356</v>
      </c>
      <c r="G140" t="s">
        <v>991</v>
      </c>
      <c r="H140" t="s">
        <v>988</v>
      </c>
      <c r="I140" t="s">
        <v>154</v>
      </c>
      <c r="J140" t="s">
        <v>381</v>
      </c>
      <c r="K140" t="s">
        <v>155</v>
      </c>
      <c r="L140" s="54">
        <f>_xlfn.IFNA(_xlfn.XLOOKUP(Query1[[#This Row],[Contract Line Item Number (CLIN)]],'CPA New w POF'!$B$5:$B$3010,'CPA New w POF'!$Q$5:$Q$3010),"TBD")</f>
        <v>96.44</v>
      </c>
    </row>
    <row r="141" spans="1:12" x14ac:dyDescent="0.25">
      <c r="A141" t="s">
        <v>1070</v>
      </c>
      <c r="B141" t="str">
        <f>_xlfn.IFNA(_xlfn.XLOOKUP(Query1[[#This Row],[Contract Line Item Number (CLIN)]],'CPA New w POF'!$B$5:$B$3010,'CPA New w POF'!$C$5:$C$3010),"TBD")</f>
        <v>TG665PWEX16.2424A</v>
      </c>
      <c r="C141">
        <f>LEN(Query1[[#This Row],[CALCTRA Product Number]])</f>
        <v>17</v>
      </c>
      <c r="D141" t="s">
        <v>1071</v>
      </c>
      <c r="E141" t="s">
        <v>1072</v>
      </c>
      <c r="F141" t="s">
        <v>356</v>
      </c>
      <c r="G141" t="s">
        <v>741</v>
      </c>
      <c r="H141" t="s">
        <v>546</v>
      </c>
      <c r="I141" t="s">
        <v>376</v>
      </c>
      <c r="J141" t="s">
        <v>381</v>
      </c>
      <c r="K141" t="s">
        <v>155</v>
      </c>
      <c r="L141" s="54">
        <f>_xlfn.IFNA(_xlfn.XLOOKUP(Query1[[#This Row],[Contract Line Item Number (CLIN)]],'CPA New w POF'!$B$5:$B$3010,'CPA New w POF'!$Q$5:$Q$3010),"TBD")</f>
        <v>35.22</v>
      </c>
    </row>
    <row r="142" spans="1:12" x14ac:dyDescent="0.25">
      <c r="A142" t="s">
        <v>1073</v>
      </c>
      <c r="B142" t="str">
        <f>_xlfn.IFNA(_xlfn.XLOOKUP(Query1[[#This Row],[Contract Line Item Number (CLIN)]],'CPA New w POF'!$B$5:$B$3010,'CPA New w POF'!$C$5:$C$3010),"TBD")</f>
        <v>TG665PWEX16.3030A</v>
      </c>
      <c r="C142">
        <f>LEN(Query1[[#This Row],[CALCTRA Product Number]])</f>
        <v>17</v>
      </c>
      <c r="D142" t="s">
        <v>1071</v>
      </c>
      <c r="E142" t="s">
        <v>1072</v>
      </c>
      <c r="F142" t="s">
        <v>356</v>
      </c>
      <c r="G142" t="s">
        <v>421</v>
      </c>
      <c r="H142" t="s">
        <v>546</v>
      </c>
      <c r="I142" t="s">
        <v>376</v>
      </c>
      <c r="J142" t="s">
        <v>381</v>
      </c>
      <c r="K142" t="s">
        <v>155</v>
      </c>
      <c r="L142" s="54">
        <f>_xlfn.IFNA(_xlfn.XLOOKUP(Query1[[#This Row],[Contract Line Item Number (CLIN)]],'CPA New w POF'!$B$5:$B$3010,'CPA New w POF'!$Q$5:$Q$3010),"TBD")</f>
        <v>55.06</v>
      </c>
    </row>
    <row r="143" spans="1:12" x14ac:dyDescent="0.25">
      <c r="A143" t="s">
        <v>1074</v>
      </c>
      <c r="B143" t="str">
        <f>_xlfn.IFNA(_xlfn.XLOOKUP(Query1[[#This Row],[Contract Line Item Number (CLIN)]],'CPA New w POF'!$B$5:$B$3010,'CPA New w POF'!$C$5:$C$3010),"TBD")</f>
        <v>TG665PWEX16.2424B</v>
      </c>
      <c r="C143">
        <f>LEN(Query1[[#This Row],[CALCTRA Product Number]])</f>
        <v>17</v>
      </c>
      <c r="D143" t="s">
        <v>1075</v>
      </c>
      <c r="E143" t="s">
        <v>1076</v>
      </c>
      <c r="F143" t="s">
        <v>356</v>
      </c>
      <c r="G143" t="s">
        <v>741</v>
      </c>
      <c r="H143" t="s">
        <v>546</v>
      </c>
      <c r="I143" t="s">
        <v>376</v>
      </c>
      <c r="J143" t="s">
        <v>381</v>
      </c>
      <c r="K143" t="s">
        <v>155</v>
      </c>
      <c r="L143" s="54">
        <f>_xlfn.IFNA(_xlfn.XLOOKUP(Query1[[#This Row],[Contract Line Item Number (CLIN)]],'CPA New w POF'!$B$5:$B$3010,'CPA New w POF'!$Q$5:$Q$3010),"TBD")</f>
        <v>35.22</v>
      </c>
    </row>
    <row r="144" spans="1:12" x14ac:dyDescent="0.25">
      <c r="A144" t="s">
        <v>1077</v>
      </c>
      <c r="B144" t="str">
        <f>_xlfn.IFNA(_xlfn.XLOOKUP(Query1[[#This Row],[Contract Line Item Number (CLIN)]],'CPA New w POF'!$B$5:$B$3010,'CPA New w POF'!$C$5:$C$3010),"TBD")</f>
        <v>TG665PWEX16.3030B</v>
      </c>
      <c r="C144">
        <f>LEN(Query1[[#This Row],[CALCTRA Product Number]])</f>
        <v>17</v>
      </c>
      <c r="D144" t="s">
        <v>1075</v>
      </c>
      <c r="E144" t="s">
        <v>1076</v>
      </c>
      <c r="F144" t="s">
        <v>356</v>
      </c>
      <c r="G144" t="s">
        <v>421</v>
      </c>
      <c r="H144" t="s">
        <v>546</v>
      </c>
      <c r="I144" t="s">
        <v>376</v>
      </c>
      <c r="J144" t="s">
        <v>381</v>
      </c>
      <c r="K144" t="s">
        <v>155</v>
      </c>
      <c r="L144" s="54">
        <f>_xlfn.IFNA(_xlfn.XLOOKUP(Query1[[#This Row],[Contract Line Item Number (CLIN)]],'CPA New w POF'!$B$5:$B$3010,'CPA New w POF'!$Q$5:$Q$3010),"TBD")</f>
        <v>55.06</v>
      </c>
    </row>
    <row r="145" spans="1:12" x14ac:dyDescent="0.25">
      <c r="A145" t="s">
        <v>1096</v>
      </c>
      <c r="B145" t="str">
        <f>_xlfn.IFNA(_xlfn.XLOOKUP(Query1[[#This Row],[Contract Line Item Number (CLIN)]],'CPA New w POF'!$B$5:$B$3010,'CPA New w POF'!$C$5:$C$3010),"TBD")</f>
        <v>TG812PWEX18.9642A</v>
      </c>
      <c r="C145">
        <f>LEN(Query1[[#This Row],[CALCTRA Product Number]])</f>
        <v>17</v>
      </c>
      <c r="D145" t="s">
        <v>1097</v>
      </c>
      <c r="E145" t="s">
        <v>1095</v>
      </c>
      <c r="F145" t="s">
        <v>356</v>
      </c>
      <c r="G145" t="s">
        <v>1098</v>
      </c>
      <c r="H145" t="s">
        <v>546</v>
      </c>
      <c r="I145" t="s">
        <v>376</v>
      </c>
      <c r="J145" t="s">
        <v>379</v>
      </c>
      <c r="K145" t="s">
        <v>155</v>
      </c>
      <c r="L145" s="54">
        <f>_xlfn.IFNA(_xlfn.XLOOKUP(Query1[[#This Row],[Contract Line Item Number (CLIN)]],'CPA New w POF'!$B$5:$B$3010,'CPA New w POF'!$Q$5:$Q$3010),"TBD")</f>
        <v>668.95</v>
      </c>
    </row>
    <row r="146" spans="1:12" x14ac:dyDescent="0.25">
      <c r="A146" t="s">
        <v>1099</v>
      </c>
      <c r="B146" t="str">
        <f>_xlfn.IFNA(_xlfn.XLOOKUP(Query1[[#This Row],[Contract Line Item Number (CLIN)]],'CPA New w POF'!$B$5:$B$3010,'CPA New w POF'!$C$5:$C$3010),"TBD")</f>
        <v>TG812PWEX18.1324A</v>
      </c>
      <c r="C146">
        <f>LEN(Query1[[#This Row],[CALCTRA Product Number]])</f>
        <v>17</v>
      </c>
      <c r="D146" t="s">
        <v>1097</v>
      </c>
      <c r="E146" t="s">
        <v>1095</v>
      </c>
      <c r="F146" t="s">
        <v>356</v>
      </c>
      <c r="G146" t="s">
        <v>1100</v>
      </c>
      <c r="H146" t="s">
        <v>546</v>
      </c>
      <c r="I146" t="s">
        <v>376</v>
      </c>
      <c r="J146" t="s">
        <v>379</v>
      </c>
      <c r="K146" t="s">
        <v>155</v>
      </c>
      <c r="L146" s="54">
        <f>_xlfn.IFNA(_xlfn.XLOOKUP(Query1[[#This Row],[Contract Line Item Number (CLIN)]],'CPA New w POF'!$B$5:$B$3010,'CPA New w POF'!$Q$5:$Q$3010),"TBD")</f>
        <v>1048.74</v>
      </c>
    </row>
    <row r="147" spans="1:12" x14ac:dyDescent="0.25">
      <c r="A147" t="s">
        <v>1101</v>
      </c>
      <c r="B147" t="str">
        <f>_xlfn.IFNA(_xlfn.XLOOKUP(Query1[[#This Row],[Contract Line Item Number (CLIN)]],'CPA New w POF'!$B$5:$B$3010,'CPA New w POF'!$C$5:$C$3010),"TBD")</f>
        <v>TG816PWEX16.3618A</v>
      </c>
      <c r="C147">
        <f>LEN(Query1[[#This Row],[CALCTRA Product Number]])</f>
        <v>17</v>
      </c>
      <c r="D147" t="s">
        <v>1102</v>
      </c>
      <c r="E147" t="s">
        <v>1103</v>
      </c>
      <c r="F147" t="s">
        <v>356</v>
      </c>
      <c r="G147" t="s">
        <v>966</v>
      </c>
      <c r="H147" t="s">
        <v>546</v>
      </c>
      <c r="I147" t="s">
        <v>376</v>
      </c>
      <c r="J147" t="s">
        <v>381</v>
      </c>
      <c r="K147" t="s">
        <v>155</v>
      </c>
      <c r="L147" s="54">
        <f>_xlfn.IFNA(_xlfn.XLOOKUP(Query1[[#This Row],[Contract Line Item Number (CLIN)]],'CPA New w POF'!$B$5:$B$3010,'CPA New w POF'!$Q$5:$Q$3010),"TBD")</f>
        <v>40.89</v>
      </c>
    </row>
    <row r="148" spans="1:12" x14ac:dyDescent="0.25">
      <c r="A148" t="s">
        <v>1104</v>
      </c>
      <c r="B148" t="str">
        <f>_xlfn.IFNA(_xlfn.XLOOKUP(Query1[[#This Row],[Contract Line Item Number (CLIN)]],'CPA New w POF'!$B$5:$B$3010,'CPA New w POF'!$C$5:$C$3010),"TBD")</f>
        <v>TG816PWEX18.4830A</v>
      </c>
      <c r="C148">
        <f>LEN(Query1[[#This Row],[CALCTRA Product Number]])</f>
        <v>17</v>
      </c>
      <c r="D148" t="s">
        <v>1102</v>
      </c>
      <c r="E148" t="s">
        <v>1103</v>
      </c>
      <c r="F148" t="s">
        <v>356</v>
      </c>
      <c r="G148" t="s">
        <v>395</v>
      </c>
      <c r="H148" t="s">
        <v>546</v>
      </c>
      <c r="I148" t="s">
        <v>376</v>
      </c>
      <c r="J148" t="s">
        <v>388</v>
      </c>
      <c r="K148" t="s">
        <v>155</v>
      </c>
      <c r="L148" s="54">
        <f>_xlfn.IFNA(_xlfn.XLOOKUP(Query1[[#This Row],[Contract Line Item Number (CLIN)]],'CPA New w POF'!$B$5:$B$3010,'CPA New w POF'!$Q$5:$Q$3010),"TBD")</f>
        <v>93.04</v>
      </c>
    </row>
    <row r="149" spans="1:12" x14ac:dyDescent="0.25">
      <c r="A149" t="s">
        <v>1107</v>
      </c>
      <c r="B149" t="str">
        <f>_xlfn.IFNA(_xlfn.XLOOKUP(Query1[[#This Row],[Contract Line Item Number (CLIN)]],'CPA New w POF'!$B$5:$B$3010,'CPA New w POF'!$C$5:$C$3010),"TBD")</f>
        <v>TG816PWNX18.8448A</v>
      </c>
      <c r="C149">
        <f>LEN(Query1[[#This Row],[CALCTRA Product Number]])</f>
        <v>17</v>
      </c>
      <c r="D149" t="s">
        <v>1108</v>
      </c>
      <c r="E149" t="s">
        <v>1109</v>
      </c>
      <c r="F149" t="s">
        <v>356</v>
      </c>
      <c r="G149" t="s">
        <v>550</v>
      </c>
      <c r="H149" t="s">
        <v>973</v>
      </c>
      <c r="I149" t="s">
        <v>376</v>
      </c>
      <c r="J149" t="s">
        <v>379</v>
      </c>
      <c r="K149" t="s">
        <v>155</v>
      </c>
      <c r="L149" s="54">
        <f>_xlfn.IFNA(_xlfn.XLOOKUP(Query1[[#This Row],[Contract Line Item Number (CLIN)]],'CPA New w POF'!$B$5:$B$3010,'CPA New w POF'!$Q$5:$Q$3010),"TBD")</f>
        <v>668.95</v>
      </c>
    </row>
    <row r="150" spans="1:12" x14ac:dyDescent="0.25">
      <c r="A150" t="s">
        <v>1110</v>
      </c>
      <c r="B150" t="str">
        <f>_xlfn.IFNA(_xlfn.XLOOKUP(Query1[[#This Row],[Contract Line Item Number (CLIN)]],'CPA New w POF'!$B$5:$B$3010,'CPA New w POF'!$C$5:$C$3010),"TBD")</f>
        <v>TG816PWNX18.1086A</v>
      </c>
      <c r="C150">
        <f>LEN(Query1[[#This Row],[CALCTRA Product Number]])</f>
        <v>17</v>
      </c>
      <c r="D150" t="s">
        <v>1108</v>
      </c>
      <c r="E150" t="s">
        <v>1109</v>
      </c>
      <c r="F150" t="s">
        <v>356</v>
      </c>
      <c r="G150" t="s">
        <v>705</v>
      </c>
      <c r="H150" t="s">
        <v>973</v>
      </c>
      <c r="I150" t="s">
        <v>376</v>
      </c>
      <c r="J150" t="s">
        <v>379</v>
      </c>
      <c r="K150" t="s">
        <v>155</v>
      </c>
      <c r="L150" s="54">
        <f>_xlfn.IFNA(_xlfn.XLOOKUP(Query1[[#This Row],[Contract Line Item Number (CLIN)]],'CPA New w POF'!$B$5:$B$3010,'CPA New w POF'!$Q$5:$Q$3010),"TBD")</f>
        <v>1179.1099999999999</v>
      </c>
    </row>
    <row r="151" spans="1:12" x14ac:dyDescent="0.25">
      <c r="A151" t="s">
        <v>1111</v>
      </c>
      <c r="B151" t="str">
        <f>_xlfn.IFNA(_xlfn.XLOOKUP(Query1[[#This Row],[Contract Line Item Number (CLIN)]],'CPA New w POF'!$B$5:$B$3010,'CPA New w POF'!$C$5:$C$3010),"TBD")</f>
        <v>TG816PWEX16.3636A</v>
      </c>
      <c r="C151">
        <f>LEN(Query1[[#This Row],[CALCTRA Product Number]])</f>
        <v>17</v>
      </c>
      <c r="D151" t="s">
        <v>1112</v>
      </c>
      <c r="E151" t="s">
        <v>1113</v>
      </c>
      <c r="F151" t="s">
        <v>356</v>
      </c>
      <c r="G151" t="s">
        <v>380</v>
      </c>
      <c r="H151" t="s">
        <v>546</v>
      </c>
      <c r="I151" t="s">
        <v>376</v>
      </c>
      <c r="J151" t="s">
        <v>381</v>
      </c>
      <c r="K151" t="s">
        <v>155</v>
      </c>
      <c r="L151" s="54">
        <f>_xlfn.IFNA(_xlfn.XLOOKUP(Query1[[#This Row],[Contract Line Item Number (CLIN)]],'CPA New w POF'!$B$5:$B$3010,'CPA New w POF'!$Q$5:$Q$3010),"TBD")</f>
        <v>76.03</v>
      </c>
    </row>
    <row r="152" spans="1:12" x14ac:dyDescent="0.25">
      <c r="A152" t="s">
        <v>1114</v>
      </c>
      <c r="B152" t="str">
        <f>_xlfn.IFNA(_xlfn.XLOOKUP(Query1[[#This Row],[Contract Line Item Number (CLIN)]],'CPA New w POF'!$B$5:$B$3010,'CPA New w POF'!$C$5:$C$3010),"TBD")</f>
        <v>TG816PWEX18.4848A</v>
      </c>
      <c r="C152">
        <f>LEN(Query1[[#This Row],[CALCTRA Product Number]])</f>
        <v>17</v>
      </c>
      <c r="D152" t="s">
        <v>1112</v>
      </c>
      <c r="E152" t="s">
        <v>1113</v>
      </c>
      <c r="F152" t="s">
        <v>356</v>
      </c>
      <c r="G152" t="s">
        <v>374</v>
      </c>
      <c r="H152" t="s">
        <v>546</v>
      </c>
      <c r="I152" t="s">
        <v>376</v>
      </c>
      <c r="J152" t="s">
        <v>388</v>
      </c>
      <c r="K152" t="s">
        <v>155</v>
      </c>
      <c r="L152" s="54">
        <f>_xlfn.IFNA(_xlfn.XLOOKUP(Query1[[#This Row],[Contract Line Item Number (CLIN)]],'CPA New w POF'!$B$5:$B$3010,'CPA New w POF'!$Q$5:$Q$3010),"TBD")</f>
        <v>140.65</v>
      </c>
    </row>
    <row r="153" spans="1:12" x14ac:dyDescent="0.25">
      <c r="A153" t="s">
        <v>1130</v>
      </c>
      <c r="B153" t="str">
        <f>_xlfn.IFNA(_xlfn.XLOOKUP(Query1[[#This Row],[Contract Line Item Number (CLIN)]],'CPA New w POF'!$B$5:$B$3010,'CPA New w POF'!$C$5:$C$3010),"TBD")</f>
        <v>TG96APWGX16.2406A</v>
      </c>
      <c r="C153">
        <f>LEN(Query1[[#This Row],[CALCTRA Product Number]])</f>
        <v>17</v>
      </c>
      <c r="D153" t="s">
        <v>1128</v>
      </c>
      <c r="E153" t="s">
        <v>1129</v>
      </c>
      <c r="F153" t="s">
        <v>356</v>
      </c>
      <c r="G153" t="s">
        <v>1035</v>
      </c>
      <c r="H153" t="s">
        <v>485</v>
      </c>
      <c r="I153" t="s">
        <v>376</v>
      </c>
      <c r="J153" t="s">
        <v>381</v>
      </c>
      <c r="K153" t="s">
        <v>155</v>
      </c>
      <c r="L153" s="54">
        <f>_xlfn.IFNA(_xlfn.XLOOKUP(Query1[[#This Row],[Contract Line Item Number (CLIN)]],'CPA New w POF'!$B$5:$B$3010,'CPA New w POF'!$Q$5:$Q$3010),"TBD")</f>
        <v>13.68</v>
      </c>
    </row>
    <row r="154" spans="1:12" x14ac:dyDescent="0.25">
      <c r="A154" t="s">
        <v>1131</v>
      </c>
      <c r="B154" t="str">
        <f>_xlfn.IFNA(_xlfn.XLOOKUP(Query1[[#This Row],[Contract Line Item Number (CLIN)]],'CPA New w POF'!$B$5:$B$3010,'CPA New w POF'!$C$5:$C$3010),"TBD")</f>
        <v>TG96APWGX16.3008A</v>
      </c>
      <c r="C154">
        <f>LEN(Query1[[#This Row],[CALCTRA Product Number]])</f>
        <v>17</v>
      </c>
      <c r="D154" t="s">
        <v>1128</v>
      </c>
      <c r="E154" t="s">
        <v>1129</v>
      </c>
      <c r="F154" t="s">
        <v>356</v>
      </c>
      <c r="G154" t="s">
        <v>1037</v>
      </c>
      <c r="H154" t="s">
        <v>485</v>
      </c>
      <c r="I154" t="s">
        <v>376</v>
      </c>
      <c r="J154" t="s">
        <v>381</v>
      </c>
      <c r="K154" t="s">
        <v>155</v>
      </c>
      <c r="L154" s="54">
        <f>_xlfn.IFNA(_xlfn.XLOOKUP(Query1[[#This Row],[Contract Line Item Number (CLIN)]],'CPA New w POF'!$B$5:$B$3010,'CPA New w POF'!$Q$5:$Q$3010),"TBD")</f>
        <v>18.22</v>
      </c>
    </row>
    <row r="155" spans="1:12" x14ac:dyDescent="0.25">
      <c r="A155" t="s">
        <v>1135</v>
      </c>
      <c r="B155" t="str">
        <f>_xlfn.IFNA(_xlfn.XLOOKUP(Query1[[#This Row],[Contract Line Item Number (CLIN)]],'CPA New w POF'!$B$5:$B$3010,'CPA New w POF'!$C$5:$C$3010),"TBD")</f>
        <v>TG97APWGX16.2406A</v>
      </c>
      <c r="C155">
        <f>LEN(Query1[[#This Row],[CALCTRA Product Number]])</f>
        <v>17</v>
      </c>
      <c r="D155" t="s">
        <v>1133</v>
      </c>
      <c r="E155" t="s">
        <v>1134</v>
      </c>
      <c r="F155" t="s">
        <v>356</v>
      </c>
      <c r="G155" t="s">
        <v>1035</v>
      </c>
      <c r="H155" t="s">
        <v>485</v>
      </c>
      <c r="I155" t="s">
        <v>376</v>
      </c>
      <c r="J155" t="s">
        <v>381</v>
      </c>
      <c r="K155" t="s">
        <v>155</v>
      </c>
      <c r="L155" s="54">
        <f>_xlfn.IFNA(_xlfn.XLOOKUP(Query1[[#This Row],[Contract Line Item Number (CLIN)]],'CPA New w POF'!$B$5:$B$3010,'CPA New w POF'!$Q$5:$Q$3010),"TBD")</f>
        <v>13.68</v>
      </c>
    </row>
    <row r="156" spans="1:12" x14ac:dyDescent="0.25">
      <c r="A156" t="s">
        <v>1136</v>
      </c>
      <c r="B156" t="str">
        <f>_xlfn.IFNA(_xlfn.XLOOKUP(Query1[[#This Row],[Contract Line Item Number (CLIN)]],'CPA New w POF'!$B$5:$B$3010,'CPA New w POF'!$C$5:$C$3010),"TBD")</f>
        <v>TG97APWGX16.3008A</v>
      </c>
      <c r="C156">
        <f>LEN(Query1[[#This Row],[CALCTRA Product Number]])</f>
        <v>17</v>
      </c>
      <c r="D156" t="s">
        <v>1133</v>
      </c>
      <c r="E156" t="s">
        <v>1134</v>
      </c>
      <c r="F156" t="s">
        <v>356</v>
      </c>
      <c r="G156" t="s">
        <v>1037</v>
      </c>
      <c r="H156" t="s">
        <v>485</v>
      </c>
      <c r="I156" t="s">
        <v>376</v>
      </c>
      <c r="J156" t="s">
        <v>381</v>
      </c>
      <c r="K156" t="s">
        <v>155</v>
      </c>
      <c r="L156" s="54">
        <f>_xlfn.IFNA(_xlfn.XLOOKUP(Query1[[#This Row],[Contract Line Item Number (CLIN)]],'CPA New w POF'!$B$5:$B$3010,'CPA New w POF'!$Q$5:$Q$3010),"TBD")</f>
        <v>18.22</v>
      </c>
    </row>
    <row r="157" spans="1:12" x14ac:dyDescent="0.25">
      <c r="A157" t="s">
        <v>1217</v>
      </c>
      <c r="B157" t="str">
        <f>_xlfn.IFNA(_xlfn.XLOOKUP(Query1[[#This Row],[Contract Line Item Number (CLIN)]],'CPA New w POF'!$B$5:$B$3010,'CPA New w POF'!$C$5:$C$3010),"TBD")</f>
        <v>TM190PWGX16.1218A</v>
      </c>
      <c r="C157">
        <f>LEN(Query1[[#This Row],[CALCTRA Product Number]])</f>
        <v>17</v>
      </c>
      <c r="D157" t="s">
        <v>1218</v>
      </c>
      <c r="E157" t="s">
        <v>1219</v>
      </c>
      <c r="F157" t="s">
        <v>356</v>
      </c>
      <c r="G157" t="s">
        <v>541</v>
      </c>
      <c r="H157" t="s">
        <v>485</v>
      </c>
      <c r="I157" t="s">
        <v>376</v>
      </c>
      <c r="J157" t="s">
        <v>381</v>
      </c>
      <c r="K157" t="s">
        <v>155</v>
      </c>
      <c r="L157" s="54">
        <f>_xlfn.IFNA(_xlfn.XLOOKUP(Query1[[#This Row],[Contract Line Item Number (CLIN)]],'CPA New w POF'!$B$5:$B$3010,'CPA New w POF'!$Q$5:$Q$3010),"TBD")</f>
        <v>14.82</v>
      </c>
    </row>
    <row r="158" spans="1:12" x14ac:dyDescent="0.25">
      <c r="A158" t="s">
        <v>1220</v>
      </c>
      <c r="B158" t="str">
        <f>_xlfn.IFNA(_xlfn.XLOOKUP(Query1[[#This Row],[Contract Line Item Number (CLIN)]],'CPA New w POF'!$B$5:$B$3010,'CPA New w POF'!$C$5:$C$3010),"TBD")</f>
        <v>TM190PWGX16.1824A</v>
      </c>
      <c r="C158">
        <f>LEN(Query1[[#This Row],[CALCTRA Product Number]])</f>
        <v>17</v>
      </c>
      <c r="D158" t="s">
        <v>1218</v>
      </c>
      <c r="E158" t="s">
        <v>1219</v>
      </c>
      <c r="F158" t="s">
        <v>356</v>
      </c>
      <c r="G158" t="s">
        <v>1208</v>
      </c>
      <c r="H158" t="s">
        <v>485</v>
      </c>
      <c r="I158" t="s">
        <v>376</v>
      </c>
      <c r="J158" t="s">
        <v>381</v>
      </c>
      <c r="K158" t="s">
        <v>155</v>
      </c>
      <c r="L158" s="54">
        <f>_xlfn.IFNA(_xlfn.XLOOKUP(Query1[[#This Row],[Contract Line Item Number (CLIN)]],'CPA New w POF'!$B$5:$B$3010,'CPA New w POF'!$Q$5:$Q$3010),"TBD")</f>
        <v>29.55</v>
      </c>
    </row>
    <row r="159" spans="1:12" x14ac:dyDescent="0.25">
      <c r="A159" t="s">
        <v>1221</v>
      </c>
      <c r="B159" t="str">
        <f>_xlfn.IFNA(_xlfn.XLOOKUP(Query1[[#This Row],[Contract Line Item Number (CLIN)]],'CPA New w POF'!$B$5:$B$3010,'CPA New w POF'!$C$5:$C$3010),"TBD")</f>
        <v>TM21PPBWX86.2115A</v>
      </c>
      <c r="C159">
        <f>LEN(Query1[[#This Row],[CALCTRA Product Number]])</f>
        <v>17</v>
      </c>
      <c r="D159" t="s">
        <v>1222</v>
      </c>
      <c r="E159" t="s">
        <v>1223</v>
      </c>
      <c r="F159" t="s">
        <v>356</v>
      </c>
      <c r="G159" t="s">
        <v>1224</v>
      </c>
      <c r="H159" t="s">
        <v>153</v>
      </c>
      <c r="I159" t="s">
        <v>154</v>
      </c>
      <c r="J159" t="s">
        <v>381</v>
      </c>
      <c r="K159" t="s">
        <v>155</v>
      </c>
      <c r="L159" s="54">
        <f>_xlfn.IFNA(_xlfn.XLOOKUP(Query1[[#This Row],[Contract Line Item Number (CLIN)]],'CPA New w POF'!$B$5:$B$3010,'CPA New w POF'!$Q$5:$Q$3010),"TBD")</f>
        <v>21.62</v>
      </c>
    </row>
    <row r="160" spans="1:12" x14ac:dyDescent="0.25">
      <c r="A160" t="s">
        <v>1225</v>
      </c>
      <c r="B160" t="str">
        <f>_xlfn.IFNA(_xlfn.XLOOKUP(Query1[[#This Row],[Contract Line Item Number (CLIN)]],'CPA New w POF'!$B$5:$B$3010,'CPA New w POF'!$C$5:$C$3010),"TBD")</f>
        <v>TM21PPBWX86.3021A</v>
      </c>
      <c r="C160">
        <f>LEN(Query1[[#This Row],[CALCTRA Product Number]])</f>
        <v>17</v>
      </c>
      <c r="D160" t="s">
        <v>1222</v>
      </c>
      <c r="E160" t="s">
        <v>1223</v>
      </c>
      <c r="F160" t="s">
        <v>356</v>
      </c>
      <c r="G160" t="s">
        <v>1226</v>
      </c>
      <c r="H160" t="s">
        <v>153</v>
      </c>
      <c r="I160" t="s">
        <v>154</v>
      </c>
      <c r="J160" t="s">
        <v>381</v>
      </c>
      <c r="K160" t="s">
        <v>155</v>
      </c>
      <c r="L160" s="54">
        <f>_xlfn.IFNA(_xlfn.XLOOKUP(Query1[[#This Row],[Contract Line Item Number (CLIN)]],'CPA New w POF'!$B$5:$B$3010,'CPA New w POF'!$Q$5:$Q$3010),"TBD")</f>
        <v>42.88</v>
      </c>
    </row>
    <row r="161" spans="1:12" x14ac:dyDescent="0.25">
      <c r="A161" t="s">
        <v>1231</v>
      </c>
      <c r="B161" t="str">
        <f>_xlfn.IFNA(_xlfn.XLOOKUP(Query1[[#This Row],[Contract Line Item Number (CLIN)]],'CPA New w POF'!$B$5:$B$3010,'CPA New w POF'!$C$5:$C$3010),"TBD")</f>
        <v>TM21PPWEX16.2115A</v>
      </c>
      <c r="C161">
        <f>LEN(Query1[[#This Row],[CALCTRA Product Number]])</f>
        <v>17</v>
      </c>
      <c r="D161" t="s">
        <v>1222</v>
      </c>
      <c r="E161" t="s">
        <v>1223</v>
      </c>
      <c r="F161" t="s">
        <v>356</v>
      </c>
      <c r="G161" t="s">
        <v>1224</v>
      </c>
      <c r="H161" t="s">
        <v>546</v>
      </c>
      <c r="I161" t="s">
        <v>376</v>
      </c>
      <c r="J161" t="s">
        <v>381</v>
      </c>
      <c r="K161" t="s">
        <v>155</v>
      </c>
      <c r="L161" s="54">
        <f>_xlfn.IFNA(_xlfn.XLOOKUP(Query1[[#This Row],[Contract Line Item Number (CLIN)]],'CPA New w POF'!$B$5:$B$3010,'CPA New w POF'!$Q$5:$Q$3010),"TBD")</f>
        <v>22.75</v>
      </c>
    </row>
    <row r="162" spans="1:12" x14ac:dyDescent="0.25">
      <c r="A162" t="s">
        <v>1232</v>
      </c>
      <c r="B162" t="str">
        <f>_xlfn.IFNA(_xlfn.XLOOKUP(Query1[[#This Row],[Contract Line Item Number (CLIN)]],'CPA New w POF'!$B$5:$B$3010,'CPA New w POF'!$C$5:$C$3010),"TBD")</f>
        <v>TM21PPWEX16.3021A</v>
      </c>
      <c r="C162">
        <f>LEN(Query1[[#This Row],[CALCTRA Product Number]])</f>
        <v>17</v>
      </c>
      <c r="D162" t="s">
        <v>1222</v>
      </c>
      <c r="E162" t="s">
        <v>1223</v>
      </c>
      <c r="F162" t="s">
        <v>356</v>
      </c>
      <c r="G162" t="s">
        <v>1226</v>
      </c>
      <c r="H162" t="s">
        <v>546</v>
      </c>
      <c r="I162" t="s">
        <v>376</v>
      </c>
      <c r="J162" t="s">
        <v>381</v>
      </c>
      <c r="K162" t="s">
        <v>155</v>
      </c>
      <c r="L162" s="54">
        <f>_xlfn.IFNA(_xlfn.XLOOKUP(Query1[[#This Row],[Contract Line Item Number (CLIN)]],'CPA New w POF'!$B$5:$B$3010,'CPA New w POF'!$Q$5:$Q$3010),"TBD")</f>
        <v>38.619999999999997</v>
      </c>
    </row>
    <row r="163" spans="1:12" x14ac:dyDescent="0.25">
      <c r="A163" t="s">
        <v>1233</v>
      </c>
      <c r="B163" t="str">
        <f>_xlfn.IFNA(_xlfn.XLOOKUP(Query1[[#This Row],[Contract Line Item Number (CLIN)]],'CPA New w POF'!$B$5:$B$3010,'CPA New w POF'!$C$5:$C$3010),"TBD")</f>
        <v>TM21PPWNX16.2115A</v>
      </c>
      <c r="C163">
        <f>LEN(Query1[[#This Row],[CALCTRA Product Number]])</f>
        <v>17</v>
      </c>
      <c r="D163" t="s">
        <v>1222</v>
      </c>
      <c r="E163" t="s">
        <v>1223</v>
      </c>
      <c r="F163" t="s">
        <v>356</v>
      </c>
      <c r="G163" t="s">
        <v>1224</v>
      </c>
      <c r="H163" t="s">
        <v>973</v>
      </c>
      <c r="I163" t="s">
        <v>376</v>
      </c>
      <c r="J163" t="s">
        <v>381</v>
      </c>
      <c r="K163" t="s">
        <v>155</v>
      </c>
      <c r="L163" s="54">
        <f>_xlfn.IFNA(_xlfn.XLOOKUP(Query1[[#This Row],[Contract Line Item Number (CLIN)]],'CPA New w POF'!$B$5:$B$3010,'CPA New w POF'!$Q$5:$Q$3010),"TBD")</f>
        <v>22.18</v>
      </c>
    </row>
    <row r="164" spans="1:12" x14ac:dyDescent="0.25">
      <c r="A164" t="s">
        <v>1234</v>
      </c>
      <c r="B164" t="str">
        <f>_xlfn.IFNA(_xlfn.XLOOKUP(Query1[[#This Row],[Contract Line Item Number (CLIN)]],'CPA New w POF'!$B$5:$B$3010,'CPA New w POF'!$C$5:$C$3010),"TBD")</f>
        <v>TM21PPWNX16.3021A</v>
      </c>
      <c r="C164">
        <f>LEN(Query1[[#This Row],[CALCTRA Product Number]])</f>
        <v>17</v>
      </c>
      <c r="D164" t="s">
        <v>1222</v>
      </c>
      <c r="E164" t="s">
        <v>1223</v>
      </c>
      <c r="F164" t="s">
        <v>356</v>
      </c>
      <c r="G164" t="s">
        <v>1226</v>
      </c>
      <c r="H164" t="s">
        <v>973</v>
      </c>
      <c r="I164" t="s">
        <v>376</v>
      </c>
      <c r="J164" t="s">
        <v>381</v>
      </c>
      <c r="K164" t="s">
        <v>155</v>
      </c>
      <c r="L164" s="54">
        <f>_xlfn.IFNA(_xlfn.XLOOKUP(Query1[[#This Row],[Contract Line Item Number (CLIN)]],'CPA New w POF'!$B$5:$B$3010,'CPA New w POF'!$Q$5:$Q$3010),"TBD")</f>
        <v>38.619999999999997</v>
      </c>
    </row>
    <row r="165" spans="1:12" x14ac:dyDescent="0.25">
      <c r="A165" t="s">
        <v>1235</v>
      </c>
      <c r="B165" t="str">
        <f>_xlfn.IFNA(_xlfn.XLOOKUP(Query1[[#This Row],[Contract Line Item Number (CLIN)]],'CPA New w POF'!$B$5:$B$3010,'CPA New w POF'!$C$5:$C$3010),"TBD")</f>
        <v>TM21PPBFY16.2115A</v>
      </c>
      <c r="C165">
        <f>LEN(Query1[[#This Row],[CALCTRA Product Number]])</f>
        <v>17</v>
      </c>
      <c r="D165" t="s">
        <v>1222</v>
      </c>
      <c r="E165" t="s">
        <v>1223</v>
      </c>
      <c r="F165" t="s">
        <v>356</v>
      </c>
      <c r="G165" t="s">
        <v>1224</v>
      </c>
      <c r="H165" t="s">
        <v>375</v>
      </c>
      <c r="I165" t="s">
        <v>376</v>
      </c>
      <c r="J165" t="s">
        <v>381</v>
      </c>
      <c r="K165" t="s">
        <v>155</v>
      </c>
      <c r="L165" s="54">
        <f>_xlfn.IFNA(_xlfn.XLOOKUP(Query1[[#This Row],[Contract Line Item Number (CLIN)]],'CPA New w POF'!$B$5:$B$3010,'CPA New w POF'!$Q$5:$Q$3010),"TBD")</f>
        <v>22.75</v>
      </c>
    </row>
    <row r="166" spans="1:12" x14ac:dyDescent="0.25">
      <c r="A166" t="s">
        <v>1236</v>
      </c>
      <c r="B166" t="str">
        <f>_xlfn.IFNA(_xlfn.XLOOKUP(Query1[[#This Row],[Contract Line Item Number (CLIN)]],'CPA New w POF'!$B$5:$B$3010,'CPA New w POF'!$C$5:$C$3010),"TBD")</f>
        <v>TM21PPBFY16.3021A</v>
      </c>
      <c r="C166">
        <f>LEN(Query1[[#This Row],[CALCTRA Product Number]])</f>
        <v>17</v>
      </c>
      <c r="D166" t="s">
        <v>1222</v>
      </c>
      <c r="E166" t="s">
        <v>1223</v>
      </c>
      <c r="F166" t="s">
        <v>356</v>
      </c>
      <c r="G166" t="s">
        <v>1226</v>
      </c>
      <c r="H166" t="s">
        <v>375</v>
      </c>
      <c r="I166" t="s">
        <v>376</v>
      </c>
      <c r="J166" t="s">
        <v>381</v>
      </c>
      <c r="K166" t="s">
        <v>155</v>
      </c>
      <c r="L166" s="54">
        <f>_xlfn.IFNA(_xlfn.XLOOKUP(Query1[[#This Row],[Contract Line Item Number (CLIN)]],'CPA New w POF'!$B$5:$B$3010,'CPA New w POF'!$Q$5:$Q$3010),"TBD")</f>
        <v>39.76</v>
      </c>
    </row>
    <row r="167" spans="1:12" x14ac:dyDescent="0.25">
      <c r="A167" t="s">
        <v>1238</v>
      </c>
      <c r="B167" t="str">
        <f>_xlfn.IFNA(_xlfn.XLOOKUP(Query1[[#This Row],[Contract Line Item Number (CLIN)]],'CPA New w POF'!$B$5:$B$3010,'CPA New w POF'!$C$5:$C$3010),"TBD")</f>
        <v>TM31PPBWX86.3618A</v>
      </c>
      <c r="C167">
        <f>LEN(Query1[[#This Row],[CALCTRA Product Number]])</f>
        <v>17</v>
      </c>
      <c r="D167" t="s">
        <v>1239</v>
      </c>
      <c r="E167" t="s">
        <v>1240</v>
      </c>
      <c r="F167" t="s">
        <v>356</v>
      </c>
      <c r="G167" t="s">
        <v>966</v>
      </c>
      <c r="H167" t="s">
        <v>153</v>
      </c>
      <c r="I167" t="s">
        <v>154</v>
      </c>
      <c r="J167" t="s">
        <v>381</v>
      </c>
      <c r="K167" t="s">
        <v>155</v>
      </c>
      <c r="L167" s="54">
        <f>_xlfn.IFNA(_xlfn.XLOOKUP(Query1[[#This Row],[Contract Line Item Number (CLIN)]],'CPA New w POF'!$B$5:$B$3010,'CPA New w POF'!$Q$5:$Q$3010),"TBD")</f>
        <v>38.630000000000003</v>
      </c>
    </row>
    <row r="168" spans="1:12" x14ac:dyDescent="0.25">
      <c r="A168" t="s">
        <v>1241</v>
      </c>
      <c r="B168" t="str">
        <f>_xlfn.IFNA(_xlfn.XLOOKUP(Query1[[#This Row],[Contract Line Item Number (CLIN)]],'CPA New w POF'!$B$5:$B$3010,'CPA New w POF'!$C$5:$C$3010),"TBD")</f>
        <v>TM31PPBWX86.2412A</v>
      </c>
      <c r="C168">
        <f>LEN(Query1[[#This Row],[CALCTRA Product Number]])</f>
        <v>17</v>
      </c>
      <c r="D168" t="s">
        <v>1239</v>
      </c>
      <c r="E168" t="s">
        <v>1240</v>
      </c>
      <c r="F168" t="s">
        <v>356</v>
      </c>
      <c r="G168" t="s">
        <v>786</v>
      </c>
      <c r="H168" t="s">
        <v>153</v>
      </c>
      <c r="I168" t="s">
        <v>154</v>
      </c>
      <c r="J168" t="s">
        <v>381</v>
      </c>
      <c r="K168" t="s">
        <v>155</v>
      </c>
      <c r="L168" s="54">
        <f>_xlfn.IFNA(_xlfn.XLOOKUP(Query1[[#This Row],[Contract Line Item Number (CLIN)]],'CPA New w POF'!$B$5:$B$3010,'CPA New w POF'!$Q$5:$Q$3010),"TBD")</f>
        <v>20.48</v>
      </c>
    </row>
    <row r="169" spans="1:12" x14ac:dyDescent="0.25">
      <c r="A169" t="s">
        <v>1245</v>
      </c>
      <c r="B169" t="str">
        <f>_xlfn.IFNA(_xlfn.XLOOKUP(Query1[[#This Row],[Contract Line Item Number (CLIN)]],'CPA New w POF'!$B$5:$B$3010,'CPA New w POF'!$C$5:$C$3010),"TBD")</f>
        <v>TM31PPWEX16.3618A</v>
      </c>
      <c r="C169">
        <f>LEN(Query1[[#This Row],[CALCTRA Product Number]])</f>
        <v>17</v>
      </c>
      <c r="D169" t="s">
        <v>1239</v>
      </c>
      <c r="E169" t="s">
        <v>1240</v>
      </c>
      <c r="F169" t="s">
        <v>356</v>
      </c>
      <c r="G169" t="s">
        <v>966</v>
      </c>
      <c r="H169" t="s">
        <v>546</v>
      </c>
      <c r="I169" t="s">
        <v>376</v>
      </c>
      <c r="J169" t="s">
        <v>381</v>
      </c>
      <c r="K169" t="s">
        <v>155</v>
      </c>
      <c r="L169" s="54">
        <f>_xlfn.IFNA(_xlfn.XLOOKUP(Query1[[#This Row],[Contract Line Item Number (CLIN)]],'CPA New w POF'!$B$5:$B$3010,'CPA New w POF'!$Q$5:$Q$3010),"TBD")</f>
        <v>39.76</v>
      </c>
    </row>
    <row r="170" spans="1:12" x14ac:dyDescent="0.25">
      <c r="A170" t="s">
        <v>1246</v>
      </c>
      <c r="B170" t="str">
        <f>_xlfn.IFNA(_xlfn.XLOOKUP(Query1[[#This Row],[Contract Line Item Number (CLIN)]],'CPA New w POF'!$B$5:$B$3010,'CPA New w POF'!$C$5:$C$3010),"TBD")</f>
        <v>TM31PPWNX16.2412A</v>
      </c>
      <c r="C170">
        <f>LEN(Query1[[#This Row],[CALCTRA Product Number]])</f>
        <v>17</v>
      </c>
      <c r="D170" t="s">
        <v>1239</v>
      </c>
      <c r="E170" t="s">
        <v>1240</v>
      </c>
      <c r="F170" t="s">
        <v>356</v>
      </c>
      <c r="G170" t="s">
        <v>786</v>
      </c>
      <c r="H170" t="s">
        <v>973</v>
      </c>
      <c r="I170" t="s">
        <v>376</v>
      </c>
      <c r="J170" t="s">
        <v>381</v>
      </c>
      <c r="K170" t="s">
        <v>155</v>
      </c>
      <c r="L170" s="54">
        <f>_xlfn.IFNA(_xlfn.XLOOKUP(Query1[[#This Row],[Contract Line Item Number (CLIN)]],'CPA New w POF'!$B$5:$B$3010,'CPA New w POF'!$Q$5:$Q$3010),"TBD")</f>
        <v>19.920000000000002</v>
      </c>
    </row>
    <row r="171" spans="1:12" x14ac:dyDescent="0.25">
      <c r="A171" t="s">
        <v>1247</v>
      </c>
      <c r="B171" t="str">
        <f>_xlfn.IFNA(_xlfn.XLOOKUP(Query1[[#This Row],[Contract Line Item Number (CLIN)]],'CPA New w POF'!$B$5:$B$3010,'CPA New w POF'!$C$5:$C$3010),"TBD")</f>
        <v>TM31PPWNX16.3618A</v>
      </c>
      <c r="C171">
        <f>LEN(Query1[[#This Row],[CALCTRA Product Number]])</f>
        <v>17</v>
      </c>
      <c r="D171" t="s">
        <v>1239</v>
      </c>
      <c r="E171" t="s">
        <v>1240</v>
      </c>
      <c r="F171" t="s">
        <v>356</v>
      </c>
      <c r="G171" t="s">
        <v>966</v>
      </c>
      <c r="H171" t="s">
        <v>973</v>
      </c>
      <c r="I171" t="s">
        <v>376</v>
      </c>
      <c r="J171" t="s">
        <v>381</v>
      </c>
      <c r="K171" t="s">
        <v>155</v>
      </c>
      <c r="L171" s="54">
        <f>_xlfn.IFNA(_xlfn.XLOOKUP(Query1[[#This Row],[Contract Line Item Number (CLIN)]],'CPA New w POF'!$B$5:$B$3010,'CPA New w POF'!$Q$5:$Q$3010),"TBD")</f>
        <v>39.76</v>
      </c>
    </row>
    <row r="172" spans="1:12" x14ac:dyDescent="0.25">
      <c r="A172" t="s">
        <v>1248</v>
      </c>
      <c r="B172" t="str">
        <f>_xlfn.IFNA(_xlfn.XLOOKUP(Query1[[#This Row],[Contract Line Item Number (CLIN)]],'CPA New w POF'!$B$5:$B$3010,'CPA New w POF'!$C$5:$C$3010),"TBD")</f>
        <v>TM31PPBFY16.2412A</v>
      </c>
      <c r="C172">
        <f>LEN(Query1[[#This Row],[CALCTRA Product Number]])</f>
        <v>17</v>
      </c>
      <c r="D172" t="s">
        <v>1239</v>
      </c>
      <c r="E172" t="s">
        <v>1240</v>
      </c>
      <c r="F172" t="s">
        <v>356</v>
      </c>
      <c r="G172" t="s">
        <v>786</v>
      </c>
      <c r="H172" t="s">
        <v>375</v>
      </c>
      <c r="I172" t="s">
        <v>376</v>
      </c>
      <c r="J172" t="s">
        <v>381</v>
      </c>
      <c r="K172" t="s">
        <v>155</v>
      </c>
      <c r="L172" s="54">
        <f>_xlfn.IFNA(_xlfn.XLOOKUP(Query1[[#This Row],[Contract Line Item Number (CLIN)]],'CPA New w POF'!$B$5:$B$3010,'CPA New w POF'!$Q$5:$Q$3010),"TBD")</f>
        <v>19.920000000000002</v>
      </c>
    </row>
    <row r="173" spans="1:12" x14ac:dyDescent="0.25">
      <c r="A173" t="s">
        <v>1249</v>
      </c>
      <c r="B173" t="str">
        <f>_xlfn.IFNA(_xlfn.XLOOKUP(Query1[[#This Row],[Contract Line Item Number (CLIN)]],'CPA New w POF'!$B$5:$B$3010,'CPA New w POF'!$C$5:$C$3010),"TBD")</f>
        <v>TM31PPBFY16.3618A</v>
      </c>
      <c r="C173">
        <f>LEN(Query1[[#This Row],[CALCTRA Product Number]])</f>
        <v>17</v>
      </c>
      <c r="D173" t="s">
        <v>1239</v>
      </c>
      <c r="E173" t="s">
        <v>1240</v>
      </c>
      <c r="F173" t="s">
        <v>356</v>
      </c>
      <c r="G173" t="s">
        <v>966</v>
      </c>
      <c r="H173" t="s">
        <v>375</v>
      </c>
      <c r="I173" t="s">
        <v>376</v>
      </c>
      <c r="J173" t="s">
        <v>381</v>
      </c>
      <c r="K173" t="s">
        <v>155</v>
      </c>
      <c r="L173" s="54">
        <f>_xlfn.IFNA(_xlfn.XLOOKUP(Query1[[#This Row],[Contract Line Item Number (CLIN)]],'CPA New w POF'!$B$5:$B$3010,'CPA New w POF'!$Q$5:$Q$3010),"TBD")</f>
        <v>39.76</v>
      </c>
    </row>
    <row r="174" spans="1:12" x14ac:dyDescent="0.25">
      <c r="A174" t="s">
        <v>1250</v>
      </c>
      <c r="B174" t="str">
        <f>_xlfn.IFNA(_xlfn.XLOOKUP(Query1[[#This Row],[Contract Line Item Number (CLIN)]],'CPA New w POF'!$B$5:$B$3010,'CPA New w POF'!$C$5:$C$3010),"TBD")</f>
        <v>TM31PPWGX16.1206A</v>
      </c>
      <c r="C174">
        <f>LEN(Query1[[#This Row],[CALCTRA Product Number]])</f>
        <v>17</v>
      </c>
      <c r="D174" t="s">
        <v>1239</v>
      </c>
      <c r="E174" t="s">
        <v>1240</v>
      </c>
      <c r="F174" t="s">
        <v>356</v>
      </c>
      <c r="G174" t="s">
        <v>1228</v>
      </c>
      <c r="H174" t="s">
        <v>485</v>
      </c>
      <c r="I174" t="s">
        <v>376</v>
      </c>
      <c r="J174" t="s">
        <v>381</v>
      </c>
      <c r="K174" t="s">
        <v>155</v>
      </c>
      <c r="L174" s="54">
        <f>_xlfn.IFNA(_xlfn.XLOOKUP(Query1[[#This Row],[Contract Line Item Number (CLIN)]],'CPA New w POF'!$B$5:$B$3010,'CPA New w POF'!$Q$5:$Q$3010),"TBD")</f>
        <v>9.15</v>
      </c>
    </row>
    <row r="175" spans="1:12" x14ac:dyDescent="0.25">
      <c r="A175" t="s">
        <v>1251</v>
      </c>
      <c r="B175" t="str">
        <f>_xlfn.IFNA(_xlfn.XLOOKUP(Query1[[#This Row],[Contract Line Item Number (CLIN)]],'CPA New w POF'!$B$5:$B$3010,'CPA New w POF'!$C$5:$C$3010),"TBD")</f>
        <v>TM32PPBWX86.2412A</v>
      </c>
      <c r="C175">
        <f>LEN(Query1[[#This Row],[CALCTRA Product Number]])</f>
        <v>17</v>
      </c>
      <c r="D175" t="s">
        <v>1252</v>
      </c>
      <c r="E175" t="s">
        <v>1253</v>
      </c>
      <c r="F175" t="s">
        <v>356</v>
      </c>
      <c r="G175" t="s">
        <v>786</v>
      </c>
      <c r="H175" t="s">
        <v>153</v>
      </c>
      <c r="I175" t="s">
        <v>154</v>
      </c>
      <c r="J175" t="s">
        <v>381</v>
      </c>
      <c r="K175" t="s">
        <v>155</v>
      </c>
      <c r="L175" s="54">
        <f>_xlfn.IFNA(_xlfn.XLOOKUP(Query1[[#This Row],[Contract Line Item Number (CLIN)]],'CPA New w POF'!$B$5:$B$3010,'CPA New w POF'!$Q$5:$Q$3010),"TBD")</f>
        <v>19.350000000000001</v>
      </c>
    </row>
    <row r="176" spans="1:12" x14ac:dyDescent="0.25">
      <c r="A176" t="s">
        <v>1254</v>
      </c>
      <c r="B176" t="str">
        <f>_xlfn.IFNA(_xlfn.XLOOKUP(Query1[[#This Row],[Contract Line Item Number (CLIN)]],'CPA New w POF'!$B$5:$B$3010,'CPA New w POF'!$C$5:$C$3010),"TBD")</f>
        <v>TM32PPBWX86.3618A</v>
      </c>
      <c r="C176">
        <f>LEN(Query1[[#This Row],[CALCTRA Product Number]])</f>
        <v>17</v>
      </c>
      <c r="D176" t="s">
        <v>1252</v>
      </c>
      <c r="E176" t="s">
        <v>1253</v>
      </c>
      <c r="F176" t="s">
        <v>356</v>
      </c>
      <c r="G176" t="s">
        <v>966</v>
      </c>
      <c r="H176" t="s">
        <v>153</v>
      </c>
      <c r="I176" t="s">
        <v>154</v>
      </c>
      <c r="J176" t="s">
        <v>381</v>
      </c>
      <c r="K176" t="s">
        <v>155</v>
      </c>
      <c r="L176" s="54">
        <f>_xlfn.IFNA(_xlfn.XLOOKUP(Query1[[#This Row],[Contract Line Item Number (CLIN)]],'CPA New w POF'!$B$5:$B$3010,'CPA New w POF'!$Q$5:$Q$3010),"TBD")</f>
        <v>38.619999999999997</v>
      </c>
    </row>
    <row r="177" spans="1:12" x14ac:dyDescent="0.25">
      <c r="A177" t="s">
        <v>1259</v>
      </c>
      <c r="B177" t="str">
        <f>_xlfn.IFNA(_xlfn.XLOOKUP(Query1[[#This Row],[Contract Line Item Number (CLIN)]],'CPA New w POF'!$B$5:$B$3010,'CPA New w POF'!$C$5:$C$3010),"TBD")</f>
        <v>TM32PPWEX16.3618A</v>
      </c>
      <c r="C177">
        <f>LEN(Query1[[#This Row],[CALCTRA Product Number]])</f>
        <v>17</v>
      </c>
      <c r="D177" t="s">
        <v>1252</v>
      </c>
      <c r="E177" t="s">
        <v>1253</v>
      </c>
      <c r="F177" t="s">
        <v>356</v>
      </c>
      <c r="G177" t="s">
        <v>966</v>
      </c>
      <c r="H177" t="s">
        <v>546</v>
      </c>
      <c r="I177" t="s">
        <v>376</v>
      </c>
      <c r="J177" t="s">
        <v>381</v>
      </c>
      <c r="K177" t="s">
        <v>155</v>
      </c>
      <c r="L177" s="54">
        <f>_xlfn.IFNA(_xlfn.XLOOKUP(Query1[[#This Row],[Contract Line Item Number (CLIN)]],'CPA New w POF'!$B$5:$B$3010,'CPA New w POF'!$Q$5:$Q$3010),"TBD")</f>
        <v>39.76</v>
      </c>
    </row>
    <row r="178" spans="1:12" x14ac:dyDescent="0.25">
      <c r="A178" t="s">
        <v>1260</v>
      </c>
      <c r="B178" t="str">
        <f>_xlfn.IFNA(_xlfn.XLOOKUP(Query1[[#This Row],[Contract Line Item Number (CLIN)]],'CPA New w POF'!$B$5:$B$3010,'CPA New w POF'!$C$5:$C$3010),"TBD")</f>
        <v>TM32PPWNX16.2412A</v>
      </c>
      <c r="C178">
        <f>LEN(Query1[[#This Row],[CALCTRA Product Number]])</f>
        <v>17</v>
      </c>
      <c r="D178" t="s">
        <v>1252</v>
      </c>
      <c r="E178" t="s">
        <v>1253</v>
      </c>
      <c r="F178" t="s">
        <v>356</v>
      </c>
      <c r="G178" t="s">
        <v>786</v>
      </c>
      <c r="H178" t="s">
        <v>973</v>
      </c>
      <c r="I178" t="s">
        <v>376</v>
      </c>
      <c r="J178" t="s">
        <v>381</v>
      </c>
      <c r="K178" t="s">
        <v>155</v>
      </c>
      <c r="L178" s="54">
        <f>_xlfn.IFNA(_xlfn.XLOOKUP(Query1[[#This Row],[Contract Line Item Number (CLIN)]],'CPA New w POF'!$B$5:$B$3010,'CPA New w POF'!$Q$5:$Q$3010),"TBD")</f>
        <v>19.920000000000002</v>
      </c>
    </row>
    <row r="179" spans="1:12" x14ac:dyDescent="0.25">
      <c r="A179" t="s">
        <v>1261</v>
      </c>
      <c r="B179" t="str">
        <f>_xlfn.IFNA(_xlfn.XLOOKUP(Query1[[#This Row],[Contract Line Item Number (CLIN)]],'CPA New w POF'!$B$5:$B$3010,'CPA New w POF'!$C$5:$C$3010),"TBD")</f>
        <v>TM32PPWNX16.3618A</v>
      </c>
      <c r="C179">
        <f>LEN(Query1[[#This Row],[CALCTRA Product Number]])</f>
        <v>17</v>
      </c>
      <c r="D179" t="s">
        <v>1252</v>
      </c>
      <c r="E179" t="s">
        <v>1253</v>
      </c>
      <c r="F179" t="s">
        <v>356</v>
      </c>
      <c r="G179" t="s">
        <v>966</v>
      </c>
      <c r="H179" t="s">
        <v>973</v>
      </c>
      <c r="I179" t="s">
        <v>376</v>
      </c>
      <c r="J179" t="s">
        <v>381</v>
      </c>
      <c r="K179" t="s">
        <v>155</v>
      </c>
      <c r="L179" s="54">
        <f>_xlfn.IFNA(_xlfn.XLOOKUP(Query1[[#This Row],[Contract Line Item Number (CLIN)]],'CPA New w POF'!$B$5:$B$3010,'CPA New w POF'!$Q$5:$Q$3010),"TBD")</f>
        <v>39.76</v>
      </c>
    </row>
    <row r="180" spans="1:12" x14ac:dyDescent="0.25">
      <c r="A180" t="s">
        <v>1262</v>
      </c>
      <c r="B180" t="str">
        <f>_xlfn.IFNA(_xlfn.XLOOKUP(Query1[[#This Row],[Contract Line Item Number (CLIN)]],'CPA New w POF'!$B$5:$B$3010,'CPA New w POF'!$C$5:$C$3010),"TBD")</f>
        <v>TM32PPBFY16.2412A</v>
      </c>
      <c r="C180">
        <f>LEN(Query1[[#This Row],[CALCTRA Product Number]])</f>
        <v>17</v>
      </c>
      <c r="D180" t="s">
        <v>1252</v>
      </c>
      <c r="E180" t="s">
        <v>1253</v>
      </c>
      <c r="F180" t="s">
        <v>356</v>
      </c>
      <c r="G180" t="s">
        <v>786</v>
      </c>
      <c r="H180" t="s">
        <v>375</v>
      </c>
      <c r="I180" t="s">
        <v>376</v>
      </c>
      <c r="J180" t="s">
        <v>381</v>
      </c>
      <c r="K180" t="s">
        <v>155</v>
      </c>
      <c r="L180" s="54">
        <f>_xlfn.IFNA(_xlfn.XLOOKUP(Query1[[#This Row],[Contract Line Item Number (CLIN)]],'CPA New w POF'!$B$5:$B$3010,'CPA New w POF'!$Q$5:$Q$3010),"TBD")</f>
        <v>19.920000000000002</v>
      </c>
    </row>
    <row r="181" spans="1:12" x14ac:dyDescent="0.25">
      <c r="A181" t="s">
        <v>1263</v>
      </c>
      <c r="B181" t="str">
        <f>_xlfn.IFNA(_xlfn.XLOOKUP(Query1[[#This Row],[Contract Line Item Number (CLIN)]],'CPA New w POF'!$B$5:$B$3010,'CPA New w POF'!$C$5:$C$3010),"TBD")</f>
        <v>TM32PPBFY16.3618A</v>
      </c>
      <c r="C181">
        <f>LEN(Query1[[#This Row],[CALCTRA Product Number]])</f>
        <v>17</v>
      </c>
      <c r="D181" t="s">
        <v>1252</v>
      </c>
      <c r="E181" t="s">
        <v>1253</v>
      </c>
      <c r="F181" t="s">
        <v>356</v>
      </c>
      <c r="G181" t="s">
        <v>966</v>
      </c>
      <c r="H181" t="s">
        <v>375</v>
      </c>
      <c r="I181" t="s">
        <v>376</v>
      </c>
      <c r="J181" t="s">
        <v>381</v>
      </c>
      <c r="K181" t="s">
        <v>155</v>
      </c>
      <c r="L181" s="54">
        <f>_xlfn.IFNA(_xlfn.XLOOKUP(Query1[[#This Row],[Contract Line Item Number (CLIN)]],'CPA New w POF'!$B$5:$B$3010,'CPA New w POF'!$Q$5:$Q$3010),"TBD")</f>
        <v>39.76</v>
      </c>
    </row>
    <row r="182" spans="1:12" x14ac:dyDescent="0.25">
      <c r="A182" t="s">
        <v>1264</v>
      </c>
      <c r="B182" t="str">
        <f>_xlfn.IFNA(_xlfn.XLOOKUP(Query1[[#This Row],[Contract Line Item Number (CLIN)]],'CPA New w POF'!$B$5:$B$3010,'CPA New w POF'!$C$5:$C$3010),"TBD")</f>
        <v>TM33PPBWX86.3618A</v>
      </c>
      <c r="C182">
        <f>LEN(Query1[[#This Row],[CALCTRA Product Number]])</f>
        <v>17</v>
      </c>
      <c r="D182" t="s">
        <v>1265</v>
      </c>
      <c r="E182" t="s">
        <v>1266</v>
      </c>
      <c r="F182" t="s">
        <v>356</v>
      </c>
      <c r="G182" t="s">
        <v>966</v>
      </c>
      <c r="H182" t="s">
        <v>153</v>
      </c>
      <c r="I182" t="s">
        <v>154</v>
      </c>
      <c r="J182" t="s">
        <v>381</v>
      </c>
      <c r="K182" t="s">
        <v>155</v>
      </c>
      <c r="L182" s="54">
        <f>_xlfn.IFNA(_xlfn.XLOOKUP(Query1[[#This Row],[Contract Line Item Number (CLIN)]],'CPA New w POF'!$B$5:$B$3010,'CPA New w POF'!$Q$5:$Q$3010),"TBD")</f>
        <v>38.630000000000003</v>
      </c>
    </row>
    <row r="183" spans="1:12" x14ac:dyDescent="0.25">
      <c r="A183" t="s">
        <v>1267</v>
      </c>
      <c r="B183" t="str">
        <f>_xlfn.IFNA(_xlfn.XLOOKUP(Query1[[#This Row],[Contract Line Item Number (CLIN)]],'CPA New w POF'!$B$5:$B$3010,'CPA New w POF'!$C$5:$C$3010),"TBD")</f>
        <v>TM33PPBWX86.2412A</v>
      </c>
      <c r="C183">
        <f>LEN(Query1[[#This Row],[CALCTRA Product Number]])</f>
        <v>17</v>
      </c>
      <c r="D183" t="s">
        <v>1265</v>
      </c>
      <c r="E183" t="s">
        <v>1266</v>
      </c>
      <c r="F183" t="s">
        <v>356</v>
      </c>
      <c r="G183" t="s">
        <v>786</v>
      </c>
      <c r="H183" t="s">
        <v>153</v>
      </c>
      <c r="I183" t="s">
        <v>154</v>
      </c>
      <c r="J183" t="s">
        <v>381</v>
      </c>
      <c r="K183" t="s">
        <v>155</v>
      </c>
      <c r="L183" s="54">
        <f>_xlfn.IFNA(_xlfn.XLOOKUP(Query1[[#This Row],[Contract Line Item Number (CLIN)]],'CPA New w POF'!$B$5:$B$3010,'CPA New w POF'!$Q$5:$Q$3010),"TBD")</f>
        <v>19.350000000000001</v>
      </c>
    </row>
    <row r="184" spans="1:12" x14ac:dyDescent="0.25">
      <c r="A184" t="s">
        <v>1271</v>
      </c>
      <c r="B184" t="str">
        <f>_xlfn.IFNA(_xlfn.XLOOKUP(Query1[[#This Row],[Contract Line Item Number (CLIN)]],'CPA New w POF'!$B$5:$B$3010,'CPA New w POF'!$C$5:$C$3010),"TBD")</f>
        <v>TM33PPWEX16.3618A</v>
      </c>
      <c r="C184">
        <f>LEN(Query1[[#This Row],[CALCTRA Product Number]])</f>
        <v>17</v>
      </c>
      <c r="D184" t="s">
        <v>1265</v>
      </c>
      <c r="E184" t="s">
        <v>1266</v>
      </c>
      <c r="F184" t="s">
        <v>356</v>
      </c>
      <c r="G184" t="s">
        <v>966</v>
      </c>
      <c r="H184" t="s">
        <v>546</v>
      </c>
      <c r="I184" t="s">
        <v>376</v>
      </c>
      <c r="J184" t="s">
        <v>381</v>
      </c>
      <c r="K184" t="s">
        <v>155</v>
      </c>
      <c r="L184" s="54">
        <f>_xlfn.IFNA(_xlfn.XLOOKUP(Query1[[#This Row],[Contract Line Item Number (CLIN)]],'CPA New w POF'!$B$5:$B$3010,'CPA New w POF'!$Q$5:$Q$3010),"TBD")</f>
        <v>39.76</v>
      </c>
    </row>
    <row r="185" spans="1:12" x14ac:dyDescent="0.25">
      <c r="A185" t="s">
        <v>1272</v>
      </c>
      <c r="B185" t="str">
        <f>_xlfn.IFNA(_xlfn.XLOOKUP(Query1[[#This Row],[Contract Line Item Number (CLIN)]],'CPA New w POF'!$B$5:$B$3010,'CPA New w POF'!$C$5:$C$3010),"TBD")</f>
        <v>TM33PPWNX16.2412A</v>
      </c>
      <c r="C185">
        <f>LEN(Query1[[#This Row],[CALCTRA Product Number]])</f>
        <v>17</v>
      </c>
      <c r="D185" t="s">
        <v>1265</v>
      </c>
      <c r="E185" t="s">
        <v>1266</v>
      </c>
      <c r="F185" t="s">
        <v>356</v>
      </c>
      <c r="G185" t="s">
        <v>786</v>
      </c>
      <c r="H185" t="s">
        <v>973</v>
      </c>
      <c r="I185" t="s">
        <v>376</v>
      </c>
      <c r="J185" t="s">
        <v>381</v>
      </c>
      <c r="K185" t="s">
        <v>155</v>
      </c>
      <c r="L185" s="54">
        <f>_xlfn.IFNA(_xlfn.XLOOKUP(Query1[[#This Row],[Contract Line Item Number (CLIN)]],'CPA New w POF'!$B$5:$B$3010,'CPA New w POF'!$Q$5:$Q$3010),"TBD")</f>
        <v>19.920000000000002</v>
      </c>
    </row>
    <row r="186" spans="1:12" x14ac:dyDescent="0.25">
      <c r="A186" t="s">
        <v>1273</v>
      </c>
      <c r="B186" t="str">
        <f>_xlfn.IFNA(_xlfn.XLOOKUP(Query1[[#This Row],[Contract Line Item Number (CLIN)]],'CPA New w POF'!$B$5:$B$3010,'CPA New w POF'!$C$5:$C$3010),"TBD")</f>
        <v>TM33PPWNX16.3618A</v>
      </c>
      <c r="C186">
        <f>LEN(Query1[[#This Row],[CALCTRA Product Number]])</f>
        <v>17</v>
      </c>
      <c r="D186" t="s">
        <v>1265</v>
      </c>
      <c r="E186" t="s">
        <v>1266</v>
      </c>
      <c r="F186" t="s">
        <v>356</v>
      </c>
      <c r="G186" t="s">
        <v>966</v>
      </c>
      <c r="H186" t="s">
        <v>973</v>
      </c>
      <c r="I186" t="s">
        <v>376</v>
      </c>
      <c r="J186" t="s">
        <v>381</v>
      </c>
      <c r="K186" t="s">
        <v>155</v>
      </c>
      <c r="L186" s="54">
        <f>_xlfn.IFNA(_xlfn.XLOOKUP(Query1[[#This Row],[Contract Line Item Number (CLIN)]],'CPA New w POF'!$B$5:$B$3010,'CPA New w POF'!$Q$5:$Q$3010),"TBD")</f>
        <v>39.76</v>
      </c>
    </row>
    <row r="187" spans="1:12" x14ac:dyDescent="0.25">
      <c r="A187" t="s">
        <v>1274</v>
      </c>
      <c r="B187" t="str">
        <f>_xlfn.IFNA(_xlfn.XLOOKUP(Query1[[#This Row],[Contract Line Item Number (CLIN)]],'CPA New w POF'!$B$5:$B$3010,'CPA New w POF'!$C$5:$C$3010),"TBD")</f>
        <v>TM33PPBFY16.2412A</v>
      </c>
      <c r="C187">
        <f>LEN(Query1[[#This Row],[CALCTRA Product Number]])</f>
        <v>17</v>
      </c>
      <c r="D187" t="s">
        <v>1265</v>
      </c>
      <c r="E187" t="s">
        <v>1266</v>
      </c>
      <c r="F187" t="s">
        <v>356</v>
      </c>
      <c r="G187" t="s">
        <v>786</v>
      </c>
      <c r="H187" t="s">
        <v>375</v>
      </c>
      <c r="I187" t="s">
        <v>376</v>
      </c>
      <c r="J187" t="s">
        <v>381</v>
      </c>
      <c r="K187" t="s">
        <v>155</v>
      </c>
      <c r="L187" s="54">
        <f>_xlfn.IFNA(_xlfn.XLOOKUP(Query1[[#This Row],[Contract Line Item Number (CLIN)]],'CPA New w POF'!$B$5:$B$3010,'CPA New w POF'!$Q$5:$Q$3010),"TBD")</f>
        <v>19.920000000000002</v>
      </c>
    </row>
    <row r="188" spans="1:12" x14ac:dyDescent="0.25">
      <c r="A188" t="s">
        <v>1275</v>
      </c>
      <c r="B188" t="str">
        <f>_xlfn.IFNA(_xlfn.XLOOKUP(Query1[[#This Row],[Contract Line Item Number (CLIN)]],'CPA New w POF'!$B$5:$B$3010,'CPA New w POF'!$C$5:$C$3010),"TBD")</f>
        <v>TM33PPBFY16.3618A</v>
      </c>
      <c r="C188">
        <f>LEN(Query1[[#This Row],[CALCTRA Product Number]])</f>
        <v>17</v>
      </c>
      <c r="D188" t="s">
        <v>1265</v>
      </c>
      <c r="E188" t="s">
        <v>1266</v>
      </c>
      <c r="F188" t="s">
        <v>356</v>
      </c>
      <c r="G188" t="s">
        <v>966</v>
      </c>
      <c r="H188" t="s">
        <v>375</v>
      </c>
      <c r="I188" t="s">
        <v>376</v>
      </c>
      <c r="J188" t="s">
        <v>381</v>
      </c>
      <c r="K188" t="s">
        <v>155</v>
      </c>
      <c r="L188" s="54">
        <f>_xlfn.IFNA(_xlfn.XLOOKUP(Query1[[#This Row],[Contract Line Item Number (CLIN)]],'CPA New w POF'!$B$5:$B$3010,'CPA New w POF'!$Q$5:$Q$3010),"TBD")</f>
        <v>39.76</v>
      </c>
    </row>
    <row r="189" spans="1:12" x14ac:dyDescent="0.25">
      <c r="A189" t="s">
        <v>1276</v>
      </c>
      <c r="B189" t="str">
        <f>_xlfn.IFNA(_xlfn.XLOOKUP(Query1[[#This Row],[Contract Line Item Number (CLIN)]],'CPA New w POF'!$B$5:$B$3010,'CPA New w POF'!$C$5:$C$3010),"TBD")</f>
        <v>TM33PPWGX16.1206A</v>
      </c>
      <c r="C189">
        <f>LEN(Query1[[#This Row],[CALCTRA Product Number]])</f>
        <v>17</v>
      </c>
      <c r="D189" t="s">
        <v>1265</v>
      </c>
      <c r="E189" t="s">
        <v>1266</v>
      </c>
      <c r="F189" t="s">
        <v>356</v>
      </c>
      <c r="G189" t="s">
        <v>1228</v>
      </c>
      <c r="H189" t="s">
        <v>485</v>
      </c>
      <c r="I189" t="s">
        <v>376</v>
      </c>
      <c r="J189" t="s">
        <v>381</v>
      </c>
      <c r="K189" t="s">
        <v>155</v>
      </c>
      <c r="L189" s="54">
        <f>_xlfn.IFNA(_xlfn.XLOOKUP(Query1[[#This Row],[Contract Line Item Number (CLIN)]],'CPA New w POF'!$B$5:$B$3010,'CPA New w POF'!$Q$5:$Q$3010),"TBD")</f>
        <v>9.15</v>
      </c>
    </row>
    <row r="190" spans="1:12" x14ac:dyDescent="0.25">
      <c r="A190" t="s">
        <v>1277</v>
      </c>
      <c r="B190" t="str">
        <f>_xlfn.IFNA(_xlfn.XLOOKUP(Query1[[#This Row],[Contract Line Item Number (CLIN)]],'CPA New w POF'!$B$5:$B$3010,'CPA New w POF'!$C$5:$C$3010),"TBD")</f>
        <v>TM34PPBWX86.3618A</v>
      </c>
      <c r="C190">
        <f>LEN(Query1[[#This Row],[CALCTRA Product Number]])</f>
        <v>17</v>
      </c>
      <c r="D190" t="s">
        <v>1278</v>
      </c>
      <c r="E190" t="s">
        <v>1279</v>
      </c>
      <c r="F190" t="s">
        <v>356</v>
      </c>
      <c r="G190" t="s">
        <v>966</v>
      </c>
      <c r="H190" t="s">
        <v>153</v>
      </c>
      <c r="I190" t="s">
        <v>154</v>
      </c>
      <c r="J190" t="s">
        <v>381</v>
      </c>
      <c r="K190" t="s">
        <v>155</v>
      </c>
      <c r="L190" s="54">
        <f>_xlfn.IFNA(_xlfn.XLOOKUP(Query1[[#This Row],[Contract Line Item Number (CLIN)]],'CPA New w POF'!$B$5:$B$3010,'CPA New w POF'!$Q$5:$Q$3010),"TBD")</f>
        <v>38.630000000000003</v>
      </c>
    </row>
    <row r="191" spans="1:12" x14ac:dyDescent="0.25">
      <c r="A191" t="s">
        <v>1280</v>
      </c>
      <c r="B191" t="str">
        <f>_xlfn.IFNA(_xlfn.XLOOKUP(Query1[[#This Row],[Contract Line Item Number (CLIN)]],'CPA New w POF'!$B$5:$B$3010,'CPA New w POF'!$C$5:$C$3010),"TBD")</f>
        <v>TM34PPBWX86.2412A</v>
      </c>
      <c r="C191">
        <f>LEN(Query1[[#This Row],[CALCTRA Product Number]])</f>
        <v>17</v>
      </c>
      <c r="D191" t="s">
        <v>1278</v>
      </c>
      <c r="E191" t="s">
        <v>1279</v>
      </c>
      <c r="F191" t="s">
        <v>356</v>
      </c>
      <c r="G191" t="s">
        <v>786</v>
      </c>
      <c r="H191" t="s">
        <v>153</v>
      </c>
      <c r="I191" t="s">
        <v>154</v>
      </c>
      <c r="J191" t="s">
        <v>381</v>
      </c>
      <c r="K191" t="s">
        <v>155</v>
      </c>
      <c r="L191" s="54">
        <f>_xlfn.IFNA(_xlfn.XLOOKUP(Query1[[#This Row],[Contract Line Item Number (CLIN)]],'CPA New w POF'!$B$5:$B$3010,'CPA New w POF'!$Q$5:$Q$3010),"TBD")</f>
        <v>20.48</v>
      </c>
    </row>
    <row r="192" spans="1:12" x14ac:dyDescent="0.25">
      <c r="A192" t="s">
        <v>1284</v>
      </c>
      <c r="B192" t="str">
        <f>_xlfn.IFNA(_xlfn.XLOOKUP(Query1[[#This Row],[Contract Line Item Number (CLIN)]],'CPA New w POF'!$B$5:$B$3010,'CPA New w POF'!$C$5:$C$3010),"TBD")</f>
        <v>TM34PPWEX16.3618A</v>
      </c>
      <c r="C192">
        <f>LEN(Query1[[#This Row],[CALCTRA Product Number]])</f>
        <v>17</v>
      </c>
      <c r="D192" t="s">
        <v>1278</v>
      </c>
      <c r="E192" t="s">
        <v>1279</v>
      </c>
      <c r="F192" t="s">
        <v>356</v>
      </c>
      <c r="G192" t="s">
        <v>966</v>
      </c>
      <c r="H192" t="s">
        <v>546</v>
      </c>
      <c r="I192" t="s">
        <v>376</v>
      </c>
      <c r="J192" t="s">
        <v>381</v>
      </c>
      <c r="K192" t="s">
        <v>155</v>
      </c>
      <c r="L192" s="54">
        <f>_xlfn.IFNA(_xlfn.XLOOKUP(Query1[[#This Row],[Contract Line Item Number (CLIN)]],'CPA New w POF'!$B$5:$B$3010,'CPA New w POF'!$Q$5:$Q$3010),"TBD")</f>
        <v>39.76</v>
      </c>
    </row>
    <row r="193" spans="1:12" x14ac:dyDescent="0.25">
      <c r="A193" t="s">
        <v>1285</v>
      </c>
      <c r="B193" t="str">
        <f>_xlfn.IFNA(_xlfn.XLOOKUP(Query1[[#This Row],[Contract Line Item Number (CLIN)]],'CPA New w POF'!$B$5:$B$3010,'CPA New w POF'!$C$5:$C$3010),"TBD")</f>
        <v>TM34PPWNX16.2412A</v>
      </c>
      <c r="C193">
        <f>LEN(Query1[[#This Row],[CALCTRA Product Number]])</f>
        <v>17</v>
      </c>
      <c r="D193" t="s">
        <v>1278</v>
      </c>
      <c r="E193" t="s">
        <v>1279</v>
      </c>
      <c r="F193" t="s">
        <v>356</v>
      </c>
      <c r="G193" t="s">
        <v>786</v>
      </c>
      <c r="H193" t="s">
        <v>973</v>
      </c>
      <c r="I193" t="s">
        <v>376</v>
      </c>
      <c r="J193" t="s">
        <v>381</v>
      </c>
      <c r="K193" t="s">
        <v>155</v>
      </c>
      <c r="L193" s="54">
        <f>_xlfn.IFNA(_xlfn.XLOOKUP(Query1[[#This Row],[Contract Line Item Number (CLIN)]],'CPA New w POF'!$B$5:$B$3010,'CPA New w POF'!$Q$5:$Q$3010),"TBD")</f>
        <v>19.920000000000002</v>
      </c>
    </row>
    <row r="194" spans="1:12" x14ac:dyDescent="0.25">
      <c r="A194" t="s">
        <v>1286</v>
      </c>
      <c r="B194" t="str">
        <f>_xlfn.IFNA(_xlfn.XLOOKUP(Query1[[#This Row],[Contract Line Item Number (CLIN)]],'CPA New w POF'!$B$5:$B$3010,'CPA New w POF'!$C$5:$C$3010),"TBD")</f>
        <v>TM34PPWNX16.3618A</v>
      </c>
      <c r="C194">
        <f>LEN(Query1[[#This Row],[CALCTRA Product Number]])</f>
        <v>17</v>
      </c>
      <c r="D194" t="s">
        <v>1278</v>
      </c>
      <c r="E194" t="s">
        <v>1279</v>
      </c>
      <c r="F194" t="s">
        <v>356</v>
      </c>
      <c r="G194" t="s">
        <v>966</v>
      </c>
      <c r="H194" t="s">
        <v>973</v>
      </c>
      <c r="I194" t="s">
        <v>376</v>
      </c>
      <c r="J194" t="s">
        <v>381</v>
      </c>
      <c r="K194" t="s">
        <v>155</v>
      </c>
      <c r="L194" s="54">
        <f>_xlfn.IFNA(_xlfn.XLOOKUP(Query1[[#This Row],[Contract Line Item Number (CLIN)]],'CPA New w POF'!$B$5:$B$3010,'CPA New w POF'!$Q$5:$Q$3010),"TBD")</f>
        <v>39.76</v>
      </c>
    </row>
    <row r="195" spans="1:12" x14ac:dyDescent="0.25">
      <c r="A195" t="s">
        <v>1287</v>
      </c>
      <c r="B195" t="str">
        <f>_xlfn.IFNA(_xlfn.XLOOKUP(Query1[[#This Row],[Contract Line Item Number (CLIN)]],'CPA New w POF'!$B$5:$B$3010,'CPA New w POF'!$C$5:$C$3010),"TBD")</f>
        <v>TM34PPBFY16.2412A</v>
      </c>
      <c r="C195">
        <f>LEN(Query1[[#This Row],[CALCTRA Product Number]])</f>
        <v>17</v>
      </c>
      <c r="D195" t="s">
        <v>1278</v>
      </c>
      <c r="E195" t="s">
        <v>1279</v>
      </c>
      <c r="F195" t="s">
        <v>356</v>
      </c>
      <c r="G195" t="s">
        <v>786</v>
      </c>
      <c r="H195" t="s">
        <v>375</v>
      </c>
      <c r="I195" t="s">
        <v>376</v>
      </c>
      <c r="J195" t="s">
        <v>381</v>
      </c>
      <c r="K195" t="s">
        <v>155</v>
      </c>
      <c r="L195" s="54">
        <f>_xlfn.IFNA(_xlfn.XLOOKUP(Query1[[#This Row],[Contract Line Item Number (CLIN)]],'CPA New w POF'!$B$5:$B$3010,'CPA New w POF'!$Q$5:$Q$3010),"TBD")</f>
        <v>19.920000000000002</v>
      </c>
    </row>
    <row r="196" spans="1:12" x14ac:dyDescent="0.25">
      <c r="A196" t="s">
        <v>1288</v>
      </c>
      <c r="B196" t="str">
        <f>_xlfn.IFNA(_xlfn.XLOOKUP(Query1[[#This Row],[Contract Line Item Number (CLIN)]],'CPA New w POF'!$B$5:$B$3010,'CPA New w POF'!$C$5:$C$3010),"TBD")</f>
        <v>TM34PPBFY16.3618A</v>
      </c>
      <c r="C196">
        <f>LEN(Query1[[#This Row],[CALCTRA Product Number]])</f>
        <v>17</v>
      </c>
      <c r="D196" t="s">
        <v>1278</v>
      </c>
      <c r="E196" t="s">
        <v>1279</v>
      </c>
      <c r="F196" t="s">
        <v>356</v>
      </c>
      <c r="G196" t="s">
        <v>966</v>
      </c>
      <c r="H196" t="s">
        <v>375</v>
      </c>
      <c r="I196" t="s">
        <v>376</v>
      </c>
      <c r="J196" t="s">
        <v>381</v>
      </c>
      <c r="K196" t="s">
        <v>155</v>
      </c>
      <c r="L196" s="54">
        <f>_xlfn.IFNA(_xlfn.XLOOKUP(Query1[[#This Row],[Contract Line Item Number (CLIN)]],'CPA New w POF'!$B$5:$B$3010,'CPA New w POF'!$Q$5:$Q$3010),"TBD")</f>
        <v>39.76</v>
      </c>
    </row>
    <row r="197" spans="1:12" x14ac:dyDescent="0.25">
      <c r="A197" t="s">
        <v>1289</v>
      </c>
      <c r="B197" t="str">
        <f>_xlfn.IFNA(_xlfn.XLOOKUP(Query1[[#This Row],[Contract Line Item Number (CLIN)]],'CPA New w POF'!$B$5:$B$3010,'CPA New w POF'!$C$5:$C$3010),"TBD")</f>
        <v>TM34PPWGX16.1206A</v>
      </c>
      <c r="C197">
        <f>LEN(Query1[[#This Row],[CALCTRA Product Number]])</f>
        <v>17</v>
      </c>
      <c r="D197" t="s">
        <v>1278</v>
      </c>
      <c r="E197" t="s">
        <v>1279</v>
      </c>
      <c r="F197" t="s">
        <v>356</v>
      </c>
      <c r="G197" t="s">
        <v>1228</v>
      </c>
      <c r="H197" t="s">
        <v>485</v>
      </c>
      <c r="I197" t="s">
        <v>376</v>
      </c>
      <c r="J197" t="s">
        <v>381</v>
      </c>
      <c r="K197" t="s">
        <v>155</v>
      </c>
      <c r="L197" s="54">
        <f>_xlfn.IFNA(_xlfn.XLOOKUP(Query1[[#This Row],[Contract Line Item Number (CLIN)]],'CPA New w POF'!$B$5:$B$3010,'CPA New w POF'!$Q$5:$Q$3010),"TBD")</f>
        <v>9.15</v>
      </c>
    </row>
    <row r="198" spans="1:12" x14ac:dyDescent="0.25">
      <c r="A198" t="s">
        <v>1295</v>
      </c>
      <c r="B198" t="str">
        <f>_xlfn.IFNA(_xlfn.XLOOKUP(Query1[[#This Row],[Contract Line Item Number (CLIN)]],'CPA New w POF'!$B$5:$B$3010,'CPA New w POF'!$C$5:$C$3010),"TBD")</f>
        <v>TM414PBWX86.2412A</v>
      </c>
      <c r="C198">
        <f>LEN(Query1[[#This Row],[CALCTRA Product Number]])</f>
        <v>17</v>
      </c>
      <c r="D198" t="s">
        <v>1296</v>
      </c>
      <c r="E198" t="s">
        <v>1297</v>
      </c>
      <c r="F198" t="s">
        <v>356</v>
      </c>
      <c r="G198" t="s">
        <v>786</v>
      </c>
      <c r="H198" t="s">
        <v>153</v>
      </c>
      <c r="I198" t="s">
        <v>154</v>
      </c>
      <c r="J198" t="s">
        <v>381</v>
      </c>
      <c r="K198" t="s">
        <v>155</v>
      </c>
      <c r="L198" s="54">
        <f>_xlfn.IFNA(_xlfn.XLOOKUP(Query1[[#This Row],[Contract Line Item Number (CLIN)]],'CPA New w POF'!$B$5:$B$3010,'CPA New w POF'!$Q$5:$Q$3010),"TBD")</f>
        <v>19.63</v>
      </c>
    </row>
    <row r="199" spans="1:12" x14ac:dyDescent="0.25">
      <c r="A199" t="s">
        <v>1298</v>
      </c>
      <c r="B199" t="str">
        <f>_xlfn.IFNA(_xlfn.XLOOKUP(Query1[[#This Row],[Contract Line Item Number (CLIN)]],'CPA New w POF'!$B$5:$B$3010,'CPA New w POF'!$C$5:$C$3010),"TBD")</f>
        <v>TM414PBWX86.3618A</v>
      </c>
      <c r="C199">
        <f>LEN(Query1[[#This Row],[CALCTRA Product Number]])</f>
        <v>17</v>
      </c>
      <c r="D199" t="s">
        <v>1296</v>
      </c>
      <c r="E199" t="s">
        <v>1297</v>
      </c>
      <c r="F199" t="s">
        <v>356</v>
      </c>
      <c r="G199" t="s">
        <v>966</v>
      </c>
      <c r="H199" t="s">
        <v>153</v>
      </c>
      <c r="I199" t="s">
        <v>154</v>
      </c>
      <c r="J199" t="s">
        <v>381</v>
      </c>
      <c r="K199" t="s">
        <v>155</v>
      </c>
      <c r="L199" s="54">
        <f>_xlfn.IFNA(_xlfn.XLOOKUP(Query1[[#This Row],[Contract Line Item Number (CLIN)]],'CPA New w POF'!$B$5:$B$3010,'CPA New w POF'!$Q$5:$Q$3010),"TBD")</f>
        <v>38.630000000000003</v>
      </c>
    </row>
    <row r="200" spans="1:12" x14ac:dyDescent="0.25">
      <c r="A200" t="s">
        <v>1302</v>
      </c>
      <c r="B200" t="str">
        <f>_xlfn.IFNA(_xlfn.XLOOKUP(Query1[[#This Row],[Contract Line Item Number (CLIN)]],'CPA New w POF'!$B$5:$B$3010,'CPA New w POF'!$C$5:$C$3010),"TBD")</f>
        <v>TM414PWEX16.2412A</v>
      </c>
      <c r="C200">
        <f>LEN(Query1[[#This Row],[CALCTRA Product Number]])</f>
        <v>17</v>
      </c>
      <c r="D200" t="s">
        <v>1296</v>
      </c>
      <c r="E200" t="s">
        <v>1297</v>
      </c>
      <c r="F200" t="s">
        <v>356</v>
      </c>
      <c r="G200" t="s">
        <v>786</v>
      </c>
      <c r="H200" t="s">
        <v>546</v>
      </c>
      <c r="I200" t="s">
        <v>376</v>
      </c>
      <c r="J200" t="s">
        <v>381</v>
      </c>
      <c r="K200" t="s">
        <v>155</v>
      </c>
      <c r="L200" s="54">
        <f>_xlfn.IFNA(_xlfn.XLOOKUP(Query1[[#This Row],[Contract Line Item Number (CLIN)]],'CPA New w POF'!$B$5:$B$3010,'CPA New w POF'!$Q$5:$Q$3010),"TBD")</f>
        <v>20.48</v>
      </c>
    </row>
    <row r="201" spans="1:12" x14ac:dyDescent="0.25">
      <c r="A201" t="s">
        <v>1303</v>
      </c>
      <c r="B201" t="str">
        <f>_xlfn.IFNA(_xlfn.XLOOKUP(Query1[[#This Row],[Contract Line Item Number (CLIN)]],'CPA New w POF'!$B$5:$B$3010,'CPA New w POF'!$C$5:$C$3010),"TBD")</f>
        <v>TM414PWEX16.3618A</v>
      </c>
      <c r="C201">
        <f>LEN(Query1[[#This Row],[CALCTRA Product Number]])</f>
        <v>17</v>
      </c>
      <c r="D201" t="s">
        <v>1296</v>
      </c>
      <c r="E201" t="s">
        <v>1297</v>
      </c>
      <c r="F201" t="s">
        <v>356</v>
      </c>
      <c r="G201" t="s">
        <v>966</v>
      </c>
      <c r="H201" t="s">
        <v>546</v>
      </c>
      <c r="I201" t="s">
        <v>376</v>
      </c>
      <c r="J201" t="s">
        <v>381</v>
      </c>
      <c r="K201" t="s">
        <v>155</v>
      </c>
      <c r="L201" s="54">
        <f>_xlfn.IFNA(_xlfn.XLOOKUP(Query1[[#This Row],[Contract Line Item Number (CLIN)]],'CPA New w POF'!$B$5:$B$3010,'CPA New w POF'!$Q$5:$Q$3010),"TBD")</f>
        <v>40.04</v>
      </c>
    </row>
    <row r="202" spans="1:12" x14ac:dyDescent="0.25">
      <c r="A202" t="s">
        <v>1304</v>
      </c>
      <c r="B202" t="str">
        <f>_xlfn.IFNA(_xlfn.XLOOKUP(Query1[[#This Row],[Contract Line Item Number (CLIN)]],'CPA New w POF'!$B$5:$B$3010,'CPA New w POF'!$C$5:$C$3010),"TBD")</f>
        <v>TM414PWNX16.2412A</v>
      </c>
      <c r="C202">
        <f>LEN(Query1[[#This Row],[CALCTRA Product Number]])</f>
        <v>17</v>
      </c>
      <c r="D202" t="s">
        <v>1296</v>
      </c>
      <c r="E202" t="s">
        <v>1297</v>
      </c>
      <c r="F202" t="s">
        <v>356</v>
      </c>
      <c r="G202" t="s">
        <v>786</v>
      </c>
      <c r="H202" t="s">
        <v>973</v>
      </c>
      <c r="I202" t="s">
        <v>376</v>
      </c>
      <c r="J202" t="s">
        <v>381</v>
      </c>
      <c r="K202" t="s">
        <v>155</v>
      </c>
      <c r="L202" s="54">
        <f>_xlfn.IFNA(_xlfn.XLOOKUP(Query1[[#This Row],[Contract Line Item Number (CLIN)]],'CPA New w POF'!$B$5:$B$3010,'CPA New w POF'!$Q$5:$Q$3010),"TBD")</f>
        <v>20.48</v>
      </c>
    </row>
    <row r="203" spans="1:12" x14ac:dyDescent="0.25">
      <c r="A203" t="s">
        <v>1305</v>
      </c>
      <c r="B203" t="str">
        <f>_xlfn.IFNA(_xlfn.XLOOKUP(Query1[[#This Row],[Contract Line Item Number (CLIN)]],'CPA New w POF'!$B$5:$B$3010,'CPA New w POF'!$C$5:$C$3010),"TBD")</f>
        <v>TM414PWNX16.3618A</v>
      </c>
      <c r="C203">
        <f>LEN(Query1[[#This Row],[CALCTRA Product Number]])</f>
        <v>17</v>
      </c>
      <c r="D203" t="s">
        <v>1296</v>
      </c>
      <c r="E203" t="s">
        <v>1297</v>
      </c>
      <c r="F203" t="s">
        <v>356</v>
      </c>
      <c r="G203" t="s">
        <v>966</v>
      </c>
      <c r="H203" t="s">
        <v>973</v>
      </c>
      <c r="I203" t="s">
        <v>376</v>
      </c>
      <c r="J203" t="s">
        <v>381</v>
      </c>
      <c r="K203" t="s">
        <v>155</v>
      </c>
      <c r="L203" s="54">
        <f>_xlfn.IFNA(_xlfn.XLOOKUP(Query1[[#This Row],[Contract Line Item Number (CLIN)]],'CPA New w POF'!$B$5:$B$3010,'CPA New w POF'!$Q$5:$Q$3010),"TBD")</f>
        <v>39.76</v>
      </c>
    </row>
    <row r="204" spans="1:12" x14ac:dyDescent="0.25">
      <c r="A204" t="s">
        <v>1306</v>
      </c>
      <c r="B204" t="str">
        <f>_xlfn.IFNA(_xlfn.XLOOKUP(Query1[[#This Row],[Contract Line Item Number (CLIN)]],'CPA New w POF'!$B$5:$B$3010,'CPA New w POF'!$C$5:$C$3010),"TBD")</f>
        <v>TM414PBFY16.2412A</v>
      </c>
      <c r="C204">
        <f>LEN(Query1[[#This Row],[CALCTRA Product Number]])</f>
        <v>17</v>
      </c>
      <c r="D204" t="s">
        <v>1296</v>
      </c>
      <c r="E204" t="s">
        <v>1297</v>
      </c>
      <c r="F204" t="s">
        <v>356</v>
      </c>
      <c r="G204" t="s">
        <v>786</v>
      </c>
      <c r="H204" t="s">
        <v>375</v>
      </c>
      <c r="I204" t="s">
        <v>376</v>
      </c>
      <c r="J204" t="s">
        <v>381</v>
      </c>
      <c r="K204" t="s">
        <v>155</v>
      </c>
      <c r="L204" s="54">
        <f>_xlfn.IFNA(_xlfn.XLOOKUP(Query1[[#This Row],[Contract Line Item Number (CLIN)]],'CPA New w POF'!$B$5:$B$3010,'CPA New w POF'!$Q$5:$Q$3010),"TBD")</f>
        <v>19.920000000000002</v>
      </c>
    </row>
    <row r="205" spans="1:12" x14ac:dyDescent="0.25">
      <c r="A205" t="s">
        <v>1307</v>
      </c>
      <c r="B205" t="str">
        <f>_xlfn.IFNA(_xlfn.XLOOKUP(Query1[[#This Row],[Contract Line Item Number (CLIN)]],'CPA New w POF'!$B$5:$B$3010,'CPA New w POF'!$C$5:$C$3010),"TBD")</f>
        <v>TM414PBFY16.3618A</v>
      </c>
      <c r="C205">
        <f>LEN(Query1[[#This Row],[CALCTRA Product Number]])</f>
        <v>17</v>
      </c>
      <c r="D205" t="s">
        <v>1296</v>
      </c>
      <c r="E205" t="s">
        <v>1297</v>
      </c>
      <c r="F205" t="s">
        <v>356</v>
      </c>
      <c r="G205" t="s">
        <v>966</v>
      </c>
      <c r="H205" t="s">
        <v>375</v>
      </c>
      <c r="I205" t="s">
        <v>376</v>
      </c>
      <c r="J205" t="s">
        <v>381</v>
      </c>
      <c r="K205" t="s">
        <v>155</v>
      </c>
      <c r="L205" s="54">
        <f>_xlfn.IFNA(_xlfn.XLOOKUP(Query1[[#This Row],[Contract Line Item Number (CLIN)]],'CPA New w POF'!$B$5:$B$3010,'CPA New w POF'!$Q$5:$Q$3010),"TBD")</f>
        <v>39.76</v>
      </c>
    </row>
    <row r="206" spans="1:12" x14ac:dyDescent="0.25">
      <c r="A206" t="s">
        <v>1310</v>
      </c>
      <c r="B206" t="str">
        <f>_xlfn.IFNA(_xlfn.XLOOKUP(Query1[[#This Row],[Contract Line Item Number (CLIN)]],'CPA New w POF'!$B$5:$B$3010,'CPA New w POF'!$C$5:$C$3010),"TBD")</f>
        <v>TM41APBWX86.3618A</v>
      </c>
      <c r="C206">
        <f>LEN(Query1[[#This Row],[CALCTRA Product Number]])</f>
        <v>17</v>
      </c>
      <c r="D206" t="s">
        <v>1311</v>
      </c>
      <c r="E206" t="s">
        <v>1312</v>
      </c>
      <c r="F206" t="s">
        <v>356</v>
      </c>
      <c r="G206" t="s">
        <v>966</v>
      </c>
      <c r="H206" t="s">
        <v>153</v>
      </c>
      <c r="I206" t="s">
        <v>154</v>
      </c>
      <c r="J206" t="s">
        <v>381</v>
      </c>
      <c r="K206" t="s">
        <v>155</v>
      </c>
      <c r="L206" s="54">
        <f>_xlfn.IFNA(_xlfn.XLOOKUP(Query1[[#This Row],[Contract Line Item Number (CLIN)]],'CPA New w POF'!$B$5:$B$3010,'CPA New w POF'!$Q$5:$Q$3010),"TBD")</f>
        <v>38.630000000000003</v>
      </c>
    </row>
    <row r="207" spans="1:12" x14ac:dyDescent="0.25">
      <c r="A207" t="s">
        <v>1313</v>
      </c>
      <c r="B207" t="str">
        <f>_xlfn.IFNA(_xlfn.XLOOKUP(Query1[[#This Row],[Contract Line Item Number (CLIN)]],'CPA New w POF'!$B$5:$B$3010,'CPA New w POF'!$C$5:$C$3010),"TBD")</f>
        <v>TM41APBWX86.2412A</v>
      </c>
      <c r="C207">
        <f>LEN(Query1[[#This Row],[CALCTRA Product Number]])</f>
        <v>17</v>
      </c>
      <c r="D207" t="s">
        <v>1311</v>
      </c>
      <c r="E207" t="s">
        <v>1312</v>
      </c>
      <c r="F207" t="s">
        <v>356</v>
      </c>
      <c r="G207" t="s">
        <v>786</v>
      </c>
      <c r="H207" t="s">
        <v>153</v>
      </c>
      <c r="I207" t="s">
        <v>154</v>
      </c>
      <c r="J207" t="s">
        <v>381</v>
      </c>
      <c r="K207" t="s">
        <v>155</v>
      </c>
      <c r="L207" s="54">
        <f>_xlfn.IFNA(_xlfn.XLOOKUP(Query1[[#This Row],[Contract Line Item Number (CLIN)]],'CPA New w POF'!$B$5:$B$3010,'CPA New w POF'!$Q$5:$Q$3010),"TBD")</f>
        <v>19.920000000000002</v>
      </c>
    </row>
    <row r="208" spans="1:12" x14ac:dyDescent="0.25">
      <c r="A208" t="s">
        <v>1317</v>
      </c>
      <c r="B208" t="str">
        <f>_xlfn.IFNA(_xlfn.XLOOKUP(Query1[[#This Row],[Contract Line Item Number (CLIN)]],'CPA New w POF'!$B$5:$B$3010,'CPA New w POF'!$C$5:$C$3010),"TBD")</f>
        <v>TM41APBFY16.2412A</v>
      </c>
      <c r="C208">
        <f>LEN(Query1[[#This Row],[CALCTRA Product Number]])</f>
        <v>17</v>
      </c>
      <c r="D208" t="s">
        <v>1311</v>
      </c>
      <c r="E208" t="s">
        <v>1312</v>
      </c>
      <c r="F208" t="s">
        <v>356</v>
      </c>
      <c r="G208" t="s">
        <v>786</v>
      </c>
      <c r="H208" t="s">
        <v>375</v>
      </c>
      <c r="I208" t="s">
        <v>376</v>
      </c>
      <c r="J208" t="s">
        <v>381</v>
      </c>
      <c r="K208" t="s">
        <v>155</v>
      </c>
      <c r="L208" s="54">
        <f>_xlfn.IFNA(_xlfn.XLOOKUP(Query1[[#This Row],[Contract Line Item Number (CLIN)]],'CPA New w POF'!$B$5:$B$3010,'CPA New w POF'!$Q$5:$Q$3010),"TBD")</f>
        <v>19.920000000000002</v>
      </c>
    </row>
    <row r="209" spans="1:12" x14ac:dyDescent="0.25">
      <c r="A209" t="s">
        <v>1318</v>
      </c>
      <c r="B209" t="str">
        <f>_xlfn.IFNA(_xlfn.XLOOKUP(Query1[[#This Row],[Contract Line Item Number (CLIN)]],'CPA New w POF'!$B$5:$B$3010,'CPA New w POF'!$C$5:$C$3010),"TBD")</f>
        <v>TM41APBFY16.3618A</v>
      </c>
      <c r="C209">
        <f>LEN(Query1[[#This Row],[CALCTRA Product Number]])</f>
        <v>17</v>
      </c>
      <c r="D209" t="s">
        <v>1311</v>
      </c>
      <c r="E209" t="s">
        <v>1312</v>
      </c>
      <c r="F209" t="s">
        <v>356</v>
      </c>
      <c r="G209" t="s">
        <v>966</v>
      </c>
      <c r="H209" t="s">
        <v>375</v>
      </c>
      <c r="I209" t="s">
        <v>376</v>
      </c>
      <c r="J209" t="s">
        <v>381</v>
      </c>
      <c r="K209" t="s">
        <v>155</v>
      </c>
      <c r="L209" s="54">
        <f>_xlfn.IFNA(_xlfn.XLOOKUP(Query1[[#This Row],[Contract Line Item Number (CLIN)]],'CPA New w POF'!$B$5:$B$3010,'CPA New w POF'!$Q$5:$Q$3010),"TBD")</f>
        <v>39.76</v>
      </c>
    </row>
    <row r="210" spans="1:12" x14ac:dyDescent="0.25">
      <c r="A210" t="s">
        <v>1319</v>
      </c>
      <c r="B210" t="str">
        <f>_xlfn.IFNA(_xlfn.XLOOKUP(Query1[[#This Row],[Contract Line Item Number (CLIN)]],'CPA New w POF'!$B$5:$B$3010,'CPA New w POF'!$C$5:$C$3010),"TBD")</f>
        <v>TM41PPBWX86.3618A</v>
      </c>
      <c r="C210">
        <f>LEN(Query1[[#This Row],[CALCTRA Product Number]])</f>
        <v>17</v>
      </c>
      <c r="D210" t="s">
        <v>1320</v>
      </c>
      <c r="E210" t="s">
        <v>1312</v>
      </c>
      <c r="F210" t="s">
        <v>356</v>
      </c>
      <c r="G210" t="s">
        <v>966</v>
      </c>
      <c r="H210" t="s">
        <v>153</v>
      </c>
      <c r="I210" t="s">
        <v>154</v>
      </c>
      <c r="J210" t="s">
        <v>381</v>
      </c>
      <c r="K210" t="s">
        <v>155</v>
      </c>
      <c r="L210" s="54">
        <f>_xlfn.IFNA(_xlfn.XLOOKUP(Query1[[#This Row],[Contract Line Item Number (CLIN)]],'CPA New w POF'!$B$5:$B$3010,'CPA New w POF'!$Q$5:$Q$3010),"TBD")</f>
        <v>38.630000000000003</v>
      </c>
    </row>
    <row r="211" spans="1:12" x14ac:dyDescent="0.25">
      <c r="A211" t="s">
        <v>1321</v>
      </c>
      <c r="B211" t="str">
        <f>_xlfn.IFNA(_xlfn.XLOOKUP(Query1[[#This Row],[Contract Line Item Number (CLIN)]],'CPA New w POF'!$B$5:$B$3010,'CPA New w POF'!$C$5:$C$3010),"TBD")</f>
        <v>TM41PPBWX86.2412A</v>
      </c>
      <c r="C211">
        <f>LEN(Query1[[#This Row],[CALCTRA Product Number]])</f>
        <v>17</v>
      </c>
      <c r="D211" t="s">
        <v>1320</v>
      </c>
      <c r="E211" t="s">
        <v>1312</v>
      </c>
      <c r="F211" t="s">
        <v>356</v>
      </c>
      <c r="G211" t="s">
        <v>786</v>
      </c>
      <c r="H211" t="s">
        <v>153</v>
      </c>
      <c r="I211" t="s">
        <v>154</v>
      </c>
      <c r="J211" t="s">
        <v>381</v>
      </c>
      <c r="K211" t="s">
        <v>155</v>
      </c>
      <c r="L211" s="54">
        <f>_xlfn.IFNA(_xlfn.XLOOKUP(Query1[[#This Row],[Contract Line Item Number (CLIN)]],'CPA New w POF'!$B$5:$B$3010,'CPA New w POF'!$Q$5:$Q$3010),"TBD")</f>
        <v>19.920000000000002</v>
      </c>
    </row>
    <row r="212" spans="1:12" x14ac:dyDescent="0.25">
      <c r="A212" t="s">
        <v>1325</v>
      </c>
      <c r="B212" t="str">
        <f>_xlfn.IFNA(_xlfn.XLOOKUP(Query1[[#This Row],[Contract Line Item Number (CLIN)]],'CPA New w POF'!$B$5:$B$3010,'CPA New w POF'!$C$5:$C$3010),"TBD")</f>
        <v>TM41PPWEX16.2412A</v>
      </c>
      <c r="C212">
        <f>LEN(Query1[[#This Row],[CALCTRA Product Number]])</f>
        <v>17</v>
      </c>
      <c r="D212" t="s">
        <v>1320</v>
      </c>
      <c r="E212" t="s">
        <v>1312</v>
      </c>
      <c r="F212" t="s">
        <v>356</v>
      </c>
      <c r="G212" t="s">
        <v>786</v>
      </c>
      <c r="H212" t="s">
        <v>546</v>
      </c>
      <c r="I212" t="s">
        <v>376</v>
      </c>
      <c r="J212" t="s">
        <v>381</v>
      </c>
      <c r="K212" t="s">
        <v>155</v>
      </c>
      <c r="L212" s="54">
        <f>_xlfn.IFNA(_xlfn.XLOOKUP(Query1[[#This Row],[Contract Line Item Number (CLIN)]],'CPA New w POF'!$B$5:$B$3010,'CPA New w POF'!$Q$5:$Q$3010),"TBD")</f>
        <v>20.48</v>
      </c>
    </row>
    <row r="213" spans="1:12" x14ac:dyDescent="0.25">
      <c r="A213" t="s">
        <v>1326</v>
      </c>
      <c r="B213" t="str">
        <f>_xlfn.IFNA(_xlfn.XLOOKUP(Query1[[#This Row],[Contract Line Item Number (CLIN)]],'CPA New w POF'!$B$5:$B$3010,'CPA New w POF'!$C$5:$C$3010),"TBD")</f>
        <v>TM41PPWEX16.3618A</v>
      </c>
      <c r="C213">
        <f>LEN(Query1[[#This Row],[CALCTRA Product Number]])</f>
        <v>17</v>
      </c>
      <c r="D213" t="s">
        <v>1320</v>
      </c>
      <c r="E213" t="s">
        <v>1312</v>
      </c>
      <c r="F213" t="s">
        <v>356</v>
      </c>
      <c r="G213" t="s">
        <v>966</v>
      </c>
      <c r="H213" t="s">
        <v>546</v>
      </c>
      <c r="I213" t="s">
        <v>376</v>
      </c>
      <c r="J213" t="s">
        <v>381</v>
      </c>
      <c r="K213" t="s">
        <v>155</v>
      </c>
      <c r="L213" s="54">
        <f>_xlfn.IFNA(_xlfn.XLOOKUP(Query1[[#This Row],[Contract Line Item Number (CLIN)]],'CPA New w POF'!$B$5:$B$3010,'CPA New w POF'!$Q$5:$Q$3010),"TBD")</f>
        <v>40.04</v>
      </c>
    </row>
    <row r="214" spans="1:12" x14ac:dyDescent="0.25">
      <c r="A214" t="s">
        <v>1327</v>
      </c>
      <c r="B214" t="str">
        <f>_xlfn.IFNA(_xlfn.XLOOKUP(Query1[[#This Row],[Contract Line Item Number (CLIN)]],'CPA New w POF'!$B$5:$B$3010,'CPA New w POF'!$C$5:$C$3010),"TBD")</f>
        <v>TM41PPWNX16.2412A</v>
      </c>
      <c r="C214">
        <f>LEN(Query1[[#This Row],[CALCTRA Product Number]])</f>
        <v>17</v>
      </c>
      <c r="D214" t="s">
        <v>1320</v>
      </c>
      <c r="E214" t="s">
        <v>1312</v>
      </c>
      <c r="F214" t="s">
        <v>356</v>
      </c>
      <c r="G214" t="s">
        <v>786</v>
      </c>
      <c r="H214" t="s">
        <v>973</v>
      </c>
      <c r="I214" t="s">
        <v>376</v>
      </c>
      <c r="J214" t="s">
        <v>381</v>
      </c>
      <c r="K214" t="s">
        <v>155</v>
      </c>
      <c r="L214" s="54">
        <f>_xlfn.IFNA(_xlfn.XLOOKUP(Query1[[#This Row],[Contract Line Item Number (CLIN)]],'CPA New w POF'!$B$5:$B$3010,'CPA New w POF'!$Q$5:$Q$3010),"TBD")</f>
        <v>20.48</v>
      </c>
    </row>
    <row r="215" spans="1:12" x14ac:dyDescent="0.25">
      <c r="A215" t="s">
        <v>1328</v>
      </c>
      <c r="B215" t="str">
        <f>_xlfn.IFNA(_xlfn.XLOOKUP(Query1[[#This Row],[Contract Line Item Number (CLIN)]],'CPA New w POF'!$B$5:$B$3010,'CPA New w POF'!$C$5:$C$3010),"TBD")</f>
        <v>TM41PPWNX16.3618A</v>
      </c>
      <c r="C215">
        <f>LEN(Query1[[#This Row],[CALCTRA Product Number]])</f>
        <v>17</v>
      </c>
      <c r="D215" t="s">
        <v>1320</v>
      </c>
      <c r="E215" t="s">
        <v>1312</v>
      </c>
      <c r="F215" t="s">
        <v>356</v>
      </c>
      <c r="G215" t="s">
        <v>966</v>
      </c>
      <c r="H215" t="s">
        <v>973</v>
      </c>
      <c r="I215" t="s">
        <v>376</v>
      </c>
      <c r="J215" t="s">
        <v>381</v>
      </c>
      <c r="K215" t="s">
        <v>155</v>
      </c>
      <c r="L215" s="54">
        <f>_xlfn.IFNA(_xlfn.XLOOKUP(Query1[[#This Row],[Contract Line Item Number (CLIN)]],'CPA New w POF'!$B$5:$B$3010,'CPA New w POF'!$Q$5:$Q$3010),"TBD")</f>
        <v>39.76</v>
      </c>
    </row>
    <row r="216" spans="1:12" x14ac:dyDescent="0.25">
      <c r="A216" t="s">
        <v>1329</v>
      </c>
      <c r="B216" t="str">
        <f>_xlfn.IFNA(_xlfn.XLOOKUP(Query1[[#This Row],[Contract Line Item Number (CLIN)]],'CPA New w POF'!$B$5:$B$3010,'CPA New w POF'!$C$5:$C$3010),"TBD")</f>
        <v>TM41PPBFY16.2412A</v>
      </c>
      <c r="C216">
        <f>LEN(Query1[[#This Row],[CALCTRA Product Number]])</f>
        <v>17</v>
      </c>
      <c r="D216" t="s">
        <v>1320</v>
      </c>
      <c r="E216" t="s">
        <v>1312</v>
      </c>
      <c r="F216" t="s">
        <v>356</v>
      </c>
      <c r="G216" t="s">
        <v>786</v>
      </c>
      <c r="H216" t="s">
        <v>375</v>
      </c>
      <c r="I216" t="s">
        <v>376</v>
      </c>
      <c r="J216" t="s">
        <v>381</v>
      </c>
      <c r="K216" t="s">
        <v>155</v>
      </c>
      <c r="L216" s="54">
        <f>_xlfn.IFNA(_xlfn.XLOOKUP(Query1[[#This Row],[Contract Line Item Number (CLIN)]],'CPA New w POF'!$B$5:$B$3010,'CPA New w POF'!$Q$5:$Q$3010),"TBD")</f>
        <v>19.920000000000002</v>
      </c>
    </row>
    <row r="217" spans="1:12" x14ac:dyDescent="0.25">
      <c r="A217" t="s">
        <v>1330</v>
      </c>
      <c r="B217" t="str">
        <f>_xlfn.IFNA(_xlfn.XLOOKUP(Query1[[#This Row],[Contract Line Item Number (CLIN)]],'CPA New w POF'!$B$5:$B$3010,'CPA New w POF'!$C$5:$C$3010),"TBD")</f>
        <v>TM41PPBFY16.3618A</v>
      </c>
      <c r="C217">
        <f>LEN(Query1[[#This Row],[CALCTRA Product Number]])</f>
        <v>17</v>
      </c>
      <c r="D217" t="s">
        <v>1320</v>
      </c>
      <c r="E217" t="s">
        <v>1312</v>
      </c>
      <c r="F217" t="s">
        <v>356</v>
      </c>
      <c r="G217" t="s">
        <v>966</v>
      </c>
      <c r="H217" t="s">
        <v>375</v>
      </c>
      <c r="I217" t="s">
        <v>376</v>
      </c>
      <c r="J217" t="s">
        <v>381</v>
      </c>
      <c r="K217" t="s">
        <v>155</v>
      </c>
      <c r="L217" s="54">
        <f>_xlfn.IFNA(_xlfn.XLOOKUP(Query1[[#This Row],[Contract Line Item Number (CLIN)]],'CPA New w POF'!$B$5:$B$3010,'CPA New w POF'!$Q$5:$Q$3010),"TBD")</f>
        <v>39.76</v>
      </c>
    </row>
    <row r="218" spans="1:12" x14ac:dyDescent="0.25">
      <c r="A218" t="s">
        <v>1331</v>
      </c>
      <c r="B218" t="str">
        <f>_xlfn.IFNA(_xlfn.XLOOKUP(Query1[[#This Row],[Contract Line Item Number (CLIN)]],'CPA New w POF'!$B$5:$B$3010,'CPA New w POF'!$C$5:$C$3010),"TBD")</f>
        <v>TM42PPBWX86.3618A</v>
      </c>
      <c r="C218">
        <f>LEN(Query1[[#This Row],[CALCTRA Product Number]])</f>
        <v>17</v>
      </c>
      <c r="D218" t="s">
        <v>1332</v>
      </c>
      <c r="E218" t="s">
        <v>1333</v>
      </c>
      <c r="F218" t="s">
        <v>356</v>
      </c>
      <c r="G218" t="s">
        <v>966</v>
      </c>
      <c r="H218" t="s">
        <v>153</v>
      </c>
      <c r="I218" t="s">
        <v>154</v>
      </c>
      <c r="J218" t="s">
        <v>381</v>
      </c>
      <c r="K218" t="s">
        <v>155</v>
      </c>
      <c r="L218" s="54">
        <f>_xlfn.IFNA(_xlfn.XLOOKUP(Query1[[#This Row],[Contract Line Item Number (CLIN)]],'CPA New w POF'!$B$5:$B$3010,'CPA New w POF'!$Q$5:$Q$3010),"TBD")</f>
        <v>38.630000000000003</v>
      </c>
    </row>
    <row r="219" spans="1:12" x14ac:dyDescent="0.25">
      <c r="A219" t="s">
        <v>1334</v>
      </c>
      <c r="B219" t="str">
        <f>_xlfn.IFNA(_xlfn.XLOOKUP(Query1[[#This Row],[Contract Line Item Number (CLIN)]],'CPA New w POF'!$B$5:$B$3010,'CPA New w POF'!$C$5:$C$3010),"TBD")</f>
        <v>TM42PPBWX86.2412A</v>
      </c>
      <c r="C219">
        <f>LEN(Query1[[#This Row],[CALCTRA Product Number]])</f>
        <v>17</v>
      </c>
      <c r="D219" t="s">
        <v>1332</v>
      </c>
      <c r="E219" t="s">
        <v>1333</v>
      </c>
      <c r="F219" t="s">
        <v>356</v>
      </c>
      <c r="G219" t="s">
        <v>786</v>
      </c>
      <c r="H219" t="s">
        <v>153</v>
      </c>
      <c r="I219" t="s">
        <v>154</v>
      </c>
      <c r="J219" t="s">
        <v>381</v>
      </c>
      <c r="K219" t="s">
        <v>155</v>
      </c>
      <c r="L219" s="54">
        <f>_xlfn.IFNA(_xlfn.XLOOKUP(Query1[[#This Row],[Contract Line Item Number (CLIN)]],'CPA New w POF'!$B$5:$B$3010,'CPA New w POF'!$Q$5:$Q$3010),"TBD")</f>
        <v>19.920000000000002</v>
      </c>
    </row>
    <row r="220" spans="1:12" x14ac:dyDescent="0.25">
      <c r="A220" t="s">
        <v>1338</v>
      </c>
      <c r="B220" t="str">
        <f>_xlfn.IFNA(_xlfn.XLOOKUP(Query1[[#This Row],[Contract Line Item Number (CLIN)]],'CPA New w POF'!$B$5:$B$3010,'CPA New w POF'!$C$5:$C$3010),"TBD")</f>
        <v>TM42PPWEX16.2412A</v>
      </c>
      <c r="C220">
        <f>LEN(Query1[[#This Row],[CALCTRA Product Number]])</f>
        <v>17</v>
      </c>
      <c r="D220" t="s">
        <v>1332</v>
      </c>
      <c r="E220" t="s">
        <v>1333</v>
      </c>
      <c r="F220" t="s">
        <v>356</v>
      </c>
      <c r="G220" t="s">
        <v>786</v>
      </c>
      <c r="H220" t="s">
        <v>546</v>
      </c>
      <c r="I220" t="s">
        <v>376</v>
      </c>
      <c r="J220" t="s">
        <v>381</v>
      </c>
      <c r="K220" t="s">
        <v>155</v>
      </c>
      <c r="L220" s="54">
        <f>_xlfn.IFNA(_xlfn.XLOOKUP(Query1[[#This Row],[Contract Line Item Number (CLIN)]],'CPA New w POF'!$B$5:$B$3010,'CPA New w POF'!$Q$5:$Q$3010),"TBD")</f>
        <v>20.48</v>
      </c>
    </row>
    <row r="221" spans="1:12" x14ac:dyDescent="0.25">
      <c r="A221" t="s">
        <v>1339</v>
      </c>
      <c r="B221" t="str">
        <f>_xlfn.IFNA(_xlfn.XLOOKUP(Query1[[#This Row],[Contract Line Item Number (CLIN)]],'CPA New w POF'!$B$5:$B$3010,'CPA New w POF'!$C$5:$C$3010),"TBD")</f>
        <v>TM42PPWNX16.2412A</v>
      </c>
      <c r="C221">
        <f>LEN(Query1[[#This Row],[CALCTRA Product Number]])</f>
        <v>17</v>
      </c>
      <c r="D221" t="s">
        <v>1332</v>
      </c>
      <c r="E221" t="s">
        <v>1333</v>
      </c>
      <c r="F221" t="s">
        <v>356</v>
      </c>
      <c r="G221" t="s">
        <v>786</v>
      </c>
      <c r="H221" t="s">
        <v>973</v>
      </c>
      <c r="I221" t="s">
        <v>376</v>
      </c>
      <c r="J221" t="s">
        <v>381</v>
      </c>
      <c r="K221" t="s">
        <v>155</v>
      </c>
      <c r="L221" s="54">
        <f>_xlfn.IFNA(_xlfn.XLOOKUP(Query1[[#This Row],[Contract Line Item Number (CLIN)]],'CPA New w POF'!$B$5:$B$3010,'CPA New w POF'!$Q$5:$Q$3010),"TBD")</f>
        <v>20.48</v>
      </c>
    </row>
    <row r="222" spans="1:12" x14ac:dyDescent="0.25">
      <c r="A222" t="s">
        <v>1340</v>
      </c>
      <c r="B222" t="str">
        <f>_xlfn.IFNA(_xlfn.XLOOKUP(Query1[[#This Row],[Contract Line Item Number (CLIN)]],'CPA New w POF'!$B$5:$B$3010,'CPA New w POF'!$C$5:$C$3010),"TBD")</f>
        <v>TM42PPWNX16.3618A</v>
      </c>
      <c r="C222">
        <f>LEN(Query1[[#This Row],[CALCTRA Product Number]])</f>
        <v>17</v>
      </c>
      <c r="D222" t="s">
        <v>1332</v>
      </c>
      <c r="E222" t="s">
        <v>1333</v>
      </c>
      <c r="F222" t="s">
        <v>356</v>
      </c>
      <c r="G222" t="s">
        <v>966</v>
      </c>
      <c r="H222" t="s">
        <v>973</v>
      </c>
      <c r="I222" t="s">
        <v>376</v>
      </c>
      <c r="J222" t="s">
        <v>381</v>
      </c>
      <c r="K222" t="s">
        <v>155</v>
      </c>
      <c r="L222" s="54">
        <f>_xlfn.IFNA(_xlfn.XLOOKUP(Query1[[#This Row],[Contract Line Item Number (CLIN)]],'CPA New w POF'!$B$5:$B$3010,'CPA New w POF'!$Q$5:$Q$3010),"TBD")</f>
        <v>39.76</v>
      </c>
    </row>
    <row r="223" spans="1:12" x14ac:dyDescent="0.25">
      <c r="A223" t="s">
        <v>1341</v>
      </c>
      <c r="B223" t="str">
        <f>_xlfn.IFNA(_xlfn.XLOOKUP(Query1[[#This Row],[Contract Line Item Number (CLIN)]],'CPA New w POF'!$B$5:$B$3010,'CPA New w POF'!$C$5:$C$3010),"TBD")</f>
        <v>TM42PPBFY16.2412A</v>
      </c>
      <c r="C223">
        <f>LEN(Query1[[#This Row],[CALCTRA Product Number]])</f>
        <v>17</v>
      </c>
      <c r="D223" t="s">
        <v>1332</v>
      </c>
      <c r="E223" t="s">
        <v>1333</v>
      </c>
      <c r="F223" t="s">
        <v>356</v>
      </c>
      <c r="G223" t="s">
        <v>786</v>
      </c>
      <c r="H223" t="s">
        <v>375</v>
      </c>
      <c r="I223" t="s">
        <v>376</v>
      </c>
      <c r="J223" t="s">
        <v>381</v>
      </c>
      <c r="K223" t="s">
        <v>155</v>
      </c>
      <c r="L223" s="54">
        <f>_xlfn.IFNA(_xlfn.XLOOKUP(Query1[[#This Row],[Contract Line Item Number (CLIN)]],'CPA New w POF'!$B$5:$B$3010,'CPA New w POF'!$Q$5:$Q$3010),"TBD")</f>
        <v>19.920000000000002</v>
      </c>
    </row>
    <row r="224" spans="1:12" x14ac:dyDescent="0.25">
      <c r="A224" t="s">
        <v>1342</v>
      </c>
      <c r="B224" t="str">
        <f>_xlfn.IFNA(_xlfn.XLOOKUP(Query1[[#This Row],[Contract Line Item Number (CLIN)]],'CPA New w POF'!$B$5:$B$3010,'CPA New w POF'!$C$5:$C$3010),"TBD")</f>
        <v>TM42PPBFY16.3618A</v>
      </c>
      <c r="C224">
        <f>LEN(Query1[[#This Row],[CALCTRA Product Number]])</f>
        <v>17</v>
      </c>
      <c r="D224" t="s">
        <v>1332</v>
      </c>
      <c r="E224" t="s">
        <v>1333</v>
      </c>
      <c r="F224" t="s">
        <v>356</v>
      </c>
      <c r="G224" t="s">
        <v>966</v>
      </c>
      <c r="H224" t="s">
        <v>375</v>
      </c>
      <c r="I224" t="s">
        <v>376</v>
      </c>
      <c r="J224" t="s">
        <v>381</v>
      </c>
      <c r="K224" t="s">
        <v>155</v>
      </c>
      <c r="L224" s="54">
        <f>_xlfn.IFNA(_xlfn.XLOOKUP(Query1[[#This Row],[Contract Line Item Number (CLIN)]],'CPA New w POF'!$B$5:$B$3010,'CPA New w POF'!$Q$5:$Q$3010),"TBD")</f>
        <v>39.76</v>
      </c>
    </row>
    <row r="225" spans="1:12" x14ac:dyDescent="0.25">
      <c r="A225" t="s">
        <v>1343</v>
      </c>
      <c r="B225" t="str">
        <f>_xlfn.IFNA(_xlfn.XLOOKUP(Query1[[#This Row],[Contract Line Item Number (CLIN)]],'CPA New w POF'!$B$5:$B$3010,'CPA New w POF'!$C$5:$C$3010),"TBD")</f>
        <v>TM43PPBWX86.2412A</v>
      </c>
      <c r="C225">
        <f>LEN(Query1[[#This Row],[CALCTRA Product Number]])</f>
        <v>17</v>
      </c>
      <c r="D225" t="s">
        <v>1344</v>
      </c>
      <c r="E225" t="s">
        <v>1345</v>
      </c>
      <c r="F225" t="s">
        <v>356</v>
      </c>
      <c r="G225" t="s">
        <v>786</v>
      </c>
      <c r="H225" t="s">
        <v>153</v>
      </c>
      <c r="I225" t="s">
        <v>154</v>
      </c>
      <c r="J225" t="s">
        <v>381</v>
      </c>
      <c r="K225" t="s">
        <v>155</v>
      </c>
      <c r="L225" s="54">
        <f>_xlfn.IFNA(_xlfn.XLOOKUP(Query1[[#This Row],[Contract Line Item Number (CLIN)]],'CPA New w POF'!$B$5:$B$3010,'CPA New w POF'!$Q$5:$Q$3010),"TBD")</f>
        <v>19.63</v>
      </c>
    </row>
    <row r="226" spans="1:12" x14ac:dyDescent="0.25">
      <c r="A226" t="s">
        <v>1346</v>
      </c>
      <c r="B226" t="str">
        <f>_xlfn.IFNA(_xlfn.XLOOKUP(Query1[[#This Row],[Contract Line Item Number (CLIN)]],'CPA New w POF'!$B$5:$B$3010,'CPA New w POF'!$C$5:$C$3010),"TBD")</f>
        <v>TM43PPBWX86.3618A</v>
      </c>
      <c r="C226">
        <f>LEN(Query1[[#This Row],[CALCTRA Product Number]])</f>
        <v>17</v>
      </c>
      <c r="D226" t="s">
        <v>1344</v>
      </c>
      <c r="E226" t="s">
        <v>1345</v>
      </c>
      <c r="F226" t="s">
        <v>356</v>
      </c>
      <c r="G226" t="s">
        <v>966</v>
      </c>
      <c r="H226" t="s">
        <v>153</v>
      </c>
      <c r="I226" t="s">
        <v>154</v>
      </c>
      <c r="J226" t="s">
        <v>381</v>
      </c>
      <c r="K226" t="s">
        <v>155</v>
      </c>
      <c r="L226" s="54">
        <f>_xlfn.IFNA(_xlfn.XLOOKUP(Query1[[#This Row],[Contract Line Item Number (CLIN)]],'CPA New w POF'!$B$5:$B$3010,'CPA New w POF'!$Q$5:$Q$3010),"TBD")</f>
        <v>38.630000000000003</v>
      </c>
    </row>
    <row r="227" spans="1:12" x14ac:dyDescent="0.25">
      <c r="A227" t="s">
        <v>1350</v>
      </c>
      <c r="B227" t="str">
        <f>_xlfn.IFNA(_xlfn.XLOOKUP(Query1[[#This Row],[Contract Line Item Number (CLIN)]],'CPA New w POF'!$B$5:$B$3010,'CPA New w POF'!$C$5:$C$3010),"TBD")</f>
        <v>TM43PPWEX16.2412A</v>
      </c>
      <c r="C227">
        <f>LEN(Query1[[#This Row],[CALCTRA Product Number]])</f>
        <v>17</v>
      </c>
      <c r="D227" t="s">
        <v>1344</v>
      </c>
      <c r="E227" t="s">
        <v>1345</v>
      </c>
      <c r="F227" t="s">
        <v>356</v>
      </c>
      <c r="G227" t="s">
        <v>786</v>
      </c>
      <c r="H227" t="s">
        <v>546</v>
      </c>
      <c r="I227" t="s">
        <v>376</v>
      </c>
      <c r="J227" t="s">
        <v>381</v>
      </c>
      <c r="K227" t="s">
        <v>155</v>
      </c>
      <c r="L227" s="54">
        <f>_xlfn.IFNA(_xlfn.XLOOKUP(Query1[[#This Row],[Contract Line Item Number (CLIN)]],'CPA New w POF'!$B$5:$B$3010,'CPA New w POF'!$Q$5:$Q$3010),"TBD")</f>
        <v>20.48</v>
      </c>
    </row>
    <row r="228" spans="1:12" x14ac:dyDescent="0.25">
      <c r="A228" t="s">
        <v>1351</v>
      </c>
      <c r="B228" t="str">
        <f>_xlfn.IFNA(_xlfn.XLOOKUP(Query1[[#This Row],[Contract Line Item Number (CLIN)]],'CPA New w POF'!$B$5:$B$3010,'CPA New w POF'!$C$5:$C$3010),"TBD")</f>
        <v>TM43PPWEX16.3618A</v>
      </c>
      <c r="C228">
        <f>LEN(Query1[[#This Row],[CALCTRA Product Number]])</f>
        <v>17</v>
      </c>
      <c r="D228" t="s">
        <v>1344</v>
      </c>
      <c r="E228" t="s">
        <v>1345</v>
      </c>
      <c r="F228" t="s">
        <v>356</v>
      </c>
      <c r="G228" t="s">
        <v>966</v>
      </c>
      <c r="H228" t="s">
        <v>546</v>
      </c>
      <c r="I228" t="s">
        <v>376</v>
      </c>
      <c r="J228" t="s">
        <v>381</v>
      </c>
      <c r="K228" t="s">
        <v>155</v>
      </c>
      <c r="L228" s="54">
        <f>_xlfn.IFNA(_xlfn.XLOOKUP(Query1[[#This Row],[Contract Line Item Number (CLIN)]],'CPA New w POF'!$B$5:$B$3010,'CPA New w POF'!$Q$5:$Q$3010),"TBD")</f>
        <v>40.04</v>
      </c>
    </row>
    <row r="229" spans="1:12" x14ac:dyDescent="0.25">
      <c r="A229" t="s">
        <v>1352</v>
      </c>
      <c r="B229" t="str">
        <f>_xlfn.IFNA(_xlfn.XLOOKUP(Query1[[#This Row],[Contract Line Item Number (CLIN)]],'CPA New w POF'!$B$5:$B$3010,'CPA New w POF'!$C$5:$C$3010),"TBD")</f>
        <v>TM43PPWNX16.2412A</v>
      </c>
      <c r="C229">
        <f>LEN(Query1[[#This Row],[CALCTRA Product Number]])</f>
        <v>17</v>
      </c>
      <c r="D229" t="s">
        <v>1344</v>
      </c>
      <c r="E229" t="s">
        <v>1345</v>
      </c>
      <c r="F229" t="s">
        <v>356</v>
      </c>
      <c r="G229" t="s">
        <v>786</v>
      </c>
      <c r="H229" t="s">
        <v>973</v>
      </c>
      <c r="I229" t="s">
        <v>376</v>
      </c>
      <c r="J229" t="s">
        <v>381</v>
      </c>
      <c r="K229" t="s">
        <v>155</v>
      </c>
      <c r="L229" s="54">
        <f>_xlfn.IFNA(_xlfn.XLOOKUP(Query1[[#This Row],[Contract Line Item Number (CLIN)]],'CPA New w POF'!$B$5:$B$3010,'CPA New w POF'!$Q$5:$Q$3010),"TBD")</f>
        <v>20.48</v>
      </c>
    </row>
    <row r="230" spans="1:12" x14ac:dyDescent="0.25">
      <c r="A230" t="s">
        <v>1353</v>
      </c>
      <c r="B230" t="str">
        <f>_xlfn.IFNA(_xlfn.XLOOKUP(Query1[[#This Row],[Contract Line Item Number (CLIN)]],'CPA New w POF'!$B$5:$B$3010,'CPA New w POF'!$C$5:$C$3010),"TBD")</f>
        <v>TM43PPWNX16.3618A</v>
      </c>
      <c r="C230">
        <f>LEN(Query1[[#This Row],[CALCTRA Product Number]])</f>
        <v>17</v>
      </c>
      <c r="D230" t="s">
        <v>1344</v>
      </c>
      <c r="E230" t="s">
        <v>1345</v>
      </c>
      <c r="F230" t="s">
        <v>356</v>
      </c>
      <c r="G230" t="s">
        <v>966</v>
      </c>
      <c r="H230" t="s">
        <v>973</v>
      </c>
      <c r="I230" t="s">
        <v>376</v>
      </c>
      <c r="J230" t="s">
        <v>381</v>
      </c>
      <c r="K230" t="s">
        <v>155</v>
      </c>
      <c r="L230" s="54">
        <f>_xlfn.IFNA(_xlfn.XLOOKUP(Query1[[#This Row],[Contract Line Item Number (CLIN)]],'CPA New w POF'!$B$5:$B$3010,'CPA New w POF'!$Q$5:$Q$3010),"TBD")</f>
        <v>39.76</v>
      </c>
    </row>
    <row r="231" spans="1:12" x14ac:dyDescent="0.25">
      <c r="A231" t="s">
        <v>1354</v>
      </c>
      <c r="B231" t="str">
        <f>_xlfn.IFNA(_xlfn.XLOOKUP(Query1[[#This Row],[Contract Line Item Number (CLIN)]],'CPA New w POF'!$B$5:$B$3010,'CPA New w POF'!$C$5:$C$3010),"TBD")</f>
        <v>TM43PPBFY16.2412A</v>
      </c>
      <c r="C231">
        <f>LEN(Query1[[#This Row],[CALCTRA Product Number]])</f>
        <v>17</v>
      </c>
      <c r="D231" t="s">
        <v>1344</v>
      </c>
      <c r="E231" t="s">
        <v>1345</v>
      </c>
      <c r="F231" t="s">
        <v>356</v>
      </c>
      <c r="G231" t="s">
        <v>786</v>
      </c>
      <c r="H231" t="s">
        <v>375</v>
      </c>
      <c r="I231" t="s">
        <v>376</v>
      </c>
      <c r="J231" t="s">
        <v>381</v>
      </c>
      <c r="K231" t="s">
        <v>155</v>
      </c>
      <c r="L231" s="54">
        <f>_xlfn.IFNA(_xlfn.XLOOKUP(Query1[[#This Row],[Contract Line Item Number (CLIN)]],'CPA New w POF'!$B$5:$B$3010,'CPA New w POF'!$Q$5:$Q$3010),"TBD")</f>
        <v>19.920000000000002</v>
      </c>
    </row>
    <row r="232" spans="1:12" x14ac:dyDescent="0.25">
      <c r="A232" t="s">
        <v>1355</v>
      </c>
      <c r="B232" t="str">
        <f>_xlfn.IFNA(_xlfn.XLOOKUP(Query1[[#This Row],[Contract Line Item Number (CLIN)]],'CPA New w POF'!$B$5:$B$3010,'CPA New w POF'!$C$5:$C$3010),"TBD")</f>
        <v>TM43PPBFY16.3618A</v>
      </c>
      <c r="C232">
        <f>LEN(Query1[[#This Row],[CALCTRA Product Number]])</f>
        <v>17</v>
      </c>
      <c r="D232" t="s">
        <v>1344</v>
      </c>
      <c r="E232" t="s">
        <v>1345</v>
      </c>
      <c r="F232" t="s">
        <v>356</v>
      </c>
      <c r="G232" t="s">
        <v>966</v>
      </c>
      <c r="H232" t="s">
        <v>375</v>
      </c>
      <c r="I232" t="s">
        <v>376</v>
      </c>
      <c r="J232" t="s">
        <v>381</v>
      </c>
      <c r="K232" t="s">
        <v>155</v>
      </c>
      <c r="L232" s="54">
        <f>_xlfn.IFNA(_xlfn.XLOOKUP(Query1[[#This Row],[Contract Line Item Number (CLIN)]],'CPA New w POF'!$B$5:$B$3010,'CPA New w POF'!$Q$5:$Q$3010),"TBD")</f>
        <v>39.76</v>
      </c>
    </row>
    <row r="233" spans="1:12" x14ac:dyDescent="0.25">
      <c r="A233" t="s">
        <v>1356</v>
      </c>
      <c r="B233" t="str">
        <f>_xlfn.IFNA(_xlfn.XLOOKUP(Query1[[#This Row],[Contract Line Item Number (CLIN)]],'CPA New w POF'!$B$5:$B$3010,'CPA New w POF'!$C$5:$C$3010),"TBD")</f>
        <v>TM44PPBWX86.2412A</v>
      </c>
      <c r="C233">
        <f>LEN(Query1[[#This Row],[CALCTRA Product Number]])</f>
        <v>17</v>
      </c>
      <c r="D233" t="s">
        <v>1357</v>
      </c>
      <c r="E233" t="s">
        <v>1358</v>
      </c>
      <c r="F233" t="s">
        <v>356</v>
      </c>
      <c r="G233" t="s">
        <v>786</v>
      </c>
      <c r="H233" t="s">
        <v>153</v>
      </c>
      <c r="I233" t="s">
        <v>154</v>
      </c>
      <c r="J233" t="s">
        <v>381</v>
      </c>
      <c r="K233" t="s">
        <v>155</v>
      </c>
      <c r="L233" s="54">
        <f>_xlfn.IFNA(_xlfn.XLOOKUP(Query1[[#This Row],[Contract Line Item Number (CLIN)]],'CPA New w POF'!$B$5:$B$3010,'CPA New w POF'!$Q$5:$Q$3010),"TBD")</f>
        <v>19.63</v>
      </c>
    </row>
    <row r="234" spans="1:12" x14ac:dyDescent="0.25">
      <c r="A234" t="s">
        <v>1359</v>
      </c>
      <c r="B234" t="str">
        <f>_xlfn.IFNA(_xlfn.XLOOKUP(Query1[[#This Row],[Contract Line Item Number (CLIN)]],'CPA New w POF'!$B$5:$B$3010,'CPA New w POF'!$C$5:$C$3010),"TBD")</f>
        <v>TM44PPBWX86.3618A</v>
      </c>
      <c r="C234">
        <f>LEN(Query1[[#This Row],[CALCTRA Product Number]])</f>
        <v>17</v>
      </c>
      <c r="D234" t="s">
        <v>1357</v>
      </c>
      <c r="E234" t="s">
        <v>1358</v>
      </c>
      <c r="F234" t="s">
        <v>356</v>
      </c>
      <c r="G234" t="s">
        <v>966</v>
      </c>
      <c r="H234" t="s">
        <v>153</v>
      </c>
      <c r="I234" t="s">
        <v>154</v>
      </c>
      <c r="J234" t="s">
        <v>381</v>
      </c>
      <c r="K234" t="s">
        <v>155</v>
      </c>
      <c r="L234" s="54">
        <f>_xlfn.IFNA(_xlfn.XLOOKUP(Query1[[#This Row],[Contract Line Item Number (CLIN)]],'CPA New w POF'!$B$5:$B$3010,'CPA New w POF'!$Q$5:$Q$3010),"TBD")</f>
        <v>38.630000000000003</v>
      </c>
    </row>
    <row r="235" spans="1:12" x14ac:dyDescent="0.25">
      <c r="A235" t="s">
        <v>1362</v>
      </c>
      <c r="B235" t="str">
        <f>_xlfn.IFNA(_xlfn.XLOOKUP(Query1[[#This Row],[Contract Line Item Number (CLIN)]],'CPA New w POF'!$B$5:$B$3010,'CPA New w POF'!$C$5:$C$3010),"TBD")</f>
        <v>TM44PPWEX16.2412A</v>
      </c>
      <c r="C235">
        <f>LEN(Query1[[#This Row],[CALCTRA Product Number]])</f>
        <v>17</v>
      </c>
      <c r="D235" t="s">
        <v>1357</v>
      </c>
      <c r="E235" t="s">
        <v>1358</v>
      </c>
      <c r="F235" t="s">
        <v>356</v>
      </c>
      <c r="G235" t="s">
        <v>786</v>
      </c>
      <c r="H235" t="s">
        <v>546</v>
      </c>
      <c r="I235" t="s">
        <v>376</v>
      </c>
      <c r="J235" t="s">
        <v>381</v>
      </c>
      <c r="K235" t="s">
        <v>155</v>
      </c>
      <c r="L235" s="54">
        <f>_xlfn.IFNA(_xlfn.XLOOKUP(Query1[[#This Row],[Contract Line Item Number (CLIN)]],'CPA New w POF'!$B$5:$B$3010,'CPA New w POF'!$Q$5:$Q$3010),"TBD")</f>
        <v>20.48</v>
      </c>
    </row>
    <row r="236" spans="1:12" x14ac:dyDescent="0.25">
      <c r="A236" t="s">
        <v>1363</v>
      </c>
      <c r="B236" t="str">
        <f>_xlfn.IFNA(_xlfn.XLOOKUP(Query1[[#This Row],[Contract Line Item Number (CLIN)]],'CPA New w POF'!$B$5:$B$3010,'CPA New w POF'!$C$5:$C$3010),"TBD")</f>
        <v>TM44PPWEX16.3618A</v>
      </c>
      <c r="C236">
        <f>LEN(Query1[[#This Row],[CALCTRA Product Number]])</f>
        <v>17</v>
      </c>
      <c r="D236" t="s">
        <v>1357</v>
      </c>
      <c r="E236" t="s">
        <v>1358</v>
      </c>
      <c r="F236" t="s">
        <v>356</v>
      </c>
      <c r="G236" t="s">
        <v>966</v>
      </c>
      <c r="H236" t="s">
        <v>546</v>
      </c>
      <c r="I236" t="s">
        <v>376</v>
      </c>
      <c r="J236" t="s">
        <v>381</v>
      </c>
      <c r="K236" t="s">
        <v>155</v>
      </c>
      <c r="L236" s="54">
        <f>_xlfn.IFNA(_xlfn.XLOOKUP(Query1[[#This Row],[Contract Line Item Number (CLIN)]],'CPA New w POF'!$B$5:$B$3010,'CPA New w POF'!$Q$5:$Q$3010),"TBD")</f>
        <v>40.04</v>
      </c>
    </row>
    <row r="237" spans="1:12" x14ac:dyDescent="0.25">
      <c r="A237" t="s">
        <v>1364</v>
      </c>
      <c r="B237" t="str">
        <f>_xlfn.IFNA(_xlfn.XLOOKUP(Query1[[#This Row],[Contract Line Item Number (CLIN)]],'CPA New w POF'!$B$5:$B$3010,'CPA New w POF'!$C$5:$C$3010),"TBD")</f>
        <v>TM44PPWNX16.2412A</v>
      </c>
      <c r="C237">
        <f>LEN(Query1[[#This Row],[CALCTRA Product Number]])</f>
        <v>17</v>
      </c>
      <c r="D237" t="s">
        <v>1357</v>
      </c>
      <c r="E237" t="s">
        <v>1358</v>
      </c>
      <c r="F237" t="s">
        <v>356</v>
      </c>
      <c r="G237" t="s">
        <v>786</v>
      </c>
      <c r="H237" t="s">
        <v>973</v>
      </c>
      <c r="I237" t="s">
        <v>376</v>
      </c>
      <c r="J237" t="s">
        <v>381</v>
      </c>
      <c r="K237" t="s">
        <v>155</v>
      </c>
      <c r="L237" s="54">
        <f>_xlfn.IFNA(_xlfn.XLOOKUP(Query1[[#This Row],[Contract Line Item Number (CLIN)]],'CPA New w POF'!$B$5:$B$3010,'CPA New w POF'!$Q$5:$Q$3010),"TBD")</f>
        <v>20.48</v>
      </c>
    </row>
    <row r="238" spans="1:12" x14ac:dyDescent="0.25">
      <c r="A238" t="s">
        <v>1365</v>
      </c>
      <c r="B238" t="str">
        <f>_xlfn.IFNA(_xlfn.XLOOKUP(Query1[[#This Row],[Contract Line Item Number (CLIN)]],'CPA New w POF'!$B$5:$B$3010,'CPA New w POF'!$C$5:$C$3010),"TBD")</f>
        <v>TM44PPWNX16.3618A</v>
      </c>
      <c r="C238">
        <f>LEN(Query1[[#This Row],[CALCTRA Product Number]])</f>
        <v>17</v>
      </c>
      <c r="D238" t="s">
        <v>1357</v>
      </c>
      <c r="E238" t="s">
        <v>1358</v>
      </c>
      <c r="F238" t="s">
        <v>356</v>
      </c>
      <c r="G238" t="s">
        <v>966</v>
      </c>
      <c r="H238" t="s">
        <v>973</v>
      </c>
      <c r="I238" t="s">
        <v>376</v>
      </c>
      <c r="J238" t="s">
        <v>381</v>
      </c>
      <c r="K238" t="s">
        <v>155</v>
      </c>
      <c r="L238" s="54">
        <f>_xlfn.IFNA(_xlfn.XLOOKUP(Query1[[#This Row],[Contract Line Item Number (CLIN)]],'CPA New w POF'!$B$5:$B$3010,'CPA New w POF'!$Q$5:$Q$3010),"TBD")</f>
        <v>39.76</v>
      </c>
    </row>
    <row r="239" spans="1:12" x14ac:dyDescent="0.25">
      <c r="A239" t="s">
        <v>1366</v>
      </c>
      <c r="B239" t="str">
        <f>_xlfn.IFNA(_xlfn.XLOOKUP(Query1[[#This Row],[Contract Line Item Number (CLIN)]],'CPA New w POF'!$B$5:$B$3010,'CPA New w POF'!$C$5:$C$3010),"TBD")</f>
        <v>TM44PPBFY16.2412A</v>
      </c>
      <c r="C239">
        <f>LEN(Query1[[#This Row],[CALCTRA Product Number]])</f>
        <v>17</v>
      </c>
      <c r="D239" t="s">
        <v>1357</v>
      </c>
      <c r="E239" t="s">
        <v>1358</v>
      </c>
      <c r="F239" t="s">
        <v>356</v>
      </c>
      <c r="G239" t="s">
        <v>786</v>
      </c>
      <c r="H239" t="s">
        <v>375</v>
      </c>
      <c r="I239" t="s">
        <v>376</v>
      </c>
      <c r="J239" t="s">
        <v>381</v>
      </c>
      <c r="K239" t="s">
        <v>155</v>
      </c>
      <c r="L239" s="54">
        <f>_xlfn.IFNA(_xlfn.XLOOKUP(Query1[[#This Row],[Contract Line Item Number (CLIN)]],'CPA New w POF'!$B$5:$B$3010,'CPA New w POF'!$Q$5:$Q$3010),"TBD")</f>
        <v>19.920000000000002</v>
      </c>
    </row>
    <row r="240" spans="1:12" x14ac:dyDescent="0.25">
      <c r="A240" t="s">
        <v>1367</v>
      </c>
      <c r="B240" t="str">
        <f>_xlfn.IFNA(_xlfn.XLOOKUP(Query1[[#This Row],[Contract Line Item Number (CLIN)]],'CPA New w POF'!$B$5:$B$3010,'CPA New w POF'!$C$5:$C$3010),"TBD")</f>
        <v>TM44PPBFY16.3618A</v>
      </c>
      <c r="C240">
        <f>LEN(Query1[[#This Row],[CALCTRA Product Number]])</f>
        <v>17</v>
      </c>
      <c r="D240" t="s">
        <v>1357</v>
      </c>
      <c r="E240" t="s">
        <v>1358</v>
      </c>
      <c r="F240" t="s">
        <v>356</v>
      </c>
      <c r="G240" t="s">
        <v>966</v>
      </c>
      <c r="H240" t="s">
        <v>375</v>
      </c>
      <c r="I240" t="s">
        <v>376</v>
      </c>
      <c r="J240" t="s">
        <v>381</v>
      </c>
      <c r="K240" t="s">
        <v>155</v>
      </c>
      <c r="L240" s="54">
        <f>_xlfn.IFNA(_xlfn.XLOOKUP(Query1[[#This Row],[Contract Line Item Number (CLIN)]],'CPA New w POF'!$B$5:$B$3010,'CPA New w POF'!$Q$5:$Q$3010),"TBD")</f>
        <v>39.76</v>
      </c>
    </row>
    <row r="241" spans="1:12" x14ac:dyDescent="0.25">
      <c r="A241" t="s">
        <v>1368</v>
      </c>
      <c r="B241" t="str">
        <f>_xlfn.IFNA(_xlfn.XLOOKUP(Query1[[#This Row],[Contract Line Item Number (CLIN)]],'CPA New w POF'!$B$5:$B$3010,'CPA New w POF'!$C$5:$C$3010),"TBD")</f>
        <v>TM45PPBWX86.3618A</v>
      </c>
      <c r="C241">
        <f>LEN(Query1[[#This Row],[CALCTRA Product Number]])</f>
        <v>17</v>
      </c>
      <c r="D241" t="s">
        <v>1369</v>
      </c>
      <c r="E241" t="s">
        <v>1370</v>
      </c>
      <c r="F241" t="s">
        <v>356</v>
      </c>
      <c r="G241" t="s">
        <v>966</v>
      </c>
      <c r="H241" t="s">
        <v>153</v>
      </c>
      <c r="I241" t="s">
        <v>154</v>
      </c>
      <c r="J241" t="s">
        <v>381</v>
      </c>
      <c r="K241" t="s">
        <v>155</v>
      </c>
      <c r="L241" s="54">
        <f>_xlfn.IFNA(_xlfn.XLOOKUP(Query1[[#This Row],[Contract Line Item Number (CLIN)]],'CPA New w POF'!$B$5:$B$3010,'CPA New w POF'!$Q$5:$Q$3010),"TBD")</f>
        <v>38.630000000000003</v>
      </c>
    </row>
    <row r="242" spans="1:12" x14ac:dyDescent="0.25">
      <c r="A242" t="s">
        <v>1371</v>
      </c>
      <c r="B242" t="str">
        <f>_xlfn.IFNA(_xlfn.XLOOKUP(Query1[[#This Row],[Contract Line Item Number (CLIN)]],'CPA New w POF'!$B$5:$B$3010,'CPA New w POF'!$C$5:$C$3010),"TBD")</f>
        <v>TM45PPBWX86.2412A</v>
      </c>
      <c r="C242">
        <f>LEN(Query1[[#This Row],[CALCTRA Product Number]])</f>
        <v>17</v>
      </c>
      <c r="D242" t="s">
        <v>1369</v>
      </c>
      <c r="E242" t="s">
        <v>1370</v>
      </c>
      <c r="F242" t="s">
        <v>356</v>
      </c>
      <c r="G242" t="s">
        <v>786</v>
      </c>
      <c r="H242" t="s">
        <v>153</v>
      </c>
      <c r="I242" t="s">
        <v>154</v>
      </c>
      <c r="J242" t="s">
        <v>381</v>
      </c>
      <c r="K242" t="s">
        <v>155</v>
      </c>
      <c r="L242" s="54">
        <f>_xlfn.IFNA(_xlfn.XLOOKUP(Query1[[#This Row],[Contract Line Item Number (CLIN)]],'CPA New w POF'!$B$5:$B$3010,'CPA New w POF'!$Q$5:$Q$3010),"TBD")</f>
        <v>19.920000000000002</v>
      </c>
    </row>
    <row r="243" spans="1:12" x14ac:dyDescent="0.25">
      <c r="A243" t="s">
        <v>1375</v>
      </c>
      <c r="B243" t="str">
        <f>_xlfn.IFNA(_xlfn.XLOOKUP(Query1[[#This Row],[Contract Line Item Number (CLIN)]],'CPA New w POF'!$B$5:$B$3010,'CPA New w POF'!$C$5:$C$3010),"TBD")</f>
        <v>TM45PPWEX16.3618A</v>
      </c>
      <c r="C243">
        <f>LEN(Query1[[#This Row],[CALCTRA Product Number]])</f>
        <v>17</v>
      </c>
      <c r="D243" t="s">
        <v>1369</v>
      </c>
      <c r="E243" t="s">
        <v>1370</v>
      </c>
      <c r="F243" t="s">
        <v>356</v>
      </c>
      <c r="G243" t="s">
        <v>966</v>
      </c>
      <c r="H243" t="s">
        <v>546</v>
      </c>
      <c r="I243" t="s">
        <v>376</v>
      </c>
      <c r="J243" t="s">
        <v>381</v>
      </c>
      <c r="K243" t="s">
        <v>155</v>
      </c>
      <c r="L243" s="54">
        <f>_xlfn.IFNA(_xlfn.XLOOKUP(Query1[[#This Row],[Contract Line Item Number (CLIN)]],'CPA New w POF'!$B$5:$B$3010,'CPA New w POF'!$Q$5:$Q$3010),"TBD")</f>
        <v>40.04</v>
      </c>
    </row>
    <row r="244" spans="1:12" x14ac:dyDescent="0.25">
      <c r="A244" t="s">
        <v>1376</v>
      </c>
      <c r="B244" t="str">
        <f>_xlfn.IFNA(_xlfn.XLOOKUP(Query1[[#This Row],[Contract Line Item Number (CLIN)]],'CPA New w POF'!$B$5:$B$3010,'CPA New w POF'!$C$5:$C$3010),"TBD")</f>
        <v>TM45PPWNX16.2412A</v>
      </c>
      <c r="C244">
        <f>LEN(Query1[[#This Row],[CALCTRA Product Number]])</f>
        <v>17</v>
      </c>
      <c r="D244" t="s">
        <v>1369</v>
      </c>
      <c r="E244" t="s">
        <v>1370</v>
      </c>
      <c r="F244" t="s">
        <v>356</v>
      </c>
      <c r="G244" t="s">
        <v>786</v>
      </c>
      <c r="H244" t="s">
        <v>973</v>
      </c>
      <c r="I244" t="s">
        <v>376</v>
      </c>
      <c r="J244" t="s">
        <v>381</v>
      </c>
      <c r="K244" t="s">
        <v>155</v>
      </c>
      <c r="L244" s="54">
        <f>_xlfn.IFNA(_xlfn.XLOOKUP(Query1[[#This Row],[Contract Line Item Number (CLIN)]],'CPA New w POF'!$B$5:$B$3010,'CPA New w POF'!$Q$5:$Q$3010),"TBD")</f>
        <v>20.48</v>
      </c>
    </row>
    <row r="245" spans="1:12" x14ac:dyDescent="0.25">
      <c r="A245" t="s">
        <v>1377</v>
      </c>
      <c r="B245" t="str">
        <f>_xlfn.IFNA(_xlfn.XLOOKUP(Query1[[#This Row],[Contract Line Item Number (CLIN)]],'CPA New w POF'!$B$5:$B$3010,'CPA New w POF'!$C$5:$C$3010),"TBD")</f>
        <v>TM45PPWNX16.3618A</v>
      </c>
      <c r="C245">
        <f>LEN(Query1[[#This Row],[CALCTRA Product Number]])</f>
        <v>17</v>
      </c>
      <c r="D245" t="s">
        <v>1369</v>
      </c>
      <c r="E245" t="s">
        <v>1370</v>
      </c>
      <c r="F245" t="s">
        <v>356</v>
      </c>
      <c r="G245" t="s">
        <v>966</v>
      </c>
      <c r="H245" t="s">
        <v>973</v>
      </c>
      <c r="I245" t="s">
        <v>376</v>
      </c>
      <c r="J245" t="s">
        <v>381</v>
      </c>
      <c r="K245" t="s">
        <v>155</v>
      </c>
      <c r="L245" s="54">
        <f>_xlfn.IFNA(_xlfn.XLOOKUP(Query1[[#This Row],[Contract Line Item Number (CLIN)]],'CPA New w POF'!$B$5:$B$3010,'CPA New w POF'!$Q$5:$Q$3010),"TBD")</f>
        <v>39.76</v>
      </c>
    </row>
    <row r="246" spans="1:12" x14ac:dyDescent="0.25">
      <c r="A246" t="s">
        <v>1378</v>
      </c>
      <c r="B246" t="str">
        <f>_xlfn.IFNA(_xlfn.XLOOKUP(Query1[[#This Row],[Contract Line Item Number (CLIN)]],'CPA New w POF'!$B$5:$B$3010,'CPA New w POF'!$C$5:$C$3010),"TBD")</f>
        <v>TM45PPBFY16.2412A</v>
      </c>
      <c r="C246">
        <f>LEN(Query1[[#This Row],[CALCTRA Product Number]])</f>
        <v>17</v>
      </c>
      <c r="D246" t="s">
        <v>1369</v>
      </c>
      <c r="E246" t="s">
        <v>1370</v>
      </c>
      <c r="F246" t="s">
        <v>356</v>
      </c>
      <c r="G246" t="s">
        <v>786</v>
      </c>
      <c r="H246" t="s">
        <v>375</v>
      </c>
      <c r="I246" t="s">
        <v>376</v>
      </c>
      <c r="J246" t="s">
        <v>381</v>
      </c>
      <c r="K246" t="s">
        <v>155</v>
      </c>
      <c r="L246" s="54">
        <f>_xlfn.IFNA(_xlfn.XLOOKUP(Query1[[#This Row],[Contract Line Item Number (CLIN)]],'CPA New w POF'!$B$5:$B$3010,'CPA New w POF'!$Q$5:$Q$3010),"TBD")</f>
        <v>19.920000000000002</v>
      </c>
    </row>
    <row r="247" spans="1:12" x14ac:dyDescent="0.25">
      <c r="A247" t="s">
        <v>1379</v>
      </c>
      <c r="B247" t="str">
        <f>_xlfn.IFNA(_xlfn.XLOOKUP(Query1[[#This Row],[Contract Line Item Number (CLIN)]],'CPA New w POF'!$B$5:$B$3010,'CPA New w POF'!$C$5:$C$3010),"TBD")</f>
        <v>TM45PPBFY16.3618A</v>
      </c>
      <c r="C247">
        <f>LEN(Query1[[#This Row],[CALCTRA Product Number]])</f>
        <v>17</v>
      </c>
      <c r="D247" t="s">
        <v>1369</v>
      </c>
      <c r="E247" t="s">
        <v>1370</v>
      </c>
      <c r="F247" t="s">
        <v>356</v>
      </c>
      <c r="G247" t="s">
        <v>966</v>
      </c>
      <c r="H247" t="s">
        <v>375</v>
      </c>
      <c r="I247" t="s">
        <v>376</v>
      </c>
      <c r="J247" t="s">
        <v>381</v>
      </c>
      <c r="K247" t="s">
        <v>155</v>
      </c>
      <c r="L247" s="54">
        <f>_xlfn.IFNA(_xlfn.XLOOKUP(Query1[[#This Row],[Contract Line Item Number (CLIN)]],'CPA New w POF'!$B$5:$B$3010,'CPA New w POF'!$Q$5:$Q$3010),"TBD")</f>
        <v>39.76</v>
      </c>
    </row>
    <row r="248" spans="1:12" x14ac:dyDescent="0.25">
      <c r="A248" t="s">
        <v>1380</v>
      </c>
      <c r="B248" t="str">
        <f>_xlfn.IFNA(_xlfn.XLOOKUP(Query1[[#This Row],[Contract Line Item Number (CLIN)]],'CPA New w POF'!$B$5:$B$3010,'CPA New w POF'!$C$5:$C$3010),"TBD")</f>
        <v>TM45PPWGX16.1206A</v>
      </c>
      <c r="C248">
        <f>LEN(Query1[[#This Row],[CALCTRA Product Number]])</f>
        <v>17</v>
      </c>
      <c r="D248" t="s">
        <v>1369</v>
      </c>
      <c r="E248" t="s">
        <v>1370</v>
      </c>
      <c r="F248" t="s">
        <v>356</v>
      </c>
      <c r="G248" t="s">
        <v>1228</v>
      </c>
      <c r="H248" t="s">
        <v>485</v>
      </c>
      <c r="I248" t="s">
        <v>376</v>
      </c>
      <c r="J248" t="s">
        <v>381</v>
      </c>
      <c r="K248" t="s">
        <v>155</v>
      </c>
      <c r="L248" s="54">
        <f>_xlfn.IFNA(_xlfn.XLOOKUP(Query1[[#This Row],[Contract Line Item Number (CLIN)]],'CPA New w POF'!$B$5:$B$3010,'CPA New w POF'!$Q$5:$Q$3010),"TBD")</f>
        <v>9.15</v>
      </c>
    </row>
    <row r="249" spans="1:12" x14ac:dyDescent="0.25">
      <c r="A249" t="s">
        <v>1381</v>
      </c>
      <c r="B249" t="str">
        <f>_xlfn.IFNA(_xlfn.XLOOKUP(Query1[[#This Row],[Contract Line Item Number (CLIN)]],'CPA New w POF'!$B$5:$B$3010,'CPA New w POF'!$C$5:$C$3010),"TBD")</f>
        <v>TM46PPBWX86.2412A</v>
      </c>
      <c r="C249">
        <f>LEN(Query1[[#This Row],[CALCTRA Product Number]])</f>
        <v>17</v>
      </c>
      <c r="D249" t="s">
        <v>1382</v>
      </c>
      <c r="E249" t="s">
        <v>1383</v>
      </c>
      <c r="F249" t="s">
        <v>356</v>
      </c>
      <c r="G249" t="s">
        <v>786</v>
      </c>
      <c r="H249" t="s">
        <v>153</v>
      </c>
      <c r="I249" t="s">
        <v>154</v>
      </c>
      <c r="J249" t="s">
        <v>381</v>
      </c>
      <c r="K249" t="s">
        <v>155</v>
      </c>
      <c r="L249" s="54">
        <f>_xlfn.IFNA(_xlfn.XLOOKUP(Query1[[#This Row],[Contract Line Item Number (CLIN)]],'CPA New w POF'!$B$5:$B$3010,'CPA New w POF'!$Q$5:$Q$3010),"TBD")</f>
        <v>19.63</v>
      </c>
    </row>
    <row r="250" spans="1:12" x14ac:dyDescent="0.25">
      <c r="A250" t="s">
        <v>1384</v>
      </c>
      <c r="B250" t="str">
        <f>_xlfn.IFNA(_xlfn.XLOOKUP(Query1[[#This Row],[Contract Line Item Number (CLIN)]],'CPA New w POF'!$B$5:$B$3010,'CPA New w POF'!$C$5:$C$3010),"TBD")</f>
        <v>TM46PPBWX86.3618A</v>
      </c>
      <c r="C250">
        <f>LEN(Query1[[#This Row],[CALCTRA Product Number]])</f>
        <v>17</v>
      </c>
      <c r="D250" t="s">
        <v>1382</v>
      </c>
      <c r="E250" t="s">
        <v>1383</v>
      </c>
      <c r="F250" t="s">
        <v>356</v>
      </c>
      <c r="G250" t="s">
        <v>966</v>
      </c>
      <c r="H250" t="s">
        <v>153</v>
      </c>
      <c r="I250" t="s">
        <v>154</v>
      </c>
      <c r="J250" t="s">
        <v>381</v>
      </c>
      <c r="K250" t="s">
        <v>155</v>
      </c>
      <c r="L250" s="54">
        <f>_xlfn.IFNA(_xlfn.XLOOKUP(Query1[[#This Row],[Contract Line Item Number (CLIN)]],'CPA New w POF'!$B$5:$B$3010,'CPA New w POF'!$Q$5:$Q$3010),"TBD")</f>
        <v>38.630000000000003</v>
      </c>
    </row>
    <row r="251" spans="1:12" x14ac:dyDescent="0.25">
      <c r="A251" t="s">
        <v>1389</v>
      </c>
      <c r="B251" t="str">
        <f>_xlfn.IFNA(_xlfn.XLOOKUP(Query1[[#This Row],[Contract Line Item Number (CLIN)]],'CPA New w POF'!$B$5:$B$3010,'CPA New w POF'!$C$5:$C$3010),"TBD")</f>
        <v>TM46PPWEX16.3618A</v>
      </c>
      <c r="C251">
        <f>LEN(Query1[[#This Row],[CALCTRA Product Number]])</f>
        <v>17</v>
      </c>
      <c r="D251" t="s">
        <v>1382</v>
      </c>
      <c r="E251" t="s">
        <v>1383</v>
      </c>
      <c r="F251" t="s">
        <v>356</v>
      </c>
      <c r="G251" t="s">
        <v>966</v>
      </c>
      <c r="H251" t="s">
        <v>546</v>
      </c>
      <c r="I251" t="s">
        <v>376</v>
      </c>
      <c r="J251" t="s">
        <v>381</v>
      </c>
      <c r="K251" t="s">
        <v>155</v>
      </c>
      <c r="L251" s="54">
        <f>_xlfn.IFNA(_xlfn.XLOOKUP(Query1[[#This Row],[Contract Line Item Number (CLIN)]],'CPA New w POF'!$B$5:$B$3010,'CPA New w POF'!$Q$5:$Q$3010),"TBD")</f>
        <v>40.04</v>
      </c>
    </row>
    <row r="252" spans="1:12" x14ac:dyDescent="0.25">
      <c r="A252" t="s">
        <v>1390</v>
      </c>
      <c r="B252" t="str">
        <f>_xlfn.IFNA(_xlfn.XLOOKUP(Query1[[#This Row],[Contract Line Item Number (CLIN)]],'CPA New w POF'!$B$5:$B$3010,'CPA New w POF'!$C$5:$C$3010),"TBD")</f>
        <v>TM46PPWNX16.2412A</v>
      </c>
      <c r="C252">
        <f>LEN(Query1[[#This Row],[CALCTRA Product Number]])</f>
        <v>17</v>
      </c>
      <c r="D252" t="s">
        <v>1382</v>
      </c>
      <c r="E252" t="s">
        <v>1383</v>
      </c>
      <c r="F252" t="s">
        <v>356</v>
      </c>
      <c r="G252" t="s">
        <v>786</v>
      </c>
      <c r="H252" t="s">
        <v>973</v>
      </c>
      <c r="I252" t="s">
        <v>376</v>
      </c>
      <c r="J252" t="s">
        <v>381</v>
      </c>
      <c r="K252" t="s">
        <v>155</v>
      </c>
      <c r="L252" s="54">
        <f>_xlfn.IFNA(_xlfn.XLOOKUP(Query1[[#This Row],[Contract Line Item Number (CLIN)]],'CPA New w POF'!$B$5:$B$3010,'CPA New w POF'!$Q$5:$Q$3010),"TBD")</f>
        <v>20.48</v>
      </c>
    </row>
    <row r="253" spans="1:12" x14ac:dyDescent="0.25">
      <c r="A253" t="s">
        <v>1391</v>
      </c>
      <c r="B253" t="str">
        <f>_xlfn.IFNA(_xlfn.XLOOKUP(Query1[[#This Row],[Contract Line Item Number (CLIN)]],'CPA New w POF'!$B$5:$B$3010,'CPA New w POF'!$C$5:$C$3010),"TBD")</f>
        <v>TM46PPWNX16.3618A</v>
      </c>
      <c r="C253">
        <f>LEN(Query1[[#This Row],[CALCTRA Product Number]])</f>
        <v>17</v>
      </c>
      <c r="D253" t="s">
        <v>1382</v>
      </c>
      <c r="E253" t="s">
        <v>1383</v>
      </c>
      <c r="F253" t="s">
        <v>356</v>
      </c>
      <c r="G253" t="s">
        <v>966</v>
      </c>
      <c r="H253" t="s">
        <v>973</v>
      </c>
      <c r="I253" t="s">
        <v>376</v>
      </c>
      <c r="J253" t="s">
        <v>381</v>
      </c>
      <c r="K253" t="s">
        <v>155</v>
      </c>
      <c r="L253" s="54">
        <f>_xlfn.IFNA(_xlfn.XLOOKUP(Query1[[#This Row],[Contract Line Item Number (CLIN)]],'CPA New w POF'!$B$5:$B$3010,'CPA New w POF'!$Q$5:$Q$3010),"TBD")</f>
        <v>39.76</v>
      </c>
    </row>
    <row r="254" spans="1:12" x14ac:dyDescent="0.25">
      <c r="A254" t="s">
        <v>1392</v>
      </c>
      <c r="B254" t="str">
        <f>_xlfn.IFNA(_xlfn.XLOOKUP(Query1[[#This Row],[Contract Line Item Number (CLIN)]],'CPA New w POF'!$B$5:$B$3010,'CPA New w POF'!$C$5:$C$3010),"TBD")</f>
        <v>TM46PPBFY16.2412A</v>
      </c>
      <c r="C254">
        <f>LEN(Query1[[#This Row],[CALCTRA Product Number]])</f>
        <v>17</v>
      </c>
      <c r="D254" t="s">
        <v>1382</v>
      </c>
      <c r="E254" t="s">
        <v>1383</v>
      </c>
      <c r="F254" t="s">
        <v>356</v>
      </c>
      <c r="G254" t="s">
        <v>786</v>
      </c>
      <c r="H254" t="s">
        <v>375</v>
      </c>
      <c r="I254" t="s">
        <v>376</v>
      </c>
      <c r="J254" t="s">
        <v>381</v>
      </c>
      <c r="K254" t="s">
        <v>155</v>
      </c>
      <c r="L254" s="54">
        <f>_xlfn.IFNA(_xlfn.XLOOKUP(Query1[[#This Row],[Contract Line Item Number (CLIN)]],'CPA New w POF'!$B$5:$B$3010,'CPA New w POF'!$Q$5:$Q$3010),"TBD")</f>
        <v>19.920000000000002</v>
      </c>
    </row>
    <row r="255" spans="1:12" x14ac:dyDescent="0.25">
      <c r="A255" t="s">
        <v>1393</v>
      </c>
      <c r="B255" t="str">
        <f>_xlfn.IFNA(_xlfn.XLOOKUP(Query1[[#This Row],[Contract Line Item Number (CLIN)]],'CPA New w POF'!$B$5:$B$3010,'CPA New w POF'!$C$5:$C$3010),"TBD")</f>
        <v>TM46PPBFY16.3618A</v>
      </c>
      <c r="C255">
        <f>LEN(Query1[[#This Row],[CALCTRA Product Number]])</f>
        <v>17</v>
      </c>
      <c r="D255" t="s">
        <v>1382</v>
      </c>
      <c r="E255" t="s">
        <v>1383</v>
      </c>
      <c r="F255" t="s">
        <v>356</v>
      </c>
      <c r="G255" t="s">
        <v>966</v>
      </c>
      <c r="H255" t="s">
        <v>375</v>
      </c>
      <c r="I255" t="s">
        <v>376</v>
      </c>
      <c r="J255" t="s">
        <v>381</v>
      </c>
      <c r="K255" t="s">
        <v>155</v>
      </c>
      <c r="L255" s="54">
        <f>_xlfn.IFNA(_xlfn.XLOOKUP(Query1[[#This Row],[Contract Line Item Number (CLIN)]],'CPA New w POF'!$B$5:$B$3010,'CPA New w POF'!$Q$5:$Q$3010),"TBD")</f>
        <v>39.76</v>
      </c>
    </row>
    <row r="256" spans="1:12" x14ac:dyDescent="0.25">
      <c r="A256" t="s">
        <v>1394</v>
      </c>
      <c r="B256" t="str">
        <f>_xlfn.IFNA(_xlfn.XLOOKUP(Query1[[#This Row],[Contract Line Item Number (CLIN)]],'CPA New w POF'!$B$5:$B$3010,'CPA New w POF'!$C$5:$C$3010),"TBD")</f>
        <v>TM46PPGWX16.1206A</v>
      </c>
      <c r="C256">
        <f>LEN(Query1[[#This Row],[CALCTRA Product Number]])</f>
        <v>17</v>
      </c>
      <c r="D256" t="s">
        <v>1382</v>
      </c>
      <c r="E256" t="s">
        <v>1383</v>
      </c>
      <c r="F256" t="s">
        <v>356</v>
      </c>
      <c r="G256" t="s">
        <v>1228</v>
      </c>
      <c r="H256" t="s">
        <v>485</v>
      </c>
      <c r="I256" t="s">
        <v>376</v>
      </c>
      <c r="J256" t="s">
        <v>381</v>
      </c>
      <c r="K256" t="s">
        <v>155</v>
      </c>
      <c r="L256" s="54">
        <f>_xlfn.IFNA(_xlfn.XLOOKUP(Query1[[#This Row],[Contract Line Item Number (CLIN)]],'CPA New w POF'!$B$5:$B$3010,'CPA New w POF'!$Q$5:$Q$3010),"TBD")</f>
        <v>9.15</v>
      </c>
    </row>
    <row r="257" spans="1:12" x14ac:dyDescent="0.25">
      <c r="A257" t="s">
        <v>1401</v>
      </c>
      <c r="B257" t="str">
        <f>_xlfn.IFNA(_xlfn.XLOOKUP(Query1[[#This Row],[Contract Line Item Number (CLIN)]],'CPA New w POF'!$B$5:$B$3010,'CPA New w POF'!$C$5:$C$3010),"TBD")</f>
        <v>TM47APWEX16.2412A</v>
      </c>
      <c r="C257">
        <f>LEN(Query1[[#This Row],[CALCTRA Product Number]])</f>
        <v>17</v>
      </c>
      <c r="D257" t="s">
        <v>1395</v>
      </c>
      <c r="E257" t="s">
        <v>1396</v>
      </c>
      <c r="F257" t="s">
        <v>356</v>
      </c>
      <c r="G257" t="s">
        <v>786</v>
      </c>
      <c r="H257" t="s">
        <v>546</v>
      </c>
      <c r="I257" t="s">
        <v>376</v>
      </c>
      <c r="J257" t="s">
        <v>381</v>
      </c>
      <c r="K257" t="s">
        <v>155</v>
      </c>
      <c r="L257" s="54">
        <f>_xlfn.IFNA(_xlfn.XLOOKUP(Query1[[#This Row],[Contract Line Item Number (CLIN)]],'CPA New w POF'!$B$5:$B$3010,'CPA New w POF'!$Q$5:$Q$3010),"TBD")</f>
        <v>20.48</v>
      </c>
    </row>
    <row r="258" spans="1:12" x14ac:dyDescent="0.25">
      <c r="A258" t="s">
        <v>1402</v>
      </c>
      <c r="B258" t="str">
        <f>_xlfn.IFNA(_xlfn.XLOOKUP(Query1[[#This Row],[Contract Line Item Number (CLIN)]],'CPA New w POF'!$B$5:$B$3010,'CPA New w POF'!$C$5:$C$3010),"TBD")</f>
        <v>TM47APWEX16.3618A</v>
      </c>
      <c r="C258">
        <f>LEN(Query1[[#This Row],[CALCTRA Product Number]])</f>
        <v>17</v>
      </c>
      <c r="D258" t="s">
        <v>1395</v>
      </c>
      <c r="E258" t="s">
        <v>1396</v>
      </c>
      <c r="F258" t="s">
        <v>356</v>
      </c>
      <c r="G258" t="s">
        <v>966</v>
      </c>
      <c r="H258" t="s">
        <v>546</v>
      </c>
      <c r="I258" t="s">
        <v>376</v>
      </c>
      <c r="J258" t="s">
        <v>381</v>
      </c>
      <c r="K258" t="s">
        <v>155</v>
      </c>
      <c r="L258" s="54">
        <f>_xlfn.IFNA(_xlfn.XLOOKUP(Query1[[#This Row],[Contract Line Item Number (CLIN)]],'CPA New w POF'!$B$5:$B$3010,'CPA New w POF'!$Q$5:$Q$3010),"TBD")</f>
        <v>40.04</v>
      </c>
    </row>
    <row r="259" spans="1:12" x14ac:dyDescent="0.25">
      <c r="A259" t="s">
        <v>1403</v>
      </c>
      <c r="B259" t="str">
        <f>_xlfn.IFNA(_xlfn.XLOOKUP(Query1[[#This Row],[Contract Line Item Number (CLIN)]],'CPA New w POF'!$B$5:$B$3010,'CPA New w POF'!$C$5:$C$3010),"TBD")</f>
        <v>TM47APWNX16.2412A</v>
      </c>
      <c r="C259">
        <f>LEN(Query1[[#This Row],[CALCTRA Product Number]])</f>
        <v>17</v>
      </c>
      <c r="D259" t="s">
        <v>1395</v>
      </c>
      <c r="E259" t="s">
        <v>1396</v>
      </c>
      <c r="F259" t="s">
        <v>356</v>
      </c>
      <c r="G259" t="s">
        <v>786</v>
      </c>
      <c r="H259" t="s">
        <v>973</v>
      </c>
      <c r="I259" t="s">
        <v>376</v>
      </c>
      <c r="J259" t="s">
        <v>381</v>
      </c>
      <c r="K259" t="s">
        <v>155</v>
      </c>
      <c r="L259" s="54">
        <f>_xlfn.IFNA(_xlfn.XLOOKUP(Query1[[#This Row],[Contract Line Item Number (CLIN)]],'CPA New w POF'!$B$5:$B$3010,'CPA New w POF'!$Q$5:$Q$3010),"TBD")</f>
        <v>20.48</v>
      </c>
    </row>
    <row r="260" spans="1:12" x14ac:dyDescent="0.25">
      <c r="A260" t="s">
        <v>1404</v>
      </c>
      <c r="B260" t="str">
        <f>_xlfn.IFNA(_xlfn.XLOOKUP(Query1[[#This Row],[Contract Line Item Number (CLIN)]],'CPA New w POF'!$B$5:$B$3010,'CPA New w POF'!$C$5:$C$3010),"TBD")</f>
        <v>TM47APWNX16.3618A</v>
      </c>
      <c r="C260">
        <f>LEN(Query1[[#This Row],[CALCTRA Product Number]])</f>
        <v>17</v>
      </c>
      <c r="D260" t="s">
        <v>1395</v>
      </c>
      <c r="E260" t="s">
        <v>1396</v>
      </c>
      <c r="F260" t="s">
        <v>356</v>
      </c>
      <c r="G260" t="s">
        <v>966</v>
      </c>
      <c r="H260" t="s">
        <v>973</v>
      </c>
      <c r="I260" t="s">
        <v>376</v>
      </c>
      <c r="J260" t="s">
        <v>381</v>
      </c>
      <c r="K260" t="s">
        <v>155</v>
      </c>
      <c r="L260" s="54">
        <f>_xlfn.IFNA(_xlfn.XLOOKUP(Query1[[#This Row],[Contract Line Item Number (CLIN)]],'CPA New w POF'!$B$5:$B$3010,'CPA New w POF'!$Q$5:$Q$3010),"TBD")</f>
        <v>39.76</v>
      </c>
    </row>
    <row r="261" spans="1:12" x14ac:dyDescent="0.25">
      <c r="A261" t="s">
        <v>1405</v>
      </c>
      <c r="B261" t="str">
        <f>_xlfn.IFNA(_xlfn.XLOOKUP(Query1[[#This Row],[Contract Line Item Number (CLIN)]],'CPA New w POF'!$B$5:$B$3010,'CPA New w POF'!$C$5:$C$3010),"TBD")</f>
        <v>TM47APBFY16.2412A</v>
      </c>
      <c r="C261">
        <f>LEN(Query1[[#This Row],[CALCTRA Product Number]])</f>
        <v>17</v>
      </c>
      <c r="D261" t="s">
        <v>1395</v>
      </c>
      <c r="E261" t="s">
        <v>1396</v>
      </c>
      <c r="F261" t="s">
        <v>356</v>
      </c>
      <c r="G261" t="s">
        <v>786</v>
      </c>
      <c r="H261" t="s">
        <v>375</v>
      </c>
      <c r="I261" t="s">
        <v>376</v>
      </c>
      <c r="J261" t="s">
        <v>381</v>
      </c>
      <c r="K261" t="s">
        <v>155</v>
      </c>
      <c r="L261" s="54">
        <f>_xlfn.IFNA(_xlfn.XLOOKUP(Query1[[#This Row],[Contract Line Item Number (CLIN)]],'CPA New w POF'!$B$5:$B$3010,'CPA New w POF'!$Q$5:$Q$3010),"TBD")</f>
        <v>19.920000000000002</v>
      </c>
    </row>
    <row r="262" spans="1:12" x14ac:dyDescent="0.25">
      <c r="A262" t="s">
        <v>1406</v>
      </c>
      <c r="B262" t="str">
        <f>_xlfn.IFNA(_xlfn.XLOOKUP(Query1[[#This Row],[Contract Line Item Number (CLIN)]],'CPA New w POF'!$B$5:$B$3010,'CPA New w POF'!$C$5:$C$3010),"TBD")</f>
        <v>TM47APBFY16.3618A</v>
      </c>
      <c r="C262">
        <f>LEN(Query1[[#This Row],[CALCTRA Product Number]])</f>
        <v>17</v>
      </c>
      <c r="D262" t="s">
        <v>1395</v>
      </c>
      <c r="E262" t="s">
        <v>1396</v>
      </c>
      <c r="F262" t="s">
        <v>356</v>
      </c>
      <c r="G262" t="s">
        <v>966</v>
      </c>
      <c r="H262" t="s">
        <v>375</v>
      </c>
      <c r="I262" t="s">
        <v>376</v>
      </c>
      <c r="J262" t="s">
        <v>381</v>
      </c>
      <c r="K262" t="s">
        <v>155</v>
      </c>
      <c r="L262" s="54">
        <f>_xlfn.IFNA(_xlfn.XLOOKUP(Query1[[#This Row],[Contract Line Item Number (CLIN)]],'CPA New w POF'!$B$5:$B$3010,'CPA New w POF'!$Q$5:$Q$3010),"TBD")</f>
        <v>39.76</v>
      </c>
    </row>
    <row r="263" spans="1:12" x14ac:dyDescent="0.25">
      <c r="A263" t="s">
        <v>1407</v>
      </c>
      <c r="B263" t="str">
        <f>_xlfn.IFNA(_xlfn.XLOOKUP(Query1[[#This Row],[Contract Line Item Number (CLIN)]],'CPA New w POF'!$B$5:$B$3010,'CPA New w POF'!$C$5:$C$3010),"TBD")</f>
        <v>TM47APGWX16.1206A</v>
      </c>
      <c r="C263">
        <f>LEN(Query1[[#This Row],[CALCTRA Product Number]])</f>
        <v>17</v>
      </c>
      <c r="D263" t="s">
        <v>1395</v>
      </c>
      <c r="E263" t="s">
        <v>1396</v>
      </c>
      <c r="F263" t="s">
        <v>356</v>
      </c>
      <c r="G263" t="s">
        <v>1228</v>
      </c>
      <c r="H263" t="s">
        <v>485</v>
      </c>
      <c r="I263" t="s">
        <v>376</v>
      </c>
      <c r="J263" t="s">
        <v>381</v>
      </c>
      <c r="K263" t="s">
        <v>155</v>
      </c>
      <c r="L263" s="54">
        <f>_xlfn.IFNA(_xlfn.XLOOKUP(Query1[[#This Row],[Contract Line Item Number (CLIN)]],'CPA New w POF'!$B$5:$B$3010,'CPA New w POF'!$Q$5:$Q$3010),"TBD")</f>
        <v>9.15</v>
      </c>
    </row>
    <row r="264" spans="1:12" x14ac:dyDescent="0.25">
      <c r="A264" t="s">
        <v>1408</v>
      </c>
      <c r="B264" t="str">
        <f>_xlfn.IFNA(_xlfn.XLOOKUP(Query1[[#This Row],[Contract Line Item Number (CLIN)]],'CPA New w POF'!$B$5:$B$3010,'CPA New w POF'!$C$5:$C$3010),"TBD")</f>
        <v>TM47PPBWX86.2412A</v>
      </c>
      <c r="C264">
        <f>LEN(Query1[[#This Row],[CALCTRA Product Number]])</f>
        <v>17</v>
      </c>
      <c r="D264" t="s">
        <v>1409</v>
      </c>
      <c r="E264" t="s">
        <v>1396</v>
      </c>
      <c r="F264" t="s">
        <v>356</v>
      </c>
      <c r="G264" t="s">
        <v>786</v>
      </c>
      <c r="H264" t="s">
        <v>153</v>
      </c>
      <c r="I264" t="s">
        <v>154</v>
      </c>
      <c r="J264" t="s">
        <v>381</v>
      </c>
      <c r="K264" t="s">
        <v>155</v>
      </c>
      <c r="L264" s="54">
        <f>_xlfn.IFNA(_xlfn.XLOOKUP(Query1[[#This Row],[Contract Line Item Number (CLIN)]],'CPA New w POF'!$B$5:$B$3010,'CPA New w POF'!$Q$5:$Q$3010),"TBD")</f>
        <v>19.63</v>
      </c>
    </row>
    <row r="265" spans="1:12" x14ac:dyDescent="0.25">
      <c r="A265" t="s">
        <v>1410</v>
      </c>
      <c r="B265" t="str">
        <f>_xlfn.IFNA(_xlfn.XLOOKUP(Query1[[#This Row],[Contract Line Item Number (CLIN)]],'CPA New w POF'!$B$5:$B$3010,'CPA New w POF'!$C$5:$C$3010),"TBD")</f>
        <v>TM47PPBWX86.3618A</v>
      </c>
      <c r="C265">
        <f>LEN(Query1[[#This Row],[CALCTRA Product Number]])</f>
        <v>17</v>
      </c>
      <c r="D265" t="s">
        <v>1409</v>
      </c>
      <c r="E265" t="s">
        <v>1396</v>
      </c>
      <c r="F265" t="s">
        <v>356</v>
      </c>
      <c r="G265" t="s">
        <v>966</v>
      </c>
      <c r="H265" t="s">
        <v>153</v>
      </c>
      <c r="I265" t="s">
        <v>154</v>
      </c>
      <c r="J265" t="s">
        <v>381</v>
      </c>
      <c r="K265" t="s">
        <v>155</v>
      </c>
      <c r="L265" s="54">
        <f>_xlfn.IFNA(_xlfn.XLOOKUP(Query1[[#This Row],[Contract Line Item Number (CLIN)]],'CPA New w POF'!$B$5:$B$3010,'CPA New w POF'!$Q$5:$Q$3010),"TBD")</f>
        <v>38.630000000000003</v>
      </c>
    </row>
    <row r="266" spans="1:12" x14ac:dyDescent="0.25">
      <c r="A266" t="s">
        <v>1413</v>
      </c>
      <c r="B266" t="str">
        <f>_xlfn.IFNA(_xlfn.XLOOKUP(Query1[[#This Row],[Contract Line Item Number (CLIN)]],'CPA New w POF'!$B$5:$B$3010,'CPA New w POF'!$C$5:$C$3010),"TBD")</f>
        <v>TM47PPWEX16.2412A</v>
      </c>
      <c r="C266">
        <f>LEN(Query1[[#This Row],[CALCTRA Product Number]])</f>
        <v>17</v>
      </c>
      <c r="D266" t="s">
        <v>1409</v>
      </c>
      <c r="E266" t="s">
        <v>1396</v>
      </c>
      <c r="F266" t="s">
        <v>356</v>
      </c>
      <c r="G266" t="s">
        <v>786</v>
      </c>
      <c r="H266" t="s">
        <v>546</v>
      </c>
      <c r="I266" t="s">
        <v>376</v>
      </c>
      <c r="J266" t="s">
        <v>381</v>
      </c>
      <c r="K266" t="s">
        <v>155</v>
      </c>
      <c r="L266" s="54">
        <f>_xlfn.IFNA(_xlfn.XLOOKUP(Query1[[#This Row],[Contract Line Item Number (CLIN)]],'CPA New w POF'!$B$5:$B$3010,'CPA New w POF'!$Q$5:$Q$3010),"TBD")</f>
        <v>20.48</v>
      </c>
    </row>
    <row r="267" spans="1:12" x14ac:dyDescent="0.25">
      <c r="A267" t="s">
        <v>1414</v>
      </c>
      <c r="B267" t="str">
        <f>_xlfn.IFNA(_xlfn.XLOOKUP(Query1[[#This Row],[Contract Line Item Number (CLIN)]],'CPA New w POF'!$B$5:$B$3010,'CPA New w POF'!$C$5:$C$3010),"TBD")</f>
        <v>TM47PPWEX16.3618A</v>
      </c>
      <c r="C267">
        <f>LEN(Query1[[#This Row],[CALCTRA Product Number]])</f>
        <v>17</v>
      </c>
      <c r="D267" t="s">
        <v>1409</v>
      </c>
      <c r="E267" t="s">
        <v>1396</v>
      </c>
      <c r="F267" t="s">
        <v>356</v>
      </c>
      <c r="G267" t="s">
        <v>966</v>
      </c>
      <c r="H267" t="s">
        <v>546</v>
      </c>
      <c r="I267" t="s">
        <v>376</v>
      </c>
      <c r="J267" t="s">
        <v>381</v>
      </c>
      <c r="K267" t="s">
        <v>155</v>
      </c>
      <c r="L267" s="54">
        <f>_xlfn.IFNA(_xlfn.XLOOKUP(Query1[[#This Row],[Contract Line Item Number (CLIN)]],'CPA New w POF'!$B$5:$B$3010,'CPA New w POF'!$Q$5:$Q$3010),"TBD")</f>
        <v>40.04</v>
      </c>
    </row>
    <row r="268" spans="1:12" x14ac:dyDescent="0.25">
      <c r="A268" t="s">
        <v>1415</v>
      </c>
      <c r="B268" t="str">
        <f>_xlfn.IFNA(_xlfn.XLOOKUP(Query1[[#This Row],[Contract Line Item Number (CLIN)]],'CPA New w POF'!$B$5:$B$3010,'CPA New w POF'!$C$5:$C$3010),"TBD")</f>
        <v>TM47PPWNX16.2412A</v>
      </c>
      <c r="C268">
        <f>LEN(Query1[[#This Row],[CALCTRA Product Number]])</f>
        <v>17</v>
      </c>
      <c r="D268" t="s">
        <v>1409</v>
      </c>
      <c r="E268" t="s">
        <v>1396</v>
      </c>
      <c r="F268" t="s">
        <v>356</v>
      </c>
      <c r="G268" t="s">
        <v>786</v>
      </c>
      <c r="H268" t="s">
        <v>973</v>
      </c>
      <c r="I268" t="s">
        <v>376</v>
      </c>
      <c r="J268" t="s">
        <v>381</v>
      </c>
      <c r="K268" t="s">
        <v>155</v>
      </c>
      <c r="L268" s="54">
        <f>_xlfn.IFNA(_xlfn.XLOOKUP(Query1[[#This Row],[Contract Line Item Number (CLIN)]],'CPA New w POF'!$B$5:$B$3010,'CPA New w POF'!$Q$5:$Q$3010),"TBD")</f>
        <v>20.48</v>
      </c>
    </row>
    <row r="269" spans="1:12" x14ac:dyDescent="0.25">
      <c r="A269" t="s">
        <v>1416</v>
      </c>
      <c r="B269" t="str">
        <f>_xlfn.IFNA(_xlfn.XLOOKUP(Query1[[#This Row],[Contract Line Item Number (CLIN)]],'CPA New w POF'!$B$5:$B$3010,'CPA New w POF'!$C$5:$C$3010),"TBD")</f>
        <v>TM47PPWNX16.3618A</v>
      </c>
      <c r="C269">
        <f>LEN(Query1[[#This Row],[CALCTRA Product Number]])</f>
        <v>17</v>
      </c>
      <c r="D269" t="s">
        <v>1409</v>
      </c>
      <c r="E269" t="s">
        <v>1396</v>
      </c>
      <c r="F269" t="s">
        <v>356</v>
      </c>
      <c r="G269" t="s">
        <v>966</v>
      </c>
      <c r="H269" t="s">
        <v>973</v>
      </c>
      <c r="I269" t="s">
        <v>376</v>
      </c>
      <c r="J269" t="s">
        <v>381</v>
      </c>
      <c r="K269" t="s">
        <v>155</v>
      </c>
      <c r="L269" s="54">
        <f>_xlfn.IFNA(_xlfn.XLOOKUP(Query1[[#This Row],[Contract Line Item Number (CLIN)]],'CPA New w POF'!$B$5:$B$3010,'CPA New w POF'!$Q$5:$Q$3010),"TBD")</f>
        <v>39.76</v>
      </c>
    </row>
    <row r="270" spans="1:12" x14ac:dyDescent="0.25">
      <c r="A270" t="s">
        <v>1417</v>
      </c>
      <c r="B270" t="str">
        <f>_xlfn.IFNA(_xlfn.XLOOKUP(Query1[[#This Row],[Contract Line Item Number (CLIN)]],'CPA New w POF'!$B$5:$B$3010,'CPA New w POF'!$C$5:$C$3010),"TBD")</f>
        <v>TM47PPBFY16.2412A</v>
      </c>
      <c r="C270">
        <f>LEN(Query1[[#This Row],[CALCTRA Product Number]])</f>
        <v>17</v>
      </c>
      <c r="D270" t="s">
        <v>1409</v>
      </c>
      <c r="E270" t="s">
        <v>1396</v>
      </c>
      <c r="F270" t="s">
        <v>356</v>
      </c>
      <c r="G270" t="s">
        <v>786</v>
      </c>
      <c r="H270" t="s">
        <v>375</v>
      </c>
      <c r="I270" t="s">
        <v>376</v>
      </c>
      <c r="J270" t="s">
        <v>381</v>
      </c>
      <c r="K270" t="s">
        <v>155</v>
      </c>
      <c r="L270" s="54">
        <f>_xlfn.IFNA(_xlfn.XLOOKUP(Query1[[#This Row],[Contract Line Item Number (CLIN)]],'CPA New w POF'!$B$5:$B$3010,'CPA New w POF'!$Q$5:$Q$3010),"TBD")</f>
        <v>19.920000000000002</v>
      </c>
    </row>
    <row r="271" spans="1:12" x14ac:dyDescent="0.25">
      <c r="A271" t="s">
        <v>1418</v>
      </c>
      <c r="B271" t="str">
        <f>_xlfn.IFNA(_xlfn.XLOOKUP(Query1[[#This Row],[Contract Line Item Number (CLIN)]],'CPA New w POF'!$B$5:$B$3010,'CPA New w POF'!$C$5:$C$3010),"TBD")</f>
        <v>TM47PPBFY16.3618A</v>
      </c>
      <c r="C271">
        <f>LEN(Query1[[#This Row],[CALCTRA Product Number]])</f>
        <v>17</v>
      </c>
      <c r="D271" t="s">
        <v>1409</v>
      </c>
      <c r="E271" t="s">
        <v>1396</v>
      </c>
      <c r="F271" t="s">
        <v>356</v>
      </c>
      <c r="G271" t="s">
        <v>966</v>
      </c>
      <c r="H271" t="s">
        <v>375</v>
      </c>
      <c r="I271" t="s">
        <v>376</v>
      </c>
      <c r="J271" t="s">
        <v>381</v>
      </c>
      <c r="K271" t="s">
        <v>155</v>
      </c>
      <c r="L271" s="54">
        <f>_xlfn.IFNA(_xlfn.XLOOKUP(Query1[[#This Row],[Contract Line Item Number (CLIN)]],'CPA New w POF'!$B$5:$B$3010,'CPA New w POF'!$Q$5:$Q$3010),"TBD")</f>
        <v>39.76</v>
      </c>
    </row>
    <row r="272" spans="1:12" x14ac:dyDescent="0.25">
      <c r="A272" t="s">
        <v>1419</v>
      </c>
      <c r="B272" t="str">
        <f>_xlfn.IFNA(_xlfn.XLOOKUP(Query1[[#This Row],[Contract Line Item Number (CLIN)]],'CPA New w POF'!$B$5:$B$3010,'CPA New w POF'!$C$5:$C$3010),"TBD")</f>
        <v>TM47PPGWX16.1206A</v>
      </c>
      <c r="C272">
        <f>LEN(Query1[[#This Row],[CALCTRA Product Number]])</f>
        <v>17</v>
      </c>
      <c r="D272" t="s">
        <v>1409</v>
      </c>
      <c r="E272" t="s">
        <v>1396</v>
      </c>
      <c r="F272" t="s">
        <v>356</v>
      </c>
      <c r="G272" t="s">
        <v>1228</v>
      </c>
      <c r="H272" t="s">
        <v>485</v>
      </c>
      <c r="I272" t="s">
        <v>376</v>
      </c>
      <c r="J272" t="s">
        <v>381</v>
      </c>
      <c r="K272" t="s">
        <v>155</v>
      </c>
      <c r="L272" s="54">
        <f>_xlfn.IFNA(_xlfn.XLOOKUP(Query1[[#This Row],[Contract Line Item Number (CLIN)]],'CPA New w POF'!$B$5:$B$3010,'CPA New w POF'!$Q$5:$Q$3010),"TBD")</f>
        <v>9.15</v>
      </c>
    </row>
    <row r="273" spans="1:12" x14ac:dyDescent="0.25">
      <c r="A273" t="s">
        <v>1427</v>
      </c>
      <c r="B273" t="str">
        <f>_xlfn.IFNA(_xlfn.XLOOKUP(Query1[[#This Row],[Contract Line Item Number (CLIN)]],'CPA New w POF'!$B$5:$B$3010,'CPA New w POF'!$C$5:$C$3010),"TBD")</f>
        <v>TM49APBFO16.3024A</v>
      </c>
      <c r="C273">
        <f>LEN(Query1[[#This Row],[CALCTRA Product Number]])</f>
        <v>17</v>
      </c>
      <c r="D273" t="s">
        <v>1428</v>
      </c>
      <c r="E273" t="s">
        <v>1429</v>
      </c>
      <c r="F273" t="s">
        <v>356</v>
      </c>
      <c r="G273" t="s">
        <v>613</v>
      </c>
      <c r="H273" t="s">
        <v>386</v>
      </c>
      <c r="I273" t="s">
        <v>376</v>
      </c>
      <c r="J273" t="s">
        <v>381</v>
      </c>
      <c r="K273" t="s">
        <v>155</v>
      </c>
      <c r="L273" s="54">
        <f>_xlfn.IFNA(_xlfn.XLOOKUP(Query1[[#This Row],[Contract Line Item Number (CLIN)]],'CPA New w POF'!$B$5:$B$3010,'CPA New w POF'!$Q$5:$Q$3010),"TBD")</f>
        <v>44.29</v>
      </c>
    </row>
    <row r="274" spans="1:12" x14ac:dyDescent="0.25">
      <c r="A274" t="s">
        <v>1430</v>
      </c>
      <c r="B274" t="str">
        <f>_xlfn.IFNA(_xlfn.XLOOKUP(Query1[[#This Row],[Contract Line Item Number (CLIN)]],'CPA New w POF'!$B$5:$B$3010,'CPA New w POF'!$C$5:$C$3010),"TBD")</f>
        <v>TM49APBFO18.4836A</v>
      </c>
      <c r="C274">
        <f>LEN(Query1[[#This Row],[CALCTRA Product Number]])</f>
        <v>17</v>
      </c>
      <c r="D274" t="s">
        <v>1428</v>
      </c>
      <c r="E274" t="s">
        <v>1429</v>
      </c>
      <c r="F274" t="s">
        <v>356</v>
      </c>
      <c r="G274" t="s">
        <v>580</v>
      </c>
      <c r="H274" t="s">
        <v>386</v>
      </c>
      <c r="I274" t="s">
        <v>376</v>
      </c>
      <c r="J274" t="s">
        <v>388</v>
      </c>
      <c r="K274" t="s">
        <v>155</v>
      </c>
      <c r="L274" s="54">
        <f>_xlfn.IFNA(_xlfn.XLOOKUP(Query1[[#This Row],[Contract Line Item Number (CLIN)]],'CPA New w POF'!$B$5:$B$3010,'CPA New w POF'!$Q$5:$Q$3010),"TBD")</f>
        <v>107.78</v>
      </c>
    </row>
    <row r="275" spans="1:12" x14ac:dyDescent="0.25">
      <c r="A275" t="s">
        <v>1431</v>
      </c>
      <c r="B275" t="str">
        <f>_xlfn.IFNA(_xlfn.XLOOKUP(Query1[[#This Row],[Contract Line Item Number (CLIN)]],'CPA New w POF'!$B$5:$B$3010,'CPA New w POF'!$C$5:$C$3010),"TBD")</f>
        <v>TM49BPBFO16.3024A</v>
      </c>
      <c r="C275">
        <f>LEN(Query1[[#This Row],[CALCTRA Product Number]])</f>
        <v>17</v>
      </c>
      <c r="D275" t="s">
        <v>1432</v>
      </c>
      <c r="E275" t="s">
        <v>1433</v>
      </c>
      <c r="F275" t="s">
        <v>356</v>
      </c>
      <c r="G275" t="s">
        <v>613</v>
      </c>
      <c r="H275" t="s">
        <v>386</v>
      </c>
      <c r="I275" t="s">
        <v>376</v>
      </c>
      <c r="J275" t="s">
        <v>381</v>
      </c>
      <c r="K275" t="s">
        <v>155</v>
      </c>
      <c r="L275" s="54">
        <f>_xlfn.IFNA(_xlfn.XLOOKUP(Query1[[#This Row],[Contract Line Item Number (CLIN)]],'CPA New w POF'!$B$5:$B$3010,'CPA New w POF'!$Q$5:$Q$3010),"TBD")</f>
        <v>44.29</v>
      </c>
    </row>
    <row r="276" spans="1:12" x14ac:dyDescent="0.25">
      <c r="A276" t="s">
        <v>1434</v>
      </c>
      <c r="B276" t="str">
        <f>_xlfn.IFNA(_xlfn.XLOOKUP(Query1[[#This Row],[Contract Line Item Number (CLIN)]],'CPA New w POF'!$B$5:$B$3010,'CPA New w POF'!$C$5:$C$3010),"TBD")</f>
        <v>TM49BPBFO18.4830A</v>
      </c>
      <c r="C276">
        <f>LEN(Query1[[#This Row],[CALCTRA Product Number]])</f>
        <v>17</v>
      </c>
      <c r="D276" t="s">
        <v>1432</v>
      </c>
      <c r="E276" t="s">
        <v>1433</v>
      </c>
      <c r="F276" t="s">
        <v>356</v>
      </c>
      <c r="G276" t="s">
        <v>395</v>
      </c>
      <c r="H276" t="s">
        <v>386</v>
      </c>
      <c r="I276" t="s">
        <v>376</v>
      </c>
      <c r="J276" t="s">
        <v>388</v>
      </c>
      <c r="K276" t="s">
        <v>155</v>
      </c>
      <c r="L276" s="54">
        <f>_xlfn.IFNA(_xlfn.XLOOKUP(Query1[[#This Row],[Contract Line Item Number (CLIN)]],'CPA New w POF'!$B$5:$B$3010,'CPA New w POF'!$Q$5:$Q$3010),"TBD")</f>
        <v>93.04</v>
      </c>
    </row>
    <row r="277" spans="1:12" x14ac:dyDescent="0.25">
      <c r="A277" t="s">
        <v>1435</v>
      </c>
      <c r="B277" t="str">
        <f>_xlfn.IFNA(_xlfn.XLOOKUP(Query1[[#This Row],[Contract Line Item Number (CLIN)]],'CPA New w POF'!$B$5:$B$3010,'CPA New w POF'!$C$5:$C$3010),"TBD")</f>
        <v>TM49CPBFO16.3024A</v>
      </c>
      <c r="C277">
        <f>LEN(Query1[[#This Row],[CALCTRA Product Number]])</f>
        <v>17</v>
      </c>
      <c r="D277" t="s">
        <v>1436</v>
      </c>
      <c r="E277" t="s">
        <v>1437</v>
      </c>
      <c r="F277" t="s">
        <v>356</v>
      </c>
      <c r="G277" t="s">
        <v>613</v>
      </c>
      <c r="H277" t="s">
        <v>386</v>
      </c>
      <c r="I277" t="s">
        <v>376</v>
      </c>
      <c r="J277" t="s">
        <v>381</v>
      </c>
      <c r="K277" t="s">
        <v>155</v>
      </c>
      <c r="L277" s="54">
        <f>_xlfn.IFNA(_xlfn.XLOOKUP(Query1[[#This Row],[Contract Line Item Number (CLIN)]],'CPA New w POF'!$B$5:$B$3010,'CPA New w POF'!$Q$5:$Q$3010),"TBD")</f>
        <v>44.29</v>
      </c>
    </row>
    <row r="278" spans="1:12" x14ac:dyDescent="0.25">
      <c r="A278" t="s">
        <v>1438</v>
      </c>
      <c r="B278" t="str">
        <f>_xlfn.IFNA(_xlfn.XLOOKUP(Query1[[#This Row],[Contract Line Item Number (CLIN)]],'CPA New w POF'!$B$5:$B$3010,'CPA New w POF'!$C$5:$C$3010),"TBD")</f>
        <v>TM49CPBFO18.4836A</v>
      </c>
      <c r="C278">
        <f>LEN(Query1[[#This Row],[CALCTRA Product Number]])</f>
        <v>17</v>
      </c>
      <c r="D278" t="s">
        <v>1436</v>
      </c>
      <c r="E278" t="s">
        <v>1437</v>
      </c>
      <c r="F278" t="s">
        <v>356</v>
      </c>
      <c r="G278" t="s">
        <v>580</v>
      </c>
      <c r="H278" t="s">
        <v>386</v>
      </c>
      <c r="I278" t="s">
        <v>376</v>
      </c>
      <c r="J278" t="s">
        <v>388</v>
      </c>
      <c r="K278" t="s">
        <v>155</v>
      </c>
      <c r="L278" s="54">
        <f>_xlfn.IFNA(_xlfn.XLOOKUP(Query1[[#This Row],[Contract Line Item Number (CLIN)]],'CPA New w POF'!$B$5:$B$3010,'CPA New w POF'!$Q$5:$Q$3010),"TBD")</f>
        <v>107.78</v>
      </c>
    </row>
    <row r="279" spans="1:12" x14ac:dyDescent="0.25">
      <c r="A279" t="s">
        <v>1439</v>
      </c>
      <c r="B279" t="str">
        <f>_xlfn.IFNA(_xlfn.XLOOKUP(Query1[[#This Row],[Contract Line Item Number (CLIN)]],'CPA New w POF'!$B$5:$B$3010,'CPA New w POF'!$C$5:$C$3010),"TBD")</f>
        <v>TM51PPBWX86.2115A</v>
      </c>
      <c r="C279">
        <f>LEN(Query1[[#This Row],[CALCTRA Product Number]])</f>
        <v>17</v>
      </c>
      <c r="D279" t="s">
        <v>1440</v>
      </c>
      <c r="E279" t="s">
        <v>1441</v>
      </c>
      <c r="F279" t="s">
        <v>356</v>
      </c>
      <c r="G279" t="s">
        <v>1224</v>
      </c>
      <c r="H279" t="s">
        <v>153</v>
      </c>
      <c r="I279" t="s">
        <v>154</v>
      </c>
      <c r="J279" t="s">
        <v>381</v>
      </c>
      <c r="K279" t="s">
        <v>155</v>
      </c>
      <c r="L279" s="54">
        <f>_xlfn.IFNA(_xlfn.XLOOKUP(Query1[[#This Row],[Contract Line Item Number (CLIN)]],'CPA New w POF'!$B$5:$B$3010,'CPA New w POF'!$Q$5:$Q$3010),"TBD")</f>
        <v>21.62</v>
      </c>
    </row>
    <row r="280" spans="1:12" x14ac:dyDescent="0.25">
      <c r="A280" t="s">
        <v>1442</v>
      </c>
      <c r="B280" t="str">
        <f>_xlfn.IFNA(_xlfn.XLOOKUP(Query1[[#This Row],[Contract Line Item Number (CLIN)]],'CPA New w POF'!$B$5:$B$3010,'CPA New w POF'!$C$5:$C$3010),"TBD")</f>
        <v>TM51PPBWX86.3021A</v>
      </c>
      <c r="C280">
        <f>LEN(Query1[[#This Row],[CALCTRA Product Number]])</f>
        <v>17</v>
      </c>
      <c r="D280" t="s">
        <v>1440</v>
      </c>
      <c r="E280" t="s">
        <v>1441</v>
      </c>
      <c r="F280" t="s">
        <v>356</v>
      </c>
      <c r="G280" t="s">
        <v>1226</v>
      </c>
      <c r="H280" t="s">
        <v>153</v>
      </c>
      <c r="I280" t="s">
        <v>154</v>
      </c>
      <c r="J280" t="s">
        <v>381</v>
      </c>
      <c r="K280" t="s">
        <v>155</v>
      </c>
      <c r="L280" s="54">
        <f>_xlfn.IFNA(_xlfn.XLOOKUP(Query1[[#This Row],[Contract Line Item Number (CLIN)]],'CPA New w POF'!$B$5:$B$3010,'CPA New w POF'!$Q$5:$Q$3010),"TBD")</f>
        <v>43.16</v>
      </c>
    </row>
    <row r="281" spans="1:12" x14ac:dyDescent="0.25">
      <c r="A281" t="s">
        <v>1443</v>
      </c>
      <c r="B281" t="str">
        <f>_xlfn.IFNA(_xlfn.XLOOKUP(Query1[[#This Row],[Contract Line Item Number (CLIN)]],'CPA New w POF'!$B$5:$B$3010,'CPA New w POF'!$C$5:$C$3010),"TBD")</f>
        <v>TM51PPBWX86.2115B</v>
      </c>
      <c r="C281">
        <f>LEN(Query1[[#This Row],[CALCTRA Product Number]])</f>
        <v>17</v>
      </c>
      <c r="D281" t="s">
        <v>1444</v>
      </c>
      <c r="E281" t="s">
        <v>1445</v>
      </c>
      <c r="F281" t="s">
        <v>356</v>
      </c>
      <c r="G281" t="s">
        <v>1224</v>
      </c>
      <c r="H281" t="s">
        <v>153</v>
      </c>
      <c r="I281" t="s">
        <v>154</v>
      </c>
      <c r="J281" t="s">
        <v>381</v>
      </c>
      <c r="K281" t="s">
        <v>155</v>
      </c>
      <c r="L281" s="54">
        <f>_xlfn.IFNA(_xlfn.XLOOKUP(Query1[[#This Row],[Contract Line Item Number (CLIN)]],'CPA New w POF'!$B$5:$B$3010,'CPA New w POF'!$Q$5:$Q$3010),"TBD")</f>
        <v>21.33</v>
      </c>
    </row>
    <row r="282" spans="1:12" x14ac:dyDescent="0.25">
      <c r="A282" t="s">
        <v>1446</v>
      </c>
      <c r="B282" t="str">
        <f>_xlfn.IFNA(_xlfn.XLOOKUP(Query1[[#This Row],[Contract Line Item Number (CLIN)]],'CPA New w POF'!$B$5:$B$3010,'CPA New w POF'!$C$5:$C$3010),"TBD")</f>
        <v>TM51PPBWX86.3021B</v>
      </c>
      <c r="C282">
        <f>LEN(Query1[[#This Row],[CALCTRA Product Number]])</f>
        <v>17</v>
      </c>
      <c r="D282" t="s">
        <v>1444</v>
      </c>
      <c r="E282" t="s">
        <v>1445</v>
      </c>
      <c r="F282" t="s">
        <v>356</v>
      </c>
      <c r="G282" t="s">
        <v>1226</v>
      </c>
      <c r="H282" t="s">
        <v>153</v>
      </c>
      <c r="I282" t="s">
        <v>154</v>
      </c>
      <c r="J282" t="s">
        <v>381</v>
      </c>
      <c r="K282" t="s">
        <v>155</v>
      </c>
      <c r="L282" s="54">
        <f>_xlfn.IFNA(_xlfn.XLOOKUP(Query1[[#This Row],[Contract Line Item Number (CLIN)]],'CPA New w POF'!$B$5:$B$3010,'CPA New w POF'!$Q$5:$Q$3010),"TBD")</f>
        <v>42.02</v>
      </c>
    </row>
    <row r="283" spans="1:12" x14ac:dyDescent="0.25">
      <c r="A283" t="s">
        <v>1447</v>
      </c>
      <c r="B283" t="str">
        <f>_xlfn.IFNA(_xlfn.XLOOKUP(Query1[[#This Row],[Contract Line Item Number (CLIN)]],'CPA New w POF'!$B$5:$B$3010,'CPA New w POF'!$C$5:$C$3010),"TBD")</f>
        <v>TM51PPBFY16.2115A</v>
      </c>
      <c r="C283">
        <f>LEN(Query1[[#This Row],[CALCTRA Product Number]])</f>
        <v>17</v>
      </c>
      <c r="D283" t="s">
        <v>1444</v>
      </c>
      <c r="E283" t="s">
        <v>1445</v>
      </c>
      <c r="F283" t="s">
        <v>356</v>
      </c>
      <c r="G283" t="s">
        <v>1224</v>
      </c>
      <c r="H283" t="s">
        <v>375</v>
      </c>
      <c r="I283" t="s">
        <v>376</v>
      </c>
      <c r="J283" t="s">
        <v>381</v>
      </c>
      <c r="K283" t="s">
        <v>155</v>
      </c>
      <c r="L283" s="54">
        <f>_xlfn.IFNA(_xlfn.XLOOKUP(Query1[[#This Row],[Contract Line Item Number (CLIN)]],'CPA New w POF'!$B$5:$B$3010,'CPA New w POF'!$Q$5:$Q$3010),"TBD")</f>
        <v>21.9</v>
      </c>
    </row>
    <row r="284" spans="1:12" x14ac:dyDescent="0.25">
      <c r="A284" t="s">
        <v>1448</v>
      </c>
      <c r="B284" t="str">
        <f>_xlfn.IFNA(_xlfn.XLOOKUP(Query1[[#This Row],[Contract Line Item Number (CLIN)]],'CPA New w POF'!$B$5:$B$3010,'CPA New w POF'!$C$5:$C$3010),"TBD")</f>
        <v>TM51PPBFY16.3021A</v>
      </c>
      <c r="C284">
        <f>LEN(Query1[[#This Row],[CALCTRA Product Number]])</f>
        <v>17</v>
      </c>
      <c r="D284" t="s">
        <v>1444</v>
      </c>
      <c r="E284" t="s">
        <v>1445</v>
      </c>
      <c r="F284" t="s">
        <v>356</v>
      </c>
      <c r="G284" t="s">
        <v>1226</v>
      </c>
      <c r="H284" t="s">
        <v>375</v>
      </c>
      <c r="I284" t="s">
        <v>376</v>
      </c>
      <c r="J284" t="s">
        <v>381</v>
      </c>
      <c r="K284" t="s">
        <v>155</v>
      </c>
      <c r="L284" s="54">
        <f>_xlfn.IFNA(_xlfn.XLOOKUP(Query1[[#This Row],[Contract Line Item Number (CLIN)]],'CPA New w POF'!$B$5:$B$3010,'CPA New w POF'!$Q$5:$Q$3010),"TBD")</f>
        <v>40.89</v>
      </c>
    </row>
    <row r="285" spans="1:12" x14ac:dyDescent="0.25">
      <c r="A285" t="s">
        <v>1452</v>
      </c>
      <c r="B285" t="str">
        <f>_xlfn.IFNA(_xlfn.XLOOKUP(Query1[[#This Row],[Contract Line Item Number (CLIN)]],'CPA New w POF'!$B$5:$B$3010,'CPA New w POF'!$C$5:$C$3010),"TBD")</f>
        <v>TM51PPWEX16.3021A</v>
      </c>
      <c r="C285">
        <f>LEN(Query1[[#This Row],[CALCTRA Product Number]])</f>
        <v>17</v>
      </c>
      <c r="D285" t="s">
        <v>1444</v>
      </c>
      <c r="E285" t="s">
        <v>1445</v>
      </c>
      <c r="F285" t="s">
        <v>356</v>
      </c>
      <c r="G285" t="s">
        <v>1226</v>
      </c>
      <c r="H285" t="s">
        <v>546</v>
      </c>
      <c r="I285" t="s">
        <v>376</v>
      </c>
      <c r="J285" t="s">
        <v>381</v>
      </c>
      <c r="K285" t="s">
        <v>155</v>
      </c>
      <c r="L285" s="54">
        <f>_xlfn.IFNA(_xlfn.XLOOKUP(Query1[[#This Row],[Contract Line Item Number (CLIN)]],'CPA New w POF'!$B$5:$B$3010,'CPA New w POF'!$Q$5:$Q$3010),"TBD")</f>
        <v>39.19</v>
      </c>
    </row>
    <row r="286" spans="1:12" x14ac:dyDescent="0.25">
      <c r="A286" t="s">
        <v>1453</v>
      </c>
      <c r="B286" t="str">
        <f>_xlfn.IFNA(_xlfn.XLOOKUP(Query1[[#This Row],[Contract Line Item Number (CLIN)]],'CPA New w POF'!$B$5:$B$3010,'CPA New w POF'!$C$5:$C$3010),"TBD")</f>
        <v>TM51PPWNX16.2115A</v>
      </c>
      <c r="C286">
        <f>LEN(Query1[[#This Row],[CALCTRA Product Number]])</f>
        <v>17</v>
      </c>
      <c r="D286" t="s">
        <v>1444</v>
      </c>
      <c r="E286" t="s">
        <v>1445</v>
      </c>
      <c r="F286" t="s">
        <v>356</v>
      </c>
      <c r="G286" t="s">
        <v>1224</v>
      </c>
      <c r="H286" t="s">
        <v>973</v>
      </c>
      <c r="I286" t="s">
        <v>376</v>
      </c>
      <c r="J286" t="s">
        <v>381</v>
      </c>
      <c r="K286" t="s">
        <v>155</v>
      </c>
      <c r="L286" s="54">
        <f>_xlfn.IFNA(_xlfn.XLOOKUP(Query1[[#This Row],[Contract Line Item Number (CLIN)]],'CPA New w POF'!$B$5:$B$3010,'CPA New w POF'!$Q$5:$Q$3010),"TBD")</f>
        <v>22.18</v>
      </c>
    </row>
    <row r="287" spans="1:12" x14ac:dyDescent="0.25">
      <c r="A287" t="s">
        <v>1454</v>
      </c>
      <c r="B287" t="str">
        <f>_xlfn.IFNA(_xlfn.XLOOKUP(Query1[[#This Row],[Contract Line Item Number (CLIN)]],'CPA New w POF'!$B$5:$B$3010,'CPA New w POF'!$C$5:$C$3010),"TBD")</f>
        <v>TM51PPWNX16.3021A</v>
      </c>
      <c r="C287">
        <f>LEN(Query1[[#This Row],[CALCTRA Product Number]])</f>
        <v>17</v>
      </c>
      <c r="D287" t="s">
        <v>1444</v>
      </c>
      <c r="E287" t="s">
        <v>1445</v>
      </c>
      <c r="F287" t="s">
        <v>356</v>
      </c>
      <c r="G287" t="s">
        <v>1226</v>
      </c>
      <c r="H287" t="s">
        <v>973</v>
      </c>
      <c r="I287" t="s">
        <v>376</v>
      </c>
      <c r="J287" t="s">
        <v>381</v>
      </c>
      <c r="K287" t="s">
        <v>155</v>
      </c>
      <c r="L287" s="54">
        <f>_xlfn.IFNA(_xlfn.XLOOKUP(Query1[[#This Row],[Contract Line Item Number (CLIN)]],'CPA New w POF'!$B$5:$B$3010,'CPA New w POF'!$Q$5:$Q$3010),"TBD")</f>
        <v>43.72</v>
      </c>
    </row>
    <row r="288" spans="1:12" x14ac:dyDescent="0.25">
      <c r="A288" t="s">
        <v>1455</v>
      </c>
      <c r="B288" t="str">
        <f>_xlfn.IFNA(_xlfn.XLOOKUP(Query1[[#This Row],[Contract Line Item Number (CLIN)]],'CPA New w POF'!$B$5:$B$3010,'CPA New w POF'!$C$5:$C$3010),"TBD")</f>
        <v>TM51PPWGX16.1209A</v>
      </c>
      <c r="C288">
        <f>LEN(Query1[[#This Row],[CALCTRA Product Number]])</f>
        <v>17</v>
      </c>
      <c r="D288" t="s">
        <v>1444</v>
      </c>
      <c r="E288" t="s">
        <v>1445</v>
      </c>
      <c r="F288" t="s">
        <v>356</v>
      </c>
      <c r="G288" t="s">
        <v>1456</v>
      </c>
      <c r="H288" t="s">
        <v>485</v>
      </c>
      <c r="I288" t="s">
        <v>376</v>
      </c>
      <c r="J288" t="s">
        <v>381</v>
      </c>
      <c r="K288" t="s">
        <v>155</v>
      </c>
      <c r="L288" s="54">
        <f>_xlfn.IFNA(_xlfn.XLOOKUP(Query1[[#This Row],[Contract Line Item Number (CLIN)]],'CPA New w POF'!$B$5:$B$3010,'CPA New w POF'!$Q$5:$Q$3010),"TBD")</f>
        <v>11.41</v>
      </c>
    </row>
    <row r="289" spans="1:12" x14ac:dyDescent="0.25">
      <c r="A289" t="s">
        <v>1457</v>
      </c>
      <c r="B289" t="str">
        <f>_xlfn.IFNA(_xlfn.XLOOKUP(Query1[[#This Row],[Contract Line Item Number (CLIN)]],'CPA New w POF'!$B$5:$B$3010,'CPA New w POF'!$C$5:$C$3010),"TBD")</f>
        <v>TM51PPBWX86.2115C</v>
      </c>
      <c r="C289">
        <f>LEN(Query1[[#This Row],[CALCTRA Product Number]])</f>
        <v>17</v>
      </c>
      <c r="D289" t="s">
        <v>1458</v>
      </c>
      <c r="E289" t="s">
        <v>1459</v>
      </c>
      <c r="F289" t="s">
        <v>356</v>
      </c>
      <c r="G289" t="s">
        <v>1224</v>
      </c>
      <c r="H289" t="s">
        <v>153</v>
      </c>
      <c r="I289" t="s">
        <v>154</v>
      </c>
      <c r="J289" t="s">
        <v>381</v>
      </c>
      <c r="K289" t="s">
        <v>155</v>
      </c>
      <c r="L289" s="54">
        <f>_xlfn.IFNA(_xlfn.XLOOKUP(Query1[[#This Row],[Contract Line Item Number (CLIN)]],'CPA New w POF'!$B$5:$B$3010,'CPA New w POF'!$Q$5:$Q$3010),"TBD")</f>
        <v>21.33</v>
      </c>
    </row>
    <row r="290" spans="1:12" x14ac:dyDescent="0.25">
      <c r="A290" t="s">
        <v>1460</v>
      </c>
      <c r="B290" t="str">
        <f>_xlfn.IFNA(_xlfn.XLOOKUP(Query1[[#This Row],[Contract Line Item Number (CLIN)]],'CPA New w POF'!$B$5:$B$3010,'CPA New w POF'!$C$5:$C$3010),"TBD")</f>
        <v>TM51PPBWX86.3021C</v>
      </c>
      <c r="C290">
        <f>LEN(Query1[[#This Row],[CALCTRA Product Number]])</f>
        <v>17</v>
      </c>
      <c r="D290" t="s">
        <v>1458</v>
      </c>
      <c r="E290" t="s">
        <v>1459</v>
      </c>
      <c r="F290" t="s">
        <v>356</v>
      </c>
      <c r="G290" t="s">
        <v>1226</v>
      </c>
      <c r="H290" t="s">
        <v>153</v>
      </c>
      <c r="I290" t="s">
        <v>154</v>
      </c>
      <c r="J290" t="s">
        <v>381</v>
      </c>
      <c r="K290" t="s">
        <v>155</v>
      </c>
      <c r="L290" s="54">
        <f>_xlfn.IFNA(_xlfn.XLOOKUP(Query1[[#This Row],[Contract Line Item Number (CLIN)]],'CPA New w POF'!$B$5:$B$3010,'CPA New w POF'!$Q$5:$Q$3010),"TBD")</f>
        <v>42.02</v>
      </c>
    </row>
    <row r="291" spans="1:12" x14ac:dyDescent="0.25">
      <c r="A291" t="s">
        <v>1461</v>
      </c>
      <c r="B291" t="str">
        <f>_xlfn.IFNA(_xlfn.XLOOKUP(Query1[[#This Row],[Contract Line Item Number (CLIN)]],'CPA New w POF'!$B$5:$B$3010,'CPA New w POF'!$C$5:$C$3010),"TBD")</f>
        <v>TM51PPBFY16.2115B</v>
      </c>
      <c r="C291">
        <f>LEN(Query1[[#This Row],[CALCTRA Product Number]])</f>
        <v>17</v>
      </c>
      <c r="D291" t="s">
        <v>1458</v>
      </c>
      <c r="E291" t="s">
        <v>1459</v>
      </c>
      <c r="F291" t="s">
        <v>356</v>
      </c>
      <c r="G291" t="s">
        <v>1224</v>
      </c>
      <c r="H291" t="s">
        <v>375</v>
      </c>
      <c r="I291" t="s">
        <v>376</v>
      </c>
      <c r="J291" t="s">
        <v>381</v>
      </c>
      <c r="K291" t="s">
        <v>155</v>
      </c>
      <c r="L291" s="54">
        <f>_xlfn.IFNA(_xlfn.XLOOKUP(Query1[[#This Row],[Contract Line Item Number (CLIN)]],'CPA New w POF'!$B$5:$B$3010,'CPA New w POF'!$Q$5:$Q$3010),"TBD")</f>
        <v>21.9</v>
      </c>
    </row>
    <row r="292" spans="1:12" x14ac:dyDescent="0.25">
      <c r="A292" t="s">
        <v>1462</v>
      </c>
      <c r="B292" t="str">
        <f>_xlfn.IFNA(_xlfn.XLOOKUP(Query1[[#This Row],[Contract Line Item Number (CLIN)]],'CPA New w POF'!$B$5:$B$3010,'CPA New w POF'!$C$5:$C$3010),"TBD")</f>
        <v>TM51PPBFY16.3021B</v>
      </c>
      <c r="C292">
        <f>LEN(Query1[[#This Row],[CALCTRA Product Number]])</f>
        <v>17</v>
      </c>
      <c r="D292" t="s">
        <v>1458</v>
      </c>
      <c r="E292" t="s">
        <v>1459</v>
      </c>
      <c r="F292" t="s">
        <v>356</v>
      </c>
      <c r="G292" t="s">
        <v>1226</v>
      </c>
      <c r="H292" t="s">
        <v>375</v>
      </c>
      <c r="I292" t="s">
        <v>376</v>
      </c>
      <c r="J292" t="s">
        <v>381</v>
      </c>
      <c r="K292" t="s">
        <v>155</v>
      </c>
      <c r="L292" s="54">
        <f>_xlfn.IFNA(_xlfn.XLOOKUP(Query1[[#This Row],[Contract Line Item Number (CLIN)]],'CPA New w POF'!$B$5:$B$3010,'CPA New w POF'!$Q$5:$Q$3010),"TBD")</f>
        <v>40.89</v>
      </c>
    </row>
    <row r="293" spans="1:12" x14ac:dyDescent="0.25">
      <c r="A293" t="s">
        <v>1466</v>
      </c>
      <c r="B293" t="str">
        <f>_xlfn.IFNA(_xlfn.XLOOKUP(Query1[[#This Row],[Contract Line Item Number (CLIN)]],'CPA New w POF'!$B$5:$B$3010,'CPA New w POF'!$C$5:$C$3010),"TBD")</f>
        <v>TM51PPWEX16.3021B</v>
      </c>
      <c r="C293">
        <f>LEN(Query1[[#This Row],[CALCTRA Product Number]])</f>
        <v>17</v>
      </c>
      <c r="D293" t="s">
        <v>1458</v>
      </c>
      <c r="E293" t="s">
        <v>1459</v>
      </c>
      <c r="F293" t="s">
        <v>356</v>
      </c>
      <c r="G293" t="s">
        <v>1226</v>
      </c>
      <c r="H293" t="s">
        <v>546</v>
      </c>
      <c r="I293" t="s">
        <v>376</v>
      </c>
      <c r="J293" t="s">
        <v>381</v>
      </c>
      <c r="K293" t="s">
        <v>155</v>
      </c>
      <c r="L293" s="54">
        <f>_xlfn.IFNA(_xlfn.XLOOKUP(Query1[[#This Row],[Contract Line Item Number (CLIN)]],'CPA New w POF'!$B$5:$B$3010,'CPA New w POF'!$Q$5:$Q$3010),"TBD")</f>
        <v>39.19</v>
      </c>
    </row>
    <row r="294" spans="1:12" x14ac:dyDescent="0.25">
      <c r="A294" t="s">
        <v>1467</v>
      </c>
      <c r="B294" t="str">
        <f>_xlfn.IFNA(_xlfn.XLOOKUP(Query1[[#This Row],[Contract Line Item Number (CLIN)]],'CPA New w POF'!$B$5:$B$3010,'CPA New w POF'!$C$5:$C$3010),"TBD")</f>
        <v>TM51PPWNX16.2115B</v>
      </c>
      <c r="C294">
        <f>LEN(Query1[[#This Row],[CALCTRA Product Number]])</f>
        <v>17</v>
      </c>
      <c r="D294" t="s">
        <v>1458</v>
      </c>
      <c r="E294" t="s">
        <v>1459</v>
      </c>
      <c r="F294" t="s">
        <v>356</v>
      </c>
      <c r="G294" t="s">
        <v>1224</v>
      </c>
      <c r="H294" t="s">
        <v>973</v>
      </c>
      <c r="I294" t="s">
        <v>376</v>
      </c>
      <c r="J294" t="s">
        <v>381</v>
      </c>
      <c r="K294" t="s">
        <v>155</v>
      </c>
      <c r="L294" s="54">
        <f>_xlfn.IFNA(_xlfn.XLOOKUP(Query1[[#This Row],[Contract Line Item Number (CLIN)]],'CPA New w POF'!$B$5:$B$3010,'CPA New w POF'!$Q$5:$Q$3010),"TBD")</f>
        <v>22.18</v>
      </c>
    </row>
    <row r="295" spans="1:12" x14ac:dyDescent="0.25">
      <c r="A295" t="s">
        <v>1468</v>
      </c>
      <c r="B295" t="str">
        <f>_xlfn.IFNA(_xlfn.XLOOKUP(Query1[[#This Row],[Contract Line Item Number (CLIN)]],'CPA New w POF'!$B$5:$B$3010,'CPA New w POF'!$C$5:$C$3010),"TBD")</f>
        <v>TM51PPWNX16.3021B</v>
      </c>
      <c r="C295">
        <f>LEN(Query1[[#This Row],[CALCTRA Product Number]])</f>
        <v>17</v>
      </c>
      <c r="D295" t="s">
        <v>1458</v>
      </c>
      <c r="E295" t="s">
        <v>1459</v>
      </c>
      <c r="F295" t="s">
        <v>356</v>
      </c>
      <c r="G295" t="s">
        <v>1226</v>
      </c>
      <c r="H295" t="s">
        <v>973</v>
      </c>
      <c r="I295" t="s">
        <v>376</v>
      </c>
      <c r="J295" t="s">
        <v>381</v>
      </c>
      <c r="K295" t="s">
        <v>155</v>
      </c>
      <c r="L295" s="54">
        <f>_xlfn.IFNA(_xlfn.XLOOKUP(Query1[[#This Row],[Contract Line Item Number (CLIN)]],'CPA New w POF'!$B$5:$B$3010,'CPA New w POF'!$Q$5:$Q$3010),"TBD")</f>
        <v>43.72</v>
      </c>
    </row>
    <row r="296" spans="1:12" x14ac:dyDescent="0.25">
      <c r="A296" t="s">
        <v>1469</v>
      </c>
      <c r="B296" t="str">
        <f>_xlfn.IFNA(_xlfn.XLOOKUP(Query1[[#This Row],[Contract Line Item Number (CLIN)]],'CPA New w POF'!$B$5:$B$3010,'CPA New w POF'!$C$5:$C$3010),"TBD")</f>
        <v>TM51PPWGX16.1209B</v>
      </c>
      <c r="C296">
        <f>LEN(Query1[[#This Row],[CALCTRA Product Number]])</f>
        <v>17</v>
      </c>
      <c r="D296" t="s">
        <v>1458</v>
      </c>
      <c r="E296" t="s">
        <v>1459</v>
      </c>
      <c r="F296" t="s">
        <v>356</v>
      </c>
      <c r="G296" t="s">
        <v>1456</v>
      </c>
      <c r="H296" t="s">
        <v>485</v>
      </c>
      <c r="I296" t="s">
        <v>376</v>
      </c>
      <c r="J296" t="s">
        <v>381</v>
      </c>
      <c r="K296" t="s">
        <v>155</v>
      </c>
      <c r="L296" s="54">
        <f>_xlfn.IFNA(_xlfn.XLOOKUP(Query1[[#This Row],[Contract Line Item Number (CLIN)]],'CPA New w POF'!$B$5:$B$3010,'CPA New w POF'!$Q$5:$Q$3010),"TBD")</f>
        <v>11.41</v>
      </c>
    </row>
    <row r="297" spans="1:12" x14ac:dyDescent="0.25">
      <c r="A297" t="s">
        <v>1470</v>
      </c>
      <c r="B297" t="str">
        <f>_xlfn.IFNA(_xlfn.XLOOKUP(Query1[[#This Row],[Contract Line Item Number (CLIN)]],'CPA New w POF'!$B$5:$B$3010,'CPA New w POF'!$C$5:$C$3010),"TBD")</f>
        <v>TM52PPBWX86.2115A</v>
      </c>
      <c r="C297">
        <f>LEN(Query1[[#This Row],[CALCTRA Product Number]])</f>
        <v>17</v>
      </c>
      <c r="D297" t="s">
        <v>1471</v>
      </c>
      <c r="E297" t="s">
        <v>1445</v>
      </c>
      <c r="F297" t="s">
        <v>356</v>
      </c>
      <c r="G297" t="s">
        <v>1224</v>
      </c>
      <c r="H297" t="s">
        <v>153</v>
      </c>
      <c r="I297" t="s">
        <v>154</v>
      </c>
      <c r="J297" t="s">
        <v>381</v>
      </c>
      <c r="K297" t="s">
        <v>155</v>
      </c>
      <c r="L297" s="54">
        <f>_xlfn.IFNA(_xlfn.XLOOKUP(Query1[[#This Row],[Contract Line Item Number (CLIN)]],'CPA New w POF'!$B$5:$B$3010,'CPA New w POF'!$Q$5:$Q$3010),"TBD")</f>
        <v>21.33</v>
      </c>
    </row>
    <row r="298" spans="1:12" x14ac:dyDescent="0.25">
      <c r="A298" t="s">
        <v>1472</v>
      </c>
      <c r="B298" t="str">
        <f>_xlfn.IFNA(_xlfn.XLOOKUP(Query1[[#This Row],[Contract Line Item Number (CLIN)]],'CPA New w POF'!$B$5:$B$3010,'CPA New w POF'!$C$5:$C$3010),"TBD")</f>
        <v>TM52PPBWX86.3021A</v>
      </c>
      <c r="C298">
        <f>LEN(Query1[[#This Row],[CALCTRA Product Number]])</f>
        <v>17</v>
      </c>
      <c r="D298" t="s">
        <v>1471</v>
      </c>
      <c r="E298" t="s">
        <v>1445</v>
      </c>
      <c r="F298" t="s">
        <v>356</v>
      </c>
      <c r="G298" t="s">
        <v>1226</v>
      </c>
      <c r="H298" t="s">
        <v>153</v>
      </c>
      <c r="I298" t="s">
        <v>154</v>
      </c>
      <c r="J298" t="s">
        <v>381</v>
      </c>
      <c r="K298" t="s">
        <v>155</v>
      </c>
      <c r="L298" s="54">
        <f>_xlfn.IFNA(_xlfn.XLOOKUP(Query1[[#This Row],[Contract Line Item Number (CLIN)]],'CPA New w POF'!$B$5:$B$3010,'CPA New w POF'!$Q$5:$Q$3010),"TBD")</f>
        <v>42.02</v>
      </c>
    </row>
    <row r="299" spans="1:12" x14ac:dyDescent="0.25">
      <c r="A299" t="s">
        <v>1473</v>
      </c>
      <c r="B299" t="str">
        <f>_xlfn.IFNA(_xlfn.XLOOKUP(Query1[[#This Row],[Contract Line Item Number (CLIN)]],'CPA New w POF'!$B$5:$B$3010,'CPA New w POF'!$C$5:$C$3010),"TBD")</f>
        <v>TM52PPBFY16.2115A</v>
      </c>
      <c r="C299">
        <f>LEN(Query1[[#This Row],[CALCTRA Product Number]])</f>
        <v>17</v>
      </c>
      <c r="D299" t="s">
        <v>1471</v>
      </c>
      <c r="E299" t="s">
        <v>1445</v>
      </c>
      <c r="F299" t="s">
        <v>356</v>
      </c>
      <c r="G299" t="s">
        <v>1224</v>
      </c>
      <c r="H299" t="s">
        <v>375</v>
      </c>
      <c r="I299" t="s">
        <v>376</v>
      </c>
      <c r="J299" t="s">
        <v>381</v>
      </c>
      <c r="K299" t="s">
        <v>155</v>
      </c>
      <c r="L299" s="54">
        <f>_xlfn.IFNA(_xlfn.XLOOKUP(Query1[[#This Row],[Contract Line Item Number (CLIN)]],'CPA New w POF'!$B$5:$B$3010,'CPA New w POF'!$Q$5:$Q$3010),"TBD")</f>
        <v>21.9</v>
      </c>
    </row>
    <row r="300" spans="1:12" x14ac:dyDescent="0.25">
      <c r="A300" t="s">
        <v>1474</v>
      </c>
      <c r="B300" t="str">
        <f>_xlfn.IFNA(_xlfn.XLOOKUP(Query1[[#This Row],[Contract Line Item Number (CLIN)]],'CPA New w POF'!$B$5:$B$3010,'CPA New w POF'!$C$5:$C$3010),"TBD")</f>
        <v>TM52PPBFY16.3021A</v>
      </c>
      <c r="C300">
        <f>LEN(Query1[[#This Row],[CALCTRA Product Number]])</f>
        <v>17</v>
      </c>
      <c r="D300" t="s">
        <v>1471</v>
      </c>
      <c r="E300" t="s">
        <v>1445</v>
      </c>
      <c r="F300" t="s">
        <v>356</v>
      </c>
      <c r="G300" t="s">
        <v>1226</v>
      </c>
      <c r="H300" t="s">
        <v>375</v>
      </c>
      <c r="I300" t="s">
        <v>376</v>
      </c>
      <c r="J300" t="s">
        <v>381</v>
      </c>
      <c r="K300" t="s">
        <v>155</v>
      </c>
      <c r="L300" s="54">
        <f>_xlfn.IFNA(_xlfn.XLOOKUP(Query1[[#This Row],[Contract Line Item Number (CLIN)]],'CPA New w POF'!$B$5:$B$3010,'CPA New w POF'!$Q$5:$Q$3010),"TBD")</f>
        <v>40.89</v>
      </c>
    </row>
    <row r="301" spans="1:12" x14ac:dyDescent="0.25">
      <c r="A301" t="s">
        <v>1478</v>
      </c>
      <c r="B301" t="str">
        <f>_xlfn.IFNA(_xlfn.XLOOKUP(Query1[[#This Row],[Contract Line Item Number (CLIN)]],'CPA New w POF'!$B$5:$B$3010,'CPA New w POF'!$C$5:$C$3010),"TBD")</f>
        <v>TM52PPWEX16.3021A</v>
      </c>
      <c r="C301">
        <f>LEN(Query1[[#This Row],[CALCTRA Product Number]])</f>
        <v>17</v>
      </c>
      <c r="D301" t="s">
        <v>1471</v>
      </c>
      <c r="E301" t="s">
        <v>1445</v>
      </c>
      <c r="F301" t="s">
        <v>356</v>
      </c>
      <c r="G301" t="s">
        <v>1226</v>
      </c>
      <c r="H301" t="s">
        <v>546</v>
      </c>
      <c r="I301" t="s">
        <v>376</v>
      </c>
      <c r="J301" t="s">
        <v>381</v>
      </c>
      <c r="K301" t="s">
        <v>155</v>
      </c>
      <c r="L301" s="54">
        <f>_xlfn.IFNA(_xlfn.XLOOKUP(Query1[[#This Row],[Contract Line Item Number (CLIN)]],'CPA New w POF'!$B$5:$B$3010,'CPA New w POF'!$Q$5:$Q$3010),"TBD")</f>
        <v>39.19</v>
      </c>
    </row>
    <row r="302" spans="1:12" x14ac:dyDescent="0.25">
      <c r="A302" t="s">
        <v>1479</v>
      </c>
      <c r="B302" t="str">
        <f>_xlfn.IFNA(_xlfn.XLOOKUP(Query1[[#This Row],[Contract Line Item Number (CLIN)]],'CPA New w POF'!$B$5:$B$3010,'CPA New w POF'!$C$5:$C$3010),"TBD")</f>
        <v>TM52PPWNX16.2115A</v>
      </c>
      <c r="C302">
        <f>LEN(Query1[[#This Row],[CALCTRA Product Number]])</f>
        <v>17</v>
      </c>
      <c r="D302" t="s">
        <v>1471</v>
      </c>
      <c r="E302" t="s">
        <v>1445</v>
      </c>
      <c r="F302" t="s">
        <v>356</v>
      </c>
      <c r="G302" t="s">
        <v>1224</v>
      </c>
      <c r="H302" t="s">
        <v>973</v>
      </c>
      <c r="I302" t="s">
        <v>376</v>
      </c>
      <c r="J302" t="s">
        <v>381</v>
      </c>
      <c r="K302" t="s">
        <v>155</v>
      </c>
      <c r="L302" s="54">
        <f>_xlfn.IFNA(_xlfn.XLOOKUP(Query1[[#This Row],[Contract Line Item Number (CLIN)]],'CPA New w POF'!$B$5:$B$3010,'CPA New w POF'!$Q$5:$Q$3010),"TBD")</f>
        <v>22.18</v>
      </c>
    </row>
    <row r="303" spans="1:12" x14ac:dyDescent="0.25">
      <c r="A303" t="s">
        <v>1480</v>
      </c>
      <c r="B303" t="str">
        <f>_xlfn.IFNA(_xlfn.XLOOKUP(Query1[[#This Row],[Contract Line Item Number (CLIN)]],'CPA New w POF'!$B$5:$B$3010,'CPA New w POF'!$C$5:$C$3010),"TBD")</f>
        <v>TM52PPWNX16.3021A</v>
      </c>
      <c r="C303">
        <f>LEN(Query1[[#This Row],[CALCTRA Product Number]])</f>
        <v>17</v>
      </c>
      <c r="D303" t="s">
        <v>1471</v>
      </c>
      <c r="E303" t="s">
        <v>1445</v>
      </c>
      <c r="F303" t="s">
        <v>356</v>
      </c>
      <c r="G303" t="s">
        <v>1226</v>
      </c>
      <c r="H303" t="s">
        <v>973</v>
      </c>
      <c r="I303" t="s">
        <v>376</v>
      </c>
      <c r="J303" t="s">
        <v>381</v>
      </c>
      <c r="K303" t="s">
        <v>155</v>
      </c>
      <c r="L303" s="54">
        <f>_xlfn.IFNA(_xlfn.XLOOKUP(Query1[[#This Row],[Contract Line Item Number (CLIN)]],'CPA New w POF'!$B$5:$B$3010,'CPA New w POF'!$Q$5:$Q$3010),"TBD")</f>
        <v>43.72</v>
      </c>
    </row>
    <row r="304" spans="1:12" x14ac:dyDescent="0.25">
      <c r="A304" t="s">
        <v>1481</v>
      </c>
      <c r="B304" t="str">
        <f>_xlfn.IFNA(_xlfn.XLOOKUP(Query1[[#This Row],[Contract Line Item Number (CLIN)]],'CPA New w POF'!$B$5:$B$3010,'CPA New w POF'!$C$5:$C$3010),"TBD")</f>
        <v>TM52PPWGX16.1209A</v>
      </c>
      <c r="C304">
        <f>LEN(Query1[[#This Row],[CALCTRA Product Number]])</f>
        <v>17</v>
      </c>
      <c r="D304" t="s">
        <v>1471</v>
      </c>
      <c r="E304" t="s">
        <v>1445</v>
      </c>
      <c r="F304" t="s">
        <v>356</v>
      </c>
      <c r="G304" t="s">
        <v>1456</v>
      </c>
      <c r="H304" t="s">
        <v>485</v>
      </c>
      <c r="I304" t="s">
        <v>376</v>
      </c>
      <c r="J304" t="s">
        <v>381</v>
      </c>
      <c r="K304" t="s">
        <v>155</v>
      </c>
      <c r="L304" s="54">
        <f>_xlfn.IFNA(_xlfn.XLOOKUP(Query1[[#This Row],[Contract Line Item Number (CLIN)]],'CPA New w POF'!$B$5:$B$3010,'CPA New w POF'!$Q$5:$Q$3010),"TBD")</f>
        <v>11.41</v>
      </c>
    </row>
    <row r="305" spans="1:12" x14ac:dyDescent="0.25">
      <c r="A305" t="s">
        <v>1482</v>
      </c>
      <c r="B305" t="str">
        <f>_xlfn.IFNA(_xlfn.XLOOKUP(Query1[[#This Row],[Contract Line Item Number (CLIN)]],'CPA New w POF'!$B$5:$B$3010,'CPA New w POF'!$C$5:$C$3010),"TBD")</f>
        <v>TM52PPBWX86.2115B</v>
      </c>
      <c r="C305">
        <f>LEN(Query1[[#This Row],[CALCTRA Product Number]])</f>
        <v>17</v>
      </c>
      <c r="D305" t="s">
        <v>1483</v>
      </c>
      <c r="E305" t="s">
        <v>1459</v>
      </c>
      <c r="F305" t="s">
        <v>356</v>
      </c>
      <c r="G305" t="s">
        <v>1224</v>
      </c>
      <c r="H305" t="s">
        <v>153</v>
      </c>
      <c r="I305" t="s">
        <v>154</v>
      </c>
      <c r="J305" t="s">
        <v>381</v>
      </c>
      <c r="K305" t="s">
        <v>155</v>
      </c>
      <c r="L305" s="54">
        <f>_xlfn.IFNA(_xlfn.XLOOKUP(Query1[[#This Row],[Contract Line Item Number (CLIN)]],'CPA New w POF'!$B$5:$B$3010,'CPA New w POF'!$Q$5:$Q$3010),"TBD")</f>
        <v>21.33</v>
      </c>
    </row>
    <row r="306" spans="1:12" x14ac:dyDescent="0.25">
      <c r="A306" t="s">
        <v>1484</v>
      </c>
      <c r="B306" t="str">
        <f>_xlfn.IFNA(_xlfn.XLOOKUP(Query1[[#This Row],[Contract Line Item Number (CLIN)]],'CPA New w POF'!$B$5:$B$3010,'CPA New w POF'!$C$5:$C$3010),"TBD")</f>
        <v>TM52PPBWX86.3021B</v>
      </c>
      <c r="C306">
        <f>LEN(Query1[[#This Row],[CALCTRA Product Number]])</f>
        <v>17</v>
      </c>
      <c r="D306" t="s">
        <v>1483</v>
      </c>
      <c r="E306" t="s">
        <v>1459</v>
      </c>
      <c r="F306" t="s">
        <v>356</v>
      </c>
      <c r="G306" t="s">
        <v>1226</v>
      </c>
      <c r="H306" t="s">
        <v>153</v>
      </c>
      <c r="I306" t="s">
        <v>154</v>
      </c>
      <c r="J306" t="s">
        <v>381</v>
      </c>
      <c r="K306" t="s">
        <v>155</v>
      </c>
      <c r="L306" s="54">
        <f>_xlfn.IFNA(_xlfn.XLOOKUP(Query1[[#This Row],[Contract Line Item Number (CLIN)]],'CPA New w POF'!$B$5:$B$3010,'CPA New w POF'!$Q$5:$Q$3010),"TBD")</f>
        <v>42.02</v>
      </c>
    </row>
    <row r="307" spans="1:12" x14ac:dyDescent="0.25">
      <c r="A307" t="s">
        <v>1485</v>
      </c>
      <c r="B307" t="str">
        <f>_xlfn.IFNA(_xlfn.XLOOKUP(Query1[[#This Row],[Contract Line Item Number (CLIN)]],'CPA New w POF'!$B$5:$B$3010,'CPA New w POF'!$C$5:$C$3010),"TBD")</f>
        <v>TM52PPBFY16.2115B</v>
      </c>
      <c r="C307">
        <f>LEN(Query1[[#This Row],[CALCTRA Product Number]])</f>
        <v>17</v>
      </c>
      <c r="D307" t="s">
        <v>1483</v>
      </c>
      <c r="E307" t="s">
        <v>1459</v>
      </c>
      <c r="F307" t="s">
        <v>356</v>
      </c>
      <c r="G307" t="s">
        <v>1224</v>
      </c>
      <c r="H307" t="s">
        <v>375</v>
      </c>
      <c r="I307" t="s">
        <v>376</v>
      </c>
      <c r="J307" t="s">
        <v>381</v>
      </c>
      <c r="K307" t="s">
        <v>155</v>
      </c>
      <c r="L307" s="54">
        <f>_xlfn.IFNA(_xlfn.XLOOKUP(Query1[[#This Row],[Contract Line Item Number (CLIN)]],'CPA New w POF'!$B$5:$B$3010,'CPA New w POF'!$Q$5:$Q$3010),"TBD")</f>
        <v>21.9</v>
      </c>
    </row>
    <row r="308" spans="1:12" x14ac:dyDescent="0.25">
      <c r="A308" t="s">
        <v>1486</v>
      </c>
      <c r="B308" t="str">
        <f>_xlfn.IFNA(_xlfn.XLOOKUP(Query1[[#This Row],[Contract Line Item Number (CLIN)]],'CPA New w POF'!$B$5:$B$3010,'CPA New w POF'!$C$5:$C$3010),"TBD")</f>
        <v>TM52PPBFY16.3021B</v>
      </c>
      <c r="C308">
        <f>LEN(Query1[[#This Row],[CALCTRA Product Number]])</f>
        <v>17</v>
      </c>
      <c r="D308" t="s">
        <v>1483</v>
      </c>
      <c r="E308" t="s">
        <v>1459</v>
      </c>
      <c r="F308" t="s">
        <v>356</v>
      </c>
      <c r="G308" t="s">
        <v>1226</v>
      </c>
      <c r="H308" t="s">
        <v>375</v>
      </c>
      <c r="I308" t="s">
        <v>376</v>
      </c>
      <c r="J308" t="s">
        <v>381</v>
      </c>
      <c r="K308" t="s">
        <v>155</v>
      </c>
      <c r="L308" s="54">
        <f>_xlfn.IFNA(_xlfn.XLOOKUP(Query1[[#This Row],[Contract Line Item Number (CLIN)]],'CPA New w POF'!$B$5:$B$3010,'CPA New w POF'!$Q$5:$Q$3010),"TBD")</f>
        <v>40.89</v>
      </c>
    </row>
    <row r="309" spans="1:12" x14ac:dyDescent="0.25">
      <c r="A309" t="s">
        <v>1490</v>
      </c>
      <c r="B309" t="str">
        <f>_xlfn.IFNA(_xlfn.XLOOKUP(Query1[[#This Row],[Contract Line Item Number (CLIN)]],'CPA New w POF'!$B$5:$B$3010,'CPA New w POF'!$C$5:$C$3010),"TBD")</f>
        <v>TM52PPWEX16.3021B</v>
      </c>
      <c r="C309">
        <f>LEN(Query1[[#This Row],[CALCTRA Product Number]])</f>
        <v>17</v>
      </c>
      <c r="D309" t="s">
        <v>1483</v>
      </c>
      <c r="E309" t="s">
        <v>1459</v>
      </c>
      <c r="F309" t="s">
        <v>356</v>
      </c>
      <c r="G309" t="s">
        <v>1226</v>
      </c>
      <c r="H309" t="s">
        <v>546</v>
      </c>
      <c r="I309" t="s">
        <v>376</v>
      </c>
      <c r="J309" t="s">
        <v>381</v>
      </c>
      <c r="K309" t="s">
        <v>155</v>
      </c>
      <c r="L309" s="54">
        <f>_xlfn.IFNA(_xlfn.XLOOKUP(Query1[[#This Row],[Contract Line Item Number (CLIN)]],'CPA New w POF'!$B$5:$B$3010,'CPA New w POF'!$Q$5:$Q$3010),"TBD")</f>
        <v>39.19</v>
      </c>
    </row>
    <row r="310" spans="1:12" x14ac:dyDescent="0.25">
      <c r="A310" t="s">
        <v>1491</v>
      </c>
      <c r="B310" t="str">
        <f>_xlfn.IFNA(_xlfn.XLOOKUP(Query1[[#This Row],[Contract Line Item Number (CLIN)]],'CPA New w POF'!$B$5:$B$3010,'CPA New w POF'!$C$5:$C$3010),"TBD")</f>
        <v>TM52PPWNX16.2115B</v>
      </c>
      <c r="C310">
        <f>LEN(Query1[[#This Row],[CALCTRA Product Number]])</f>
        <v>17</v>
      </c>
      <c r="D310" t="s">
        <v>1483</v>
      </c>
      <c r="E310" t="s">
        <v>1459</v>
      </c>
      <c r="F310" t="s">
        <v>356</v>
      </c>
      <c r="G310" t="s">
        <v>1224</v>
      </c>
      <c r="H310" t="s">
        <v>973</v>
      </c>
      <c r="I310" t="s">
        <v>376</v>
      </c>
      <c r="J310" t="s">
        <v>381</v>
      </c>
      <c r="K310" t="s">
        <v>155</v>
      </c>
      <c r="L310" s="54">
        <f>_xlfn.IFNA(_xlfn.XLOOKUP(Query1[[#This Row],[Contract Line Item Number (CLIN)]],'CPA New w POF'!$B$5:$B$3010,'CPA New w POF'!$Q$5:$Q$3010),"TBD")</f>
        <v>22.18</v>
      </c>
    </row>
    <row r="311" spans="1:12" x14ac:dyDescent="0.25">
      <c r="A311" t="s">
        <v>1492</v>
      </c>
      <c r="B311" t="str">
        <f>_xlfn.IFNA(_xlfn.XLOOKUP(Query1[[#This Row],[Contract Line Item Number (CLIN)]],'CPA New w POF'!$B$5:$B$3010,'CPA New w POF'!$C$5:$C$3010),"TBD")</f>
        <v>TM52PPWNX16.3021B</v>
      </c>
      <c r="C311">
        <f>LEN(Query1[[#This Row],[CALCTRA Product Number]])</f>
        <v>17</v>
      </c>
      <c r="D311" t="s">
        <v>1483</v>
      </c>
      <c r="E311" t="s">
        <v>1459</v>
      </c>
      <c r="F311" t="s">
        <v>356</v>
      </c>
      <c r="G311" t="s">
        <v>1226</v>
      </c>
      <c r="H311" t="s">
        <v>973</v>
      </c>
      <c r="I311" t="s">
        <v>376</v>
      </c>
      <c r="J311" t="s">
        <v>381</v>
      </c>
      <c r="K311" t="s">
        <v>155</v>
      </c>
      <c r="L311" s="54">
        <f>_xlfn.IFNA(_xlfn.XLOOKUP(Query1[[#This Row],[Contract Line Item Number (CLIN)]],'CPA New w POF'!$B$5:$B$3010,'CPA New w POF'!$Q$5:$Q$3010),"TBD")</f>
        <v>43.72</v>
      </c>
    </row>
    <row r="312" spans="1:12" x14ac:dyDescent="0.25">
      <c r="A312" t="s">
        <v>1493</v>
      </c>
      <c r="B312" t="str">
        <f>_xlfn.IFNA(_xlfn.XLOOKUP(Query1[[#This Row],[Contract Line Item Number (CLIN)]],'CPA New w POF'!$B$5:$B$3010,'CPA New w POF'!$C$5:$C$3010),"TBD")</f>
        <v>TM52PPWGX16.1209B</v>
      </c>
      <c r="C312">
        <f>LEN(Query1[[#This Row],[CALCTRA Product Number]])</f>
        <v>17</v>
      </c>
      <c r="D312" t="s">
        <v>1483</v>
      </c>
      <c r="E312" t="s">
        <v>1459</v>
      </c>
      <c r="F312" t="s">
        <v>356</v>
      </c>
      <c r="G312" t="s">
        <v>1456</v>
      </c>
      <c r="H312" t="s">
        <v>485</v>
      </c>
      <c r="I312" t="s">
        <v>376</v>
      </c>
      <c r="J312" t="s">
        <v>381</v>
      </c>
      <c r="K312" t="s">
        <v>155</v>
      </c>
      <c r="L312" s="54">
        <f>_xlfn.IFNA(_xlfn.XLOOKUP(Query1[[#This Row],[Contract Line Item Number (CLIN)]],'CPA New w POF'!$B$5:$B$3010,'CPA New w POF'!$Q$5:$Q$3010),"TBD")</f>
        <v>11.41</v>
      </c>
    </row>
    <row r="313" spans="1:12" x14ac:dyDescent="0.25">
      <c r="A313" t="s">
        <v>1494</v>
      </c>
      <c r="B313" t="str">
        <f>_xlfn.IFNA(_xlfn.XLOOKUP(Query1[[#This Row],[Contract Line Item Number (CLIN)]],'CPA New w POF'!$B$5:$B$3010,'CPA New w POF'!$C$5:$C$3010),"TBD")</f>
        <v>TM53PPBWX86.2115A</v>
      </c>
      <c r="C313">
        <f>LEN(Query1[[#This Row],[CALCTRA Product Number]])</f>
        <v>17</v>
      </c>
      <c r="D313" t="s">
        <v>1495</v>
      </c>
      <c r="E313" t="s">
        <v>1445</v>
      </c>
      <c r="F313" t="s">
        <v>356</v>
      </c>
      <c r="G313" t="s">
        <v>1224</v>
      </c>
      <c r="H313" t="s">
        <v>153</v>
      </c>
      <c r="I313" t="s">
        <v>154</v>
      </c>
      <c r="J313" t="s">
        <v>381</v>
      </c>
      <c r="K313" t="s">
        <v>155</v>
      </c>
      <c r="L313" s="54">
        <f>_xlfn.IFNA(_xlfn.XLOOKUP(Query1[[#This Row],[Contract Line Item Number (CLIN)]],'CPA New w POF'!$B$5:$B$3010,'CPA New w POF'!$Q$5:$Q$3010),"TBD")</f>
        <v>21.33</v>
      </c>
    </row>
    <row r="314" spans="1:12" x14ac:dyDescent="0.25">
      <c r="A314" t="s">
        <v>1496</v>
      </c>
      <c r="B314" t="str">
        <f>_xlfn.IFNA(_xlfn.XLOOKUP(Query1[[#This Row],[Contract Line Item Number (CLIN)]],'CPA New w POF'!$B$5:$B$3010,'CPA New w POF'!$C$5:$C$3010),"TBD")</f>
        <v>TM53PPBWX86.3021A</v>
      </c>
      <c r="C314">
        <f>LEN(Query1[[#This Row],[CALCTRA Product Number]])</f>
        <v>17</v>
      </c>
      <c r="D314" t="s">
        <v>1495</v>
      </c>
      <c r="E314" t="s">
        <v>1445</v>
      </c>
      <c r="F314" t="s">
        <v>356</v>
      </c>
      <c r="G314" t="s">
        <v>1226</v>
      </c>
      <c r="H314" t="s">
        <v>153</v>
      </c>
      <c r="I314" t="s">
        <v>154</v>
      </c>
      <c r="J314" t="s">
        <v>381</v>
      </c>
      <c r="K314" t="s">
        <v>155</v>
      </c>
      <c r="L314" s="54">
        <f>_xlfn.IFNA(_xlfn.XLOOKUP(Query1[[#This Row],[Contract Line Item Number (CLIN)]],'CPA New w POF'!$B$5:$B$3010,'CPA New w POF'!$Q$5:$Q$3010),"TBD")</f>
        <v>42.02</v>
      </c>
    </row>
    <row r="315" spans="1:12" x14ac:dyDescent="0.25">
      <c r="A315" t="s">
        <v>1497</v>
      </c>
      <c r="B315" t="str">
        <f>_xlfn.IFNA(_xlfn.XLOOKUP(Query1[[#This Row],[Contract Line Item Number (CLIN)]],'CPA New w POF'!$B$5:$B$3010,'CPA New w POF'!$C$5:$C$3010),"TBD")</f>
        <v>TM53PPBFY16.2115A</v>
      </c>
      <c r="C315">
        <f>LEN(Query1[[#This Row],[CALCTRA Product Number]])</f>
        <v>17</v>
      </c>
      <c r="D315" t="s">
        <v>1495</v>
      </c>
      <c r="E315" t="s">
        <v>1445</v>
      </c>
      <c r="F315" t="s">
        <v>356</v>
      </c>
      <c r="G315" t="s">
        <v>1224</v>
      </c>
      <c r="H315" t="s">
        <v>375</v>
      </c>
      <c r="I315" t="s">
        <v>376</v>
      </c>
      <c r="J315" t="s">
        <v>381</v>
      </c>
      <c r="K315" t="s">
        <v>155</v>
      </c>
      <c r="L315" s="54">
        <f>_xlfn.IFNA(_xlfn.XLOOKUP(Query1[[#This Row],[Contract Line Item Number (CLIN)]],'CPA New w POF'!$B$5:$B$3010,'CPA New w POF'!$Q$5:$Q$3010),"TBD")</f>
        <v>21.9</v>
      </c>
    </row>
    <row r="316" spans="1:12" x14ac:dyDescent="0.25">
      <c r="A316" t="s">
        <v>1498</v>
      </c>
      <c r="B316" t="str">
        <f>_xlfn.IFNA(_xlfn.XLOOKUP(Query1[[#This Row],[Contract Line Item Number (CLIN)]],'CPA New w POF'!$B$5:$B$3010,'CPA New w POF'!$C$5:$C$3010),"TBD")</f>
        <v>TM53PPBFY16.3021A</v>
      </c>
      <c r="C316">
        <f>LEN(Query1[[#This Row],[CALCTRA Product Number]])</f>
        <v>17</v>
      </c>
      <c r="D316" t="s">
        <v>1495</v>
      </c>
      <c r="E316" t="s">
        <v>1445</v>
      </c>
      <c r="F316" t="s">
        <v>356</v>
      </c>
      <c r="G316" t="s">
        <v>1226</v>
      </c>
      <c r="H316" t="s">
        <v>375</v>
      </c>
      <c r="I316" t="s">
        <v>376</v>
      </c>
      <c r="J316" t="s">
        <v>381</v>
      </c>
      <c r="K316" t="s">
        <v>155</v>
      </c>
      <c r="L316" s="54">
        <f>_xlfn.IFNA(_xlfn.XLOOKUP(Query1[[#This Row],[Contract Line Item Number (CLIN)]],'CPA New w POF'!$B$5:$B$3010,'CPA New w POF'!$Q$5:$Q$3010),"TBD")</f>
        <v>40.89</v>
      </c>
    </row>
    <row r="317" spans="1:12" x14ac:dyDescent="0.25">
      <c r="A317" t="s">
        <v>1499</v>
      </c>
      <c r="B317" t="str">
        <f>_xlfn.IFNA(_xlfn.XLOOKUP(Query1[[#This Row],[Contract Line Item Number (CLIN)]],'CPA New w POF'!$B$5:$B$3010,'CPA New w POF'!$C$5:$C$3010),"TBD")</f>
        <v>TM53PPWNX16.3021A</v>
      </c>
      <c r="C317">
        <f>LEN(Query1[[#This Row],[CALCTRA Product Number]])</f>
        <v>17</v>
      </c>
      <c r="D317" t="s">
        <v>1495</v>
      </c>
      <c r="E317" t="s">
        <v>1445</v>
      </c>
      <c r="F317" t="s">
        <v>356</v>
      </c>
      <c r="G317" t="s">
        <v>1226</v>
      </c>
      <c r="H317" t="s">
        <v>973</v>
      </c>
      <c r="I317" t="s">
        <v>376</v>
      </c>
      <c r="J317" t="s">
        <v>381</v>
      </c>
      <c r="K317" t="s">
        <v>155</v>
      </c>
      <c r="L317" s="54">
        <f>_xlfn.IFNA(_xlfn.XLOOKUP(Query1[[#This Row],[Contract Line Item Number (CLIN)]],'CPA New w POF'!$B$5:$B$3010,'CPA New w POF'!$Q$5:$Q$3010),"TBD")</f>
        <v>43.72</v>
      </c>
    </row>
    <row r="318" spans="1:12" x14ac:dyDescent="0.25">
      <c r="A318" t="s">
        <v>1500</v>
      </c>
      <c r="B318" t="str">
        <f>_xlfn.IFNA(_xlfn.XLOOKUP(Query1[[#This Row],[Contract Line Item Number (CLIN)]],'CPA New w POF'!$B$5:$B$3010,'CPA New w POF'!$C$5:$C$3010),"TBD")</f>
        <v>TM53PPWGX16.1209A</v>
      </c>
      <c r="C318">
        <f>LEN(Query1[[#This Row],[CALCTRA Product Number]])</f>
        <v>17</v>
      </c>
      <c r="D318" t="s">
        <v>1495</v>
      </c>
      <c r="E318" t="s">
        <v>1445</v>
      </c>
      <c r="F318" t="s">
        <v>356</v>
      </c>
      <c r="G318" t="s">
        <v>1456</v>
      </c>
      <c r="H318" t="s">
        <v>485</v>
      </c>
      <c r="I318" t="s">
        <v>376</v>
      </c>
      <c r="J318" t="s">
        <v>381</v>
      </c>
      <c r="K318" t="s">
        <v>155</v>
      </c>
      <c r="L318" s="54">
        <f>_xlfn.IFNA(_xlfn.XLOOKUP(Query1[[#This Row],[Contract Line Item Number (CLIN)]],'CPA New w POF'!$B$5:$B$3010,'CPA New w POF'!$Q$5:$Q$3010),"TBD")</f>
        <v>11.41</v>
      </c>
    </row>
    <row r="319" spans="1:12" x14ac:dyDescent="0.25">
      <c r="A319" t="s">
        <v>1501</v>
      </c>
      <c r="B319" t="str">
        <f>_xlfn.IFNA(_xlfn.XLOOKUP(Query1[[#This Row],[Contract Line Item Number (CLIN)]],'CPA New w POF'!$B$5:$B$3010,'CPA New w POF'!$C$5:$C$3010),"TBD")</f>
        <v>TM53PPBWX86.2115B</v>
      </c>
      <c r="C319">
        <f>LEN(Query1[[#This Row],[CALCTRA Product Number]])</f>
        <v>17</v>
      </c>
      <c r="D319" t="s">
        <v>1502</v>
      </c>
      <c r="E319" t="s">
        <v>1459</v>
      </c>
      <c r="F319" t="s">
        <v>356</v>
      </c>
      <c r="G319" t="s">
        <v>1224</v>
      </c>
      <c r="H319" t="s">
        <v>153</v>
      </c>
      <c r="I319" t="s">
        <v>154</v>
      </c>
      <c r="J319" t="s">
        <v>381</v>
      </c>
      <c r="K319" t="s">
        <v>155</v>
      </c>
      <c r="L319" s="54">
        <f>_xlfn.IFNA(_xlfn.XLOOKUP(Query1[[#This Row],[Contract Line Item Number (CLIN)]],'CPA New w POF'!$B$5:$B$3010,'CPA New w POF'!$Q$5:$Q$3010),"TBD")</f>
        <v>21.33</v>
      </c>
    </row>
    <row r="320" spans="1:12" x14ac:dyDescent="0.25">
      <c r="A320" t="s">
        <v>1503</v>
      </c>
      <c r="B320" t="str">
        <f>_xlfn.IFNA(_xlfn.XLOOKUP(Query1[[#This Row],[Contract Line Item Number (CLIN)]],'CPA New w POF'!$B$5:$B$3010,'CPA New w POF'!$C$5:$C$3010),"TBD")</f>
        <v>TM53PPBWX86.3021B</v>
      </c>
      <c r="C320">
        <f>LEN(Query1[[#This Row],[CALCTRA Product Number]])</f>
        <v>17</v>
      </c>
      <c r="D320" t="s">
        <v>1502</v>
      </c>
      <c r="E320" t="s">
        <v>1459</v>
      </c>
      <c r="F320" t="s">
        <v>356</v>
      </c>
      <c r="G320" t="s">
        <v>1226</v>
      </c>
      <c r="H320" t="s">
        <v>153</v>
      </c>
      <c r="I320" t="s">
        <v>154</v>
      </c>
      <c r="J320" t="s">
        <v>381</v>
      </c>
      <c r="K320" t="s">
        <v>155</v>
      </c>
      <c r="L320" s="54">
        <f>_xlfn.IFNA(_xlfn.XLOOKUP(Query1[[#This Row],[Contract Line Item Number (CLIN)]],'CPA New w POF'!$B$5:$B$3010,'CPA New w POF'!$Q$5:$Q$3010),"TBD")</f>
        <v>42.02</v>
      </c>
    </row>
    <row r="321" spans="1:12" x14ac:dyDescent="0.25">
      <c r="A321" t="s">
        <v>1504</v>
      </c>
      <c r="B321" t="str">
        <f>_xlfn.IFNA(_xlfn.XLOOKUP(Query1[[#This Row],[Contract Line Item Number (CLIN)]],'CPA New w POF'!$B$5:$B$3010,'CPA New w POF'!$C$5:$C$3010),"TBD")</f>
        <v>TM53PPBFY16.2115B</v>
      </c>
      <c r="C321">
        <f>LEN(Query1[[#This Row],[CALCTRA Product Number]])</f>
        <v>17</v>
      </c>
      <c r="D321" t="s">
        <v>1502</v>
      </c>
      <c r="E321" t="s">
        <v>1459</v>
      </c>
      <c r="F321" t="s">
        <v>356</v>
      </c>
      <c r="G321" t="s">
        <v>1224</v>
      </c>
      <c r="H321" t="s">
        <v>375</v>
      </c>
      <c r="I321" t="s">
        <v>376</v>
      </c>
      <c r="J321" t="s">
        <v>381</v>
      </c>
      <c r="K321" t="s">
        <v>155</v>
      </c>
      <c r="L321" s="54">
        <f>_xlfn.IFNA(_xlfn.XLOOKUP(Query1[[#This Row],[Contract Line Item Number (CLIN)]],'CPA New w POF'!$B$5:$B$3010,'CPA New w POF'!$Q$5:$Q$3010),"TBD")</f>
        <v>21.9</v>
      </c>
    </row>
    <row r="322" spans="1:12" x14ac:dyDescent="0.25">
      <c r="A322" t="s">
        <v>1505</v>
      </c>
      <c r="B322" t="str">
        <f>_xlfn.IFNA(_xlfn.XLOOKUP(Query1[[#This Row],[Contract Line Item Number (CLIN)]],'CPA New w POF'!$B$5:$B$3010,'CPA New w POF'!$C$5:$C$3010),"TBD")</f>
        <v>TM53PPBFY16.3021B</v>
      </c>
      <c r="C322">
        <f>LEN(Query1[[#This Row],[CALCTRA Product Number]])</f>
        <v>17</v>
      </c>
      <c r="D322" t="s">
        <v>1502</v>
      </c>
      <c r="E322" t="s">
        <v>1459</v>
      </c>
      <c r="F322" t="s">
        <v>356</v>
      </c>
      <c r="G322" t="s">
        <v>1226</v>
      </c>
      <c r="H322" t="s">
        <v>375</v>
      </c>
      <c r="I322" t="s">
        <v>376</v>
      </c>
      <c r="J322" t="s">
        <v>381</v>
      </c>
      <c r="K322" t="s">
        <v>155</v>
      </c>
      <c r="L322" s="54">
        <f>_xlfn.IFNA(_xlfn.XLOOKUP(Query1[[#This Row],[Contract Line Item Number (CLIN)]],'CPA New w POF'!$B$5:$B$3010,'CPA New w POF'!$Q$5:$Q$3010),"TBD")</f>
        <v>40.89</v>
      </c>
    </row>
    <row r="323" spans="1:12" x14ac:dyDescent="0.25">
      <c r="A323" t="s">
        <v>1509</v>
      </c>
      <c r="B323" t="str">
        <f>_xlfn.IFNA(_xlfn.XLOOKUP(Query1[[#This Row],[Contract Line Item Number (CLIN)]],'CPA New w POF'!$B$5:$B$3010,'CPA New w POF'!$C$5:$C$3010),"TBD")</f>
        <v>TM53PPWEX16.3021A</v>
      </c>
      <c r="C323">
        <f>LEN(Query1[[#This Row],[CALCTRA Product Number]])</f>
        <v>17</v>
      </c>
      <c r="D323" t="s">
        <v>1502</v>
      </c>
      <c r="E323" t="s">
        <v>1459</v>
      </c>
      <c r="F323" t="s">
        <v>356</v>
      </c>
      <c r="G323" t="s">
        <v>1226</v>
      </c>
      <c r="H323" t="s">
        <v>546</v>
      </c>
      <c r="I323" t="s">
        <v>376</v>
      </c>
      <c r="J323" t="s">
        <v>381</v>
      </c>
      <c r="K323" t="s">
        <v>155</v>
      </c>
      <c r="L323" s="54">
        <f>_xlfn.IFNA(_xlfn.XLOOKUP(Query1[[#This Row],[Contract Line Item Number (CLIN)]],'CPA New w POF'!$B$5:$B$3010,'CPA New w POF'!$Q$5:$Q$3010),"TBD")</f>
        <v>39.19</v>
      </c>
    </row>
    <row r="324" spans="1:12" x14ac:dyDescent="0.25">
      <c r="A324" t="s">
        <v>1510</v>
      </c>
      <c r="B324" t="str">
        <f>_xlfn.IFNA(_xlfn.XLOOKUP(Query1[[#This Row],[Contract Line Item Number (CLIN)]],'CPA New w POF'!$B$5:$B$3010,'CPA New w POF'!$C$5:$C$3010),"TBD")</f>
        <v>TM53PPWNX16.2115A</v>
      </c>
      <c r="C324">
        <f>LEN(Query1[[#This Row],[CALCTRA Product Number]])</f>
        <v>17</v>
      </c>
      <c r="D324" t="s">
        <v>1502</v>
      </c>
      <c r="E324" t="s">
        <v>1459</v>
      </c>
      <c r="F324" t="s">
        <v>356</v>
      </c>
      <c r="G324" t="s">
        <v>1224</v>
      </c>
      <c r="H324" t="s">
        <v>973</v>
      </c>
      <c r="I324" t="s">
        <v>376</v>
      </c>
      <c r="J324" t="s">
        <v>381</v>
      </c>
      <c r="K324" t="s">
        <v>155</v>
      </c>
      <c r="L324" s="54">
        <f>_xlfn.IFNA(_xlfn.XLOOKUP(Query1[[#This Row],[Contract Line Item Number (CLIN)]],'CPA New w POF'!$B$5:$B$3010,'CPA New w POF'!$Q$5:$Q$3010),"TBD")</f>
        <v>22.18</v>
      </c>
    </row>
    <row r="325" spans="1:12" x14ac:dyDescent="0.25">
      <c r="A325" t="s">
        <v>1511</v>
      </c>
      <c r="B325" t="str">
        <f>_xlfn.IFNA(_xlfn.XLOOKUP(Query1[[#This Row],[Contract Line Item Number (CLIN)]],'CPA New w POF'!$B$5:$B$3010,'CPA New w POF'!$C$5:$C$3010),"TBD")</f>
        <v>TM53PPWNX16.3021B</v>
      </c>
      <c r="C325">
        <f>LEN(Query1[[#This Row],[CALCTRA Product Number]])</f>
        <v>17</v>
      </c>
      <c r="D325" t="s">
        <v>1502</v>
      </c>
      <c r="E325" t="s">
        <v>1459</v>
      </c>
      <c r="F325" t="s">
        <v>356</v>
      </c>
      <c r="G325" t="s">
        <v>1226</v>
      </c>
      <c r="H325" t="s">
        <v>973</v>
      </c>
      <c r="I325" t="s">
        <v>376</v>
      </c>
      <c r="J325" t="s">
        <v>381</v>
      </c>
      <c r="K325" t="s">
        <v>155</v>
      </c>
      <c r="L325" s="54">
        <f>_xlfn.IFNA(_xlfn.XLOOKUP(Query1[[#This Row],[Contract Line Item Number (CLIN)]],'CPA New w POF'!$B$5:$B$3010,'CPA New w POF'!$Q$5:$Q$3010),"TBD")</f>
        <v>43.72</v>
      </c>
    </row>
    <row r="326" spans="1:12" x14ac:dyDescent="0.25">
      <c r="A326" t="s">
        <v>1512</v>
      </c>
      <c r="B326" t="str">
        <f>_xlfn.IFNA(_xlfn.XLOOKUP(Query1[[#This Row],[Contract Line Item Number (CLIN)]],'CPA New w POF'!$B$5:$B$3010,'CPA New w POF'!$C$5:$C$3010),"TBD")</f>
        <v>TM53PPWGX16.1209B</v>
      </c>
      <c r="C326">
        <f>LEN(Query1[[#This Row],[CALCTRA Product Number]])</f>
        <v>17</v>
      </c>
      <c r="D326" t="s">
        <v>1502</v>
      </c>
      <c r="E326" t="s">
        <v>1459</v>
      </c>
      <c r="F326" t="s">
        <v>356</v>
      </c>
      <c r="G326" t="s">
        <v>1456</v>
      </c>
      <c r="H326" t="s">
        <v>485</v>
      </c>
      <c r="I326" t="s">
        <v>376</v>
      </c>
      <c r="J326" t="s">
        <v>381</v>
      </c>
      <c r="K326" t="s">
        <v>155</v>
      </c>
      <c r="L326" s="54">
        <f>_xlfn.IFNA(_xlfn.XLOOKUP(Query1[[#This Row],[Contract Line Item Number (CLIN)]],'CPA New w POF'!$B$5:$B$3010,'CPA New w POF'!$Q$5:$Q$3010),"TBD")</f>
        <v>11.41</v>
      </c>
    </row>
    <row r="327" spans="1:12" x14ac:dyDescent="0.25">
      <c r="A327" t="s">
        <v>1513</v>
      </c>
      <c r="B327" t="str">
        <f>_xlfn.IFNA(_xlfn.XLOOKUP(Query1[[#This Row],[Contract Line Item Number (CLIN)]],'CPA New w POF'!$B$5:$B$3010,'CPA New w POF'!$C$5:$C$3010),"TBD")</f>
        <v>TM54PPBWX86.2418A</v>
      </c>
      <c r="C327">
        <f>LEN(Query1[[#This Row],[CALCTRA Product Number]])</f>
        <v>17</v>
      </c>
      <c r="D327" t="s">
        <v>1514</v>
      </c>
      <c r="E327" t="s">
        <v>1515</v>
      </c>
      <c r="F327" t="s">
        <v>356</v>
      </c>
      <c r="G327" t="s">
        <v>521</v>
      </c>
      <c r="H327" t="s">
        <v>153</v>
      </c>
      <c r="I327" t="s">
        <v>154</v>
      </c>
      <c r="J327" t="s">
        <v>381</v>
      </c>
      <c r="K327" t="s">
        <v>155</v>
      </c>
      <c r="L327" s="54">
        <f>_xlfn.IFNA(_xlfn.XLOOKUP(Query1[[#This Row],[Contract Line Item Number (CLIN)]],'CPA New w POF'!$B$5:$B$3010,'CPA New w POF'!$Q$5:$Q$3010),"TBD")</f>
        <v>28.42</v>
      </c>
    </row>
    <row r="328" spans="1:12" x14ac:dyDescent="0.25">
      <c r="A328" t="s">
        <v>1516</v>
      </c>
      <c r="B328" t="str">
        <f>_xlfn.IFNA(_xlfn.XLOOKUP(Query1[[#This Row],[Contract Line Item Number (CLIN)]],'CPA New w POF'!$B$5:$B$3010,'CPA New w POF'!$C$5:$C$3010),"TBD")</f>
        <v>TM54PPBWX86.3624A</v>
      </c>
      <c r="C328">
        <f>LEN(Query1[[#This Row],[CALCTRA Product Number]])</f>
        <v>17</v>
      </c>
      <c r="D328" t="s">
        <v>1514</v>
      </c>
      <c r="E328" t="s">
        <v>1515</v>
      </c>
      <c r="F328" t="s">
        <v>356</v>
      </c>
      <c r="G328" t="s">
        <v>470</v>
      </c>
      <c r="H328" t="s">
        <v>153</v>
      </c>
      <c r="I328" t="s">
        <v>154</v>
      </c>
      <c r="J328" t="s">
        <v>381</v>
      </c>
      <c r="K328" t="s">
        <v>155</v>
      </c>
      <c r="L328" s="54">
        <f>_xlfn.IFNA(_xlfn.XLOOKUP(Query1[[#This Row],[Contract Line Item Number (CLIN)]],'CPA New w POF'!$B$5:$B$3010,'CPA New w POF'!$Q$5:$Q$3010),"TBD")</f>
        <v>51.09</v>
      </c>
    </row>
    <row r="329" spans="1:12" x14ac:dyDescent="0.25">
      <c r="A329" t="s">
        <v>1520</v>
      </c>
      <c r="B329" t="str">
        <f>_xlfn.IFNA(_xlfn.XLOOKUP(Query1[[#This Row],[Contract Line Item Number (CLIN)]],'CPA New w POF'!$B$5:$B$3010,'CPA New w POF'!$C$5:$C$3010),"TBD")</f>
        <v>TM54PPWEX16.2418A</v>
      </c>
      <c r="C329">
        <f>LEN(Query1[[#This Row],[CALCTRA Product Number]])</f>
        <v>17</v>
      </c>
      <c r="D329" t="s">
        <v>1514</v>
      </c>
      <c r="E329" t="s">
        <v>1515</v>
      </c>
      <c r="F329" t="s">
        <v>356</v>
      </c>
      <c r="G329" t="s">
        <v>521</v>
      </c>
      <c r="H329" t="s">
        <v>546</v>
      </c>
      <c r="I329" t="s">
        <v>376</v>
      </c>
      <c r="J329" t="s">
        <v>381</v>
      </c>
      <c r="K329" t="s">
        <v>155</v>
      </c>
      <c r="L329" s="54">
        <f>_xlfn.IFNA(_xlfn.XLOOKUP(Query1[[#This Row],[Contract Line Item Number (CLIN)]],'CPA New w POF'!$B$5:$B$3010,'CPA New w POF'!$Q$5:$Q$3010),"TBD")</f>
        <v>30.69</v>
      </c>
    </row>
    <row r="330" spans="1:12" x14ac:dyDescent="0.25">
      <c r="A330" t="s">
        <v>1521</v>
      </c>
      <c r="B330" t="str">
        <f>_xlfn.IFNA(_xlfn.XLOOKUP(Query1[[#This Row],[Contract Line Item Number (CLIN)]],'CPA New w POF'!$B$5:$B$3010,'CPA New w POF'!$C$5:$C$3010),"TBD")</f>
        <v>TM54PPWEX16.3624A</v>
      </c>
      <c r="C330">
        <f>LEN(Query1[[#This Row],[CALCTRA Product Number]])</f>
        <v>17</v>
      </c>
      <c r="D330" t="s">
        <v>1514</v>
      </c>
      <c r="E330" t="s">
        <v>1515</v>
      </c>
      <c r="F330" t="s">
        <v>356</v>
      </c>
      <c r="G330" t="s">
        <v>470</v>
      </c>
      <c r="H330" t="s">
        <v>546</v>
      </c>
      <c r="I330" t="s">
        <v>376</v>
      </c>
      <c r="J330" t="s">
        <v>381</v>
      </c>
      <c r="K330" t="s">
        <v>155</v>
      </c>
      <c r="L330" s="54">
        <f>_xlfn.IFNA(_xlfn.XLOOKUP(Query1[[#This Row],[Contract Line Item Number (CLIN)]],'CPA New w POF'!$B$5:$B$3010,'CPA New w POF'!$Q$5:$Q$3010),"TBD")</f>
        <v>53.36</v>
      </c>
    </row>
    <row r="331" spans="1:12" x14ac:dyDescent="0.25">
      <c r="A331" t="s">
        <v>1522</v>
      </c>
      <c r="B331" t="str">
        <f>_xlfn.IFNA(_xlfn.XLOOKUP(Query1[[#This Row],[Contract Line Item Number (CLIN)]],'CPA New w POF'!$B$5:$B$3010,'CPA New w POF'!$C$5:$C$3010),"TBD")</f>
        <v>TM54PPWNX16.2418A</v>
      </c>
      <c r="C331">
        <f>LEN(Query1[[#This Row],[CALCTRA Product Number]])</f>
        <v>17</v>
      </c>
      <c r="D331" t="s">
        <v>1514</v>
      </c>
      <c r="E331" t="s">
        <v>1515</v>
      </c>
      <c r="F331" t="s">
        <v>356</v>
      </c>
      <c r="G331" t="s">
        <v>521</v>
      </c>
      <c r="H331" t="s">
        <v>973</v>
      </c>
      <c r="I331" t="s">
        <v>376</v>
      </c>
      <c r="J331" t="s">
        <v>381</v>
      </c>
      <c r="K331" t="s">
        <v>155</v>
      </c>
      <c r="L331" s="54">
        <f>_xlfn.IFNA(_xlfn.XLOOKUP(Query1[[#This Row],[Contract Line Item Number (CLIN)]],'CPA New w POF'!$B$5:$B$3010,'CPA New w POF'!$Q$5:$Q$3010),"TBD")</f>
        <v>30.69</v>
      </c>
    </row>
    <row r="332" spans="1:12" x14ac:dyDescent="0.25">
      <c r="A332" t="s">
        <v>1523</v>
      </c>
      <c r="B332" t="str">
        <f>_xlfn.IFNA(_xlfn.XLOOKUP(Query1[[#This Row],[Contract Line Item Number (CLIN)]],'CPA New w POF'!$B$5:$B$3010,'CPA New w POF'!$C$5:$C$3010),"TBD")</f>
        <v>TM54PPWNX16.3624A</v>
      </c>
      <c r="C332">
        <f>LEN(Query1[[#This Row],[CALCTRA Product Number]])</f>
        <v>17</v>
      </c>
      <c r="D332" t="s">
        <v>1514</v>
      </c>
      <c r="E332" t="s">
        <v>1515</v>
      </c>
      <c r="F332" t="s">
        <v>356</v>
      </c>
      <c r="G332" t="s">
        <v>470</v>
      </c>
      <c r="H332" t="s">
        <v>973</v>
      </c>
      <c r="I332" t="s">
        <v>376</v>
      </c>
      <c r="J332" t="s">
        <v>381</v>
      </c>
      <c r="K332" t="s">
        <v>155</v>
      </c>
      <c r="L332" s="54">
        <f>_xlfn.IFNA(_xlfn.XLOOKUP(Query1[[#This Row],[Contract Line Item Number (CLIN)]],'CPA New w POF'!$B$5:$B$3010,'CPA New w POF'!$Q$5:$Q$3010),"TBD")</f>
        <v>53.36</v>
      </c>
    </row>
    <row r="333" spans="1:12" x14ac:dyDescent="0.25">
      <c r="A333" t="s">
        <v>1524</v>
      </c>
      <c r="B333" t="str">
        <f>_xlfn.IFNA(_xlfn.XLOOKUP(Query1[[#This Row],[Contract Line Item Number (CLIN)]],'CPA New w POF'!$B$5:$B$3010,'CPA New w POF'!$C$5:$C$3010),"TBD")</f>
        <v>TM54PPBFY16.2418A</v>
      </c>
      <c r="C333">
        <f>LEN(Query1[[#This Row],[CALCTRA Product Number]])</f>
        <v>17</v>
      </c>
      <c r="D333" t="s">
        <v>1514</v>
      </c>
      <c r="E333" t="s">
        <v>1515</v>
      </c>
      <c r="F333" t="s">
        <v>356</v>
      </c>
      <c r="G333" t="s">
        <v>521</v>
      </c>
      <c r="H333" t="s">
        <v>375</v>
      </c>
      <c r="I333" t="s">
        <v>376</v>
      </c>
      <c r="J333" t="s">
        <v>381</v>
      </c>
      <c r="K333" t="s">
        <v>155</v>
      </c>
      <c r="L333" s="54">
        <f>_xlfn.IFNA(_xlfn.XLOOKUP(Query1[[#This Row],[Contract Line Item Number (CLIN)]],'CPA New w POF'!$B$5:$B$3010,'CPA New w POF'!$Q$5:$Q$3010),"TBD")</f>
        <v>30.12</v>
      </c>
    </row>
    <row r="334" spans="1:12" x14ac:dyDescent="0.25">
      <c r="A334" t="s">
        <v>1525</v>
      </c>
      <c r="B334" t="str">
        <f>_xlfn.IFNA(_xlfn.XLOOKUP(Query1[[#This Row],[Contract Line Item Number (CLIN)]],'CPA New w POF'!$B$5:$B$3010,'CPA New w POF'!$C$5:$C$3010),"TBD")</f>
        <v>TM54PPBFY16.3624A</v>
      </c>
      <c r="C334">
        <f>LEN(Query1[[#This Row],[CALCTRA Product Number]])</f>
        <v>17</v>
      </c>
      <c r="D334" t="s">
        <v>1514</v>
      </c>
      <c r="E334" t="s">
        <v>1515</v>
      </c>
      <c r="F334" t="s">
        <v>356</v>
      </c>
      <c r="G334" t="s">
        <v>470</v>
      </c>
      <c r="H334" t="s">
        <v>375</v>
      </c>
      <c r="I334" t="s">
        <v>376</v>
      </c>
      <c r="J334" t="s">
        <v>381</v>
      </c>
      <c r="K334" t="s">
        <v>155</v>
      </c>
      <c r="L334" s="54">
        <f>_xlfn.IFNA(_xlfn.XLOOKUP(Query1[[#This Row],[Contract Line Item Number (CLIN)]],'CPA New w POF'!$B$5:$B$3010,'CPA New w POF'!$Q$5:$Q$3010),"TBD")</f>
        <v>53.36</v>
      </c>
    </row>
    <row r="335" spans="1:12" x14ac:dyDescent="0.25">
      <c r="A335" t="s">
        <v>1526</v>
      </c>
      <c r="B335" t="str">
        <f>_xlfn.IFNA(_xlfn.XLOOKUP(Query1[[#This Row],[Contract Line Item Number (CLIN)]],'CPA New w POF'!$B$5:$B$3010,'CPA New w POF'!$C$5:$C$3010),"TBD")</f>
        <v>TM54PPBWX86.2418B</v>
      </c>
      <c r="C335">
        <f>LEN(Query1[[#This Row],[CALCTRA Product Number]])</f>
        <v>17</v>
      </c>
      <c r="D335" t="s">
        <v>1527</v>
      </c>
      <c r="E335" t="s">
        <v>1528</v>
      </c>
      <c r="F335" t="s">
        <v>356</v>
      </c>
      <c r="G335" t="s">
        <v>521</v>
      </c>
      <c r="H335" t="s">
        <v>153</v>
      </c>
      <c r="I335" t="s">
        <v>154</v>
      </c>
      <c r="J335" t="s">
        <v>381</v>
      </c>
      <c r="K335" t="s">
        <v>155</v>
      </c>
      <c r="L335" s="54">
        <f>_xlfn.IFNA(_xlfn.XLOOKUP(Query1[[#This Row],[Contract Line Item Number (CLIN)]],'CPA New w POF'!$B$5:$B$3010,'CPA New w POF'!$Q$5:$Q$3010),"TBD")</f>
        <v>29.55</v>
      </c>
    </row>
    <row r="336" spans="1:12" x14ac:dyDescent="0.25">
      <c r="A336" t="s">
        <v>1529</v>
      </c>
      <c r="B336" t="str">
        <f>_xlfn.IFNA(_xlfn.XLOOKUP(Query1[[#This Row],[Contract Line Item Number (CLIN)]],'CPA New w POF'!$B$5:$B$3010,'CPA New w POF'!$C$5:$C$3010),"TBD")</f>
        <v>TM54PPBWX86.3624B</v>
      </c>
      <c r="C336">
        <f>LEN(Query1[[#This Row],[CALCTRA Product Number]])</f>
        <v>17</v>
      </c>
      <c r="D336" t="s">
        <v>1527</v>
      </c>
      <c r="E336" t="s">
        <v>1528</v>
      </c>
      <c r="F336" t="s">
        <v>356</v>
      </c>
      <c r="G336" t="s">
        <v>470</v>
      </c>
      <c r="H336" t="s">
        <v>153</v>
      </c>
      <c r="I336" t="s">
        <v>154</v>
      </c>
      <c r="J336" t="s">
        <v>381</v>
      </c>
      <c r="K336" t="s">
        <v>155</v>
      </c>
      <c r="L336" s="54">
        <f>_xlfn.IFNA(_xlfn.XLOOKUP(Query1[[#This Row],[Contract Line Item Number (CLIN)]],'CPA New w POF'!$B$5:$B$3010,'CPA New w POF'!$Q$5:$Q$3010),"TBD")</f>
        <v>52.23</v>
      </c>
    </row>
    <row r="337" spans="1:12" x14ac:dyDescent="0.25">
      <c r="A337" t="s">
        <v>1530</v>
      </c>
      <c r="B337" t="str">
        <f>_xlfn.IFNA(_xlfn.XLOOKUP(Query1[[#This Row],[Contract Line Item Number (CLIN)]],'CPA New w POF'!$B$5:$B$3010,'CPA New w POF'!$C$5:$C$3010),"TBD")</f>
        <v>TM55PPBWX86.2418A</v>
      </c>
      <c r="C337">
        <f>LEN(Query1[[#This Row],[CALCTRA Product Number]])</f>
        <v>17</v>
      </c>
      <c r="D337" t="s">
        <v>1531</v>
      </c>
      <c r="E337" t="s">
        <v>1532</v>
      </c>
      <c r="F337" t="s">
        <v>356</v>
      </c>
      <c r="G337" t="s">
        <v>521</v>
      </c>
      <c r="H337" t="s">
        <v>153</v>
      </c>
      <c r="I337" t="s">
        <v>154</v>
      </c>
      <c r="J337" t="s">
        <v>381</v>
      </c>
      <c r="K337" t="s">
        <v>155</v>
      </c>
      <c r="L337" s="54">
        <f>_xlfn.IFNA(_xlfn.XLOOKUP(Query1[[#This Row],[Contract Line Item Number (CLIN)]],'CPA New w POF'!$B$5:$B$3010,'CPA New w POF'!$Q$5:$Q$3010),"TBD")</f>
        <v>28.42</v>
      </c>
    </row>
    <row r="338" spans="1:12" x14ac:dyDescent="0.25">
      <c r="A338" t="s">
        <v>1533</v>
      </c>
      <c r="B338" t="str">
        <f>_xlfn.IFNA(_xlfn.XLOOKUP(Query1[[#This Row],[Contract Line Item Number (CLIN)]],'CPA New w POF'!$B$5:$B$3010,'CPA New w POF'!$C$5:$C$3010),"TBD")</f>
        <v>TM55PPBWX86.3624A</v>
      </c>
      <c r="C338">
        <f>LEN(Query1[[#This Row],[CALCTRA Product Number]])</f>
        <v>17</v>
      </c>
      <c r="D338" t="s">
        <v>1531</v>
      </c>
      <c r="E338" t="s">
        <v>1532</v>
      </c>
      <c r="F338" t="s">
        <v>356</v>
      </c>
      <c r="G338" t="s">
        <v>470</v>
      </c>
      <c r="H338" t="s">
        <v>153</v>
      </c>
      <c r="I338" t="s">
        <v>154</v>
      </c>
      <c r="J338" t="s">
        <v>381</v>
      </c>
      <c r="K338" t="s">
        <v>155</v>
      </c>
      <c r="L338" s="54">
        <f>_xlfn.IFNA(_xlfn.XLOOKUP(Query1[[#This Row],[Contract Line Item Number (CLIN)]],'CPA New w POF'!$B$5:$B$3010,'CPA New w POF'!$Q$5:$Q$3010),"TBD")</f>
        <v>51.09</v>
      </c>
    </row>
    <row r="339" spans="1:12" x14ac:dyDescent="0.25">
      <c r="A339" t="s">
        <v>1537</v>
      </c>
      <c r="B339" t="str">
        <f>_xlfn.IFNA(_xlfn.XLOOKUP(Query1[[#This Row],[Contract Line Item Number (CLIN)]],'CPA New w POF'!$B$5:$B$3010,'CPA New w POF'!$C$5:$C$3010),"TBD")</f>
        <v>TM55PPWEX16.2418A</v>
      </c>
      <c r="C339">
        <f>LEN(Query1[[#This Row],[CALCTRA Product Number]])</f>
        <v>17</v>
      </c>
      <c r="D339" t="s">
        <v>1531</v>
      </c>
      <c r="E339" t="s">
        <v>1532</v>
      </c>
      <c r="F339" t="s">
        <v>356</v>
      </c>
      <c r="G339" t="s">
        <v>521</v>
      </c>
      <c r="H339" t="s">
        <v>546</v>
      </c>
      <c r="I339" t="s">
        <v>376</v>
      </c>
      <c r="J339" t="s">
        <v>381</v>
      </c>
      <c r="K339" t="s">
        <v>155</v>
      </c>
      <c r="L339" s="54">
        <f>_xlfn.IFNA(_xlfn.XLOOKUP(Query1[[#This Row],[Contract Line Item Number (CLIN)]],'CPA New w POF'!$B$5:$B$3010,'CPA New w POF'!$Q$5:$Q$3010),"TBD")</f>
        <v>30.69</v>
      </c>
    </row>
    <row r="340" spans="1:12" x14ac:dyDescent="0.25">
      <c r="A340" t="s">
        <v>1538</v>
      </c>
      <c r="B340" t="str">
        <f>_xlfn.IFNA(_xlfn.XLOOKUP(Query1[[#This Row],[Contract Line Item Number (CLIN)]],'CPA New w POF'!$B$5:$B$3010,'CPA New w POF'!$C$5:$C$3010),"TBD")</f>
        <v>TM55PPWEX16.3624A</v>
      </c>
      <c r="C340">
        <f>LEN(Query1[[#This Row],[CALCTRA Product Number]])</f>
        <v>17</v>
      </c>
      <c r="D340" t="s">
        <v>1531</v>
      </c>
      <c r="E340" t="s">
        <v>1532</v>
      </c>
      <c r="F340" t="s">
        <v>356</v>
      </c>
      <c r="G340" t="s">
        <v>470</v>
      </c>
      <c r="H340" t="s">
        <v>546</v>
      </c>
      <c r="I340" t="s">
        <v>376</v>
      </c>
      <c r="J340" t="s">
        <v>381</v>
      </c>
      <c r="K340" t="s">
        <v>155</v>
      </c>
      <c r="L340" s="54">
        <f>_xlfn.IFNA(_xlfn.XLOOKUP(Query1[[#This Row],[Contract Line Item Number (CLIN)]],'CPA New w POF'!$B$5:$B$3010,'CPA New w POF'!$Q$5:$Q$3010),"TBD")</f>
        <v>53.36</v>
      </c>
    </row>
    <row r="341" spans="1:12" x14ac:dyDescent="0.25">
      <c r="A341" t="s">
        <v>1539</v>
      </c>
      <c r="B341" t="str">
        <f>_xlfn.IFNA(_xlfn.XLOOKUP(Query1[[#This Row],[Contract Line Item Number (CLIN)]],'CPA New w POF'!$B$5:$B$3010,'CPA New w POF'!$C$5:$C$3010),"TBD")</f>
        <v>TM55PPWNX16.2418A</v>
      </c>
      <c r="C341">
        <f>LEN(Query1[[#This Row],[CALCTRA Product Number]])</f>
        <v>17</v>
      </c>
      <c r="D341" t="s">
        <v>1531</v>
      </c>
      <c r="E341" t="s">
        <v>1532</v>
      </c>
      <c r="F341" t="s">
        <v>356</v>
      </c>
      <c r="G341" t="s">
        <v>521</v>
      </c>
      <c r="H341" t="s">
        <v>973</v>
      </c>
      <c r="I341" t="s">
        <v>376</v>
      </c>
      <c r="J341" t="s">
        <v>381</v>
      </c>
      <c r="K341" t="s">
        <v>155</v>
      </c>
      <c r="L341" s="54">
        <f>_xlfn.IFNA(_xlfn.XLOOKUP(Query1[[#This Row],[Contract Line Item Number (CLIN)]],'CPA New w POF'!$B$5:$B$3010,'CPA New w POF'!$Q$5:$Q$3010),"TBD")</f>
        <v>30.69</v>
      </c>
    </row>
    <row r="342" spans="1:12" x14ac:dyDescent="0.25">
      <c r="A342" t="s">
        <v>1540</v>
      </c>
      <c r="B342" t="str">
        <f>_xlfn.IFNA(_xlfn.XLOOKUP(Query1[[#This Row],[Contract Line Item Number (CLIN)]],'CPA New w POF'!$B$5:$B$3010,'CPA New w POF'!$C$5:$C$3010),"TBD")</f>
        <v>TM55PPWNX16.3624A</v>
      </c>
      <c r="C342">
        <f>LEN(Query1[[#This Row],[CALCTRA Product Number]])</f>
        <v>17</v>
      </c>
      <c r="D342" t="s">
        <v>1531</v>
      </c>
      <c r="E342" t="s">
        <v>1532</v>
      </c>
      <c r="F342" t="s">
        <v>356</v>
      </c>
      <c r="G342" t="s">
        <v>470</v>
      </c>
      <c r="H342" t="s">
        <v>973</v>
      </c>
      <c r="I342" t="s">
        <v>376</v>
      </c>
      <c r="J342" t="s">
        <v>381</v>
      </c>
      <c r="K342" t="s">
        <v>155</v>
      </c>
      <c r="L342" s="54">
        <f>_xlfn.IFNA(_xlfn.XLOOKUP(Query1[[#This Row],[Contract Line Item Number (CLIN)]],'CPA New w POF'!$B$5:$B$3010,'CPA New w POF'!$Q$5:$Q$3010),"TBD")</f>
        <v>53.36</v>
      </c>
    </row>
    <row r="343" spans="1:12" x14ac:dyDescent="0.25">
      <c r="A343" t="s">
        <v>1541</v>
      </c>
      <c r="B343" t="str">
        <f>_xlfn.IFNA(_xlfn.XLOOKUP(Query1[[#This Row],[Contract Line Item Number (CLIN)]],'CPA New w POF'!$B$5:$B$3010,'CPA New w POF'!$C$5:$C$3010),"TBD")</f>
        <v>TM55PPBFY16.2418A</v>
      </c>
      <c r="C343">
        <f>LEN(Query1[[#This Row],[CALCTRA Product Number]])</f>
        <v>17</v>
      </c>
      <c r="D343" t="s">
        <v>1531</v>
      </c>
      <c r="E343" t="s">
        <v>1532</v>
      </c>
      <c r="F343" t="s">
        <v>356</v>
      </c>
      <c r="G343" t="s">
        <v>521</v>
      </c>
      <c r="H343" t="s">
        <v>375</v>
      </c>
      <c r="I343" t="s">
        <v>376</v>
      </c>
      <c r="J343" t="s">
        <v>381</v>
      </c>
      <c r="K343" t="s">
        <v>155</v>
      </c>
      <c r="L343" s="54">
        <f>_xlfn.IFNA(_xlfn.XLOOKUP(Query1[[#This Row],[Contract Line Item Number (CLIN)]],'CPA New w POF'!$B$5:$B$3010,'CPA New w POF'!$Q$5:$Q$3010),"TBD")</f>
        <v>30.12</v>
      </c>
    </row>
    <row r="344" spans="1:12" x14ac:dyDescent="0.25">
      <c r="A344" t="s">
        <v>1542</v>
      </c>
      <c r="B344" t="str">
        <f>_xlfn.IFNA(_xlfn.XLOOKUP(Query1[[#This Row],[Contract Line Item Number (CLIN)]],'CPA New w POF'!$B$5:$B$3010,'CPA New w POF'!$C$5:$C$3010),"TBD")</f>
        <v>TM55PPBFY16.3624A</v>
      </c>
      <c r="C344">
        <f>LEN(Query1[[#This Row],[CALCTRA Product Number]])</f>
        <v>17</v>
      </c>
      <c r="D344" t="s">
        <v>1531</v>
      </c>
      <c r="E344" t="s">
        <v>1532</v>
      </c>
      <c r="F344" t="s">
        <v>356</v>
      </c>
      <c r="G344" t="s">
        <v>470</v>
      </c>
      <c r="H344" t="s">
        <v>375</v>
      </c>
      <c r="I344" t="s">
        <v>376</v>
      </c>
      <c r="J344" t="s">
        <v>381</v>
      </c>
      <c r="K344" t="s">
        <v>155</v>
      </c>
      <c r="L344" s="54">
        <f>_xlfn.IFNA(_xlfn.XLOOKUP(Query1[[#This Row],[Contract Line Item Number (CLIN)]],'CPA New w POF'!$B$5:$B$3010,'CPA New w POF'!$Q$5:$Q$3010),"TBD")</f>
        <v>53.36</v>
      </c>
    </row>
    <row r="345" spans="1:12" x14ac:dyDescent="0.25">
      <c r="A345" t="s">
        <v>1543</v>
      </c>
      <c r="B345" t="str">
        <f>_xlfn.IFNA(_xlfn.XLOOKUP(Query1[[#This Row],[Contract Line Item Number (CLIN)]],'CPA New w POF'!$B$5:$B$3010,'CPA New w POF'!$C$5:$C$3010),"TBD")</f>
        <v>TM56PPBWX86.2418A</v>
      </c>
      <c r="C345">
        <f>LEN(Query1[[#This Row],[CALCTRA Product Number]])</f>
        <v>17</v>
      </c>
      <c r="D345" t="s">
        <v>1544</v>
      </c>
      <c r="E345" t="s">
        <v>1545</v>
      </c>
      <c r="F345" t="s">
        <v>356</v>
      </c>
      <c r="G345" t="s">
        <v>521</v>
      </c>
      <c r="H345" t="s">
        <v>153</v>
      </c>
      <c r="I345" t="s">
        <v>154</v>
      </c>
      <c r="J345" t="s">
        <v>381</v>
      </c>
      <c r="K345" t="s">
        <v>155</v>
      </c>
      <c r="L345" s="54">
        <f>_xlfn.IFNA(_xlfn.XLOOKUP(Query1[[#This Row],[Contract Line Item Number (CLIN)]],'CPA New w POF'!$B$5:$B$3010,'CPA New w POF'!$Q$5:$Q$3010),"TBD")</f>
        <v>28.42</v>
      </c>
    </row>
    <row r="346" spans="1:12" x14ac:dyDescent="0.25">
      <c r="A346" t="s">
        <v>1546</v>
      </c>
      <c r="B346" t="str">
        <f>_xlfn.IFNA(_xlfn.XLOOKUP(Query1[[#This Row],[Contract Line Item Number (CLIN)]],'CPA New w POF'!$B$5:$B$3010,'CPA New w POF'!$C$5:$C$3010),"TBD")</f>
        <v>TM56PPBWX86.3624A</v>
      </c>
      <c r="C346">
        <f>LEN(Query1[[#This Row],[CALCTRA Product Number]])</f>
        <v>17</v>
      </c>
      <c r="D346" t="s">
        <v>1544</v>
      </c>
      <c r="E346" t="s">
        <v>1545</v>
      </c>
      <c r="F346" t="s">
        <v>356</v>
      </c>
      <c r="G346" t="s">
        <v>470</v>
      </c>
      <c r="H346" t="s">
        <v>153</v>
      </c>
      <c r="I346" t="s">
        <v>154</v>
      </c>
      <c r="J346" t="s">
        <v>381</v>
      </c>
      <c r="K346" t="s">
        <v>155</v>
      </c>
      <c r="L346" s="54">
        <f>_xlfn.IFNA(_xlfn.XLOOKUP(Query1[[#This Row],[Contract Line Item Number (CLIN)]],'CPA New w POF'!$B$5:$B$3010,'CPA New w POF'!$Q$5:$Q$3010),"TBD")</f>
        <v>52.23</v>
      </c>
    </row>
    <row r="347" spans="1:12" x14ac:dyDescent="0.25">
      <c r="A347" t="s">
        <v>1550</v>
      </c>
      <c r="B347" t="str">
        <f>_xlfn.IFNA(_xlfn.XLOOKUP(Query1[[#This Row],[Contract Line Item Number (CLIN)]],'CPA New w POF'!$B$5:$B$3010,'CPA New w POF'!$C$5:$C$3010),"TBD")</f>
        <v>TM56PPWEX16.2418A</v>
      </c>
      <c r="C347">
        <f>LEN(Query1[[#This Row],[CALCTRA Product Number]])</f>
        <v>17</v>
      </c>
      <c r="D347" t="s">
        <v>1544</v>
      </c>
      <c r="E347" t="s">
        <v>1545</v>
      </c>
      <c r="F347" t="s">
        <v>356</v>
      </c>
      <c r="G347" t="s">
        <v>521</v>
      </c>
      <c r="H347" t="s">
        <v>546</v>
      </c>
      <c r="I347" t="s">
        <v>376</v>
      </c>
      <c r="J347" t="s">
        <v>381</v>
      </c>
      <c r="K347" t="s">
        <v>155</v>
      </c>
      <c r="L347" s="54">
        <f>_xlfn.IFNA(_xlfn.XLOOKUP(Query1[[#This Row],[Contract Line Item Number (CLIN)]],'CPA New w POF'!$B$5:$B$3010,'CPA New w POF'!$Q$5:$Q$3010),"TBD")</f>
        <v>30.69</v>
      </c>
    </row>
    <row r="348" spans="1:12" x14ac:dyDescent="0.25">
      <c r="A348" t="s">
        <v>1551</v>
      </c>
      <c r="B348" t="str">
        <f>_xlfn.IFNA(_xlfn.XLOOKUP(Query1[[#This Row],[Contract Line Item Number (CLIN)]],'CPA New w POF'!$B$5:$B$3010,'CPA New w POF'!$C$5:$C$3010),"TBD")</f>
        <v>TM56PPWEX16.3624A</v>
      </c>
      <c r="C348">
        <f>LEN(Query1[[#This Row],[CALCTRA Product Number]])</f>
        <v>17</v>
      </c>
      <c r="D348" t="s">
        <v>1544</v>
      </c>
      <c r="E348" t="s">
        <v>1545</v>
      </c>
      <c r="F348" t="s">
        <v>356</v>
      </c>
      <c r="G348" t="s">
        <v>470</v>
      </c>
      <c r="H348" t="s">
        <v>546</v>
      </c>
      <c r="I348" t="s">
        <v>376</v>
      </c>
      <c r="J348" t="s">
        <v>381</v>
      </c>
      <c r="K348" t="s">
        <v>155</v>
      </c>
      <c r="L348" s="54">
        <f>_xlfn.IFNA(_xlfn.XLOOKUP(Query1[[#This Row],[Contract Line Item Number (CLIN)]],'CPA New w POF'!$B$5:$B$3010,'CPA New w POF'!$Q$5:$Q$3010),"TBD")</f>
        <v>53.36</v>
      </c>
    </row>
    <row r="349" spans="1:12" x14ac:dyDescent="0.25">
      <c r="A349" t="s">
        <v>1552</v>
      </c>
      <c r="B349" t="str">
        <f>_xlfn.IFNA(_xlfn.XLOOKUP(Query1[[#This Row],[Contract Line Item Number (CLIN)]],'CPA New w POF'!$B$5:$B$3010,'CPA New w POF'!$C$5:$C$3010),"TBD")</f>
        <v>TM56PPWNX16.2418A</v>
      </c>
      <c r="C349">
        <f>LEN(Query1[[#This Row],[CALCTRA Product Number]])</f>
        <v>17</v>
      </c>
      <c r="D349" t="s">
        <v>1544</v>
      </c>
      <c r="E349" t="s">
        <v>1545</v>
      </c>
      <c r="F349" t="s">
        <v>356</v>
      </c>
      <c r="G349" t="s">
        <v>521</v>
      </c>
      <c r="H349" t="s">
        <v>973</v>
      </c>
      <c r="I349" t="s">
        <v>376</v>
      </c>
      <c r="J349" t="s">
        <v>381</v>
      </c>
      <c r="K349" t="s">
        <v>155</v>
      </c>
      <c r="L349" s="54">
        <f>_xlfn.IFNA(_xlfn.XLOOKUP(Query1[[#This Row],[Contract Line Item Number (CLIN)]],'CPA New w POF'!$B$5:$B$3010,'CPA New w POF'!$Q$5:$Q$3010),"TBD")</f>
        <v>30.69</v>
      </c>
    </row>
    <row r="350" spans="1:12" x14ac:dyDescent="0.25">
      <c r="A350" t="s">
        <v>1553</v>
      </c>
      <c r="B350" t="str">
        <f>_xlfn.IFNA(_xlfn.XLOOKUP(Query1[[#This Row],[Contract Line Item Number (CLIN)]],'CPA New w POF'!$B$5:$B$3010,'CPA New w POF'!$C$5:$C$3010),"TBD")</f>
        <v>TM56PPWNX16.3624A</v>
      </c>
      <c r="C350">
        <f>LEN(Query1[[#This Row],[CALCTRA Product Number]])</f>
        <v>17</v>
      </c>
      <c r="D350" t="s">
        <v>1544</v>
      </c>
      <c r="E350" t="s">
        <v>1545</v>
      </c>
      <c r="F350" t="s">
        <v>356</v>
      </c>
      <c r="G350" t="s">
        <v>470</v>
      </c>
      <c r="H350" t="s">
        <v>973</v>
      </c>
      <c r="I350" t="s">
        <v>376</v>
      </c>
      <c r="J350" t="s">
        <v>381</v>
      </c>
      <c r="K350" t="s">
        <v>155</v>
      </c>
      <c r="L350" s="54">
        <f>_xlfn.IFNA(_xlfn.XLOOKUP(Query1[[#This Row],[Contract Line Item Number (CLIN)]],'CPA New w POF'!$B$5:$B$3010,'CPA New w POF'!$Q$5:$Q$3010),"TBD")</f>
        <v>53.36</v>
      </c>
    </row>
    <row r="351" spans="1:12" x14ac:dyDescent="0.25">
      <c r="A351" t="s">
        <v>1554</v>
      </c>
      <c r="B351" t="str">
        <f>_xlfn.IFNA(_xlfn.XLOOKUP(Query1[[#This Row],[Contract Line Item Number (CLIN)]],'CPA New w POF'!$B$5:$B$3010,'CPA New w POF'!$C$5:$C$3010),"TBD")</f>
        <v>TM56PPBFY16.2418A</v>
      </c>
      <c r="C351">
        <f>LEN(Query1[[#This Row],[CALCTRA Product Number]])</f>
        <v>17</v>
      </c>
      <c r="D351" t="s">
        <v>1544</v>
      </c>
      <c r="E351" t="s">
        <v>1545</v>
      </c>
      <c r="F351" t="s">
        <v>356</v>
      </c>
      <c r="G351" t="s">
        <v>521</v>
      </c>
      <c r="H351" t="s">
        <v>375</v>
      </c>
      <c r="I351" t="s">
        <v>376</v>
      </c>
      <c r="J351" t="s">
        <v>381</v>
      </c>
      <c r="K351" t="s">
        <v>155</v>
      </c>
      <c r="L351" s="54">
        <f>_xlfn.IFNA(_xlfn.XLOOKUP(Query1[[#This Row],[Contract Line Item Number (CLIN)]],'CPA New w POF'!$B$5:$B$3010,'CPA New w POF'!$Q$5:$Q$3010),"TBD")</f>
        <v>30.12</v>
      </c>
    </row>
    <row r="352" spans="1:12" x14ac:dyDescent="0.25">
      <c r="A352" t="s">
        <v>1555</v>
      </c>
      <c r="B352" t="str">
        <f>_xlfn.IFNA(_xlfn.XLOOKUP(Query1[[#This Row],[Contract Line Item Number (CLIN)]],'CPA New w POF'!$B$5:$B$3010,'CPA New w POF'!$C$5:$C$3010),"TBD")</f>
        <v>TM56PPBFY16.3624A</v>
      </c>
      <c r="C352">
        <f>LEN(Query1[[#This Row],[CALCTRA Product Number]])</f>
        <v>17</v>
      </c>
      <c r="D352" t="s">
        <v>1544</v>
      </c>
      <c r="E352" t="s">
        <v>1545</v>
      </c>
      <c r="F352" t="s">
        <v>356</v>
      </c>
      <c r="G352" t="s">
        <v>470</v>
      </c>
      <c r="H352" t="s">
        <v>375</v>
      </c>
      <c r="I352" t="s">
        <v>376</v>
      </c>
      <c r="J352" t="s">
        <v>381</v>
      </c>
      <c r="K352" t="s">
        <v>155</v>
      </c>
      <c r="L352" s="54">
        <f>_xlfn.IFNA(_xlfn.XLOOKUP(Query1[[#This Row],[Contract Line Item Number (CLIN)]],'CPA New w POF'!$B$5:$B$3010,'CPA New w POF'!$Q$5:$Q$3010),"TBD")</f>
        <v>53.36</v>
      </c>
    </row>
    <row r="353" spans="1:12" x14ac:dyDescent="0.25">
      <c r="A353" t="s">
        <v>1556</v>
      </c>
      <c r="B353" t="str">
        <f>_xlfn.IFNA(_xlfn.XLOOKUP(Query1[[#This Row],[Contract Line Item Number (CLIN)]],'CPA New w POF'!$B$5:$B$3010,'CPA New w POF'!$C$5:$C$3010),"TBD")</f>
        <v>TM6S0PBFY16.2115A</v>
      </c>
      <c r="C353">
        <f>LEN(Query1[[#This Row],[CALCTRA Product Number]])</f>
        <v>17</v>
      </c>
      <c r="D353" t="s">
        <v>1557</v>
      </c>
      <c r="E353" t="s">
        <v>1558</v>
      </c>
      <c r="F353" t="s">
        <v>356</v>
      </c>
      <c r="G353" t="s">
        <v>1224</v>
      </c>
      <c r="H353" t="s">
        <v>375</v>
      </c>
      <c r="I353" t="s">
        <v>376</v>
      </c>
      <c r="J353" t="s">
        <v>381</v>
      </c>
      <c r="K353" t="s">
        <v>155</v>
      </c>
      <c r="L353" s="54">
        <f>_xlfn.IFNA(_xlfn.XLOOKUP(Query1[[#This Row],[Contract Line Item Number (CLIN)]],'CPA New w POF'!$B$5:$B$3010,'CPA New w POF'!$Q$5:$Q$3010),"TBD")</f>
        <v>21.9</v>
      </c>
    </row>
    <row r="354" spans="1:12" x14ac:dyDescent="0.25">
      <c r="A354" t="s">
        <v>1559</v>
      </c>
      <c r="B354" t="str">
        <f>_xlfn.IFNA(_xlfn.XLOOKUP(Query1[[#This Row],[Contract Line Item Number (CLIN)]],'CPA New w POF'!$B$5:$B$3010,'CPA New w POF'!$C$5:$C$3010),"TBD")</f>
        <v>TM6S0PBFY16.3021A</v>
      </c>
      <c r="C354">
        <f>LEN(Query1[[#This Row],[CALCTRA Product Number]])</f>
        <v>17</v>
      </c>
      <c r="D354" t="s">
        <v>1557</v>
      </c>
      <c r="E354" t="s">
        <v>1558</v>
      </c>
      <c r="F354" t="s">
        <v>356</v>
      </c>
      <c r="G354" t="s">
        <v>1226</v>
      </c>
      <c r="H354" t="s">
        <v>375</v>
      </c>
      <c r="I354" t="s">
        <v>376</v>
      </c>
      <c r="J354" t="s">
        <v>381</v>
      </c>
      <c r="K354" t="s">
        <v>155</v>
      </c>
      <c r="L354" s="54">
        <f>_xlfn.IFNA(_xlfn.XLOOKUP(Query1[[#This Row],[Contract Line Item Number (CLIN)]],'CPA New w POF'!$B$5:$B$3010,'CPA New w POF'!$Q$5:$Q$3010),"TBD")</f>
        <v>44.29</v>
      </c>
    </row>
    <row r="355" spans="1:12" x14ac:dyDescent="0.25">
      <c r="A355" t="s">
        <v>1560</v>
      </c>
      <c r="B355" t="str">
        <f>_xlfn.IFNA(_xlfn.XLOOKUP(Query1[[#This Row],[Contract Line Item Number (CLIN)]],'CPA New w POF'!$B$5:$B$3010,'CPA New w POF'!$C$5:$C$3010),"TBD")</f>
        <v>TM61PPBWX86.2115A</v>
      </c>
      <c r="C355">
        <f>LEN(Query1[[#This Row],[CALCTRA Product Number]])</f>
        <v>17</v>
      </c>
      <c r="D355" t="s">
        <v>1561</v>
      </c>
      <c r="E355" t="s">
        <v>1562</v>
      </c>
      <c r="F355" t="s">
        <v>356</v>
      </c>
      <c r="G355" t="s">
        <v>1224</v>
      </c>
      <c r="H355" t="s">
        <v>153</v>
      </c>
      <c r="I355" t="s">
        <v>154</v>
      </c>
      <c r="J355" t="s">
        <v>381</v>
      </c>
      <c r="K355" t="s">
        <v>155</v>
      </c>
      <c r="L355" s="54">
        <f>_xlfn.IFNA(_xlfn.XLOOKUP(Query1[[#This Row],[Contract Line Item Number (CLIN)]],'CPA New w POF'!$B$5:$B$3010,'CPA New w POF'!$Q$5:$Q$3010),"TBD")</f>
        <v>19.46</v>
      </c>
    </row>
    <row r="356" spans="1:12" x14ac:dyDescent="0.25">
      <c r="A356" t="s">
        <v>1563</v>
      </c>
      <c r="B356" t="str">
        <f>_xlfn.IFNA(_xlfn.XLOOKUP(Query1[[#This Row],[Contract Line Item Number (CLIN)]],'CPA New w POF'!$B$5:$B$3010,'CPA New w POF'!$C$5:$C$3010),"TBD")</f>
        <v>TM61PPBWX86.2115B</v>
      </c>
      <c r="C356">
        <f>LEN(Query1[[#This Row],[CALCTRA Product Number]])</f>
        <v>17</v>
      </c>
      <c r="D356" t="s">
        <v>1561</v>
      </c>
      <c r="E356" t="s">
        <v>1564</v>
      </c>
      <c r="F356" t="s">
        <v>356</v>
      </c>
      <c r="G356" t="s">
        <v>1224</v>
      </c>
      <c r="H356" t="s">
        <v>153</v>
      </c>
      <c r="I356" t="s">
        <v>154</v>
      </c>
      <c r="J356" t="s">
        <v>381</v>
      </c>
      <c r="K356" t="s">
        <v>155</v>
      </c>
      <c r="L356" s="54">
        <f>_xlfn.IFNA(_xlfn.XLOOKUP(Query1[[#This Row],[Contract Line Item Number (CLIN)]],'CPA New w POF'!$B$5:$B$3010,'CPA New w POF'!$Q$5:$Q$3010),"TBD")</f>
        <v>19.46</v>
      </c>
    </row>
    <row r="357" spans="1:12" x14ac:dyDescent="0.25">
      <c r="A357" t="s">
        <v>1565</v>
      </c>
      <c r="B357" t="str">
        <f>_xlfn.IFNA(_xlfn.XLOOKUP(Query1[[#This Row],[Contract Line Item Number (CLIN)]],'CPA New w POF'!$B$5:$B$3010,'CPA New w POF'!$C$5:$C$3010),"TBD")</f>
        <v>TM61PPBWX86.3021A</v>
      </c>
      <c r="C357">
        <f>LEN(Query1[[#This Row],[CALCTRA Product Number]])</f>
        <v>17</v>
      </c>
      <c r="D357" t="s">
        <v>1561</v>
      </c>
      <c r="E357" t="s">
        <v>1562</v>
      </c>
      <c r="F357" t="s">
        <v>356</v>
      </c>
      <c r="G357" t="s">
        <v>1226</v>
      </c>
      <c r="H357" t="s">
        <v>153</v>
      </c>
      <c r="I357" t="s">
        <v>154</v>
      </c>
      <c r="J357" t="s">
        <v>381</v>
      </c>
      <c r="K357" t="s">
        <v>155</v>
      </c>
      <c r="L357" s="54">
        <f>_xlfn.IFNA(_xlfn.XLOOKUP(Query1[[#This Row],[Contract Line Item Number (CLIN)]],'CPA New w POF'!$B$5:$B$3010,'CPA New w POF'!$Q$5:$Q$3010),"TBD")</f>
        <v>33.97</v>
      </c>
    </row>
    <row r="358" spans="1:12" x14ac:dyDescent="0.25">
      <c r="A358" t="s">
        <v>1566</v>
      </c>
      <c r="B358" t="str">
        <f>_xlfn.IFNA(_xlfn.XLOOKUP(Query1[[#This Row],[Contract Line Item Number (CLIN)]],'CPA New w POF'!$B$5:$B$3010,'CPA New w POF'!$C$5:$C$3010),"TBD")</f>
        <v>TM61PPBWX86.3021B</v>
      </c>
      <c r="C358">
        <f>LEN(Query1[[#This Row],[CALCTRA Product Number]])</f>
        <v>17</v>
      </c>
      <c r="D358" t="s">
        <v>1561</v>
      </c>
      <c r="E358" t="s">
        <v>1564</v>
      </c>
      <c r="F358" t="s">
        <v>356</v>
      </c>
      <c r="G358" t="s">
        <v>1226</v>
      </c>
      <c r="H358" t="s">
        <v>153</v>
      </c>
      <c r="I358" t="s">
        <v>154</v>
      </c>
      <c r="J358" t="s">
        <v>381</v>
      </c>
      <c r="K358" t="s">
        <v>155</v>
      </c>
      <c r="L358" s="54">
        <f>_xlfn.IFNA(_xlfn.XLOOKUP(Query1[[#This Row],[Contract Line Item Number (CLIN)]],'CPA New w POF'!$B$5:$B$3010,'CPA New w POF'!$Q$5:$Q$3010),"TBD")</f>
        <v>33.97</v>
      </c>
    </row>
    <row r="359" spans="1:12" x14ac:dyDescent="0.25">
      <c r="A359" t="s">
        <v>1573</v>
      </c>
      <c r="B359" t="str">
        <f>_xlfn.IFNA(_xlfn.XLOOKUP(Query1[[#This Row],[Contract Line Item Number (CLIN)]],'CPA New w POF'!$B$5:$B$3010,'CPA New w POF'!$C$5:$C$3010),"TBD")</f>
        <v>TM61PPWEX16.3021A</v>
      </c>
      <c r="C359">
        <f>LEN(Query1[[#This Row],[CALCTRA Product Number]])</f>
        <v>17</v>
      </c>
      <c r="D359" t="s">
        <v>1561</v>
      </c>
      <c r="E359" t="s">
        <v>1562</v>
      </c>
      <c r="F359" t="s">
        <v>356</v>
      </c>
      <c r="G359" t="s">
        <v>1226</v>
      </c>
      <c r="H359" t="s">
        <v>546</v>
      </c>
      <c r="I359" t="s">
        <v>376</v>
      </c>
      <c r="J359" t="s">
        <v>381</v>
      </c>
      <c r="K359" t="s">
        <v>155</v>
      </c>
      <c r="L359" s="54">
        <f>_xlfn.IFNA(_xlfn.XLOOKUP(Query1[[#This Row],[Contract Line Item Number (CLIN)]],'CPA New w POF'!$B$5:$B$3010,'CPA New w POF'!$Q$5:$Q$3010),"TBD")</f>
        <v>39.19</v>
      </c>
    </row>
    <row r="360" spans="1:12" x14ac:dyDescent="0.25">
      <c r="A360" t="s">
        <v>1574</v>
      </c>
      <c r="B360" t="str">
        <f>_xlfn.IFNA(_xlfn.XLOOKUP(Query1[[#This Row],[Contract Line Item Number (CLIN)]],'CPA New w POF'!$B$5:$B$3010,'CPA New w POF'!$C$5:$C$3010),"TBD")</f>
        <v>TM61PPWEX16.3021B</v>
      </c>
      <c r="C360">
        <f>LEN(Query1[[#This Row],[CALCTRA Product Number]])</f>
        <v>17</v>
      </c>
      <c r="D360" t="s">
        <v>1561</v>
      </c>
      <c r="E360" t="s">
        <v>1564</v>
      </c>
      <c r="F360" t="s">
        <v>356</v>
      </c>
      <c r="G360" t="s">
        <v>1226</v>
      </c>
      <c r="H360" t="s">
        <v>546</v>
      </c>
      <c r="I360" t="s">
        <v>376</v>
      </c>
      <c r="J360" t="s">
        <v>381</v>
      </c>
      <c r="K360" t="s">
        <v>155</v>
      </c>
      <c r="L360" s="54">
        <f>_xlfn.IFNA(_xlfn.XLOOKUP(Query1[[#This Row],[Contract Line Item Number (CLIN)]],'CPA New w POF'!$B$5:$B$3010,'CPA New w POF'!$Q$5:$Q$3010),"TBD")</f>
        <v>39.19</v>
      </c>
    </row>
    <row r="361" spans="1:12" x14ac:dyDescent="0.25">
      <c r="A361" t="s">
        <v>1575</v>
      </c>
      <c r="B361" t="str">
        <f>_xlfn.IFNA(_xlfn.XLOOKUP(Query1[[#This Row],[Contract Line Item Number (CLIN)]],'CPA New w POF'!$B$5:$B$3010,'CPA New w POF'!$C$5:$C$3010),"TBD")</f>
        <v>TM61PPWNX16.2115A</v>
      </c>
      <c r="C361">
        <f>LEN(Query1[[#This Row],[CALCTRA Product Number]])</f>
        <v>17</v>
      </c>
      <c r="D361" t="s">
        <v>1561</v>
      </c>
      <c r="E361" t="s">
        <v>1562</v>
      </c>
      <c r="F361" t="s">
        <v>356</v>
      </c>
      <c r="G361" t="s">
        <v>1224</v>
      </c>
      <c r="H361" t="s">
        <v>973</v>
      </c>
      <c r="I361" t="s">
        <v>376</v>
      </c>
      <c r="J361" t="s">
        <v>381</v>
      </c>
      <c r="K361" t="s">
        <v>155</v>
      </c>
      <c r="L361" s="54">
        <f>_xlfn.IFNA(_xlfn.XLOOKUP(Query1[[#This Row],[Contract Line Item Number (CLIN)]],'CPA New w POF'!$B$5:$B$3010,'CPA New w POF'!$Q$5:$Q$3010),"TBD")</f>
        <v>21.62</v>
      </c>
    </row>
    <row r="362" spans="1:12" x14ac:dyDescent="0.25">
      <c r="A362" t="s">
        <v>1576</v>
      </c>
      <c r="B362" t="str">
        <f>_xlfn.IFNA(_xlfn.XLOOKUP(Query1[[#This Row],[Contract Line Item Number (CLIN)]],'CPA New w POF'!$B$5:$B$3010,'CPA New w POF'!$C$5:$C$3010),"TBD")</f>
        <v>TM61PPWNX16.2115B</v>
      </c>
      <c r="C362">
        <f>LEN(Query1[[#This Row],[CALCTRA Product Number]])</f>
        <v>17</v>
      </c>
      <c r="D362" t="s">
        <v>1561</v>
      </c>
      <c r="E362" t="s">
        <v>1564</v>
      </c>
      <c r="F362" t="s">
        <v>356</v>
      </c>
      <c r="G362" t="s">
        <v>1224</v>
      </c>
      <c r="H362" t="s">
        <v>973</v>
      </c>
      <c r="I362" t="s">
        <v>376</v>
      </c>
      <c r="J362" t="s">
        <v>381</v>
      </c>
      <c r="K362" t="s">
        <v>155</v>
      </c>
      <c r="L362" s="54">
        <f>_xlfn.IFNA(_xlfn.XLOOKUP(Query1[[#This Row],[Contract Line Item Number (CLIN)]],'CPA New w POF'!$B$5:$B$3010,'CPA New w POF'!$Q$5:$Q$3010),"TBD")</f>
        <v>21.62</v>
      </c>
    </row>
    <row r="363" spans="1:12" x14ac:dyDescent="0.25">
      <c r="A363" t="s">
        <v>1577</v>
      </c>
      <c r="B363" t="str">
        <f>_xlfn.IFNA(_xlfn.XLOOKUP(Query1[[#This Row],[Contract Line Item Number (CLIN)]],'CPA New w POF'!$B$5:$B$3010,'CPA New w POF'!$C$5:$C$3010),"TBD")</f>
        <v>TM61PPWNX16.3021A</v>
      </c>
      <c r="C363">
        <f>LEN(Query1[[#This Row],[CALCTRA Product Number]])</f>
        <v>17</v>
      </c>
      <c r="D363" t="s">
        <v>1561</v>
      </c>
      <c r="E363" t="s">
        <v>1562</v>
      </c>
      <c r="F363" t="s">
        <v>356</v>
      </c>
      <c r="G363" t="s">
        <v>1226</v>
      </c>
      <c r="H363" t="s">
        <v>973</v>
      </c>
      <c r="I363" t="s">
        <v>376</v>
      </c>
      <c r="J363" t="s">
        <v>381</v>
      </c>
      <c r="K363" t="s">
        <v>155</v>
      </c>
      <c r="L363" s="54">
        <f>_xlfn.IFNA(_xlfn.XLOOKUP(Query1[[#This Row],[Contract Line Item Number (CLIN)]],'CPA New w POF'!$B$5:$B$3010,'CPA New w POF'!$Q$5:$Q$3010),"TBD")</f>
        <v>37.49</v>
      </c>
    </row>
    <row r="364" spans="1:12" x14ac:dyDescent="0.25">
      <c r="A364" t="s">
        <v>1578</v>
      </c>
      <c r="B364" t="str">
        <f>_xlfn.IFNA(_xlfn.XLOOKUP(Query1[[#This Row],[Contract Line Item Number (CLIN)]],'CPA New w POF'!$B$5:$B$3010,'CPA New w POF'!$C$5:$C$3010),"TBD")</f>
        <v>TM61PPWNX16.3021B</v>
      </c>
      <c r="C364">
        <f>LEN(Query1[[#This Row],[CALCTRA Product Number]])</f>
        <v>17</v>
      </c>
      <c r="D364" t="s">
        <v>1561</v>
      </c>
      <c r="E364" t="s">
        <v>1564</v>
      </c>
      <c r="F364" t="s">
        <v>356</v>
      </c>
      <c r="G364" t="s">
        <v>1226</v>
      </c>
      <c r="H364" t="s">
        <v>973</v>
      </c>
      <c r="I364" t="s">
        <v>376</v>
      </c>
      <c r="J364" t="s">
        <v>381</v>
      </c>
      <c r="K364" t="s">
        <v>155</v>
      </c>
      <c r="L364" s="54">
        <f>_xlfn.IFNA(_xlfn.XLOOKUP(Query1[[#This Row],[Contract Line Item Number (CLIN)]],'CPA New w POF'!$B$5:$B$3010,'CPA New w POF'!$Q$5:$Q$3010),"TBD")</f>
        <v>37.49</v>
      </c>
    </row>
    <row r="365" spans="1:12" x14ac:dyDescent="0.25">
      <c r="A365" t="s">
        <v>1579</v>
      </c>
      <c r="B365" t="str">
        <f>_xlfn.IFNA(_xlfn.XLOOKUP(Query1[[#This Row],[Contract Line Item Number (CLIN)]],'CPA New w POF'!$B$5:$B$3010,'CPA New w POF'!$C$5:$C$3010),"TBD")</f>
        <v>TM61PPBFY16.2115A</v>
      </c>
      <c r="C365">
        <f>LEN(Query1[[#This Row],[CALCTRA Product Number]])</f>
        <v>17</v>
      </c>
      <c r="D365" t="s">
        <v>1561</v>
      </c>
      <c r="E365" t="s">
        <v>1562</v>
      </c>
      <c r="F365" t="s">
        <v>356</v>
      </c>
      <c r="G365" t="s">
        <v>1224</v>
      </c>
      <c r="H365" t="s">
        <v>375</v>
      </c>
      <c r="I365" t="s">
        <v>376</v>
      </c>
      <c r="J365" t="s">
        <v>381</v>
      </c>
      <c r="K365" t="s">
        <v>155</v>
      </c>
      <c r="L365" s="54">
        <f>_xlfn.IFNA(_xlfn.XLOOKUP(Query1[[#This Row],[Contract Line Item Number (CLIN)]],'CPA New w POF'!$B$5:$B$3010,'CPA New w POF'!$Q$5:$Q$3010),"TBD")</f>
        <v>21.9</v>
      </c>
    </row>
    <row r="366" spans="1:12" x14ac:dyDescent="0.25">
      <c r="A366" t="s">
        <v>1580</v>
      </c>
      <c r="B366" t="str">
        <f>_xlfn.IFNA(_xlfn.XLOOKUP(Query1[[#This Row],[Contract Line Item Number (CLIN)]],'CPA New w POF'!$B$5:$B$3010,'CPA New w POF'!$C$5:$C$3010),"TBD")</f>
        <v>TM61PPBFY16.2115B</v>
      </c>
      <c r="C366">
        <f>LEN(Query1[[#This Row],[CALCTRA Product Number]])</f>
        <v>17</v>
      </c>
      <c r="D366" t="s">
        <v>1561</v>
      </c>
      <c r="E366" t="s">
        <v>1564</v>
      </c>
      <c r="F366" t="s">
        <v>356</v>
      </c>
      <c r="G366" t="s">
        <v>1224</v>
      </c>
      <c r="H366" t="s">
        <v>375</v>
      </c>
      <c r="I366" t="s">
        <v>376</v>
      </c>
      <c r="J366" t="s">
        <v>381</v>
      </c>
      <c r="K366" t="s">
        <v>155</v>
      </c>
      <c r="L366" s="54">
        <f>_xlfn.IFNA(_xlfn.XLOOKUP(Query1[[#This Row],[Contract Line Item Number (CLIN)]],'CPA New w POF'!$B$5:$B$3010,'CPA New w POF'!$Q$5:$Q$3010),"TBD")</f>
        <v>21.9</v>
      </c>
    </row>
    <row r="367" spans="1:12" x14ac:dyDescent="0.25">
      <c r="A367" t="s">
        <v>1581</v>
      </c>
      <c r="B367" t="str">
        <f>_xlfn.IFNA(_xlfn.XLOOKUP(Query1[[#This Row],[Contract Line Item Number (CLIN)]],'CPA New w POF'!$B$5:$B$3010,'CPA New w POF'!$C$5:$C$3010),"TBD")</f>
        <v>TM61PPBFY16.3021A</v>
      </c>
      <c r="C367">
        <f>LEN(Query1[[#This Row],[CALCTRA Product Number]])</f>
        <v>17</v>
      </c>
      <c r="D367" t="s">
        <v>1561</v>
      </c>
      <c r="E367" t="s">
        <v>1562</v>
      </c>
      <c r="F367" t="s">
        <v>356</v>
      </c>
      <c r="G367" t="s">
        <v>1226</v>
      </c>
      <c r="H367" t="s">
        <v>375</v>
      </c>
      <c r="I367" t="s">
        <v>376</v>
      </c>
      <c r="J367" t="s">
        <v>381</v>
      </c>
      <c r="K367" t="s">
        <v>155</v>
      </c>
      <c r="L367" s="54">
        <f>_xlfn.IFNA(_xlfn.XLOOKUP(Query1[[#This Row],[Contract Line Item Number (CLIN)]],'CPA New w POF'!$B$5:$B$3010,'CPA New w POF'!$Q$5:$Q$3010),"TBD")</f>
        <v>38.619999999999997</v>
      </c>
    </row>
    <row r="368" spans="1:12" x14ac:dyDescent="0.25">
      <c r="A368" t="s">
        <v>1582</v>
      </c>
      <c r="B368" t="str">
        <f>_xlfn.IFNA(_xlfn.XLOOKUP(Query1[[#This Row],[Contract Line Item Number (CLIN)]],'CPA New w POF'!$B$5:$B$3010,'CPA New w POF'!$C$5:$C$3010),"TBD")</f>
        <v>TM61PPBFY16.3021B</v>
      </c>
      <c r="C368">
        <f>LEN(Query1[[#This Row],[CALCTRA Product Number]])</f>
        <v>17</v>
      </c>
      <c r="D368" t="s">
        <v>1561</v>
      </c>
      <c r="E368" t="s">
        <v>1564</v>
      </c>
      <c r="F368" t="s">
        <v>356</v>
      </c>
      <c r="G368" t="s">
        <v>1226</v>
      </c>
      <c r="H368" t="s">
        <v>375</v>
      </c>
      <c r="I368" t="s">
        <v>376</v>
      </c>
      <c r="J368" t="s">
        <v>381</v>
      </c>
      <c r="K368" t="s">
        <v>155</v>
      </c>
      <c r="L368" s="54">
        <f>_xlfn.IFNA(_xlfn.XLOOKUP(Query1[[#This Row],[Contract Line Item Number (CLIN)]],'CPA New w POF'!$B$5:$B$3010,'CPA New w POF'!$Q$5:$Q$3010),"TBD")</f>
        <v>38.619999999999997</v>
      </c>
    </row>
    <row r="369" spans="1:12" x14ac:dyDescent="0.25">
      <c r="A369" t="s">
        <v>1583</v>
      </c>
      <c r="B369" t="str">
        <f>_xlfn.IFNA(_xlfn.XLOOKUP(Query1[[#This Row],[Contract Line Item Number (CLIN)]],'CPA New w POF'!$B$5:$B$3010,'CPA New w POF'!$C$5:$C$3010),"TBD")</f>
        <v>TM61PPWGX16.1209A</v>
      </c>
      <c r="C369">
        <f>LEN(Query1[[#This Row],[CALCTRA Product Number]])</f>
        <v>17</v>
      </c>
      <c r="D369" t="s">
        <v>1561</v>
      </c>
      <c r="E369" t="s">
        <v>1562</v>
      </c>
      <c r="F369" t="s">
        <v>356</v>
      </c>
      <c r="G369" t="s">
        <v>1456</v>
      </c>
      <c r="H369" t="s">
        <v>485</v>
      </c>
      <c r="I369" t="s">
        <v>376</v>
      </c>
      <c r="J369" t="s">
        <v>381</v>
      </c>
      <c r="K369" t="s">
        <v>155</v>
      </c>
      <c r="L369" s="54">
        <f>_xlfn.IFNA(_xlfn.XLOOKUP(Query1[[#This Row],[Contract Line Item Number (CLIN)]],'CPA New w POF'!$B$5:$B$3010,'CPA New w POF'!$Q$5:$Q$3010),"TBD")</f>
        <v>11.41</v>
      </c>
    </row>
    <row r="370" spans="1:12" x14ac:dyDescent="0.25">
      <c r="A370" t="s">
        <v>1584</v>
      </c>
      <c r="B370" t="str">
        <f>_xlfn.IFNA(_xlfn.XLOOKUP(Query1[[#This Row],[Contract Line Item Number (CLIN)]],'CPA New w POF'!$B$5:$B$3010,'CPA New w POF'!$C$5:$C$3010),"TBD")</f>
        <v>TM61PPWGX16.1209B</v>
      </c>
      <c r="C370">
        <f>LEN(Query1[[#This Row],[CALCTRA Product Number]])</f>
        <v>17</v>
      </c>
      <c r="D370" t="s">
        <v>1561</v>
      </c>
      <c r="E370" t="s">
        <v>1564</v>
      </c>
      <c r="F370" t="s">
        <v>356</v>
      </c>
      <c r="G370" t="s">
        <v>1456</v>
      </c>
      <c r="H370" t="s">
        <v>485</v>
      </c>
      <c r="I370" t="s">
        <v>376</v>
      </c>
      <c r="J370" t="s">
        <v>381</v>
      </c>
      <c r="K370" t="s">
        <v>155</v>
      </c>
      <c r="L370" s="54">
        <f>_xlfn.IFNA(_xlfn.XLOOKUP(Query1[[#This Row],[Contract Line Item Number (CLIN)]],'CPA New w POF'!$B$5:$B$3010,'CPA New w POF'!$Q$5:$Q$3010),"TBD")</f>
        <v>11.41</v>
      </c>
    </row>
    <row r="371" spans="1:12" x14ac:dyDescent="0.25">
      <c r="A371" t="s">
        <v>1585</v>
      </c>
      <c r="B371" t="str">
        <f>_xlfn.IFNA(_xlfn.XLOOKUP(Query1[[#This Row],[Contract Line Item Number (CLIN)]],'CPA New w POF'!$B$5:$B$3010,'CPA New w POF'!$C$5:$C$3010),"TBD")</f>
        <v>TM62APBWX86.2115A</v>
      </c>
      <c r="C371">
        <f>LEN(Query1[[#This Row],[CALCTRA Product Number]])</f>
        <v>17</v>
      </c>
      <c r="D371" t="s">
        <v>1586</v>
      </c>
      <c r="E371" t="s">
        <v>1562</v>
      </c>
      <c r="F371" t="s">
        <v>356</v>
      </c>
      <c r="G371" t="s">
        <v>1224</v>
      </c>
      <c r="H371" t="s">
        <v>153</v>
      </c>
      <c r="I371" t="s">
        <v>154</v>
      </c>
      <c r="J371" t="s">
        <v>381</v>
      </c>
      <c r="K371" t="s">
        <v>155</v>
      </c>
      <c r="L371" s="54">
        <f>_xlfn.IFNA(_xlfn.XLOOKUP(Query1[[#This Row],[Contract Line Item Number (CLIN)]],'CPA New w POF'!$B$5:$B$3010,'CPA New w POF'!$Q$5:$Q$3010),"TBD")</f>
        <v>19.46</v>
      </c>
    </row>
    <row r="372" spans="1:12" x14ac:dyDescent="0.25">
      <c r="A372" t="s">
        <v>1587</v>
      </c>
      <c r="B372" t="str">
        <f>_xlfn.IFNA(_xlfn.XLOOKUP(Query1[[#This Row],[Contract Line Item Number (CLIN)]],'CPA New w POF'!$B$5:$B$3010,'CPA New w POF'!$C$5:$C$3010),"TBD")</f>
        <v>TM62APBWX86.2115B</v>
      </c>
      <c r="C372">
        <f>LEN(Query1[[#This Row],[CALCTRA Product Number]])</f>
        <v>17</v>
      </c>
      <c r="D372" t="s">
        <v>1586</v>
      </c>
      <c r="E372" t="s">
        <v>1564</v>
      </c>
      <c r="F372" t="s">
        <v>356</v>
      </c>
      <c r="G372" t="s">
        <v>1224</v>
      </c>
      <c r="H372" t="s">
        <v>153</v>
      </c>
      <c r="I372" t="s">
        <v>154</v>
      </c>
      <c r="J372" t="s">
        <v>381</v>
      </c>
      <c r="K372" t="s">
        <v>155</v>
      </c>
      <c r="L372" s="54">
        <f>_xlfn.IFNA(_xlfn.XLOOKUP(Query1[[#This Row],[Contract Line Item Number (CLIN)]],'CPA New w POF'!$B$5:$B$3010,'CPA New w POF'!$Q$5:$Q$3010),"TBD")</f>
        <v>19.46</v>
      </c>
    </row>
    <row r="373" spans="1:12" x14ac:dyDescent="0.25">
      <c r="A373" t="s">
        <v>1588</v>
      </c>
      <c r="B373" t="str">
        <f>_xlfn.IFNA(_xlfn.XLOOKUP(Query1[[#This Row],[Contract Line Item Number (CLIN)]],'CPA New w POF'!$B$5:$B$3010,'CPA New w POF'!$C$5:$C$3010),"TBD")</f>
        <v>TM62APBWX86.3021A</v>
      </c>
      <c r="C373">
        <f>LEN(Query1[[#This Row],[CALCTRA Product Number]])</f>
        <v>17</v>
      </c>
      <c r="D373" t="s">
        <v>1586</v>
      </c>
      <c r="E373" t="s">
        <v>1562</v>
      </c>
      <c r="F373" t="s">
        <v>356</v>
      </c>
      <c r="G373" t="s">
        <v>1226</v>
      </c>
      <c r="H373" t="s">
        <v>153</v>
      </c>
      <c r="I373" t="s">
        <v>154</v>
      </c>
      <c r="J373" t="s">
        <v>381</v>
      </c>
      <c r="K373" t="s">
        <v>155</v>
      </c>
      <c r="L373" s="54">
        <f>_xlfn.IFNA(_xlfn.XLOOKUP(Query1[[#This Row],[Contract Line Item Number (CLIN)]],'CPA New w POF'!$B$5:$B$3010,'CPA New w POF'!$Q$5:$Q$3010),"TBD")</f>
        <v>33.97</v>
      </c>
    </row>
    <row r="374" spans="1:12" x14ac:dyDescent="0.25">
      <c r="A374" t="s">
        <v>1589</v>
      </c>
      <c r="B374" t="str">
        <f>_xlfn.IFNA(_xlfn.XLOOKUP(Query1[[#This Row],[Contract Line Item Number (CLIN)]],'CPA New w POF'!$B$5:$B$3010,'CPA New w POF'!$C$5:$C$3010),"TBD")</f>
        <v>TM62APBWX86.3021B</v>
      </c>
      <c r="C374">
        <f>LEN(Query1[[#This Row],[CALCTRA Product Number]])</f>
        <v>17</v>
      </c>
      <c r="D374" t="s">
        <v>1586</v>
      </c>
      <c r="E374" t="s">
        <v>1564</v>
      </c>
      <c r="F374" t="s">
        <v>356</v>
      </c>
      <c r="G374" t="s">
        <v>1226</v>
      </c>
      <c r="H374" t="s">
        <v>153</v>
      </c>
      <c r="I374" t="s">
        <v>154</v>
      </c>
      <c r="J374" t="s">
        <v>381</v>
      </c>
      <c r="K374" t="s">
        <v>155</v>
      </c>
      <c r="L374" s="54">
        <f>_xlfn.IFNA(_xlfn.XLOOKUP(Query1[[#This Row],[Contract Line Item Number (CLIN)]],'CPA New w POF'!$B$5:$B$3010,'CPA New w POF'!$Q$5:$Q$3010),"TBD")</f>
        <v>33.97</v>
      </c>
    </row>
    <row r="375" spans="1:12" x14ac:dyDescent="0.25">
      <c r="A375" t="s">
        <v>1596</v>
      </c>
      <c r="B375" t="str">
        <f>_xlfn.IFNA(_xlfn.XLOOKUP(Query1[[#This Row],[Contract Line Item Number (CLIN)]],'CPA New w POF'!$B$5:$B$3010,'CPA New w POF'!$C$5:$C$3010),"TBD")</f>
        <v>TM62APWEX16.3021A</v>
      </c>
      <c r="C375">
        <f>LEN(Query1[[#This Row],[CALCTRA Product Number]])</f>
        <v>17</v>
      </c>
      <c r="D375" t="s">
        <v>1586</v>
      </c>
      <c r="E375" t="s">
        <v>1562</v>
      </c>
      <c r="F375" t="s">
        <v>356</v>
      </c>
      <c r="G375" t="s">
        <v>1226</v>
      </c>
      <c r="H375" t="s">
        <v>546</v>
      </c>
      <c r="I375" t="s">
        <v>376</v>
      </c>
      <c r="J375" t="s">
        <v>381</v>
      </c>
      <c r="K375" t="s">
        <v>155</v>
      </c>
      <c r="L375" s="54">
        <f>_xlfn.IFNA(_xlfn.XLOOKUP(Query1[[#This Row],[Contract Line Item Number (CLIN)]],'CPA New w POF'!$B$5:$B$3010,'CPA New w POF'!$Q$5:$Q$3010),"TBD")</f>
        <v>39.19</v>
      </c>
    </row>
    <row r="376" spans="1:12" x14ac:dyDescent="0.25">
      <c r="A376" t="s">
        <v>1597</v>
      </c>
      <c r="B376" t="str">
        <f>_xlfn.IFNA(_xlfn.XLOOKUP(Query1[[#This Row],[Contract Line Item Number (CLIN)]],'CPA New w POF'!$B$5:$B$3010,'CPA New w POF'!$C$5:$C$3010),"TBD")</f>
        <v>TM62APWEX16.3021B</v>
      </c>
      <c r="C376">
        <f>LEN(Query1[[#This Row],[CALCTRA Product Number]])</f>
        <v>17</v>
      </c>
      <c r="D376" t="s">
        <v>1586</v>
      </c>
      <c r="E376" t="s">
        <v>1564</v>
      </c>
      <c r="F376" t="s">
        <v>356</v>
      </c>
      <c r="G376" t="s">
        <v>1226</v>
      </c>
      <c r="H376" t="s">
        <v>546</v>
      </c>
      <c r="I376" t="s">
        <v>376</v>
      </c>
      <c r="J376" t="s">
        <v>381</v>
      </c>
      <c r="K376" t="s">
        <v>155</v>
      </c>
      <c r="L376" s="54">
        <f>_xlfn.IFNA(_xlfn.XLOOKUP(Query1[[#This Row],[Contract Line Item Number (CLIN)]],'CPA New w POF'!$B$5:$B$3010,'CPA New w POF'!$Q$5:$Q$3010),"TBD")</f>
        <v>39.19</v>
      </c>
    </row>
    <row r="377" spans="1:12" x14ac:dyDescent="0.25">
      <c r="A377" t="s">
        <v>1598</v>
      </c>
      <c r="B377" t="str">
        <f>_xlfn.IFNA(_xlfn.XLOOKUP(Query1[[#This Row],[Contract Line Item Number (CLIN)]],'CPA New w POF'!$B$5:$B$3010,'CPA New w POF'!$C$5:$C$3010),"TBD")</f>
        <v>TM62APWNX16.2115A</v>
      </c>
      <c r="C377">
        <f>LEN(Query1[[#This Row],[CALCTRA Product Number]])</f>
        <v>17</v>
      </c>
      <c r="D377" t="s">
        <v>1586</v>
      </c>
      <c r="E377" t="s">
        <v>1562</v>
      </c>
      <c r="F377" t="s">
        <v>356</v>
      </c>
      <c r="G377" t="s">
        <v>1224</v>
      </c>
      <c r="H377" t="s">
        <v>973</v>
      </c>
      <c r="I377" t="s">
        <v>376</v>
      </c>
      <c r="J377" t="s">
        <v>381</v>
      </c>
      <c r="K377" t="s">
        <v>155</v>
      </c>
      <c r="L377" s="54">
        <f>_xlfn.IFNA(_xlfn.XLOOKUP(Query1[[#This Row],[Contract Line Item Number (CLIN)]],'CPA New w POF'!$B$5:$B$3010,'CPA New w POF'!$Q$5:$Q$3010),"TBD")</f>
        <v>21.62</v>
      </c>
    </row>
    <row r="378" spans="1:12" x14ac:dyDescent="0.25">
      <c r="A378" t="s">
        <v>1599</v>
      </c>
      <c r="B378" t="str">
        <f>_xlfn.IFNA(_xlfn.XLOOKUP(Query1[[#This Row],[Contract Line Item Number (CLIN)]],'CPA New w POF'!$B$5:$B$3010,'CPA New w POF'!$C$5:$C$3010),"TBD")</f>
        <v>TM62APWNX16.2115B</v>
      </c>
      <c r="C378">
        <f>LEN(Query1[[#This Row],[CALCTRA Product Number]])</f>
        <v>17</v>
      </c>
      <c r="D378" t="s">
        <v>1586</v>
      </c>
      <c r="E378" t="s">
        <v>1564</v>
      </c>
      <c r="F378" t="s">
        <v>356</v>
      </c>
      <c r="G378" t="s">
        <v>1224</v>
      </c>
      <c r="H378" t="s">
        <v>973</v>
      </c>
      <c r="I378" t="s">
        <v>376</v>
      </c>
      <c r="J378" t="s">
        <v>381</v>
      </c>
      <c r="K378" t="s">
        <v>155</v>
      </c>
      <c r="L378" s="54">
        <f>_xlfn.IFNA(_xlfn.XLOOKUP(Query1[[#This Row],[Contract Line Item Number (CLIN)]],'CPA New w POF'!$B$5:$B$3010,'CPA New w POF'!$Q$5:$Q$3010),"TBD")</f>
        <v>21.62</v>
      </c>
    </row>
    <row r="379" spans="1:12" x14ac:dyDescent="0.25">
      <c r="A379" t="s">
        <v>1600</v>
      </c>
      <c r="B379" t="str">
        <f>_xlfn.IFNA(_xlfn.XLOOKUP(Query1[[#This Row],[Contract Line Item Number (CLIN)]],'CPA New w POF'!$B$5:$B$3010,'CPA New w POF'!$C$5:$C$3010),"TBD")</f>
        <v>TM62APWNX16.3021A</v>
      </c>
      <c r="C379">
        <f>LEN(Query1[[#This Row],[CALCTRA Product Number]])</f>
        <v>17</v>
      </c>
      <c r="D379" t="s">
        <v>1586</v>
      </c>
      <c r="E379" t="s">
        <v>1562</v>
      </c>
      <c r="F379" t="s">
        <v>356</v>
      </c>
      <c r="G379" t="s">
        <v>1226</v>
      </c>
      <c r="H379" t="s">
        <v>973</v>
      </c>
      <c r="I379" t="s">
        <v>376</v>
      </c>
      <c r="J379" t="s">
        <v>381</v>
      </c>
      <c r="K379" t="s">
        <v>155</v>
      </c>
      <c r="L379" s="54">
        <f>_xlfn.IFNA(_xlfn.XLOOKUP(Query1[[#This Row],[Contract Line Item Number (CLIN)]],'CPA New w POF'!$B$5:$B$3010,'CPA New w POF'!$Q$5:$Q$3010),"TBD")</f>
        <v>37.49</v>
      </c>
    </row>
    <row r="380" spans="1:12" x14ac:dyDescent="0.25">
      <c r="A380" t="s">
        <v>1601</v>
      </c>
      <c r="B380" t="str">
        <f>_xlfn.IFNA(_xlfn.XLOOKUP(Query1[[#This Row],[Contract Line Item Number (CLIN)]],'CPA New w POF'!$B$5:$B$3010,'CPA New w POF'!$C$5:$C$3010),"TBD")</f>
        <v>TM62APWNX16.3021B</v>
      </c>
      <c r="C380">
        <f>LEN(Query1[[#This Row],[CALCTRA Product Number]])</f>
        <v>17</v>
      </c>
      <c r="D380" t="s">
        <v>1586</v>
      </c>
      <c r="E380" t="s">
        <v>1564</v>
      </c>
      <c r="F380" t="s">
        <v>356</v>
      </c>
      <c r="G380" t="s">
        <v>1226</v>
      </c>
      <c r="H380" t="s">
        <v>973</v>
      </c>
      <c r="I380" t="s">
        <v>376</v>
      </c>
      <c r="J380" t="s">
        <v>381</v>
      </c>
      <c r="K380" t="s">
        <v>155</v>
      </c>
      <c r="L380" s="54">
        <f>_xlfn.IFNA(_xlfn.XLOOKUP(Query1[[#This Row],[Contract Line Item Number (CLIN)]],'CPA New w POF'!$B$5:$B$3010,'CPA New w POF'!$Q$5:$Q$3010),"TBD")</f>
        <v>37.49</v>
      </c>
    </row>
    <row r="381" spans="1:12" x14ac:dyDescent="0.25">
      <c r="A381" t="s">
        <v>1602</v>
      </c>
      <c r="B381" t="str">
        <f>_xlfn.IFNA(_xlfn.XLOOKUP(Query1[[#This Row],[Contract Line Item Number (CLIN)]],'CPA New w POF'!$B$5:$B$3010,'CPA New w POF'!$C$5:$C$3010),"TBD")</f>
        <v>TM62APBFY16.2115A</v>
      </c>
      <c r="C381">
        <f>LEN(Query1[[#This Row],[CALCTRA Product Number]])</f>
        <v>17</v>
      </c>
      <c r="D381" t="s">
        <v>1586</v>
      </c>
      <c r="E381" t="s">
        <v>1562</v>
      </c>
      <c r="F381" t="s">
        <v>356</v>
      </c>
      <c r="G381" t="s">
        <v>1224</v>
      </c>
      <c r="H381" t="s">
        <v>375</v>
      </c>
      <c r="I381" t="s">
        <v>376</v>
      </c>
      <c r="J381" t="s">
        <v>381</v>
      </c>
      <c r="K381" t="s">
        <v>155</v>
      </c>
      <c r="L381" s="54">
        <f>_xlfn.IFNA(_xlfn.XLOOKUP(Query1[[#This Row],[Contract Line Item Number (CLIN)]],'CPA New w POF'!$B$5:$B$3010,'CPA New w POF'!$Q$5:$Q$3010),"TBD")</f>
        <v>21.9</v>
      </c>
    </row>
    <row r="382" spans="1:12" x14ac:dyDescent="0.25">
      <c r="A382" t="s">
        <v>1603</v>
      </c>
      <c r="B382" t="str">
        <f>_xlfn.IFNA(_xlfn.XLOOKUP(Query1[[#This Row],[Contract Line Item Number (CLIN)]],'CPA New w POF'!$B$5:$B$3010,'CPA New w POF'!$C$5:$C$3010),"TBD")</f>
        <v>TM62APBFY16.2115B</v>
      </c>
      <c r="C382">
        <f>LEN(Query1[[#This Row],[CALCTRA Product Number]])</f>
        <v>17</v>
      </c>
      <c r="D382" t="s">
        <v>1586</v>
      </c>
      <c r="E382" t="s">
        <v>1564</v>
      </c>
      <c r="F382" t="s">
        <v>356</v>
      </c>
      <c r="G382" t="s">
        <v>1224</v>
      </c>
      <c r="H382" t="s">
        <v>375</v>
      </c>
      <c r="I382" t="s">
        <v>376</v>
      </c>
      <c r="J382" t="s">
        <v>381</v>
      </c>
      <c r="K382" t="s">
        <v>155</v>
      </c>
      <c r="L382" s="54">
        <f>_xlfn.IFNA(_xlfn.XLOOKUP(Query1[[#This Row],[Contract Line Item Number (CLIN)]],'CPA New w POF'!$B$5:$B$3010,'CPA New w POF'!$Q$5:$Q$3010),"TBD")</f>
        <v>21.9</v>
      </c>
    </row>
    <row r="383" spans="1:12" x14ac:dyDescent="0.25">
      <c r="A383" t="s">
        <v>1604</v>
      </c>
      <c r="B383" t="str">
        <f>_xlfn.IFNA(_xlfn.XLOOKUP(Query1[[#This Row],[Contract Line Item Number (CLIN)]],'CPA New w POF'!$B$5:$B$3010,'CPA New w POF'!$C$5:$C$3010),"TBD")</f>
        <v>TM62APBFY16.3021A</v>
      </c>
      <c r="C383">
        <f>LEN(Query1[[#This Row],[CALCTRA Product Number]])</f>
        <v>17</v>
      </c>
      <c r="D383" t="s">
        <v>1586</v>
      </c>
      <c r="E383" t="s">
        <v>1562</v>
      </c>
      <c r="F383" t="s">
        <v>356</v>
      </c>
      <c r="G383" t="s">
        <v>1226</v>
      </c>
      <c r="H383" t="s">
        <v>375</v>
      </c>
      <c r="I383" t="s">
        <v>376</v>
      </c>
      <c r="J383" t="s">
        <v>381</v>
      </c>
      <c r="K383" t="s">
        <v>155</v>
      </c>
      <c r="L383" s="54">
        <f>_xlfn.IFNA(_xlfn.XLOOKUP(Query1[[#This Row],[Contract Line Item Number (CLIN)]],'CPA New w POF'!$B$5:$B$3010,'CPA New w POF'!$Q$5:$Q$3010),"TBD")</f>
        <v>38.619999999999997</v>
      </c>
    </row>
    <row r="384" spans="1:12" x14ac:dyDescent="0.25">
      <c r="A384" t="s">
        <v>1605</v>
      </c>
      <c r="B384" t="str">
        <f>_xlfn.IFNA(_xlfn.XLOOKUP(Query1[[#This Row],[Contract Line Item Number (CLIN)]],'CPA New w POF'!$B$5:$B$3010,'CPA New w POF'!$C$5:$C$3010),"TBD")</f>
        <v>TM62APBFY16.3021B</v>
      </c>
      <c r="C384">
        <f>LEN(Query1[[#This Row],[CALCTRA Product Number]])</f>
        <v>17</v>
      </c>
      <c r="D384" t="s">
        <v>1586</v>
      </c>
      <c r="E384" t="s">
        <v>1564</v>
      </c>
      <c r="F384" t="s">
        <v>356</v>
      </c>
      <c r="G384" t="s">
        <v>1226</v>
      </c>
      <c r="H384" t="s">
        <v>375</v>
      </c>
      <c r="I384" t="s">
        <v>376</v>
      </c>
      <c r="J384" t="s">
        <v>381</v>
      </c>
      <c r="K384" t="s">
        <v>155</v>
      </c>
      <c r="L384" s="54">
        <f>_xlfn.IFNA(_xlfn.XLOOKUP(Query1[[#This Row],[Contract Line Item Number (CLIN)]],'CPA New w POF'!$B$5:$B$3010,'CPA New w POF'!$Q$5:$Q$3010),"TBD")</f>
        <v>38.619999999999997</v>
      </c>
    </row>
    <row r="385" spans="1:12" x14ac:dyDescent="0.25">
      <c r="A385" t="s">
        <v>1606</v>
      </c>
      <c r="B385" t="str">
        <f>_xlfn.IFNA(_xlfn.XLOOKUP(Query1[[#This Row],[Contract Line Item Number (CLIN)]],'CPA New w POF'!$B$5:$B$3010,'CPA New w POF'!$C$5:$C$3010),"TBD")</f>
        <v>TM62APWGX16.1209A</v>
      </c>
      <c r="C385">
        <f>LEN(Query1[[#This Row],[CALCTRA Product Number]])</f>
        <v>17</v>
      </c>
      <c r="D385" t="s">
        <v>1586</v>
      </c>
      <c r="E385" t="s">
        <v>1562</v>
      </c>
      <c r="F385" t="s">
        <v>356</v>
      </c>
      <c r="G385" t="s">
        <v>1456</v>
      </c>
      <c r="H385" t="s">
        <v>485</v>
      </c>
      <c r="I385" t="s">
        <v>376</v>
      </c>
      <c r="J385" t="s">
        <v>381</v>
      </c>
      <c r="K385" t="s">
        <v>155</v>
      </c>
      <c r="L385" s="54">
        <f>_xlfn.IFNA(_xlfn.XLOOKUP(Query1[[#This Row],[Contract Line Item Number (CLIN)]],'CPA New w POF'!$B$5:$B$3010,'CPA New w POF'!$Q$5:$Q$3010),"TBD")</f>
        <v>11.41</v>
      </c>
    </row>
    <row r="386" spans="1:12" x14ac:dyDescent="0.25">
      <c r="A386" t="s">
        <v>1607</v>
      </c>
      <c r="B386" t="str">
        <f>_xlfn.IFNA(_xlfn.XLOOKUP(Query1[[#This Row],[Contract Line Item Number (CLIN)]],'CPA New w POF'!$B$5:$B$3010,'CPA New w POF'!$C$5:$C$3010),"TBD")</f>
        <v>TM62APWGX16.1209B</v>
      </c>
      <c r="C386">
        <f>LEN(Query1[[#This Row],[CALCTRA Product Number]])</f>
        <v>17</v>
      </c>
      <c r="D386" t="s">
        <v>1586</v>
      </c>
      <c r="E386" t="s">
        <v>1564</v>
      </c>
      <c r="F386" t="s">
        <v>356</v>
      </c>
      <c r="G386" t="s">
        <v>1456</v>
      </c>
      <c r="H386" t="s">
        <v>485</v>
      </c>
      <c r="I386" t="s">
        <v>376</v>
      </c>
      <c r="J386" t="s">
        <v>381</v>
      </c>
      <c r="K386" t="s">
        <v>155</v>
      </c>
      <c r="L386" s="54">
        <f>_xlfn.IFNA(_xlfn.XLOOKUP(Query1[[#This Row],[Contract Line Item Number (CLIN)]],'CPA New w POF'!$B$5:$B$3010,'CPA New w POF'!$Q$5:$Q$3010),"TBD")</f>
        <v>11.41</v>
      </c>
    </row>
    <row r="387" spans="1:12" x14ac:dyDescent="0.25">
      <c r="A387" t="s">
        <v>1608</v>
      </c>
      <c r="B387" t="str">
        <f>_xlfn.IFNA(_xlfn.XLOOKUP(Query1[[#This Row],[Contract Line Item Number (CLIN)]],'CPA New w POF'!$B$5:$B$3010,'CPA New w POF'!$C$5:$C$3010),"TBD")</f>
        <v>TM62PPBWX86.2115A</v>
      </c>
      <c r="C387">
        <f>LEN(Query1[[#This Row],[CALCTRA Product Number]])</f>
        <v>17</v>
      </c>
      <c r="D387" t="s">
        <v>1609</v>
      </c>
      <c r="E387" t="s">
        <v>1562</v>
      </c>
      <c r="F387" t="s">
        <v>356</v>
      </c>
      <c r="G387" t="s">
        <v>1224</v>
      </c>
      <c r="H387" t="s">
        <v>153</v>
      </c>
      <c r="I387" t="s">
        <v>154</v>
      </c>
      <c r="J387" t="s">
        <v>381</v>
      </c>
      <c r="K387" t="s">
        <v>155</v>
      </c>
      <c r="L387" s="54">
        <f>_xlfn.IFNA(_xlfn.XLOOKUP(Query1[[#This Row],[Contract Line Item Number (CLIN)]],'CPA New w POF'!$B$5:$B$3010,'CPA New w POF'!$Q$5:$Q$3010),"TBD")</f>
        <v>19.46</v>
      </c>
    </row>
    <row r="388" spans="1:12" x14ac:dyDescent="0.25">
      <c r="A388" t="s">
        <v>1610</v>
      </c>
      <c r="B388" t="str">
        <f>_xlfn.IFNA(_xlfn.XLOOKUP(Query1[[#This Row],[Contract Line Item Number (CLIN)]],'CPA New w POF'!$B$5:$B$3010,'CPA New w POF'!$C$5:$C$3010),"TBD")</f>
        <v>TM62PPBWX86.2115B</v>
      </c>
      <c r="C388">
        <f>LEN(Query1[[#This Row],[CALCTRA Product Number]])</f>
        <v>17</v>
      </c>
      <c r="D388" t="s">
        <v>1609</v>
      </c>
      <c r="E388" t="s">
        <v>1564</v>
      </c>
      <c r="F388" t="s">
        <v>356</v>
      </c>
      <c r="G388" t="s">
        <v>1224</v>
      </c>
      <c r="H388" t="s">
        <v>153</v>
      </c>
      <c r="I388" t="s">
        <v>154</v>
      </c>
      <c r="J388" t="s">
        <v>381</v>
      </c>
      <c r="K388" t="s">
        <v>155</v>
      </c>
      <c r="L388" s="54">
        <f>_xlfn.IFNA(_xlfn.XLOOKUP(Query1[[#This Row],[Contract Line Item Number (CLIN)]],'CPA New w POF'!$B$5:$B$3010,'CPA New w POF'!$Q$5:$Q$3010),"TBD")</f>
        <v>19.46</v>
      </c>
    </row>
    <row r="389" spans="1:12" x14ac:dyDescent="0.25">
      <c r="A389" t="s">
        <v>1611</v>
      </c>
      <c r="B389" t="str">
        <f>_xlfn.IFNA(_xlfn.XLOOKUP(Query1[[#This Row],[Contract Line Item Number (CLIN)]],'CPA New w POF'!$B$5:$B$3010,'CPA New w POF'!$C$5:$C$3010),"TBD")</f>
        <v>TM62PPBWX86.3021A</v>
      </c>
      <c r="C389">
        <f>LEN(Query1[[#This Row],[CALCTRA Product Number]])</f>
        <v>17</v>
      </c>
      <c r="D389" t="s">
        <v>1609</v>
      </c>
      <c r="E389" t="s">
        <v>1562</v>
      </c>
      <c r="F389" t="s">
        <v>356</v>
      </c>
      <c r="G389" t="s">
        <v>1226</v>
      </c>
      <c r="H389" t="s">
        <v>153</v>
      </c>
      <c r="I389" t="s">
        <v>154</v>
      </c>
      <c r="J389" t="s">
        <v>381</v>
      </c>
      <c r="K389" t="s">
        <v>155</v>
      </c>
      <c r="L389" s="54">
        <f>_xlfn.IFNA(_xlfn.XLOOKUP(Query1[[#This Row],[Contract Line Item Number (CLIN)]],'CPA New w POF'!$B$5:$B$3010,'CPA New w POF'!$Q$5:$Q$3010),"TBD")</f>
        <v>33.97</v>
      </c>
    </row>
    <row r="390" spans="1:12" x14ac:dyDescent="0.25">
      <c r="A390" t="s">
        <v>1612</v>
      </c>
      <c r="B390" t="str">
        <f>_xlfn.IFNA(_xlfn.XLOOKUP(Query1[[#This Row],[Contract Line Item Number (CLIN)]],'CPA New w POF'!$B$5:$B$3010,'CPA New w POF'!$C$5:$C$3010),"TBD")</f>
        <v>TM62PPBWX86.3021B</v>
      </c>
      <c r="C390">
        <f>LEN(Query1[[#This Row],[CALCTRA Product Number]])</f>
        <v>17</v>
      </c>
      <c r="D390" t="s">
        <v>1609</v>
      </c>
      <c r="E390" t="s">
        <v>1564</v>
      </c>
      <c r="F390" t="s">
        <v>356</v>
      </c>
      <c r="G390" t="s">
        <v>1226</v>
      </c>
      <c r="H390" t="s">
        <v>153</v>
      </c>
      <c r="I390" t="s">
        <v>154</v>
      </c>
      <c r="J390" t="s">
        <v>381</v>
      </c>
      <c r="K390" t="s">
        <v>155</v>
      </c>
      <c r="L390" s="54">
        <f>_xlfn.IFNA(_xlfn.XLOOKUP(Query1[[#This Row],[Contract Line Item Number (CLIN)]],'CPA New w POF'!$B$5:$B$3010,'CPA New w POF'!$Q$5:$Q$3010),"TBD")</f>
        <v>33.97</v>
      </c>
    </row>
    <row r="391" spans="1:12" x14ac:dyDescent="0.25">
      <c r="A391" t="s">
        <v>1619</v>
      </c>
      <c r="B391" t="str">
        <f>_xlfn.IFNA(_xlfn.XLOOKUP(Query1[[#This Row],[Contract Line Item Number (CLIN)]],'CPA New w POF'!$B$5:$B$3010,'CPA New w POF'!$C$5:$C$3010),"TBD")</f>
        <v>TM62PPWEX16.3021A</v>
      </c>
      <c r="C391">
        <f>LEN(Query1[[#This Row],[CALCTRA Product Number]])</f>
        <v>17</v>
      </c>
      <c r="D391" t="s">
        <v>1609</v>
      </c>
      <c r="E391" t="s">
        <v>1562</v>
      </c>
      <c r="F391" t="s">
        <v>356</v>
      </c>
      <c r="G391" t="s">
        <v>1226</v>
      </c>
      <c r="H391" t="s">
        <v>546</v>
      </c>
      <c r="I391" t="s">
        <v>376</v>
      </c>
      <c r="J391" t="s">
        <v>381</v>
      </c>
      <c r="K391" t="s">
        <v>155</v>
      </c>
      <c r="L391" s="54">
        <f>_xlfn.IFNA(_xlfn.XLOOKUP(Query1[[#This Row],[Contract Line Item Number (CLIN)]],'CPA New w POF'!$B$5:$B$3010,'CPA New w POF'!$Q$5:$Q$3010),"TBD")</f>
        <v>39.19</v>
      </c>
    </row>
    <row r="392" spans="1:12" x14ac:dyDescent="0.25">
      <c r="A392" t="s">
        <v>1620</v>
      </c>
      <c r="B392" t="str">
        <f>_xlfn.IFNA(_xlfn.XLOOKUP(Query1[[#This Row],[Contract Line Item Number (CLIN)]],'CPA New w POF'!$B$5:$B$3010,'CPA New w POF'!$C$5:$C$3010),"TBD")</f>
        <v>TM62PPWEX16.3021B</v>
      </c>
      <c r="C392">
        <f>LEN(Query1[[#This Row],[CALCTRA Product Number]])</f>
        <v>17</v>
      </c>
      <c r="D392" t="s">
        <v>1609</v>
      </c>
      <c r="E392" t="s">
        <v>1564</v>
      </c>
      <c r="F392" t="s">
        <v>356</v>
      </c>
      <c r="G392" t="s">
        <v>1226</v>
      </c>
      <c r="H392" t="s">
        <v>546</v>
      </c>
      <c r="I392" t="s">
        <v>376</v>
      </c>
      <c r="J392" t="s">
        <v>381</v>
      </c>
      <c r="K392" t="s">
        <v>155</v>
      </c>
      <c r="L392" s="54">
        <f>_xlfn.IFNA(_xlfn.XLOOKUP(Query1[[#This Row],[Contract Line Item Number (CLIN)]],'CPA New w POF'!$B$5:$B$3010,'CPA New w POF'!$Q$5:$Q$3010),"TBD")</f>
        <v>39.19</v>
      </c>
    </row>
    <row r="393" spans="1:12" x14ac:dyDescent="0.25">
      <c r="A393" t="s">
        <v>1621</v>
      </c>
      <c r="B393" t="str">
        <f>_xlfn.IFNA(_xlfn.XLOOKUP(Query1[[#This Row],[Contract Line Item Number (CLIN)]],'CPA New w POF'!$B$5:$B$3010,'CPA New w POF'!$C$5:$C$3010),"TBD")</f>
        <v>TM62PPWNX16.2115A</v>
      </c>
      <c r="C393">
        <f>LEN(Query1[[#This Row],[CALCTRA Product Number]])</f>
        <v>17</v>
      </c>
      <c r="D393" t="s">
        <v>1609</v>
      </c>
      <c r="E393" t="s">
        <v>1562</v>
      </c>
      <c r="F393" t="s">
        <v>356</v>
      </c>
      <c r="G393" t="s">
        <v>1224</v>
      </c>
      <c r="H393" t="s">
        <v>973</v>
      </c>
      <c r="I393" t="s">
        <v>376</v>
      </c>
      <c r="J393" t="s">
        <v>381</v>
      </c>
      <c r="K393" t="s">
        <v>155</v>
      </c>
      <c r="L393" s="54">
        <f>_xlfn.IFNA(_xlfn.XLOOKUP(Query1[[#This Row],[Contract Line Item Number (CLIN)]],'CPA New w POF'!$B$5:$B$3010,'CPA New w POF'!$Q$5:$Q$3010),"TBD")</f>
        <v>21.62</v>
      </c>
    </row>
    <row r="394" spans="1:12" x14ac:dyDescent="0.25">
      <c r="A394" t="s">
        <v>1622</v>
      </c>
      <c r="B394" t="str">
        <f>_xlfn.IFNA(_xlfn.XLOOKUP(Query1[[#This Row],[Contract Line Item Number (CLIN)]],'CPA New w POF'!$B$5:$B$3010,'CPA New w POF'!$C$5:$C$3010),"TBD")</f>
        <v>TM62PPWNX16.2115B</v>
      </c>
      <c r="C394">
        <f>LEN(Query1[[#This Row],[CALCTRA Product Number]])</f>
        <v>17</v>
      </c>
      <c r="D394" t="s">
        <v>1609</v>
      </c>
      <c r="E394" t="s">
        <v>1564</v>
      </c>
      <c r="F394" t="s">
        <v>356</v>
      </c>
      <c r="G394" t="s">
        <v>1224</v>
      </c>
      <c r="H394" t="s">
        <v>973</v>
      </c>
      <c r="I394" t="s">
        <v>376</v>
      </c>
      <c r="J394" t="s">
        <v>381</v>
      </c>
      <c r="K394" t="s">
        <v>155</v>
      </c>
      <c r="L394" s="54">
        <f>_xlfn.IFNA(_xlfn.XLOOKUP(Query1[[#This Row],[Contract Line Item Number (CLIN)]],'CPA New w POF'!$B$5:$B$3010,'CPA New w POF'!$Q$5:$Q$3010),"TBD")</f>
        <v>21.62</v>
      </c>
    </row>
    <row r="395" spans="1:12" x14ac:dyDescent="0.25">
      <c r="A395" t="s">
        <v>1623</v>
      </c>
      <c r="B395" t="str">
        <f>_xlfn.IFNA(_xlfn.XLOOKUP(Query1[[#This Row],[Contract Line Item Number (CLIN)]],'CPA New w POF'!$B$5:$B$3010,'CPA New w POF'!$C$5:$C$3010),"TBD")</f>
        <v>TM62PPWNX16.3021A</v>
      </c>
      <c r="C395">
        <f>LEN(Query1[[#This Row],[CALCTRA Product Number]])</f>
        <v>17</v>
      </c>
      <c r="D395" t="s">
        <v>1609</v>
      </c>
      <c r="E395" t="s">
        <v>1562</v>
      </c>
      <c r="F395" t="s">
        <v>356</v>
      </c>
      <c r="G395" t="s">
        <v>1226</v>
      </c>
      <c r="H395" t="s">
        <v>973</v>
      </c>
      <c r="I395" t="s">
        <v>376</v>
      </c>
      <c r="J395" t="s">
        <v>381</v>
      </c>
      <c r="K395" t="s">
        <v>155</v>
      </c>
      <c r="L395" s="54">
        <f>_xlfn.IFNA(_xlfn.XLOOKUP(Query1[[#This Row],[Contract Line Item Number (CLIN)]],'CPA New w POF'!$B$5:$B$3010,'CPA New w POF'!$Q$5:$Q$3010),"TBD")</f>
        <v>37.49</v>
      </c>
    </row>
    <row r="396" spans="1:12" x14ac:dyDescent="0.25">
      <c r="A396" t="s">
        <v>1624</v>
      </c>
      <c r="B396" t="str">
        <f>_xlfn.IFNA(_xlfn.XLOOKUP(Query1[[#This Row],[Contract Line Item Number (CLIN)]],'CPA New w POF'!$B$5:$B$3010,'CPA New w POF'!$C$5:$C$3010),"TBD")</f>
        <v>TM62PPWNX16.3021B</v>
      </c>
      <c r="C396">
        <f>LEN(Query1[[#This Row],[CALCTRA Product Number]])</f>
        <v>17</v>
      </c>
      <c r="D396" t="s">
        <v>1609</v>
      </c>
      <c r="E396" t="s">
        <v>1564</v>
      </c>
      <c r="F396" t="s">
        <v>356</v>
      </c>
      <c r="G396" t="s">
        <v>1226</v>
      </c>
      <c r="H396" t="s">
        <v>973</v>
      </c>
      <c r="I396" t="s">
        <v>376</v>
      </c>
      <c r="J396" t="s">
        <v>381</v>
      </c>
      <c r="K396" t="s">
        <v>155</v>
      </c>
      <c r="L396" s="54">
        <f>_xlfn.IFNA(_xlfn.XLOOKUP(Query1[[#This Row],[Contract Line Item Number (CLIN)]],'CPA New w POF'!$B$5:$B$3010,'CPA New w POF'!$Q$5:$Q$3010),"TBD")</f>
        <v>37.49</v>
      </c>
    </row>
    <row r="397" spans="1:12" x14ac:dyDescent="0.25">
      <c r="A397" t="s">
        <v>1625</v>
      </c>
      <c r="B397" t="str">
        <f>_xlfn.IFNA(_xlfn.XLOOKUP(Query1[[#This Row],[Contract Line Item Number (CLIN)]],'CPA New w POF'!$B$5:$B$3010,'CPA New w POF'!$C$5:$C$3010),"TBD")</f>
        <v>TM62PPBFY16.2115A</v>
      </c>
      <c r="C397">
        <f>LEN(Query1[[#This Row],[CALCTRA Product Number]])</f>
        <v>17</v>
      </c>
      <c r="D397" t="s">
        <v>1609</v>
      </c>
      <c r="E397" t="s">
        <v>1562</v>
      </c>
      <c r="F397" t="s">
        <v>356</v>
      </c>
      <c r="G397" t="s">
        <v>1224</v>
      </c>
      <c r="H397" t="s">
        <v>375</v>
      </c>
      <c r="I397" t="s">
        <v>376</v>
      </c>
      <c r="J397" t="s">
        <v>381</v>
      </c>
      <c r="K397" t="s">
        <v>155</v>
      </c>
      <c r="L397" s="54">
        <f>_xlfn.IFNA(_xlfn.XLOOKUP(Query1[[#This Row],[Contract Line Item Number (CLIN)]],'CPA New w POF'!$B$5:$B$3010,'CPA New w POF'!$Q$5:$Q$3010),"TBD")</f>
        <v>21.9</v>
      </c>
    </row>
    <row r="398" spans="1:12" x14ac:dyDescent="0.25">
      <c r="A398" t="s">
        <v>1626</v>
      </c>
      <c r="B398" t="str">
        <f>_xlfn.IFNA(_xlfn.XLOOKUP(Query1[[#This Row],[Contract Line Item Number (CLIN)]],'CPA New w POF'!$B$5:$B$3010,'CPA New w POF'!$C$5:$C$3010),"TBD")</f>
        <v>TM62PPBFY16.2115B</v>
      </c>
      <c r="C398">
        <f>LEN(Query1[[#This Row],[CALCTRA Product Number]])</f>
        <v>17</v>
      </c>
      <c r="D398" t="s">
        <v>1609</v>
      </c>
      <c r="E398" t="s">
        <v>1564</v>
      </c>
      <c r="F398" t="s">
        <v>356</v>
      </c>
      <c r="G398" t="s">
        <v>1224</v>
      </c>
      <c r="H398" t="s">
        <v>375</v>
      </c>
      <c r="I398" t="s">
        <v>376</v>
      </c>
      <c r="J398" t="s">
        <v>381</v>
      </c>
      <c r="K398" t="s">
        <v>155</v>
      </c>
      <c r="L398" s="54">
        <f>_xlfn.IFNA(_xlfn.XLOOKUP(Query1[[#This Row],[Contract Line Item Number (CLIN)]],'CPA New w POF'!$B$5:$B$3010,'CPA New w POF'!$Q$5:$Q$3010),"TBD")</f>
        <v>21.9</v>
      </c>
    </row>
    <row r="399" spans="1:12" x14ac:dyDescent="0.25">
      <c r="A399" t="s">
        <v>1627</v>
      </c>
      <c r="B399" t="str">
        <f>_xlfn.IFNA(_xlfn.XLOOKUP(Query1[[#This Row],[Contract Line Item Number (CLIN)]],'CPA New w POF'!$B$5:$B$3010,'CPA New w POF'!$C$5:$C$3010),"TBD")</f>
        <v>TM62PPBFY16.3021A</v>
      </c>
      <c r="C399">
        <f>LEN(Query1[[#This Row],[CALCTRA Product Number]])</f>
        <v>17</v>
      </c>
      <c r="D399" t="s">
        <v>1609</v>
      </c>
      <c r="E399" t="s">
        <v>1562</v>
      </c>
      <c r="F399" t="s">
        <v>356</v>
      </c>
      <c r="G399" t="s">
        <v>1226</v>
      </c>
      <c r="H399" t="s">
        <v>375</v>
      </c>
      <c r="I399" t="s">
        <v>376</v>
      </c>
      <c r="J399" t="s">
        <v>381</v>
      </c>
      <c r="K399" t="s">
        <v>155</v>
      </c>
      <c r="L399" s="54">
        <f>_xlfn.IFNA(_xlfn.XLOOKUP(Query1[[#This Row],[Contract Line Item Number (CLIN)]],'CPA New w POF'!$B$5:$B$3010,'CPA New w POF'!$Q$5:$Q$3010),"TBD")</f>
        <v>38.619999999999997</v>
      </c>
    </row>
    <row r="400" spans="1:12" x14ac:dyDescent="0.25">
      <c r="A400" t="s">
        <v>1628</v>
      </c>
      <c r="B400" t="str">
        <f>_xlfn.IFNA(_xlfn.XLOOKUP(Query1[[#This Row],[Contract Line Item Number (CLIN)]],'CPA New w POF'!$B$5:$B$3010,'CPA New w POF'!$C$5:$C$3010),"TBD")</f>
        <v>TM62PPBFY16.3021B</v>
      </c>
      <c r="C400">
        <f>LEN(Query1[[#This Row],[CALCTRA Product Number]])</f>
        <v>17</v>
      </c>
      <c r="D400" t="s">
        <v>1609</v>
      </c>
      <c r="E400" t="s">
        <v>1564</v>
      </c>
      <c r="F400" t="s">
        <v>356</v>
      </c>
      <c r="G400" t="s">
        <v>1226</v>
      </c>
      <c r="H400" t="s">
        <v>375</v>
      </c>
      <c r="I400" t="s">
        <v>376</v>
      </c>
      <c r="J400" t="s">
        <v>381</v>
      </c>
      <c r="K400" t="s">
        <v>155</v>
      </c>
      <c r="L400" s="54">
        <f>_xlfn.IFNA(_xlfn.XLOOKUP(Query1[[#This Row],[Contract Line Item Number (CLIN)]],'CPA New w POF'!$B$5:$B$3010,'CPA New w POF'!$Q$5:$Q$3010),"TBD")</f>
        <v>38.619999999999997</v>
      </c>
    </row>
    <row r="401" spans="1:12" x14ac:dyDescent="0.25">
      <c r="A401" t="s">
        <v>1629</v>
      </c>
      <c r="B401" t="str">
        <f>_xlfn.IFNA(_xlfn.XLOOKUP(Query1[[#This Row],[Contract Line Item Number (CLIN)]],'CPA New w POF'!$B$5:$B$3010,'CPA New w POF'!$C$5:$C$3010),"TBD")</f>
        <v>TM62PPWGX16.1209A</v>
      </c>
      <c r="C401">
        <f>LEN(Query1[[#This Row],[CALCTRA Product Number]])</f>
        <v>17</v>
      </c>
      <c r="D401" t="s">
        <v>1609</v>
      </c>
      <c r="E401" t="s">
        <v>1562</v>
      </c>
      <c r="F401" t="s">
        <v>356</v>
      </c>
      <c r="G401" t="s">
        <v>1456</v>
      </c>
      <c r="H401" t="s">
        <v>485</v>
      </c>
      <c r="I401" t="s">
        <v>376</v>
      </c>
      <c r="J401" t="s">
        <v>381</v>
      </c>
      <c r="K401" t="s">
        <v>155</v>
      </c>
      <c r="L401" s="54">
        <f>_xlfn.IFNA(_xlfn.XLOOKUP(Query1[[#This Row],[Contract Line Item Number (CLIN)]],'CPA New w POF'!$B$5:$B$3010,'CPA New w POF'!$Q$5:$Q$3010),"TBD")</f>
        <v>11.41</v>
      </c>
    </row>
    <row r="402" spans="1:12" x14ac:dyDescent="0.25">
      <c r="A402" t="s">
        <v>1630</v>
      </c>
      <c r="B402" t="str">
        <f>_xlfn.IFNA(_xlfn.XLOOKUP(Query1[[#This Row],[Contract Line Item Number (CLIN)]],'CPA New w POF'!$B$5:$B$3010,'CPA New w POF'!$C$5:$C$3010),"TBD")</f>
        <v>TM62PPWGX16.1209B</v>
      </c>
      <c r="C402">
        <f>LEN(Query1[[#This Row],[CALCTRA Product Number]])</f>
        <v>17</v>
      </c>
      <c r="D402" t="s">
        <v>1609</v>
      </c>
      <c r="E402" t="s">
        <v>1564</v>
      </c>
      <c r="F402" t="s">
        <v>356</v>
      </c>
      <c r="G402" t="s">
        <v>1456</v>
      </c>
      <c r="H402" t="s">
        <v>485</v>
      </c>
      <c r="I402" t="s">
        <v>376</v>
      </c>
      <c r="J402" t="s">
        <v>381</v>
      </c>
      <c r="K402" t="s">
        <v>155</v>
      </c>
      <c r="L402" s="54">
        <f>_xlfn.IFNA(_xlfn.XLOOKUP(Query1[[#This Row],[Contract Line Item Number (CLIN)]],'CPA New w POF'!$B$5:$B$3010,'CPA New w POF'!$Q$5:$Q$3010),"TBD")</f>
        <v>11.41</v>
      </c>
    </row>
    <row r="403" spans="1:12" x14ac:dyDescent="0.25">
      <c r="A403" t="s">
        <v>1631</v>
      </c>
      <c r="B403" t="str">
        <f>_xlfn.IFNA(_xlfn.XLOOKUP(Query1[[#This Row],[Contract Line Item Number (CLIN)]],'CPA New w POF'!$B$5:$B$3010,'CPA New w POF'!$C$5:$C$3010),"TBD")</f>
        <v>TM63PPBWX86.2115A</v>
      </c>
      <c r="C403">
        <f>LEN(Query1[[#This Row],[CALCTRA Product Number]])</f>
        <v>17</v>
      </c>
      <c r="D403" t="s">
        <v>1632</v>
      </c>
      <c r="E403" t="s">
        <v>1633</v>
      </c>
      <c r="F403" t="s">
        <v>356</v>
      </c>
      <c r="G403" t="s">
        <v>1224</v>
      </c>
      <c r="H403" t="s">
        <v>153</v>
      </c>
      <c r="I403" t="s">
        <v>154</v>
      </c>
      <c r="J403" t="s">
        <v>381</v>
      </c>
      <c r="K403" t="s">
        <v>155</v>
      </c>
      <c r="L403" s="54">
        <f>_xlfn.IFNA(_xlfn.XLOOKUP(Query1[[#This Row],[Contract Line Item Number (CLIN)]],'CPA New w POF'!$B$5:$B$3010,'CPA New w POF'!$Q$5:$Q$3010),"TBD")</f>
        <v>19.46</v>
      </c>
    </row>
    <row r="404" spans="1:12" x14ac:dyDescent="0.25">
      <c r="A404" t="s">
        <v>1634</v>
      </c>
      <c r="B404" t="str">
        <f>_xlfn.IFNA(_xlfn.XLOOKUP(Query1[[#This Row],[Contract Line Item Number (CLIN)]],'CPA New w POF'!$B$5:$B$3010,'CPA New w POF'!$C$5:$C$3010),"TBD")</f>
        <v>TM63PPBWX86.2115B</v>
      </c>
      <c r="C404">
        <f>LEN(Query1[[#This Row],[CALCTRA Product Number]])</f>
        <v>17</v>
      </c>
      <c r="D404" t="s">
        <v>1632</v>
      </c>
      <c r="E404" t="s">
        <v>1635</v>
      </c>
      <c r="F404" t="s">
        <v>356</v>
      </c>
      <c r="G404" t="s">
        <v>1224</v>
      </c>
      <c r="H404" t="s">
        <v>153</v>
      </c>
      <c r="I404" t="s">
        <v>154</v>
      </c>
      <c r="J404" t="s">
        <v>381</v>
      </c>
      <c r="K404" t="s">
        <v>155</v>
      </c>
      <c r="L404" s="54">
        <f>_xlfn.IFNA(_xlfn.XLOOKUP(Query1[[#This Row],[Contract Line Item Number (CLIN)]],'CPA New w POF'!$B$5:$B$3010,'CPA New w POF'!$Q$5:$Q$3010),"TBD")</f>
        <v>19.46</v>
      </c>
    </row>
    <row r="405" spans="1:12" x14ac:dyDescent="0.25">
      <c r="A405" t="s">
        <v>1636</v>
      </c>
      <c r="B405" t="str">
        <f>_xlfn.IFNA(_xlfn.XLOOKUP(Query1[[#This Row],[Contract Line Item Number (CLIN)]],'CPA New w POF'!$B$5:$B$3010,'CPA New w POF'!$C$5:$C$3010),"TBD")</f>
        <v>TM63PPBWX86.3021A</v>
      </c>
      <c r="C405">
        <f>LEN(Query1[[#This Row],[CALCTRA Product Number]])</f>
        <v>17</v>
      </c>
      <c r="D405" t="s">
        <v>1632</v>
      </c>
      <c r="E405" t="s">
        <v>1633</v>
      </c>
      <c r="F405" t="s">
        <v>356</v>
      </c>
      <c r="G405" t="s">
        <v>1226</v>
      </c>
      <c r="H405" t="s">
        <v>153</v>
      </c>
      <c r="I405" t="s">
        <v>154</v>
      </c>
      <c r="J405" t="s">
        <v>381</v>
      </c>
      <c r="K405" t="s">
        <v>155</v>
      </c>
      <c r="L405" s="54">
        <f>_xlfn.IFNA(_xlfn.XLOOKUP(Query1[[#This Row],[Contract Line Item Number (CLIN)]],'CPA New w POF'!$B$5:$B$3010,'CPA New w POF'!$Q$5:$Q$3010),"TBD")</f>
        <v>33.97</v>
      </c>
    </row>
    <row r="406" spans="1:12" x14ac:dyDescent="0.25">
      <c r="A406" t="s">
        <v>1637</v>
      </c>
      <c r="B406" t="str">
        <f>_xlfn.IFNA(_xlfn.XLOOKUP(Query1[[#This Row],[Contract Line Item Number (CLIN)]],'CPA New w POF'!$B$5:$B$3010,'CPA New w POF'!$C$5:$C$3010),"TBD")</f>
        <v>TM63PPBWX86.3021B</v>
      </c>
      <c r="C406">
        <f>LEN(Query1[[#This Row],[CALCTRA Product Number]])</f>
        <v>17</v>
      </c>
      <c r="D406" t="s">
        <v>1632</v>
      </c>
      <c r="E406" t="s">
        <v>1635</v>
      </c>
      <c r="F406" t="s">
        <v>356</v>
      </c>
      <c r="G406" t="s">
        <v>1226</v>
      </c>
      <c r="H406" t="s">
        <v>153</v>
      </c>
      <c r="I406" t="s">
        <v>154</v>
      </c>
      <c r="J406" t="s">
        <v>381</v>
      </c>
      <c r="K406" t="s">
        <v>155</v>
      </c>
      <c r="L406" s="54">
        <f>_xlfn.IFNA(_xlfn.XLOOKUP(Query1[[#This Row],[Contract Line Item Number (CLIN)]],'CPA New w POF'!$B$5:$B$3010,'CPA New w POF'!$Q$5:$Q$3010),"TBD")</f>
        <v>33.97</v>
      </c>
    </row>
    <row r="407" spans="1:12" x14ac:dyDescent="0.25">
      <c r="A407" t="s">
        <v>1644</v>
      </c>
      <c r="B407" t="str">
        <f>_xlfn.IFNA(_xlfn.XLOOKUP(Query1[[#This Row],[Contract Line Item Number (CLIN)]],'CPA New w POF'!$B$5:$B$3010,'CPA New w POF'!$C$5:$C$3010),"TBD")</f>
        <v>TM63PPWEX16.3021A</v>
      </c>
      <c r="C407">
        <f>LEN(Query1[[#This Row],[CALCTRA Product Number]])</f>
        <v>17</v>
      </c>
      <c r="D407" t="s">
        <v>1632</v>
      </c>
      <c r="E407" t="s">
        <v>1633</v>
      </c>
      <c r="F407" t="s">
        <v>356</v>
      </c>
      <c r="G407" t="s">
        <v>1226</v>
      </c>
      <c r="H407" t="s">
        <v>546</v>
      </c>
      <c r="I407" t="s">
        <v>376</v>
      </c>
      <c r="J407" t="s">
        <v>381</v>
      </c>
      <c r="K407" t="s">
        <v>155</v>
      </c>
      <c r="L407" s="54">
        <f>_xlfn.IFNA(_xlfn.XLOOKUP(Query1[[#This Row],[Contract Line Item Number (CLIN)]],'CPA New w POF'!$B$5:$B$3010,'CPA New w POF'!$Q$5:$Q$3010),"TBD")</f>
        <v>39.19</v>
      </c>
    </row>
    <row r="408" spans="1:12" x14ac:dyDescent="0.25">
      <c r="A408" t="s">
        <v>1645</v>
      </c>
      <c r="B408" t="str">
        <f>_xlfn.IFNA(_xlfn.XLOOKUP(Query1[[#This Row],[Contract Line Item Number (CLIN)]],'CPA New w POF'!$B$5:$B$3010,'CPA New w POF'!$C$5:$C$3010),"TBD")</f>
        <v>TM63PPWEX16.3021B</v>
      </c>
      <c r="C408">
        <f>LEN(Query1[[#This Row],[CALCTRA Product Number]])</f>
        <v>17</v>
      </c>
      <c r="D408" t="s">
        <v>1632</v>
      </c>
      <c r="E408" t="s">
        <v>1635</v>
      </c>
      <c r="F408" t="s">
        <v>356</v>
      </c>
      <c r="G408" t="s">
        <v>1226</v>
      </c>
      <c r="H408" t="s">
        <v>546</v>
      </c>
      <c r="I408" t="s">
        <v>376</v>
      </c>
      <c r="J408" t="s">
        <v>381</v>
      </c>
      <c r="K408" t="s">
        <v>155</v>
      </c>
      <c r="L408" s="54">
        <f>_xlfn.IFNA(_xlfn.XLOOKUP(Query1[[#This Row],[Contract Line Item Number (CLIN)]],'CPA New w POF'!$B$5:$B$3010,'CPA New w POF'!$Q$5:$Q$3010),"TBD")</f>
        <v>39.19</v>
      </c>
    </row>
    <row r="409" spans="1:12" x14ac:dyDescent="0.25">
      <c r="A409" t="s">
        <v>1646</v>
      </c>
      <c r="B409" t="str">
        <f>_xlfn.IFNA(_xlfn.XLOOKUP(Query1[[#This Row],[Contract Line Item Number (CLIN)]],'CPA New w POF'!$B$5:$B$3010,'CPA New w POF'!$C$5:$C$3010),"TBD")</f>
        <v>TM63PPWNX16.2115A</v>
      </c>
      <c r="C409">
        <f>LEN(Query1[[#This Row],[CALCTRA Product Number]])</f>
        <v>17</v>
      </c>
      <c r="D409" t="s">
        <v>1632</v>
      </c>
      <c r="E409" t="s">
        <v>1633</v>
      </c>
      <c r="F409" t="s">
        <v>356</v>
      </c>
      <c r="G409" t="s">
        <v>1224</v>
      </c>
      <c r="H409" t="s">
        <v>973</v>
      </c>
      <c r="I409" t="s">
        <v>376</v>
      </c>
      <c r="J409" t="s">
        <v>381</v>
      </c>
      <c r="K409" t="s">
        <v>155</v>
      </c>
      <c r="L409" s="54">
        <f>_xlfn.IFNA(_xlfn.XLOOKUP(Query1[[#This Row],[Contract Line Item Number (CLIN)]],'CPA New w POF'!$B$5:$B$3010,'CPA New w POF'!$Q$5:$Q$3010),"TBD")</f>
        <v>21.62</v>
      </c>
    </row>
    <row r="410" spans="1:12" x14ac:dyDescent="0.25">
      <c r="A410" t="s">
        <v>1647</v>
      </c>
      <c r="B410" t="str">
        <f>_xlfn.IFNA(_xlfn.XLOOKUP(Query1[[#This Row],[Contract Line Item Number (CLIN)]],'CPA New w POF'!$B$5:$B$3010,'CPA New w POF'!$C$5:$C$3010),"TBD")</f>
        <v>TM63PPWNX16.2115B</v>
      </c>
      <c r="C410">
        <f>LEN(Query1[[#This Row],[CALCTRA Product Number]])</f>
        <v>17</v>
      </c>
      <c r="D410" t="s">
        <v>1632</v>
      </c>
      <c r="E410" t="s">
        <v>1635</v>
      </c>
      <c r="F410" t="s">
        <v>356</v>
      </c>
      <c r="G410" t="s">
        <v>1224</v>
      </c>
      <c r="H410" t="s">
        <v>973</v>
      </c>
      <c r="I410" t="s">
        <v>376</v>
      </c>
      <c r="J410" t="s">
        <v>381</v>
      </c>
      <c r="K410" t="s">
        <v>155</v>
      </c>
      <c r="L410" s="54">
        <f>_xlfn.IFNA(_xlfn.XLOOKUP(Query1[[#This Row],[Contract Line Item Number (CLIN)]],'CPA New w POF'!$B$5:$B$3010,'CPA New w POF'!$Q$5:$Q$3010),"TBD")</f>
        <v>21.62</v>
      </c>
    </row>
    <row r="411" spans="1:12" x14ac:dyDescent="0.25">
      <c r="A411" t="s">
        <v>1648</v>
      </c>
      <c r="B411" t="str">
        <f>_xlfn.IFNA(_xlfn.XLOOKUP(Query1[[#This Row],[Contract Line Item Number (CLIN)]],'CPA New w POF'!$B$5:$B$3010,'CPA New w POF'!$C$5:$C$3010),"TBD")</f>
        <v>TM63PPWNX16.3021A</v>
      </c>
      <c r="C411">
        <f>LEN(Query1[[#This Row],[CALCTRA Product Number]])</f>
        <v>17</v>
      </c>
      <c r="D411" t="s">
        <v>1632</v>
      </c>
      <c r="E411" t="s">
        <v>1633</v>
      </c>
      <c r="F411" t="s">
        <v>356</v>
      </c>
      <c r="G411" t="s">
        <v>1226</v>
      </c>
      <c r="H411" t="s">
        <v>973</v>
      </c>
      <c r="I411" t="s">
        <v>376</v>
      </c>
      <c r="J411" t="s">
        <v>381</v>
      </c>
      <c r="K411" t="s">
        <v>155</v>
      </c>
      <c r="L411" s="54">
        <f>_xlfn.IFNA(_xlfn.XLOOKUP(Query1[[#This Row],[Contract Line Item Number (CLIN)]],'CPA New w POF'!$B$5:$B$3010,'CPA New w POF'!$Q$5:$Q$3010),"TBD")</f>
        <v>37.49</v>
      </c>
    </row>
    <row r="412" spans="1:12" x14ac:dyDescent="0.25">
      <c r="A412" t="s">
        <v>1649</v>
      </c>
      <c r="B412" t="str">
        <f>_xlfn.IFNA(_xlfn.XLOOKUP(Query1[[#This Row],[Contract Line Item Number (CLIN)]],'CPA New w POF'!$B$5:$B$3010,'CPA New w POF'!$C$5:$C$3010),"TBD")</f>
        <v>TM63PPWNX16.3021B</v>
      </c>
      <c r="C412">
        <f>LEN(Query1[[#This Row],[CALCTRA Product Number]])</f>
        <v>17</v>
      </c>
      <c r="D412" t="s">
        <v>1632</v>
      </c>
      <c r="E412" t="s">
        <v>1635</v>
      </c>
      <c r="F412" t="s">
        <v>356</v>
      </c>
      <c r="G412" t="s">
        <v>1226</v>
      </c>
      <c r="H412" t="s">
        <v>973</v>
      </c>
      <c r="I412" t="s">
        <v>376</v>
      </c>
      <c r="J412" t="s">
        <v>381</v>
      </c>
      <c r="K412" t="s">
        <v>155</v>
      </c>
      <c r="L412" s="54">
        <f>_xlfn.IFNA(_xlfn.XLOOKUP(Query1[[#This Row],[Contract Line Item Number (CLIN)]],'CPA New w POF'!$B$5:$B$3010,'CPA New w POF'!$Q$5:$Q$3010),"TBD")</f>
        <v>37.49</v>
      </c>
    </row>
    <row r="413" spans="1:12" x14ac:dyDescent="0.25">
      <c r="A413" t="s">
        <v>1650</v>
      </c>
      <c r="B413" t="str">
        <f>_xlfn.IFNA(_xlfn.XLOOKUP(Query1[[#This Row],[Contract Line Item Number (CLIN)]],'CPA New w POF'!$B$5:$B$3010,'CPA New w POF'!$C$5:$C$3010),"TBD")</f>
        <v>TM63PPBFY16.2115A</v>
      </c>
      <c r="C413">
        <f>LEN(Query1[[#This Row],[CALCTRA Product Number]])</f>
        <v>17</v>
      </c>
      <c r="D413" t="s">
        <v>1632</v>
      </c>
      <c r="E413" t="s">
        <v>1633</v>
      </c>
      <c r="F413" t="s">
        <v>356</v>
      </c>
      <c r="G413" t="s">
        <v>1224</v>
      </c>
      <c r="H413" t="s">
        <v>375</v>
      </c>
      <c r="I413" t="s">
        <v>376</v>
      </c>
      <c r="J413" t="s">
        <v>381</v>
      </c>
      <c r="K413" t="s">
        <v>155</v>
      </c>
      <c r="L413" s="54">
        <f>_xlfn.IFNA(_xlfn.XLOOKUP(Query1[[#This Row],[Contract Line Item Number (CLIN)]],'CPA New w POF'!$B$5:$B$3010,'CPA New w POF'!$Q$5:$Q$3010),"TBD")</f>
        <v>21.9</v>
      </c>
    </row>
    <row r="414" spans="1:12" x14ac:dyDescent="0.25">
      <c r="A414" t="s">
        <v>1651</v>
      </c>
      <c r="B414" t="str">
        <f>_xlfn.IFNA(_xlfn.XLOOKUP(Query1[[#This Row],[Contract Line Item Number (CLIN)]],'CPA New w POF'!$B$5:$B$3010,'CPA New w POF'!$C$5:$C$3010),"TBD")</f>
        <v>TM63PPBFY16.2115B</v>
      </c>
      <c r="C414">
        <f>LEN(Query1[[#This Row],[CALCTRA Product Number]])</f>
        <v>17</v>
      </c>
      <c r="D414" t="s">
        <v>1632</v>
      </c>
      <c r="E414" t="s">
        <v>1635</v>
      </c>
      <c r="F414" t="s">
        <v>356</v>
      </c>
      <c r="G414" t="s">
        <v>1224</v>
      </c>
      <c r="H414" t="s">
        <v>375</v>
      </c>
      <c r="I414" t="s">
        <v>376</v>
      </c>
      <c r="J414" t="s">
        <v>381</v>
      </c>
      <c r="K414" t="s">
        <v>155</v>
      </c>
      <c r="L414" s="54">
        <f>_xlfn.IFNA(_xlfn.XLOOKUP(Query1[[#This Row],[Contract Line Item Number (CLIN)]],'CPA New w POF'!$B$5:$B$3010,'CPA New w POF'!$Q$5:$Q$3010),"TBD")</f>
        <v>21.9</v>
      </c>
    </row>
    <row r="415" spans="1:12" x14ac:dyDescent="0.25">
      <c r="A415" t="s">
        <v>1652</v>
      </c>
      <c r="B415" t="str">
        <f>_xlfn.IFNA(_xlfn.XLOOKUP(Query1[[#This Row],[Contract Line Item Number (CLIN)]],'CPA New w POF'!$B$5:$B$3010,'CPA New w POF'!$C$5:$C$3010),"TBD")</f>
        <v>TM63PPBFY16.3021A</v>
      </c>
      <c r="C415">
        <f>LEN(Query1[[#This Row],[CALCTRA Product Number]])</f>
        <v>17</v>
      </c>
      <c r="D415" t="s">
        <v>1632</v>
      </c>
      <c r="E415" t="s">
        <v>1633</v>
      </c>
      <c r="F415" t="s">
        <v>356</v>
      </c>
      <c r="G415" t="s">
        <v>1226</v>
      </c>
      <c r="H415" t="s">
        <v>375</v>
      </c>
      <c r="I415" t="s">
        <v>376</v>
      </c>
      <c r="J415" t="s">
        <v>381</v>
      </c>
      <c r="K415" t="s">
        <v>155</v>
      </c>
      <c r="L415" s="54">
        <f>_xlfn.IFNA(_xlfn.XLOOKUP(Query1[[#This Row],[Contract Line Item Number (CLIN)]],'CPA New w POF'!$B$5:$B$3010,'CPA New w POF'!$Q$5:$Q$3010),"TBD")</f>
        <v>38.619999999999997</v>
      </c>
    </row>
    <row r="416" spans="1:12" x14ac:dyDescent="0.25">
      <c r="A416" t="s">
        <v>1653</v>
      </c>
      <c r="B416" t="str">
        <f>_xlfn.IFNA(_xlfn.XLOOKUP(Query1[[#This Row],[Contract Line Item Number (CLIN)]],'CPA New w POF'!$B$5:$B$3010,'CPA New w POF'!$C$5:$C$3010),"TBD")</f>
        <v>TM63PPBFY16.3021B</v>
      </c>
      <c r="C416">
        <f>LEN(Query1[[#This Row],[CALCTRA Product Number]])</f>
        <v>17</v>
      </c>
      <c r="D416" t="s">
        <v>1632</v>
      </c>
      <c r="E416" t="s">
        <v>1635</v>
      </c>
      <c r="F416" t="s">
        <v>356</v>
      </c>
      <c r="G416" t="s">
        <v>1226</v>
      </c>
      <c r="H416" t="s">
        <v>375</v>
      </c>
      <c r="I416" t="s">
        <v>376</v>
      </c>
      <c r="J416" t="s">
        <v>381</v>
      </c>
      <c r="K416" t="s">
        <v>155</v>
      </c>
      <c r="L416" s="54">
        <f>_xlfn.IFNA(_xlfn.XLOOKUP(Query1[[#This Row],[Contract Line Item Number (CLIN)]],'CPA New w POF'!$B$5:$B$3010,'CPA New w POF'!$Q$5:$Q$3010),"TBD")</f>
        <v>38.619999999999997</v>
      </c>
    </row>
    <row r="417" spans="1:12" x14ac:dyDescent="0.25">
      <c r="A417" t="s">
        <v>1654</v>
      </c>
      <c r="B417" t="str">
        <f>_xlfn.IFNA(_xlfn.XLOOKUP(Query1[[#This Row],[Contract Line Item Number (CLIN)]],'CPA New w POF'!$B$5:$B$3010,'CPA New w POF'!$C$5:$C$3010),"TBD")</f>
        <v>TM63PPWGX16.1209A</v>
      </c>
      <c r="C417">
        <f>LEN(Query1[[#This Row],[CALCTRA Product Number]])</f>
        <v>17</v>
      </c>
      <c r="D417" t="s">
        <v>1632</v>
      </c>
      <c r="E417" t="s">
        <v>1633</v>
      </c>
      <c r="F417" t="s">
        <v>356</v>
      </c>
      <c r="G417" t="s">
        <v>1456</v>
      </c>
      <c r="H417" t="s">
        <v>485</v>
      </c>
      <c r="I417" t="s">
        <v>376</v>
      </c>
      <c r="J417" t="s">
        <v>381</v>
      </c>
      <c r="K417" t="s">
        <v>155</v>
      </c>
      <c r="L417" s="54">
        <f>_xlfn.IFNA(_xlfn.XLOOKUP(Query1[[#This Row],[Contract Line Item Number (CLIN)]],'CPA New w POF'!$B$5:$B$3010,'CPA New w POF'!$Q$5:$Q$3010),"TBD")</f>
        <v>11.41</v>
      </c>
    </row>
    <row r="418" spans="1:12" x14ac:dyDescent="0.25">
      <c r="A418" t="s">
        <v>1655</v>
      </c>
      <c r="B418" t="str">
        <f>_xlfn.IFNA(_xlfn.XLOOKUP(Query1[[#This Row],[Contract Line Item Number (CLIN)]],'CPA New w POF'!$B$5:$B$3010,'CPA New w POF'!$C$5:$C$3010),"TBD")</f>
        <v>TM63PPWGX16.1209B</v>
      </c>
      <c r="C418">
        <f>LEN(Query1[[#This Row],[CALCTRA Product Number]])</f>
        <v>17</v>
      </c>
      <c r="D418" t="s">
        <v>1632</v>
      </c>
      <c r="E418" t="s">
        <v>1635</v>
      </c>
      <c r="F418" t="s">
        <v>356</v>
      </c>
      <c r="G418" t="s">
        <v>1456</v>
      </c>
      <c r="H418" t="s">
        <v>485</v>
      </c>
      <c r="I418" t="s">
        <v>376</v>
      </c>
      <c r="J418" t="s">
        <v>381</v>
      </c>
      <c r="K418" t="s">
        <v>155</v>
      </c>
      <c r="L418" s="54">
        <f>_xlfn.IFNA(_xlfn.XLOOKUP(Query1[[#This Row],[Contract Line Item Number (CLIN)]],'CPA New w POF'!$B$5:$B$3010,'CPA New w POF'!$Q$5:$Q$3010),"TBD")</f>
        <v>11.41</v>
      </c>
    </row>
    <row r="419" spans="1:12" x14ac:dyDescent="0.25">
      <c r="A419" t="s">
        <v>1656</v>
      </c>
      <c r="B419" t="str">
        <f>_xlfn.IFNA(_xlfn.XLOOKUP(Query1[[#This Row],[Contract Line Item Number (CLIN)]],'CPA New w POF'!$B$5:$B$3010,'CPA New w POF'!$C$5:$C$3010),"TBD")</f>
        <v>TM64PPBWX86.2115A</v>
      </c>
      <c r="C419">
        <f>LEN(Query1[[#This Row],[CALCTRA Product Number]])</f>
        <v>17</v>
      </c>
      <c r="D419" t="s">
        <v>1657</v>
      </c>
      <c r="E419" t="s">
        <v>1658</v>
      </c>
      <c r="F419" t="s">
        <v>356</v>
      </c>
      <c r="G419" t="s">
        <v>1224</v>
      </c>
      <c r="H419" t="s">
        <v>153</v>
      </c>
      <c r="I419" t="s">
        <v>154</v>
      </c>
      <c r="J419" t="s">
        <v>381</v>
      </c>
      <c r="K419" t="s">
        <v>155</v>
      </c>
      <c r="L419" s="54">
        <f>_xlfn.IFNA(_xlfn.XLOOKUP(Query1[[#This Row],[Contract Line Item Number (CLIN)]],'CPA New w POF'!$B$5:$B$3010,'CPA New w POF'!$Q$5:$Q$3010),"TBD")</f>
        <v>19.63</v>
      </c>
    </row>
    <row r="420" spans="1:12" x14ac:dyDescent="0.25">
      <c r="A420" t="s">
        <v>1659</v>
      </c>
      <c r="B420" t="str">
        <f>_xlfn.IFNA(_xlfn.XLOOKUP(Query1[[#This Row],[Contract Line Item Number (CLIN)]],'CPA New w POF'!$B$5:$B$3010,'CPA New w POF'!$C$5:$C$3010),"TBD")</f>
        <v>TM64PPBWX86.2115B</v>
      </c>
      <c r="C420">
        <f>LEN(Query1[[#This Row],[CALCTRA Product Number]])</f>
        <v>17</v>
      </c>
      <c r="D420" t="s">
        <v>1657</v>
      </c>
      <c r="E420" t="s">
        <v>1660</v>
      </c>
      <c r="F420" t="s">
        <v>356</v>
      </c>
      <c r="G420" t="s">
        <v>1224</v>
      </c>
      <c r="H420" t="s">
        <v>153</v>
      </c>
      <c r="I420" t="s">
        <v>154</v>
      </c>
      <c r="J420" t="s">
        <v>381</v>
      </c>
      <c r="K420" t="s">
        <v>155</v>
      </c>
      <c r="L420" s="54">
        <f>_xlfn.IFNA(_xlfn.XLOOKUP(Query1[[#This Row],[Contract Line Item Number (CLIN)]],'CPA New w POF'!$B$5:$B$3010,'CPA New w POF'!$Q$5:$Q$3010),"TBD")</f>
        <v>19.63</v>
      </c>
    </row>
    <row r="421" spans="1:12" x14ac:dyDescent="0.25">
      <c r="A421" t="s">
        <v>1661</v>
      </c>
      <c r="B421" t="str">
        <f>_xlfn.IFNA(_xlfn.XLOOKUP(Query1[[#This Row],[Contract Line Item Number (CLIN)]],'CPA New w POF'!$B$5:$B$3010,'CPA New w POF'!$C$5:$C$3010),"TBD")</f>
        <v>TM64PPBWX86.3021A</v>
      </c>
      <c r="C421">
        <f>LEN(Query1[[#This Row],[CALCTRA Product Number]])</f>
        <v>17</v>
      </c>
      <c r="D421" t="s">
        <v>1657</v>
      </c>
      <c r="E421" t="s">
        <v>1658</v>
      </c>
      <c r="F421" t="s">
        <v>356</v>
      </c>
      <c r="G421" t="s">
        <v>1226</v>
      </c>
      <c r="H421" t="s">
        <v>153</v>
      </c>
      <c r="I421" t="s">
        <v>154</v>
      </c>
      <c r="J421" t="s">
        <v>381</v>
      </c>
      <c r="K421" t="s">
        <v>155</v>
      </c>
      <c r="L421" s="54">
        <f>_xlfn.IFNA(_xlfn.XLOOKUP(Query1[[#This Row],[Contract Line Item Number (CLIN)]],'CPA New w POF'!$B$5:$B$3010,'CPA New w POF'!$Q$5:$Q$3010),"TBD")</f>
        <v>37.49</v>
      </c>
    </row>
    <row r="422" spans="1:12" x14ac:dyDescent="0.25">
      <c r="A422" t="s">
        <v>1662</v>
      </c>
      <c r="B422" t="str">
        <f>_xlfn.IFNA(_xlfn.XLOOKUP(Query1[[#This Row],[Contract Line Item Number (CLIN)]],'CPA New w POF'!$B$5:$B$3010,'CPA New w POF'!$C$5:$C$3010),"TBD")</f>
        <v>TM64PPBWX86.3021B</v>
      </c>
      <c r="C422">
        <f>LEN(Query1[[#This Row],[CALCTRA Product Number]])</f>
        <v>17</v>
      </c>
      <c r="D422" t="s">
        <v>1657</v>
      </c>
      <c r="E422" t="s">
        <v>1660</v>
      </c>
      <c r="F422" t="s">
        <v>356</v>
      </c>
      <c r="G422" t="s">
        <v>1226</v>
      </c>
      <c r="H422" t="s">
        <v>153</v>
      </c>
      <c r="I422" t="s">
        <v>154</v>
      </c>
      <c r="J422" t="s">
        <v>381</v>
      </c>
      <c r="K422" t="s">
        <v>155</v>
      </c>
      <c r="L422" s="54">
        <f>_xlfn.IFNA(_xlfn.XLOOKUP(Query1[[#This Row],[Contract Line Item Number (CLIN)]],'CPA New w POF'!$B$5:$B$3010,'CPA New w POF'!$Q$5:$Q$3010),"TBD")</f>
        <v>37.49</v>
      </c>
    </row>
    <row r="423" spans="1:12" x14ac:dyDescent="0.25">
      <c r="A423" t="s">
        <v>1669</v>
      </c>
      <c r="B423" t="str">
        <f>_xlfn.IFNA(_xlfn.XLOOKUP(Query1[[#This Row],[Contract Line Item Number (CLIN)]],'CPA New w POF'!$B$5:$B$3010,'CPA New w POF'!$C$5:$C$3010),"TBD")</f>
        <v>TM64PPWEX16.3021A</v>
      </c>
      <c r="C423">
        <f>LEN(Query1[[#This Row],[CALCTRA Product Number]])</f>
        <v>17</v>
      </c>
      <c r="D423" t="s">
        <v>1657</v>
      </c>
      <c r="E423" t="s">
        <v>1658</v>
      </c>
      <c r="F423" t="s">
        <v>356</v>
      </c>
      <c r="G423" t="s">
        <v>1226</v>
      </c>
      <c r="H423" t="s">
        <v>546</v>
      </c>
      <c r="I423" t="s">
        <v>376</v>
      </c>
      <c r="J423" t="s">
        <v>381</v>
      </c>
      <c r="K423" t="s">
        <v>155</v>
      </c>
      <c r="L423" s="54">
        <f>_xlfn.IFNA(_xlfn.XLOOKUP(Query1[[#This Row],[Contract Line Item Number (CLIN)]],'CPA New w POF'!$B$5:$B$3010,'CPA New w POF'!$Q$5:$Q$3010),"TBD")</f>
        <v>39.19</v>
      </c>
    </row>
    <row r="424" spans="1:12" x14ac:dyDescent="0.25">
      <c r="A424" t="s">
        <v>1670</v>
      </c>
      <c r="B424" t="str">
        <f>_xlfn.IFNA(_xlfn.XLOOKUP(Query1[[#This Row],[Contract Line Item Number (CLIN)]],'CPA New w POF'!$B$5:$B$3010,'CPA New w POF'!$C$5:$C$3010),"TBD")</f>
        <v>TM64PPWEX16.3021B</v>
      </c>
      <c r="C424">
        <f>LEN(Query1[[#This Row],[CALCTRA Product Number]])</f>
        <v>17</v>
      </c>
      <c r="D424" t="s">
        <v>1657</v>
      </c>
      <c r="E424" t="s">
        <v>1660</v>
      </c>
      <c r="F424" t="s">
        <v>356</v>
      </c>
      <c r="G424" t="s">
        <v>1226</v>
      </c>
      <c r="H424" t="s">
        <v>546</v>
      </c>
      <c r="I424" t="s">
        <v>376</v>
      </c>
      <c r="J424" t="s">
        <v>381</v>
      </c>
      <c r="K424" t="s">
        <v>155</v>
      </c>
      <c r="L424" s="54">
        <f>_xlfn.IFNA(_xlfn.XLOOKUP(Query1[[#This Row],[Contract Line Item Number (CLIN)]],'CPA New w POF'!$B$5:$B$3010,'CPA New w POF'!$Q$5:$Q$3010),"TBD")</f>
        <v>39.19</v>
      </c>
    </row>
    <row r="425" spans="1:12" x14ac:dyDescent="0.25">
      <c r="A425" t="s">
        <v>1671</v>
      </c>
      <c r="B425" t="str">
        <f>_xlfn.IFNA(_xlfn.XLOOKUP(Query1[[#This Row],[Contract Line Item Number (CLIN)]],'CPA New w POF'!$B$5:$B$3010,'CPA New w POF'!$C$5:$C$3010),"TBD")</f>
        <v>TM64PPWNX16.2115A</v>
      </c>
      <c r="C425">
        <f>LEN(Query1[[#This Row],[CALCTRA Product Number]])</f>
        <v>17</v>
      </c>
      <c r="D425" t="s">
        <v>1657</v>
      </c>
      <c r="E425" t="s">
        <v>1658</v>
      </c>
      <c r="F425" t="s">
        <v>356</v>
      </c>
      <c r="G425" t="s">
        <v>1224</v>
      </c>
      <c r="H425" t="s">
        <v>973</v>
      </c>
      <c r="I425" t="s">
        <v>376</v>
      </c>
      <c r="J425" t="s">
        <v>381</v>
      </c>
      <c r="K425" t="s">
        <v>155</v>
      </c>
      <c r="L425" s="54">
        <f>_xlfn.IFNA(_xlfn.XLOOKUP(Query1[[#This Row],[Contract Line Item Number (CLIN)]],'CPA New w POF'!$B$5:$B$3010,'CPA New w POF'!$Q$5:$Q$3010),"TBD")</f>
        <v>21.62</v>
      </c>
    </row>
    <row r="426" spans="1:12" x14ac:dyDescent="0.25">
      <c r="A426" t="s">
        <v>1672</v>
      </c>
      <c r="B426" t="str">
        <f>_xlfn.IFNA(_xlfn.XLOOKUP(Query1[[#This Row],[Contract Line Item Number (CLIN)]],'CPA New w POF'!$B$5:$B$3010,'CPA New w POF'!$C$5:$C$3010),"TBD")</f>
        <v>TM64PPWNX16.2115B</v>
      </c>
      <c r="C426">
        <f>LEN(Query1[[#This Row],[CALCTRA Product Number]])</f>
        <v>17</v>
      </c>
      <c r="D426" t="s">
        <v>1657</v>
      </c>
      <c r="E426" t="s">
        <v>1660</v>
      </c>
      <c r="F426" t="s">
        <v>356</v>
      </c>
      <c r="G426" t="s">
        <v>1224</v>
      </c>
      <c r="H426" t="s">
        <v>973</v>
      </c>
      <c r="I426" t="s">
        <v>376</v>
      </c>
      <c r="J426" t="s">
        <v>381</v>
      </c>
      <c r="K426" t="s">
        <v>155</v>
      </c>
      <c r="L426" s="54">
        <f>_xlfn.IFNA(_xlfn.XLOOKUP(Query1[[#This Row],[Contract Line Item Number (CLIN)]],'CPA New w POF'!$B$5:$B$3010,'CPA New w POF'!$Q$5:$Q$3010),"TBD")</f>
        <v>21.62</v>
      </c>
    </row>
    <row r="427" spans="1:12" x14ac:dyDescent="0.25">
      <c r="A427" t="s">
        <v>1673</v>
      </c>
      <c r="B427" t="str">
        <f>_xlfn.IFNA(_xlfn.XLOOKUP(Query1[[#This Row],[Contract Line Item Number (CLIN)]],'CPA New w POF'!$B$5:$B$3010,'CPA New w POF'!$C$5:$C$3010),"TBD")</f>
        <v>TM64PPWNX16.3021A</v>
      </c>
      <c r="C427">
        <f>LEN(Query1[[#This Row],[CALCTRA Product Number]])</f>
        <v>17</v>
      </c>
      <c r="D427" t="s">
        <v>1657</v>
      </c>
      <c r="E427" t="s">
        <v>1658</v>
      </c>
      <c r="F427" t="s">
        <v>356</v>
      </c>
      <c r="G427" t="s">
        <v>1226</v>
      </c>
      <c r="H427" t="s">
        <v>973</v>
      </c>
      <c r="I427" t="s">
        <v>376</v>
      </c>
      <c r="J427" t="s">
        <v>381</v>
      </c>
      <c r="K427" t="s">
        <v>155</v>
      </c>
      <c r="L427" s="54">
        <f>_xlfn.IFNA(_xlfn.XLOOKUP(Query1[[#This Row],[Contract Line Item Number (CLIN)]],'CPA New w POF'!$B$5:$B$3010,'CPA New w POF'!$Q$5:$Q$3010),"TBD")</f>
        <v>37.49</v>
      </c>
    </row>
    <row r="428" spans="1:12" x14ac:dyDescent="0.25">
      <c r="A428" t="s">
        <v>1674</v>
      </c>
      <c r="B428" t="str">
        <f>_xlfn.IFNA(_xlfn.XLOOKUP(Query1[[#This Row],[Contract Line Item Number (CLIN)]],'CPA New w POF'!$B$5:$B$3010,'CPA New w POF'!$C$5:$C$3010),"TBD")</f>
        <v>TM64PPWNX16.3021B</v>
      </c>
      <c r="C428">
        <f>LEN(Query1[[#This Row],[CALCTRA Product Number]])</f>
        <v>17</v>
      </c>
      <c r="D428" t="s">
        <v>1657</v>
      </c>
      <c r="E428" t="s">
        <v>1660</v>
      </c>
      <c r="F428" t="s">
        <v>356</v>
      </c>
      <c r="G428" t="s">
        <v>1226</v>
      </c>
      <c r="H428" t="s">
        <v>973</v>
      </c>
      <c r="I428" t="s">
        <v>376</v>
      </c>
      <c r="J428" t="s">
        <v>381</v>
      </c>
      <c r="K428" t="s">
        <v>155</v>
      </c>
      <c r="L428" s="54">
        <f>_xlfn.IFNA(_xlfn.XLOOKUP(Query1[[#This Row],[Contract Line Item Number (CLIN)]],'CPA New w POF'!$B$5:$B$3010,'CPA New w POF'!$Q$5:$Q$3010),"TBD")</f>
        <v>37.49</v>
      </c>
    </row>
    <row r="429" spans="1:12" x14ac:dyDescent="0.25">
      <c r="A429" t="s">
        <v>1675</v>
      </c>
      <c r="B429" t="str">
        <f>_xlfn.IFNA(_xlfn.XLOOKUP(Query1[[#This Row],[Contract Line Item Number (CLIN)]],'CPA New w POF'!$B$5:$B$3010,'CPA New w POF'!$C$5:$C$3010),"TBD")</f>
        <v>TM64PPBFY16.2115A</v>
      </c>
      <c r="C429">
        <f>LEN(Query1[[#This Row],[CALCTRA Product Number]])</f>
        <v>17</v>
      </c>
      <c r="D429" t="s">
        <v>1657</v>
      </c>
      <c r="E429" t="s">
        <v>1658</v>
      </c>
      <c r="F429" t="s">
        <v>356</v>
      </c>
      <c r="G429" t="s">
        <v>1224</v>
      </c>
      <c r="H429" t="s">
        <v>375</v>
      </c>
      <c r="I429" t="s">
        <v>376</v>
      </c>
      <c r="J429" t="s">
        <v>381</v>
      </c>
      <c r="K429" t="s">
        <v>155</v>
      </c>
      <c r="L429" s="54">
        <f>_xlfn.IFNA(_xlfn.XLOOKUP(Query1[[#This Row],[Contract Line Item Number (CLIN)]],'CPA New w POF'!$B$5:$B$3010,'CPA New w POF'!$Q$5:$Q$3010),"TBD")</f>
        <v>21.9</v>
      </c>
    </row>
    <row r="430" spans="1:12" x14ac:dyDescent="0.25">
      <c r="A430" t="s">
        <v>1676</v>
      </c>
      <c r="B430" t="str">
        <f>_xlfn.IFNA(_xlfn.XLOOKUP(Query1[[#This Row],[Contract Line Item Number (CLIN)]],'CPA New w POF'!$B$5:$B$3010,'CPA New w POF'!$C$5:$C$3010),"TBD")</f>
        <v>TM64PPBFY16.2115B</v>
      </c>
      <c r="C430">
        <f>LEN(Query1[[#This Row],[CALCTRA Product Number]])</f>
        <v>17</v>
      </c>
      <c r="D430" t="s">
        <v>1657</v>
      </c>
      <c r="E430" t="s">
        <v>1660</v>
      </c>
      <c r="F430" t="s">
        <v>356</v>
      </c>
      <c r="G430" t="s">
        <v>1224</v>
      </c>
      <c r="H430" t="s">
        <v>375</v>
      </c>
      <c r="I430" t="s">
        <v>376</v>
      </c>
      <c r="J430" t="s">
        <v>381</v>
      </c>
      <c r="K430" t="s">
        <v>155</v>
      </c>
      <c r="L430" s="54">
        <f>_xlfn.IFNA(_xlfn.XLOOKUP(Query1[[#This Row],[Contract Line Item Number (CLIN)]],'CPA New w POF'!$B$5:$B$3010,'CPA New w POF'!$Q$5:$Q$3010),"TBD")</f>
        <v>21.9</v>
      </c>
    </row>
    <row r="431" spans="1:12" x14ac:dyDescent="0.25">
      <c r="A431" t="s">
        <v>1677</v>
      </c>
      <c r="B431" t="str">
        <f>_xlfn.IFNA(_xlfn.XLOOKUP(Query1[[#This Row],[Contract Line Item Number (CLIN)]],'CPA New w POF'!$B$5:$B$3010,'CPA New w POF'!$C$5:$C$3010),"TBD")</f>
        <v>TM64PPBFY16.3021A</v>
      </c>
      <c r="C431">
        <f>LEN(Query1[[#This Row],[CALCTRA Product Number]])</f>
        <v>17</v>
      </c>
      <c r="D431" t="s">
        <v>1657</v>
      </c>
      <c r="E431" t="s">
        <v>1658</v>
      </c>
      <c r="F431" t="s">
        <v>356</v>
      </c>
      <c r="G431" t="s">
        <v>1226</v>
      </c>
      <c r="H431" t="s">
        <v>375</v>
      </c>
      <c r="I431" t="s">
        <v>376</v>
      </c>
      <c r="J431" t="s">
        <v>381</v>
      </c>
      <c r="K431" t="s">
        <v>155</v>
      </c>
      <c r="L431" s="54">
        <f>_xlfn.IFNA(_xlfn.XLOOKUP(Query1[[#This Row],[Contract Line Item Number (CLIN)]],'CPA New w POF'!$B$5:$B$3010,'CPA New w POF'!$Q$5:$Q$3010),"TBD")</f>
        <v>38.619999999999997</v>
      </c>
    </row>
    <row r="432" spans="1:12" x14ac:dyDescent="0.25">
      <c r="A432" t="s">
        <v>1678</v>
      </c>
      <c r="B432" t="str">
        <f>_xlfn.IFNA(_xlfn.XLOOKUP(Query1[[#This Row],[Contract Line Item Number (CLIN)]],'CPA New w POF'!$B$5:$B$3010,'CPA New w POF'!$C$5:$C$3010),"TBD")</f>
        <v>TM64PPBFY16.3021B</v>
      </c>
      <c r="C432">
        <f>LEN(Query1[[#This Row],[CALCTRA Product Number]])</f>
        <v>17</v>
      </c>
      <c r="D432" t="s">
        <v>1657</v>
      </c>
      <c r="E432" t="s">
        <v>1660</v>
      </c>
      <c r="F432" t="s">
        <v>356</v>
      </c>
      <c r="G432" t="s">
        <v>1226</v>
      </c>
      <c r="H432" t="s">
        <v>375</v>
      </c>
      <c r="I432" t="s">
        <v>376</v>
      </c>
      <c r="J432" t="s">
        <v>381</v>
      </c>
      <c r="K432" t="s">
        <v>155</v>
      </c>
      <c r="L432" s="54">
        <f>_xlfn.IFNA(_xlfn.XLOOKUP(Query1[[#This Row],[Contract Line Item Number (CLIN)]],'CPA New w POF'!$B$5:$B$3010,'CPA New w POF'!$Q$5:$Q$3010),"TBD")</f>
        <v>38.619999999999997</v>
      </c>
    </row>
    <row r="433" spans="1:12" x14ac:dyDescent="0.25">
      <c r="A433" t="s">
        <v>1679</v>
      </c>
      <c r="B433" t="str">
        <f>_xlfn.IFNA(_xlfn.XLOOKUP(Query1[[#This Row],[Contract Line Item Number (CLIN)]],'CPA New w POF'!$B$5:$B$3010,'CPA New w POF'!$C$5:$C$3010),"TBD")</f>
        <v>TM64PPWGX16.1209A</v>
      </c>
      <c r="C433">
        <f>LEN(Query1[[#This Row],[CALCTRA Product Number]])</f>
        <v>17</v>
      </c>
      <c r="D433" t="s">
        <v>1657</v>
      </c>
      <c r="E433" t="s">
        <v>1658</v>
      </c>
      <c r="F433" t="s">
        <v>356</v>
      </c>
      <c r="G433" t="s">
        <v>1456</v>
      </c>
      <c r="H433" t="s">
        <v>485</v>
      </c>
      <c r="I433" t="s">
        <v>376</v>
      </c>
      <c r="J433" t="s">
        <v>381</v>
      </c>
      <c r="K433" t="s">
        <v>155</v>
      </c>
      <c r="L433" s="54">
        <f>_xlfn.IFNA(_xlfn.XLOOKUP(Query1[[#This Row],[Contract Line Item Number (CLIN)]],'CPA New w POF'!$B$5:$B$3010,'CPA New w POF'!$Q$5:$Q$3010),"TBD")</f>
        <v>11.41</v>
      </c>
    </row>
    <row r="434" spans="1:12" x14ac:dyDescent="0.25">
      <c r="A434" t="s">
        <v>1680</v>
      </c>
      <c r="B434" t="str">
        <f>_xlfn.IFNA(_xlfn.XLOOKUP(Query1[[#This Row],[Contract Line Item Number (CLIN)]],'CPA New w POF'!$B$5:$B$3010,'CPA New w POF'!$C$5:$C$3010),"TBD")</f>
        <v>TM64PPWGX16.1209B</v>
      </c>
      <c r="C434">
        <f>LEN(Query1[[#This Row],[CALCTRA Product Number]])</f>
        <v>17</v>
      </c>
      <c r="D434" t="s">
        <v>1657</v>
      </c>
      <c r="E434" t="s">
        <v>1660</v>
      </c>
      <c r="F434" t="s">
        <v>356</v>
      </c>
      <c r="G434" t="s">
        <v>1456</v>
      </c>
      <c r="H434" t="s">
        <v>485</v>
      </c>
      <c r="I434" t="s">
        <v>376</v>
      </c>
      <c r="J434" t="s">
        <v>381</v>
      </c>
      <c r="K434" t="s">
        <v>155</v>
      </c>
      <c r="L434" s="54">
        <f>_xlfn.IFNA(_xlfn.XLOOKUP(Query1[[#This Row],[Contract Line Item Number (CLIN)]],'CPA New w POF'!$B$5:$B$3010,'CPA New w POF'!$Q$5:$Q$3010),"TBD")</f>
        <v>11.41</v>
      </c>
    </row>
    <row r="435" spans="1:12" x14ac:dyDescent="0.25">
      <c r="A435" t="s">
        <v>1681</v>
      </c>
      <c r="B435" t="str">
        <f>_xlfn.IFNA(_xlfn.XLOOKUP(Query1[[#This Row],[Contract Line Item Number (CLIN)]],'CPA New w POF'!$B$5:$B$3010,'CPA New w POF'!$C$5:$C$3010),"TBD")</f>
        <v>TM65PPBWX86.2115A</v>
      </c>
      <c r="C435">
        <f>LEN(Query1[[#This Row],[CALCTRA Product Number]])</f>
        <v>17</v>
      </c>
      <c r="D435" t="s">
        <v>1682</v>
      </c>
      <c r="E435" t="s">
        <v>1683</v>
      </c>
      <c r="F435" t="s">
        <v>356</v>
      </c>
      <c r="G435" t="s">
        <v>1224</v>
      </c>
      <c r="H435" t="s">
        <v>153</v>
      </c>
      <c r="I435" t="s">
        <v>154</v>
      </c>
      <c r="J435" t="s">
        <v>381</v>
      </c>
      <c r="K435" t="s">
        <v>155</v>
      </c>
      <c r="L435" s="54">
        <f>_xlfn.IFNA(_xlfn.XLOOKUP(Query1[[#This Row],[Contract Line Item Number (CLIN)]],'CPA New w POF'!$B$5:$B$3010,'CPA New w POF'!$Q$5:$Q$3010),"TBD")</f>
        <v>19.46</v>
      </c>
    </row>
    <row r="436" spans="1:12" x14ac:dyDescent="0.25">
      <c r="A436" t="s">
        <v>1684</v>
      </c>
      <c r="B436" t="str">
        <f>_xlfn.IFNA(_xlfn.XLOOKUP(Query1[[#This Row],[Contract Line Item Number (CLIN)]],'CPA New w POF'!$B$5:$B$3010,'CPA New w POF'!$C$5:$C$3010),"TBD")</f>
        <v>TM65PPBWX86.2115B</v>
      </c>
      <c r="C436">
        <f>LEN(Query1[[#This Row],[CALCTRA Product Number]])</f>
        <v>17</v>
      </c>
      <c r="D436" t="s">
        <v>1682</v>
      </c>
      <c r="E436" t="s">
        <v>1685</v>
      </c>
      <c r="F436" t="s">
        <v>356</v>
      </c>
      <c r="G436" t="s">
        <v>1224</v>
      </c>
      <c r="H436" t="s">
        <v>153</v>
      </c>
      <c r="I436" t="s">
        <v>154</v>
      </c>
      <c r="J436" t="s">
        <v>381</v>
      </c>
      <c r="K436" t="s">
        <v>155</v>
      </c>
      <c r="L436" s="54">
        <f>_xlfn.IFNA(_xlfn.XLOOKUP(Query1[[#This Row],[Contract Line Item Number (CLIN)]],'CPA New w POF'!$B$5:$B$3010,'CPA New w POF'!$Q$5:$Q$3010),"TBD")</f>
        <v>19.46</v>
      </c>
    </row>
    <row r="437" spans="1:12" x14ac:dyDescent="0.25">
      <c r="A437" t="s">
        <v>1686</v>
      </c>
      <c r="B437" t="str">
        <f>_xlfn.IFNA(_xlfn.XLOOKUP(Query1[[#This Row],[Contract Line Item Number (CLIN)]],'CPA New w POF'!$B$5:$B$3010,'CPA New w POF'!$C$5:$C$3010),"TBD")</f>
        <v>TM65PPBWX86.3021A</v>
      </c>
      <c r="C437">
        <f>LEN(Query1[[#This Row],[CALCTRA Product Number]])</f>
        <v>17</v>
      </c>
      <c r="D437" t="s">
        <v>1682</v>
      </c>
      <c r="E437" t="s">
        <v>1683</v>
      </c>
      <c r="F437" t="s">
        <v>356</v>
      </c>
      <c r="G437" t="s">
        <v>1226</v>
      </c>
      <c r="H437" t="s">
        <v>153</v>
      </c>
      <c r="I437" t="s">
        <v>154</v>
      </c>
      <c r="J437" t="s">
        <v>381</v>
      </c>
      <c r="K437" t="s">
        <v>155</v>
      </c>
      <c r="L437" s="54">
        <f>_xlfn.IFNA(_xlfn.XLOOKUP(Query1[[#This Row],[Contract Line Item Number (CLIN)]],'CPA New w POF'!$B$5:$B$3010,'CPA New w POF'!$Q$5:$Q$3010),"TBD")</f>
        <v>33.97</v>
      </c>
    </row>
    <row r="438" spans="1:12" x14ac:dyDescent="0.25">
      <c r="A438" t="s">
        <v>1687</v>
      </c>
      <c r="B438" t="str">
        <f>_xlfn.IFNA(_xlfn.XLOOKUP(Query1[[#This Row],[Contract Line Item Number (CLIN)]],'CPA New w POF'!$B$5:$B$3010,'CPA New w POF'!$C$5:$C$3010),"TBD")</f>
        <v>TM65PPBWX86.3021B</v>
      </c>
      <c r="C438">
        <f>LEN(Query1[[#This Row],[CALCTRA Product Number]])</f>
        <v>17</v>
      </c>
      <c r="D438" t="s">
        <v>1682</v>
      </c>
      <c r="E438" t="s">
        <v>1685</v>
      </c>
      <c r="F438" t="s">
        <v>356</v>
      </c>
      <c r="G438" t="s">
        <v>1226</v>
      </c>
      <c r="H438" t="s">
        <v>153</v>
      </c>
      <c r="I438" t="s">
        <v>154</v>
      </c>
      <c r="J438" t="s">
        <v>381</v>
      </c>
      <c r="K438" t="s">
        <v>155</v>
      </c>
      <c r="L438" s="54">
        <f>_xlfn.IFNA(_xlfn.XLOOKUP(Query1[[#This Row],[Contract Line Item Number (CLIN)]],'CPA New w POF'!$B$5:$B$3010,'CPA New w POF'!$Q$5:$Q$3010),"TBD")</f>
        <v>33.97</v>
      </c>
    </row>
    <row r="439" spans="1:12" x14ac:dyDescent="0.25">
      <c r="A439" t="s">
        <v>1694</v>
      </c>
      <c r="B439" t="str">
        <f>_xlfn.IFNA(_xlfn.XLOOKUP(Query1[[#This Row],[Contract Line Item Number (CLIN)]],'CPA New w POF'!$B$5:$B$3010,'CPA New w POF'!$C$5:$C$3010),"TBD")</f>
        <v>TM65PPWEX16.3021A</v>
      </c>
      <c r="C439">
        <f>LEN(Query1[[#This Row],[CALCTRA Product Number]])</f>
        <v>17</v>
      </c>
      <c r="D439" t="s">
        <v>1682</v>
      </c>
      <c r="E439" t="s">
        <v>1683</v>
      </c>
      <c r="F439" t="s">
        <v>356</v>
      </c>
      <c r="G439" t="s">
        <v>1226</v>
      </c>
      <c r="H439" t="s">
        <v>546</v>
      </c>
      <c r="I439" t="s">
        <v>376</v>
      </c>
      <c r="J439" t="s">
        <v>381</v>
      </c>
      <c r="K439" t="s">
        <v>155</v>
      </c>
      <c r="L439" s="54">
        <f>_xlfn.IFNA(_xlfn.XLOOKUP(Query1[[#This Row],[Contract Line Item Number (CLIN)]],'CPA New w POF'!$B$5:$B$3010,'CPA New w POF'!$Q$5:$Q$3010),"TBD")</f>
        <v>39.19</v>
      </c>
    </row>
    <row r="440" spans="1:12" x14ac:dyDescent="0.25">
      <c r="A440" t="s">
        <v>1695</v>
      </c>
      <c r="B440" t="str">
        <f>_xlfn.IFNA(_xlfn.XLOOKUP(Query1[[#This Row],[Contract Line Item Number (CLIN)]],'CPA New w POF'!$B$5:$B$3010,'CPA New w POF'!$C$5:$C$3010),"TBD")</f>
        <v>TM65PPWEX16.3021B</v>
      </c>
      <c r="C440">
        <f>LEN(Query1[[#This Row],[CALCTRA Product Number]])</f>
        <v>17</v>
      </c>
      <c r="D440" t="s">
        <v>1682</v>
      </c>
      <c r="E440" t="s">
        <v>1685</v>
      </c>
      <c r="F440" t="s">
        <v>356</v>
      </c>
      <c r="G440" t="s">
        <v>1226</v>
      </c>
      <c r="H440" t="s">
        <v>546</v>
      </c>
      <c r="I440" t="s">
        <v>376</v>
      </c>
      <c r="J440" t="s">
        <v>381</v>
      </c>
      <c r="K440" t="s">
        <v>155</v>
      </c>
      <c r="L440" s="54">
        <f>_xlfn.IFNA(_xlfn.XLOOKUP(Query1[[#This Row],[Contract Line Item Number (CLIN)]],'CPA New w POF'!$B$5:$B$3010,'CPA New w POF'!$Q$5:$Q$3010),"TBD")</f>
        <v>39.19</v>
      </c>
    </row>
    <row r="441" spans="1:12" x14ac:dyDescent="0.25">
      <c r="A441" t="s">
        <v>1696</v>
      </c>
      <c r="B441" t="str">
        <f>_xlfn.IFNA(_xlfn.XLOOKUP(Query1[[#This Row],[Contract Line Item Number (CLIN)]],'CPA New w POF'!$B$5:$B$3010,'CPA New w POF'!$C$5:$C$3010),"TBD")</f>
        <v>TM65PPWNX16.2115A</v>
      </c>
      <c r="C441">
        <f>LEN(Query1[[#This Row],[CALCTRA Product Number]])</f>
        <v>17</v>
      </c>
      <c r="D441" t="s">
        <v>1682</v>
      </c>
      <c r="E441" t="s">
        <v>1683</v>
      </c>
      <c r="F441" t="s">
        <v>356</v>
      </c>
      <c r="G441" t="s">
        <v>1224</v>
      </c>
      <c r="H441" t="s">
        <v>973</v>
      </c>
      <c r="I441" t="s">
        <v>376</v>
      </c>
      <c r="J441" t="s">
        <v>381</v>
      </c>
      <c r="K441" t="s">
        <v>155</v>
      </c>
      <c r="L441" s="54">
        <f>_xlfn.IFNA(_xlfn.XLOOKUP(Query1[[#This Row],[Contract Line Item Number (CLIN)]],'CPA New w POF'!$B$5:$B$3010,'CPA New w POF'!$Q$5:$Q$3010),"TBD")</f>
        <v>21.62</v>
      </c>
    </row>
    <row r="442" spans="1:12" x14ac:dyDescent="0.25">
      <c r="A442" t="s">
        <v>1697</v>
      </c>
      <c r="B442" t="str">
        <f>_xlfn.IFNA(_xlfn.XLOOKUP(Query1[[#This Row],[Contract Line Item Number (CLIN)]],'CPA New w POF'!$B$5:$B$3010,'CPA New w POF'!$C$5:$C$3010),"TBD")</f>
        <v>TM65PPWNX16.2115B</v>
      </c>
      <c r="C442">
        <f>LEN(Query1[[#This Row],[CALCTRA Product Number]])</f>
        <v>17</v>
      </c>
      <c r="D442" t="s">
        <v>1682</v>
      </c>
      <c r="E442" t="s">
        <v>1685</v>
      </c>
      <c r="F442" t="s">
        <v>356</v>
      </c>
      <c r="G442" t="s">
        <v>1224</v>
      </c>
      <c r="H442" t="s">
        <v>973</v>
      </c>
      <c r="I442" t="s">
        <v>376</v>
      </c>
      <c r="J442" t="s">
        <v>381</v>
      </c>
      <c r="K442" t="s">
        <v>155</v>
      </c>
      <c r="L442" s="54">
        <f>_xlfn.IFNA(_xlfn.XLOOKUP(Query1[[#This Row],[Contract Line Item Number (CLIN)]],'CPA New w POF'!$B$5:$B$3010,'CPA New w POF'!$Q$5:$Q$3010),"TBD")</f>
        <v>21.62</v>
      </c>
    </row>
    <row r="443" spans="1:12" x14ac:dyDescent="0.25">
      <c r="A443" t="s">
        <v>1698</v>
      </c>
      <c r="B443" t="str">
        <f>_xlfn.IFNA(_xlfn.XLOOKUP(Query1[[#This Row],[Contract Line Item Number (CLIN)]],'CPA New w POF'!$B$5:$B$3010,'CPA New w POF'!$C$5:$C$3010),"TBD")</f>
        <v>TM65PPWNX16.3021A</v>
      </c>
      <c r="C443">
        <f>LEN(Query1[[#This Row],[CALCTRA Product Number]])</f>
        <v>17</v>
      </c>
      <c r="D443" t="s">
        <v>1682</v>
      </c>
      <c r="E443" t="s">
        <v>1683</v>
      </c>
      <c r="F443" t="s">
        <v>356</v>
      </c>
      <c r="G443" t="s">
        <v>1226</v>
      </c>
      <c r="H443" t="s">
        <v>973</v>
      </c>
      <c r="I443" t="s">
        <v>376</v>
      </c>
      <c r="J443" t="s">
        <v>381</v>
      </c>
      <c r="K443" t="s">
        <v>155</v>
      </c>
      <c r="L443" s="54">
        <f>_xlfn.IFNA(_xlfn.XLOOKUP(Query1[[#This Row],[Contract Line Item Number (CLIN)]],'CPA New w POF'!$B$5:$B$3010,'CPA New w POF'!$Q$5:$Q$3010),"TBD")</f>
        <v>37.49</v>
      </c>
    </row>
    <row r="444" spans="1:12" x14ac:dyDescent="0.25">
      <c r="A444" t="s">
        <v>1699</v>
      </c>
      <c r="B444" t="str">
        <f>_xlfn.IFNA(_xlfn.XLOOKUP(Query1[[#This Row],[Contract Line Item Number (CLIN)]],'CPA New w POF'!$B$5:$B$3010,'CPA New w POF'!$C$5:$C$3010),"TBD")</f>
        <v>TM65PPWNX16.3021B</v>
      </c>
      <c r="C444">
        <f>LEN(Query1[[#This Row],[CALCTRA Product Number]])</f>
        <v>17</v>
      </c>
      <c r="D444" t="s">
        <v>1682</v>
      </c>
      <c r="E444" t="s">
        <v>1685</v>
      </c>
      <c r="F444" t="s">
        <v>356</v>
      </c>
      <c r="G444" t="s">
        <v>1226</v>
      </c>
      <c r="H444" t="s">
        <v>973</v>
      </c>
      <c r="I444" t="s">
        <v>376</v>
      </c>
      <c r="J444" t="s">
        <v>381</v>
      </c>
      <c r="K444" t="s">
        <v>155</v>
      </c>
      <c r="L444" s="54">
        <f>_xlfn.IFNA(_xlfn.XLOOKUP(Query1[[#This Row],[Contract Line Item Number (CLIN)]],'CPA New w POF'!$B$5:$B$3010,'CPA New w POF'!$Q$5:$Q$3010),"TBD")</f>
        <v>37.49</v>
      </c>
    </row>
    <row r="445" spans="1:12" x14ac:dyDescent="0.25">
      <c r="A445" t="s">
        <v>1700</v>
      </c>
      <c r="B445" t="str">
        <f>_xlfn.IFNA(_xlfn.XLOOKUP(Query1[[#This Row],[Contract Line Item Number (CLIN)]],'CPA New w POF'!$B$5:$B$3010,'CPA New w POF'!$C$5:$C$3010),"TBD")</f>
        <v>TM65PPBFY16.2115A</v>
      </c>
      <c r="C445">
        <f>LEN(Query1[[#This Row],[CALCTRA Product Number]])</f>
        <v>17</v>
      </c>
      <c r="D445" t="s">
        <v>1682</v>
      </c>
      <c r="E445" t="s">
        <v>1683</v>
      </c>
      <c r="F445" t="s">
        <v>356</v>
      </c>
      <c r="G445" t="s">
        <v>1224</v>
      </c>
      <c r="H445" t="s">
        <v>375</v>
      </c>
      <c r="I445" t="s">
        <v>376</v>
      </c>
      <c r="J445" t="s">
        <v>381</v>
      </c>
      <c r="K445" t="s">
        <v>155</v>
      </c>
      <c r="L445" s="54">
        <f>_xlfn.IFNA(_xlfn.XLOOKUP(Query1[[#This Row],[Contract Line Item Number (CLIN)]],'CPA New w POF'!$B$5:$B$3010,'CPA New w POF'!$Q$5:$Q$3010),"TBD")</f>
        <v>21.9</v>
      </c>
    </row>
    <row r="446" spans="1:12" x14ac:dyDescent="0.25">
      <c r="A446" t="s">
        <v>1701</v>
      </c>
      <c r="B446" t="str">
        <f>_xlfn.IFNA(_xlfn.XLOOKUP(Query1[[#This Row],[Contract Line Item Number (CLIN)]],'CPA New w POF'!$B$5:$B$3010,'CPA New w POF'!$C$5:$C$3010),"TBD")</f>
        <v>TM65PPBFY16.2115B</v>
      </c>
      <c r="C446">
        <f>LEN(Query1[[#This Row],[CALCTRA Product Number]])</f>
        <v>17</v>
      </c>
      <c r="D446" t="s">
        <v>1682</v>
      </c>
      <c r="E446" t="s">
        <v>1685</v>
      </c>
      <c r="F446" t="s">
        <v>356</v>
      </c>
      <c r="G446" t="s">
        <v>1224</v>
      </c>
      <c r="H446" t="s">
        <v>375</v>
      </c>
      <c r="I446" t="s">
        <v>376</v>
      </c>
      <c r="J446" t="s">
        <v>381</v>
      </c>
      <c r="K446" t="s">
        <v>155</v>
      </c>
      <c r="L446" s="54">
        <f>_xlfn.IFNA(_xlfn.XLOOKUP(Query1[[#This Row],[Contract Line Item Number (CLIN)]],'CPA New w POF'!$B$5:$B$3010,'CPA New w POF'!$Q$5:$Q$3010),"TBD")</f>
        <v>21.9</v>
      </c>
    </row>
    <row r="447" spans="1:12" x14ac:dyDescent="0.25">
      <c r="A447" t="s">
        <v>1702</v>
      </c>
      <c r="B447" t="str">
        <f>_xlfn.IFNA(_xlfn.XLOOKUP(Query1[[#This Row],[Contract Line Item Number (CLIN)]],'CPA New w POF'!$B$5:$B$3010,'CPA New w POF'!$C$5:$C$3010),"TBD")</f>
        <v>TM65PPBFY16.3021A</v>
      </c>
      <c r="C447">
        <f>LEN(Query1[[#This Row],[CALCTRA Product Number]])</f>
        <v>17</v>
      </c>
      <c r="D447" t="s">
        <v>1682</v>
      </c>
      <c r="E447" t="s">
        <v>1683</v>
      </c>
      <c r="F447" t="s">
        <v>356</v>
      </c>
      <c r="G447" t="s">
        <v>1226</v>
      </c>
      <c r="H447" t="s">
        <v>375</v>
      </c>
      <c r="I447" t="s">
        <v>376</v>
      </c>
      <c r="J447" t="s">
        <v>381</v>
      </c>
      <c r="K447" t="s">
        <v>155</v>
      </c>
      <c r="L447" s="54">
        <f>_xlfn.IFNA(_xlfn.XLOOKUP(Query1[[#This Row],[Contract Line Item Number (CLIN)]],'CPA New w POF'!$B$5:$B$3010,'CPA New w POF'!$Q$5:$Q$3010),"TBD")</f>
        <v>38.619999999999997</v>
      </c>
    </row>
    <row r="448" spans="1:12" x14ac:dyDescent="0.25">
      <c r="A448" t="s">
        <v>1703</v>
      </c>
      <c r="B448" t="str">
        <f>_xlfn.IFNA(_xlfn.XLOOKUP(Query1[[#This Row],[Contract Line Item Number (CLIN)]],'CPA New w POF'!$B$5:$B$3010,'CPA New w POF'!$C$5:$C$3010),"TBD")</f>
        <v>TM65PPBFY16.3021B</v>
      </c>
      <c r="C448">
        <f>LEN(Query1[[#This Row],[CALCTRA Product Number]])</f>
        <v>17</v>
      </c>
      <c r="D448" t="s">
        <v>1682</v>
      </c>
      <c r="E448" t="s">
        <v>1685</v>
      </c>
      <c r="F448" t="s">
        <v>356</v>
      </c>
      <c r="G448" t="s">
        <v>1226</v>
      </c>
      <c r="H448" t="s">
        <v>375</v>
      </c>
      <c r="I448" t="s">
        <v>376</v>
      </c>
      <c r="J448" t="s">
        <v>381</v>
      </c>
      <c r="K448" t="s">
        <v>155</v>
      </c>
      <c r="L448" s="54">
        <f>_xlfn.IFNA(_xlfn.XLOOKUP(Query1[[#This Row],[Contract Line Item Number (CLIN)]],'CPA New w POF'!$B$5:$B$3010,'CPA New w POF'!$Q$5:$Q$3010),"TBD")</f>
        <v>38.619999999999997</v>
      </c>
    </row>
    <row r="449" spans="1:12" x14ac:dyDescent="0.25">
      <c r="A449" t="s">
        <v>1704</v>
      </c>
      <c r="B449" t="str">
        <f>_xlfn.IFNA(_xlfn.XLOOKUP(Query1[[#This Row],[Contract Line Item Number (CLIN)]],'CPA New w POF'!$B$5:$B$3010,'CPA New w POF'!$C$5:$C$3010),"TBD")</f>
        <v>TM65PPWGX16.1209A</v>
      </c>
      <c r="C449">
        <f>LEN(Query1[[#This Row],[CALCTRA Product Number]])</f>
        <v>17</v>
      </c>
      <c r="D449" t="s">
        <v>1682</v>
      </c>
      <c r="E449" t="s">
        <v>1683</v>
      </c>
      <c r="F449" t="s">
        <v>356</v>
      </c>
      <c r="G449" t="s">
        <v>1456</v>
      </c>
      <c r="H449" t="s">
        <v>485</v>
      </c>
      <c r="I449" t="s">
        <v>376</v>
      </c>
      <c r="J449" t="s">
        <v>381</v>
      </c>
      <c r="K449" t="s">
        <v>155</v>
      </c>
      <c r="L449" s="54">
        <f>_xlfn.IFNA(_xlfn.XLOOKUP(Query1[[#This Row],[Contract Line Item Number (CLIN)]],'CPA New w POF'!$B$5:$B$3010,'CPA New w POF'!$Q$5:$Q$3010),"TBD")</f>
        <v>11.41</v>
      </c>
    </row>
    <row r="450" spans="1:12" x14ac:dyDescent="0.25">
      <c r="A450" t="s">
        <v>1705</v>
      </c>
      <c r="B450" t="str">
        <f>_xlfn.IFNA(_xlfn.XLOOKUP(Query1[[#This Row],[Contract Line Item Number (CLIN)]],'CPA New w POF'!$B$5:$B$3010,'CPA New w POF'!$C$5:$C$3010),"TBD")</f>
        <v>TM65PPWGX16.1209B</v>
      </c>
      <c r="C450">
        <f>LEN(Query1[[#This Row],[CALCTRA Product Number]])</f>
        <v>17</v>
      </c>
      <c r="D450" t="s">
        <v>1682</v>
      </c>
      <c r="E450" t="s">
        <v>1685</v>
      </c>
      <c r="F450" t="s">
        <v>356</v>
      </c>
      <c r="G450" t="s">
        <v>1456</v>
      </c>
      <c r="H450" t="s">
        <v>485</v>
      </c>
      <c r="I450" t="s">
        <v>376</v>
      </c>
      <c r="J450" t="s">
        <v>381</v>
      </c>
      <c r="K450" t="s">
        <v>155</v>
      </c>
      <c r="L450" s="54">
        <f>_xlfn.IFNA(_xlfn.XLOOKUP(Query1[[#This Row],[Contract Line Item Number (CLIN)]],'CPA New w POF'!$B$5:$B$3010,'CPA New w POF'!$Q$5:$Q$3010),"TBD")</f>
        <v>11.41</v>
      </c>
    </row>
    <row r="451" spans="1:12" x14ac:dyDescent="0.25">
      <c r="A451" t="s">
        <v>1706</v>
      </c>
      <c r="B451" t="str">
        <f>_xlfn.IFNA(_xlfn.XLOOKUP(Query1[[#This Row],[Contract Line Item Number (CLIN)]],'CPA New w POF'!$B$5:$B$3010,'CPA New w POF'!$C$5:$C$3010),"TBD")</f>
        <v>TM66PPBWX86.2115A</v>
      </c>
      <c r="C451">
        <f>LEN(Query1[[#This Row],[CALCTRA Product Number]])</f>
        <v>17</v>
      </c>
      <c r="D451" t="s">
        <v>1707</v>
      </c>
      <c r="E451" t="s">
        <v>1708</v>
      </c>
      <c r="F451" t="s">
        <v>356</v>
      </c>
      <c r="G451" t="s">
        <v>1224</v>
      </c>
      <c r="H451" t="s">
        <v>153</v>
      </c>
      <c r="I451" t="s">
        <v>154</v>
      </c>
      <c r="J451" t="s">
        <v>381</v>
      </c>
      <c r="K451" t="s">
        <v>155</v>
      </c>
      <c r="L451" s="54">
        <f>_xlfn.IFNA(_xlfn.XLOOKUP(Query1[[#This Row],[Contract Line Item Number (CLIN)]],'CPA New w POF'!$B$5:$B$3010,'CPA New w POF'!$Q$5:$Q$3010),"TBD")</f>
        <v>19.46</v>
      </c>
    </row>
    <row r="452" spans="1:12" x14ac:dyDescent="0.25">
      <c r="A452" t="s">
        <v>1709</v>
      </c>
      <c r="B452" t="str">
        <f>_xlfn.IFNA(_xlfn.XLOOKUP(Query1[[#This Row],[Contract Line Item Number (CLIN)]],'CPA New w POF'!$B$5:$B$3010,'CPA New w POF'!$C$5:$C$3010),"TBD")</f>
        <v>TM66PPBWX86.2115B</v>
      </c>
      <c r="C452">
        <f>LEN(Query1[[#This Row],[CALCTRA Product Number]])</f>
        <v>17</v>
      </c>
      <c r="D452" t="s">
        <v>1707</v>
      </c>
      <c r="E452" t="s">
        <v>1710</v>
      </c>
      <c r="F452" t="s">
        <v>356</v>
      </c>
      <c r="G452" t="s">
        <v>1224</v>
      </c>
      <c r="H452" t="s">
        <v>153</v>
      </c>
      <c r="I452" t="s">
        <v>154</v>
      </c>
      <c r="J452" t="s">
        <v>381</v>
      </c>
      <c r="K452" t="s">
        <v>155</v>
      </c>
      <c r="L452" s="54">
        <f>_xlfn.IFNA(_xlfn.XLOOKUP(Query1[[#This Row],[Contract Line Item Number (CLIN)]],'CPA New w POF'!$B$5:$B$3010,'CPA New w POF'!$Q$5:$Q$3010),"TBD")</f>
        <v>19.46</v>
      </c>
    </row>
    <row r="453" spans="1:12" x14ac:dyDescent="0.25">
      <c r="A453" t="s">
        <v>1711</v>
      </c>
      <c r="B453" t="str">
        <f>_xlfn.IFNA(_xlfn.XLOOKUP(Query1[[#This Row],[Contract Line Item Number (CLIN)]],'CPA New w POF'!$B$5:$B$3010,'CPA New w POF'!$C$5:$C$3010),"TBD")</f>
        <v>TM66PPBWX86.2115C</v>
      </c>
      <c r="C453">
        <f>LEN(Query1[[#This Row],[CALCTRA Product Number]])</f>
        <v>17</v>
      </c>
      <c r="D453" t="s">
        <v>1707</v>
      </c>
      <c r="E453" t="s">
        <v>1712</v>
      </c>
      <c r="F453" t="s">
        <v>356</v>
      </c>
      <c r="G453" t="s">
        <v>1224</v>
      </c>
      <c r="H453" t="s">
        <v>153</v>
      </c>
      <c r="I453" t="s">
        <v>154</v>
      </c>
      <c r="J453" t="s">
        <v>381</v>
      </c>
      <c r="K453" t="s">
        <v>155</v>
      </c>
      <c r="L453" s="54">
        <f>_xlfn.IFNA(_xlfn.XLOOKUP(Query1[[#This Row],[Contract Line Item Number (CLIN)]],'CPA New w POF'!$B$5:$B$3010,'CPA New w POF'!$Q$5:$Q$3010),"TBD")</f>
        <v>19.46</v>
      </c>
    </row>
    <row r="454" spans="1:12" x14ac:dyDescent="0.25">
      <c r="A454" t="s">
        <v>1713</v>
      </c>
      <c r="B454" t="str">
        <f>_xlfn.IFNA(_xlfn.XLOOKUP(Query1[[#This Row],[Contract Line Item Number (CLIN)]],'CPA New w POF'!$B$5:$B$3010,'CPA New w POF'!$C$5:$C$3010),"TBD")</f>
        <v>TM66PPBWX86.2115D</v>
      </c>
      <c r="C454">
        <f>LEN(Query1[[#This Row],[CALCTRA Product Number]])</f>
        <v>17</v>
      </c>
      <c r="D454" t="s">
        <v>1707</v>
      </c>
      <c r="E454" t="s">
        <v>1714</v>
      </c>
      <c r="F454" t="s">
        <v>356</v>
      </c>
      <c r="G454" t="s">
        <v>1224</v>
      </c>
      <c r="H454" t="s">
        <v>153</v>
      </c>
      <c r="I454" t="s">
        <v>154</v>
      </c>
      <c r="J454" t="s">
        <v>381</v>
      </c>
      <c r="K454" t="s">
        <v>155</v>
      </c>
      <c r="L454" s="54">
        <f>_xlfn.IFNA(_xlfn.XLOOKUP(Query1[[#This Row],[Contract Line Item Number (CLIN)]],'CPA New w POF'!$B$5:$B$3010,'CPA New w POF'!$Q$5:$Q$3010),"TBD")</f>
        <v>19.46</v>
      </c>
    </row>
    <row r="455" spans="1:12" x14ac:dyDescent="0.25">
      <c r="A455" t="s">
        <v>1715</v>
      </c>
      <c r="B455" t="str">
        <f>_xlfn.IFNA(_xlfn.XLOOKUP(Query1[[#This Row],[Contract Line Item Number (CLIN)]],'CPA New w POF'!$B$5:$B$3010,'CPA New w POF'!$C$5:$C$3010),"TBD")</f>
        <v>TM66PPBWX86.3021A</v>
      </c>
      <c r="C455">
        <f>LEN(Query1[[#This Row],[CALCTRA Product Number]])</f>
        <v>17</v>
      </c>
      <c r="D455" t="s">
        <v>1707</v>
      </c>
      <c r="E455" t="s">
        <v>1708</v>
      </c>
      <c r="F455" t="s">
        <v>356</v>
      </c>
      <c r="G455" t="s">
        <v>1226</v>
      </c>
      <c r="H455" t="s">
        <v>153</v>
      </c>
      <c r="I455" t="s">
        <v>154</v>
      </c>
      <c r="J455" t="s">
        <v>381</v>
      </c>
      <c r="K455" t="s">
        <v>155</v>
      </c>
      <c r="L455" s="54">
        <f>_xlfn.IFNA(_xlfn.XLOOKUP(Query1[[#This Row],[Contract Line Item Number (CLIN)]],'CPA New w POF'!$B$5:$B$3010,'CPA New w POF'!$Q$5:$Q$3010),"TBD")</f>
        <v>33.97</v>
      </c>
    </row>
    <row r="456" spans="1:12" x14ac:dyDescent="0.25">
      <c r="A456" t="s">
        <v>1716</v>
      </c>
      <c r="B456" t="str">
        <f>_xlfn.IFNA(_xlfn.XLOOKUP(Query1[[#This Row],[Contract Line Item Number (CLIN)]],'CPA New w POF'!$B$5:$B$3010,'CPA New w POF'!$C$5:$C$3010),"TBD")</f>
        <v>TM66PPBWX86.3021B</v>
      </c>
      <c r="C456">
        <f>LEN(Query1[[#This Row],[CALCTRA Product Number]])</f>
        <v>17</v>
      </c>
      <c r="D456" t="s">
        <v>1707</v>
      </c>
      <c r="E456" t="s">
        <v>1710</v>
      </c>
      <c r="F456" t="s">
        <v>356</v>
      </c>
      <c r="G456" t="s">
        <v>1226</v>
      </c>
      <c r="H456" t="s">
        <v>153</v>
      </c>
      <c r="I456" t="s">
        <v>154</v>
      </c>
      <c r="J456" t="s">
        <v>381</v>
      </c>
      <c r="K456" t="s">
        <v>155</v>
      </c>
      <c r="L456" s="54">
        <f>_xlfn.IFNA(_xlfn.XLOOKUP(Query1[[#This Row],[Contract Line Item Number (CLIN)]],'CPA New w POF'!$B$5:$B$3010,'CPA New w POF'!$Q$5:$Q$3010),"TBD")</f>
        <v>33.97</v>
      </c>
    </row>
    <row r="457" spans="1:12" x14ac:dyDescent="0.25">
      <c r="A457" t="s">
        <v>1717</v>
      </c>
      <c r="B457" t="str">
        <f>_xlfn.IFNA(_xlfn.XLOOKUP(Query1[[#This Row],[Contract Line Item Number (CLIN)]],'CPA New w POF'!$B$5:$B$3010,'CPA New w POF'!$C$5:$C$3010),"TBD")</f>
        <v>TM66PPBWX86.3021C</v>
      </c>
      <c r="C457">
        <f>LEN(Query1[[#This Row],[CALCTRA Product Number]])</f>
        <v>17</v>
      </c>
      <c r="D457" t="s">
        <v>1707</v>
      </c>
      <c r="E457" t="s">
        <v>1712</v>
      </c>
      <c r="F457" t="s">
        <v>356</v>
      </c>
      <c r="G457" t="s">
        <v>1226</v>
      </c>
      <c r="H457" t="s">
        <v>153</v>
      </c>
      <c r="I457" t="s">
        <v>154</v>
      </c>
      <c r="J457" t="s">
        <v>381</v>
      </c>
      <c r="K457" t="s">
        <v>155</v>
      </c>
      <c r="L457" s="54">
        <f>_xlfn.IFNA(_xlfn.XLOOKUP(Query1[[#This Row],[Contract Line Item Number (CLIN)]],'CPA New w POF'!$B$5:$B$3010,'CPA New w POF'!$Q$5:$Q$3010),"TBD")</f>
        <v>33.97</v>
      </c>
    </row>
    <row r="458" spans="1:12" x14ac:dyDescent="0.25">
      <c r="A458" t="s">
        <v>1718</v>
      </c>
      <c r="B458" t="str">
        <f>_xlfn.IFNA(_xlfn.XLOOKUP(Query1[[#This Row],[Contract Line Item Number (CLIN)]],'CPA New w POF'!$B$5:$B$3010,'CPA New w POF'!$C$5:$C$3010),"TBD")</f>
        <v>TM66PPBWX86.3021D</v>
      </c>
      <c r="C458">
        <f>LEN(Query1[[#This Row],[CALCTRA Product Number]])</f>
        <v>17</v>
      </c>
      <c r="D458" t="s">
        <v>1707</v>
      </c>
      <c r="E458" t="s">
        <v>1714</v>
      </c>
      <c r="F458" t="s">
        <v>356</v>
      </c>
      <c r="G458" t="s">
        <v>1226</v>
      </c>
      <c r="H458" t="s">
        <v>153</v>
      </c>
      <c r="I458" t="s">
        <v>154</v>
      </c>
      <c r="J458" t="s">
        <v>381</v>
      </c>
      <c r="K458" t="s">
        <v>155</v>
      </c>
      <c r="L458" s="54">
        <f>_xlfn.IFNA(_xlfn.XLOOKUP(Query1[[#This Row],[Contract Line Item Number (CLIN)]],'CPA New w POF'!$B$5:$B$3010,'CPA New w POF'!$Q$5:$Q$3010),"TBD")</f>
        <v>33.97</v>
      </c>
    </row>
    <row r="459" spans="1:12" x14ac:dyDescent="0.25">
      <c r="A459" t="s">
        <v>1731</v>
      </c>
      <c r="B459" t="str">
        <f>_xlfn.IFNA(_xlfn.XLOOKUP(Query1[[#This Row],[Contract Line Item Number (CLIN)]],'CPA New w POF'!$B$5:$B$3010,'CPA New w POF'!$C$5:$C$3010),"TBD")</f>
        <v>TM66PPWEX16.3021A</v>
      </c>
      <c r="C459">
        <f>LEN(Query1[[#This Row],[CALCTRA Product Number]])</f>
        <v>17</v>
      </c>
      <c r="D459" t="s">
        <v>1707</v>
      </c>
      <c r="E459" t="s">
        <v>1708</v>
      </c>
      <c r="F459" t="s">
        <v>356</v>
      </c>
      <c r="G459" t="s">
        <v>1226</v>
      </c>
      <c r="H459" t="s">
        <v>546</v>
      </c>
      <c r="I459" t="s">
        <v>376</v>
      </c>
      <c r="J459" t="s">
        <v>381</v>
      </c>
      <c r="K459" t="s">
        <v>155</v>
      </c>
      <c r="L459" s="54">
        <f>_xlfn.IFNA(_xlfn.XLOOKUP(Query1[[#This Row],[Contract Line Item Number (CLIN)]],'CPA New w POF'!$B$5:$B$3010,'CPA New w POF'!$Q$5:$Q$3010),"TBD")</f>
        <v>39.19</v>
      </c>
    </row>
    <row r="460" spans="1:12" x14ac:dyDescent="0.25">
      <c r="A460" t="s">
        <v>1732</v>
      </c>
      <c r="B460" t="str">
        <f>_xlfn.IFNA(_xlfn.XLOOKUP(Query1[[#This Row],[Contract Line Item Number (CLIN)]],'CPA New w POF'!$B$5:$B$3010,'CPA New w POF'!$C$5:$C$3010),"TBD")</f>
        <v>TM66PPWEX16.3021B</v>
      </c>
      <c r="C460">
        <f>LEN(Query1[[#This Row],[CALCTRA Product Number]])</f>
        <v>17</v>
      </c>
      <c r="D460" t="s">
        <v>1707</v>
      </c>
      <c r="E460" t="s">
        <v>1710</v>
      </c>
      <c r="F460" t="s">
        <v>356</v>
      </c>
      <c r="G460" t="s">
        <v>1226</v>
      </c>
      <c r="H460" t="s">
        <v>546</v>
      </c>
      <c r="I460" t="s">
        <v>376</v>
      </c>
      <c r="J460" t="s">
        <v>381</v>
      </c>
      <c r="K460" t="s">
        <v>155</v>
      </c>
      <c r="L460" s="54">
        <f>_xlfn.IFNA(_xlfn.XLOOKUP(Query1[[#This Row],[Contract Line Item Number (CLIN)]],'CPA New w POF'!$B$5:$B$3010,'CPA New w POF'!$Q$5:$Q$3010),"TBD")</f>
        <v>39.19</v>
      </c>
    </row>
    <row r="461" spans="1:12" x14ac:dyDescent="0.25">
      <c r="A461" t="s">
        <v>1733</v>
      </c>
      <c r="B461" t="str">
        <f>_xlfn.IFNA(_xlfn.XLOOKUP(Query1[[#This Row],[Contract Line Item Number (CLIN)]],'CPA New w POF'!$B$5:$B$3010,'CPA New w POF'!$C$5:$C$3010),"TBD")</f>
        <v>TM66PPWEX16.3021C</v>
      </c>
      <c r="C461">
        <f>LEN(Query1[[#This Row],[CALCTRA Product Number]])</f>
        <v>17</v>
      </c>
      <c r="D461" t="s">
        <v>1707</v>
      </c>
      <c r="E461" t="s">
        <v>1712</v>
      </c>
      <c r="F461" t="s">
        <v>356</v>
      </c>
      <c r="G461" t="s">
        <v>1226</v>
      </c>
      <c r="H461" t="s">
        <v>546</v>
      </c>
      <c r="I461" t="s">
        <v>376</v>
      </c>
      <c r="J461" t="s">
        <v>381</v>
      </c>
      <c r="K461" t="s">
        <v>155</v>
      </c>
      <c r="L461" s="54">
        <f>_xlfn.IFNA(_xlfn.XLOOKUP(Query1[[#This Row],[Contract Line Item Number (CLIN)]],'CPA New w POF'!$B$5:$B$3010,'CPA New w POF'!$Q$5:$Q$3010),"TBD")</f>
        <v>39.19</v>
      </c>
    </row>
    <row r="462" spans="1:12" x14ac:dyDescent="0.25">
      <c r="A462" t="s">
        <v>1734</v>
      </c>
      <c r="B462" t="str">
        <f>_xlfn.IFNA(_xlfn.XLOOKUP(Query1[[#This Row],[Contract Line Item Number (CLIN)]],'CPA New w POF'!$B$5:$B$3010,'CPA New w POF'!$C$5:$C$3010),"TBD")</f>
        <v>TM66PPWEX16.3021D</v>
      </c>
      <c r="C462">
        <f>LEN(Query1[[#This Row],[CALCTRA Product Number]])</f>
        <v>17</v>
      </c>
      <c r="D462" t="s">
        <v>1707</v>
      </c>
      <c r="E462" t="s">
        <v>1714</v>
      </c>
      <c r="F462" t="s">
        <v>356</v>
      </c>
      <c r="G462" t="s">
        <v>1226</v>
      </c>
      <c r="H462" t="s">
        <v>546</v>
      </c>
      <c r="I462" t="s">
        <v>376</v>
      </c>
      <c r="J462" t="s">
        <v>381</v>
      </c>
      <c r="K462" t="s">
        <v>155</v>
      </c>
      <c r="L462" s="54">
        <f>_xlfn.IFNA(_xlfn.XLOOKUP(Query1[[#This Row],[Contract Line Item Number (CLIN)]],'CPA New w POF'!$B$5:$B$3010,'CPA New w POF'!$Q$5:$Q$3010),"TBD")</f>
        <v>39.19</v>
      </c>
    </row>
    <row r="463" spans="1:12" x14ac:dyDescent="0.25">
      <c r="A463" t="s">
        <v>1735</v>
      </c>
      <c r="B463" t="str">
        <f>_xlfn.IFNA(_xlfn.XLOOKUP(Query1[[#This Row],[Contract Line Item Number (CLIN)]],'CPA New w POF'!$B$5:$B$3010,'CPA New w POF'!$C$5:$C$3010),"TBD")</f>
        <v>TM66PPWNX16.2115A</v>
      </c>
      <c r="C463">
        <f>LEN(Query1[[#This Row],[CALCTRA Product Number]])</f>
        <v>17</v>
      </c>
      <c r="D463" t="s">
        <v>1707</v>
      </c>
      <c r="E463" t="s">
        <v>1708</v>
      </c>
      <c r="F463" t="s">
        <v>356</v>
      </c>
      <c r="G463" t="s">
        <v>1224</v>
      </c>
      <c r="H463" t="s">
        <v>973</v>
      </c>
      <c r="I463" t="s">
        <v>376</v>
      </c>
      <c r="J463" t="s">
        <v>381</v>
      </c>
      <c r="K463" t="s">
        <v>155</v>
      </c>
      <c r="L463" s="54">
        <f>_xlfn.IFNA(_xlfn.XLOOKUP(Query1[[#This Row],[Contract Line Item Number (CLIN)]],'CPA New w POF'!$B$5:$B$3010,'CPA New w POF'!$Q$5:$Q$3010),"TBD")</f>
        <v>21.62</v>
      </c>
    </row>
    <row r="464" spans="1:12" x14ac:dyDescent="0.25">
      <c r="A464" t="s">
        <v>1736</v>
      </c>
      <c r="B464" t="str">
        <f>_xlfn.IFNA(_xlfn.XLOOKUP(Query1[[#This Row],[Contract Line Item Number (CLIN)]],'CPA New w POF'!$B$5:$B$3010,'CPA New w POF'!$C$5:$C$3010),"TBD")</f>
        <v>TM66PPWNX16.2115B</v>
      </c>
      <c r="C464">
        <f>LEN(Query1[[#This Row],[CALCTRA Product Number]])</f>
        <v>17</v>
      </c>
      <c r="D464" t="s">
        <v>1707</v>
      </c>
      <c r="E464" t="s">
        <v>1710</v>
      </c>
      <c r="F464" t="s">
        <v>356</v>
      </c>
      <c r="G464" t="s">
        <v>1224</v>
      </c>
      <c r="H464" t="s">
        <v>973</v>
      </c>
      <c r="I464" t="s">
        <v>376</v>
      </c>
      <c r="J464" t="s">
        <v>381</v>
      </c>
      <c r="K464" t="s">
        <v>155</v>
      </c>
      <c r="L464" s="54">
        <f>_xlfn.IFNA(_xlfn.XLOOKUP(Query1[[#This Row],[Contract Line Item Number (CLIN)]],'CPA New w POF'!$B$5:$B$3010,'CPA New w POF'!$Q$5:$Q$3010),"TBD")</f>
        <v>21.62</v>
      </c>
    </row>
    <row r="465" spans="1:12" x14ac:dyDescent="0.25">
      <c r="A465" t="s">
        <v>1737</v>
      </c>
      <c r="B465" t="str">
        <f>_xlfn.IFNA(_xlfn.XLOOKUP(Query1[[#This Row],[Contract Line Item Number (CLIN)]],'CPA New w POF'!$B$5:$B$3010,'CPA New w POF'!$C$5:$C$3010),"TBD")</f>
        <v>TM66PPNWX16.2115A</v>
      </c>
      <c r="C465">
        <f>LEN(Query1[[#This Row],[CALCTRA Product Number]])</f>
        <v>17</v>
      </c>
      <c r="D465" t="s">
        <v>1707</v>
      </c>
      <c r="E465" t="s">
        <v>1712</v>
      </c>
      <c r="F465" t="s">
        <v>356</v>
      </c>
      <c r="G465" t="s">
        <v>1224</v>
      </c>
      <c r="H465" t="s">
        <v>973</v>
      </c>
      <c r="I465" t="s">
        <v>376</v>
      </c>
      <c r="J465" t="s">
        <v>381</v>
      </c>
      <c r="K465" t="s">
        <v>155</v>
      </c>
      <c r="L465" s="54">
        <f>_xlfn.IFNA(_xlfn.XLOOKUP(Query1[[#This Row],[Contract Line Item Number (CLIN)]],'CPA New w POF'!$B$5:$B$3010,'CPA New w POF'!$Q$5:$Q$3010),"TBD")</f>
        <v>21.62</v>
      </c>
    </row>
    <row r="466" spans="1:12" x14ac:dyDescent="0.25">
      <c r="A466" t="s">
        <v>1738</v>
      </c>
      <c r="B466" t="str">
        <f>_xlfn.IFNA(_xlfn.XLOOKUP(Query1[[#This Row],[Contract Line Item Number (CLIN)]],'CPA New w POF'!$B$5:$B$3010,'CPA New w POF'!$C$5:$C$3010),"TBD")</f>
        <v>TM66PPNWX16.2115B</v>
      </c>
      <c r="C466">
        <f>LEN(Query1[[#This Row],[CALCTRA Product Number]])</f>
        <v>17</v>
      </c>
      <c r="D466" t="s">
        <v>1707</v>
      </c>
      <c r="E466" t="s">
        <v>1714</v>
      </c>
      <c r="F466" t="s">
        <v>356</v>
      </c>
      <c r="G466" t="s">
        <v>1224</v>
      </c>
      <c r="H466" t="s">
        <v>973</v>
      </c>
      <c r="I466" t="s">
        <v>376</v>
      </c>
      <c r="J466" t="s">
        <v>381</v>
      </c>
      <c r="K466" t="s">
        <v>155</v>
      </c>
      <c r="L466" s="54">
        <f>_xlfn.IFNA(_xlfn.XLOOKUP(Query1[[#This Row],[Contract Line Item Number (CLIN)]],'CPA New w POF'!$B$5:$B$3010,'CPA New w POF'!$Q$5:$Q$3010),"TBD")</f>
        <v>21.62</v>
      </c>
    </row>
    <row r="467" spans="1:12" x14ac:dyDescent="0.25">
      <c r="A467" t="s">
        <v>1739</v>
      </c>
      <c r="B467" t="str">
        <f>_xlfn.IFNA(_xlfn.XLOOKUP(Query1[[#This Row],[Contract Line Item Number (CLIN)]],'CPA New w POF'!$B$5:$B$3010,'CPA New w POF'!$C$5:$C$3010),"TBD")</f>
        <v>TM66PPWNX16.3021A</v>
      </c>
      <c r="C467">
        <f>LEN(Query1[[#This Row],[CALCTRA Product Number]])</f>
        <v>17</v>
      </c>
      <c r="D467" t="s">
        <v>1707</v>
      </c>
      <c r="E467" t="s">
        <v>1708</v>
      </c>
      <c r="F467" t="s">
        <v>356</v>
      </c>
      <c r="G467" t="s">
        <v>1226</v>
      </c>
      <c r="H467" t="s">
        <v>973</v>
      </c>
      <c r="I467" t="s">
        <v>376</v>
      </c>
      <c r="J467" t="s">
        <v>381</v>
      </c>
      <c r="K467" t="s">
        <v>155</v>
      </c>
      <c r="L467" s="54">
        <f>_xlfn.IFNA(_xlfn.XLOOKUP(Query1[[#This Row],[Contract Line Item Number (CLIN)]],'CPA New w POF'!$B$5:$B$3010,'CPA New w POF'!$Q$5:$Q$3010),"TBD")</f>
        <v>37.49</v>
      </c>
    </row>
    <row r="468" spans="1:12" x14ac:dyDescent="0.25">
      <c r="A468" t="s">
        <v>1740</v>
      </c>
      <c r="B468" t="str">
        <f>_xlfn.IFNA(_xlfn.XLOOKUP(Query1[[#This Row],[Contract Line Item Number (CLIN)]],'CPA New w POF'!$B$5:$B$3010,'CPA New w POF'!$C$5:$C$3010),"TBD")</f>
        <v>TM66PPWNX16.3021B</v>
      </c>
      <c r="C468">
        <f>LEN(Query1[[#This Row],[CALCTRA Product Number]])</f>
        <v>17</v>
      </c>
      <c r="D468" t="s">
        <v>1707</v>
      </c>
      <c r="E468" t="s">
        <v>1710</v>
      </c>
      <c r="F468" t="s">
        <v>356</v>
      </c>
      <c r="G468" t="s">
        <v>1226</v>
      </c>
      <c r="H468" t="s">
        <v>973</v>
      </c>
      <c r="I468" t="s">
        <v>376</v>
      </c>
      <c r="J468" t="s">
        <v>381</v>
      </c>
      <c r="K468" t="s">
        <v>155</v>
      </c>
      <c r="L468" s="54">
        <f>_xlfn.IFNA(_xlfn.XLOOKUP(Query1[[#This Row],[Contract Line Item Number (CLIN)]],'CPA New w POF'!$B$5:$B$3010,'CPA New w POF'!$Q$5:$Q$3010),"TBD")</f>
        <v>37.49</v>
      </c>
    </row>
    <row r="469" spans="1:12" x14ac:dyDescent="0.25">
      <c r="A469" t="s">
        <v>1741</v>
      </c>
      <c r="B469" t="str">
        <f>_xlfn.IFNA(_xlfn.XLOOKUP(Query1[[#This Row],[Contract Line Item Number (CLIN)]],'CPA New w POF'!$B$5:$B$3010,'CPA New w POF'!$C$5:$C$3010),"TBD")</f>
        <v>TM66PPWNX16.3021C</v>
      </c>
      <c r="C469">
        <f>LEN(Query1[[#This Row],[CALCTRA Product Number]])</f>
        <v>17</v>
      </c>
      <c r="D469" t="s">
        <v>1707</v>
      </c>
      <c r="E469" t="s">
        <v>1712</v>
      </c>
      <c r="F469" t="s">
        <v>356</v>
      </c>
      <c r="G469" t="s">
        <v>1226</v>
      </c>
      <c r="H469" t="s">
        <v>973</v>
      </c>
      <c r="I469" t="s">
        <v>376</v>
      </c>
      <c r="J469" t="s">
        <v>381</v>
      </c>
      <c r="K469" t="s">
        <v>155</v>
      </c>
      <c r="L469" s="54">
        <f>_xlfn.IFNA(_xlfn.XLOOKUP(Query1[[#This Row],[Contract Line Item Number (CLIN)]],'CPA New w POF'!$B$5:$B$3010,'CPA New w POF'!$Q$5:$Q$3010),"TBD")</f>
        <v>37.49</v>
      </c>
    </row>
    <row r="470" spans="1:12" x14ac:dyDescent="0.25">
      <c r="A470" t="s">
        <v>1742</v>
      </c>
      <c r="B470" t="str">
        <f>_xlfn.IFNA(_xlfn.XLOOKUP(Query1[[#This Row],[Contract Line Item Number (CLIN)]],'CPA New w POF'!$B$5:$B$3010,'CPA New w POF'!$C$5:$C$3010),"TBD")</f>
        <v>TM66PPWNX16.3021D</v>
      </c>
      <c r="C470">
        <f>LEN(Query1[[#This Row],[CALCTRA Product Number]])</f>
        <v>17</v>
      </c>
      <c r="D470" t="s">
        <v>1707</v>
      </c>
      <c r="E470" t="s">
        <v>1714</v>
      </c>
      <c r="F470" t="s">
        <v>356</v>
      </c>
      <c r="G470" t="s">
        <v>1226</v>
      </c>
      <c r="H470" t="s">
        <v>973</v>
      </c>
      <c r="I470" t="s">
        <v>376</v>
      </c>
      <c r="J470" t="s">
        <v>381</v>
      </c>
      <c r="K470" t="s">
        <v>155</v>
      </c>
      <c r="L470" s="54">
        <f>_xlfn.IFNA(_xlfn.XLOOKUP(Query1[[#This Row],[Contract Line Item Number (CLIN)]],'CPA New w POF'!$B$5:$B$3010,'CPA New w POF'!$Q$5:$Q$3010),"TBD")</f>
        <v>37.49</v>
      </c>
    </row>
    <row r="471" spans="1:12" x14ac:dyDescent="0.25">
      <c r="A471" t="s">
        <v>1743</v>
      </c>
      <c r="B471" t="str">
        <f>_xlfn.IFNA(_xlfn.XLOOKUP(Query1[[#This Row],[Contract Line Item Number (CLIN)]],'CPA New w POF'!$B$5:$B$3010,'CPA New w POF'!$C$5:$C$3010),"TBD")</f>
        <v>TM66PPBFY16.2115A</v>
      </c>
      <c r="C471">
        <f>LEN(Query1[[#This Row],[CALCTRA Product Number]])</f>
        <v>17</v>
      </c>
      <c r="D471" t="s">
        <v>1707</v>
      </c>
      <c r="E471" t="s">
        <v>1708</v>
      </c>
      <c r="F471" t="s">
        <v>356</v>
      </c>
      <c r="G471" t="s">
        <v>1224</v>
      </c>
      <c r="H471" t="s">
        <v>375</v>
      </c>
      <c r="I471" t="s">
        <v>376</v>
      </c>
      <c r="J471" t="s">
        <v>381</v>
      </c>
      <c r="K471" t="s">
        <v>155</v>
      </c>
      <c r="L471" s="54">
        <f>_xlfn.IFNA(_xlfn.XLOOKUP(Query1[[#This Row],[Contract Line Item Number (CLIN)]],'CPA New w POF'!$B$5:$B$3010,'CPA New w POF'!$Q$5:$Q$3010),"TBD")</f>
        <v>21.9</v>
      </c>
    </row>
    <row r="472" spans="1:12" x14ac:dyDescent="0.25">
      <c r="A472" t="s">
        <v>1744</v>
      </c>
      <c r="B472" t="str">
        <f>_xlfn.IFNA(_xlfn.XLOOKUP(Query1[[#This Row],[Contract Line Item Number (CLIN)]],'CPA New w POF'!$B$5:$B$3010,'CPA New w POF'!$C$5:$C$3010),"TBD")</f>
        <v>TM66PPBFY16.2115B</v>
      </c>
      <c r="C472">
        <f>LEN(Query1[[#This Row],[CALCTRA Product Number]])</f>
        <v>17</v>
      </c>
      <c r="D472" t="s">
        <v>1707</v>
      </c>
      <c r="E472" t="s">
        <v>1710</v>
      </c>
      <c r="F472" t="s">
        <v>356</v>
      </c>
      <c r="G472" t="s">
        <v>1224</v>
      </c>
      <c r="H472" t="s">
        <v>375</v>
      </c>
      <c r="I472" t="s">
        <v>376</v>
      </c>
      <c r="J472" t="s">
        <v>381</v>
      </c>
      <c r="K472" t="s">
        <v>155</v>
      </c>
      <c r="L472" s="54">
        <f>_xlfn.IFNA(_xlfn.XLOOKUP(Query1[[#This Row],[Contract Line Item Number (CLIN)]],'CPA New w POF'!$B$5:$B$3010,'CPA New w POF'!$Q$5:$Q$3010),"TBD")</f>
        <v>21.9</v>
      </c>
    </row>
    <row r="473" spans="1:12" x14ac:dyDescent="0.25">
      <c r="A473" t="s">
        <v>1745</v>
      </c>
      <c r="B473" t="str">
        <f>_xlfn.IFNA(_xlfn.XLOOKUP(Query1[[#This Row],[Contract Line Item Number (CLIN)]],'CPA New w POF'!$B$5:$B$3010,'CPA New w POF'!$C$5:$C$3010),"TBD")</f>
        <v>TM66PPBFY16.2115C</v>
      </c>
      <c r="C473">
        <f>LEN(Query1[[#This Row],[CALCTRA Product Number]])</f>
        <v>17</v>
      </c>
      <c r="D473" t="s">
        <v>1707</v>
      </c>
      <c r="E473" t="s">
        <v>1712</v>
      </c>
      <c r="F473" t="s">
        <v>356</v>
      </c>
      <c r="G473" t="s">
        <v>1224</v>
      </c>
      <c r="H473" t="s">
        <v>375</v>
      </c>
      <c r="I473" t="s">
        <v>376</v>
      </c>
      <c r="J473" t="s">
        <v>381</v>
      </c>
      <c r="K473" t="s">
        <v>155</v>
      </c>
      <c r="L473" s="54">
        <f>_xlfn.IFNA(_xlfn.XLOOKUP(Query1[[#This Row],[Contract Line Item Number (CLIN)]],'CPA New w POF'!$B$5:$B$3010,'CPA New w POF'!$Q$5:$Q$3010),"TBD")</f>
        <v>21.9</v>
      </c>
    </row>
    <row r="474" spans="1:12" x14ac:dyDescent="0.25">
      <c r="A474" t="s">
        <v>1746</v>
      </c>
      <c r="B474" t="str">
        <f>_xlfn.IFNA(_xlfn.XLOOKUP(Query1[[#This Row],[Contract Line Item Number (CLIN)]],'CPA New w POF'!$B$5:$B$3010,'CPA New w POF'!$C$5:$C$3010),"TBD")</f>
        <v>TM66PPBFY16.2115D</v>
      </c>
      <c r="C474">
        <f>LEN(Query1[[#This Row],[CALCTRA Product Number]])</f>
        <v>17</v>
      </c>
      <c r="D474" t="s">
        <v>1707</v>
      </c>
      <c r="E474" t="s">
        <v>1714</v>
      </c>
      <c r="F474" t="s">
        <v>356</v>
      </c>
      <c r="G474" t="s">
        <v>1224</v>
      </c>
      <c r="H474" t="s">
        <v>375</v>
      </c>
      <c r="I474" t="s">
        <v>376</v>
      </c>
      <c r="J474" t="s">
        <v>381</v>
      </c>
      <c r="K474" t="s">
        <v>155</v>
      </c>
      <c r="L474" s="54">
        <f>_xlfn.IFNA(_xlfn.XLOOKUP(Query1[[#This Row],[Contract Line Item Number (CLIN)]],'CPA New w POF'!$B$5:$B$3010,'CPA New w POF'!$Q$5:$Q$3010),"TBD")</f>
        <v>21.9</v>
      </c>
    </row>
    <row r="475" spans="1:12" x14ac:dyDescent="0.25">
      <c r="A475" t="s">
        <v>1747</v>
      </c>
      <c r="B475" t="str">
        <f>_xlfn.IFNA(_xlfn.XLOOKUP(Query1[[#This Row],[Contract Line Item Number (CLIN)]],'CPA New w POF'!$B$5:$B$3010,'CPA New w POF'!$C$5:$C$3010),"TBD")</f>
        <v>TM66PPBFY16.3021A</v>
      </c>
      <c r="C475">
        <f>LEN(Query1[[#This Row],[CALCTRA Product Number]])</f>
        <v>17</v>
      </c>
      <c r="D475" t="s">
        <v>1707</v>
      </c>
      <c r="E475" t="s">
        <v>1708</v>
      </c>
      <c r="F475" t="s">
        <v>356</v>
      </c>
      <c r="G475" t="s">
        <v>1226</v>
      </c>
      <c r="H475" t="s">
        <v>375</v>
      </c>
      <c r="I475" t="s">
        <v>376</v>
      </c>
      <c r="J475" t="s">
        <v>381</v>
      </c>
      <c r="K475" t="s">
        <v>155</v>
      </c>
      <c r="L475" s="54">
        <f>_xlfn.IFNA(_xlfn.XLOOKUP(Query1[[#This Row],[Contract Line Item Number (CLIN)]],'CPA New w POF'!$B$5:$B$3010,'CPA New w POF'!$Q$5:$Q$3010),"TBD")</f>
        <v>38.619999999999997</v>
      </c>
    </row>
    <row r="476" spans="1:12" x14ac:dyDescent="0.25">
      <c r="A476" t="s">
        <v>1748</v>
      </c>
      <c r="B476" t="str">
        <f>_xlfn.IFNA(_xlfn.XLOOKUP(Query1[[#This Row],[Contract Line Item Number (CLIN)]],'CPA New w POF'!$B$5:$B$3010,'CPA New w POF'!$C$5:$C$3010),"TBD")</f>
        <v>TM66PPBFY16.3021B</v>
      </c>
      <c r="C476">
        <f>LEN(Query1[[#This Row],[CALCTRA Product Number]])</f>
        <v>17</v>
      </c>
      <c r="D476" t="s">
        <v>1707</v>
      </c>
      <c r="E476" t="s">
        <v>1710</v>
      </c>
      <c r="F476" t="s">
        <v>356</v>
      </c>
      <c r="G476" t="s">
        <v>1226</v>
      </c>
      <c r="H476" t="s">
        <v>375</v>
      </c>
      <c r="I476" t="s">
        <v>376</v>
      </c>
      <c r="J476" t="s">
        <v>381</v>
      </c>
      <c r="K476" t="s">
        <v>155</v>
      </c>
      <c r="L476" s="54">
        <f>_xlfn.IFNA(_xlfn.XLOOKUP(Query1[[#This Row],[Contract Line Item Number (CLIN)]],'CPA New w POF'!$B$5:$B$3010,'CPA New w POF'!$Q$5:$Q$3010),"TBD")</f>
        <v>38.619999999999997</v>
      </c>
    </row>
    <row r="477" spans="1:12" x14ac:dyDescent="0.25">
      <c r="A477" t="s">
        <v>1749</v>
      </c>
      <c r="B477" t="str">
        <f>_xlfn.IFNA(_xlfn.XLOOKUP(Query1[[#This Row],[Contract Line Item Number (CLIN)]],'CPA New w POF'!$B$5:$B$3010,'CPA New w POF'!$C$5:$C$3010),"TBD")</f>
        <v>TM66PPBFY16.3021C</v>
      </c>
      <c r="C477">
        <f>LEN(Query1[[#This Row],[CALCTRA Product Number]])</f>
        <v>17</v>
      </c>
      <c r="D477" t="s">
        <v>1707</v>
      </c>
      <c r="E477" t="s">
        <v>1712</v>
      </c>
      <c r="F477" t="s">
        <v>356</v>
      </c>
      <c r="G477" t="s">
        <v>1226</v>
      </c>
      <c r="H477" t="s">
        <v>375</v>
      </c>
      <c r="I477" t="s">
        <v>376</v>
      </c>
      <c r="J477" t="s">
        <v>381</v>
      </c>
      <c r="K477" t="s">
        <v>155</v>
      </c>
      <c r="L477" s="54">
        <f>_xlfn.IFNA(_xlfn.XLOOKUP(Query1[[#This Row],[Contract Line Item Number (CLIN)]],'CPA New w POF'!$B$5:$B$3010,'CPA New w POF'!$Q$5:$Q$3010),"TBD")</f>
        <v>38.619999999999997</v>
      </c>
    </row>
    <row r="478" spans="1:12" x14ac:dyDescent="0.25">
      <c r="A478" t="s">
        <v>1750</v>
      </c>
      <c r="B478" t="str">
        <f>_xlfn.IFNA(_xlfn.XLOOKUP(Query1[[#This Row],[Contract Line Item Number (CLIN)]],'CPA New w POF'!$B$5:$B$3010,'CPA New w POF'!$C$5:$C$3010),"TBD")</f>
        <v>TM66PPBFY16.3021D</v>
      </c>
      <c r="C478">
        <f>LEN(Query1[[#This Row],[CALCTRA Product Number]])</f>
        <v>17</v>
      </c>
      <c r="D478" t="s">
        <v>1707</v>
      </c>
      <c r="E478" t="s">
        <v>1714</v>
      </c>
      <c r="F478" t="s">
        <v>356</v>
      </c>
      <c r="G478" t="s">
        <v>1226</v>
      </c>
      <c r="H478" t="s">
        <v>375</v>
      </c>
      <c r="I478" t="s">
        <v>376</v>
      </c>
      <c r="J478" t="s">
        <v>381</v>
      </c>
      <c r="K478" t="s">
        <v>155</v>
      </c>
      <c r="L478" s="54">
        <f>_xlfn.IFNA(_xlfn.XLOOKUP(Query1[[#This Row],[Contract Line Item Number (CLIN)]],'CPA New w POF'!$B$5:$B$3010,'CPA New w POF'!$Q$5:$Q$3010),"TBD")</f>
        <v>38.619999999999997</v>
      </c>
    </row>
    <row r="479" spans="1:12" x14ac:dyDescent="0.25">
      <c r="A479" t="s">
        <v>1751</v>
      </c>
      <c r="B479" t="str">
        <f>_xlfn.IFNA(_xlfn.XLOOKUP(Query1[[#This Row],[Contract Line Item Number (CLIN)]],'CPA New w POF'!$B$5:$B$3010,'CPA New w POF'!$C$5:$C$3010),"TBD")</f>
        <v>TM66PPWGX16.1209A</v>
      </c>
      <c r="C479">
        <f>LEN(Query1[[#This Row],[CALCTRA Product Number]])</f>
        <v>17</v>
      </c>
      <c r="D479" t="s">
        <v>1707</v>
      </c>
      <c r="E479" t="s">
        <v>1708</v>
      </c>
      <c r="F479" t="s">
        <v>356</v>
      </c>
      <c r="G479" t="s">
        <v>1456</v>
      </c>
      <c r="H479" t="s">
        <v>485</v>
      </c>
      <c r="I479" t="s">
        <v>376</v>
      </c>
      <c r="J479" t="s">
        <v>381</v>
      </c>
      <c r="K479" t="s">
        <v>155</v>
      </c>
      <c r="L479" s="54">
        <f>_xlfn.IFNA(_xlfn.XLOOKUP(Query1[[#This Row],[Contract Line Item Number (CLIN)]],'CPA New w POF'!$B$5:$B$3010,'CPA New w POF'!$Q$5:$Q$3010),"TBD")</f>
        <v>11.41</v>
      </c>
    </row>
    <row r="480" spans="1:12" x14ac:dyDescent="0.25">
      <c r="A480" t="s">
        <v>1752</v>
      </c>
      <c r="B480" t="str">
        <f>_xlfn.IFNA(_xlfn.XLOOKUP(Query1[[#This Row],[Contract Line Item Number (CLIN)]],'CPA New w POF'!$B$5:$B$3010,'CPA New w POF'!$C$5:$C$3010),"TBD")</f>
        <v>TM66PPWGX16.1209B</v>
      </c>
      <c r="C480">
        <f>LEN(Query1[[#This Row],[CALCTRA Product Number]])</f>
        <v>17</v>
      </c>
      <c r="D480" t="s">
        <v>1707</v>
      </c>
      <c r="E480" t="s">
        <v>1710</v>
      </c>
      <c r="F480" t="s">
        <v>356</v>
      </c>
      <c r="G480" t="s">
        <v>1456</v>
      </c>
      <c r="H480" t="s">
        <v>485</v>
      </c>
      <c r="I480" t="s">
        <v>376</v>
      </c>
      <c r="J480" t="s">
        <v>381</v>
      </c>
      <c r="K480" t="s">
        <v>155</v>
      </c>
      <c r="L480" s="54">
        <f>_xlfn.IFNA(_xlfn.XLOOKUP(Query1[[#This Row],[Contract Line Item Number (CLIN)]],'CPA New w POF'!$B$5:$B$3010,'CPA New w POF'!$Q$5:$Q$3010),"TBD")</f>
        <v>11.41</v>
      </c>
    </row>
    <row r="481" spans="1:12" x14ac:dyDescent="0.25">
      <c r="A481" t="s">
        <v>1753</v>
      </c>
      <c r="B481" t="str">
        <f>_xlfn.IFNA(_xlfn.XLOOKUP(Query1[[#This Row],[Contract Line Item Number (CLIN)]],'CPA New w POF'!$B$5:$B$3010,'CPA New w POF'!$C$5:$C$3010),"TBD")</f>
        <v>TM66PPWGX16.1209C</v>
      </c>
      <c r="C481">
        <f>LEN(Query1[[#This Row],[CALCTRA Product Number]])</f>
        <v>17</v>
      </c>
      <c r="D481" t="s">
        <v>1707</v>
      </c>
      <c r="E481" t="s">
        <v>1712</v>
      </c>
      <c r="F481" t="s">
        <v>356</v>
      </c>
      <c r="G481" t="s">
        <v>1456</v>
      </c>
      <c r="H481" t="s">
        <v>485</v>
      </c>
      <c r="I481" t="s">
        <v>376</v>
      </c>
      <c r="J481" t="s">
        <v>381</v>
      </c>
      <c r="K481" t="s">
        <v>155</v>
      </c>
      <c r="L481" s="54">
        <f>_xlfn.IFNA(_xlfn.XLOOKUP(Query1[[#This Row],[Contract Line Item Number (CLIN)]],'CPA New w POF'!$B$5:$B$3010,'CPA New w POF'!$Q$5:$Q$3010),"TBD")</f>
        <v>11.41</v>
      </c>
    </row>
    <row r="482" spans="1:12" x14ac:dyDescent="0.25">
      <c r="A482" t="s">
        <v>1754</v>
      </c>
      <c r="B482" t="str">
        <f>_xlfn.IFNA(_xlfn.XLOOKUP(Query1[[#This Row],[Contract Line Item Number (CLIN)]],'CPA New w POF'!$B$5:$B$3010,'CPA New w POF'!$C$5:$C$3010),"TBD")</f>
        <v>TM66PPWGX16.1209D</v>
      </c>
      <c r="C482">
        <f>LEN(Query1[[#This Row],[CALCTRA Product Number]])</f>
        <v>17</v>
      </c>
      <c r="D482" t="s">
        <v>1707</v>
      </c>
      <c r="E482" t="s">
        <v>1714</v>
      </c>
      <c r="F482" t="s">
        <v>356</v>
      </c>
      <c r="G482" t="s">
        <v>1456</v>
      </c>
      <c r="H482" t="s">
        <v>485</v>
      </c>
      <c r="I482" t="s">
        <v>376</v>
      </c>
      <c r="J482" t="s">
        <v>381</v>
      </c>
      <c r="K482" t="s">
        <v>155</v>
      </c>
      <c r="L482" s="54">
        <f>_xlfn.IFNA(_xlfn.XLOOKUP(Query1[[#This Row],[Contract Line Item Number (CLIN)]],'CPA New w POF'!$B$5:$B$3010,'CPA New w POF'!$Q$5:$Q$3010),"TBD")</f>
        <v>11.41</v>
      </c>
    </row>
    <row r="483" spans="1:12" x14ac:dyDescent="0.25">
      <c r="A483" t="s">
        <v>1755</v>
      </c>
      <c r="B483" t="str">
        <f>_xlfn.IFNA(_xlfn.XLOOKUP(Query1[[#This Row],[Contract Line Item Number (CLIN)]],'CPA New w POF'!$B$5:$B$3010,'CPA New w POF'!$C$5:$C$3010),"TBD")</f>
        <v>TM67PPBWX86.2115A</v>
      </c>
      <c r="C483">
        <f>LEN(Query1[[#This Row],[CALCTRA Product Number]])</f>
        <v>17</v>
      </c>
      <c r="D483" t="s">
        <v>1756</v>
      </c>
      <c r="E483" t="s">
        <v>1708</v>
      </c>
      <c r="F483" t="s">
        <v>356</v>
      </c>
      <c r="G483" t="s">
        <v>1224</v>
      </c>
      <c r="H483" t="s">
        <v>153</v>
      </c>
      <c r="I483" t="s">
        <v>154</v>
      </c>
      <c r="J483" t="s">
        <v>381</v>
      </c>
      <c r="K483" t="s">
        <v>155</v>
      </c>
      <c r="L483" s="54">
        <f>_xlfn.IFNA(_xlfn.XLOOKUP(Query1[[#This Row],[Contract Line Item Number (CLIN)]],'CPA New w POF'!$B$5:$B$3010,'CPA New w POF'!$Q$5:$Q$3010),"TBD")</f>
        <v>19.46</v>
      </c>
    </row>
    <row r="484" spans="1:12" x14ac:dyDescent="0.25">
      <c r="A484" t="s">
        <v>1757</v>
      </c>
      <c r="B484" t="str">
        <f>_xlfn.IFNA(_xlfn.XLOOKUP(Query1[[#This Row],[Contract Line Item Number (CLIN)]],'CPA New w POF'!$B$5:$B$3010,'CPA New w POF'!$C$5:$C$3010),"TBD")</f>
        <v>TM67PPBWX86.2115B</v>
      </c>
      <c r="C484">
        <f>LEN(Query1[[#This Row],[CALCTRA Product Number]])</f>
        <v>17</v>
      </c>
      <c r="D484" t="s">
        <v>1756</v>
      </c>
      <c r="E484" t="s">
        <v>1710</v>
      </c>
      <c r="F484" t="s">
        <v>356</v>
      </c>
      <c r="G484" t="s">
        <v>1224</v>
      </c>
      <c r="H484" t="s">
        <v>153</v>
      </c>
      <c r="I484" t="s">
        <v>154</v>
      </c>
      <c r="J484" t="s">
        <v>381</v>
      </c>
      <c r="K484" t="s">
        <v>155</v>
      </c>
      <c r="L484" s="54">
        <f>_xlfn.IFNA(_xlfn.XLOOKUP(Query1[[#This Row],[Contract Line Item Number (CLIN)]],'CPA New w POF'!$B$5:$B$3010,'CPA New w POF'!$Q$5:$Q$3010),"TBD")</f>
        <v>19.46</v>
      </c>
    </row>
    <row r="485" spans="1:12" x14ac:dyDescent="0.25">
      <c r="A485" t="s">
        <v>1758</v>
      </c>
      <c r="B485" t="str">
        <f>_xlfn.IFNA(_xlfn.XLOOKUP(Query1[[#This Row],[Contract Line Item Number (CLIN)]],'CPA New w POF'!$B$5:$B$3010,'CPA New w POF'!$C$5:$C$3010),"TBD")</f>
        <v>TM67PPBWX86.2115C</v>
      </c>
      <c r="C485">
        <f>LEN(Query1[[#This Row],[CALCTRA Product Number]])</f>
        <v>17</v>
      </c>
      <c r="D485" t="s">
        <v>1756</v>
      </c>
      <c r="E485" t="s">
        <v>1712</v>
      </c>
      <c r="F485" t="s">
        <v>356</v>
      </c>
      <c r="G485" t="s">
        <v>1224</v>
      </c>
      <c r="H485" t="s">
        <v>153</v>
      </c>
      <c r="I485" t="s">
        <v>154</v>
      </c>
      <c r="J485" t="s">
        <v>381</v>
      </c>
      <c r="K485" t="s">
        <v>155</v>
      </c>
      <c r="L485" s="54">
        <f>_xlfn.IFNA(_xlfn.XLOOKUP(Query1[[#This Row],[Contract Line Item Number (CLIN)]],'CPA New w POF'!$B$5:$B$3010,'CPA New w POF'!$Q$5:$Q$3010),"TBD")</f>
        <v>19.46</v>
      </c>
    </row>
    <row r="486" spans="1:12" x14ac:dyDescent="0.25">
      <c r="A486" t="s">
        <v>1759</v>
      </c>
      <c r="B486" t="str">
        <f>_xlfn.IFNA(_xlfn.XLOOKUP(Query1[[#This Row],[Contract Line Item Number (CLIN)]],'CPA New w POF'!$B$5:$B$3010,'CPA New w POF'!$C$5:$C$3010),"TBD")</f>
        <v>TM67PPBWX86.2115D</v>
      </c>
      <c r="C486">
        <f>LEN(Query1[[#This Row],[CALCTRA Product Number]])</f>
        <v>17</v>
      </c>
      <c r="D486" t="s">
        <v>1756</v>
      </c>
      <c r="E486" t="s">
        <v>1714</v>
      </c>
      <c r="F486" t="s">
        <v>356</v>
      </c>
      <c r="G486" t="s">
        <v>1224</v>
      </c>
      <c r="H486" t="s">
        <v>153</v>
      </c>
      <c r="I486" t="s">
        <v>154</v>
      </c>
      <c r="J486" t="s">
        <v>381</v>
      </c>
      <c r="K486" t="s">
        <v>155</v>
      </c>
      <c r="L486" s="54">
        <f>_xlfn.IFNA(_xlfn.XLOOKUP(Query1[[#This Row],[Contract Line Item Number (CLIN)]],'CPA New w POF'!$B$5:$B$3010,'CPA New w POF'!$Q$5:$Q$3010),"TBD")</f>
        <v>19.46</v>
      </c>
    </row>
    <row r="487" spans="1:12" x14ac:dyDescent="0.25">
      <c r="A487" t="s">
        <v>1760</v>
      </c>
      <c r="B487" t="str">
        <f>_xlfn.IFNA(_xlfn.XLOOKUP(Query1[[#This Row],[Contract Line Item Number (CLIN)]],'CPA New w POF'!$B$5:$B$3010,'CPA New w POF'!$C$5:$C$3010),"TBD")</f>
        <v>TM67PPBWX86.3021A</v>
      </c>
      <c r="C487">
        <f>LEN(Query1[[#This Row],[CALCTRA Product Number]])</f>
        <v>17</v>
      </c>
      <c r="D487" t="s">
        <v>1756</v>
      </c>
      <c r="E487" t="s">
        <v>1708</v>
      </c>
      <c r="F487" t="s">
        <v>356</v>
      </c>
      <c r="G487" t="s">
        <v>1226</v>
      </c>
      <c r="H487" t="s">
        <v>153</v>
      </c>
      <c r="I487" t="s">
        <v>154</v>
      </c>
      <c r="J487" t="s">
        <v>381</v>
      </c>
      <c r="K487" t="s">
        <v>155</v>
      </c>
      <c r="L487" s="54">
        <f>_xlfn.IFNA(_xlfn.XLOOKUP(Query1[[#This Row],[Contract Line Item Number (CLIN)]],'CPA New w POF'!$B$5:$B$3010,'CPA New w POF'!$Q$5:$Q$3010),"TBD")</f>
        <v>33.97</v>
      </c>
    </row>
    <row r="488" spans="1:12" x14ac:dyDescent="0.25">
      <c r="A488" t="s">
        <v>1761</v>
      </c>
      <c r="B488" t="str">
        <f>_xlfn.IFNA(_xlfn.XLOOKUP(Query1[[#This Row],[Contract Line Item Number (CLIN)]],'CPA New w POF'!$B$5:$B$3010,'CPA New w POF'!$C$5:$C$3010),"TBD")</f>
        <v>TM67PPBWX86.3021B</v>
      </c>
      <c r="C488">
        <f>LEN(Query1[[#This Row],[CALCTRA Product Number]])</f>
        <v>17</v>
      </c>
      <c r="D488" t="s">
        <v>1756</v>
      </c>
      <c r="E488" t="s">
        <v>1710</v>
      </c>
      <c r="F488" t="s">
        <v>356</v>
      </c>
      <c r="G488" t="s">
        <v>1226</v>
      </c>
      <c r="H488" t="s">
        <v>153</v>
      </c>
      <c r="I488" t="s">
        <v>154</v>
      </c>
      <c r="J488" t="s">
        <v>381</v>
      </c>
      <c r="K488" t="s">
        <v>155</v>
      </c>
      <c r="L488" s="54">
        <f>_xlfn.IFNA(_xlfn.XLOOKUP(Query1[[#This Row],[Contract Line Item Number (CLIN)]],'CPA New w POF'!$B$5:$B$3010,'CPA New w POF'!$Q$5:$Q$3010),"TBD")</f>
        <v>33.97</v>
      </c>
    </row>
    <row r="489" spans="1:12" x14ac:dyDescent="0.25">
      <c r="A489" t="s">
        <v>1762</v>
      </c>
      <c r="B489" t="str">
        <f>_xlfn.IFNA(_xlfn.XLOOKUP(Query1[[#This Row],[Contract Line Item Number (CLIN)]],'CPA New w POF'!$B$5:$B$3010,'CPA New w POF'!$C$5:$C$3010),"TBD")</f>
        <v>TM67PPBWX86.3021C</v>
      </c>
      <c r="C489">
        <f>LEN(Query1[[#This Row],[CALCTRA Product Number]])</f>
        <v>17</v>
      </c>
      <c r="D489" t="s">
        <v>1756</v>
      </c>
      <c r="E489" t="s">
        <v>1712</v>
      </c>
      <c r="F489" t="s">
        <v>356</v>
      </c>
      <c r="G489" t="s">
        <v>1226</v>
      </c>
      <c r="H489" t="s">
        <v>153</v>
      </c>
      <c r="I489" t="s">
        <v>154</v>
      </c>
      <c r="J489" t="s">
        <v>381</v>
      </c>
      <c r="K489" t="s">
        <v>155</v>
      </c>
      <c r="L489" s="54">
        <f>_xlfn.IFNA(_xlfn.XLOOKUP(Query1[[#This Row],[Contract Line Item Number (CLIN)]],'CPA New w POF'!$B$5:$B$3010,'CPA New w POF'!$Q$5:$Q$3010),"TBD")</f>
        <v>33.97</v>
      </c>
    </row>
    <row r="490" spans="1:12" x14ac:dyDescent="0.25">
      <c r="A490" t="s">
        <v>1763</v>
      </c>
      <c r="B490" t="str">
        <f>_xlfn.IFNA(_xlfn.XLOOKUP(Query1[[#This Row],[Contract Line Item Number (CLIN)]],'CPA New w POF'!$B$5:$B$3010,'CPA New w POF'!$C$5:$C$3010),"TBD")</f>
        <v>TM67PPBWX86.3021D</v>
      </c>
      <c r="C490">
        <f>LEN(Query1[[#This Row],[CALCTRA Product Number]])</f>
        <v>17</v>
      </c>
      <c r="D490" t="s">
        <v>1756</v>
      </c>
      <c r="E490" t="s">
        <v>1714</v>
      </c>
      <c r="F490" t="s">
        <v>356</v>
      </c>
      <c r="G490" t="s">
        <v>1226</v>
      </c>
      <c r="H490" t="s">
        <v>153</v>
      </c>
      <c r="I490" t="s">
        <v>154</v>
      </c>
      <c r="J490" t="s">
        <v>381</v>
      </c>
      <c r="K490" t="s">
        <v>155</v>
      </c>
      <c r="L490" s="54">
        <f>_xlfn.IFNA(_xlfn.XLOOKUP(Query1[[#This Row],[Contract Line Item Number (CLIN)]],'CPA New w POF'!$B$5:$B$3010,'CPA New w POF'!$Q$5:$Q$3010),"TBD")</f>
        <v>33.97</v>
      </c>
    </row>
    <row r="491" spans="1:12" x14ac:dyDescent="0.25">
      <c r="A491" t="s">
        <v>1776</v>
      </c>
      <c r="B491" t="str">
        <f>_xlfn.IFNA(_xlfn.XLOOKUP(Query1[[#This Row],[Contract Line Item Number (CLIN)]],'CPA New w POF'!$B$5:$B$3010,'CPA New w POF'!$C$5:$C$3010),"TBD")</f>
        <v>TM67PPWEX16.3021A</v>
      </c>
      <c r="C491">
        <f>LEN(Query1[[#This Row],[CALCTRA Product Number]])</f>
        <v>17</v>
      </c>
      <c r="D491" t="s">
        <v>1756</v>
      </c>
      <c r="E491" t="s">
        <v>1708</v>
      </c>
      <c r="F491" t="s">
        <v>356</v>
      </c>
      <c r="G491" t="s">
        <v>1226</v>
      </c>
      <c r="H491" t="s">
        <v>546</v>
      </c>
      <c r="I491" t="s">
        <v>376</v>
      </c>
      <c r="J491" t="s">
        <v>381</v>
      </c>
      <c r="K491" t="s">
        <v>155</v>
      </c>
      <c r="L491" s="54">
        <f>_xlfn.IFNA(_xlfn.XLOOKUP(Query1[[#This Row],[Contract Line Item Number (CLIN)]],'CPA New w POF'!$B$5:$B$3010,'CPA New w POF'!$Q$5:$Q$3010),"TBD")</f>
        <v>39.19</v>
      </c>
    </row>
    <row r="492" spans="1:12" x14ac:dyDescent="0.25">
      <c r="A492" t="s">
        <v>1777</v>
      </c>
      <c r="B492" t="str">
        <f>_xlfn.IFNA(_xlfn.XLOOKUP(Query1[[#This Row],[Contract Line Item Number (CLIN)]],'CPA New w POF'!$B$5:$B$3010,'CPA New w POF'!$C$5:$C$3010),"TBD")</f>
        <v>TM67PPWEX16.3021B</v>
      </c>
      <c r="C492">
        <f>LEN(Query1[[#This Row],[CALCTRA Product Number]])</f>
        <v>17</v>
      </c>
      <c r="D492" t="s">
        <v>1756</v>
      </c>
      <c r="E492" t="s">
        <v>1710</v>
      </c>
      <c r="F492" t="s">
        <v>356</v>
      </c>
      <c r="G492" t="s">
        <v>1226</v>
      </c>
      <c r="H492" t="s">
        <v>546</v>
      </c>
      <c r="I492" t="s">
        <v>376</v>
      </c>
      <c r="J492" t="s">
        <v>381</v>
      </c>
      <c r="K492" t="s">
        <v>155</v>
      </c>
      <c r="L492" s="54">
        <f>_xlfn.IFNA(_xlfn.XLOOKUP(Query1[[#This Row],[Contract Line Item Number (CLIN)]],'CPA New w POF'!$B$5:$B$3010,'CPA New w POF'!$Q$5:$Q$3010),"TBD")</f>
        <v>39.19</v>
      </c>
    </row>
    <row r="493" spans="1:12" x14ac:dyDescent="0.25">
      <c r="A493" t="s">
        <v>1778</v>
      </c>
      <c r="B493" t="str">
        <f>_xlfn.IFNA(_xlfn.XLOOKUP(Query1[[#This Row],[Contract Line Item Number (CLIN)]],'CPA New w POF'!$B$5:$B$3010,'CPA New w POF'!$C$5:$C$3010),"TBD")</f>
        <v>TM67PPWEX16.3021C</v>
      </c>
      <c r="C493">
        <f>LEN(Query1[[#This Row],[CALCTRA Product Number]])</f>
        <v>17</v>
      </c>
      <c r="D493" t="s">
        <v>1756</v>
      </c>
      <c r="E493" t="s">
        <v>1712</v>
      </c>
      <c r="F493" t="s">
        <v>356</v>
      </c>
      <c r="G493" t="s">
        <v>1226</v>
      </c>
      <c r="H493" t="s">
        <v>546</v>
      </c>
      <c r="I493" t="s">
        <v>376</v>
      </c>
      <c r="J493" t="s">
        <v>381</v>
      </c>
      <c r="K493" t="s">
        <v>155</v>
      </c>
      <c r="L493" s="54">
        <f>_xlfn.IFNA(_xlfn.XLOOKUP(Query1[[#This Row],[Contract Line Item Number (CLIN)]],'CPA New w POF'!$B$5:$B$3010,'CPA New w POF'!$Q$5:$Q$3010),"TBD")</f>
        <v>39.19</v>
      </c>
    </row>
    <row r="494" spans="1:12" x14ac:dyDescent="0.25">
      <c r="A494" t="s">
        <v>1779</v>
      </c>
      <c r="B494" t="str">
        <f>_xlfn.IFNA(_xlfn.XLOOKUP(Query1[[#This Row],[Contract Line Item Number (CLIN)]],'CPA New w POF'!$B$5:$B$3010,'CPA New w POF'!$C$5:$C$3010),"TBD")</f>
        <v>TM67PPWEX16.3021D</v>
      </c>
      <c r="C494">
        <f>LEN(Query1[[#This Row],[CALCTRA Product Number]])</f>
        <v>17</v>
      </c>
      <c r="D494" t="s">
        <v>1756</v>
      </c>
      <c r="E494" t="s">
        <v>1714</v>
      </c>
      <c r="F494" t="s">
        <v>356</v>
      </c>
      <c r="G494" t="s">
        <v>1226</v>
      </c>
      <c r="H494" t="s">
        <v>546</v>
      </c>
      <c r="I494" t="s">
        <v>376</v>
      </c>
      <c r="J494" t="s">
        <v>381</v>
      </c>
      <c r="K494" t="s">
        <v>155</v>
      </c>
      <c r="L494" s="54">
        <f>_xlfn.IFNA(_xlfn.XLOOKUP(Query1[[#This Row],[Contract Line Item Number (CLIN)]],'CPA New w POF'!$B$5:$B$3010,'CPA New w POF'!$Q$5:$Q$3010),"TBD")</f>
        <v>39.19</v>
      </c>
    </row>
    <row r="495" spans="1:12" x14ac:dyDescent="0.25">
      <c r="A495" t="s">
        <v>1780</v>
      </c>
      <c r="B495" t="str">
        <f>_xlfn.IFNA(_xlfn.XLOOKUP(Query1[[#This Row],[Contract Line Item Number (CLIN)]],'CPA New w POF'!$B$5:$B$3010,'CPA New w POF'!$C$5:$C$3010),"TBD")</f>
        <v>TM67PPNWX16.2115A</v>
      </c>
      <c r="C495">
        <f>LEN(Query1[[#This Row],[CALCTRA Product Number]])</f>
        <v>17</v>
      </c>
      <c r="D495" t="s">
        <v>1756</v>
      </c>
      <c r="E495" t="s">
        <v>1708</v>
      </c>
      <c r="F495" t="s">
        <v>356</v>
      </c>
      <c r="G495" t="s">
        <v>1224</v>
      </c>
      <c r="H495" t="s">
        <v>973</v>
      </c>
      <c r="I495" t="s">
        <v>376</v>
      </c>
      <c r="J495" t="s">
        <v>381</v>
      </c>
      <c r="K495" t="s">
        <v>155</v>
      </c>
      <c r="L495" s="54">
        <f>_xlfn.IFNA(_xlfn.XLOOKUP(Query1[[#This Row],[Contract Line Item Number (CLIN)]],'CPA New w POF'!$B$5:$B$3010,'CPA New w POF'!$Q$5:$Q$3010),"TBD")</f>
        <v>21.62</v>
      </c>
    </row>
    <row r="496" spans="1:12" x14ac:dyDescent="0.25">
      <c r="A496" t="s">
        <v>1781</v>
      </c>
      <c r="B496" t="str">
        <f>_xlfn.IFNA(_xlfn.XLOOKUP(Query1[[#This Row],[Contract Line Item Number (CLIN)]],'CPA New w POF'!$B$5:$B$3010,'CPA New w POF'!$C$5:$C$3010),"TBD")</f>
        <v>TM67PPNWX16.2115B</v>
      </c>
      <c r="C496">
        <f>LEN(Query1[[#This Row],[CALCTRA Product Number]])</f>
        <v>17</v>
      </c>
      <c r="D496" t="s">
        <v>1756</v>
      </c>
      <c r="E496" t="s">
        <v>1710</v>
      </c>
      <c r="F496" t="s">
        <v>356</v>
      </c>
      <c r="G496" t="s">
        <v>1224</v>
      </c>
      <c r="H496" t="s">
        <v>973</v>
      </c>
      <c r="I496" t="s">
        <v>376</v>
      </c>
      <c r="J496" t="s">
        <v>381</v>
      </c>
      <c r="K496" t="s">
        <v>155</v>
      </c>
      <c r="L496" s="54">
        <f>_xlfn.IFNA(_xlfn.XLOOKUP(Query1[[#This Row],[Contract Line Item Number (CLIN)]],'CPA New w POF'!$B$5:$B$3010,'CPA New w POF'!$Q$5:$Q$3010),"TBD")</f>
        <v>21.62</v>
      </c>
    </row>
    <row r="497" spans="1:12" x14ac:dyDescent="0.25">
      <c r="A497" t="s">
        <v>1782</v>
      </c>
      <c r="B497" t="str">
        <f>_xlfn.IFNA(_xlfn.XLOOKUP(Query1[[#This Row],[Contract Line Item Number (CLIN)]],'CPA New w POF'!$B$5:$B$3010,'CPA New w POF'!$C$5:$C$3010),"TBD")</f>
        <v>TM67PPNWX16.2115C</v>
      </c>
      <c r="C497">
        <f>LEN(Query1[[#This Row],[CALCTRA Product Number]])</f>
        <v>17</v>
      </c>
      <c r="D497" t="s">
        <v>1756</v>
      </c>
      <c r="E497" t="s">
        <v>1712</v>
      </c>
      <c r="F497" t="s">
        <v>356</v>
      </c>
      <c r="G497" t="s">
        <v>1224</v>
      </c>
      <c r="H497" t="s">
        <v>973</v>
      </c>
      <c r="I497" t="s">
        <v>376</v>
      </c>
      <c r="J497" t="s">
        <v>381</v>
      </c>
      <c r="K497" t="s">
        <v>155</v>
      </c>
      <c r="L497" s="54">
        <f>_xlfn.IFNA(_xlfn.XLOOKUP(Query1[[#This Row],[Contract Line Item Number (CLIN)]],'CPA New w POF'!$B$5:$B$3010,'CPA New w POF'!$Q$5:$Q$3010),"TBD")</f>
        <v>21.62</v>
      </c>
    </row>
    <row r="498" spans="1:12" x14ac:dyDescent="0.25">
      <c r="A498" t="s">
        <v>1783</v>
      </c>
      <c r="B498" t="str">
        <f>_xlfn.IFNA(_xlfn.XLOOKUP(Query1[[#This Row],[Contract Line Item Number (CLIN)]],'CPA New w POF'!$B$5:$B$3010,'CPA New w POF'!$C$5:$C$3010),"TBD")</f>
        <v>TM67PPNWX16.2115D</v>
      </c>
      <c r="C498">
        <f>LEN(Query1[[#This Row],[CALCTRA Product Number]])</f>
        <v>17</v>
      </c>
      <c r="D498" t="s">
        <v>1756</v>
      </c>
      <c r="E498" t="s">
        <v>1714</v>
      </c>
      <c r="F498" t="s">
        <v>356</v>
      </c>
      <c r="G498" t="s">
        <v>1224</v>
      </c>
      <c r="H498" t="s">
        <v>973</v>
      </c>
      <c r="I498" t="s">
        <v>376</v>
      </c>
      <c r="J498" t="s">
        <v>381</v>
      </c>
      <c r="K498" t="s">
        <v>155</v>
      </c>
      <c r="L498" s="54">
        <f>_xlfn.IFNA(_xlfn.XLOOKUP(Query1[[#This Row],[Contract Line Item Number (CLIN)]],'CPA New w POF'!$B$5:$B$3010,'CPA New w POF'!$Q$5:$Q$3010),"TBD")</f>
        <v>21.62</v>
      </c>
    </row>
    <row r="499" spans="1:12" x14ac:dyDescent="0.25">
      <c r="A499" t="s">
        <v>1784</v>
      </c>
      <c r="B499" t="str">
        <f>_xlfn.IFNA(_xlfn.XLOOKUP(Query1[[#This Row],[Contract Line Item Number (CLIN)]],'CPA New w POF'!$B$5:$B$3010,'CPA New w POF'!$C$5:$C$3010),"TBD")</f>
        <v>TM67PPWNX16.3021A</v>
      </c>
      <c r="C499">
        <f>LEN(Query1[[#This Row],[CALCTRA Product Number]])</f>
        <v>17</v>
      </c>
      <c r="D499" t="s">
        <v>1756</v>
      </c>
      <c r="E499" t="s">
        <v>1708</v>
      </c>
      <c r="F499" t="s">
        <v>356</v>
      </c>
      <c r="G499" t="s">
        <v>1226</v>
      </c>
      <c r="H499" t="s">
        <v>973</v>
      </c>
      <c r="I499" t="s">
        <v>376</v>
      </c>
      <c r="J499" t="s">
        <v>381</v>
      </c>
      <c r="K499" t="s">
        <v>155</v>
      </c>
      <c r="L499" s="54">
        <f>_xlfn.IFNA(_xlfn.XLOOKUP(Query1[[#This Row],[Contract Line Item Number (CLIN)]],'CPA New w POF'!$B$5:$B$3010,'CPA New w POF'!$Q$5:$Q$3010),"TBD")</f>
        <v>37.49</v>
      </c>
    </row>
    <row r="500" spans="1:12" x14ac:dyDescent="0.25">
      <c r="A500" t="s">
        <v>1785</v>
      </c>
      <c r="B500" t="str">
        <f>_xlfn.IFNA(_xlfn.XLOOKUP(Query1[[#This Row],[Contract Line Item Number (CLIN)]],'CPA New w POF'!$B$5:$B$3010,'CPA New w POF'!$C$5:$C$3010),"TBD")</f>
        <v>TM67PPWNX16.3021B</v>
      </c>
      <c r="C500">
        <f>LEN(Query1[[#This Row],[CALCTRA Product Number]])</f>
        <v>17</v>
      </c>
      <c r="D500" t="s">
        <v>1756</v>
      </c>
      <c r="E500" t="s">
        <v>1710</v>
      </c>
      <c r="F500" t="s">
        <v>356</v>
      </c>
      <c r="G500" t="s">
        <v>1226</v>
      </c>
      <c r="H500" t="s">
        <v>973</v>
      </c>
      <c r="I500" t="s">
        <v>376</v>
      </c>
      <c r="J500" t="s">
        <v>381</v>
      </c>
      <c r="K500" t="s">
        <v>155</v>
      </c>
      <c r="L500" s="54">
        <f>_xlfn.IFNA(_xlfn.XLOOKUP(Query1[[#This Row],[Contract Line Item Number (CLIN)]],'CPA New w POF'!$B$5:$B$3010,'CPA New w POF'!$Q$5:$Q$3010),"TBD")</f>
        <v>37.49</v>
      </c>
    </row>
    <row r="501" spans="1:12" x14ac:dyDescent="0.25">
      <c r="A501" t="s">
        <v>1786</v>
      </c>
      <c r="B501" t="str">
        <f>_xlfn.IFNA(_xlfn.XLOOKUP(Query1[[#This Row],[Contract Line Item Number (CLIN)]],'CPA New w POF'!$B$5:$B$3010,'CPA New w POF'!$C$5:$C$3010),"TBD")</f>
        <v>TM67PPWNX16.3021C</v>
      </c>
      <c r="C501">
        <f>LEN(Query1[[#This Row],[CALCTRA Product Number]])</f>
        <v>17</v>
      </c>
      <c r="D501" t="s">
        <v>1756</v>
      </c>
      <c r="E501" t="s">
        <v>1712</v>
      </c>
      <c r="F501" t="s">
        <v>356</v>
      </c>
      <c r="G501" t="s">
        <v>1226</v>
      </c>
      <c r="H501" t="s">
        <v>973</v>
      </c>
      <c r="I501" t="s">
        <v>376</v>
      </c>
      <c r="J501" t="s">
        <v>381</v>
      </c>
      <c r="K501" t="s">
        <v>155</v>
      </c>
      <c r="L501" s="54">
        <f>_xlfn.IFNA(_xlfn.XLOOKUP(Query1[[#This Row],[Contract Line Item Number (CLIN)]],'CPA New w POF'!$B$5:$B$3010,'CPA New w POF'!$Q$5:$Q$3010),"TBD")</f>
        <v>37.49</v>
      </c>
    </row>
    <row r="502" spans="1:12" x14ac:dyDescent="0.25">
      <c r="A502" t="s">
        <v>1787</v>
      </c>
      <c r="B502" t="str">
        <f>_xlfn.IFNA(_xlfn.XLOOKUP(Query1[[#This Row],[Contract Line Item Number (CLIN)]],'CPA New w POF'!$B$5:$B$3010,'CPA New w POF'!$C$5:$C$3010),"TBD")</f>
        <v>TM67PPWNX16.3021D</v>
      </c>
      <c r="C502">
        <f>LEN(Query1[[#This Row],[CALCTRA Product Number]])</f>
        <v>17</v>
      </c>
      <c r="D502" t="s">
        <v>1756</v>
      </c>
      <c r="E502" t="s">
        <v>1714</v>
      </c>
      <c r="F502" t="s">
        <v>356</v>
      </c>
      <c r="G502" t="s">
        <v>1226</v>
      </c>
      <c r="H502" t="s">
        <v>973</v>
      </c>
      <c r="I502" t="s">
        <v>376</v>
      </c>
      <c r="J502" t="s">
        <v>381</v>
      </c>
      <c r="K502" t="s">
        <v>155</v>
      </c>
      <c r="L502" s="54">
        <f>_xlfn.IFNA(_xlfn.XLOOKUP(Query1[[#This Row],[Contract Line Item Number (CLIN)]],'CPA New w POF'!$B$5:$B$3010,'CPA New w POF'!$Q$5:$Q$3010),"TBD")</f>
        <v>37.49</v>
      </c>
    </row>
    <row r="503" spans="1:12" x14ac:dyDescent="0.25">
      <c r="A503" t="s">
        <v>1788</v>
      </c>
      <c r="B503" t="str">
        <f>_xlfn.IFNA(_xlfn.XLOOKUP(Query1[[#This Row],[Contract Line Item Number (CLIN)]],'CPA New w POF'!$B$5:$B$3010,'CPA New w POF'!$C$5:$C$3010),"TBD")</f>
        <v>TM67PPBFY16.2115A</v>
      </c>
      <c r="C503">
        <f>LEN(Query1[[#This Row],[CALCTRA Product Number]])</f>
        <v>17</v>
      </c>
      <c r="D503" t="s">
        <v>1756</v>
      </c>
      <c r="E503" t="s">
        <v>1708</v>
      </c>
      <c r="F503" t="s">
        <v>356</v>
      </c>
      <c r="G503" t="s">
        <v>1224</v>
      </c>
      <c r="H503" t="s">
        <v>375</v>
      </c>
      <c r="I503" t="s">
        <v>376</v>
      </c>
      <c r="J503" t="s">
        <v>381</v>
      </c>
      <c r="K503" t="s">
        <v>155</v>
      </c>
      <c r="L503" s="54">
        <f>_xlfn.IFNA(_xlfn.XLOOKUP(Query1[[#This Row],[Contract Line Item Number (CLIN)]],'CPA New w POF'!$B$5:$B$3010,'CPA New w POF'!$Q$5:$Q$3010),"TBD")</f>
        <v>21.9</v>
      </c>
    </row>
    <row r="504" spans="1:12" x14ac:dyDescent="0.25">
      <c r="A504" t="s">
        <v>1789</v>
      </c>
      <c r="B504" t="str">
        <f>_xlfn.IFNA(_xlfn.XLOOKUP(Query1[[#This Row],[Contract Line Item Number (CLIN)]],'CPA New w POF'!$B$5:$B$3010,'CPA New w POF'!$C$5:$C$3010),"TBD")</f>
        <v>TM67PPBFY16.2115B</v>
      </c>
      <c r="C504">
        <f>LEN(Query1[[#This Row],[CALCTRA Product Number]])</f>
        <v>17</v>
      </c>
      <c r="D504" t="s">
        <v>1756</v>
      </c>
      <c r="E504" t="s">
        <v>1710</v>
      </c>
      <c r="F504" t="s">
        <v>356</v>
      </c>
      <c r="G504" t="s">
        <v>1224</v>
      </c>
      <c r="H504" t="s">
        <v>375</v>
      </c>
      <c r="I504" t="s">
        <v>376</v>
      </c>
      <c r="J504" t="s">
        <v>381</v>
      </c>
      <c r="K504" t="s">
        <v>155</v>
      </c>
      <c r="L504" s="54">
        <f>_xlfn.IFNA(_xlfn.XLOOKUP(Query1[[#This Row],[Contract Line Item Number (CLIN)]],'CPA New w POF'!$B$5:$B$3010,'CPA New w POF'!$Q$5:$Q$3010),"TBD")</f>
        <v>21.9</v>
      </c>
    </row>
    <row r="505" spans="1:12" x14ac:dyDescent="0.25">
      <c r="A505" t="s">
        <v>1790</v>
      </c>
      <c r="B505" t="str">
        <f>_xlfn.IFNA(_xlfn.XLOOKUP(Query1[[#This Row],[Contract Line Item Number (CLIN)]],'CPA New w POF'!$B$5:$B$3010,'CPA New w POF'!$C$5:$C$3010),"TBD")</f>
        <v>TM67PPBFY16.2115C</v>
      </c>
      <c r="C505">
        <f>LEN(Query1[[#This Row],[CALCTRA Product Number]])</f>
        <v>17</v>
      </c>
      <c r="D505" t="s">
        <v>1756</v>
      </c>
      <c r="E505" t="s">
        <v>1712</v>
      </c>
      <c r="F505" t="s">
        <v>356</v>
      </c>
      <c r="G505" t="s">
        <v>1224</v>
      </c>
      <c r="H505" t="s">
        <v>375</v>
      </c>
      <c r="I505" t="s">
        <v>376</v>
      </c>
      <c r="J505" t="s">
        <v>381</v>
      </c>
      <c r="K505" t="s">
        <v>155</v>
      </c>
      <c r="L505" s="54">
        <f>_xlfn.IFNA(_xlfn.XLOOKUP(Query1[[#This Row],[Contract Line Item Number (CLIN)]],'CPA New w POF'!$B$5:$B$3010,'CPA New w POF'!$Q$5:$Q$3010),"TBD")</f>
        <v>21.9</v>
      </c>
    </row>
    <row r="506" spans="1:12" x14ac:dyDescent="0.25">
      <c r="A506" t="s">
        <v>1791</v>
      </c>
      <c r="B506" t="str">
        <f>_xlfn.IFNA(_xlfn.XLOOKUP(Query1[[#This Row],[Contract Line Item Number (CLIN)]],'CPA New w POF'!$B$5:$B$3010,'CPA New w POF'!$C$5:$C$3010),"TBD")</f>
        <v>TM67PPBFY16.2115D</v>
      </c>
      <c r="C506">
        <f>LEN(Query1[[#This Row],[CALCTRA Product Number]])</f>
        <v>17</v>
      </c>
      <c r="D506" t="s">
        <v>1756</v>
      </c>
      <c r="E506" t="s">
        <v>1714</v>
      </c>
      <c r="F506" t="s">
        <v>356</v>
      </c>
      <c r="G506" t="s">
        <v>1224</v>
      </c>
      <c r="H506" t="s">
        <v>375</v>
      </c>
      <c r="I506" t="s">
        <v>376</v>
      </c>
      <c r="J506" t="s">
        <v>381</v>
      </c>
      <c r="K506" t="s">
        <v>155</v>
      </c>
      <c r="L506" s="54">
        <f>_xlfn.IFNA(_xlfn.XLOOKUP(Query1[[#This Row],[Contract Line Item Number (CLIN)]],'CPA New w POF'!$B$5:$B$3010,'CPA New w POF'!$Q$5:$Q$3010),"TBD")</f>
        <v>21.9</v>
      </c>
    </row>
    <row r="507" spans="1:12" x14ac:dyDescent="0.25">
      <c r="A507" t="s">
        <v>1792</v>
      </c>
      <c r="B507" t="str">
        <f>_xlfn.IFNA(_xlfn.XLOOKUP(Query1[[#This Row],[Contract Line Item Number (CLIN)]],'CPA New w POF'!$B$5:$B$3010,'CPA New w POF'!$C$5:$C$3010),"TBD")</f>
        <v>TM67PPBFY16.3021A</v>
      </c>
      <c r="C507">
        <f>LEN(Query1[[#This Row],[CALCTRA Product Number]])</f>
        <v>17</v>
      </c>
      <c r="D507" t="s">
        <v>1756</v>
      </c>
      <c r="E507" t="s">
        <v>1708</v>
      </c>
      <c r="F507" t="s">
        <v>356</v>
      </c>
      <c r="G507" t="s">
        <v>1226</v>
      </c>
      <c r="H507" t="s">
        <v>375</v>
      </c>
      <c r="I507" t="s">
        <v>376</v>
      </c>
      <c r="J507" t="s">
        <v>381</v>
      </c>
      <c r="K507" t="s">
        <v>155</v>
      </c>
      <c r="L507" s="54">
        <f>_xlfn.IFNA(_xlfn.XLOOKUP(Query1[[#This Row],[Contract Line Item Number (CLIN)]],'CPA New w POF'!$B$5:$B$3010,'CPA New w POF'!$Q$5:$Q$3010),"TBD")</f>
        <v>38.619999999999997</v>
      </c>
    </row>
    <row r="508" spans="1:12" x14ac:dyDescent="0.25">
      <c r="A508" t="s">
        <v>1793</v>
      </c>
      <c r="B508" t="str">
        <f>_xlfn.IFNA(_xlfn.XLOOKUP(Query1[[#This Row],[Contract Line Item Number (CLIN)]],'CPA New w POF'!$B$5:$B$3010,'CPA New w POF'!$C$5:$C$3010),"TBD")</f>
        <v>TM67PPBFY16.3021B</v>
      </c>
      <c r="C508">
        <f>LEN(Query1[[#This Row],[CALCTRA Product Number]])</f>
        <v>17</v>
      </c>
      <c r="D508" t="s">
        <v>1756</v>
      </c>
      <c r="E508" t="s">
        <v>1710</v>
      </c>
      <c r="F508" t="s">
        <v>356</v>
      </c>
      <c r="G508" t="s">
        <v>1226</v>
      </c>
      <c r="H508" t="s">
        <v>375</v>
      </c>
      <c r="I508" t="s">
        <v>376</v>
      </c>
      <c r="J508" t="s">
        <v>381</v>
      </c>
      <c r="K508" t="s">
        <v>155</v>
      </c>
      <c r="L508" s="54">
        <f>_xlfn.IFNA(_xlfn.XLOOKUP(Query1[[#This Row],[Contract Line Item Number (CLIN)]],'CPA New w POF'!$B$5:$B$3010,'CPA New w POF'!$Q$5:$Q$3010),"TBD")</f>
        <v>38.619999999999997</v>
      </c>
    </row>
    <row r="509" spans="1:12" x14ac:dyDescent="0.25">
      <c r="A509" t="s">
        <v>1794</v>
      </c>
      <c r="B509" t="str">
        <f>_xlfn.IFNA(_xlfn.XLOOKUP(Query1[[#This Row],[Contract Line Item Number (CLIN)]],'CPA New w POF'!$B$5:$B$3010,'CPA New w POF'!$C$5:$C$3010),"TBD")</f>
        <v>TM67PPBFY16.3021C</v>
      </c>
      <c r="C509">
        <f>LEN(Query1[[#This Row],[CALCTRA Product Number]])</f>
        <v>17</v>
      </c>
      <c r="D509" t="s">
        <v>1756</v>
      </c>
      <c r="E509" t="s">
        <v>1712</v>
      </c>
      <c r="F509" t="s">
        <v>356</v>
      </c>
      <c r="G509" t="s">
        <v>1226</v>
      </c>
      <c r="H509" t="s">
        <v>375</v>
      </c>
      <c r="I509" t="s">
        <v>376</v>
      </c>
      <c r="J509" t="s">
        <v>381</v>
      </c>
      <c r="K509" t="s">
        <v>155</v>
      </c>
      <c r="L509" s="54">
        <f>_xlfn.IFNA(_xlfn.XLOOKUP(Query1[[#This Row],[Contract Line Item Number (CLIN)]],'CPA New w POF'!$B$5:$B$3010,'CPA New w POF'!$Q$5:$Q$3010),"TBD")</f>
        <v>38.619999999999997</v>
      </c>
    </row>
    <row r="510" spans="1:12" x14ac:dyDescent="0.25">
      <c r="A510" t="s">
        <v>1795</v>
      </c>
      <c r="B510" t="str">
        <f>_xlfn.IFNA(_xlfn.XLOOKUP(Query1[[#This Row],[Contract Line Item Number (CLIN)]],'CPA New w POF'!$B$5:$B$3010,'CPA New w POF'!$C$5:$C$3010),"TBD")</f>
        <v>TM67PPBFY16.3021D</v>
      </c>
      <c r="C510">
        <f>LEN(Query1[[#This Row],[CALCTRA Product Number]])</f>
        <v>17</v>
      </c>
      <c r="D510" t="s">
        <v>1756</v>
      </c>
      <c r="E510" t="s">
        <v>1714</v>
      </c>
      <c r="F510" t="s">
        <v>356</v>
      </c>
      <c r="G510" t="s">
        <v>1226</v>
      </c>
      <c r="H510" t="s">
        <v>375</v>
      </c>
      <c r="I510" t="s">
        <v>376</v>
      </c>
      <c r="J510" t="s">
        <v>381</v>
      </c>
      <c r="K510" t="s">
        <v>155</v>
      </c>
      <c r="L510" s="54">
        <f>_xlfn.IFNA(_xlfn.XLOOKUP(Query1[[#This Row],[Contract Line Item Number (CLIN)]],'CPA New w POF'!$B$5:$B$3010,'CPA New w POF'!$Q$5:$Q$3010),"TBD")</f>
        <v>38.630000000000003</v>
      </c>
    </row>
    <row r="511" spans="1:12" x14ac:dyDescent="0.25">
      <c r="A511" t="s">
        <v>1796</v>
      </c>
      <c r="B511" t="str">
        <f>_xlfn.IFNA(_xlfn.XLOOKUP(Query1[[#This Row],[Contract Line Item Number (CLIN)]],'CPA New w POF'!$B$5:$B$3010,'CPA New w POF'!$C$5:$C$3010),"TBD")</f>
        <v>TM67PPWGX16.1209A</v>
      </c>
      <c r="C511">
        <f>LEN(Query1[[#This Row],[CALCTRA Product Number]])</f>
        <v>17</v>
      </c>
      <c r="D511" t="s">
        <v>1756</v>
      </c>
      <c r="E511" t="s">
        <v>1708</v>
      </c>
      <c r="F511" t="s">
        <v>356</v>
      </c>
      <c r="G511" t="s">
        <v>1456</v>
      </c>
      <c r="H511" t="s">
        <v>485</v>
      </c>
      <c r="I511" t="s">
        <v>376</v>
      </c>
      <c r="J511" t="s">
        <v>381</v>
      </c>
      <c r="K511" t="s">
        <v>155</v>
      </c>
      <c r="L511" s="54">
        <f>_xlfn.IFNA(_xlfn.XLOOKUP(Query1[[#This Row],[Contract Line Item Number (CLIN)]],'CPA New w POF'!$B$5:$B$3010,'CPA New w POF'!$Q$5:$Q$3010),"TBD")</f>
        <v>11.41</v>
      </c>
    </row>
    <row r="512" spans="1:12" x14ac:dyDescent="0.25">
      <c r="A512" t="s">
        <v>1797</v>
      </c>
      <c r="B512" t="str">
        <f>_xlfn.IFNA(_xlfn.XLOOKUP(Query1[[#This Row],[Contract Line Item Number (CLIN)]],'CPA New w POF'!$B$5:$B$3010,'CPA New w POF'!$C$5:$C$3010),"TBD")</f>
        <v>TM67PPWGX16.1209B</v>
      </c>
      <c r="C512">
        <f>LEN(Query1[[#This Row],[CALCTRA Product Number]])</f>
        <v>17</v>
      </c>
      <c r="D512" t="s">
        <v>1756</v>
      </c>
      <c r="E512" t="s">
        <v>1710</v>
      </c>
      <c r="F512" t="s">
        <v>356</v>
      </c>
      <c r="G512" t="s">
        <v>1456</v>
      </c>
      <c r="H512" t="s">
        <v>485</v>
      </c>
      <c r="I512" t="s">
        <v>376</v>
      </c>
      <c r="J512" t="s">
        <v>381</v>
      </c>
      <c r="K512" t="s">
        <v>155</v>
      </c>
      <c r="L512" s="54">
        <f>_xlfn.IFNA(_xlfn.XLOOKUP(Query1[[#This Row],[Contract Line Item Number (CLIN)]],'CPA New w POF'!$B$5:$B$3010,'CPA New w POF'!$Q$5:$Q$3010),"TBD")</f>
        <v>11.41</v>
      </c>
    </row>
    <row r="513" spans="1:12" x14ac:dyDescent="0.25">
      <c r="A513" t="s">
        <v>1798</v>
      </c>
      <c r="B513" t="str">
        <f>_xlfn.IFNA(_xlfn.XLOOKUP(Query1[[#This Row],[Contract Line Item Number (CLIN)]],'CPA New w POF'!$B$5:$B$3010,'CPA New w POF'!$C$5:$C$3010),"TBD")</f>
        <v>TM67PPWGX16.1209C</v>
      </c>
      <c r="C513">
        <f>LEN(Query1[[#This Row],[CALCTRA Product Number]])</f>
        <v>17</v>
      </c>
      <c r="D513" t="s">
        <v>1756</v>
      </c>
      <c r="E513" t="s">
        <v>1712</v>
      </c>
      <c r="F513" t="s">
        <v>356</v>
      </c>
      <c r="G513" t="s">
        <v>1456</v>
      </c>
      <c r="H513" t="s">
        <v>485</v>
      </c>
      <c r="I513" t="s">
        <v>376</v>
      </c>
      <c r="J513" t="s">
        <v>381</v>
      </c>
      <c r="K513" t="s">
        <v>155</v>
      </c>
      <c r="L513" s="54">
        <f>_xlfn.IFNA(_xlfn.XLOOKUP(Query1[[#This Row],[Contract Line Item Number (CLIN)]],'CPA New w POF'!$B$5:$B$3010,'CPA New w POF'!$Q$5:$Q$3010),"TBD")</f>
        <v>11.41</v>
      </c>
    </row>
    <row r="514" spans="1:12" x14ac:dyDescent="0.25">
      <c r="A514" t="s">
        <v>1799</v>
      </c>
      <c r="B514" t="str">
        <f>_xlfn.IFNA(_xlfn.XLOOKUP(Query1[[#This Row],[Contract Line Item Number (CLIN)]],'CPA New w POF'!$B$5:$B$3010,'CPA New w POF'!$C$5:$C$3010),"TBD")</f>
        <v>TM67PPWGX16.1209D</v>
      </c>
      <c r="C514">
        <f>LEN(Query1[[#This Row],[CALCTRA Product Number]])</f>
        <v>17</v>
      </c>
      <c r="D514" t="s">
        <v>1756</v>
      </c>
      <c r="E514" t="s">
        <v>1714</v>
      </c>
      <c r="F514" t="s">
        <v>356</v>
      </c>
      <c r="G514" t="s">
        <v>1456</v>
      </c>
      <c r="H514" t="s">
        <v>485</v>
      </c>
      <c r="I514" t="s">
        <v>376</v>
      </c>
      <c r="J514" t="s">
        <v>381</v>
      </c>
      <c r="K514" t="s">
        <v>155</v>
      </c>
      <c r="L514" s="54">
        <f>_xlfn.IFNA(_xlfn.XLOOKUP(Query1[[#This Row],[Contract Line Item Number (CLIN)]],'CPA New w POF'!$B$5:$B$3010,'CPA New w POF'!$Q$5:$Q$3010),"TBD")</f>
        <v>11.41</v>
      </c>
    </row>
    <row r="515" spans="1:12" x14ac:dyDescent="0.25">
      <c r="A515" t="s">
        <v>1800</v>
      </c>
      <c r="B515" t="str">
        <f>_xlfn.IFNA(_xlfn.XLOOKUP(Query1[[#This Row],[Contract Line Item Number (CLIN)]],'CPA New w POF'!$B$5:$B$3010,'CPA New w POF'!$C$5:$C$3010),"TBD")</f>
        <v>TOM13POXX16.1818A</v>
      </c>
      <c r="C515">
        <f>LEN(Query1[[#This Row],[CALCTRA Product Number]])</f>
        <v>17</v>
      </c>
      <c r="D515" t="s">
        <v>1801</v>
      </c>
      <c r="E515" t="s">
        <v>1802</v>
      </c>
      <c r="F515" t="s">
        <v>356</v>
      </c>
      <c r="G515" t="s">
        <v>525</v>
      </c>
      <c r="H515" t="s">
        <v>1803</v>
      </c>
      <c r="I515" t="s">
        <v>376</v>
      </c>
      <c r="J515" t="s">
        <v>381</v>
      </c>
      <c r="K515" t="s">
        <v>155</v>
      </c>
      <c r="L515" s="54">
        <f>_xlfn.IFNA(_xlfn.XLOOKUP(Query1[[#This Row],[Contract Line Item Number (CLIN)]],'CPA New w POF'!$B$5:$B$3010,'CPA New w POF'!$Q$5:$Q$3010),"TBD")</f>
        <v>22.47</v>
      </c>
    </row>
    <row r="516" spans="1:12" x14ac:dyDescent="0.25">
      <c r="A516" t="s">
        <v>1804</v>
      </c>
      <c r="B516" t="str">
        <f>_xlfn.IFNA(_xlfn.XLOOKUP(Query1[[#This Row],[Contract Line Item Number (CLIN)]],'CPA New w POF'!$B$5:$B$3010,'CPA New w POF'!$C$5:$C$3010),"TBD")</f>
        <v>TOM21PWYX86.1206A</v>
      </c>
      <c r="C516">
        <f>LEN(Query1[[#This Row],[CALCTRA Product Number]])</f>
        <v>17</v>
      </c>
      <c r="D516" t="s">
        <v>1805</v>
      </c>
      <c r="E516" t="s">
        <v>1806</v>
      </c>
      <c r="F516" t="s">
        <v>356</v>
      </c>
      <c r="G516" t="s">
        <v>1228</v>
      </c>
      <c r="H516" t="s">
        <v>1807</v>
      </c>
      <c r="I516" t="s">
        <v>154</v>
      </c>
      <c r="J516" t="s">
        <v>381</v>
      </c>
      <c r="K516" t="s">
        <v>155</v>
      </c>
      <c r="L516" s="54">
        <f>_xlfn.IFNA(_xlfn.XLOOKUP(Query1[[#This Row],[Contract Line Item Number (CLIN)]],'CPA New w POF'!$B$5:$B$3010,'CPA New w POF'!$Q$5:$Q$3010),"TBD")</f>
        <v>8.01</v>
      </c>
    </row>
    <row r="517" spans="1:12" x14ac:dyDescent="0.25">
      <c r="A517" t="s">
        <v>1808</v>
      </c>
      <c r="B517" t="str">
        <f>_xlfn.IFNA(_xlfn.XLOOKUP(Query1[[#This Row],[Contract Line Item Number (CLIN)]],'CPA New w POF'!$B$5:$B$3010,'CPA New w POF'!$C$5:$C$3010),"TBD")</f>
        <v>TOM21PWYX86.0612A</v>
      </c>
      <c r="C517">
        <f>LEN(Query1[[#This Row],[CALCTRA Product Number]])</f>
        <v>17</v>
      </c>
      <c r="D517" t="s">
        <v>1809</v>
      </c>
      <c r="E517" t="s">
        <v>1810</v>
      </c>
      <c r="F517" t="s">
        <v>356</v>
      </c>
      <c r="G517" t="s">
        <v>1811</v>
      </c>
      <c r="H517" t="s">
        <v>1807</v>
      </c>
      <c r="I517" t="s">
        <v>154</v>
      </c>
      <c r="J517" t="s">
        <v>381</v>
      </c>
      <c r="K517" t="s">
        <v>155</v>
      </c>
      <c r="L517" s="54">
        <f>_xlfn.IFNA(_xlfn.XLOOKUP(Query1[[#This Row],[Contract Line Item Number (CLIN)]],'CPA New w POF'!$B$5:$B$3010,'CPA New w POF'!$Q$5:$Q$3010),"TBD")</f>
        <v>8.01</v>
      </c>
    </row>
    <row r="518" spans="1:12" x14ac:dyDescent="0.25">
      <c r="A518" t="s">
        <v>1812</v>
      </c>
      <c r="B518" t="str">
        <f>_xlfn.IFNA(_xlfn.XLOOKUP(Query1[[#This Row],[Contract Line Item Number (CLIN)]],'CPA New w POF'!$B$5:$B$3010,'CPA New w POF'!$C$5:$C$3010),"TBD")</f>
        <v>TOM3CPBFY16.0618A</v>
      </c>
      <c r="C518">
        <f>LEN(Query1[[#This Row],[CALCTRA Product Number]])</f>
        <v>17</v>
      </c>
      <c r="D518" t="s">
        <v>1813</v>
      </c>
      <c r="E518" t="s">
        <v>1814</v>
      </c>
      <c r="F518" t="s">
        <v>356</v>
      </c>
      <c r="G518" t="s">
        <v>1815</v>
      </c>
      <c r="H518" t="s">
        <v>375</v>
      </c>
      <c r="I518" t="s">
        <v>376</v>
      </c>
      <c r="J518" t="s">
        <v>381</v>
      </c>
      <c r="K518" t="s">
        <v>155</v>
      </c>
      <c r="L518" s="54">
        <f>_xlfn.IFNA(_xlfn.XLOOKUP(Query1[[#This Row],[Contract Line Item Number (CLIN)]],'CPA New w POF'!$B$5:$B$3010,'CPA New w POF'!$Q$5:$Q$3010),"TBD")</f>
        <v>12.55</v>
      </c>
    </row>
    <row r="519" spans="1:12" x14ac:dyDescent="0.25">
      <c r="A519" t="s">
        <v>1816</v>
      </c>
      <c r="B519" t="str">
        <f>_xlfn.IFNA(_xlfn.XLOOKUP(Query1[[#This Row],[Contract Line Item Number (CLIN)]],'CPA New w POF'!$B$5:$B$3010,'CPA New w POF'!$C$5:$C$3010),"TBD")</f>
        <v>TOM3CPBFY16.1236A</v>
      </c>
      <c r="C519">
        <f>LEN(Query1[[#This Row],[CALCTRA Product Number]])</f>
        <v>17</v>
      </c>
      <c r="D519" t="s">
        <v>1817</v>
      </c>
      <c r="E519" t="s">
        <v>1814</v>
      </c>
      <c r="F519" t="s">
        <v>356</v>
      </c>
      <c r="G519" t="s">
        <v>496</v>
      </c>
      <c r="H519" t="s">
        <v>375</v>
      </c>
      <c r="I519" t="s">
        <v>376</v>
      </c>
      <c r="J519" t="s">
        <v>381</v>
      </c>
      <c r="K519" t="s">
        <v>155</v>
      </c>
      <c r="L519" s="54">
        <f>_xlfn.IFNA(_xlfn.XLOOKUP(Query1[[#This Row],[Contract Line Item Number (CLIN)]],'CPA New w POF'!$B$5:$B$3010,'CPA New w POF'!$Q$5:$Q$3010),"TBD")</f>
        <v>30.69</v>
      </c>
    </row>
    <row r="520" spans="1:12" x14ac:dyDescent="0.25">
      <c r="A520" t="s">
        <v>1818</v>
      </c>
      <c r="B520" t="str">
        <f>_xlfn.IFNA(_xlfn.XLOOKUP(Query1[[#This Row],[Contract Line Item Number (CLIN)]],'CPA New w POF'!$B$5:$B$3010,'CPA New w POF'!$C$5:$C$3010),"TBD")</f>
        <v>TOM3LPOWX86.1036A</v>
      </c>
      <c r="C520">
        <f>LEN(Query1[[#This Row],[CALCTRA Product Number]])</f>
        <v>17</v>
      </c>
      <c r="D520" t="s">
        <v>1819</v>
      </c>
      <c r="E520" t="s">
        <v>1820</v>
      </c>
      <c r="F520" t="s">
        <v>356</v>
      </c>
      <c r="G520" t="s">
        <v>505</v>
      </c>
      <c r="H520" t="s">
        <v>1821</v>
      </c>
      <c r="I520" t="s">
        <v>154</v>
      </c>
      <c r="J520" t="s">
        <v>381</v>
      </c>
      <c r="K520" t="s">
        <v>155</v>
      </c>
      <c r="L520" s="54">
        <f>_xlfn.IFNA(_xlfn.XLOOKUP(Query1[[#This Row],[Contract Line Item Number (CLIN)]],'CPA New w POF'!$B$5:$B$3010,'CPA New w POF'!$Q$5:$Q$3010),"TBD")</f>
        <v>29.55</v>
      </c>
    </row>
    <row r="521" spans="1:12" x14ac:dyDescent="0.25">
      <c r="A521" t="s">
        <v>1822</v>
      </c>
      <c r="B521" t="str">
        <f>_xlfn.IFNA(_xlfn.XLOOKUP(Query1[[#This Row],[Contract Line Item Number (CLIN)]],'CPA New w POF'!$B$5:$B$3010,'CPA New w POF'!$C$5:$C$3010),"TBD")</f>
        <v>TOM3LPOWX16.1236A</v>
      </c>
      <c r="C521">
        <f>LEN(Query1[[#This Row],[CALCTRA Product Number]])</f>
        <v>17</v>
      </c>
      <c r="D521" t="s">
        <v>1819</v>
      </c>
      <c r="E521" t="s">
        <v>1820</v>
      </c>
      <c r="F521" t="s">
        <v>356</v>
      </c>
      <c r="G521" t="s">
        <v>496</v>
      </c>
      <c r="H521" t="s">
        <v>1821</v>
      </c>
      <c r="I521" t="s">
        <v>376</v>
      </c>
      <c r="J521" t="s">
        <v>381</v>
      </c>
      <c r="K521" t="s">
        <v>155</v>
      </c>
      <c r="L521" s="54">
        <f>_xlfn.IFNA(_xlfn.XLOOKUP(Query1[[#This Row],[Contract Line Item Number (CLIN)]],'CPA New w POF'!$B$5:$B$3010,'CPA New w POF'!$Q$5:$Q$3010),"TBD")</f>
        <v>30.12</v>
      </c>
    </row>
    <row r="522" spans="1:12" x14ac:dyDescent="0.25">
      <c r="A522" t="s">
        <v>1823</v>
      </c>
      <c r="B522" t="str">
        <f>_xlfn.IFNA(_xlfn.XLOOKUP(Query1[[#This Row],[Contract Line Item Number (CLIN)]],'CPA New w POF'!$B$5:$B$3010,'CPA New w POF'!$C$5:$C$3010),"TBD")</f>
        <v>TOM3LPBFY16.0618A</v>
      </c>
      <c r="C522">
        <f>LEN(Query1[[#This Row],[CALCTRA Product Number]])</f>
        <v>17</v>
      </c>
      <c r="D522" t="s">
        <v>1819</v>
      </c>
      <c r="E522" t="s">
        <v>1824</v>
      </c>
      <c r="F522" t="s">
        <v>356</v>
      </c>
      <c r="G522" t="s">
        <v>1815</v>
      </c>
      <c r="H522" t="s">
        <v>375</v>
      </c>
      <c r="I522" t="s">
        <v>376</v>
      </c>
      <c r="J522" t="s">
        <v>381</v>
      </c>
      <c r="K522" t="s">
        <v>155</v>
      </c>
      <c r="L522" s="54">
        <f>_xlfn.IFNA(_xlfn.XLOOKUP(Query1[[#This Row],[Contract Line Item Number (CLIN)]],'CPA New w POF'!$B$5:$B$3010,'CPA New w POF'!$Q$5:$Q$3010),"TBD")</f>
        <v>12.55</v>
      </c>
    </row>
    <row r="523" spans="1:12" x14ac:dyDescent="0.25">
      <c r="A523" t="s">
        <v>1825</v>
      </c>
      <c r="B523" t="str">
        <f>_xlfn.IFNA(_xlfn.XLOOKUP(Query1[[#This Row],[Contract Line Item Number (CLIN)]],'CPA New w POF'!$B$5:$B$3010,'CPA New w POF'!$C$5:$C$3010),"TBD")</f>
        <v>TOM3LPBFY16.1236A</v>
      </c>
      <c r="C523">
        <f>LEN(Query1[[#This Row],[CALCTRA Product Number]])</f>
        <v>17</v>
      </c>
      <c r="D523" t="s">
        <v>1819</v>
      </c>
      <c r="E523" t="s">
        <v>1824</v>
      </c>
      <c r="F523" t="s">
        <v>356</v>
      </c>
      <c r="G523" t="s">
        <v>496</v>
      </c>
      <c r="H523" t="s">
        <v>375</v>
      </c>
      <c r="I523" t="s">
        <v>376</v>
      </c>
      <c r="J523" t="s">
        <v>381</v>
      </c>
      <c r="K523" t="s">
        <v>155</v>
      </c>
      <c r="L523" s="54">
        <f>_xlfn.IFNA(_xlfn.XLOOKUP(Query1[[#This Row],[Contract Line Item Number (CLIN)]],'CPA New w POF'!$B$5:$B$3010,'CPA New w POF'!$Q$5:$Q$3010),"TBD")</f>
        <v>30.69</v>
      </c>
    </row>
    <row r="524" spans="1:12" x14ac:dyDescent="0.25">
      <c r="A524" t="s">
        <v>1826</v>
      </c>
      <c r="B524" t="str">
        <f>_xlfn.IFNA(_xlfn.XLOOKUP(Query1[[#This Row],[Contract Line Item Number (CLIN)]],'CPA New w POF'!$B$5:$B$3010,'CPA New w POF'!$C$5:$C$3010),"TBD")</f>
        <v>TOM3RPOWX86.1236A</v>
      </c>
      <c r="C524">
        <f>LEN(Query1[[#This Row],[CALCTRA Product Number]])</f>
        <v>17</v>
      </c>
      <c r="D524" t="s">
        <v>1827</v>
      </c>
      <c r="E524" t="s">
        <v>1828</v>
      </c>
      <c r="F524" t="s">
        <v>356</v>
      </c>
      <c r="G524" t="s">
        <v>496</v>
      </c>
      <c r="H524" t="s">
        <v>1821</v>
      </c>
      <c r="I524" t="s">
        <v>154</v>
      </c>
      <c r="J524" t="s">
        <v>381</v>
      </c>
      <c r="K524" t="s">
        <v>155</v>
      </c>
      <c r="L524" s="54">
        <f>_xlfn.IFNA(_xlfn.XLOOKUP(Query1[[#This Row],[Contract Line Item Number (CLIN)]],'CPA New w POF'!$B$5:$B$3010,'CPA New w POF'!$Q$5:$Q$3010),"TBD")</f>
        <v>29.55</v>
      </c>
    </row>
    <row r="525" spans="1:12" x14ac:dyDescent="0.25">
      <c r="A525" t="s">
        <v>1829</v>
      </c>
      <c r="B525" t="str">
        <f>_xlfn.IFNA(_xlfn.XLOOKUP(Query1[[#This Row],[Contract Line Item Number (CLIN)]],'CPA New w POF'!$B$5:$B$3010,'CPA New w POF'!$C$5:$C$3010),"TBD")</f>
        <v>TOM3RPBFY16.0618A</v>
      </c>
      <c r="C525">
        <f>LEN(Query1[[#This Row],[CALCTRA Product Number]])</f>
        <v>17</v>
      </c>
      <c r="D525" t="s">
        <v>1827</v>
      </c>
      <c r="E525" t="s">
        <v>1830</v>
      </c>
      <c r="F525" t="s">
        <v>356</v>
      </c>
      <c r="G525" t="s">
        <v>1815</v>
      </c>
      <c r="H525" t="s">
        <v>375</v>
      </c>
      <c r="I525" t="s">
        <v>376</v>
      </c>
      <c r="J525" t="s">
        <v>381</v>
      </c>
      <c r="K525" t="s">
        <v>155</v>
      </c>
      <c r="L525" s="54">
        <f>_xlfn.IFNA(_xlfn.XLOOKUP(Query1[[#This Row],[Contract Line Item Number (CLIN)]],'CPA New w POF'!$B$5:$B$3010,'CPA New w POF'!$Q$5:$Q$3010),"TBD")</f>
        <v>12.55</v>
      </c>
    </row>
    <row r="526" spans="1:12" x14ac:dyDescent="0.25">
      <c r="A526" t="s">
        <v>1831</v>
      </c>
      <c r="B526" t="str">
        <f>_xlfn.IFNA(_xlfn.XLOOKUP(Query1[[#This Row],[Contract Line Item Number (CLIN)]],'CPA New w POF'!$B$5:$B$3010,'CPA New w POF'!$C$5:$C$3010),"TBD")</f>
        <v>TOM3RPBFY16.1236A</v>
      </c>
      <c r="C526">
        <f>LEN(Query1[[#This Row],[CALCTRA Product Number]])</f>
        <v>17</v>
      </c>
      <c r="D526" t="s">
        <v>1827</v>
      </c>
      <c r="E526" t="s">
        <v>1814</v>
      </c>
      <c r="F526" t="s">
        <v>356</v>
      </c>
      <c r="G526" t="s">
        <v>496</v>
      </c>
      <c r="H526" t="s">
        <v>375</v>
      </c>
      <c r="I526" t="s">
        <v>376</v>
      </c>
      <c r="J526" t="s">
        <v>381</v>
      </c>
      <c r="K526" t="s">
        <v>155</v>
      </c>
      <c r="L526" s="54">
        <f>_xlfn.IFNA(_xlfn.XLOOKUP(Query1[[#This Row],[Contract Line Item Number (CLIN)]],'CPA New w POF'!$B$5:$B$3010,'CPA New w POF'!$Q$5:$Q$3010),"TBD")</f>
        <v>30.69</v>
      </c>
    </row>
    <row r="527" spans="1:12" x14ac:dyDescent="0.25">
      <c r="A527" t="s">
        <v>1832</v>
      </c>
      <c r="B527" t="str">
        <f>_xlfn.IFNA(_xlfn.XLOOKUP(Query1[[#This Row],[Contract Line Item Number (CLIN)]],'CPA New w POF'!$B$5:$B$3010,'CPA New w POF'!$C$5:$C$3010),"TBD")</f>
        <v>TOM43PRXX16.1818A</v>
      </c>
      <c r="C527">
        <f>LEN(Query1[[#This Row],[CALCTRA Product Number]])</f>
        <v>17</v>
      </c>
      <c r="D527" t="s">
        <v>1833</v>
      </c>
      <c r="E527" t="s">
        <v>1802</v>
      </c>
      <c r="F527" t="s">
        <v>356</v>
      </c>
      <c r="G527" t="s">
        <v>525</v>
      </c>
      <c r="H527" t="s">
        <v>1834</v>
      </c>
      <c r="I527" t="s">
        <v>376</v>
      </c>
      <c r="J527" t="s">
        <v>381</v>
      </c>
      <c r="K527" t="s">
        <v>155</v>
      </c>
      <c r="L527" s="54">
        <f>_xlfn.IFNA(_xlfn.XLOOKUP(Query1[[#This Row],[Contract Line Item Number (CLIN)]],'CPA New w POF'!$B$5:$B$3010,'CPA New w POF'!$Q$5:$Q$3010),"TBD")</f>
        <v>22.75</v>
      </c>
    </row>
    <row r="528" spans="1:12" x14ac:dyDescent="0.25">
      <c r="A528" t="s">
        <v>1836</v>
      </c>
      <c r="B528" t="str">
        <f>_xlfn.IFNA(_xlfn.XLOOKUP(Query1[[#This Row],[Contract Line Item Number (CLIN)]],'CPA New w POF'!$B$5:$B$3010,'CPA New w POF'!$C$5:$C$3010),"TBD")</f>
        <v>TR100PRWX86.1208A</v>
      </c>
      <c r="C528">
        <f>LEN(Query1[[#This Row],[CALCTRA Product Number]])</f>
        <v>17</v>
      </c>
      <c r="D528" t="s">
        <v>1837</v>
      </c>
      <c r="E528" t="s">
        <v>1838</v>
      </c>
      <c r="F528" t="s">
        <v>356</v>
      </c>
      <c r="G528" t="s">
        <v>1839</v>
      </c>
      <c r="H528" t="s">
        <v>1840</v>
      </c>
      <c r="I528" t="s">
        <v>154</v>
      </c>
      <c r="J528" t="s">
        <v>381</v>
      </c>
      <c r="K528" t="s">
        <v>155</v>
      </c>
      <c r="L528" s="54">
        <f>_xlfn.IFNA(_xlfn.XLOOKUP(Query1[[#This Row],[Contract Line Item Number (CLIN)]],'CPA New w POF'!$B$5:$B$3010,'CPA New w POF'!$Q$5:$Q$3010),"TBD")</f>
        <v>11.98</v>
      </c>
    </row>
    <row r="529" spans="1:12" x14ac:dyDescent="0.25">
      <c r="A529" t="s">
        <v>1841</v>
      </c>
      <c r="B529" t="str">
        <f>_xlfn.IFNA(_xlfn.XLOOKUP(Query1[[#This Row],[Contract Line Item Number (CLIN)]],'CPA New w POF'!$B$5:$B$3010,'CPA New w POF'!$C$5:$C$3010),"TBD")</f>
        <v>TR100PRWX86.2424A</v>
      </c>
      <c r="C529">
        <f>LEN(Query1[[#This Row],[CALCTRA Product Number]])</f>
        <v>17</v>
      </c>
      <c r="D529" t="s">
        <v>1842</v>
      </c>
      <c r="E529" t="s">
        <v>1843</v>
      </c>
      <c r="F529" t="s">
        <v>356</v>
      </c>
      <c r="G529" t="s">
        <v>741</v>
      </c>
      <c r="H529" t="s">
        <v>1840</v>
      </c>
      <c r="I529" t="s">
        <v>154</v>
      </c>
      <c r="J529" t="s">
        <v>381</v>
      </c>
      <c r="K529" t="s">
        <v>155</v>
      </c>
      <c r="L529" s="54">
        <f>_xlfn.IFNA(_xlfn.XLOOKUP(Query1[[#This Row],[Contract Line Item Number (CLIN)]],'CPA New w POF'!$B$5:$B$3010,'CPA New w POF'!$Q$5:$Q$3010),"TBD")</f>
        <v>34.090000000000003</v>
      </c>
    </row>
    <row r="530" spans="1:12" x14ac:dyDescent="0.25">
      <c r="A530" t="s">
        <v>1846</v>
      </c>
      <c r="B530" t="str">
        <f>_xlfn.IFNA(_xlfn.XLOOKUP(Query1[[#This Row],[Contract Line Item Number (CLIN)]],'CPA New w POF'!$B$5:$B$3010,'CPA New w POF'!$C$5:$C$3010),"TBD")</f>
        <v>TR101PBWX86.3624A</v>
      </c>
      <c r="C530">
        <f>LEN(Query1[[#This Row],[CALCTRA Product Number]])</f>
        <v>17</v>
      </c>
      <c r="D530" t="s">
        <v>63</v>
      </c>
      <c r="E530" t="s">
        <v>312</v>
      </c>
      <c r="F530" t="s">
        <v>356</v>
      </c>
      <c r="G530" t="s">
        <v>470</v>
      </c>
      <c r="H530" t="s">
        <v>153</v>
      </c>
      <c r="I530" t="s">
        <v>154</v>
      </c>
      <c r="J530" t="s">
        <v>381</v>
      </c>
      <c r="K530" t="s">
        <v>155</v>
      </c>
      <c r="L530" s="54">
        <f>_xlfn.IFNA(_xlfn.XLOOKUP(Query1[[#This Row],[Contract Line Item Number (CLIN)]],'CPA New w POF'!$B$5:$B$3010,'CPA New w POF'!$Q$5:$Q$3010),"TBD")</f>
        <v>52.23</v>
      </c>
    </row>
    <row r="531" spans="1:12" x14ac:dyDescent="0.25">
      <c r="A531" t="s">
        <v>1850</v>
      </c>
      <c r="B531" t="str">
        <f>_xlfn.IFNA(_xlfn.XLOOKUP(Query1[[#This Row],[Contract Line Item Number (CLIN)]],'CPA New w POF'!$B$5:$B$3010,'CPA New w POF'!$C$5:$C$3010),"TBD")</f>
        <v>TR101PBWX86.3036A</v>
      </c>
      <c r="C531">
        <f>LEN(Query1[[#This Row],[CALCTRA Product Number]])</f>
        <v>17</v>
      </c>
      <c r="D531" t="s">
        <v>1848</v>
      </c>
      <c r="E531" t="s">
        <v>1849</v>
      </c>
      <c r="F531" t="s">
        <v>356</v>
      </c>
      <c r="G531" t="s">
        <v>617</v>
      </c>
      <c r="H531" t="s">
        <v>153</v>
      </c>
      <c r="I531" t="s">
        <v>154</v>
      </c>
      <c r="J531" t="s">
        <v>381</v>
      </c>
      <c r="K531" t="s">
        <v>155</v>
      </c>
      <c r="L531" s="54">
        <f>_xlfn.IFNA(_xlfn.XLOOKUP(Query1[[#This Row],[Contract Line Item Number (CLIN)]],'CPA New w POF'!$B$5:$B$3010,'CPA New w POF'!$Q$5:$Q$3010),"TBD")</f>
        <v>60.16</v>
      </c>
    </row>
    <row r="532" spans="1:12" x14ac:dyDescent="0.25">
      <c r="A532" t="s">
        <v>1867</v>
      </c>
      <c r="B532" t="str">
        <f>_xlfn.IFNA(_xlfn.XLOOKUP(Query1[[#This Row],[Contract Line Item Number (CLIN)]],'CPA New w POF'!$B$5:$B$3010,'CPA New w POF'!$C$5:$C$3010),"TBD")</f>
        <v>TR101PBWX86.3042B</v>
      </c>
      <c r="C532">
        <f>LEN(Query1[[#This Row],[CALCTRA Product Number]])</f>
        <v>17</v>
      </c>
      <c r="D532" t="s">
        <v>1868</v>
      </c>
      <c r="E532" t="s">
        <v>1869</v>
      </c>
      <c r="F532" t="s">
        <v>356</v>
      </c>
      <c r="G532" t="s">
        <v>1858</v>
      </c>
      <c r="H532" t="s">
        <v>153</v>
      </c>
      <c r="I532" t="s">
        <v>154</v>
      </c>
      <c r="J532" t="s">
        <v>381</v>
      </c>
      <c r="K532" t="s">
        <v>155</v>
      </c>
      <c r="L532" s="54">
        <f>_xlfn.IFNA(_xlfn.XLOOKUP(Query1[[#This Row],[Contract Line Item Number (CLIN)]],'CPA New w POF'!$B$5:$B$3010,'CPA New w POF'!$Q$5:$Q$3010),"TBD")</f>
        <v>70.37</v>
      </c>
    </row>
    <row r="533" spans="1:12" x14ac:dyDescent="0.25">
      <c r="A533" t="s">
        <v>1870</v>
      </c>
      <c r="B533" t="str">
        <f>_xlfn.IFNA(_xlfn.XLOOKUP(Query1[[#This Row],[Contract Line Item Number (CLIN)]],'CPA New w POF'!$B$5:$B$3010,'CPA New w POF'!$C$5:$C$3010),"TBD")</f>
        <v>TR101PGBW86.3036A</v>
      </c>
      <c r="C533">
        <f>LEN(Query1[[#This Row],[CALCTRA Product Number]])</f>
        <v>17</v>
      </c>
      <c r="D533" t="s">
        <v>1871</v>
      </c>
      <c r="E533" t="s">
        <v>1872</v>
      </c>
      <c r="F533" t="s">
        <v>356</v>
      </c>
      <c r="G533" t="s">
        <v>617</v>
      </c>
      <c r="H533" t="s">
        <v>1873</v>
      </c>
      <c r="I533" t="s">
        <v>154</v>
      </c>
      <c r="J533" t="s">
        <v>381</v>
      </c>
      <c r="K533" t="s">
        <v>155</v>
      </c>
      <c r="L533" s="54">
        <f>_xlfn.IFNA(_xlfn.XLOOKUP(Query1[[#This Row],[Contract Line Item Number (CLIN)]],'CPA New w POF'!$B$5:$B$3010,'CPA New w POF'!$Q$5:$Q$3010),"TBD")</f>
        <v>60.16</v>
      </c>
    </row>
    <row r="534" spans="1:12" x14ac:dyDescent="0.25">
      <c r="A534" t="s">
        <v>1879</v>
      </c>
      <c r="B534" t="str">
        <f>_xlfn.IFNA(_xlfn.XLOOKUP(Query1[[#This Row],[Contract Line Item Number (CLIN)]],'CPA New w POF'!$B$5:$B$3010,'CPA New w POF'!$C$5:$C$3010),"TBD")</f>
        <v>TR101PBWX86.4230A</v>
      </c>
      <c r="C534">
        <f>LEN(Query1[[#This Row],[CALCTRA Product Number]])</f>
        <v>17</v>
      </c>
      <c r="D534" t="s">
        <v>1877</v>
      </c>
      <c r="E534" t="s">
        <v>1878</v>
      </c>
      <c r="F534" t="s">
        <v>356</v>
      </c>
      <c r="G534" t="s">
        <v>1880</v>
      </c>
      <c r="H534" t="s">
        <v>153</v>
      </c>
      <c r="I534" t="s">
        <v>154</v>
      </c>
      <c r="J534" t="s">
        <v>381</v>
      </c>
      <c r="K534" t="s">
        <v>155</v>
      </c>
      <c r="L534" s="54">
        <f>_xlfn.IFNA(_xlfn.XLOOKUP(Query1[[#This Row],[Contract Line Item Number (CLIN)]],'CPA New w POF'!$B$5:$B$3010,'CPA New w POF'!$Q$5:$Q$3010),"TBD")</f>
        <v>71.5</v>
      </c>
    </row>
    <row r="535" spans="1:12" x14ac:dyDescent="0.25">
      <c r="A535" t="s">
        <v>1881</v>
      </c>
      <c r="B535" t="str">
        <f>_xlfn.IFNA(_xlfn.XLOOKUP(Query1[[#This Row],[Contract Line Item Number (CLIN)]],'CPA New w POF'!$B$5:$B$3010,'CPA New w POF'!$C$5:$C$3010),"TBD")</f>
        <v>TR101PBWX86.3642A</v>
      </c>
      <c r="C535">
        <f>LEN(Query1[[#This Row],[CALCTRA Product Number]])</f>
        <v>17</v>
      </c>
      <c r="D535" t="s">
        <v>1882</v>
      </c>
      <c r="E535" t="s">
        <v>1883</v>
      </c>
      <c r="F535" t="s">
        <v>356</v>
      </c>
      <c r="G535" t="s">
        <v>1884</v>
      </c>
      <c r="H535" t="s">
        <v>153</v>
      </c>
      <c r="I535" t="s">
        <v>154</v>
      </c>
      <c r="J535" t="s">
        <v>381</v>
      </c>
      <c r="K535" t="s">
        <v>155</v>
      </c>
      <c r="L535" s="54">
        <f>_xlfn.IFNA(_xlfn.XLOOKUP(Query1[[#This Row],[Contract Line Item Number (CLIN)]],'CPA New w POF'!$B$5:$B$3010,'CPA New w POF'!$Q$5:$Q$3010),"TBD")</f>
        <v>85.11</v>
      </c>
    </row>
    <row r="536" spans="1:12" x14ac:dyDescent="0.25">
      <c r="A536" t="s">
        <v>1885</v>
      </c>
      <c r="B536" t="str">
        <f>_xlfn.IFNA(_xlfn.XLOOKUP(Query1[[#This Row],[Contract Line Item Number (CLIN)]],'CPA New w POF'!$B$5:$B$3010,'CPA New w POF'!$C$5:$C$3010),"TBD")</f>
        <v>TR101PBWX86.6024A</v>
      </c>
      <c r="C536">
        <f>LEN(Query1[[#This Row],[CALCTRA Product Number]])</f>
        <v>17</v>
      </c>
      <c r="D536" t="s">
        <v>1886</v>
      </c>
      <c r="E536" t="s">
        <v>1887</v>
      </c>
      <c r="F536" t="s">
        <v>356</v>
      </c>
      <c r="G536" t="s">
        <v>1888</v>
      </c>
      <c r="H536" t="s">
        <v>153</v>
      </c>
      <c r="I536" t="s">
        <v>154</v>
      </c>
      <c r="J536" t="s">
        <v>378</v>
      </c>
      <c r="K536" t="s">
        <v>155</v>
      </c>
      <c r="L536" s="54">
        <f>_xlfn.IFNA(_xlfn.XLOOKUP(Query1[[#This Row],[Contract Line Item Number (CLIN)]],'CPA New w POF'!$B$5:$B$3010,'CPA New w POF'!$Q$5:$Q$3010),"TBD")</f>
        <v>368.52</v>
      </c>
    </row>
    <row r="537" spans="1:12" x14ac:dyDescent="0.25">
      <c r="A537" t="s">
        <v>1891</v>
      </c>
      <c r="B537" t="str">
        <f>_xlfn.IFNA(_xlfn.XLOOKUP(Query1[[#This Row],[Contract Line Item Number (CLIN)]],'CPA New w POF'!$B$5:$B$3010,'CPA New w POF'!$C$5:$C$3010),"TBD")</f>
        <v>TR101PMUL86.3030A</v>
      </c>
      <c r="C537">
        <f>LEN(Query1[[#This Row],[CALCTRA Product Number]])</f>
        <v>17</v>
      </c>
      <c r="D537" t="s">
        <v>1892</v>
      </c>
      <c r="E537" t="s">
        <v>1893</v>
      </c>
      <c r="F537" t="s">
        <v>356</v>
      </c>
      <c r="G537" t="s">
        <v>421</v>
      </c>
      <c r="H537" t="s">
        <v>1894</v>
      </c>
      <c r="I537" t="s">
        <v>154</v>
      </c>
      <c r="J537" t="s">
        <v>381</v>
      </c>
      <c r="K537" t="s">
        <v>155</v>
      </c>
      <c r="L537" s="54">
        <f>_xlfn.IFNA(_xlfn.XLOOKUP(Query1[[#This Row],[Contract Line Item Number (CLIN)]],'CPA New w POF'!$B$5:$B$3010,'CPA New w POF'!$Q$5:$Q$3010),"TBD")</f>
        <v>53.36</v>
      </c>
    </row>
    <row r="538" spans="1:12" x14ac:dyDescent="0.25">
      <c r="A538" t="s">
        <v>1909</v>
      </c>
      <c r="B538" t="str">
        <f>_xlfn.IFNA(_xlfn.XLOOKUP(Query1[[#This Row],[Contract Line Item Number (CLIN)]],'CPA New w POF'!$B$5:$B$3010,'CPA New w POF'!$C$5:$C$3010),"TBD")</f>
        <v>TR102PBWX86.2424A</v>
      </c>
      <c r="C538">
        <f>LEN(Query1[[#This Row],[CALCTRA Product Number]])</f>
        <v>17</v>
      </c>
      <c r="D538" t="s">
        <v>32</v>
      </c>
      <c r="E538" t="s">
        <v>1910</v>
      </c>
      <c r="F538" t="s">
        <v>356</v>
      </c>
      <c r="G538" t="s">
        <v>741</v>
      </c>
      <c r="H538" t="s">
        <v>153</v>
      </c>
      <c r="I538" t="s">
        <v>154</v>
      </c>
      <c r="J538" t="s">
        <v>381</v>
      </c>
      <c r="K538" t="s">
        <v>155</v>
      </c>
      <c r="L538" s="54">
        <f>_xlfn.IFNA(_xlfn.XLOOKUP(Query1[[#This Row],[Contract Line Item Number (CLIN)]],'CPA New w POF'!$B$5:$B$3010,'CPA New w POF'!$Q$5:$Q$3010),"TBD")</f>
        <v>35.22</v>
      </c>
    </row>
    <row r="539" spans="1:12" x14ac:dyDescent="0.25">
      <c r="A539" t="s">
        <v>1911</v>
      </c>
      <c r="B539" t="str">
        <f>_xlfn.IFNA(_xlfn.XLOOKUP(Query1[[#This Row],[Contract Line Item Number (CLIN)]],'CPA New w POF'!$B$5:$B$3010,'CPA New w POF'!$C$5:$C$3010),"TBD")</f>
        <v>TR102PBWX86.2418B</v>
      </c>
      <c r="C539">
        <f>LEN(Query1[[#This Row],[CALCTRA Product Number]])</f>
        <v>17</v>
      </c>
      <c r="D539" t="s">
        <v>32</v>
      </c>
      <c r="E539" t="s">
        <v>1912</v>
      </c>
      <c r="F539" t="s">
        <v>356</v>
      </c>
      <c r="G539" t="s">
        <v>521</v>
      </c>
      <c r="H539" t="s">
        <v>153</v>
      </c>
      <c r="I539" t="s">
        <v>154</v>
      </c>
      <c r="J539" t="s">
        <v>381</v>
      </c>
      <c r="K539" t="s">
        <v>155</v>
      </c>
      <c r="L539" s="54">
        <f>_xlfn.IFNA(_xlfn.XLOOKUP(Query1[[#This Row],[Contract Line Item Number (CLIN)]],'CPA New w POF'!$B$5:$B$3010,'CPA New w POF'!$Q$5:$Q$3010),"TBD")</f>
        <v>28.42</v>
      </c>
    </row>
    <row r="540" spans="1:12" x14ac:dyDescent="0.25">
      <c r="A540" t="s">
        <v>1913</v>
      </c>
      <c r="B540" t="str">
        <f>_xlfn.IFNA(_xlfn.XLOOKUP(Query1[[#This Row],[Contract Line Item Number (CLIN)]],'CPA New w POF'!$B$5:$B$3010,'CPA New w POF'!$C$5:$C$3010),"TBD")</f>
        <v>TR102PWBX86.1218A</v>
      </c>
      <c r="C540">
        <f>LEN(Query1[[#This Row],[CALCTRA Product Number]])</f>
        <v>17</v>
      </c>
      <c r="D540" t="s">
        <v>1914</v>
      </c>
      <c r="E540" t="s">
        <v>1915</v>
      </c>
      <c r="F540" t="s">
        <v>356</v>
      </c>
      <c r="G540" t="s">
        <v>541</v>
      </c>
      <c r="H540" t="s">
        <v>153</v>
      </c>
      <c r="I540" t="s">
        <v>154</v>
      </c>
      <c r="J540" t="s">
        <v>381</v>
      </c>
      <c r="K540" t="s">
        <v>155</v>
      </c>
      <c r="L540" s="54">
        <f>_xlfn.IFNA(_xlfn.XLOOKUP(Query1[[#This Row],[Contract Line Item Number (CLIN)]],'CPA New w POF'!$B$5:$B$3010,'CPA New w POF'!$Q$5:$Q$3010),"TBD")</f>
        <v>14.82</v>
      </c>
    </row>
    <row r="541" spans="1:12" x14ac:dyDescent="0.25">
      <c r="A541" t="s">
        <v>1916</v>
      </c>
      <c r="B541" t="str">
        <f>_xlfn.IFNA(_xlfn.XLOOKUP(Query1[[#This Row],[Contract Line Item Number (CLIN)]],'CPA New w POF'!$B$5:$B$3010,'CPA New w POF'!$C$5:$C$3010),"TBD")</f>
        <v>TR102PBRW86.2430A</v>
      </c>
      <c r="C541">
        <f>LEN(Query1[[#This Row],[CALCTRA Product Number]])</f>
        <v>17</v>
      </c>
      <c r="D541" t="s">
        <v>1917</v>
      </c>
      <c r="E541" t="s">
        <v>1918</v>
      </c>
      <c r="F541" t="s">
        <v>356</v>
      </c>
      <c r="G541" t="s">
        <v>615</v>
      </c>
      <c r="H541" t="s">
        <v>1862</v>
      </c>
      <c r="I541" t="s">
        <v>154</v>
      </c>
      <c r="J541" t="s">
        <v>381</v>
      </c>
      <c r="K541" t="s">
        <v>155</v>
      </c>
      <c r="L541" s="54">
        <f>_xlfn.IFNA(_xlfn.XLOOKUP(Query1[[#This Row],[Contract Line Item Number (CLIN)]],'CPA New w POF'!$B$5:$B$3010,'CPA New w POF'!$Q$5:$Q$3010),"TBD")</f>
        <v>43.16</v>
      </c>
    </row>
    <row r="542" spans="1:12" x14ac:dyDescent="0.25">
      <c r="A542" t="s">
        <v>1920</v>
      </c>
      <c r="B542" t="str">
        <f>_xlfn.IFNA(_xlfn.XLOOKUP(Query1[[#This Row],[Contract Line Item Number (CLIN)]],'CPA New w POF'!$B$5:$B$3010,'CPA New w POF'!$C$5:$C$3010),"TBD")</f>
        <v>TR102PBWX86.0915A</v>
      </c>
      <c r="C542">
        <f>LEN(Query1[[#This Row],[CALCTRA Product Number]])</f>
        <v>17</v>
      </c>
      <c r="D542" t="s">
        <v>1921</v>
      </c>
      <c r="E542" t="s">
        <v>1922</v>
      </c>
      <c r="F542" t="s">
        <v>356</v>
      </c>
      <c r="G542" t="s">
        <v>1923</v>
      </c>
      <c r="H542" t="s">
        <v>153</v>
      </c>
      <c r="I542" t="s">
        <v>154</v>
      </c>
      <c r="J542" t="s">
        <v>381</v>
      </c>
      <c r="K542" t="s">
        <v>155</v>
      </c>
      <c r="L542" s="54">
        <f>_xlfn.IFNA(_xlfn.XLOOKUP(Query1[[#This Row],[Contract Line Item Number (CLIN)]],'CPA New w POF'!$B$5:$B$3010,'CPA New w POF'!$Q$5:$Q$3010),"TBD")</f>
        <v>12.55</v>
      </c>
    </row>
    <row r="543" spans="1:12" x14ac:dyDescent="0.25">
      <c r="A543" t="s">
        <v>1926</v>
      </c>
      <c r="B543" t="str">
        <f>_xlfn.IFNA(_xlfn.XLOOKUP(Query1[[#This Row],[Contract Line Item Number (CLIN)]],'CPA New w POF'!$B$5:$B$3010,'CPA New w POF'!$C$5:$C$3010),"TBD")</f>
        <v>TR102PBWX86.0915B</v>
      </c>
      <c r="C543">
        <f>LEN(Query1[[#This Row],[CALCTRA Product Number]])</f>
        <v>17</v>
      </c>
      <c r="D543" t="s">
        <v>1927</v>
      </c>
      <c r="E543" t="s">
        <v>1928</v>
      </c>
      <c r="F543" t="s">
        <v>356</v>
      </c>
      <c r="G543" t="s">
        <v>1923</v>
      </c>
      <c r="H543" t="s">
        <v>153</v>
      </c>
      <c r="I543" t="s">
        <v>154</v>
      </c>
      <c r="J543" t="s">
        <v>381</v>
      </c>
      <c r="K543" t="s">
        <v>155</v>
      </c>
      <c r="L543" s="54">
        <f>_xlfn.IFNA(_xlfn.XLOOKUP(Query1[[#This Row],[Contract Line Item Number (CLIN)]],'CPA New w POF'!$B$5:$B$3010,'CPA New w POF'!$Q$5:$Q$3010),"TBD")</f>
        <v>12.55</v>
      </c>
    </row>
    <row r="544" spans="1:12" x14ac:dyDescent="0.25">
      <c r="A544" t="s">
        <v>1937</v>
      </c>
      <c r="B544" t="str">
        <f>_xlfn.IFNA(_xlfn.XLOOKUP(Query1[[#This Row],[Contract Line Item Number (CLIN)]],'CPA New w POF'!$B$5:$B$3010,'CPA New w POF'!$C$5:$C$3010),"TBD")</f>
        <v>TR103PBWX86.3036A</v>
      </c>
      <c r="C544">
        <f>LEN(Query1[[#This Row],[CALCTRA Product Number]])</f>
        <v>17</v>
      </c>
      <c r="D544" t="s">
        <v>1938</v>
      </c>
      <c r="E544" t="s">
        <v>1939</v>
      </c>
      <c r="F544" t="s">
        <v>356</v>
      </c>
      <c r="G544" t="s">
        <v>617</v>
      </c>
      <c r="H544" t="s">
        <v>153</v>
      </c>
      <c r="I544" t="s">
        <v>154</v>
      </c>
      <c r="J544" t="s">
        <v>381</v>
      </c>
      <c r="K544" t="s">
        <v>155</v>
      </c>
      <c r="L544" s="54">
        <f>_xlfn.IFNA(_xlfn.XLOOKUP(Query1[[#This Row],[Contract Line Item Number (CLIN)]],'CPA New w POF'!$B$5:$B$3010,'CPA New w POF'!$Q$5:$Q$3010),"TBD")</f>
        <v>60.16</v>
      </c>
    </row>
    <row r="545" spans="1:12" x14ac:dyDescent="0.25">
      <c r="A545" t="s">
        <v>1940</v>
      </c>
      <c r="B545" t="str">
        <f>_xlfn.IFNA(_xlfn.XLOOKUP(Query1[[#This Row],[Contract Line Item Number (CLIN)]],'CPA New w POF'!$B$5:$B$3010,'CPA New w POF'!$C$5:$C$3010),"TBD")</f>
        <v>TR103PBWX86.2409A</v>
      </c>
      <c r="C545">
        <f>LEN(Query1[[#This Row],[CALCTRA Product Number]])</f>
        <v>17</v>
      </c>
      <c r="D545" t="s">
        <v>148</v>
      </c>
      <c r="E545" t="s">
        <v>264</v>
      </c>
      <c r="F545" t="s">
        <v>356</v>
      </c>
      <c r="G545" t="s">
        <v>1835</v>
      </c>
      <c r="H545" t="s">
        <v>153</v>
      </c>
      <c r="I545" t="s">
        <v>154</v>
      </c>
      <c r="J545" t="s">
        <v>381</v>
      </c>
      <c r="K545" t="s">
        <v>155</v>
      </c>
      <c r="L545" s="54">
        <f>_xlfn.IFNA(_xlfn.XLOOKUP(Query1[[#This Row],[Contract Line Item Number (CLIN)]],'CPA New w POF'!$B$5:$B$3010,'CPA New w POF'!$Q$5:$Q$3010),"TBD")</f>
        <v>13.68</v>
      </c>
    </row>
    <row r="546" spans="1:12" x14ac:dyDescent="0.25">
      <c r="A546" t="s">
        <v>1941</v>
      </c>
      <c r="B546" t="str">
        <f>_xlfn.IFNA(_xlfn.XLOOKUP(Query1[[#This Row],[Contract Line Item Number (CLIN)]],'CPA New w POF'!$B$5:$B$3010,'CPA New w POF'!$C$5:$C$3010),"TBD")</f>
        <v>TR103PBWX86.0912B</v>
      </c>
      <c r="C546">
        <f>LEN(Query1[[#This Row],[CALCTRA Product Number]])</f>
        <v>17</v>
      </c>
      <c r="D546" t="s">
        <v>1942</v>
      </c>
      <c r="E546" t="s">
        <v>1943</v>
      </c>
      <c r="F546" t="s">
        <v>356</v>
      </c>
      <c r="G546" t="s">
        <v>1925</v>
      </c>
      <c r="H546" t="s">
        <v>153</v>
      </c>
      <c r="I546" t="s">
        <v>154</v>
      </c>
      <c r="J546" t="s">
        <v>381</v>
      </c>
      <c r="K546" t="s">
        <v>155</v>
      </c>
      <c r="L546" s="54">
        <f>_xlfn.IFNA(_xlfn.XLOOKUP(Query1[[#This Row],[Contract Line Item Number (CLIN)]],'CPA New w POF'!$B$5:$B$3010,'CPA New w POF'!$Q$5:$Q$3010),"TBD")</f>
        <v>12.55</v>
      </c>
    </row>
    <row r="547" spans="1:12" x14ac:dyDescent="0.25">
      <c r="A547" t="s">
        <v>1953</v>
      </c>
      <c r="B547" t="str">
        <f>_xlfn.IFNA(_xlfn.XLOOKUP(Query1[[#This Row],[Contract Line Item Number (CLIN)]],'CPA New w POF'!$B$5:$B$3010,'CPA New w POF'!$C$5:$C$3010),"TBD")</f>
        <v>TR104PGBW86.0912A</v>
      </c>
      <c r="C547">
        <f>LEN(Query1[[#This Row],[CALCTRA Product Number]])</f>
        <v>17</v>
      </c>
      <c r="D547" t="s">
        <v>1954</v>
      </c>
      <c r="E547" t="s">
        <v>1955</v>
      </c>
      <c r="F547" t="s">
        <v>356</v>
      </c>
      <c r="G547" t="s">
        <v>1925</v>
      </c>
      <c r="H547" t="s">
        <v>1873</v>
      </c>
      <c r="I547" t="s">
        <v>154</v>
      </c>
      <c r="J547" t="s">
        <v>381</v>
      </c>
      <c r="K547" t="s">
        <v>155</v>
      </c>
      <c r="L547" s="54">
        <f>_xlfn.IFNA(_xlfn.XLOOKUP(Query1[[#This Row],[Contract Line Item Number (CLIN)]],'CPA New w POF'!$B$5:$B$3010,'CPA New w POF'!$Q$5:$Q$3010),"TBD")</f>
        <v>12.55</v>
      </c>
    </row>
    <row r="548" spans="1:12" x14ac:dyDescent="0.25">
      <c r="A548" t="s">
        <v>1965</v>
      </c>
      <c r="B548" t="str">
        <f>_xlfn.IFNA(_xlfn.XLOOKUP(Query1[[#This Row],[Contract Line Item Number (CLIN)]],'CPA New w POF'!$B$5:$B$3010,'CPA New w POF'!$C$5:$C$3010),"TBD")</f>
        <v>TR104PBWX86.2418A</v>
      </c>
      <c r="C548">
        <f>LEN(Query1[[#This Row],[CALCTRA Product Number]])</f>
        <v>17</v>
      </c>
      <c r="D548" t="s">
        <v>1963</v>
      </c>
      <c r="E548" t="s">
        <v>1964</v>
      </c>
      <c r="F548" t="s">
        <v>356</v>
      </c>
      <c r="G548" t="s">
        <v>521</v>
      </c>
      <c r="H548" t="s">
        <v>153</v>
      </c>
      <c r="I548" t="s">
        <v>154</v>
      </c>
      <c r="J548" t="s">
        <v>381</v>
      </c>
      <c r="K548" t="s">
        <v>155</v>
      </c>
      <c r="L548" s="54">
        <f>_xlfn.IFNA(_xlfn.XLOOKUP(Query1[[#This Row],[Contract Line Item Number (CLIN)]],'CPA New w POF'!$B$5:$B$3010,'CPA New w POF'!$Q$5:$Q$3010),"TBD")</f>
        <v>29.56</v>
      </c>
    </row>
    <row r="549" spans="1:12" x14ac:dyDescent="0.25">
      <c r="A549" t="s">
        <v>1966</v>
      </c>
      <c r="B549" t="str">
        <f>_xlfn.IFNA(_xlfn.XLOOKUP(Query1[[#This Row],[Contract Line Item Number (CLIN)]],'CPA New w POF'!$B$5:$B$3010,'CPA New w POF'!$C$5:$C$3010),"TBD")</f>
        <v>TR104PBWX86.3020A</v>
      </c>
      <c r="C549">
        <f>LEN(Query1[[#This Row],[CALCTRA Product Number]])</f>
        <v>17</v>
      </c>
      <c r="D549" t="s">
        <v>1963</v>
      </c>
      <c r="E549" t="s">
        <v>1964</v>
      </c>
      <c r="F549" t="s">
        <v>356</v>
      </c>
      <c r="G549" t="s">
        <v>1933</v>
      </c>
      <c r="H549" t="s">
        <v>153</v>
      </c>
      <c r="I549" t="s">
        <v>154</v>
      </c>
      <c r="J549" t="s">
        <v>381</v>
      </c>
      <c r="K549" t="s">
        <v>155</v>
      </c>
      <c r="L549" s="54">
        <f>_xlfn.IFNA(_xlfn.XLOOKUP(Query1[[#This Row],[Contract Line Item Number (CLIN)]],'CPA New w POF'!$B$5:$B$3010,'CPA New w POF'!$Q$5:$Q$3010),"TBD")</f>
        <v>42.59</v>
      </c>
    </row>
    <row r="550" spans="1:12" x14ac:dyDescent="0.25">
      <c r="A550" t="s">
        <v>1967</v>
      </c>
      <c r="B550" t="str">
        <f>_xlfn.IFNA(_xlfn.XLOOKUP(Query1[[#This Row],[Contract Line Item Number (CLIN)]],'CPA New w POF'!$B$5:$B$3010,'CPA New w POF'!$C$5:$C$3010),"TBD")</f>
        <v>TR104PBWX88.4830A</v>
      </c>
      <c r="C550">
        <f>LEN(Query1[[#This Row],[CALCTRA Product Number]])</f>
        <v>17</v>
      </c>
      <c r="D550" t="s">
        <v>1963</v>
      </c>
      <c r="E550" t="s">
        <v>1964</v>
      </c>
      <c r="F550" t="s">
        <v>356</v>
      </c>
      <c r="G550" t="s">
        <v>395</v>
      </c>
      <c r="H550" t="s">
        <v>153</v>
      </c>
      <c r="I550" t="s">
        <v>154</v>
      </c>
      <c r="J550" t="s">
        <v>388</v>
      </c>
      <c r="K550" t="s">
        <v>155</v>
      </c>
      <c r="L550" s="54">
        <f>_xlfn.IFNA(_xlfn.XLOOKUP(Query1[[#This Row],[Contract Line Item Number (CLIN)]],'CPA New w POF'!$B$5:$B$3010,'CPA New w POF'!$Q$5:$Q$3010),"TBD")</f>
        <v>90.77</v>
      </c>
    </row>
    <row r="551" spans="1:12" x14ac:dyDescent="0.25">
      <c r="A551" t="s">
        <v>1974</v>
      </c>
      <c r="B551" t="str">
        <f>_xlfn.IFNA(_xlfn.XLOOKUP(Query1[[#This Row],[Contract Line Item Number (CLIN)]],'CPA New w POF'!$B$5:$B$3010,'CPA New w POF'!$C$5:$C$3010),"TBD")</f>
        <v>TR105PBWX86.2418A</v>
      </c>
      <c r="C551">
        <f>LEN(Query1[[#This Row],[CALCTRA Product Number]])</f>
        <v>17</v>
      </c>
      <c r="D551" t="s">
        <v>1972</v>
      </c>
      <c r="E551" t="s">
        <v>1973</v>
      </c>
      <c r="F551" t="s">
        <v>356</v>
      </c>
      <c r="G551" t="s">
        <v>521</v>
      </c>
      <c r="H551" t="s">
        <v>153</v>
      </c>
      <c r="I551" t="s">
        <v>154</v>
      </c>
      <c r="J551" t="s">
        <v>381</v>
      </c>
      <c r="K551" t="s">
        <v>155</v>
      </c>
      <c r="L551" s="54">
        <f>_xlfn.IFNA(_xlfn.XLOOKUP(Query1[[#This Row],[Contract Line Item Number (CLIN)]],'CPA New w POF'!$B$5:$B$3010,'CPA New w POF'!$Q$5:$Q$3010),"TBD")</f>
        <v>28.42</v>
      </c>
    </row>
    <row r="552" spans="1:12" x14ac:dyDescent="0.25">
      <c r="A552" t="s">
        <v>1975</v>
      </c>
      <c r="B552" t="str">
        <f>_xlfn.IFNA(_xlfn.XLOOKUP(Query1[[#This Row],[Contract Line Item Number (CLIN)]],'CPA New w POF'!$B$5:$B$3010,'CPA New w POF'!$C$5:$C$3010),"TBD")</f>
        <v>TR105PBWX86.3020A</v>
      </c>
      <c r="C552">
        <f>LEN(Query1[[#This Row],[CALCTRA Product Number]])</f>
        <v>17</v>
      </c>
      <c r="D552" t="s">
        <v>1972</v>
      </c>
      <c r="E552" t="s">
        <v>1973</v>
      </c>
      <c r="F552" t="s">
        <v>356</v>
      </c>
      <c r="G552" t="s">
        <v>1933</v>
      </c>
      <c r="H552" t="s">
        <v>153</v>
      </c>
      <c r="I552" t="s">
        <v>154</v>
      </c>
      <c r="J552" t="s">
        <v>381</v>
      </c>
      <c r="K552" t="s">
        <v>155</v>
      </c>
      <c r="L552" s="54">
        <f>_xlfn.IFNA(_xlfn.XLOOKUP(Query1[[#This Row],[Contract Line Item Number (CLIN)]],'CPA New w POF'!$B$5:$B$3010,'CPA New w POF'!$Q$5:$Q$3010),"TBD")</f>
        <v>42.59</v>
      </c>
    </row>
    <row r="553" spans="1:12" x14ac:dyDescent="0.25">
      <c r="A553" t="s">
        <v>1976</v>
      </c>
      <c r="B553" t="str">
        <f>_xlfn.IFNA(_xlfn.XLOOKUP(Query1[[#This Row],[Contract Line Item Number (CLIN)]],'CPA New w POF'!$B$5:$B$3010,'CPA New w POF'!$C$5:$C$3010),"TBD")</f>
        <v>TR105PBWX88.4830A</v>
      </c>
      <c r="C553">
        <f>LEN(Query1[[#This Row],[CALCTRA Product Number]])</f>
        <v>17</v>
      </c>
      <c r="D553" t="s">
        <v>1972</v>
      </c>
      <c r="E553" t="s">
        <v>1973</v>
      </c>
      <c r="F553" t="s">
        <v>356</v>
      </c>
      <c r="G553" t="s">
        <v>395</v>
      </c>
      <c r="H553" t="s">
        <v>153</v>
      </c>
      <c r="I553" t="s">
        <v>154</v>
      </c>
      <c r="J553" t="s">
        <v>388</v>
      </c>
      <c r="K553" t="s">
        <v>155</v>
      </c>
      <c r="L553" s="54">
        <f>_xlfn.IFNA(_xlfn.XLOOKUP(Query1[[#This Row],[Contract Line Item Number (CLIN)]],'CPA New w POF'!$B$5:$B$3010,'CPA New w POF'!$Q$5:$Q$3010),"TBD")</f>
        <v>90.77</v>
      </c>
    </row>
    <row r="554" spans="1:12" x14ac:dyDescent="0.25">
      <c r="A554" t="s">
        <v>1977</v>
      </c>
      <c r="B554" t="str">
        <f>_xlfn.IFNA(_xlfn.XLOOKUP(Query1[[#This Row],[Contract Line Item Number (CLIN)]],'CPA New w POF'!$B$5:$B$3010,'CPA New w POF'!$C$5:$C$3010),"TBD")</f>
        <v>TR106PBWX86.3648A</v>
      </c>
      <c r="C554">
        <f>LEN(Query1[[#This Row],[CALCTRA Product Number]])</f>
        <v>17</v>
      </c>
      <c r="D554" t="s">
        <v>29</v>
      </c>
      <c r="E554" t="s">
        <v>1978</v>
      </c>
      <c r="F554" t="s">
        <v>356</v>
      </c>
      <c r="G554" t="s">
        <v>619</v>
      </c>
      <c r="H554" t="s">
        <v>153</v>
      </c>
      <c r="I554" t="s">
        <v>154</v>
      </c>
      <c r="J554" t="s">
        <v>381</v>
      </c>
      <c r="K554" t="s">
        <v>155</v>
      </c>
      <c r="L554" s="54">
        <f>_xlfn.IFNA(_xlfn.XLOOKUP(Query1[[#This Row],[Contract Line Item Number (CLIN)]],'CPA New w POF'!$B$5:$B$3010,'CPA New w POF'!$Q$5:$Q$3010),"TBD")</f>
        <v>90.77</v>
      </c>
    </row>
    <row r="555" spans="1:12" x14ac:dyDescent="0.25">
      <c r="A555" t="s">
        <v>1979</v>
      </c>
      <c r="B555" t="str">
        <f>_xlfn.IFNA(_xlfn.XLOOKUP(Query1[[#This Row],[Contract Line Item Number (CLIN)]],'CPA New w POF'!$B$5:$B$3010,'CPA New w POF'!$C$5:$C$3010),"TBD")</f>
        <v>TR106PBWX86.2436A</v>
      </c>
      <c r="C555">
        <f>LEN(Query1[[#This Row],[CALCTRA Product Number]])</f>
        <v>17</v>
      </c>
      <c r="D555" t="s">
        <v>29</v>
      </c>
      <c r="E555" t="s">
        <v>1978</v>
      </c>
      <c r="F555" t="s">
        <v>356</v>
      </c>
      <c r="G555" t="s">
        <v>1856</v>
      </c>
      <c r="H555" t="s">
        <v>153</v>
      </c>
      <c r="I555" t="s">
        <v>154</v>
      </c>
      <c r="J555" t="s">
        <v>381</v>
      </c>
      <c r="K555" t="s">
        <v>155</v>
      </c>
      <c r="L555" s="54">
        <f>_xlfn.IFNA(_xlfn.XLOOKUP(Query1[[#This Row],[Contract Line Item Number (CLIN)]],'CPA New w POF'!$B$5:$B$3010,'CPA New w POF'!$Q$5:$Q$3010),"TBD")</f>
        <v>51.09</v>
      </c>
    </row>
    <row r="556" spans="1:12" x14ac:dyDescent="0.25">
      <c r="A556" t="s">
        <v>1982</v>
      </c>
      <c r="B556" t="str">
        <f>_xlfn.IFNA(_xlfn.XLOOKUP(Query1[[#This Row],[Contract Line Item Number (CLIN)]],'CPA New w POF'!$B$5:$B$3010,'CPA New w POF'!$C$5:$C$3010),"TBD")</f>
        <v>TR107PBWX86.2430A</v>
      </c>
      <c r="C556">
        <f>LEN(Query1[[#This Row],[CALCTRA Product Number]])</f>
        <v>17</v>
      </c>
      <c r="D556" t="s">
        <v>30</v>
      </c>
      <c r="E556" t="s">
        <v>261</v>
      </c>
      <c r="F556" t="s">
        <v>356</v>
      </c>
      <c r="G556" t="s">
        <v>615</v>
      </c>
      <c r="H556" t="s">
        <v>153</v>
      </c>
      <c r="I556" t="s">
        <v>154</v>
      </c>
      <c r="J556" t="s">
        <v>381</v>
      </c>
      <c r="K556" t="s">
        <v>155</v>
      </c>
      <c r="L556" s="54">
        <f>_xlfn.IFNA(_xlfn.XLOOKUP(Query1[[#This Row],[Contract Line Item Number (CLIN)]],'CPA New w POF'!$B$5:$B$3010,'CPA New w POF'!$Q$5:$Q$3010),"TBD")</f>
        <v>43.16</v>
      </c>
    </row>
    <row r="557" spans="1:12" x14ac:dyDescent="0.25">
      <c r="A557" t="s">
        <v>1983</v>
      </c>
      <c r="B557" t="str">
        <f>_xlfn.IFNA(_xlfn.XLOOKUP(Query1[[#This Row],[Contract Line Item Number (CLIN)]],'CPA New w POF'!$B$5:$B$3010,'CPA New w POF'!$C$5:$C$3010),"TBD")</f>
        <v>TR107PRWX86.1818A</v>
      </c>
      <c r="C557">
        <f>LEN(Query1[[#This Row],[CALCTRA Product Number]])</f>
        <v>17</v>
      </c>
      <c r="D557" t="s">
        <v>1984</v>
      </c>
      <c r="E557" t="s">
        <v>1985</v>
      </c>
      <c r="F557" t="s">
        <v>356</v>
      </c>
      <c r="G557" t="s">
        <v>525</v>
      </c>
      <c r="H557" t="s">
        <v>1840</v>
      </c>
      <c r="I557" t="s">
        <v>154</v>
      </c>
      <c r="J557" t="s">
        <v>381</v>
      </c>
      <c r="K557" t="s">
        <v>155</v>
      </c>
      <c r="L557" s="54">
        <f>_xlfn.IFNA(_xlfn.XLOOKUP(Query1[[#This Row],[Contract Line Item Number (CLIN)]],'CPA New w POF'!$B$5:$B$3010,'CPA New w POF'!$Q$5:$Q$3010),"TBD")</f>
        <v>22.18</v>
      </c>
    </row>
    <row r="558" spans="1:12" x14ac:dyDescent="0.25">
      <c r="A558" t="s">
        <v>1989</v>
      </c>
      <c r="B558" t="str">
        <f>_xlfn.IFNA(_xlfn.XLOOKUP(Query1[[#This Row],[Contract Line Item Number (CLIN)]],'CPA New w POF'!$B$5:$B$3010,'CPA New w POF'!$C$5:$C$3010),"TBD")</f>
        <v>TR108PBWX86.3642A</v>
      </c>
      <c r="C558">
        <f>LEN(Query1[[#This Row],[CALCTRA Product Number]])</f>
        <v>17</v>
      </c>
      <c r="D558" t="s">
        <v>1987</v>
      </c>
      <c r="E558" t="s">
        <v>1988</v>
      </c>
      <c r="F558" t="s">
        <v>356</v>
      </c>
      <c r="G558" t="s">
        <v>1884</v>
      </c>
      <c r="H558" t="s">
        <v>153</v>
      </c>
      <c r="I558" t="s">
        <v>154</v>
      </c>
      <c r="J558" t="s">
        <v>381</v>
      </c>
      <c r="K558" t="s">
        <v>155</v>
      </c>
      <c r="L558" s="54">
        <f>_xlfn.IFNA(_xlfn.XLOOKUP(Query1[[#This Row],[Contract Line Item Number (CLIN)]],'CPA New w POF'!$B$5:$B$3010,'CPA New w POF'!$Q$5:$Q$3010),"TBD")</f>
        <v>85.11</v>
      </c>
    </row>
    <row r="559" spans="1:12" x14ac:dyDescent="0.25">
      <c r="A559" t="s">
        <v>1990</v>
      </c>
      <c r="B559" t="str">
        <f>_xlfn.IFNA(_xlfn.XLOOKUP(Query1[[#This Row],[Contract Line Item Number (CLIN)]],'CPA New w POF'!$B$5:$B$3010,'CPA New w POF'!$C$5:$C$3010),"TBD")</f>
        <v>TR108PWBX86.6072A</v>
      </c>
      <c r="C559">
        <f>LEN(Query1[[#This Row],[CALCTRA Product Number]])</f>
        <v>17</v>
      </c>
      <c r="D559" t="s">
        <v>1987</v>
      </c>
      <c r="E559" t="s">
        <v>1988</v>
      </c>
      <c r="F559" t="s">
        <v>356</v>
      </c>
      <c r="G559" t="s">
        <v>1991</v>
      </c>
      <c r="H559" t="s">
        <v>153</v>
      </c>
      <c r="I559" t="s">
        <v>154</v>
      </c>
      <c r="J559" t="s">
        <v>378</v>
      </c>
      <c r="K559" t="s">
        <v>155</v>
      </c>
      <c r="L559" s="54">
        <f>_xlfn.IFNA(_xlfn.XLOOKUP(Query1[[#This Row],[Contract Line Item Number (CLIN)]],'CPA New w POF'!$B$5:$B$3010,'CPA New w POF'!$Q$5:$Q$3010),"TBD")</f>
        <v>680.29</v>
      </c>
    </row>
    <row r="560" spans="1:12" x14ac:dyDescent="0.25">
      <c r="A560" t="s">
        <v>1992</v>
      </c>
      <c r="B560" t="str">
        <f>_xlfn.IFNA(_xlfn.XLOOKUP(Query1[[#This Row],[Contract Line Item Number (CLIN)]],'CPA New w POF'!$B$5:$B$3010,'CPA New w POF'!$C$5:$C$3010),"TBD")</f>
        <v>TR108PRWX86.1218A</v>
      </c>
      <c r="C560">
        <f>LEN(Query1[[#This Row],[CALCTRA Product Number]])</f>
        <v>17</v>
      </c>
      <c r="D560" t="s">
        <v>1993</v>
      </c>
      <c r="E560" t="s">
        <v>1994</v>
      </c>
      <c r="F560" t="s">
        <v>356</v>
      </c>
      <c r="G560" t="s">
        <v>541</v>
      </c>
      <c r="H560" t="s">
        <v>1840</v>
      </c>
      <c r="I560" t="s">
        <v>154</v>
      </c>
      <c r="J560" t="s">
        <v>381</v>
      </c>
      <c r="K560" t="s">
        <v>155</v>
      </c>
      <c r="L560" s="54">
        <f>_xlfn.IFNA(_xlfn.XLOOKUP(Query1[[#This Row],[Contract Line Item Number (CLIN)]],'CPA New w POF'!$B$5:$B$3010,'CPA New w POF'!$Q$5:$Q$3010),"TBD")</f>
        <v>14.81</v>
      </c>
    </row>
    <row r="561" spans="1:12" x14ac:dyDescent="0.25">
      <c r="A561" t="s">
        <v>1995</v>
      </c>
      <c r="B561" t="str">
        <f>_xlfn.IFNA(_xlfn.XLOOKUP(Query1[[#This Row],[Contract Line Item Number (CLIN)]],'CPA New w POF'!$B$5:$B$3010,'CPA New w POF'!$C$5:$C$3010),"TBD")</f>
        <v>TR109PGWX86.1206A</v>
      </c>
      <c r="C561">
        <f>LEN(Query1[[#This Row],[CALCTRA Product Number]])</f>
        <v>17</v>
      </c>
      <c r="D561" t="s">
        <v>1996</v>
      </c>
      <c r="E561" t="s">
        <v>1997</v>
      </c>
      <c r="F561" t="s">
        <v>356</v>
      </c>
      <c r="G561" t="s">
        <v>1228</v>
      </c>
      <c r="H561" t="s">
        <v>623</v>
      </c>
      <c r="I561" t="s">
        <v>154</v>
      </c>
      <c r="J561" t="s">
        <v>381</v>
      </c>
      <c r="K561" t="s">
        <v>155</v>
      </c>
      <c r="L561" s="54">
        <f>_xlfn.IFNA(_xlfn.XLOOKUP(Query1[[#This Row],[Contract Line Item Number (CLIN)]],'CPA New w POF'!$B$5:$B$3010,'CPA New w POF'!$Q$5:$Q$3010),"TBD")</f>
        <v>12.55</v>
      </c>
    </row>
    <row r="562" spans="1:12" x14ac:dyDescent="0.25">
      <c r="A562" t="s">
        <v>2002</v>
      </c>
      <c r="B562" t="str">
        <f>_xlfn.IFNA(_xlfn.XLOOKUP(Query1[[#This Row],[Contract Line Item Number (CLIN)]],'CPA New w POF'!$B$5:$B$3010,'CPA New w POF'!$C$5:$C$3010),"TBD")</f>
        <v>TR110PWRX16.1818A</v>
      </c>
      <c r="C562">
        <f>LEN(Query1[[#This Row],[CALCTRA Product Number]])</f>
        <v>17</v>
      </c>
      <c r="D562" t="s">
        <v>1999</v>
      </c>
      <c r="E562" t="s">
        <v>2000</v>
      </c>
      <c r="F562" t="s">
        <v>356</v>
      </c>
      <c r="G562" t="s">
        <v>525</v>
      </c>
      <c r="H562" t="s">
        <v>2001</v>
      </c>
      <c r="I562" t="s">
        <v>376</v>
      </c>
      <c r="J562" t="s">
        <v>381</v>
      </c>
      <c r="K562" t="s">
        <v>155</v>
      </c>
      <c r="L562" s="54">
        <f>_xlfn.IFNA(_xlfn.XLOOKUP(Query1[[#This Row],[Contract Line Item Number (CLIN)]],'CPA New w POF'!$B$5:$B$3010,'CPA New w POF'!$Q$5:$Q$3010),"TBD")</f>
        <v>28.42</v>
      </c>
    </row>
    <row r="563" spans="1:12" x14ac:dyDescent="0.25">
      <c r="A563" t="s">
        <v>2003</v>
      </c>
      <c r="B563" t="str">
        <f>_xlfn.IFNA(_xlfn.XLOOKUP(Query1[[#This Row],[Contract Line Item Number (CLIN)]],'CPA New w POF'!$B$5:$B$3010,'CPA New w POF'!$C$5:$C$3010),"TBD")</f>
        <v>TR110PWRX16.3030A</v>
      </c>
      <c r="C563">
        <f>LEN(Query1[[#This Row],[CALCTRA Product Number]])</f>
        <v>17</v>
      </c>
      <c r="D563" t="s">
        <v>1999</v>
      </c>
      <c r="E563" t="s">
        <v>2000</v>
      </c>
      <c r="F563" t="s">
        <v>356</v>
      </c>
      <c r="G563" t="s">
        <v>421</v>
      </c>
      <c r="H563" t="s">
        <v>2001</v>
      </c>
      <c r="I563" t="s">
        <v>376</v>
      </c>
      <c r="J563" t="s">
        <v>381</v>
      </c>
      <c r="K563" t="s">
        <v>155</v>
      </c>
      <c r="L563" s="54">
        <f>_xlfn.IFNA(_xlfn.XLOOKUP(Query1[[#This Row],[Contract Line Item Number (CLIN)]],'CPA New w POF'!$B$5:$B$3010,'CPA New w POF'!$Q$5:$Q$3010),"TBD")</f>
        <v>69.23</v>
      </c>
    </row>
    <row r="564" spans="1:12" x14ac:dyDescent="0.25">
      <c r="A564" t="s">
        <v>2004</v>
      </c>
      <c r="B564" t="str">
        <f>_xlfn.IFNA(_xlfn.XLOOKUP(Query1[[#This Row],[Contract Line Item Number (CLIN)]],'CPA New w POF'!$B$5:$B$3010,'CPA New w POF'!$C$5:$C$3010),"TBD")</f>
        <v>TR110PWRX16.3636A</v>
      </c>
      <c r="C564">
        <f>LEN(Query1[[#This Row],[CALCTRA Product Number]])</f>
        <v>17</v>
      </c>
      <c r="D564" t="s">
        <v>1999</v>
      </c>
      <c r="E564" t="s">
        <v>2000</v>
      </c>
      <c r="F564" t="s">
        <v>356</v>
      </c>
      <c r="G564" t="s">
        <v>380</v>
      </c>
      <c r="H564" t="s">
        <v>2001</v>
      </c>
      <c r="I564" t="s">
        <v>376</v>
      </c>
      <c r="J564" t="s">
        <v>381</v>
      </c>
      <c r="K564" t="s">
        <v>155</v>
      </c>
      <c r="L564" s="54">
        <f>_xlfn.IFNA(_xlfn.XLOOKUP(Query1[[#This Row],[Contract Line Item Number (CLIN)]],'CPA New w POF'!$B$5:$B$3010,'CPA New w POF'!$Q$5:$Q$3010),"TBD")</f>
        <v>94.17</v>
      </c>
    </row>
    <row r="565" spans="1:12" x14ac:dyDescent="0.25">
      <c r="A565" t="s">
        <v>2005</v>
      </c>
      <c r="B565" t="str">
        <f>_xlfn.IFNA(_xlfn.XLOOKUP(Query1[[#This Row],[Contract Line Item Number (CLIN)]],'CPA New w POF'!$B$5:$B$3010,'CPA New w POF'!$C$5:$C$3010),"TBD")</f>
        <v>TR110PBWX86.2418A</v>
      </c>
      <c r="C565">
        <f>LEN(Query1[[#This Row],[CALCTRA Product Number]])</f>
        <v>17</v>
      </c>
      <c r="D565" t="s">
        <v>108</v>
      </c>
      <c r="E565" t="s">
        <v>229</v>
      </c>
      <c r="F565" t="s">
        <v>356</v>
      </c>
      <c r="G565" t="s">
        <v>521</v>
      </c>
      <c r="H565" t="s">
        <v>153</v>
      </c>
      <c r="I565" t="s">
        <v>154</v>
      </c>
      <c r="J565" t="s">
        <v>381</v>
      </c>
      <c r="K565" t="s">
        <v>155</v>
      </c>
      <c r="L565" s="54">
        <f>_xlfn.IFNA(_xlfn.XLOOKUP(Query1[[#This Row],[Contract Line Item Number (CLIN)]],'CPA New w POF'!$B$5:$B$3010,'CPA New w POF'!$Q$5:$Q$3010),"TBD")</f>
        <v>29.56</v>
      </c>
    </row>
    <row r="566" spans="1:12" x14ac:dyDescent="0.25">
      <c r="A566" t="s">
        <v>2006</v>
      </c>
      <c r="B566" t="str">
        <f>_xlfn.IFNA(_xlfn.XLOOKUP(Query1[[#This Row],[Contract Line Item Number (CLIN)]],'CPA New w POF'!$B$5:$B$3010,'CPA New w POF'!$C$5:$C$3010),"TBD")</f>
        <v>TR111PBWX86.2430A</v>
      </c>
      <c r="C566">
        <f>LEN(Query1[[#This Row],[CALCTRA Product Number]])</f>
        <v>17</v>
      </c>
      <c r="D566" t="s">
        <v>33</v>
      </c>
      <c r="E566" t="s">
        <v>266</v>
      </c>
      <c r="F566" t="s">
        <v>356</v>
      </c>
      <c r="G566" t="s">
        <v>615</v>
      </c>
      <c r="H566" t="s">
        <v>153</v>
      </c>
      <c r="I566" t="s">
        <v>154</v>
      </c>
      <c r="J566" t="s">
        <v>381</v>
      </c>
      <c r="K566" t="s">
        <v>155</v>
      </c>
      <c r="L566" s="54">
        <f>_xlfn.IFNA(_xlfn.XLOOKUP(Query1[[#This Row],[Contract Line Item Number (CLIN)]],'CPA New w POF'!$B$5:$B$3010,'CPA New w POF'!$Q$5:$Q$3010),"TBD")</f>
        <v>43.16</v>
      </c>
    </row>
    <row r="567" spans="1:12" x14ac:dyDescent="0.25">
      <c r="A567" t="s">
        <v>2007</v>
      </c>
      <c r="B567" t="str">
        <f>_xlfn.IFNA(_xlfn.XLOOKUP(Query1[[#This Row],[Contract Line Item Number (CLIN)]],'CPA New w POF'!$B$5:$B$3010,'CPA New w POF'!$C$5:$C$3010),"TBD")</f>
        <v>TR111PBWX88.5418A</v>
      </c>
      <c r="C567">
        <f>LEN(Query1[[#This Row],[CALCTRA Product Number]])</f>
        <v>17</v>
      </c>
      <c r="D567" t="s">
        <v>2008</v>
      </c>
      <c r="E567" t="s">
        <v>2009</v>
      </c>
      <c r="F567" t="s">
        <v>356</v>
      </c>
      <c r="G567" t="s">
        <v>2010</v>
      </c>
      <c r="H567" t="s">
        <v>153</v>
      </c>
      <c r="I567" t="s">
        <v>154</v>
      </c>
      <c r="J567" t="s">
        <v>388</v>
      </c>
      <c r="K567" t="s">
        <v>155</v>
      </c>
      <c r="L567" s="54">
        <f>_xlfn.IFNA(_xlfn.XLOOKUP(Query1[[#This Row],[Contract Line Item Number (CLIN)]],'CPA New w POF'!$B$5:$B$3010,'CPA New w POF'!$Q$5:$Q$3010),"TBD")</f>
        <v>64.69</v>
      </c>
    </row>
    <row r="568" spans="1:12" x14ac:dyDescent="0.25">
      <c r="A568" t="s">
        <v>2012</v>
      </c>
      <c r="B568" t="str">
        <f>_xlfn.IFNA(_xlfn.XLOOKUP(Query1[[#This Row],[Contract Line Item Number (CLIN)]],'CPA New w POF'!$B$5:$B$3010,'CPA New w POF'!$C$5:$C$3010),"TBD")</f>
        <v>TR112PRWX86.2424A</v>
      </c>
      <c r="C568">
        <f>LEN(Query1[[#This Row],[CALCTRA Product Number]])</f>
        <v>17</v>
      </c>
      <c r="D568" t="s">
        <v>2013</v>
      </c>
      <c r="E568" t="s">
        <v>2014</v>
      </c>
      <c r="F568" t="s">
        <v>356</v>
      </c>
      <c r="G568" t="s">
        <v>741</v>
      </c>
      <c r="H568" t="s">
        <v>1840</v>
      </c>
      <c r="I568" t="s">
        <v>154</v>
      </c>
      <c r="J568" t="s">
        <v>381</v>
      </c>
      <c r="K568" t="s">
        <v>155</v>
      </c>
      <c r="L568" s="54">
        <f>_xlfn.IFNA(_xlfn.XLOOKUP(Query1[[#This Row],[Contract Line Item Number (CLIN)]],'CPA New w POF'!$B$5:$B$3010,'CPA New w POF'!$Q$5:$Q$3010),"TBD")</f>
        <v>34.65</v>
      </c>
    </row>
    <row r="569" spans="1:12" x14ac:dyDescent="0.25">
      <c r="A569" t="s">
        <v>2018</v>
      </c>
      <c r="B569" t="str">
        <f>_xlfn.IFNA(_xlfn.XLOOKUP(Query1[[#This Row],[Contract Line Item Number (CLIN)]],'CPA New w POF'!$B$5:$B$3010,'CPA New w POF'!$C$5:$C$3010),"TBD")</f>
        <v>TR113PBWX86.6030A</v>
      </c>
      <c r="C569">
        <f>LEN(Query1[[#This Row],[CALCTRA Product Number]])</f>
        <v>17</v>
      </c>
      <c r="D569" t="s">
        <v>2019</v>
      </c>
      <c r="E569" t="s">
        <v>2020</v>
      </c>
      <c r="F569" t="s">
        <v>356</v>
      </c>
      <c r="G569" t="s">
        <v>586</v>
      </c>
      <c r="H569" t="s">
        <v>153</v>
      </c>
      <c r="I569" t="s">
        <v>154</v>
      </c>
      <c r="J569" t="s">
        <v>378</v>
      </c>
      <c r="K569" t="s">
        <v>155</v>
      </c>
      <c r="L569" s="54">
        <f>_xlfn.IFNA(_xlfn.XLOOKUP(Query1[[#This Row],[Contract Line Item Number (CLIN)]],'CPA New w POF'!$B$5:$B$3010,'CPA New w POF'!$Q$5:$Q$3010),"TBD")</f>
        <v>283.5</v>
      </c>
    </row>
    <row r="570" spans="1:12" x14ac:dyDescent="0.25">
      <c r="A570" t="s">
        <v>2021</v>
      </c>
      <c r="B570" t="str">
        <f>_xlfn.IFNA(_xlfn.XLOOKUP(Query1[[#This Row],[Contract Line Item Number (CLIN)]],'CPA New w POF'!$B$5:$B$3010,'CPA New w POF'!$C$5:$C$3010),"TBD")</f>
        <v>TR113PBRW86.1218A</v>
      </c>
      <c r="C570">
        <f>LEN(Query1[[#This Row],[CALCTRA Product Number]])</f>
        <v>17</v>
      </c>
      <c r="D570" t="s">
        <v>2022</v>
      </c>
      <c r="E570" t="s">
        <v>2023</v>
      </c>
      <c r="F570" t="s">
        <v>356</v>
      </c>
      <c r="G570" t="s">
        <v>541</v>
      </c>
      <c r="H570" t="s">
        <v>2024</v>
      </c>
      <c r="I570" t="s">
        <v>154</v>
      </c>
      <c r="J570" t="s">
        <v>381</v>
      </c>
      <c r="K570" t="s">
        <v>155</v>
      </c>
      <c r="L570" s="54">
        <f>_xlfn.IFNA(_xlfn.XLOOKUP(Query1[[#This Row],[Contract Line Item Number (CLIN)]],'CPA New w POF'!$B$5:$B$3010,'CPA New w POF'!$Q$5:$Q$3010),"TBD")</f>
        <v>14.7</v>
      </c>
    </row>
    <row r="571" spans="1:12" x14ac:dyDescent="0.25">
      <c r="A571" t="s">
        <v>2026</v>
      </c>
      <c r="B571" t="str">
        <f>_xlfn.IFNA(_xlfn.XLOOKUP(Query1[[#This Row],[Contract Line Item Number (CLIN)]],'CPA New w POF'!$B$5:$B$3010,'CPA New w POF'!$C$5:$C$3010),"TBD")</f>
        <v>TR113PBRW86.1218B</v>
      </c>
      <c r="C571">
        <f>LEN(Query1[[#This Row],[CALCTRA Product Number]])</f>
        <v>17</v>
      </c>
      <c r="D571" t="s">
        <v>2027</v>
      </c>
      <c r="E571" t="s">
        <v>2028</v>
      </c>
      <c r="F571" t="s">
        <v>356</v>
      </c>
      <c r="G571" t="s">
        <v>541</v>
      </c>
      <c r="H571" t="s">
        <v>2024</v>
      </c>
      <c r="I571" t="s">
        <v>154</v>
      </c>
      <c r="J571" t="s">
        <v>381</v>
      </c>
      <c r="K571" t="s">
        <v>155</v>
      </c>
      <c r="L571" s="54">
        <f>_xlfn.IFNA(_xlfn.XLOOKUP(Query1[[#This Row],[Contract Line Item Number (CLIN)]],'CPA New w POF'!$B$5:$B$3010,'CPA New w POF'!$Q$5:$Q$3010),"TBD")</f>
        <v>14.7</v>
      </c>
    </row>
    <row r="572" spans="1:12" x14ac:dyDescent="0.25">
      <c r="A572" t="s">
        <v>2029</v>
      </c>
      <c r="B572" t="str">
        <f>_xlfn.IFNA(_xlfn.XLOOKUP(Query1[[#This Row],[Contract Line Item Number (CLIN)]],'CPA New w POF'!$B$5:$B$3010,'CPA New w POF'!$C$5:$C$3010),"TBD")</f>
        <v>TR113PBWX86.6030C</v>
      </c>
      <c r="C572">
        <f>LEN(Query1[[#This Row],[CALCTRA Product Number]])</f>
        <v>17</v>
      </c>
      <c r="D572" t="s">
        <v>2030</v>
      </c>
      <c r="E572" t="s">
        <v>2031</v>
      </c>
      <c r="F572" t="s">
        <v>356</v>
      </c>
      <c r="G572" t="s">
        <v>586</v>
      </c>
      <c r="H572" t="s">
        <v>153</v>
      </c>
      <c r="I572" t="s">
        <v>154</v>
      </c>
      <c r="J572" t="s">
        <v>378</v>
      </c>
      <c r="K572" t="s">
        <v>155</v>
      </c>
      <c r="L572" s="54">
        <f>_xlfn.IFNA(_xlfn.XLOOKUP(Query1[[#This Row],[Contract Line Item Number (CLIN)]],'CPA New w POF'!$B$5:$B$3010,'CPA New w POF'!$Q$5:$Q$3010),"TBD")</f>
        <v>283.5</v>
      </c>
    </row>
    <row r="573" spans="1:12" x14ac:dyDescent="0.25">
      <c r="A573" t="s">
        <v>2032</v>
      </c>
      <c r="B573" t="str">
        <f>_xlfn.IFNA(_xlfn.XLOOKUP(Query1[[#This Row],[Contract Line Item Number (CLIN)]],'CPA New w POF'!$B$5:$B$3010,'CPA New w POF'!$C$5:$C$3010),"TBD")</f>
        <v>TR114PBWX86.6030A</v>
      </c>
      <c r="C573">
        <f>LEN(Query1[[#This Row],[CALCTRA Product Number]])</f>
        <v>17</v>
      </c>
      <c r="D573" t="s">
        <v>2033</v>
      </c>
      <c r="E573" t="s">
        <v>2034</v>
      </c>
      <c r="F573" t="s">
        <v>356</v>
      </c>
      <c r="G573" t="s">
        <v>586</v>
      </c>
      <c r="H573" t="s">
        <v>153</v>
      </c>
      <c r="I573" t="s">
        <v>154</v>
      </c>
      <c r="J573" t="s">
        <v>378</v>
      </c>
      <c r="K573" t="s">
        <v>155</v>
      </c>
      <c r="L573" s="54">
        <f>_xlfn.IFNA(_xlfn.XLOOKUP(Query1[[#This Row],[Contract Line Item Number (CLIN)]],'CPA New w POF'!$B$5:$B$3010,'CPA New w POF'!$Q$5:$Q$3010),"TBD")</f>
        <v>283.5</v>
      </c>
    </row>
    <row r="574" spans="1:12" x14ac:dyDescent="0.25">
      <c r="A574" t="s">
        <v>2035</v>
      </c>
      <c r="B574" t="str">
        <f>_xlfn.IFNA(_xlfn.XLOOKUP(Query1[[#This Row],[Contract Line Item Number (CLIN)]],'CPA New w POF'!$B$5:$B$3010,'CPA New w POF'!$C$5:$C$3010),"TBD")</f>
        <v>TR114PGWX86.1218A</v>
      </c>
      <c r="C574">
        <f>LEN(Query1[[#This Row],[CALCTRA Product Number]])</f>
        <v>17</v>
      </c>
      <c r="D574" t="s">
        <v>2036</v>
      </c>
      <c r="E574" t="s">
        <v>2037</v>
      </c>
      <c r="F574" t="s">
        <v>356</v>
      </c>
      <c r="G574" t="s">
        <v>541</v>
      </c>
      <c r="H574" t="s">
        <v>623</v>
      </c>
      <c r="I574" t="s">
        <v>154</v>
      </c>
      <c r="J574" t="s">
        <v>381</v>
      </c>
      <c r="K574" t="s">
        <v>155</v>
      </c>
      <c r="L574" s="54">
        <f>_xlfn.IFNA(_xlfn.XLOOKUP(Query1[[#This Row],[Contract Line Item Number (CLIN)]],'CPA New w POF'!$B$5:$B$3010,'CPA New w POF'!$Q$5:$Q$3010),"TBD")</f>
        <v>14.7</v>
      </c>
    </row>
    <row r="575" spans="1:12" x14ac:dyDescent="0.25">
      <c r="A575" t="s">
        <v>2039</v>
      </c>
      <c r="B575" t="str">
        <f>_xlfn.IFNA(_xlfn.XLOOKUP(Query1[[#This Row],[Contract Line Item Number (CLIN)]],'CPA New w POF'!$B$5:$B$3010,'CPA New w POF'!$C$5:$C$3010),"TBD")</f>
        <v>TR115PBWX86.3618A</v>
      </c>
      <c r="C575">
        <f>LEN(Query1[[#This Row],[CALCTRA Product Number]])</f>
        <v>17</v>
      </c>
      <c r="D575" t="s">
        <v>101</v>
      </c>
      <c r="E575" t="s">
        <v>318</v>
      </c>
      <c r="F575" t="s">
        <v>356</v>
      </c>
      <c r="G575" t="s">
        <v>966</v>
      </c>
      <c r="H575" t="s">
        <v>153</v>
      </c>
      <c r="I575" t="s">
        <v>154</v>
      </c>
      <c r="J575" t="s">
        <v>381</v>
      </c>
      <c r="K575" t="s">
        <v>155</v>
      </c>
      <c r="L575" s="54">
        <f>_xlfn.IFNA(_xlfn.XLOOKUP(Query1[[#This Row],[Contract Line Item Number (CLIN)]],'CPA New w POF'!$B$5:$B$3010,'CPA New w POF'!$Q$5:$Q$3010),"TBD")</f>
        <v>38.630000000000003</v>
      </c>
    </row>
    <row r="576" spans="1:12" x14ac:dyDescent="0.25">
      <c r="A576" t="s">
        <v>2040</v>
      </c>
      <c r="B576" t="str">
        <f>_xlfn.IFNA(_xlfn.XLOOKUP(Query1[[#This Row],[Contract Line Item Number (CLIN)]],'CPA New w POF'!$B$5:$B$3010,'CPA New w POF'!$C$5:$C$3010),"TBD")</f>
        <v>TR116PGWX86.1218A</v>
      </c>
      <c r="C576">
        <f>LEN(Query1[[#This Row],[CALCTRA Product Number]])</f>
        <v>17</v>
      </c>
      <c r="D576" t="s">
        <v>2041</v>
      </c>
      <c r="E576" t="s">
        <v>2042</v>
      </c>
      <c r="F576" t="s">
        <v>356</v>
      </c>
      <c r="G576" t="s">
        <v>541</v>
      </c>
      <c r="H576" t="s">
        <v>623</v>
      </c>
      <c r="I576" t="s">
        <v>154</v>
      </c>
      <c r="J576" t="s">
        <v>381</v>
      </c>
      <c r="K576" t="s">
        <v>155</v>
      </c>
      <c r="L576" s="54">
        <f>_xlfn.IFNA(_xlfn.XLOOKUP(Query1[[#This Row],[Contract Line Item Number (CLIN)]],'CPA New w POF'!$B$5:$B$3010,'CPA New w POF'!$Q$5:$Q$3010),"TBD")</f>
        <v>14.7</v>
      </c>
    </row>
    <row r="577" spans="1:12" x14ac:dyDescent="0.25">
      <c r="A577" t="s">
        <v>2044</v>
      </c>
      <c r="B577" t="str">
        <f>_xlfn.IFNA(_xlfn.XLOOKUP(Query1[[#This Row],[Contract Line Item Number (CLIN)]],'CPA New w POF'!$B$5:$B$3010,'CPA New w POF'!$C$5:$C$3010),"TBD")</f>
        <v>TR120PRWX18.4848A</v>
      </c>
      <c r="C577">
        <f>LEN(Query1[[#This Row],[CALCTRA Product Number]])</f>
        <v>17</v>
      </c>
      <c r="D577" t="s">
        <v>2045</v>
      </c>
      <c r="E577" t="s">
        <v>2046</v>
      </c>
      <c r="F577" t="s">
        <v>356</v>
      </c>
      <c r="G577" t="s">
        <v>374</v>
      </c>
      <c r="H577" t="s">
        <v>1840</v>
      </c>
      <c r="I577" t="s">
        <v>376</v>
      </c>
      <c r="J577" t="s">
        <v>388</v>
      </c>
      <c r="K577" t="s">
        <v>155</v>
      </c>
      <c r="L577" s="54">
        <f>_xlfn.IFNA(_xlfn.XLOOKUP(Query1[[#This Row],[Contract Line Item Number (CLIN)]],'CPA New w POF'!$B$5:$B$3010,'CPA New w POF'!$Q$5:$Q$3010),"TBD")</f>
        <v>85.11</v>
      </c>
    </row>
    <row r="578" spans="1:12" x14ac:dyDescent="0.25">
      <c r="A578" t="s">
        <v>2047</v>
      </c>
      <c r="B578" t="str">
        <f>_xlfn.IFNA(_xlfn.XLOOKUP(Query1[[#This Row],[Contract Line Item Number (CLIN)]],'CPA New w POF'!$B$5:$B$3010,'CPA New w POF'!$C$5:$C$3010),"TBD")</f>
        <v>TR120PRWX16.6060A</v>
      </c>
      <c r="C578">
        <f>LEN(Query1[[#This Row],[CALCTRA Product Number]])</f>
        <v>17</v>
      </c>
      <c r="D578" t="s">
        <v>2045</v>
      </c>
      <c r="E578" t="s">
        <v>2046</v>
      </c>
      <c r="F578" t="s">
        <v>356</v>
      </c>
      <c r="G578" t="s">
        <v>382</v>
      </c>
      <c r="H578" t="s">
        <v>1840</v>
      </c>
      <c r="I578" t="s">
        <v>376</v>
      </c>
      <c r="J578" t="s">
        <v>378</v>
      </c>
      <c r="K578" t="s">
        <v>155</v>
      </c>
      <c r="L578" s="54">
        <f>_xlfn.IFNA(_xlfn.XLOOKUP(Query1[[#This Row],[Contract Line Item Number (CLIN)]],'CPA New w POF'!$B$5:$B$3010,'CPA New w POF'!$Q$5:$Q$3010),"TBD")</f>
        <v>629.28</v>
      </c>
    </row>
    <row r="579" spans="1:12" x14ac:dyDescent="0.25">
      <c r="A579" t="s">
        <v>2048</v>
      </c>
      <c r="B579" t="str">
        <f>_xlfn.IFNA(_xlfn.XLOOKUP(Query1[[#This Row],[Contract Line Item Number (CLIN)]],'CPA New w POF'!$B$5:$B$3010,'CPA New w POF'!$C$5:$C$3010),"TBD")</f>
        <v>TR120PRWX86.3636A</v>
      </c>
      <c r="C579">
        <f>LEN(Query1[[#This Row],[CALCTRA Product Number]])</f>
        <v>17</v>
      </c>
      <c r="D579" t="s">
        <v>2045</v>
      </c>
      <c r="E579" t="s">
        <v>2046</v>
      </c>
      <c r="F579" t="s">
        <v>356</v>
      </c>
      <c r="G579" t="s">
        <v>2049</v>
      </c>
      <c r="H579" t="s">
        <v>1840</v>
      </c>
      <c r="I579" t="s">
        <v>154</v>
      </c>
      <c r="J579" t="s">
        <v>381</v>
      </c>
      <c r="K579" t="s">
        <v>155</v>
      </c>
      <c r="L579" s="54">
        <f>_xlfn.IFNA(_xlfn.XLOOKUP(Query1[[#This Row],[Contract Line Item Number (CLIN)]],'CPA New w POF'!$B$5:$B$3010,'CPA New w POF'!$Q$5:$Q$3010),"TBD")</f>
        <v>45.42</v>
      </c>
    </row>
    <row r="580" spans="1:12" x14ac:dyDescent="0.25">
      <c r="A580" t="s">
        <v>2050</v>
      </c>
      <c r="B580" t="str">
        <f>_xlfn.IFNA(_xlfn.XLOOKUP(Query1[[#This Row],[Contract Line Item Number (CLIN)]],'CPA New w POF'!$B$5:$B$3010,'CPA New w POF'!$C$5:$C$3010),"TBD")</f>
        <v>TR120PRWX86.1818A</v>
      </c>
      <c r="C580">
        <f>LEN(Query1[[#This Row],[CALCTRA Product Number]])</f>
        <v>17</v>
      </c>
      <c r="D580" t="s">
        <v>2045</v>
      </c>
      <c r="E580" t="s">
        <v>2046</v>
      </c>
      <c r="F580" t="s">
        <v>356</v>
      </c>
      <c r="G580" t="s">
        <v>2051</v>
      </c>
      <c r="H580" t="s">
        <v>1840</v>
      </c>
      <c r="I580" t="s">
        <v>154</v>
      </c>
      <c r="J580" t="s">
        <v>381</v>
      </c>
      <c r="K580" t="s">
        <v>155</v>
      </c>
      <c r="L580" s="54">
        <f>_xlfn.IFNA(_xlfn.XLOOKUP(Query1[[#This Row],[Contract Line Item Number (CLIN)]],'CPA New w POF'!$B$5:$B$3010,'CPA New w POF'!$Q$5:$Q$3010),"TBD")</f>
        <v>28.42</v>
      </c>
    </row>
    <row r="581" spans="1:12" x14ac:dyDescent="0.25">
      <c r="A581" t="s">
        <v>2052</v>
      </c>
      <c r="B581" t="str">
        <f>_xlfn.IFNA(_xlfn.XLOOKUP(Query1[[#This Row],[Contract Line Item Number (CLIN)]],'CPA New w POF'!$B$5:$B$3010,'CPA New w POF'!$C$5:$C$3010),"TBD")</f>
        <v>TR120PRWX86.3030A</v>
      </c>
      <c r="C581">
        <f>LEN(Query1[[#This Row],[CALCTRA Product Number]])</f>
        <v>17</v>
      </c>
      <c r="D581" t="s">
        <v>2045</v>
      </c>
      <c r="E581" t="s">
        <v>2046</v>
      </c>
      <c r="F581" t="s">
        <v>356</v>
      </c>
      <c r="G581" t="s">
        <v>2053</v>
      </c>
      <c r="H581" t="s">
        <v>1840</v>
      </c>
      <c r="I581" t="s">
        <v>154</v>
      </c>
      <c r="J581" t="s">
        <v>381</v>
      </c>
      <c r="K581" t="s">
        <v>155</v>
      </c>
      <c r="L581" s="54">
        <f>_xlfn.IFNA(_xlfn.XLOOKUP(Query1[[#This Row],[Contract Line Item Number (CLIN)]],'CPA New w POF'!$B$5:$B$3010,'CPA New w POF'!$Q$5:$Q$3010),"TBD")</f>
        <v>30.69</v>
      </c>
    </row>
    <row r="582" spans="1:12" x14ac:dyDescent="0.25">
      <c r="A582" t="s">
        <v>2054</v>
      </c>
      <c r="B582" t="str">
        <f>_xlfn.IFNA(_xlfn.XLOOKUP(Query1[[#This Row],[Contract Line Item Number (CLIN)]],'CPA New w POF'!$B$5:$B$3010,'CPA New w POF'!$C$5:$C$3010),"TBD")</f>
        <v>TR121PBWX86.2430A</v>
      </c>
      <c r="C582">
        <f>LEN(Query1[[#This Row],[CALCTRA Product Number]])</f>
        <v>17</v>
      </c>
      <c r="D582" t="s">
        <v>34</v>
      </c>
      <c r="E582" t="s">
        <v>267</v>
      </c>
      <c r="F582" t="s">
        <v>356</v>
      </c>
      <c r="G582" t="s">
        <v>615</v>
      </c>
      <c r="H582" t="s">
        <v>153</v>
      </c>
      <c r="I582" t="s">
        <v>154</v>
      </c>
      <c r="J582" t="s">
        <v>381</v>
      </c>
      <c r="K582" t="s">
        <v>155</v>
      </c>
      <c r="L582" s="54">
        <f>_xlfn.IFNA(_xlfn.XLOOKUP(Query1[[#This Row],[Contract Line Item Number (CLIN)]],'CPA New w POF'!$B$5:$B$3010,'CPA New w POF'!$Q$5:$Q$3010),"TBD")</f>
        <v>43.16</v>
      </c>
    </row>
    <row r="583" spans="1:12" x14ac:dyDescent="0.25">
      <c r="A583" t="s">
        <v>2055</v>
      </c>
      <c r="B583" t="str">
        <f>_xlfn.IFNA(_xlfn.XLOOKUP(Query1[[#This Row],[Contract Line Item Number (CLIN)]],'CPA New w POF'!$B$5:$B$3010,'CPA New w POF'!$C$5:$C$3010),"TBD")</f>
        <v>TR121PBWX86.3648A</v>
      </c>
      <c r="C583">
        <f>LEN(Query1[[#This Row],[CALCTRA Product Number]])</f>
        <v>17</v>
      </c>
      <c r="D583" t="s">
        <v>34</v>
      </c>
      <c r="E583" t="s">
        <v>267</v>
      </c>
      <c r="F583" t="s">
        <v>356</v>
      </c>
      <c r="G583" t="s">
        <v>619</v>
      </c>
      <c r="H583" t="s">
        <v>153</v>
      </c>
      <c r="I583" t="s">
        <v>154</v>
      </c>
      <c r="J583" t="s">
        <v>381</v>
      </c>
      <c r="K583" t="s">
        <v>155</v>
      </c>
      <c r="L583" s="54">
        <f>_xlfn.IFNA(_xlfn.XLOOKUP(Query1[[#This Row],[Contract Line Item Number (CLIN)]],'CPA New w POF'!$B$5:$B$3010,'CPA New w POF'!$Q$5:$Q$3010),"TBD")</f>
        <v>90.77</v>
      </c>
    </row>
    <row r="584" spans="1:12" x14ac:dyDescent="0.25">
      <c r="A584" t="s">
        <v>2060</v>
      </c>
      <c r="B584" t="str">
        <f>_xlfn.IFNA(_xlfn.XLOOKUP(Query1[[#This Row],[Contract Line Item Number (CLIN)]],'CPA New w POF'!$B$5:$B$3010,'CPA New w POF'!$C$5:$C$3010),"TBD")</f>
        <v>TR125PBWX86.3648A</v>
      </c>
      <c r="C584">
        <f>LEN(Query1[[#This Row],[CALCTRA Product Number]])</f>
        <v>17</v>
      </c>
      <c r="D584" t="s">
        <v>35</v>
      </c>
      <c r="E584" t="s">
        <v>267</v>
      </c>
      <c r="F584" t="s">
        <v>356</v>
      </c>
      <c r="G584" t="s">
        <v>619</v>
      </c>
      <c r="H584" t="s">
        <v>153</v>
      </c>
      <c r="I584" t="s">
        <v>154</v>
      </c>
      <c r="J584" t="s">
        <v>381</v>
      </c>
      <c r="K584" t="s">
        <v>155</v>
      </c>
      <c r="L584" s="54">
        <f>_xlfn.IFNA(_xlfn.XLOOKUP(Query1[[#This Row],[Contract Line Item Number (CLIN)]],'CPA New w POF'!$B$5:$B$3010,'CPA New w POF'!$Q$5:$Q$3010),"TBD")</f>
        <v>90.77</v>
      </c>
    </row>
    <row r="585" spans="1:12" x14ac:dyDescent="0.25">
      <c r="A585" t="s">
        <v>2061</v>
      </c>
      <c r="B585" t="str">
        <f>_xlfn.IFNA(_xlfn.XLOOKUP(Query1[[#This Row],[Contract Line Item Number (CLIN)]],'CPA New w POF'!$B$5:$B$3010,'CPA New w POF'!$C$5:$C$3010),"TBD")</f>
        <v>TR125PBWX88.4860A</v>
      </c>
      <c r="C585">
        <f>LEN(Query1[[#This Row],[CALCTRA Product Number]])</f>
        <v>17</v>
      </c>
      <c r="D585" t="s">
        <v>35</v>
      </c>
      <c r="E585" t="s">
        <v>267</v>
      </c>
      <c r="F585" t="s">
        <v>356</v>
      </c>
      <c r="G585" t="s">
        <v>1119</v>
      </c>
      <c r="H585" t="s">
        <v>153</v>
      </c>
      <c r="I585" t="s">
        <v>154</v>
      </c>
      <c r="J585" t="s">
        <v>388</v>
      </c>
      <c r="K585" t="s">
        <v>155</v>
      </c>
      <c r="L585" s="54">
        <f>_xlfn.IFNA(_xlfn.XLOOKUP(Query1[[#This Row],[Contract Line Item Number (CLIN)]],'CPA New w POF'!$B$5:$B$3010,'CPA New w POF'!$Q$5:$Q$3010),"TBD")</f>
        <v>167.86</v>
      </c>
    </row>
    <row r="586" spans="1:12" x14ac:dyDescent="0.25">
      <c r="A586" t="s">
        <v>2069</v>
      </c>
      <c r="B586" t="str">
        <f>_xlfn.IFNA(_xlfn.XLOOKUP(Query1[[#This Row],[Contract Line Item Number (CLIN)]],'CPA New w POF'!$B$5:$B$3010,'CPA New w POF'!$C$5:$C$3010),"TBD")</f>
        <v>TR12APBWX86.2418A</v>
      </c>
      <c r="C586">
        <f>LEN(Query1[[#This Row],[CALCTRA Product Number]])</f>
        <v>17</v>
      </c>
      <c r="D586" t="s">
        <v>109</v>
      </c>
      <c r="E586" t="s">
        <v>237</v>
      </c>
      <c r="F586" t="s">
        <v>356</v>
      </c>
      <c r="G586" t="s">
        <v>521</v>
      </c>
      <c r="H586" t="s">
        <v>153</v>
      </c>
      <c r="I586" t="s">
        <v>154</v>
      </c>
      <c r="J586" t="s">
        <v>381</v>
      </c>
      <c r="K586" t="s">
        <v>155</v>
      </c>
      <c r="L586" s="54">
        <f>_xlfn.IFNA(_xlfn.XLOOKUP(Query1[[#This Row],[Contract Line Item Number (CLIN)]],'CPA New w POF'!$B$5:$B$3010,'CPA New w POF'!$Q$5:$Q$3010),"TBD")</f>
        <v>28.42</v>
      </c>
    </row>
    <row r="587" spans="1:12" x14ac:dyDescent="0.25">
      <c r="A587" t="s">
        <v>2070</v>
      </c>
      <c r="B587" t="str">
        <f>_xlfn.IFNA(_xlfn.XLOOKUP(Query1[[#This Row],[Contract Line Item Number (CLIN)]],'CPA New w POF'!$B$5:$B$3010,'CPA New w POF'!$C$5:$C$3010),"TBD")</f>
        <v>TR12APBWX86.3630A</v>
      </c>
      <c r="C587">
        <f>LEN(Query1[[#This Row],[CALCTRA Product Number]])</f>
        <v>17</v>
      </c>
      <c r="D587" t="s">
        <v>109</v>
      </c>
      <c r="E587" t="s">
        <v>237</v>
      </c>
      <c r="F587" t="s">
        <v>356</v>
      </c>
      <c r="G587" t="s">
        <v>995</v>
      </c>
      <c r="H587" t="s">
        <v>153</v>
      </c>
      <c r="I587" t="s">
        <v>154</v>
      </c>
      <c r="J587" t="s">
        <v>381</v>
      </c>
      <c r="K587" t="s">
        <v>155</v>
      </c>
      <c r="L587" s="54">
        <f>_xlfn.IFNA(_xlfn.XLOOKUP(Query1[[#This Row],[Contract Line Item Number (CLIN)]],'CPA New w POF'!$B$5:$B$3010,'CPA New w POF'!$Q$5:$Q$3010),"TBD")</f>
        <v>60.45</v>
      </c>
    </row>
    <row r="588" spans="1:12" x14ac:dyDescent="0.25">
      <c r="A588" t="s">
        <v>2071</v>
      </c>
      <c r="B588" t="str">
        <f>_xlfn.IFNA(_xlfn.XLOOKUP(Query1[[#This Row],[Contract Line Item Number (CLIN)]],'CPA New w POF'!$B$5:$B$3010,'CPA New w POF'!$C$5:$C$3010),"TBD")</f>
        <v>TR12APBWX88.4836A</v>
      </c>
      <c r="C588">
        <f>LEN(Query1[[#This Row],[CALCTRA Product Number]])</f>
        <v>17</v>
      </c>
      <c r="D588" t="s">
        <v>109</v>
      </c>
      <c r="E588" t="s">
        <v>237</v>
      </c>
      <c r="F588" t="s">
        <v>356</v>
      </c>
      <c r="G588" t="s">
        <v>580</v>
      </c>
      <c r="H588" t="s">
        <v>153</v>
      </c>
      <c r="I588" t="s">
        <v>154</v>
      </c>
      <c r="J588" t="s">
        <v>388</v>
      </c>
      <c r="K588" t="s">
        <v>155</v>
      </c>
      <c r="L588" s="54">
        <f>_xlfn.IFNA(_xlfn.XLOOKUP(Query1[[#This Row],[Contract Line Item Number (CLIN)]],'CPA New w POF'!$B$5:$B$3010,'CPA New w POF'!$Q$5:$Q$3010),"TBD")</f>
        <v>100.97</v>
      </c>
    </row>
    <row r="589" spans="1:12" x14ac:dyDescent="0.25">
      <c r="A589" t="s">
        <v>2091</v>
      </c>
      <c r="B589" t="str">
        <f>_xlfn.IFNA(_xlfn.XLOOKUP(Query1[[#This Row],[Contract Line Item Number (CLIN)]],'CPA New w POF'!$B$5:$B$3010,'CPA New w POF'!$C$5:$C$3010),"TBD")</f>
        <v>TR13PPWRX16.1806A</v>
      </c>
      <c r="C589">
        <f>LEN(Query1[[#This Row],[CALCTRA Product Number]])</f>
        <v>17</v>
      </c>
      <c r="D589" t="s">
        <v>2092</v>
      </c>
      <c r="E589" t="s">
        <v>2093</v>
      </c>
      <c r="F589" t="s">
        <v>356</v>
      </c>
      <c r="G589" t="s">
        <v>538</v>
      </c>
      <c r="H589" t="s">
        <v>2001</v>
      </c>
      <c r="I589" t="s">
        <v>376</v>
      </c>
      <c r="J589" t="s">
        <v>381</v>
      </c>
      <c r="K589" t="s">
        <v>155</v>
      </c>
      <c r="L589" s="54">
        <f>_xlfn.IFNA(_xlfn.XLOOKUP(Query1[[#This Row],[Contract Line Item Number (CLIN)]],'CPA New w POF'!$B$5:$B$3010,'CPA New w POF'!$Q$5:$Q$3010),"TBD")</f>
        <v>15.95</v>
      </c>
    </row>
    <row r="590" spans="1:12" x14ac:dyDescent="0.25">
      <c r="A590" t="s">
        <v>2095</v>
      </c>
      <c r="B590" t="str">
        <f>_xlfn.IFNA(_xlfn.XLOOKUP(Query1[[#This Row],[Contract Line Item Number (CLIN)]],'CPA New w POF'!$B$5:$B$3010,'CPA New w POF'!$C$5:$C$3010),"TBD")</f>
        <v>TR141PBWX86.2418A</v>
      </c>
      <c r="C590">
        <f>LEN(Query1[[#This Row],[CALCTRA Product Number]])</f>
        <v>17</v>
      </c>
      <c r="D590" t="s">
        <v>110</v>
      </c>
      <c r="E590" t="s">
        <v>268</v>
      </c>
      <c r="F590" t="s">
        <v>356</v>
      </c>
      <c r="G590" t="s">
        <v>521</v>
      </c>
      <c r="H590" t="s">
        <v>153</v>
      </c>
      <c r="I590" t="s">
        <v>154</v>
      </c>
      <c r="J590" t="s">
        <v>381</v>
      </c>
      <c r="K590" t="s">
        <v>155</v>
      </c>
      <c r="L590" s="54">
        <f>_xlfn.IFNA(_xlfn.XLOOKUP(Query1[[#This Row],[Contract Line Item Number (CLIN)]],'CPA New w POF'!$B$5:$B$3010,'CPA New w POF'!$Q$5:$Q$3010),"TBD")</f>
        <v>28.42</v>
      </c>
    </row>
    <row r="591" spans="1:12" x14ac:dyDescent="0.25">
      <c r="A591" t="s">
        <v>2110</v>
      </c>
      <c r="B591" t="str">
        <f>_xlfn.IFNA(_xlfn.XLOOKUP(Query1[[#This Row],[Contract Line Item Number (CLIN)]],'CPA New w POF'!$B$5:$B$3010,'CPA New w POF'!$C$5:$C$3010),"TBD")</f>
        <v>TR150PBRW86.3636A</v>
      </c>
      <c r="C591">
        <f>LEN(Query1[[#This Row],[CALCTRA Product Number]])</f>
        <v>17</v>
      </c>
      <c r="D591" t="s">
        <v>2111</v>
      </c>
      <c r="E591" t="s">
        <v>2112</v>
      </c>
      <c r="F591" t="s">
        <v>356</v>
      </c>
      <c r="G591" t="s">
        <v>380</v>
      </c>
      <c r="H591" t="s">
        <v>1862</v>
      </c>
      <c r="I591" t="s">
        <v>154</v>
      </c>
      <c r="J591" t="s">
        <v>381</v>
      </c>
      <c r="K591" t="s">
        <v>155</v>
      </c>
      <c r="L591" s="54">
        <f>_xlfn.IFNA(_xlfn.XLOOKUP(Query1[[#This Row],[Contract Line Item Number (CLIN)]],'CPA New w POF'!$B$5:$B$3010,'CPA New w POF'!$Q$5:$Q$3010),"TBD")</f>
        <v>72.63</v>
      </c>
    </row>
    <row r="592" spans="1:12" x14ac:dyDescent="0.25">
      <c r="A592" t="s">
        <v>2113</v>
      </c>
      <c r="B592" t="str">
        <f>_xlfn.IFNA(_xlfn.XLOOKUP(Query1[[#This Row],[Contract Line Item Number (CLIN)]],'CPA New w POF'!$B$5:$B$3010,'CPA New w POF'!$C$5:$C$3010),"TBD")</f>
        <v>TR151PBWX88.4809A</v>
      </c>
      <c r="C592">
        <f>LEN(Query1[[#This Row],[CALCTRA Product Number]])</f>
        <v>17</v>
      </c>
      <c r="D592" t="s">
        <v>2114</v>
      </c>
      <c r="E592" t="s">
        <v>2115</v>
      </c>
      <c r="F592" t="s">
        <v>356</v>
      </c>
      <c r="G592" t="s">
        <v>2116</v>
      </c>
      <c r="H592" t="s">
        <v>153</v>
      </c>
      <c r="I592" t="s">
        <v>154</v>
      </c>
      <c r="J592" t="s">
        <v>388</v>
      </c>
      <c r="K592" t="s">
        <v>155</v>
      </c>
      <c r="L592" s="54">
        <f>_xlfn.IFNA(_xlfn.XLOOKUP(Query1[[#This Row],[Contract Line Item Number (CLIN)]],'CPA New w POF'!$B$5:$B$3010,'CPA New w POF'!$Q$5:$Q$3010),"TBD")</f>
        <v>68.099999999999994</v>
      </c>
    </row>
    <row r="593" spans="1:12" x14ac:dyDescent="0.25">
      <c r="A593" t="s">
        <v>2117</v>
      </c>
      <c r="B593" t="str">
        <f>_xlfn.IFNA(_xlfn.XLOOKUP(Query1[[#This Row],[Contract Line Item Number (CLIN)]],'CPA New w POF'!$B$5:$B$3010,'CPA New w POF'!$C$5:$C$3010),"TBD")</f>
        <v>TR151PBWX86.2404A</v>
      </c>
      <c r="C593">
        <f>LEN(Query1[[#This Row],[CALCTRA Product Number]])</f>
        <v>17</v>
      </c>
      <c r="D593" t="s">
        <v>2114</v>
      </c>
      <c r="E593" t="s">
        <v>2115</v>
      </c>
      <c r="F593" t="s">
        <v>356</v>
      </c>
      <c r="G593" t="s">
        <v>2118</v>
      </c>
      <c r="H593" t="s">
        <v>153</v>
      </c>
      <c r="I593" t="s">
        <v>154</v>
      </c>
      <c r="J593" t="s">
        <v>381</v>
      </c>
      <c r="K593" t="s">
        <v>155</v>
      </c>
      <c r="L593" s="54">
        <f>_xlfn.IFNA(_xlfn.XLOOKUP(Query1[[#This Row],[Contract Line Item Number (CLIN)]],'CPA New w POF'!$B$5:$B$3010,'CPA New w POF'!$Q$5:$Q$3010),"TBD")</f>
        <v>22.75</v>
      </c>
    </row>
    <row r="594" spans="1:12" x14ac:dyDescent="0.25">
      <c r="A594" t="s">
        <v>2119</v>
      </c>
      <c r="B594" t="str">
        <f>_xlfn.IFNA(_xlfn.XLOOKUP(Query1[[#This Row],[Contract Line Item Number (CLIN)]],'CPA New w POF'!$B$5:$B$3010,'CPA New w POF'!$C$5:$C$3010),"TBD")</f>
        <v>TR152PBWX86.2718A</v>
      </c>
      <c r="C594">
        <f>LEN(Query1[[#This Row],[CALCTRA Product Number]])</f>
        <v>17</v>
      </c>
      <c r="D594" t="s">
        <v>2120</v>
      </c>
      <c r="E594" t="s">
        <v>2121</v>
      </c>
      <c r="F594" t="s">
        <v>356</v>
      </c>
      <c r="G594" t="s">
        <v>2122</v>
      </c>
      <c r="H594" t="s">
        <v>153</v>
      </c>
      <c r="I594" t="s">
        <v>154</v>
      </c>
      <c r="J594" t="s">
        <v>381</v>
      </c>
      <c r="K594" t="s">
        <v>155</v>
      </c>
      <c r="L594" s="54">
        <f>_xlfn.IFNA(_xlfn.XLOOKUP(Query1[[#This Row],[Contract Line Item Number (CLIN)]],'CPA New w POF'!$B$5:$B$3010,'CPA New w POF'!$Q$5:$Q$3010),"TBD")</f>
        <v>51.09</v>
      </c>
    </row>
    <row r="595" spans="1:12" x14ac:dyDescent="0.25">
      <c r="A595" t="s">
        <v>2123</v>
      </c>
      <c r="B595" t="str">
        <f>_xlfn.IFNA(_xlfn.XLOOKUP(Query1[[#This Row],[Contract Line Item Number (CLIN)]],'CPA New w POF'!$B$5:$B$3010,'CPA New w POF'!$C$5:$C$3010),"TBD")</f>
        <v>TR152PBWX86.1309A</v>
      </c>
      <c r="C595">
        <f>LEN(Query1[[#This Row],[CALCTRA Product Number]])</f>
        <v>17</v>
      </c>
      <c r="D595" t="s">
        <v>2120</v>
      </c>
      <c r="E595" t="s">
        <v>2121</v>
      </c>
      <c r="F595" t="s">
        <v>356</v>
      </c>
      <c r="G595" t="s">
        <v>2124</v>
      </c>
      <c r="H595" t="s">
        <v>153</v>
      </c>
      <c r="I595" t="s">
        <v>154</v>
      </c>
      <c r="J595" t="s">
        <v>381</v>
      </c>
      <c r="K595" t="s">
        <v>155</v>
      </c>
      <c r="L595" s="54">
        <f>_xlfn.IFNA(_xlfn.XLOOKUP(Query1[[#This Row],[Contract Line Item Number (CLIN)]],'CPA New w POF'!$B$5:$B$3010,'CPA New w POF'!$Q$5:$Q$3010),"TBD")</f>
        <v>19.350000000000001</v>
      </c>
    </row>
    <row r="596" spans="1:12" x14ac:dyDescent="0.25">
      <c r="A596" t="s">
        <v>2125</v>
      </c>
      <c r="B596" t="str">
        <f>_xlfn.IFNA(_xlfn.XLOOKUP(Query1[[#This Row],[Contract Line Item Number (CLIN)]],'CPA New w POF'!$B$5:$B$3010,'CPA New w POF'!$C$5:$C$3010),"TBD")</f>
        <v>TR154PBWX86.2430A</v>
      </c>
      <c r="C596">
        <f>LEN(Query1[[#This Row],[CALCTRA Product Number]])</f>
        <v>17</v>
      </c>
      <c r="D596" t="s">
        <v>2126</v>
      </c>
      <c r="E596" t="s">
        <v>2127</v>
      </c>
      <c r="F596" t="s">
        <v>356</v>
      </c>
      <c r="G596" t="s">
        <v>615</v>
      </c>
      <c r="H596" t="s">
        <v>2128</v>
      </c>
      <c r="I596" t="s">
        <v>154</v>
      </c>
      <c r="J596" t="s">
        <v>381</v>
      </c>
      <c r="K596" t="s">
        <v>155</v>
      </c>
      <c r="L596" s="54">
        <f>_xlfn.IFNA(_xlfn.XLOOKUP(Query1[[#This Row],[Contract Line Item Number (CLIN)]],'CPA New w POF'!$B$5:$B$3010,'CPA New w POF'!$Q$5:$Q$3010),"TBD")</f>
        <v>43.16</v>
      </c>
    </row>
    <row r="597" spans="1:12" x14ac:dyDescent="0.25">
      <c r="A597" t="s">
        <v>2129</v>
      </c>
      <c r="B597" t="str">
        <f>_xlfn.IFNA(_xlfn.XLOOKUP(Query1[[#This Row],[Contract Line Item Number (CLIN)]],'CPA New w POF'!$B$5:$B$3010,'CPA New w POF'!$C$5:$C$3010),"TBD")</f>
        <v>TR154PBWX86.2430B</v>
      </c>
      <c r="C597">
        <f>LEN(Query1[[#This Row],[CALCTRA Product Number]])</f>
        <v>17</v>
      </c>
      <c r="D597" t="s">
        <v>2130</v>
      </c>
      <c r="E597" t="s">
        <v>2131</v>
      </c>
      <c r="F597" t="s">
        <v>356</v>
      </c>
      <c r="G597" t="s">
        <v>615</v>
      </c>
      <c r="H597" t="s">
        <v>2128</v>
      </c>
      <c r="I597" t="s">
        <v>154</v>
      </c>
      <c r="J597" t="s">
        <v>381</v>
      </c>
      <c r="K597" t="s">
        <v>155</v>
      </c>
      <c r="L597" s="54">
        <f>_xlfn.IFNA(_xlfn.XLOOKUP(Query1[[#This Row],[Contract Line Item Number (CLIN)]],'CPA New w POF'!$B$5:$B$3010,'CPA New w POF'!$Q$5:$Q$3010),"TBD")</f>
        <v>43.16</v>
      </c>
    </row>
    <row r="598" spans="1:12" x14ac:dyDescent="0.25">
      <c r="A598" t="s">
        <v>2132</v>
      </c>
      <c r="B598" t="str">
        <f>_xlfn.IFNA(_xlfn.XLOOKUP(Query1[[#This Row],[Contract Line Item Number (CLIN)]],'CPA New w POF'!$B$5:$B$3010,'CPA New w POF'!$C$5:$C$3010),"TBD")</f>
        <v>TR154PBWX86.2430C</v>
      </c>
      <c r="C598">
        <f>LEN(Query1[[#This Row],[CALCTRA Product Number]])</f>
        <v>17</v>
      </c>
      <c r="D598" t="s">
        <v>2133</v>
      </c>
      <c r="E598" t="s">
        <v>2134</v>
      </c>
      <c r="F598" t="s">
        <v>356</v>
      </c>
      <c r="G598" t="s">
        <v>615</v>
      </c>
      <c r="H598" t="s">
        <v>2128</v>
      </c>
      <c r="I598" t="s">
        <v>154</v>
      </c>
      <c r="J598" t="s">
        <v>381</v>
      </c>
      <c r="K598" t="s">
        <v>155</v>
      </c>
      <c r="L598" s="54">
        <f>_xlfn.IFNA(_xlfn.XLOOKUP(Query1[[#This Row],[Contract Line Item Number (CLIN)]],'CPA New w POF'!$B$5:$B$3010,'CPA New w POF'!$Q$5:$Q$3010),"TBD")</f>
        <v>43.16</v>
      </c>
    </row>
    <row r="599" spans="1:12" x14ac:dyDescent="0.25">
      <c r="A599" t="s">
        <v>2135</v>
      </c>
      <c r="B599" t="str">
        <f>_xlfn.IFNA(_xlfn.XLOOKUP(Query1[[#This Row],[Contract Line Item Number (CLIN)]],'CPA New w POF'!$B$5:$B$3010,'CPA New w POF'!$C$5:$C$3010),"TBD")</f>
        <v>TR155PBWX86.2430A</v>
      </c>
      <c r="C599">
        <f>LEN(Query1[[#This Row],[CALCTRA Product Number]])</f>
        <v>17</v>
      </c>
      <c r="D599" t="s">
        <v>2136</v>
      </c>
      <c r="E599" t="s">
        <v>2137</v>
      </c>
      <c r="F599" t="s">
        <v>356</v>
      </c>
      <c r="G599" t="s">
        <v>615</v>
      </c>
      <c r="H599" t="s">
        <v>153</v>
      </c>
      <c r="I599" t="s">
        <v>154</v>
      </c>
      <c r="J599" t="s">
        <v>381</v>
      </c>
      <c r="K599" t="s">
        <v>155</v>
      </c>
      <c r="L599" s="54">
        <f>_xlfn.IFNA(_xlfn.XLOOKUP(Query1[[#This Row],[Contract Line Item Number (CLIN)]],'CPA New w POF'!$B$5:$B$3010,'CPA New w POF'!$Q$5:$Q$3010),"TBD")</f>
        <v>43.16</v>
      </c>
    </row>
    <row r="600" spans="1:12" x14ac:dyDescent="0.25">
      <c r="A600" t="s">
        <v>2138</v>
      </c>
      <c r="B600" t="str">
        <f>_xlfn.IFNA(_xlfn.XLOOKUP(Query1[[#This Row],[Contract Line Item Number (CLIN)]],'CPA New w POF'!$B$5:$B$3010,'CPA New w POF'!$C$5:$C$3010),"TBD")</f>
        <v>TR155PBWX86.2430B</v>
      </c>
      <c r="C600">
        <f>LEN(Query1[[#This Row],[CALCTRA Product Number]])</f>
        <v>17</v>
      </c>
      <c r="D600" t="s">
        <v>2139</v>
      </c>
      <c r="E600" t="s">
        <v>2140</v>
      </c>
      <c r="F600" t="s">
        <v>356</v>
      </c>
      <c r="G600" t="s">
        <v>615</v>
      </c>
      <c r="H600" t="s">
        <v>153</v>
      </c>
      <c r="I600" t="s">
        <v>154</v>
      </c>
      <c r="J600" t="s">
        <v>381</v>
      </c>
      <c r="K600" t="s">
        <v>155</v>
      </c>
      <c r="L600" s="54">
        <f>_xlfn.IFNA(_xlfn.XLOOKUP(Query1[[#This Row],[Contract Line Item Number (CLIN)]],'CPA New w POF'!$B$5:$B$3010,'CPA New w POF'!$Q$5:$Q$3010),"TBD")</f>
        <v>43.16</v>
      </c>
    </row>
    <row r="601" spans="1:12" x14ac:dyDescent="0.25">
      <c r="A601" t="s">
        <v>2141</v>
      </c>
      <c r="B601" t="str">
        <f>_xlfn.IFNA(_xlfn.XLOOKUP(Query1[[#This Row],[Contract Line Item Number (CLIN)]],'CPA New w POF'!$B$5:$B$3010,'CPA New w POF'!$C$5:$C$3010),"TBD")</f>
        <v>TR156PRBW86.2424A</v>
      </c>
      <c r="C601">
        <f>LEN(Query1[[#This Row],[CALCTRA Product Number]])</f>
        <v>17</v>
      </c>
      <c r="D601" t="s">
        <v>2142</v>
      </c>
      <c r="E601" t="s">
        <v>2143</v>
      </c>
      <c r="F601" t="s">
        <v>356</v>
      </c>
      <c r="G601" t="s">
        <v>741</v>
      </c>
      <c r="H601" t="s">
        <v>1169</v>
      </c>
      <c r="I601" t="s">
        <v>154</v>
      </c>
      <c r="J601" t="s">
        <v>381</v>
      </c>
      <c r="K601" t="s">
        <v>155</v>
      </c>
      <c r="L601" s="54">
        <f>_xlfn.IFNA(_xlfn.XLOOKUP(Query1[[#This Row],[Contract Line Item Number (CLIN)]],'CPA New w POF'!$B$5:$B$3010,'CPA New w POF'!$Q$5:$Q$3010),"TBD")</f>
        <v>34.090000000000003</v>
      </c>
    </row>
    <row r="602" spans="1:12" x14ac:dyDescent="0.25">
      <c r="A602" t="s">
        <v>2144</v>
      </c>
      <c r="B602" t="str">
        <f>_xlfn.IFNA(_xlfn.XLOOKUP(Query1[[#This Row],[Contract Line Item Number (CLIN)]],'CPA New w POF'!$B$5:$B$3010,'CPA New w POF'!$C$5:$C$3010),"TBD")</f>
        <v>TR156PBWX86.2430A</v>
      </c>
      <c r="C602">
        <f>LEN(Query1[[#This Row],[CALCTRA Product Number]])</f>
        <v>17</v>
      </c>
      <c r="D602" t="s">
        <v>2145</v>
      </c>
      <c r="E602" t="s">
        <v>2146</v>
      </c>
      <c r="F602" t="s">
        <v>356</v>
      </c>
      <c r="G602" t="s">
        <v>615</v>
      </c>
      <c r="H602" t="s">
        <v>153</v>
      </c>
      <c r="I602" t="s">
        <v>154</v>
      </c>
      <c r="J602" t="s">
        <v>381</v>
      </c>
      <c r="K602" t="s">
        <v>155</v>
      </c>
      <c r="L602" s="54">
        <f>_xlfn.IFNA(_xlfn.XLOOKUP(Query1[[#This Row],[Contract Line Item Number (CLIN)]],'CPA New w POF'!$B$5:$B$3010,'CPA New w POF'!$Q$5:$Q$3010),"TBD")</f>
        <v>43.16</v>
      </c>
    </row>
    <row r="603" spans="1:12" x14ac:dyDescent="0.25">
      <c r="A603" t="s">
        <v>2147</v>
      </c>
      <c r="B603" t="str">
        <f>_xlfn.IFNA(_xlfn.XLOOKUP(Query1[[#This Row],[Contract Line Item Number (CLIN)]],'CPA New w POF'!$B$5:$B$3010,'CPA New w POF'!$C$5:$C$3010),"TBD")</f>
        <v>TR157PBWX86.2424A</v>
      </c>
      <c r="C603">
        <f>LEN(Query1[[#This Row],[CALCTRA Product Number]])</f>
        <v>17</v>
      </c>
      <c r="D603" t="s">
        <v>2148</v>
      </c>
      <c r="E603" t="s">
        <v>2149</v>
      </c>
      <c r="F603" t="s">
        <v>356</v>
      </c>
      <c r="G603" t="s">
        <v>741</v>
      </c>
      <c r="H603" t="s">
        <v>153</v>
      </c>
      <c r="I603" t="s">
        <v>154</v>
      </c>
      <c r="J603" t="s">
        <v>381</v>
      </c>
      <c r="K603" t="s">
        <v>155</v>
      </c>
      <c r="L603" s="54">
        <f>_xlfn.IFNA(_xlfn.XLOOKUP(Query1[[#This Row],[Contract Line Item Number (CLIN)]],'CPA New w POF'!$B$5:$B$3010,'CPA New w POF'!$Q$5:$Q$3010),"TBD")</f>
        <v>34.090000000000003</v>
      </c>
    </row>
    <row r="604" spans="1:12" x14ac:dyDescent="0.25">
      <c r="A604" t="s">
        <v>2150</v>
      </c>
      <c r="B604" t="str">
        <f>_xlfn.IFNA(_xlfn.XLOOKUP(Query1[[#This Row],[Contract Line Item Number (CLIN)]],'CPA New w POF'!$B$5:$B$3010,'CPA New w POF'!$C$5:$C$3010),"TBD")</f>
        <v>TR157PBWX86.2424B</v>
      </c>
      <c r="C604">
        <f>LEN(Query1[[#This Row],[CALCTRA Product Number]])</f>
        <v>17</v>
      </c>
      <c r="D604" t="s">
        <v>2151</v>
      </c>
      <c r="E604" t="s">
        <v>2152</v>
      </c>
      <c r="F604" t="s">
        <v>356</v>
      </c>
      <c r="G604" t="s">
        <v>741</v>
      </c>
      <c r="H604" t="s">
        <v>153</v>
      </c>
      <c r="I604" t="s">
        <v>154</v>
      </c>
      <c r="J604" t="s">
        <v>381</v>
      </c>
      <c r="K604" t="s">
        <v>155</v>
      </c>
      <c r="L604" s="54">
        <f>_xlfn.IFNA(_xlfn.XLOOKUP(Query1[[#This Row],[Contract Line Item Number (CLIN)]],'CPA New w POF'!$B$5:$B$3010,'CPA New w POF'!$Q$5:$Q$3010),"TBD")</f>
        <v>34.090000000000003</v>
      </c>
    </row>
    <row r="605" spans="1:12" x14ac:dyDescent="0.25">
      <c r="A605" t="s">
        <v>2153</v>
      </c>
      <c r="B605" t="str">
        <f>_xlfn.IFNA(_xlfn.XLOOKUP(Query1[[#This Row],[Contract Line Item Number (CLIN)]],'CPA New w POF'!$B$5:$B$3010,'CPA New w POF'!$C$5:$C$3010),"TBD")</f>
        <v>TR158PBWX86.3618A</v>
      </c>
      <c r="C605">
        <f>LEN(Query1[[#This Row],[CALCTRA Product Number]])</f>
        <v>17</v>
      </c>
      <c r="D605" t="s">
        <v>2154</v>
      </c>
      <c r="E605" t="s">
        <v>2155</v>
      </c>
      <c r="F605" t="s">
        <v>356</v>
      </c>
      <c r="G605" t="s">
        <v>966</v>
      </c>
      <c r="H605" t="s">
        <v>153</v>
      </c>
      <c r="I605" t="s">
        <v>154</v>
      </c>
      <c r="J605" t="s">
        <v>381</v>
      </c>
      <c r="K605" t="s">
        <v>155</v>
      </c>
      <c r="L605" s="54">
        <f>_xlfn.IFNA(_xlfn.XLOOKUP(Query1[[#This Row],[Contract Line Item Number (CLIN)]],'CPA New w POF'!$B$5:$B$3010,'CPA New w POF'!$Q$5:$Q$3010),"TBD")</f>
        <v>38.619999999999997</v>
      </c>
    </row>
    <row r="606" spans="1:12" x14ac:dyDescent="0.25">
      <c r="A606" t="s">
        <v>2156</v>
      </c>
      <c r="B606" t="str">
        <f>_xlfn.IFNA(_xlfn.XLOOKUP(Query1[[#This Row],[Contract Line Item Number (CLIN)]],'CPA New w POF'!$B$5:$B$3010,'CPA New w POF'!$C$5:$C$3010),"TBD")</f>
        <v>TR158PBWX86.1809A</v>
      </c>
      <c r="C606">
        <f>LEN(Query1[[#This Row],[CALCTRA Product Number]])</f>
        <v>17</v>
      </c>
      <c r="D606" t="s">
        <v>2154</v>
      </c>
      <c r="E606" t="s">
        <v>2155</v>
      </c>
      <c r="F606" t="s">
        <v>356</v>
      </c>
      <c r="G606" t="s">
        <v>871</v>
      </c>
      <c r="H606" t="s">
        <v>153</v>
      </c>
      <c r="I606" t="s">
        <v>154</v>
      </c>
      <c r="J606" t="s">
        <v>381</v>
      </c>
      <c r="K606" t="s">
        <v>155</v>
      </c>
      <c r="L606" s="54">
        <f>_xlfn.IFNA(_xlfn.XLOOKUP(Query1[[#This Row],[Contract Line Item Number (CLIN)]],'CPA New w POF'!$B$5:$B$3010,'CPA New w POF'!$Q$5:$Q$3010),"TBD")</f>
        <v>17.079999999999998</v>
      </c>
    </row>
    <row r="607" spans="1:12" x14ac:dyDescent="0.25">
      <c r="A607" t="s">
        <v>2160</v>
      </c>
      <c r="B607" t="str">
        <f>_xlfn.IFNA(_xlfn.XLOOKUP(Query1[[#This Row],[Contract Line Item Number (CLIN)]],'CPA New w POF'!$B$5:$B$3010,'CPA New w POF'!$C$5:$C$3010),"TBD")</f>
        <v>TR160PMUL86.1236A</v>
      </c>
      <c r="C607">
        <f>LEN(Query1[[#This Row],[CALCTRA Product Number]])</f>
        <v>17</v>
      </c>
      <c r="D607" t="s">
        <v>2161</v>
      </c>
      <c r="E607" t="s">
        <v>2162</v>
      </c>
      <c r="F607" t="s">
        <v>356</v>
      </c>
      <c r="G607" t="s">
        <v>496</v>
      </c>
      <c r="H607" t="s">
        <v>2163</v>
      </c>
      <c r="I607" t="s">
        <v>154</v>
      </c>
      <c r="J607" t="s">
        <v>381</v>
      </c>
      <c r="K607" t="s">
        <v>155</v>
      </c>
      <c r="L607" s="54">
        <f>_xlfn.IFNA(_xlfn.XLOOKUP(Query1[[#This Row],[Contract Line Item Number (CLIN)]],'CPA New w POF'!$B$5:$B$3010,'CPA New w POF'!$Q$5:$Q$3010),"TBD")</f>
        <v>28.42</v>
      </c>
    </row>
    <row r="608" spans="1:12" x14ac:dyDescent="0.25">
      <c r="A608" t="s">
        <v>2164</v>
      </c>
      <c r="B608" t="str">
        <f>_xlfn.IFNA(_xlfn.XLOOKUP(Query1[[#This Row],[Contract Line Item Number (CLIN)]],'CPA New w POF'!$B$5:$B$3010,'CPA New w POF'!$C$5:$C$3010),"TBD")</f>
        <v>TR160PMUL86.1236B</v>
      </c>
      <c r="C608">
        <f>LEN(Query1[[#This Row],[CALCTRA Product Number]])</f>
        <v>17</v>
      </c>
      <c r="D608" t="s">
        <v>2161</v>
      </c>
      <c r="E608" t="s">
        <v>2165</v>
      </c>
      <c r="F608" t="s">
        <v>356</v>
      </c>
      <c r="G608" t="s">
        <v>496</v>
      </c>
      <c r="H608" t="s">
        <v>2163</v>
      </c>
      <c r="I608" t="s">
        <v>154</v>
      </c>
      <c r="J608" t="s">
        <v>381</v>
      </c>
      <c r="K608" t="s">
        <v>155</v>
      </c>
      <c r="L608" s="54">
        <f>_xlfn.IFNA(_xlfn.XLOOKUP(Query1[[#This Row],[Contract Line Item Number (CLIN)]],'CPA New w POF'!$B$5:$B$3010,'CPA New w POF'!$Q$5:$Q$3010),"TBD")</f>
        <v>566.91999999999996</v>
      </c>
    </row>
    <row r="609" spans="1:12" x14ac:dyDescent="0.25">
      <c r="A609" t="s">
        <v>2170</v>
      </c>
      <c r="B609" t="str">
        <f>_xlfn.IFNA(_xlfn.XLOOKUP(Query1[[#This Row],[Contract Line Item Number (CLIN)]],'CPA New w POF'!$B$5:$B$3010,'CPA New w POF'!$C$5:$C$3010),"TBD")</f>
        <v>TR161PBWX88.9630A</v>
      </c>
      <c r="C609">
        <f>LEN(Query1[[#This Row],[CALCTRA Product Number]])</f>
        <v>17</v>
      </c>
      <c r="D609" t="s">
        <v>2167</v>
      </c>
      <c r="E609" t="s">
        <v>2168</v>
      </c>
      <c r="F609" t="s">
        <v>356</v>
      </c>
      <c r="G609" t="s">
        <v>2171</v>
      </c>
      <c r="H609" t="s">
        <v>153</v>
      </c>
      <c r="I609" t="s">
        <v>154</v>
      </c>
      <c r="J609" t="s">
        <v>379</v>
      </c>
      <c r="K609" t="s">
        <v>155</v>
      </c>
      <c r="L609" s="54">
        <f>_xlfn.IFNA(_xlfn.XLOOKUP(Query1[[#This Row],[Contract Line Item Number (CLIN)]],'CPA New w POF'!$B$5:$B$3010,'CPA New w POF'!$Q$5:$Q$3010),"TBD")</f>
        <v>466.03</v>
      </c>
    </row>
    <row r="610" spans="1:12" x14ac:dyDescent="0.25">
      <c r="A610" t="s">
        <v>2175</v>
      </c>
      <c r="B610" t="str">
        <f>_xlfn.IFNA(_xlfn.XLOOKUP(Query1[[#This Row],[Contract Line Item Number (CLIN)]],'CPA New w POF'!$B$5:$B$3010,'CPA New w POF'!$C$5:$C$3010),"TBD")</f>
        <v>TR161PBWX88.9630B</v>
      </c>
      <c r="C610">
        <f>LEN(Query1[[#This Row],[CALCTRA Product Number]])</f>
        <v>17</v>
      </c>
      <c r="D610" t="s">
        <v>2173</v>
      </c>
      <c r="E610" t="s">
        <v>2168</v>
      </c>
      <c r="F610" t="s">
        <v>356</v>
      </c>
      <c r="G610" t="s">
        <v>2171</v>
      </c>
      <c r="H610" t="s">
        <v>153</v>
      </c>
      <c r="I610" t="s">
        <v>154</v>
      </c>
      <c r="J610" t="s">
        <v>379</v>
      </c>
      <c r="K610" t="s">
        <v>155</v>
      </c>
      <c r="L610" s="54">
        <f>_xlfn.IFNA(_xlfn.XLOOKUP(Query1[[#This Row],[Contract Line Item Number (CLIN)]],'CPA New w POF'!$B$5:$B$3010,'CPA New w POF'!$Q$5:$Q$3010),"TBD")</f>
        <v>466.03</v>
      </c>
    </row>
    <row r="611" spans="1:12" x14ac:dyDescent="0.25">
      <c r="A611" t="s">
        <v>2185</v>
      </c>
      <c r="B611" t="str">
        <f>_xlfn.IFNA(_xlfn.XLOOKUP(Query1[[#This Row],[Contract Line Item Number (CLIN)]],'CPA New w POF'!$B$5:$B$3010,'CPA New w POF'!$C$5:$C$3010),"TBD")</f>
        <v>TR165PBWX86.2430A</v>
      </c>
      <c r="C611">
        <f>LEN(Query1[[#This Row],[CALCTRA Product Number]])</f>
        <v>17</v>
      </c>
      <c r="D611" t="s">
        <v>36</v>
      </c>
      <c r="E611" t="s">
        <v>269</v>
      </c>
      <c r="F611" t="s">
        <v>356</v>
      </c>
      <c r="G611" t="s">
        <v>615</v>
      </c>
      <c r="H611" t="s">
        <v>153</v>
      </c>
      <c r="I611" t="s">
        <v>154</v>
      </c>
      <c r="J611" t="s">
        <v>381</v>
      </c>
      <c r="K611" t="s">
        <v>155</v>
      </c>
      <c r="L611" s="54">
        <f>_xlfn.IFNA(_xlfn.XLOOKUP(Query1[[#This Row],[Contract Line Item Number (CLIN)]],'CPA New w POF'!$B$5:$B$3010,'CPA New w POF'!$Q$5:$Q$3010),"TBD")</f>
        <v>43.16</v>
      </c>
    </row>
    <row r="612" spans="1:12" x14ac:dyDescent="0.25">
      <c r="A612" t="s">
        <v>2186</v>
      </c>
      <c r="B612" t="str">
        <f>_xlfn.IFNA(_xlfn.XLOOKUP(Query1[[#This Row],[Contract Line Item Number (CLIN)]],'CPA New w POF'!$B$5:$B$3010,'CPA New w POF'!$C$5:$C$3010),"TBD")</f>
        <v>TR165PBWX86.3648A</v>
      </c>
      <c r="C612">
        <f>LEN(Query1[[#This Row],[CALCTRA Product Number]])</f>
        <v>17</v>
      </c>
      <c r="D612" t="s">
        <v>36</v>
      </c>
      <c r="E612" t="s">
        <v>269</v>
      </c>
      <c r="F612" t="s">
        <v>356</v>
      </c>
      <c r="G612" t="s">
        <v>619</v>
      </c>
      <c r="H612" t="s">
        <v>153</v>
      </c>
      <c r="I612" t="s">
        <v>154</v>
      </c>
      <c r="J612" t="s">
        <v>381</v>
      </c>
      <c r="K612" t="s">
        <v>155</v>
      </c>
      <c r="L612" s="54">
        <f>_xlfn.IFNA(_xlfn.XLOOKUP(Query1[[#This Row],[Contract Line Item Number (CLIN)]],'CPA New w POF'!$B$5:$B$3010,'CPA New w POF'!$Q$5:$Q$3010),"TBD")</f>
        <v>90.77</v>
      </c>
    </row>
    <row r="613" spans="1:12" x14ac:dyDescent="0.25">
      <c r="A613" t="s">
        <v>2187</v>
      </c>
      <c r="B613" t="str">
        <f>_xlfn.IFNA(_xlfn.XLOOKUP(Query1[[#This Row],[Contract Line Item Number (CLIN)]],'CPA New w POF'!$B$5:$B$3010,'CPA New w POF'!$C$5:$C$3010),"TBD")</f>
        <v>TR165PBWX88.4860A</v>
      </c>
      <c r="C613">
        <f>LEN(Query1[[#This Row],[CALCTRA Product Number]])</f>
        <v>17</v>
      </c>
      <c r="D613" t="s">
        <v>36</v>
      </c>
      <c r="E613" t="s">
        <v>269</v>
      </c>
      <c r="F613" t="s">
        <v>356</v>
      </c>
      <c r="G613" t="s">
        <v>1119</v>
      </c>
      <c r="H613" t="s">
        <v>153</v>
      </c>
      <c r="I613" t="s">
        <v>154</v>
      </c>
      <c r="J613" t="s">
        <v>388</v>
      </c>
      <c r="K613" t="s">
        <v>155</v>
      </c>
      <c r="L613" s="54">
        <f>_xlfn.IFNA(_xlfn.XLOOKUP(Query1[[#This Row],[Contract Line Item Number (CLIN)]],'CPA New w POF'!$B$5:$B$3010,'CPA New w POF'!$Q$5:$Q$3010),"TBD")</f>
        <v>167.86</v>
      </c>
    </row>
    <row r="614" spans="1:12" x14ac:dyDescent="0.25">
      <c r="A614" t="s">
        <v>2188</v>
      </c>
      <c r="B614" t="str">
        <f>_xlfn.IFNA(_xlfn.XLOOKUP(Query1[[#This Row],[Contract Line Item Number (CLIN)]],'CPA New w POF'!$B$5:$B$3010,'CPA New w POF'!$C$5:$C$3010),"TBD")</f>
        <v>TR166PBWX86.2430A</v>
      </c>
      <c r="C614">
        <f>LEN(Query1[[#This Row],[CALCTRA Product Number]])</f>
        <v>17</v>
      </c>
      <c r="D614" t="s">
        <v>37</v>
      </c>
      <c r="E614" t="s">
        <v>269</v>
      </c>
      <c r="F614" t="s">
        <v>356</v>
      </c>
      <c r="G614" t="s">
        <v>615</v>
      </c>
      <c r="H614" t="s">
        <v>153</v>
      </c>
      <c r="I614" t="s">
        <v>154</v>
      </c>
      <c r="J614" t="s">
        <v>381</v>
      </c>
      <c r="K614" t="s">
        <v>155</v>
      </c>
      <c r="L614" s="54">
        <f>_xlfn.IFNA(_xlfn.XLOOKUP(Query1[[#This Row],[Contract Line Item Number (CLIN)]],'CPA New w POF'!$B$5:$B$3010,'CPA New w POF'!$Q$5:$Q$3010),"TBD")</f>
        <v>43.16</v>
      </c>
    </row>
    <row r="615" spans="1:12" x14ac:dyDescent="0.25">
      <c r="A615" t="s">
        <v>2189</v>
      </c>
      <c r="B615" t="str">
        <f>_xlfn.IFNA(_xlfn.XLOOKUP(Query1[[#This Row],[Contract Line Item Number (CLIN)]],'CPA New w POF'!$B$5:$B$3010,'CPA New w POF'!$C$5:$C$3010),"TBD")</f>
        <v>TR166PBWX86.3648A</v>
      </c>
      <c r="C615">
        <f>LEN(Query1[[#This Row],[CALCTRA Product Number]])</f>
        <v>17</v>
      </c>
      <c r="D615" t="s">
        <v>37</v>
      </c>
      <c r="E615" t="s">
        <v>269</v>
      </c>
      <c r="F615" t="s">
        <v>356</v>
      </c>
      <c r="G615" t="s">
        <v>619</v>
      </c>
      <c r="H615" t="s">
        <v>153</v>
      </c>
      <c r="I615" t="s">
        <v>154</v>
      </c>
      <c r="J615" t="s">
        <v>381</v>
      </c>
      <c r="K615" t="s">
        <v>155</v>
      </c>
      <c r="L615" s="54">
        <f>_xlfn.IFNA(_xlfn.XLOOKUP(Query1[[#This Row],[Contract Line Item Number (CLIN)]],'CPA New w POF'!$B$5:$B$3010,'CPA New w POF'!$Q$5:$Q$3010),"TBD")</f>
        <v>90.77</v>
      </c>
    </row>
    <row r="616" spans="1:12" x14ac:dyDescent="0.25">
      <c r="A616" t="s">
        <v>2190</v>
      </c>
      <c r="B616" t="str">
        <f>_xlfn.IFNA(_xlfn.XLOOKUP(Query1[[#This Row],[Contract Line Item Number (CLIN)]],'CPA New w POF'!$B$5:$B$3010,'CPA New w POF'!$C$5:$C$3010),"TBD")</f>
        <v>TR166PBWX88.4860A</v>
      </c>
      <c r="C616">
        <f>LEN(Query1[[#This Row],[CALCTRA Product Number]])</f>
        <v>17</v>
      </c>
      <c r="D616" t="s">
        <v>37</v>
      </c>
      <c r="E616" t="s">
        <v>269</v>
      </c>
      <c r="F616" t="s">
        <v>356</v>
      </c>
      <c r="G616" t="s">
        <v>1119</v>
      </c>
      <c r="H616" t="s">
        <v>153</v>
      </c>
      <c r="I616" t="s">
        <v>154</v>
      </c>
      <c r="J616" t="s">
        <v>388</v>
      </c>
      <c r="K616" t="s">
        <v>155</v>
      </c>
      <c r="L616" s="54">
        <f>_xlfn.IFNA(_xlfn.XLOOKUP(Query1[[#This Row],[Contract Line Item Number (CLIN)]],'CPA New w POF'!$B$5:$B$3010,'CPA New w POF'!$Q$5:$Q$3010),"TBD")</f>
        <v>167.86</v>
      </c>
    </row>
    <row r="617" spans="1:12" x14ac:dyDescent="0.25">
      <c r="A617" t="s">
        <v>2195</v>
      </c>
      <c r="B617" t="str">
        <f>_xlfn.IFNA(_xlfn.XLOOKUP(Query1[[#This Row],[Contract Line Item Number (CLIN)]],'CPA New w POF'!$B$5:$B$3010,'CPA New w POF'!$C$5:$C$3010),"TBD")</f>
        <v>TR167PBWX88.9630A</v>
      </c>
      <c r="C617">
        <f>LEN(Query1[[#This Row],[CALCTRA Product Number]])</f>
        <v>17</v>
      </c>
      <c r="D617" t="s">
        <v>2192</v>
      </c>
      <c r="E617" t="s">
        <v>2193</v>
      </c>
      <c r="F617" t="s">
        <v>356</v>
      </c>
      <c r="G617" t="s">
        <v>2171</v>
      </c>
      <c r="H617" t="s">
        <v>153</v>
      </c>
      <c r="I617" t="s">
        <v>154</v>
      </c>
      <c r="J617" t="s">
        <v>379</v>
      </c>
      <c r="K617" t="s">
        <v>155</v>
      </c>
      <c r="L617" s="54">
        <f>_xlfn.IFNA(_xlfn.XLOOKUP(Query1[[#This Row],[Contract Line Item Number (CLIN)]],'CPA New w POF'!$B$5:$B$3010,'CPA New w POF'!$Q$5:$Q$3010),"TBD")</f>
        <v>453.55</v>
      </c>
    </row>
    <row r="618" spans="1:12" x14ac:dyDescent="0.25">
      <c r="A618" t="s">
        <v>2199</v>
      </c>
      <c r="B618" t="str">
        <f>_xlfn.IFNA(_xlfn.XLOOKUP(Query1[[#This Row],[Contract Line Item Number (CLIN)]],'CPA New w POF'!$B$5:$B$3010,'CPA New w POF'!$C$5:$C$3010),"TBD")</f>
        <v>TR168PBWX86.6030A</v>
      </c>
      <c r="C618">
        <f>LEN(Query1[[#This Row],[CALCTRA Product Number]])</f>
        <v>17</v>
      </c>
      <c r="D618" t="s">
        <v>120</v>
      </c>
      <c r="E618" t="s">
        <v>2197</v>
      </c>
      <c r="F618" t="s">
        <v>356</v>
      </c>
      <c r="G618" t="s">
        <v>586</v>
      </c>
      <c r="H618" t="s">
        <v>153</v>
      </c>
      <c r="I618" t="s">
        <v>154</v>
      </c>
      <c r="J618" t="s">
        <v>378</v>
      </c>
      <c r="K618" t="s">
        <v>155</v>
      </c>
      <c r="L618" s="54">
        <f>_xlfn.IFNA(_xlfn.XLOOKUP(Query1[[#This Row],[Contract Line Item Number (CLIN)]],'CPA New w POF'!$B$5:$B$3010,'CPA New w POF'!$Q$5:$Q$3010),"TBD")</f>
        <v>340.18</v>
      </c>
    </row>
    <row r="619" spans="1:12" x14ac:dyDescent="0.25">
      <c r="A619" t="s">
        <v>2203</v>
      </c>
      <c r="B619" t="str">
        <f>_xlfn.IFNA(_xlfn.XLOOKUP(Query1[[#This Row],[Contract Line Item Number (CLIN)]],'CPA New w POF'!$B$5:$B$3010,'CPA New w POF'!$C$5:$C$3010),"TBD")</f>
        <v>TR169PBWX86.6030A</v>
      </c>
      <c r="C619">
        <f>LEN(Query1[[#This Row],[CALCTRA Product Number]])</f>
        <v>17</v>
      </c>
      <c r="D619" t="s">
        <v>121</v>
      </c>
      <c r="E619" t="s">
        <v>2201</v>
      </c>
      <c r="F619" t="s">
        <v>356</v>
      </c>
      <c r="G619" t="s">
        <v>586</v>
      </c>
      <c r="H619" t="s">
        <v>153</v>
      </c>
      <c r="I619" t="s">
        <v>154</v>
      </c>
      <c r="J619" t="s">
        <v>378</v>
      </c>
      <c r="K619" t="s">
        <v>155</v>
      </c>
      <c r="L619" s="54">
        <f>_xlfn.IFNA(_xlfn.XLOOKUP(Query1[[#This Row],[Contract Line Item Number (CLIN)]],'CPA New w POF'!$B$5:$B$3010,'CPA New w POF'!$Q$5:$Q$3010),"TBD")</f>
        <v>340.18</v>
      </c>
    </row>
    <row r="620" spans="1:12" x14ac:dyDescent="0.25">
      <c r="A620" t="s">
        <v>2206</v>
      </c>
      <c r="B620" t="str">
        <f>_xlfn.IFNA(_xlfn.XLOOKUP(Query1[[#This Row],[Contract Line Item Number (CLIN)]],'CPA New w POF'!$B$5:$B$3010,'CPA New w POF'!$C$5:$C$3010),"TBD")</f>
        <v>TR170PBWX86.2430A</v>
      </c>
      <c r="C620">
        <f>LEN(Query1[[#This Row],[CALCTRA Product Number]])</f>
        <v>17</v>
      </c>
      <c r="D620" t="s">
        <v>2207</v>
      </c>
      <c r="E620" t="s">
        <v>2208</v>
      </c>
      <c r="F620" t="s">
        <v>356</v>
      </c>
      <c r="G620" t="s">
        <v>615</v>
      </c>
      <c r="H620" t="s">
        <v>153</v>
      </c>
      <c r="I620" t="s">
        <v>154</v>
      </c>
      <c r="J620" t="s">
        <v>381</v>
      </c>
      <c r="K620" t="s">
        <v>155</v>
      </c>
      <c r="L620" s="54">
        <f>_xlfn.IFNA(_xlfn.XLOOKUP(Query1[[#This Row],[Contract Line Item Number (CLIN)]],'CPA New w POF'!$B$5:$B$3010,'CPA New w POF'!$Q$5:$Q$3010),"TBD")</f>
        <v>42.87</v>
      </c>
    </row>
    <row r="621" spans="1:12" x14ac:dyDescent="0.25">
      <c r="A621" t="s">
        <v>2210</v>
      </c>
      <c r="B621" t="str">
        <f>_xlfn.IFNA(_xlfn.XLOOKUP(Query1[[#This Row],[Contract Line Item Number (CLIN)]],'CPA New w POF'!$B$5:$B$3010,'CPA New w POF'!$C$5:$C$3010),"TBD")</f>
        <v>TR180PBWX86.2430A</v>
      </c>
      <c r="C621">
        <f>LEN(Query1[[#This Row],[CALCTRA Product Number]])</f>
        <v>17</v>
      </c>
      <c r="D621" t="s">
        <v>2211</v>
      </c>
      <c r="E621" t="s">
        <v>2212</v>
      </c>
      <c r="F621" t="s">
        <v>356</v>
      </c>
      <c r="G621" t="s">
        <v>615</v>
      </c>
      <c r="H621" t="s">
        <v>153</v>
      </c>
      <c r="I621" t="s">
        <v>154</v>
      </c>
      <c r="J621" t="s">
        <v>381</v>
      </c>
      <c r="K621" t="s">
        <v>155</v>
      </c>
      <c r="L621" s="54">
        <f>_xlfn.IFNA(_xlfn.XLOOKUP(Query1[[#This Row],[Contract Line Item Number (CLIN)]],'CPA New w POF'!$B$5:$B$3010,'CPA New w POF'!$Q$5:$Q$3010),"TBD")</f>
        <v>42.87</v>
      </c>
    </row>
    <row r="622" spans="1:12" x14ac:dyDescent="0.25">
      <c r="A622" t="s">
        <v>2213</v>
      </c>
      <c r="B622" t="str">
        <f>_xlfn.IFNA(_xlfn.XLOOKUP(Query1[[#This Row],[Contract Line Item Number (CLIN)]],'CPA New w POF'!$B$5:$B$3010,'CPA New w POF'!$C$5:$C$3010),"TBD")</f>
        <v>TR18BPBWX86.3636A</v>
      </c>
      <c r="C622">
        <f>LEN(Query1[[#This Row],[CALCTRA Product Number]])</f>
        <v>17</v>
      </c>
      <c r="D622" t="s">
        <v>2214</v>
      </c>
      <c r="E622" t="s">
        <v>2215</v>
      </c>
      <c r="F622" t="s">
        <v>356</v>
      </c>
      <c r="G622" t="s">
        <v>380</v>
      </c>
      <c r="H622" t="s">
        <v>153</v>
      </c>
      <c r="I622" t="s">
        <v>154</v>
      </c>
      <c r="J622" t="s">
        <v>381</v>
      </c>
      <c r="K622" t="s">
        <v>155</v>
      </c>
      <c r="L622" s="54">
        <f>_xlfn.IFNA(_xlfn.XLOOKUP(Query1[[#This Row],[Contract Line Item Number (CLIN)]],'CPA New w POF'!$B$5:$B$3010,'CPA New w POF'!$Q$5:$Q$3010),"TBD")</f>
        <v>73.760000000000005</v>
      </c>
    </row>
    <row r="623" spans="1:12" x14ac:dyDescent="0.25">
      <c r="A623" t="s">
        <v>2222</v>
      </c>
      <c r="B623" t="str">
        <f>_xlfn.IFNA(_xlfn.XLOOKUP(Query1[[#This Row],[Contract Line Item Number (CLIN)]],'CPA New w POF'!$B$5:$B$3010,'CPA New w POF'!$C$5:$C$3010),"TBD")</f>
        <v>TR190PWBY18.9024A</v>
      </c>
      <c r="C623">
        <f>LEN(Query1[[#This Row],[CALCTRA Product Number]])</f>
        <v>17</v>
      </c>
      <c r="D623" t="s">
        <v>2220</v>
      </c>
      <c r="E623" t="s">
        <v>2223</v>
      </c>
      <c r="F623" t="s">
        <v>356</v>
      </c>
      <c r="G623" t="s">
        <v>2221</v>
      </c>
      <c r="H623" t="s">
        <v>2224</v>
      </c>
      <c r="I623" t="s">
        <v>376</v>
      </c>
      <c r="J623" t="s">
        <v>379</v>
      </c>
      <c r="K623" t="s">
        <v>155</v>
      </c>
      <c r="L623" s="54">
        <f>_xlfn.IFNA(_xlfn.XLOOKUP(Query1[[#This Row],[Contract Line Item Number (CLIN)]],'CPA New w POF'!$B$5:$B$3010,'CPA New w POF'!$Q$5:$Q$3010),"TBD")</f>
        <v>331.11</v>
      </c>
    </row>
    <row r="624" spans="1:12" x14ac:dyDescent="0.25">
      <c r="A624" t="s">
        <v>2227</v>
      </c>
      <c r="B624" t="str">
        <f>_xlfn.IFNA(_xlfn.XLOOKUP(Query1[[#This Row],[Contract Line Item Number (CLIN)]],'CPA New w POF'!$B$5:$B$3010,'CPA New w POF'!$C$5:$C$3010),"TBD")</f>
        <v>TR201PNWX88.1024A</v>
      </c>
      <c r="C624">
        <f>LEN(Query1[[#This Row],[CALCTRA Product Number]])</f>
        <v>17</v>
      </c>
      <c r="D624" t="s">
        <v>2228</v>
      </c>
      <c r="E624" t="s">
        <v>2229</v>
      </c>
      <c r="F624" t="s">
        <v>356</v>
      </c>
      <c r="G624" t="s">
        <v>2230</v>
      </c>
      <c r="H624" t="s">
        <v>1862</v>
      </c>
      <c r="I624" t="s">
        <v>154</v>
      </c>
      <c r="J624" t="s">
        <v>379</v>
      </c>
      <c r="K624" t="s">
        <v>155</v>
      </c>
      <c r="L624" s="54">
        <f>_xlfn.IFNA(_xlfn.XLOOKUP(Query1[[#This Row],[Contract Line Item Number (CLIN)]],'CPA New w POF'!$B$5:$B$3010,'CPA New w POF'!$Q$5:$Q$3010),"TBD")</f>
        <v>812.93</v>
      </c>
    </row>
    <row r="625" spans="1:12" x14ac:dyDescent="0.25">
      <c r="A625" t="s">
        <v>2231</v>
      </c>
      <c r="B625" t="str">
        <f>_xlfn.IFNA(_xlfn.XLOOKUP(Query1[[#This Row],[Contract Line Item Number (CLIN)]],'CPA New w POF'!$B$5:$B$3010,'CPA New w POF'!$C$5:$C$3010),"TBD")</f>
        <v>TR201PBWX88.1021A</v>
      </c>
      <c r="C625">
        <f>LEN(Query1[[#This Row],[CALCTRA Product Number]])</f>
        <v>17</v>
      </c>
      <c r="D625" t="s">
        <v>2232</v>
      </c>
      <c r="E625" t="s">
        <v>2233</v>
      </c>
      <c r="F625" t="s">
        <v>356</v>
      </c>
      <c r="G625" t="s">
        <v>2234</v>
      </c>
      <c r="H625" t="s">
        <v>153</v>
      </c>
      <c r="I625" t="s">
        <v>154</v>
      </c>
      <c r="J625" t="s">
        <v>379</v>
      </c>
      <c r="K625" t="s">
        <v>155</v>
      </c>
      <c r="L625" s="54">
        <f>_xlfn.IFNA(_xlfn.XLOOKUP(Query1[[#This Row],[Contract Line Item Number (CLIN)]],'CPA New w POF'!$B$5:$B$3010,'CPA New w POF'!$Q$5:$Q$3010),"TBD")</f>
        <v>314.11</v>
      </c>
    </row>
    <row r="626" spans="1:12" x14ac:dyDescent="0.25">
      <c r="A626" t="s">
        <v>2235</v>
      </c>
      <c r="B626" t="str">
        <f>_xlfn.IFNA(_xlfn.XLOOKUP(Query1[[#This Row],[Contract Line Item Number (CLIN)]],'CPA New w POF'!$B$5:$B$3010,'CPA New w POF'!$C$5:$C$3010),"TBD")</f>
        <v>TR20DPBWX86.2406A</v>
      </c>
      <c r="C626">
        <f>LEN(Query1[[#This Row],[CALCTRA Product Number]])</f>
        <v>17</v>
      </c>
      <c r="D626" t="s">
        <v>2236</v>
      </c>
      <c r="E626" t="s">
        <v>2237</v>
      </c>
      <c r="F626" t="s">
        <v>356</v>
      </c>
      <c r="G626" t="s">
        <v>1035</v>
      </c>
      <c r="H626" t="s">
        <v>153</v>
      </c>
      <c r="I626" t="s">
        <v>154</v>
      </c>
      <c r="J626" t="s">
        <v>381</v>
      </c>
      <c r="K626" t="s">
        <v>155</v>
      </c>
      <c r="L626" s="54">
        <f>_xlfn.IFNA(_xlfn.XLOOKUP(Query1[[#This Row],[Contract Line Item Number (CLIN)]],'CPA New w POF'!$B$5:$B$3010,'CPA New w POF'!$Q$5:$Q$3010),"TBD")</f>
        <v>12.55</v>
      </c>
    </row>
    <row r="627" spans="1:12" x14ac:dyDescent="0.25">
      <c r="A627" t="s">
        <v>2238</v>
      </c>
      <c r="B627" t="str">
        <f>_xlfn.IFNA(_xlfn.XLOOKUP(Query1[[#This Row],[Contract Line Item Number (CLIN)]],'CPA New w POF'!$B$5:$B$3010,'CPA New w POF'!$C$5:$C$3010),"TBD")</f>
        <v>TR20DPBWX86.3009A</v>
      </c>
      <c r="C627">
        <f>LEN(Query1[[#This Row],[CALCTRA Product Number]])</f>
        <v>17</v>
      </c>
      <c r="D627" t="s">
        <v>2236</v>
      </c>
      <c r="E627" t="s">
        <v>2237</v>
      </c>
      <c r="F627" t="s">
        <v>356</v>
      </c>
      <c r="G627" t="s">
        <v>839</v>
      </c>
      <c r="H627" t="s">
        <v>153</v>
      </c>
      <c r="I627" t="s">
        <v>154</v>
      </c>
      <c r="J627" t="s">
        <v>381</v>
      </c>
      <c r="K627" t="s">
        <v>155</v>
      </c>
      <c r="L627" s="54">
        <f>_xlfn.IFNA(_xlfn.XLOOKUP(Query1[[#This Row],[Contract Line Item Number (CLIN)]],'CPA New w POF'!$B$5:$B$3010,'CPA New w POF'!$Q$5:$Q$3010),"TBD")</f>
        <v>18.79</v>
      </c>
    </row>
    <row r="628" spans="1:12" x14ac:dyDescent="0.25">
      <c r="A628" t="s">
        <v>2239</v>
      </c>
      <c r="B628" t="str">
        <f>_xlfn.IFNA(_xlfn.XLOOKUP(Query1[[#This Row],[Contract Line Item Number (CLIN)]],'CPA New w POF'!$B$5:$B$3010,'CPA New w POF'!$C$5:$C$3010),"TBD")</f>
        <v>TR20DPBWX86.3612A</v>
      </c>
      <c r="C628">
        <f>LEN(Query1[[#This Row],[CALCTRA Product Number]])</f>
        <v>17</v>
      </c>
      <c r="D628" t="s">
        <v>2236</v>
      </c>
      <c r="E628" t="s">
        <v>2237</v>
      </c>
      <c r="F628" t="s">
        <v>356</v>
      </c>
      <c r="G628" t="s">
        <v>1084</v>
      </c>
      <c r="H628" t="s">
        <v>153</v>
      </c>
      <c r="I628" t="s">
        <v>154</v>
      </c>
      <c r="J628" t="s">
        <v>381</v>
      </c>
      <c r="K628" t="s">
        <v>155</v>
      </c>
      <c r="L628" s="54">
        <f>_xlfn.IFNA(_xlfn.XLOOKUP(Query1[[#This Row],[Contract Line Item Number (CLIN)]],'CPA New w POF'!$B$5:$B$3010,'CPA New w POF'!$Q$5:$Q$3010),"TBD")</f>
        <v>29.56</v>
      </c>
    </row>
    <row r="629" spans="1:12" x14ac:dyDescent="0.25">
      <c r="A629" t="s">
        <v>2240</v>
      </c>
      <c r="B629" t="str">
        <f>_xlfn.IFNA(_xlfn.XLOOKUP(Query1[[#This Row],[Contract Line Item Number (CLIN)]],'CPA New w POF'!$B$5:$B$3010,'CPA New w POF'!$C$5:$C$3010),"TBD")</f>
        <v>TR20DPBWX86.2406B</v>
      </c>
      <c r="C629">
        <f>LEN(Query1[[#This Row],[CALCTRA Product Number]])</f>
        <v>17</v>
      </c>
      <c r="D629" t="s">
        <v>2241</v>
      </c>
      <c r="E629" t="s">
        <v>2237</v>
      </c>
      <c r="F629" t="s">
        <v>356</v>
      </c>
      <c r="G629" t="s">
        <v>1035</v>
      </c>
      <c r="H629" t="s">
        <v>153</v>
      </c>
      <c r="I629" t="s">
        <v>154</v>
      </c>
      <c r="J629" t="s">
        <v>381</v>
      </c>
      <c r="K629" t="s">
        <v>155</v>
      </c>
      <c r="L629" s="54">
        <f>_xlfn.IFNA(_xlfn.XLOOKUP(Query1[[#This Row],[Contract Line Item Number (CLIN)]],'CPA New w POF'!$B$5:$B$3010,'CPA New w POF'!$Q$5:$Q$3010),"TBD")</f>
        <v>12.55</v>
      </c>
    </row>
    <row r="630" spans="1:12" x14ac:dyDescent="0.25">
      <c r="A630" t="s">
        <v>2242</v>
      </c>
      <c r="B630" t="str">
        <f>_xlfn.IFNA(_xlfn.XLOOKUP(Query1[[#This Row],[Contract Line Item Number (CLIN)]],'CPA New w POF'!$B$5:$B$3010,'CPA New w POF'!$C$5:$C$3010),"TBD")</f>
        <v>TR20DPBWX86.3009B</v>
      </c>
      <c r="C630">
        <f>LEN(Query1[[#This Row],[CALCTRA Product Number]])</f>
        <v>17</v>
      </c>
      <c r="D630" t="s">
        <v>2241</v>
      </c>
      <c r="E630" t="s">
        <v>2237</v>
      </c>
      <c r="F630" t="s">
        <v>356</v>
      </c>
      <c r="G630" t="s">
        <v>839</v>
      </c>
      <c r="H630" t="s">
        <v>153</v>
      </c>
      <c r="I630" t="s">
        <v>154</v>
      </c>
      <c r="J630" t="s">
        <v>381</v>
      </c>
      <c r="K630" t="s">
        <v>155</v>
      </c>
      <c r="L630" s="54">
        <f>_xlfn.IFNA(_xlfn.XLOOKUP(Query1[[#This Row],[Contract Line Item Number (CLIN)]],'CPA New w POF'!$B$5:$B$3010,'CPA New w POF'!$Q$5:$Q$3010),"TBD")</f>
        <v>18.79</v>
      </c>
    </row>
    <row r="631" spans="1:12" x14ac:dyDescent="0.25">
      <c r="A631" t="s">
        <v>2243</v>
      </c>
      <c r="B631" t="str">
        <f>_xlfn.IFNA(_xlfn.XLOOKUP(Query1[[#This Row],[Contract Line Item Number (CLIN)]],'CPA New w POF'!$B$5:$B$3010,'CPA New w POF'!$C$5:$C$3010),"TBD")</f>
        <v>TR20DPBWX86.3612B</v>
      </c>
      <c r="C631">
        <f>LEN(Query1[[#This Row],[CALCTRA Product Number]])</f>
        <v>17</v>
      </c>
      <c r="D631" t="s">
        <v>2241</v>
      </c>
      <c r="E631" t="s">
        <v>2237</v>
      </c>
      <c r="F631" t="s">
        <v>356</v>
      </c>
      <c r="G631" t="s">
        <v>1084</v>
      </c>
      <c r="H631" t="s">
        <v>153</v>
      </c>
      <c r="I631" t="s">
        <v>154</v>
      </c>
      <c r="J631" t="s">
        <v>381</v>
      </c>
      <c r="K631" t="s">
        <v>155</v>
      </c>
      <c r="L631" s="54">
        <f>_xlfn.IFNA(_xlfn.XLOOKUP(Query1[[#This Row],[Contract Line Item Number (CLIN)]],'CPA New w POF'!$B$5:$B$3010,'CPA New w POF'!$Q$5:$Q$3010),"TBD")</f>
        <v>29.56</v>
      </c>
    </row>
    <row r="632" spans="1:12" x14ac:dyDescent="0.25">
      <c r="A632" t="s">
        <v>2244</v>
      </c>
      <c r="B632" t="str">
        <f>_xlfn.IFNA(_xlfn.XLOOKUP(Query1[[#This Row],[Contract Line Item Number (CLIN)]],'CPA New w POF'!$B$5:$B$3010,'CPA New w POF'!$C$5:$C$3010),"TBD")</f>
        <v>TR20DPBWX86.2406C</v>
      </c>
      <c r="C632">
        <f>LEN(Query1[[#This Row],[CALCTRA Product Number]])</f>
        <v>17</v>
      </c>
      <c r="D632" t="s">
        <v>2245</v>
      </c>
      <c r="E632" t="s">
        <v>2237</v>
      </c>
      <c r="F632" t="s">
        <v>356</v>
      </c>
      <c r="G632" t="s">
        <v>1035</v>
      </c>
      <c r="H632" t="s">
        <v>153</v>
      </c>
      <c r="I632" t="s">
        <v>154</v>
      </c>
      <c r="J632" t="s">
        <v>381</v>
      </c>
      <c r="K632" t="s">
        <v>155</v>
      </c>
      <c r="L632" s="54">
        <f>_xlfn.IFNA(_xlfn.XLOOKUP(Query1[[#This Row],[Contract Line Item Number (CLIN)]],'CPA New w POF'!$B$5:$B$3010,'CPA New w POF'!$Q$5:$Q$3010),"TBD")</f>
        <v>12.55</v>
      </c>
    </row>
    <row r="633" spans="1:12" x14ac:dyDescent="0.25">
      <c r="A633" t="s">
        <v>2246</v>
      </c>
      <c r="B633" t="str">
        <f>_xlfn.IFNA(_xlfn.XLOOKUP(Query1[[#This Row],[Contract Line Item Number (CLIN)]],'CPA New w POF'!$B$5:$B$3010,'CPA New w POF'!$C$5:$C$3010),"TBD")</f>
        <v>TR20DPBWX86.3009C</v>
      </c>
      <c r="C633">
        <f>LEN(Query1[[#This Row],[CALCTRA Product Number]])</f>
        <v>17</v>
      </c>
      <c r="D633" t="s">
        <v>2245</v>
      </c>
      <c r="E633" t="s">
        <v>2237</v>
      </c>
      <c r="F633" t="s">
        <v>356</v>
      </c>
      <c r="G633" t="s">
        <v>839</v>
      </c>
      <c r="H633" t="s">
        <v>153</v>
      </c>
      <c r="I633" t="s">
        <v>154</v>
      </c>
      <c r="J633" t="s">
        <v>381</v>
      </c>
      <c r="K633" t="s">
        <v>155</v>
      </c>
      <c r="L633" s="54">
        <f>_xlfn.IFNA(_xlfn.XLOOKUP(Query1[[#This Row],[Contract Line Item Number (CLIN)]],'CPA New w POF'!$B$5:$B$3010,'CPA New w POF'!$Q$5:$Q$3010),"TBD")</f>
        <v>18.79</v>
      </c>
    </row>
    <row r="634" spans="1:12" x14ac:dyDescent="0.25">
      <c r="A634" t="s">
        <v>2247</v>
      </c>
      <c r="B634" t="str">
        <f>_xlfn.IFNA(_xlfn.XLOOKUP(Query1[[#This Row],[Contract Line Item Number (CLIN)]],'CPA New w POF'!$B$5:$B$3010,'CPA New w POF'!$C$5:$C$3010),"TBD")</f>
        <v>TR20DPBWX86.3612C</v>
      </c>
      <c r="C634">
        <f>LEN(Query1[[#This Row],[CALCTRA Product Number]])</f>
        <v>17</v>
      </c>
      <c r="D634" t="s">
        <v>2245</v>
      </c>
      <c r="E634" t="s">
        <v>2237</v>
      </c>
      <c r="F634" t="s">
        <v>356</v>
      </c>
      <c r="G634" t="s">
        <v>1084</v>
      </c>
      <c r="H634" t="s">
        <v>153</v>
      </c>
      <c r="I634" t="s">
        <v>154</v>
      </c>
      <c r="J634" t="s">
        <v>381</v>
      </c>
      <c r="K634" t="s">
        <v>155</v>
      </c>
      <c r="L634" s="54">
        <f>_xlfn.IFNA(_xlfn.XLOOKUP(Query1[[#This Row],[Contract Line Item Number (CLIN)]],'CPA New w POF'!$B$5:$B$3010,'CPA New w POF'!$Q$5:$Q$3010),"TBD")</f>
        <v>29.56</v>
      </c>
    </row>
    <row r="635" spans="1:12" x14ac:dyDescent="0.25">
      <c r="A635" t="s">
        <v>2248</v>
      </c>
      <c r="B635" t="str">
        <f>_xlfn.IFNA(_xlfn.XLOOKUP(Query1[[#This Row],[Contract Line Item Number (CLIN)]],'CPA New w POF'!$B$5:$B$3010,'CPA New w POF'!$C$5:$C$3010),"TBD")</f>
        <v>TR20DPBWX86.2406D</v>
      </c>
      <c r="C635">
        <f>LEN(Query1[[#This Row],[CALCTRA Product Number]])</f>
        <v>17</v>
      </c>
      <c r="D635" t="s">
        <v>2249</v>
      </c>
      <c r="E635" t="s">
        <v>2237</v>
      </c>
      <c r="F635" t="s">
        <v>356</v>
      </c>
      <c r="G635" t="s">
        <v>1035</v>
      </c>
      <c r="H635" t="s">
        <v>153</v>
      </c>
      <c r="I635" t="s">
        <v>154</v>
      </c>
      <c r="J635" t="s">
        <v>381</v>
      </c>
      <c r="K635" t="s">
        <v>155</v>
      </c>
      <c r="L635" s="54">
        <f>_xlfn.IFNA(_xlfn.XLOOKUP(Query1[[#This Row],[Contract Line Item Number (CLIN)]],'CPA New w POF'!$B$5:$B$3010,'CPA New w POF'!$Q$5:$Q$3010),"TBD")</f>
        <v>12.55</v>
      </c>
    </row>
    <row r="636" spans="1:12" x14ac:dyDescent="0.25">
      <c r="A636" t="s">
        <v>2250</v>
      </c>
      <c r="B636" t="str">
        <f>_xlfn.IFNA(_xlfn.XLOOKUP(Query1[[#This Row],[Contract Line Item Number (CLIN)]],'CPA New w POF'!$B$5:$B$3010,'CPA New w POF'!$C$5:$C$3010),"TBD")</f>
        <v>TR20DPBWX86.3009D</v>
      </c>
      <c r="C636">
        <f>LEN(Query1[[#This Row],[CALCTRA Product Number]])</f>
        <v>17</v>
      </c>
      <c r="D636" t="s">
        <v>2249</v>
      </c>
      <c r="E636" t="s">
        <v>2237</v>
      </c>
      <c r="F636" t="s">
        <v>356</v>
      </c>
      <c r="G636" t="s">
        <v>839</v>
      </c>
      <c r="H636" t="s">
        <v>153</v>
      </c>
      <c r="I636" t="s">
        <v>154</v>
      </c>
      <c r="J636" t="s">
        <v>381</v>
      </c>
      <c r="K636" t="s">
        <v>155</v>
      </c>
      <c r="L636" s="54">
        <f>_xlfn.IFNA(_xlfn.XLOOKUP(Query1[[#This Row],[Contract Line Item Number (CLIN)]],'CPA New w POF'!$B$5:$B$3010,'CPA New w POF'!$Q$5:$Q$3010),"TBD")</f>
        <v>18.79</v>
      </c>
    </row>
    <row r="637" spans="1:12" x14ac:dyDescent="0.25">
      <c r="A637" t="s">
        <v>2251</v>
      </c>
      <c r="B637" t="str">
        <f>_xlfn.IFNA(_xlfn.XLOOKUP(Query1[[#This Row],[Contract Line Item Number (CLIN)]],'CPA New w POF'!$B$5:$B$3010,'CPA New w POF'!$C$5:$C$3010),"TBD")</f>
        <v>TR20DPBWX86.3612D</v>
      </c>
      <c r="C637">
        <f>LEN(Query1[[#This Row],[CALCTRA Product Number]])</f>
        <v>17</v>
      </c>
      <c r="D637" t="s">
        <v>2249</v>
      </c>
      <c r="E637" t="s">
        <v>2237</v>
      </c>
      <c r="F637" t="s">
        <v>356</v>
      </c>
      <c r="G637" t="s">
        <v>1084</v>
      </c>
      <c r="H637" t="s">
        <v>153</v>
      </c>
      <c r="I637" t="s">
        <v>154</v>
      </c>
      <c r="J637" t="s">
        <v>381</v>
      </c>
      <c r="K637" t="s">
        <v>155</v>
      </c>
      <c r="L637" s="54">
        <f>_xlfn.IFNA(_xlfn.XLOOKUP(Query1[[#This Row],[Contract Line Item Number (CLIN)]],'CPA New w POF'!$B$5:$B$3010,'CPA New w POF'!$Q$5:$Q$3010),"TBD")</f>
        <v>29.56</v>
      </c>
    </row>
    <row r="638" spans="1:12" x14ac:dyDescent="0.25">
      <c r="A638" t="s">
        <v>2252</v>
      </c>
      <c r="B638" t="str">
        <f>_xlfn.IFNA(_xlfn.XLOOKUP(Query1[[#This Row],[Contract Line Item Number (CLIN)]],'CPA New w POF'!$B$5:$B$3010,'CPA New w POF'!$C$5:$C$3010),"TBD")</f>
        <v>TR20HPBWX86.3636A</v>
      </c>
      <c r="C638">
        <f>LEN(Query1[[#This Row],[CALCTRA Product Number]])</f>
        <v>17</v>
      </c>
      <c r="D638" t="s">
        <v>2253</v>
      </c>
      <c r="E638" t="s">
        <v>2254</v>
      </c>
      <c r="F638" t="s">
        <v>356</v>
      </c>
      <c r="G638" t="s">
        <v>380</v>
      </c>
      <c r="H638" t="s">
        <v>153</v>
      </c>
      <c r="I638" t="s">
        <v>154</v>
      </c>
      <c r="J638" t="s">
        <v>381</v>
      </c>
      <c r="K638" t="s">
        <v>155</v>
      </c>
      <c r="L638" s="54">
        <f>_xlfn.IFNA(_xlfn.XLOOKUP(Query1[[#This Row],[Contract Line Item Number (CLIN)]],'CPA New w POF'!$B$5:$B$3010,'CPA New w POF'!$Q$5:$Q$3010),"TBD")</f>
        <v>72.63</v>
      </c>
    </row>
    <row r="639" spans="1:12" x14ac:dyDescent="0.25">
      <c r="A639" t="s">
        <v>2255</v>
      </c>
      <c r="B639" t="str">
        <f>_xlfn.IFNA(_xlfn.XLOOKUP(Query1[[#This Row],[Contract Line Item Number (CLIN)]],'CPA New w POF'!$B$5:$B$3010,'CPA New w POF'!$C$5:$C$3010),"TBD")</f>
        <v>TR20HPBWX86.4242A</v>
      </c>
      <c r="C639">
        <f>LEN(Query1[[#This Row],[CALCTRA Product Number]])</f>
        <v>17</v>
      </c>
      <c r="D639" t="s">
        <v>2253</v>
      </c>
      <c r="E639" t="s">
        <v>2254</v>
      </c>
      <c r="F639" t="s">
        <v>356</v>
      </c>
      <c r="G639" t="s">
        <v>597</v>
      </c>
      <c r="H639" t="s">
        <v>153</v>
      </c>
      <c r="I639" t="s">
        <v>154</v>
      </c>
      <c r="J639" t="s">
        <v>381</v>
      </c>
      <c r="K639" t="s">
        <v>155</v>
      </c>
      <c r="L639" s="54">
        <f>_xlfn.IFNA(_xlfn.XLOOKUP(Query1[[#This Row],[Contract Line Item Number (CLIN)]],'CPA New w POF'!$B$5:$B$3010,'CPA New w POF'!$Q$5:$Q$3010),"TBD")</f>
        <v>91.9</v>
      </c>
    </row>
    <row r="640" spans="1:12" x14ac:dyDescent="0.25">
      <c r="A640" t="s">
        <v>2259</v>
      </c>
      <c r="B640" t="str">
        <f>_xlfn.IFNA(_xlfn.XLOOKUP(Query1[[#This Row],[Contract Line Item Number (CLIN)]],'CPA New w POF'!$B$5:$B$3010,'CPA New w POF'!$C$5:$C$3010),"TBD")</f>
        <v>TR210PBWX86.2430A</v>
      </c>
      <c r="C640">
        <f>LEN(Query1[[#This Row],[CALCTRA Product Number]])</f>
        <v>17</v>
      </c>
      <c r="D640" t="s">
        <v>18</v>
      </c>
      <c r="E640" t="s">
        <v>2257</v>
      </c>
      <c r="F640" t="s">
        <v>356</v>
      </c>
      <c r="G640" t="s">
        <v>615</v>
      </c>
      <c r="H640" t="s">
        <v>153</v>
      </c>
      <c r="I640" t="s">
        <v>154</v>
      </c>
      <c r="J640" t="s">
        <v>381</v>
      </c>
      <c r="K640" t="s">
        <v>155</v>
      </c>
      <c r="L640" s="54">
        <f>_xlfn.IFNA(_xlfn.XLOOKUP(Query1[[#This Row],[Contract Line Item Number (CLIN)]],'CPA New w POF'!$B$5:$B$3010,'CPA New w POF'!$Q$5:$Q$3010),"TBD")</f>
        <v>42.88</v>
      </c>
    </row>
    <row r="641" spans="1:12" x14ac:dyDescent="0.25">
      <c r="A641" t="s">
        <v>2260</v>
      </c>
      <c r="B641" t="str">
        <f>_xlfn.IFNA(_xlfn.XLOOKUP(Query1[[#This Row],[Contract Line Item Number (CLIN)]],'CPA New w POF'!$B$5:$B$3010,'CPA New w POF'!$C$5:$C$3010),"TBD")</f>
        <v>TR210PBWX86.3648A</v>
      </c>
      <c r="C641">
        <f>LEN(Query1[[#This Row],[CALCTRA Product Number]])</f>
        <v>17</v>
      </c>
      <c r="D641" t="s">
        <v>18</v>
      </c>
      <c r="E641" t="s">
        <v>2257</v>
      </c>
      <c r="F641" t="s">
        <v>356</v>
      </c>
      <c r="G641" t="s">
        <v>619</v>
      </c>
      <c r="H641" t="s">
        <v>153</v>
      </c>
      <c r="I641" t="s">
        <v>154</v>
      </c>
      <c r="J641" t="s">
        <v>381</v>
      </c>
      <c r="K641" t="s">
        <v>155</v>
      </c>
      <c r="L641" s="54">
        <f>_xlfn.IFNA(_xlfn.XLOOKUP(Query1[[#This Row],[Contract Line Item Number (CLIN)]],'CPA New w POF'!$B$5:$B$3010,'CPA New w POF'!$Q$5:$Q$3010),"TBD")</f>
        <v>91.62</v>
      </c>
    </row>
    <row r="642" spans="1:12" x14ac:dyDescent="0.25">
      <c r="A642" t="s">
        <v>2261</v>
      </c>
      <c r="B642" t="str">
        <f>_xlfn.IFNA(_xlfn.XLOOKUP(Query1[[#This Row],[Contract Line Item Number (CLIN)]],'CPA New w POF'!$B$5:$B$3010,'CPA New w POF'!$C$5:$C$3010),"TBD")</f>
        <v>TR210PBWX88.4860A</v>
      </c>
      <c r="C642">
        <f>LEN(Query1[[#This Row],[CALCTRA Product Number]])</f>
        <v>17</v>
      </c>
      <c r="D642" t="s">
        <v>18</v>
      </c>
      <c r="E642" t="s">
        <v>2257</v>
      </c>
      <c r="F642" t="s">
        <v>356</v>
      </c>
      <c r="G642" t="s">
        <v>1119</v>
      </c>
      <c r="H642" t="s">
        <v>153</v>
      </c>
      <c r="I642" t="s">
        <v>154</v>
      </c>
      <c r="J642" t="s">
        <v>388</v>
      </c>
      <c r="K642" t="s">
        <v>155</v>
      </c>
      <c r="L642" s="54">
        <f>_xlfn.IFNA(_xlfn.XLOOKUP(Query1[[#This Row],[Contract Line Item Number (CLIN)]],'CPA New w POF'!$B$5:$B$3010,'CPA New w POF'!$Q$5:$Q$3010),"TBD")</f>
        <v>167.86</v>
      </c>
    </row>
    <row r="643" spans="1:12" x14ac:dyDescent="0.25">
      <c r="A643" t="s">
        <v>2262</v>
      </c>
      <c r="B643" t="str">
        <f>_xlfn.IFNA(_xlfn.XLOOKUP(Query1[[#This Row],[Contract Line Item Number (CLIN)]],'CPA New w POF'!$B$5:$B$3010,'CPA New w POF'!$C$5:$C$3010),"TBD")</f>
        <v>TR210PBWX86.3630A</v>
      </c>
      <c r="C643">
        <f>LEN(Query1[[#This Row],[CALCTRA Product Number]])</f>
        <v>17</v>
      </c>
      <c r="D643" t="s">
        <v>2263</v>
      </c>
      <c r="E643" t="s">
        <v>2264</v>
      </c>
      <c r="F643" t="s">
        <v>356</v>
      </c>
      <c r="G643" t="s">
        <v>995</v>
      </c>
      <c r="H643" t="s">
        <v>153</v>
      </c>
      <c r="I643" t="s">
        <v>154</v>
      </c>
      <c r="J643" t="s">
        <v>381</v>
      </c>
      <c r="K643" t="s">
        <v>155</v>
      </c>
      <c r="L643" s="54">
        <f>_xlfn.IFNA(_xlfn.XLOOKUP(Query1[[#This Row],[Contract Line Item Number (CLIN)]],'CPA New w POF'!$B$5:$B$3010,'CPA New w POF'!$Q$5:$Q$3010),"TBD")</f>
        <v>61.3</v>
      </c>
    </row>
    <row r="644" spans="1:12" x14ac:dyDescent="0.25">
      <c r="A644" t="s">
        <v>2265</v>
      </c>
      <c r="B644" t="str">
        <f>_xlfn.IFNA(_xlfn.XLOOKUP(Query1[[#This Row],[Contract Line Item Number (CLIN)]],'CPA New w POF'!$B$5:$B$3010,'CPA New w POF'!$C$5:$C$3010),"TBD")</f>
        <v>TR210PBWX86.2430B</v>
      </c>
      <c r="C644">
        <f>LEN(Query1[[#This Row],[CALCTRA Product Number]])</f>
        <v>17</v>
      </c>
      <c r="D644" t="s">
        <v>2266</v>
      </c>
      <c r="E644" t="s">
        <v>2267</v>
      </c>
      <c r="F644" t="s">
        <v>356</v>
      </c>
      <c r="G644" t="s">
        <v>615</v>
      </c>
      <c r="H644" t="s">
        <v>153</v>
      </c>
      <c r="I644" t="s">
        <v>154</v>
      </c>
      <c r="J644" t="s">
        <v>381</v>
      </c>
      <c r="K644" t="s">
        <v>155</v>
      </c>
      <c r="L644" s="54">
        <f>_xlfn.IFNA(_xlfn.XLOOKUP(Query1[[#This Row],[Contract Line Item Number (CLIN)]],'CPA New w POF'!$B$5:$B$3010,'CPA New w POF'!$Q$5:$Q$3010),"TBD")</f>
        <v>42.87</v>
      </c>
    </row>
    <row r="645" spans="1:12" x14ac:dyDescent="0.25">
      <c r="A645" t="s">
        <v>2268</v>
      </c>
      <c r="B645" t="str">
        <f>_xlfn.IFNA(_xlfn.XLOOKUP(Query1[[#This Row],[Contract Line Item Number (CLIN)]],'CPA New w POF'!$B$5:$B$3010,'CPA New w POF'!$C$5:$C$3010),"TBD")</f>
        <v>TR210PBWX86.3648B</v>
      </c>
      <c r="C645">
        <f>LEN(Query1[[#This Row],[CALCTRA Product Number]])</f>
        <v>17</v>
      </c>
      <c r="D645" t="s">
        <v>2266</v>
      </c>
      <c r="E645" t="s">
        <v>2267</v>
      </c>
      <c r="F645" t="s">
        <v>356</v>
      </c>
      <c r="G645" t="s">
        <v>619</v>
      </c>
      <c r="H645" t="s">
        <v>153</v>
      </c>
      <c r="I645" t="s">
        <v>154</v>
      </c>
      <c r="J645" t="s">
        <v>381</v>
      </c>
      <c r="K645" t="s">
        <v>155</v>
      </c>
      <c r="L645" s="54">
        <f>_xlfn.IFNA(_xlfn.XLOOKUP(Query1[[#This Row],[Contract Line Item Number (CLIN)]],'CPA New w POF'!$B$5:$B$3010,'CPA New w POF'!$Q$5:$Q$3010),"TBD")</f>
        <v>90.77</v>
      </c>
    </row>
    <row r="646" spans="1:12" x14ac:dyDescent="0.25">
      <c r="A646" t="s">
        <v>2269</v>
      </c>
      <c r="B646" t="str">
        <f>_xlfn.IFNA(_xlfn.XLOOKUP(Query1[[#This Row],[Contract Line Item Number (CLIN)]],'CPA New w POF'!$B$5:$B$3010,'CPA New w POF'!$C$5:$C$3010),"TBD")</f>
        <v>TR210PBWX88.4860B</v>
      </c>
      <c r="C646">
        <f>LEN(Query1[[#This Row],[CALCTRA Product Number]])</f>
        <v>17</v>
      </c>
      <c r="D646" t="s">
        <v>2266</v>
      </c>
      <c r="E646" t="s">
        <v>2267</v>
      </c>
      <c r="F646" t="s">
        <v>356</v>
      </c>
      <c r="G646" t="s">
        <v>1119</v>
      </c>
      <c r="H646" t="s">
        <v>153</v>
      </c>
      <c r="I646" t="s">
        <v>154</v>
      </c>
      <c r="J646" t="s">
        <v>388</v>
      </c>
      <c r="K646" t="s">
        <v>155</v>
      </c>
      <c r="L646" s="54">
        <f>_xlfn.IFNA(_xlfn.XLOOKUP(Query1[[#This Row],[Contract Line Item Number (CLIN)]],'CPA New w POF'!$B$5:$B$3010,'CPA New w POF'!$Q$5:$Q$3010),"TBD")</f>
        <v>167.86</v>
      </c>
    </row>
    <row r="647" spans="1:12" x14ac:dyDescent="0.25">
      <c r="A647" t="s">
        <v>2270</v>
      </c>
      <c r="B647" t="str">
        <f>_xlfn.IFNA(_xlfn.XLOOKUP(Query1[[#This Row],[Contract Line Item Number (CLIN)]],'CPA New w POF'!$B$5:$B$3010,'CPA New w POF'!$C$5:$C$3010),"TBD")</f>
        <v>TR211PBWX86.2430A</v>
      </c>
      <c r="C647">
        <f>LEN(Query1[[#This Row],[CALCTRA Product Number]])</f>
        <v>17</v>
      </c>
      <c r="D647" t="s">
        <v>41</v>
      </c>
      <c r="E647" t="s">
        <v>2271</v>
      </c>
      <c r="F647" t="s">
        <v>356</v>
      </c>
      <c r="G647" t="s">
        <v>615</v>
      </c>
      <c r="H647" t="s">
        <v>153</v>
      </c>
      <c r="I647" t="s">
        <v>154</v>
      </c>
      <c r="J647" t="s">
        <v>381</v>
      </c>
      <c r="K647" t="s">
        <v>155</v>
      </c>
      <c r="L647" s="54">
        <f>_xlfn.IFNA(_xlfn.XLOOKUP(Query1[[#This Row],[Contract Line Item Number (CLIN)]],'CPA New w POF'!$B$5:$B$3010,'CPA New w POF'!$Q$5:$Q$3010),"TBD")</f>
        <v>43.16</v>
      </c>
    </row>
    <row r="648" spans="1:12" x14ac:dyDescent="0.25">
      <c r="A648" t="s">
        <v>2272</v>
      </c>
      <c r="B648" t="str">
        <f>_xlfn.IFNA(_xlfn.XLOOKUP(Query1[[#This Row],[Contract Line Item Number (CLIN)]],'CPA New w POF'!$B$5:$B$3010,'CPA New w POF'!$C$5:$C$3010),"TBD")</f>
        <v>TR211PBWX86.3648A</v>
      </c>
      <c r="C648">
        <f>LEN(Query1[[#This Row],[CALCTRA Product Number]])</f>
        <v>17</v>
      </c>
      <c r="D648" t="s">
        <v>41</v>
      </c>
      <c r="E648" t="s">
        <v>2271</v>
      </c>
      <c r="F648" t="s">
        <v>356</v>
      </c>
      <c r="G648" t="s">
        <v>619</v>
      </c>
      <c r="H648" t="s">
        <v>153</v>
      </c>
      <c r="I648" t="s">
        <v>154</v>
      </c>
      <c r="J648" t="s">
        <v>381</v>
      </c>
      <c r="K648" t="s">
        <v>155</v>
      </c>
      <c r="L648" s="54">
        <f>_xlfn.IFNA(_xlfn.XLOOKUP(Query1[[#This Row],[Contract Line Item Number (CLIN)]],'CPA New w POF'!$B$5:$B$3010,'CPA New w POF'!$Q$5:$Q$3010),"TBD")</f>
        <v>90.77</v>
      </c>
    </row>
    <row r="649" spans="1:12" x14ac:dyDescent="0.25">
      <c r="A649" t="s">
        <v>2273</v>
      </c>
      <c r="B649" t="str">
        <f>_xlfn.IFNA(_xlfn.XLOOKUP(Query1[[#This Row],[Contract Line Item Number (CLIN)]],'CPA New w POF'!$B$5:$B$3010,'CPA New w POF'!$C$5:$C$3010),"TBD")</f>
        <v>TR211PBWX88.4860A</v>
      </c>
      <c r="C649">
        <f>LEN(Query1[[#This Row],[CALCTRA Product Number]])</f>
        <v>17</v>
      </c>
      <c r="D649" t="s">
        <v>41</v>
      </c>
      <c r="E649" t="s">
        <v>2271</v>
      </c>
      <c r="F649" t="s">
        <v>356</v>
      </c>
      <c r="G649" t="s">
        <v>1119</v>
      </c>
      <c r="H649" t="s">
        <v>153</v>
      </c>
      <c r="I649" t="s">
        <v>154</v>
      </c>
      <c r="J649" t="s">
        <v>388</v>
      </c>
      <c r="K649" t="s">
        <v>155</v>
      </c>
      <c r="L649" s="54">
        <f>_xlfn.IFNA(_xlfn.XLOOKUP(Query1[[#This Row],[Contract Line Item Number (CLIN)]],'CPA New w POF'!$B$5:$B$3010,'CPA New w POF'!$Q$5:$Q$3010),"TBD")</f>
        <v>167.86</v>
      </c>
    </row>
    <row r="650" spans="1:12" x14ac:dyDescent="0.25">
      <c r="A650" t="s">
        <v>2274</v>
      </c>
      <c r="B650" t="str">
        <f>_xlfn.IFNA(_xlfn.XLOOKUP(Query1[[#This Row],[Contract Line Item Number (CLIN)]],'CPA New w POF'!$B$5:$B$3010,'CPA New w POF'!$C$5:$C$3010),"TBD")</f>
        <v>TR212PBWX86.2436A</v>
      </c>
      <c r="C650">
        <f>LEN(Query1[[#This Row],[CALCTRA Product Number]])</f>
        <v>17</v>
      </c>
      <c r="D650" t="s">
        <v>2275</v>
      </c>
      <c r="E650" t="s">
        <v>2276</v>
      </c>
      <c r="F650" t="s">
        <v>356</v>
      </c>
      <c r="G650" t="s">
        <v>1856</v>
      </c>
      <c r="H650" t="s">
        <v>153</v>
      </c>
      <c r="I650" t="s">
        <v>154</v>
      </c>
      <c r="J650" t="s">
        <v>381</v>
      </c>
      <c r="K650" t="s">
        <v>155</v>
      </c>
      <c r="L650" s="54">
        <f>_xlfn.IFNA(_xlfn.XLOOKUP(Query1[[#This Row],[Contract Line Item Number (CLIN)]],'CPA New w POF'!$B$5:$B$3010,'CPA New w POF'!$Q$5:$Q$3010),"TBD")</f>
        <v>51.66</v>
      </c>
    </row>
    <row r="651" spans="1:12" x14ac:dyDescent="0.25">
      <c r="A651" t="s">
        <v>2277</v>
      </c>
      <c r="B651" t="str">
        <f>_xlfn.IFNA(_xlfn.XLOOKUP(Query1[[#This Row],[Contract Line Item Number (CLIN)]],'CPA New w POF'!$B$5:$B$3010,'CPA New w POF'!$C$5:$C$3010),"TBD")</f>
        <v>TR212PBWX86.3654A</v>
      </c>
      <c r="C651">
        <f>LEN(Query1[[#This Row],[CALCTRA Product Number]])</f>
        <v>17</v>
      </c>
      <c r="D651" t="s">
        <v>2275</v>
      </c>
      <c r="E651" t="s">
        <v>2276</v>
      </c>
      <c r="F651" t="s">
        <v>356</v>
      </c>
      <c r="G651" t="s">
        <v>2278</v>
      </c>
      <c r="H651" t="s">
        <v>153</v>
      </c>
      <c r="I651" t="s">
        <v>154</v>
      </c>
      <c r="J651" t="s">
        <v>381</v>
      </c>
      <c r="K651" t="s">
        <v>155</v>
      </c>
      <c r="L651" s="54">
        <f>_xlfn.IFNA(_xlfn.XLOOKUP(Query1[[#This Row],[Contract Line Item Number (CLIN)]],'CPA New w POF'!$B$5:$B$3010,'CPA New w POF'!$Q$5:$Q$3010),"TBD")</f>
        <v>100.98</v>
      </c>
    </row>
    <row r="652" spans="1:12" x14ac:dyDescent="0.25">
      <c r="A652" t="s">
        <v>2285</v>
      </c>
      <c r="B652" t="str">
        <f>_xlfn.IFNA(_xlfn.XLOOKUP(Query1[[#This Row],[Contract Line Item Number (CLIN)]],'CPA New w POF'!$B$5:$B$3010,'CPA New w POF'!$C$5:$C$3010),"TBD")</f>
        <v>TR220PBWX86.1218A</v>
      </c>
      <c r="C652">
        <f>LEN(Query1[[#This Row],[CALCTRA Product Number]])</f>
        <v>17</v>
      </c>
      <c r="D652" t="s">
        <v>2286</v>
      </c>
      <c r="E652" t="s">
        <v>277</v>
      </c>
      <c r="F652" t="s">
        <v>356</v>
      </c>
      <c r="G652" t="s">
        <v>541</v>
      </c>
      <c r="H652" t="s">
        <v>153</v>
      </c>
      <c r="I652" t="s">
        <v>154</v>
      </c>
      <c r="J652" t="s">
        <v>381</v>
      </c>
      <c r="K652" t="s">
        <v>155</v>
      </c>
      <c r="L652" s="54">
        <f>_xlfn.IFNA(_xlfn.XLOOKUP(Query1[[#This Row],[Contract Line Item Number (CLIN)]],'CPA New w POF'!$B$5:$B$3010,'CPA New w POF'!$Q$5:$Q$3010),"TBD")</f>
        <v>15.38</v>
      </c>
    </row>
    <row r="653" spans="1:12" x14ac:dyDescent="0.25">
      <c r="A653" t="s">
        <v>2302</v>
      </c>
      <c r="B653" t="str">
        <f>_xlfn.IFNA(_xlfn.XLOOKUP(Query1[[#This Row],[Contract Line Item Number (CLIN)]],'CPA New w POF'!$B$5:$B$3010,'CPA New w POF'!$C$5:$C$3010),"TBD")</f>
        <v>TR230PBWX86.2618A</v>
      </c>
      <c r="C653">
        <f>LEN(Query1[[#This Row],[CALCTRA Product Number]])</f>
        <v>17</v>
      </c>
      <c r="D653" t="s">
        <v>112</v>
      </c>
      <c r="E653" t="s">
        <v>275</v>
      </c>
      <c r="F653" t="s">
        <v>356</v>
      </c>
      <c r="G653" t="s">
        <v>2303</v>
      </c>
      <c r="H653" t="s">
        <v>153</v>
      </c>
      <c r="I653" t="s">
        <v>154</v>
      </c>
      <c r="J653" t="s">
        <v>381</v>
      </c>
      <c r="K653" t="s">
        <v>155</v>
      </c>
      <c r="L653" s="54">
        <f>_xlfn.IFNA(_xlfn.XLOOKUP(Query1[[#This Row],[Contract Line Item Number (CLIN)]],'CPA New w POF'!$B$5:$B$3010,'CPA New w POF'!$Q$5:$Q$3010),"TBD")</f>
        <v>30.69</v>
      </c>
    </row>
    <row r="654" spans="1:12" x14ac:dyDescent="0.25">
      <c r="A654" t="s">
        <v>2304</v>
      </c>
      <c r="B654" t="str">
        <f>_xlfn.IFNA(_xlfn.XLOOKUP(Query1[[#This Row],[Contract Line Item Number (CLIN)]],'CPA New w POF'!$B$5:$B$3010,'CPA New w POF'!$C$5:$C$3010),"TBD")</f>
        <v>TR23PPBWX86.2424A</v>
      </c>
      <c r="C654">
        <f>LEN(Query1[[#This Row],[CALCTRA Product Number]])</f>
        <v>17</v>
      </c>
      <c r="D654" t="s">
        <v>22</v>
      </c>
      <c r="E654" t="s">
        <v>238</v>
      </c>
      <c r="F654" t="s">
        <v>356</v>
      </c>
      <c r="G654" t="s">
        <v>741</v>
      </c>
      <c r="H654" t="s">
        <v>153</v>
      </c>
      <c r="I654" t="s">
        <v>154</v>
      </c>
      <c r="J654" t="s">
        <v>381</v>
      </c>
      <c r="K654" t="s">
        <v>155</v>
      </c>
      <c r="L654" s="54">
        <f>_xlfn.IFNA(_xlfn.XLOOKUP(Query1[[#This Row],[Contract Line Item Number (CLIN)]],'CPA New w POF'!$B$5:$B$3010,'CPA New w POF'!$Q$5:$Q$3010),"TBD")</f>
        <v>34.369999999999997</v>
      </c>
    </row>
    <row r="655" spans="1:12" x14ac:dyDescent="0.25">
      <c r="A655" t="s">
        <v>2305</v>
      </c>
      <c r="B655" t="str">
        <f>_xlfn.IFNA(_xlfn.XLOOKUP(Query1[[#This Row],[Contract Line Item Number (CLIN)]],'CPA New w POF'!$B$5:$B$3010,'CPA New w POF'!$C$5:$C$3010),"TBD")</f>
        <v>TR23PPBWX86.3636A</v>
      </c>
      <c r="C655">
        <f>LEN(Query1[[#This Row],[CALCTRA Product Number]])</f>
        <v>17</v>
      </c>
      <c r="D655" t="s">
        <v>22</v>
      </c>
      <c r="E655" t="s">
        <v>238</v>
      </c>
      <c r="F655" t="s">
        <v>356</v>
      </c>
      <c r="G655" t="s">
        <v>380</v>
      </c>
      <c r="H655" t="s">
        <v>153</v>
      </c>
      <c r="I655" t="s">
        <v>154</v>
      </c>
      <c r="J655" t="s">
        <v>381</v>
      </c>
      <c r="K655" t="s">
        <v>155</v>
      </c>
      <c r="L655" s="54">
        <f>_xlfn.IFNA(_xlfn.XLOOKUP(Query1[[#This Row],[Contract Line Item Number (CLIN)]],'CPA New w POF'!$B$5:$B$3010,'CPA New w POF'!$Q$5:$Q$3010),"TBD")</f>
        <v>72.63</v>
      </c>
    </row>
    <row r="656" spans="1:12" x14ac:dyDescent="0.25">
      <c r="A656" t="s">
        <v>2306</v>
      </c>
      <c r="B656" t="str">
        <f>_xlfn.IFNA(_xlfn.XLOOKUP(Query1[[#This Row],[Contract Line Item Number (CLIN)]],'CPA New w POF'!$B$5:$B$3010,'CPA New w POF'!$C$5:$C$3010),"TBD")</f>
        <v>TR23PPBWX88.4848A</v>
      </c>
      <c r="C656">
        <f>LEN(Query1[[#This Row],[CALCTRA Product Number]])</f>
        <v>17</v>
      </c>
      <c r="D656" t="s">
        <v>22</v>
      </c>
      <c r="E656" t="s">
        <v>238</v>
      </c>
      <c r="F656" t="s">
        <v>356</v>
      </c>
      <c r="G656" t="s">
        <v>374</v>
      </c>
      <c r="H656" t="s">
        <v>153</v>
      </c>
      <c r="I656" t="s">
        <v>154</v>
      </c>
      <c r="J656" t="s">
        <v>388</v>
      </c>
      <c r="K656" t="s">
        <v>155</v>
      </c>
      <c r="L656" s="54">
        <f>_xlfn.IFNA(_xlfn.XLOOKUP(Query1[[#This Row],[Contract Line Item Number (CLIN)]],'CPA New w POF'!$B$5:$B$3010,'CPA New w POF'!$Q$5:$Q$3010),"TBD")</f>
        <v>120.25</v>
      </c>
    </row>
    <row r="657" spans="1:12" x14ac:dyDescent="0.25">
      <c r="A657" t="s">
        <v>2307</v>
      </c>
      <c r="B657" t="str">
        <f>_xlfn.IFNA(_xlfn.XLOOKUP(Query1[[#This Row],[Contract Line Item Number (CLIN)]],'CPA New w POF'!$B$5:$B$3010,'CPA New w POF'!$C$5:$C$3010),"TBD")</f>
        <v>TR240PBWX86.1218A</v>
      </c>
      <c r="C657">
        <f>LEN(Query1[[#This Row],[CALCTRA Product Number]])</f>
        <v>17</v>
      </c>
      <c r="D657" t="s">
        <v>2308</v>
      </c>
      <c r="E657" t="s">
        <v>278</v>
      </c>
      <c r="F657" t="s">
        <v>356</v>
      </c>
      <c r="G657" t="s">
        <v>541</v>
      </c>
      <c r="H657" t="s">
        <v>153</v>
      </c>
      <c r="I657" t="s">
        <v>154</v>
      </c>
      <c r="J657" t="s">
        <v>381</v>
      </c>
      <c r="K657" t="s">
        <v>155</v>
      </c>
      <c r="L657" s="54">
        <f>_xlfn.IFNA(_xlfn.XLOOKUP(Query1[[#This Row],[Contract Line Item Number (CLIN)]],'CPA New w POF'!$B$5:$B$3010,'CPA New w POF'!$Q$5:$Q$3010),"TBD")</f>
        <v>15.38</v>
      </c>
    </row>
    <row r="658" spans="1:12" x14ac:dyDescent="0.25">
      <c r="A658" t="s">
        <v>2309</v>
      </c>
      <c r="B658" t="str">
        <f>_xlfn.IFNA(_xlfn.XLOOKUP(Query1[[#This Row],[Contract Line Item Number (CLIN)]],'CPA New w POF'!$B$5:$B$3010,'CPA New w POF'!$C$5:$C$3010),"TBD")</f>
        <v>TR240PBWX86.2430A</v>
      </c>
      <c r="C658">
        <f>LEN(Query1[[#This Row],[CALCTRA Product Number]])</f>
        <v>17</v>
      </c>
      <c r="D658" t="s">
        <v>2310</v>
      </c>
      <c r="E658" t="s">
        <v>2311</v>
      </c>
      <c r="F658" t="s">
        <v>356</v>
      </c>
      <c r="G658" t="s">
        <v>615</v>
      </c>
      <c r="H658" t="s">
        <v>153</v>
      </c>
      <c r="I658" t="s">
        <v>154</v>
      </c>
      <c r="J658" t="s">
        <v>381</v>
      </c>
      <c r="K658" t="s">
        <v>155</v>
      </c>
      <c r="L658" s="54">
        <f>_xlfn.IFNA(_xlfn.XLOOKUP(Query1[[#This Row],[Contract Line Item Number (CLIN)]],'CPA New w POF'!$B$5:$B$3010,'CPA New w POF'!$Q$5:$Q$3010),"TBD")</f>
        <v>43.16</v>
      </c>
    </row>
    <row r="659" spans="1:12" x14ac:dyDescent="0.25">
      <c r="A659" t="s">
        <v>2312</v>
      </c>
      <c r="B659" t="str">
        <f>_xlfn.IFNA(_xlfn.XLOOKUP(Query1[[#This Row],[Contract Line Item Number (CLIN)]],'CPA New w POF'!$B$5:$B$3010,'CPA New w POF'!$C$5:$C$3010),"TBD")</f>
        <v>TR240PBWX86.3645A</v>
      </c>
      <c r="C659">
        <f>LEN(Query1[[#This Row],[CALCTRA Product Number]])</f>
        <v>17</v>
      </c>
      <c r="D659" t="s">
        <v>2310</v>
      </c>
      <c r="E659" t="s">
        <v>2311</v>
      </c>
      <c r="F659" t="s">
        <v>356</v>
      </c>
      <c r="G659" t="s">
        <v>2313</v>
      </c>
      <c r="H659" t="s">
        <v>153</v>
      </c>
      <c r="I659" t="s">
        <v>154</v>
      </c>
      <c r="J659" t="s">
        <v>381</v>
      </c>
      <c r="K659" t="s">
        <v>155</v>
      </c>
      <c r="L659" s="54">
        <f>_xlfn.IFNA(_xlfn.XLOOKUP(Query1[[#This Row],[Contract Line Item Number (CLIN)]],'CPA New w POF'!$B$5:$B$3010,'CPA New w POF'!$Q$5:$Q$3010),"TBD")</f>
        <v>89.64</v>
      </c>
    </row>
    <row r="660" spans="1:12" x14ac:dyDescent="0.25">
      <c r="A660" t="s">
        <v>2314</v>
      </c>
      <c r="B660" t="str">
        <f>_xlfn.IFNA(_xlfn.XLOOKUP(Query1[[#This Row],[Contract Line Item Number (CLIN)]],'CPA New w POF'!$B$5:$B$3010,'CPA New w POF'!$C$5:$C$3010),"TBD")</f>
        <v>TR240PBWX88.4860A</v>
      </c>
      <c r="C660">
        <f>LEN(Query1[[#This Row],[CALCTRA Product Number]])</f>
        <v>17</v>
      </c>
      <c r="D660" t="s">
        <v>2310</v>
      </c>
      <c r="E660" t="s">
        <v>2311</v>
      </c>
      <c r="F660" t="s">
        <v>356</v>
      </c>
      <c r="G660" t="s">
        <v>1119</v>
      </c>
      <c r="H660" t="s">
        <v>153</v>
      </c>
      <c r="I660" t="s">
        <v>154</v>
      </c>
      <c r="J660" t="s">
        <v>388</v>
      </c>
      <c r="K660" t="s">
        <v>155</v>
      </c>
      <c r="L660" s="54">
        <f>_xlfn.IFNA(_xlfn.XLOOKUP(Query1[[#This Row],[Contract Line Item Number (CLIN)]],'CPA New w POF'!$B$5:$B$3010,'CPA New w POF'!$Q$5:$Q$3010),"TBD")</f>
        <v>167.86</v>
      </c>
    </row>
    <row r="661" spans="1:12" x14ac:dyDescent="0.25">
      <c r="A661" t="s">
        <v>2315</v>
      </c>
      <c r="B661" t="str">
        <f>_xlfn.IFNA(_xlfn.XLOOKUP(Query1[[#This Row],[Contract Line Item Number (CLIN)]],'CPA New w POF'!$B$5:$B$3010,'CPA New w POF'!$C$5:$C$3010),"TBD")</f>
        <v>TR24APWBX86.2448A</v>
      </c>
      <c r="C661">
        <f>LEN(Query1[[#This Row],[CALCTRA Product Number]])</f>
        <v>17</v>
      </c>
      <c r="D661" t="s">
        <v>2316</v>
      </c>
      <c r="E661" t="s">
        <v>2317</v>
      </c>
      <c r="F661" t="s">
        <v>356</v>
      </c>
      <c r="G661" t="s">
        <v>2318</v>
      </c>
      <c r="H661" t="s">
        <v>153</v>
      </c>
      <c r="I661" t="s">
        <v>154</v>
      </c>
      <c r="J661" t="s">
        <v>381</v>
      </c>
      <c r="K661" t="s">
        <v>155</v>
      </c>
      <c r="L661" s="54">
        <f>_xlfn.IFNA(_xlfn.XLOOKUP(Query1[[#This Row],[Contract Line Item Number (CLIN)]],'CPA New w POF'!$B$5:$B$3010,'CPA New w POF'!$Q$5:$Q$3010),"TBD")</f>
        <v>64.69</v>
      </c>
    </row>
    <row r="662" spans="1:12" x14ac:dyDescent="0.25">
      <c r="A662" t="s">
        <v>2319</v>
      </c>
      <c r="B662" t="str">
        <f>_xlfn.IFNA(_xlfn.XLOOKUP(Query1[[#This Row],[Contract Line Item Number (CLIN)]],'CPA New w POF'!$B$5:$B$3010,'CPA New w POF'!$C$5:$C$3010),"TBD")</f>
        <v>TR24APWBX86.3672A</v>
      </c>
      <c r="C662">
        <f>LEN(Query1[[#This Row],[CALCTRA Product Number]])</f>
        <v>17</v>
      </c>
      <c r="D662" t="s">
        <v>2316</v>
      </c>
      <c r="E662" t="s">
        <v>2317</v>
      </c>
      <c r="F662" t="s">
        <v>356</v>
      </c>
      <c r="G662" t="s">
        <v>2320</v>
      </c>
      <c r="H662" t="s">
        <v>153</v>
      </c>
      <c r="I662" t="s">
        <v>154</v>
      </c>
      <c r="J662" t="s">
        <v>381</v>
      </c>
      <c r="K662" t="s">
        <v>155</v>
      </c>
      <c r="L662" s="54">
        <f>_xlfn.IFNA(_xlfn.XLOOKUP(Query1[[#This Row],[Contract Line Item Number (CLIN)]],'CPA New w POF'!$B$5:$B$3010,'CPA New w POF'!$Q$5:$Q$3010),"TBD")</f>
        <v>134.99</v>
      </c>
    </row>
    <row r="663" spans="1:12" x14ac:dyDescent="0.25">
      <c r="A663" t="s">
        <v>2321</v>
      </c>
      <c r="B663" t="str">
        <f>_xlfn.IFNA(_xlfn.XLOOKUP(Query1[[#This Row],[Contract Line Item Number (CLIN)]],'CPA New w POF'!$B$5:$B$3010,'CPA New w POF'!$C$5:$C$3010),"TBD")</f>
        <v>TR24APBWX88.4896A</v>
      </c>
      <c r="C663">
        <f>LEN(Query1[[#This Row],[CALCTRA Product Number]])</f>
        <v>17</v>
      </c>
      <c r="D663" t="s">
        <v>2316</v>
      </c>
      <c r="E663" t="s">
        <v>2317</v>
      </c>
      <c r="F663" t="s">
        <v>356</v>
      </c>
      <c r="G663" t="s">
        <v>905</v>
      </c>
      <c r="H663" t="s">
        <v>153</v>
      </c>
      <c r="I663" t="s">
        <v>154</v>
      </c>
      <c r="J663" t="s">
        <v>388</v>
      </c>
      <c r="K663" t="s">
        <v>155</v>
      </c>
      <c r="L663" s="54">
        <f>_xlfn.IFNA(_xlfn.XLOOKUP(Query1[[#This Row],[Contract Line Item Number (CLIN)]],'CPA New w POF'!$B$5:$B$3010,'CPA New w POF'!$Q$5:$Q$3010),"TBD")</f>
        <v>240.42</v>
      </c>
    </row>
    <row r="664" spans="1:12" x14ac:dyDescent="0.25">
      <c r="A664" t="s">
        <v>2322</v>
      </c>
      <c r="B664" t="str">
        <f>_xlfn.IFNA(_xlfn.XLOOKUP(Query1[[#This Row],[Contract Line Item Number (CLIN)]],'CPA New w POF'!$B$5:$B$3010,'CPA New w POF'!$C$5:$C$3010),"TBD")</f>
        <v>TR24APBWX86.1218A</v>
      </c>
      <c r="C664">
        <f>LEN(Query1[[#This Row],[CALCTRA Product Number]])</f>
        <v>17</v>
      </c>
      <c r="D664" t="s">
        <v>140</v>
      </c>
      <c r="E664" t="s">
        <v>2323</v>
      </c>
      <c r="F664" t="s">
        <v>356</v>
      </c>
      <c r="G664" t="s">
        <v>541</v>
      </c>
      <c r="H664" t="s">
        <v>153</v>
      </c>
      <c r="I664" t="s">
        <v>154</v>
      </c>
      <c r="J664" t="s">
        <v>381</v>
      </c>
      <c r="K664" t="s">
        <v>155</v>
      </c>
      <c r="L664" s="54">
        <f>_xlfn.IFNA(_xlfn.XLOOKUP(Query1[[#This Row],[Contract Line Item Number (CLIN)]],'CPA New w POF'!$B$5:$B$3010,'CPA New w POF'!$Q$5:$Q$3010),"TBD")</f>
        <v>15.38</v>
      </c>
    </row>
    <row r="665" spans="1:12" x14ac:dyDescent="0.25">
      <c r="A665" t="s">
        <v>2324</v>
      </c>
      <c r="B665" t="str">
        <f>_xlfn.IFNA(_xlfn.XLOOKUP(Query1[[#This Row],[Contract Line Item Number (CLIN)]],'CPA New w POF'!$B$5:$B$3010,'CPA New w POF'!$C$5:$C$3010),"TBD")</f>
        <v>TR24BPBWX86.1218A</v>
      </c>
      <c r="C665">
        <f>LEN(Query1[[#This Row],[CALCTRA Product Number]])</f>
        <v>17</v>
      </c>
      <c r="D665" t="s">
        <v>141</v>
      </c>
      <c r="E665" t="s">
        <v>2325</v>
      </c>
      <c r="F665" t="s">
        <v>356</v>
      </c>
      <c r="G665" t="s">
        <v>541</v>
      </c>
      <c r="H665" t="s">
        <v>153</v>
      </c>
      <c r="I665" t="s">
        <v>154</v>
      </c>
      <c r="J665" t="s">
        <v>381</v>
      </c>
      <c r="K665" t="s">
        <v>155</v>
      </c>
      <c r="L665" s="54">
        <f>_xlfn.IFNA(_xlfn.XLOOKUP(Query1[[#This Row],[Contract Line Item Number (CLIN)]],'CPA New w POF'!$B$5:$B$3010,'CPA New w POF'!$Q$5:$Q$3010),"TBD")</f>
        <v>15.38</v>
      </c>
    </row>
    <row r="666" spans="1:12" x14ac:dyDescent="0.25">
      <c r="A666" t="s">
        <v>2326</v>
      </c>
      <c r="B666" t="str">
        <f>_xlfn.IFNA(_xlfn.XLOOKUP(Query1[[#This Row],[Contract Line Item Number (CLIN)]],'CPA New w POF'!$B$5:$B$3010,'CPA New w POF'!$C$5:$C$3010),"TBD")</f>
        <v>TR24CPBWX86.1218A</v>
      </c>
      <c r="C666">
        <f>LEN(Query1[[#This Row],[CALCTRA Product Number]])</f>
        <v>17</v>
      </c>
      <c r="D666" t="s">
        <v>142</v>
      </c>
      <c r="E666" t="s">
        <v>281</v>
      </c>
      <c r="F666" t="s">
        <v>356</v>
      </c>
      <c r="G666" t="s">
        <v>541</v>
      </c>
      <c r="H666" t="s">
        <v>153</v>
      </c>
      <c r="I666" t="s">
        <v>154</v>
      </c>
      <c r="J666" t="s">
        <v>381</v>
      </c>
      <c r="K666" t="s">
        <v>155</v>
      </c>
      <c r="L666" s="54">
        <f>_xlfn.IFNA(_xlfn.XLOOKUP(Query1[[#This Row],[Contract Line Item Number (CLIN)]],'CPA New w POF'!$B$5:$B$3010,'CPA New w POF'!$Q$5:$Q$3010),"TBD")</f>
        <v>15.38</v>
      </c>
    </row>
    <row r="667" spans="1:12" x14ac:dyDescent="0.25">
      <c r="A667" t="s">
        <v>2327</v>
      </c>
      <c r="B667" t="str">
        <f>_xlfn.IFNA(_xlfn.XLOOKUP(Query1[[#This Row],[Contract Line Item Number (CLIN)]],'CPA New w POF'!$B$5:$B$3010,'CPA New w POF'!$C$5:$C$3010),"TBD")</f>
        <v>TR24DPBWX86.1218A</v>
      </c>
      <c r="C667">
        <f>LEN(Query1[[#This Row],[CALCTRA Product Number]])</f>
        <v>17</v>
      </c>
      <c r="D667" t="s">
        <v>143</v>
      </c>
      <c r="E667" t="s">
        <v>282</v>
      </c>
      <c r="F667" t="s">
        <v>356</v>
      </c>
      <c r="G667" t="s">
        <v>541</v>
      </c>
      <c r="H667" t="s">
        <v>153</v>
      </c>
      <c r="I667" t="s">
        <v>154</v>
      </c>
      <c r="J667" t="s">
        <v>381</v>
      </c>
      <c r="K667" t="s">
        <v>155</v>
      </c>
      <c r="L667" s="54">
        <f>_xlfn.IFNA(_xlfn.XLOOKUP(Query1[[#This Row],[Contract Line Item Number (CLIN)]],'CPA New w POF'!$B$5:$B$3010,'CPA New w POF'!$Q$5:$Q$3010),"TBD")</f>
        <v>15.38</v>
      </c>
    </row>
    <row r="668" spans="1:12" x14ac:dyDescent="0.25">
      <c r="A668" t="s">
        <v>2328</v>
      </c>
      <c r="B668" t="str">
        <f>_xlfn.IFNA(_xlfn.XLOOKUP(Query1[[#This Row],[Contract Line Item Number (CLIN)]],'CPA New w POF'!$B$5:$B$3010,'CPA New w POF'!$C$5:$C$3010),"TBD")</f>
        <v>TR24EPBWX86.1218A</v>
      </c>
      <c r="C668">
        <f>LEN(Query1[[#This Row],[CALCTRA Product Number]])</f>
        <v>17</v>
      </c>
      <c r="D668" t="s">
        <v>144</v>
      </c>
      <c r="E668" t="s">
        <v>283</v>
      </c>
      <c r="F668" t="s">
        <v>356</v>
      </c>
      <c r="G668" t="s">
        <v>541</v>
      </c>
      <c r="H668" t="s">
        <v>153</v>
      </c>
      <c r="I668" t="s">
        <v>154</v>
      </c>
      <c r="J668" t="s">
        <v>381</v>
      </c>
      <c r="K668" t="s">
        <v>155</v>
      </c>
      <c r="L668" s="54">
        <f>_xlfn.IFNA(_xlfn.XLOOKUP(Query1[[#This Row],[Contract Line Item Number (CLIN)]],'CPA New w POF'!$B$5:$B$3010,'CPA New w POF'!$Q$5:$Q$3010),"TBD")</f>
        <v>15.38</v>
      </c>
    </row>
    <row r="669" spans="1:12" x14ac:dyDescent="0.25">
      <c r="A669" t="s">
        <v>2331</v>
      </c>
      <c r="B669" t="str">
        <f>_xlfn.IFNA(_xlfn.XLOOKUP(Query1[[#This Row],[Contract Line Item Number (CLIN)]],'CPA New w POF'!$B$5:$B$3010,'CPA New w POF'!$C$5:$C$3010),"TBD")</f>
        <v>TR24PPWBX86.2424A</v>
      </c>
      <c r="C669">
        <f>LEN(Query1[[#This Row],[CALCTRA Product Number]])</f>
        <v>17</v>
      </c>
      <c r="D669" t="s">
        <v>25</v>
      </c>
      <c r="E669" t="s">
        <v>249</v>
      </c>
      <c r="F669" t="s">
        <v>356</v>
      </c>
      <c r="G669" t="s">
        <v>741</v>
      </c>
      <c r="H669" t="s">
        <v>153</v>
      </c>
      <c r="I669" t="s">
        <v>154</v>
      </c>
      <c r="J669" t="s">
        <v>381</v>
      </c>
      <c r="K669" t="s">
        <v>155</v>
      </c>
      <c r="L669" s="54">
        <f>_xlfn.IFNA(_xlfn.XLOOKUP(Query1[[#This Row],[Contract Line Item Number (CLIN)]],'CPA New w POF'!$B$5:$B$3010,'CPA New w POF'!$Q$5:$Q$3010),"TBD")</f>
        <v>43.16</v>
      </c>
    </row>
    <row r="670" spans="1:12" x14ac:dyDescent="0.25">
      <c r="A670" t="s">
        <v>2332</v>
      </c>
      <c r="B670" t="str">
        <f>_xlfn.IFNA(_xlfn.XLOOKUP(Query1[[#This Row],[Contract Line Item Number (CLIN)]],'CPA New w POF'!$B$5:$B$3010,'CPA New w POF'!$C$5:$C$3010),"TBD")</f>
        <v>TR24PPBWX88.4848A</v>
      </c>
      <c r="C670">
        <f>LEN(Query1[[#This Row],[CALCTRA Product Number]])</f>
        <v>17</v>
      </c>
      <c r="D670" t="s">
        <v>25</v>
      </c>
      <c r="E670" t="s">
        <v>249</v>
      </c>
      <c r="F670" t="s">
        <v>356</v>
      </c>
      <c r="G670" t="s">
        <v>374</v>
      </c>
      <c r="H670" t="s">
        <v>153</v>
      </c>
      <c r="I670" t="s">
        <v>154</v>
      </c>
      <c r="J670" t="s">
        <v>388</v>
      </c>
      <c r="K670" t="s">
        <v>155</v>
      </c>
      <c r="L670" s="54">
        <f>_xlfn.IFNA(_xlfn.XLOOKUP(Query1[[#This Row],[Contract Line Item Number (CLIN)]],'CPA New w POF'!$B$5:$B$3010,'CPA New w POF'!$Q$5:$Q$3010),"TBD")</f>
        <v>167.86</v>
      </c>
    </row>
    <row r="671" spans="1:12" x14ac:dyDescent="0.25">
      <c r="A671" t="s">
        <v>2335</v>
      </c>
      <c r="B671" t="str">
        <f>_xlfn.IFNA(_xlfn.XLOOKUP(Query1[[#This Row],[Contract Line Item Number (CLIN)]],'CPA New w POF'!$B$5:$B$3010,'CPA New w POF'!$C$5:$C$3010),"TBD")</f>
        <v>TR25CPBWX86.1818A</v>
      </c>
      <c r="C671">
        <f>LEN(Query1[[#This Row],[CALCTRA Product Number]])</f>
        <v>17</v>
      </c>
      <c r="D671" t="s">
        <v>128</v>
      </c>
      <c r="E671" t="s">
        <v>286</v>
      </c>
      <c r="F671" t="s">
        <v>356</v>
      </c>
      <c r="G671" t="s">
        <v>525</v>
      </c>
      <c r="H671" t="s">
        <v>153</v>
      </c>
      <c r="I671" t="s">
        <v>154</v>
      </c>
      <c r="J671" t="s">
        <v>381</v>
      </c>
      <c r="K671" t="s">
        <v>155</v>
      </c>
      <c r="L671" s="54">
        <f>_xlfn.IFNA(_xlfn.XLOOKUP(Query1[[#This Row],[Contract Line Item Number (CLIN)]],'CPA New w POF'!$B$5:$B$3010,'CPA New w POF'!$Q$5:$Q$3010),"TBD")</f>
        <v>22.18</v>
      </c>
    </row>
    <row r="672" spans="1:12" x14ac:dyDescent="0.25">
      <c r="A672" t="s">
        <v>2337</v>
      </c>
      <c r="B672" t="str">
        <f>_xlfn.IFNA(_xlfn.XLOOKUP(Query1[[#This Row],[Contract Line Item Number (CLIN)]],'CPA New w POF'!$B$5:$B$3010,'CPA New w POF'!$C$5:$C$3010),"TBD")</f>
        <v>TR25EPBWX86.1821A</v>
      </c>
      <c r="C672">
        <f>LEN(Query1[[#This Row],[CALCTRA Product Number]])</f>
        <v>17</v>
      </c>
      <c r="D672" t="s">
        <v>133</v>
      </c>
      <c r="E672" t="s">
        <v>293</v>
      </c>
      <c r="F672" t="s">
        <v>356</v>
      </c>
      <c r="G672" t="s">
        <v>2338</v>
      </c>
      <c r="H672" t="s">
        <v>153</v>
      </c>
      <c r="I672" t="s">
        <v>154</v>
      </c>
      <c r="J672" t="s">
        <v>381</v>
      </c>
      <c r="K672" t="s">
        <v>155</v>
      </c>
      <c r="L672" s="54">
        <f>_xlfn.IFNA(_xlfn.XLOOKUP(Query1[[#This Row],[Contract Line Item Number (CLIN)]],'CPA New w POF'!$B$5:$B$3010,'CPA New w POF'!$Q$5:$Q$3010),"TBD")</f>
        <v>29.56</v>
      </c>
    </row>
    <row r="673" spans="1:12" x14ac:dyDescent="0.25">
      <c r="A673" t="s">
        <v>2339</v>
      </c>
      <c r="B673" t="str">
        <f>_xlfn.IFNA(_xlfn.XLOOKUP(Query1[[#This Row],[Contract Line Item Number (CLIN)]],'CPA New w POF'!$B$5:$B$3010,'CPA New w POF'!$C$5:$C$3010),"TBD")</f>
        <v>TR25FPBWX86.1818A</v>
      </c>
      <c r="C673">
        <f>LEN(Query1[[#This Row],[CALCTRA Product Number]])</f>
        <v>17</v>
      </c>
      <c r="D673" t="s">
        <v>129</v>
      </c>
      <c r="E673" t="s">
        <v>287</v>
      </c>
      <c r="F673" t="s">
        <v>356</v>
      </c>
      <c r="G673" t="s">
        <v>525</v>
      </c>
      <c r="H673" t="s">
        <v>153</v>
      </c>
      <c r="I673" t="s">
        <v>154</v>
      </c>
      <c r="J673" t="s">
        <v>381</v>
      </c>
      <c r="K673" t="s">
        <v>155</v>
      </c>
      <c r="L673" s="54">
        <f>_xlfn.IFNA(_xlfn.XLOOKUP(Query1[[#This Row],[Contract Line Item Number (CLIN)]],'CPA New w POF'!$B$5:$B$3010,'CPA New w POF'!$Q$5:$Q$3010),"TBD")</f>
        <v>22.18</v>
      </c>
    </row>
    <row r="674" spans="1:12" x14ac:dyDescent="0.25">
      <c r="A674" t="s">
        <v>2341</v>
      </c>
      <c r="B674" t="str">
        <f>_xlfn.IFNA(_xlfn.XLOOKUP(Query1[[#This Row],[Contract Line Item Number (CLIN)]],'CPA New w POF'!$B$5:$B$3010,'CPA New w POF'!$C$5:$C$3010),"TBD")</f>
        <v>TR25JPBWX86.1818A</v>
      </c>
      <c r="C674">
        <f>LEN(Query1[[#This Row],[CALCTRA Product Number]])</f>
        <v>17</v>
      </c>
      <c r="D674" t="s">
        <v>131</v>
      </c>
      <c r="E674" t="s">
        <v>289</v>
      </c>
      <c r="F674" t="s">
        <v>356</v>
      </c>
      <c r="G674" t="s">
        <v>525</v>
      </c>
      <c r="H674" t="s">
        <v>153</v>
      </c>
      <c r="I674" t="s">
        <v>154</v>
      </c>
      <c r="J674" t="s">
        <v>381</v>
      </c>
      <c r="K674" t="s">
        <v>155</v>
      </c>
      <c r="L674" s="54">
        <f>_xlfn.IFNA(_xlfn.XLOOKUP(Query1[[#This Row],[Contract Line Item Number (CLIN)]],'CPA New w POF'!$B$5:$B$3010,'CPA New w POF'!$Q$5:$Q$3010),"TBD")</f>
        <v>22.18</v>
      </c>
    </row>
    <row r="675" spans="1:12" x14ac:dyDescent="0.25">
      <c r="A675" t="s">
        <v>2342</v>
      </c>
      <c r="B675" t="str">
        <f>_xlfn.IFNA(_xlfn.XLOOKUP(Query1[[#This Row],[Contract Line Item Number (CLIN)]],'CPA New w POF'!$B$5:$B$3010,'CPA New w POF'!$C$5:$C$3010),"TBD")</f>
        <v>TR260PRWX86.1218A</v>
      </c>
      <c r="C675">
        <f>LEN(Query1[[#This Row],[CALCTRA Product Number]])</f>
        <v>17</v>
      </c>
      <c r="D675" t="s">
        <v>2343</v>
      </c>
      <c r="E675" t="s">
        <v>2344</v>
      </c>
      <c r="F675" t="s">
        <v>356</v>
      </c>
      <c r="G675" t="s">
        <v>541</v>
      </c>
      <c r="H675" t="s">
        <v>1840</v>
      </c>
      <c r="I675" t="s">
        <v>154</v>
      </c>
      <c r="J675" t="s">
        <v>381</v>
      </c>
      <c r="K675" t="s">
        <v>155</v>
      </c>
      <c r="L675" s="54">
        <f>_xlfn.IFNA(_xlfn.XLOOKUP(Query1[[#This Row],[Contract Line Item Number (CLIN)]],'CPA New w POF'!$B$5:$B$3010,'CPA New w POF'!$Q$5:$Q$3010),"TBD")</f>
        <v>14.7</v>
      </c>
    </row>
    <row r="676" spans="1:12" x14ac:dyDescent="0.25">
      <c r="A676" t="s">
        <v>2345</v>
      </c>
      <c r="B676" t="str">
        <f>_xlfn.IFNA(_xlfn.XLOOKUP(Query1[[#This Row],[Contract Line Item Number (CLIN)]],'CPA New w POF'!$B$5:$B$3010,'CPA New w POF'!$C$5:$C$3010),"TBD")</f>
        <v>TR26(PRWX86.1218A</v>
      </c>
      <c r="C676">
        <f>LEN(Query1[[#This Row],[CALCTRA Product Number]])</f>
        <v>17</v>
      </c>
      <c r="D676" t="s">
        <v>2346</v>
      </c>
      <c r="E676" t="s">
        <v>2347</v>
      </c>
      <c r="F676" t="s">
        <v>356</v>
      </c>
      <c r="G676" t="s">
        <v>541</v>
      </c>
      <c r="H676" t="s">
        <v>1840</v>
      </c>
      <c r="I676" t="s">
        <v>154</v>
      </c>
      <c r="J676" t="s">
        <v>381</v>
      </c>
      <c r="K676" t="s">
        <v>155</v>
      </c>
      <c r="L676" s="54">
        <f>_xlfn.IFNA(_xlfn.XLOOKUP(Query1[[#This Row],[Contract Line Item Number (CLIN)]],'CPA New w POF'!$B$5:$B$3010,'CPA New w POF'!$Q$5:$Q$3010),"TBD")</f>
        <v>14.7</v>
      </c>
    </row>
    <row r="677" spans="1:12" x14ac:dyDescent="0.25">
      <c r="A677" t="s">
        <v>2348</v>
      </c>
      <c r="B677" t="str">
        <f>_xlfn.IFNA(_xlfn.XLOOKUP(Query1[[#This Row],[Contract Line Item Number (CLIN)]],'CPA New w POF'!$B$5:$B$3010,'CPA New w POF'!$C$5:$C$3010),"TBD")</f>
        <v>TR26APRWX86.2430A</v>
      </c>
      <c r="C677">
        <f>LEN(Query1[[#This Row],[CALCTRA Product Number]])</f>
        <v>17</v>
      </c>
      <c r="D677" t="s">
        <v>2349</v>
      </c>
      <c r="E677" t="s">
        <v>2350</v>
      </c>
      <c r="F677" t="s">
        <v>356</v>
      </c>
      <c r="G677" t="s">
        <v>615</v>
      </c>
      <c r="H677" t="s">
        <v>1840</v>
      </c>
      <c r="I677" t="s">
        <v>154</v>
      </c>
      <c r="J677" t="s">
        <v>381</v>
      </c>
      <c r="K677" t="s">
        <v>155</v>
      </c>
      <c r="L677" s="54">
        <f>_xlfn.IFNA(_xlfn.XLOOKUP(Query1[[#This Row],[Contract Line Item Number (CLIN)]],'CPA New w POF'!$B$5:$B$3010,'CPA New w POF'!$Q$5:$Q$3010),"TBD")</f>
        <v>40.04</v>
      </c>
    </row>
    <row r="678" spans="1:12" x14ac:dyDescent="0.25">
      <c r="A678" t="s">
        <v>2351</v>
      </c>
      <c r="B678" t="str">
        <f>_xlfn.IFNA(_xlfn.XLOOKUP(Query1[[#This Row],[Contract Line Item Number (CLIN)]],'CPA New w POF'!$B$5:$B$3010,'CPA New w POF'!$C$5:$C$3010),"TBD")</f>
        <v>TR26APRWX86.2430B</v>
      </c>
      <c r="C678">
        <f>LEN(Query1[[#This Row],[CALCTRA Product Number]])</f>
        <v>17</v>
      </c>
      <c r="D678" t="s">
        <v>2352</v>
      </c>
      <c r="E678" t="s">
        <v>2353</v>
      </c>
      <c r="F678" t="s">
        <v>356</v>
      </c>
      <c r="G678" t="s">
        <v>615</v>
      </c>
      <c r="H678" t="s">
        <v>1840</v>
      </c>
      <c r="I678" t="s">
        <v>154</v>
      </c>
      <c r="J678" t="s">
        <v>381</v>
      </c>
      <c r="K678" t="s">
        <v>155</v>
      </c>
      <c r="L678" s="54">
        <f>_xlfn.IFNA(_xlfn.XLOOKUP(Query1[[#This Row],[Contract Line Item Number (CLIN)]],'CPA New w POF'!$B$5:$B$3010,'CPA New w POF'!$Q$5:$Q$3010),"TBD")</f>
        <v>40.04</v>
      </c>
    </row>
    <row r="679" spans="1:12" x14ac:dyDescent="0.25">
      <c r="A679" t="s">
        <v>2354</v>
      </c>
      <c r="B679" t="str">
        <f>_xlfn.IFNA(_xlfn.XLOOKUP(Query1[[#This Row],[Contract Line Item Number (CLIN)]],'CPA New w POF'!$B$5:$B$3010,'CPA New w POF'!$C$5:$C$3010),"TBD")</f>
        <v>TR26APWBX86.2418A</v>
      </c>
      <c r="C679">
        <f>LEN(Query1[[#This Row],[CALCTRA Product Number]])</f>
        <v>17</v>
      </c>
      <c r="D679" t="s">
        <v>61</v>
      </c>
      <c r="E679" t="s">
        <v>271</v>
      </c>
      <c r="F679" t="s">
        <v>356</v>
      </c>
      <c r="G679" t="s">
        <v>521</v>
      </c>
      <c r="H679" t="s">
        <v>153</v>
      </c>
      <c r="I679" t="s">
        <v>154</v>
      </c>
      <c r="J679" t="s">
        <v>381</v>
      </c>
      <c r="K679" t="s">
        <v>155</v>
      </c>
      <c r="L679" s="54">
        <f>_xlfn.IFNA(_xlfn.XLOOKUP(Query1[[#This Row],[Contract Line Item Number (CLIN)]],'CPA New w POF'!$B$5:$B$3010,'CPA New w POF'!$Q$5:$Q$3010),"TBD")</f>
        <v>28.42</v>
      </c>
    </row>
    <row r="680" spans="1:12" x14ac:dyDescent="0.25">
      <c r="A680" t="s">
        <v>2355</v>
      </c>
      <c r="B680" t="str">
        <f>_xlfn.IFNA(_xlfn.XLOOKUP(Query1[[#This Row],[Contract Line Item Number (CLIN)]],'CPA New w POF'!$B$5:$B$3010,'CPA New w POF'!$C$5:$C$3010),"TBD")</f>
        <v>TR26APWBX86.3624A</v>
      </c>
      <c r="C680">
        <f>LEN(Query1[[#This Row],[CALCTRA Product Number]])</f>
        <v>17</v>
      </c>
      <c r="D680" t="s">
        <v>61</v>
      </c>
      <c r="E680" t="s">
        <v>271</v>
      </c>
      <c r="F680" t="s">
        <v>356</v>
      </c>
      <c r="G680" t="s">
        <v>470</v>
      </c>
      <c r="H680" t="s">
        <v>153</v>
      </c>
      <c r="I680" t="s">
        <v>154</v>
      </c>
      <c r="J680" t="s">
        <v>381</v>
      </c>
      <c r="K680" t="s">
        <v>155</v>
      </c>
      <c r="L680" s="54">
        <f>_xlfn.IFNA(_xlfn.XLOOKUP(Query1[[#This Row],[Contract Line Item Number (CLIN)]],'CPA New w POF'!$B$5:$B$3010,'CPA New w POF'!$Q$5:$Q$3010),"TBD")</f>
        <v>51.66</v>
      </c>
    </row>
    <row r="681" spans="1:12" x14ac:dyDescent="0.25">
      <c r="A681" t="s">
        <v>2356</v>
      </c>
      <c r="B681" t="str">
        <f>_xlfn.IFNA(_xlfn.XLOOKUP(Query1[[#This Row],[Contract Line Item Number (CLIN)]],'CPA New w POF'!$B$5:$B$3010,'CPA New w POF'!$C$5:$C$3010),"TBD")</f>
        <v>TR26APBWX88.4836A</v>
      </c>
      <c r="C681">
        <f>LEN(Query1[[#This Row],[CALCTRA Product Number]])</f>
        <v>17</v>
      </c>
      <c r="D681" t="s">
        <v>61</v>
      </c>
      <c r="E681" t="s">
        <v>271</v>
      </c>
      <c r="F681" t="s">
        <v>356</v>
      </c>
      <c r="G681" t="s">
        <v>580</v>
      </c>
      <c r="H681" t="s">
        <v>153</v>
      </c>
      <c r="I681" t="s">
        <v>154</v>
      </c>
      <c r="J681" t="s">
        <v>388</v>
      </c>
      <c r="K681" t="s">
        <v>155</v>
      </c>
      <c r="L681" s="54">
        <f>_xlfn.IFNA(_xlfn.XLOOKUP(Query1[[#This Row],[Contract Line Item Number (CLIN)]],'CPA New w POF'!$B$5:$B$3010,'CPA New w POF'!$Q$5:$Q$3010),"TBD")</f>
        <v>100.97</v>
      </c>
    </row>
    <row r="682" spans="1:12" x14ac:dyDescent="0.25">
      <c r="A682" t="s">
        <v>2357</v>
      </c>
      <c r="B682" t="str">
        <f>_xlfn.IFNA(_xlfn.XLOOKUP(Query1[[#This Row],[Contract Line Item Number (CLIN)]],'CPA New w POF'!$B$5:$B$3010,'CPA New w POF'!$C$5:$C$3010),"TBD")</f>
        <v>TR26BPWBX86.2418A</v>
      </c>
      <c r="C682">
        <f>LEN(Query1[[#This Row],[CALCTRA Product Number]])</f>
        <v>17</v>
      </c>
      <c r="D682" t="s">
        <v>62</v>
      </c>
      <c r="E682" t="s">
        <v>290</v>
      </c>
      <c r="F682" t="s">
        <v>356</v>
      </c>
      <c r="G682" t="s">
        <v>521</v>
      </c>
      <c r="H682" t="s">
        <v>153</v>
      </c>
      <c r="I682" t="s">
        <v>154</v>
      </c>
      <c r="J682" t="s">
        <v>381</v>
      </c>
      <c r="K682" t="s">
        <v>155</v>
      </c>
      <c r="L682" s="54">
        <f>_xlfn.IFNA(_xlfn.XLOOKUP(Query1[[#This Row],[Contract Line Item Number (CLIN)]],'CPA New w POF'!$B$5:$B$3010,'CPA New w POF'!$Q$5:$Q$3010),"TBD")</f>
        <v>28.42</v>
      </c>
    </row>
    <row r="683" spans="1:12" x14ac:dyDescent="0.25">
      <c r="A683" t="s">
        <v>2358</v>
      </c>
      <c r="B683" t="str">
        <f>_xlfn.IFNA(_xlfn.XLOOKUP(Query1[[#This Row],[Contract Line Item Number (CLIN)]],'CPA New w POF'!$B$5:$B$3010,'CPA New w POF'!$C$5:$C$3010),"TBD")</f>
        <v>TR26BPWBX86.3624A</v>
      </c>
      <c r="C683">
        <f>LEN(Query1[[#This Row],[CALCTRA Product Number]])</f>
        <v>17</v>
      </c>
      <c r="D683" t="s">
        <v>62</v>
      </c>
      <c r="E683" t="s">
        <v>290</v>
      </c>
      <c r="F683" t="s">
        <v>356</v>
      </c>
      <c r="G683" t="s">
        <v>470</v>
      </c>
      <c r="H683" t="s">
        <v>153</v>
      </c>
      <c r="I683" t="s">
        <v>154</v>
      </c>
      <c r="J683" t="s">
        <v>381</v>
      </c>
      <c r="K683" t="s">
        <v>155</v>
      </c>
      <c r="L683" s="54">
        <f>_xlfn.IFNA(_xlfn.XLOOKUP(Query1[[#This Row],[Contract Line Item Number (CLIN)]],'CPA New w POF'!$B$5:$B$3010,'CPA New w POF'!$Q$5:$Q$3010),"TBD")</f>
        <v>51.66</v>
      </c>
    </row>
    <row r="684" spans="1:12" x14ac:dyDescent="0.25">
      <c r="A684" t="s">
        <v>2359</v>
      </c>
      <c r="B684" t="str">
        <f>_xlfn.IFNA(_xlfn.XLOOKUP(Query1[[#This Row],[Contract Line Item Number (CLIN)]],'CPA New w POF'!$B$5:$B$3010,'CPA New w POF'!$C$5:$C$3010),"TBD")</f>
        <v>TR26BPBWX88.4836A</v>
      </c>
      <c r="C684">
        <f>LEN(Query1[[#This Row],[CALCTRA Product Number]])</f>
        <v>17</v>
      </c>
      <c r="D684" t="s">
        <v>62</v>
      </c>
      <c r="E684" t="s">
        <v>290</v>
      </c>
      <c r="F684" t="s">
        <v>356</v>
      </c>
      <c r="G684" t="s">
        <v>580</v>
      </c>
      <c r="H684" t="s">
        <v>153</v>
      </c>
      <c r="I684" t="s">
        <v>154</v>
      </c>
      <c r="J684" t="s">
        <v>388</v>
      </c>
      <c r="K684" t="s">
        <v>155</v>
      </c>
      <c r="L684" s="54">
        <f>_xlfn.IFNA(_xlfn.XLOOKUP(Query1[[#This Row],[Contract Line Item Number (CLIN)]],'CPA New w POF'!$B$5:$B$3010,'CPA New w POF'!$Q$5:$Q$3010),"TBD")</f>
        <v>100.97</v>
      </c>
    </row>
    <row r="685" spans="1:12" x14ac:dyDescent="0.25">
      <c r="A685" t="s">
        <v>2360</v>
      </c>
      <c r="B685" t="str">
        <f>_xlfn.IFNA(_xlfn.XLOOKUP(Query1[[#This Row],[Contract Line Item Number (CLIN)]],'CPA New w POF'!$B$5:$B$3010,'CPA New w POF'!$C$5:$C$3010),"TBD")</f>
        <v>TR26FPRWX86.1218A</v>
      </c>
      <c r="C685">
        <f>LEN(Query1[[#This Row],[CALCTRA Product Number]])</f>
        <v>17</v>
      </c>
      <c r="D685" t="s">
        <v>2361</v>
      </c>
      <c r="E685" t="s">
        <v>2362</v>
      </c>
      <c r="F685" t="s">
        <v>356</v>
      </c>
      <c r="G685" t="s">
        <v>541</v>
      </c>
      <c r="H685" t="s">
        <v>1840</v>
      </c>
      <c r="I685" t="s">
        <v>154</v>
      </c>
      <c r="J685" t="s">
        <v>381</v>
      </c>
      <c r="K685" t="s">
        <v>155</v>
      </c>
      <c r="L685" s="54">
        <f>_xlfn.IFNA(_xlfn.XLOOKUP(Query1[[#This Row],[Contract Line Item Number (CLIN)]],'CPA New w POF'!$B$5:$B$3010,'CPA New w POF'!$Q$5:$Q$3010),"TBD")</f>
        <v>14.7</v>
      </c>
    </row>
    <row r="686" spans="1:12" x14ac:dyDescent="0.25">
      <c r="A686" t="s">
        <v>2363</v>
      </c>
      <c r="B686" t="str">
        <f>_xlfn.IFNA(_xlfn.XLOOKUP(Query1[[#This Row],[Contract Line Item Number (CLIN)]],'CPA New w POF'!$B$5:$B$3010,'CPA New w POF'!$C$5:$C$3010),"TBD")</f>
        <v>TR26FPRWX86.2430A</v>
      </c>
      <c r="C686">
        <f>LEN(Query1[[#This Row],[CALCTRA Product Number]])</f>
        <v>17</v>
      </c>
      <c r="D686" t="s">
        <v>2361</v>
      </c>
      <c r="E686" t="s">
        <v>2362</v>
      </c>
      <c r="F686" t="s">
        <v>356</v>
      </c>
      <c r="G686" t="s">
        <v>615</v>
      </c>
      <c r="H686" t="s">
        <v>1840</v>
      </c>
      <c r="I686" t="s">
        <v>154</v>
      </c>
      <c r="J686" t="s">
        <v>381</v>
      </c>
      <c r="K686" t="s">
        <v>155</v>
      </c>
      <c r="L686" s="54">
        <f>_xlfn.IFNA(_xlfn.XLOOKUP(Query1[[#This Row],[Contract Line Item Number (CLIN)]],'CPA New w POF'!$B$5:$B$3010,'CPA New w POF'!$Q$5:$Q$3010),"TBD")</f>
        <v>40.04</v>
      </c>
    </row>
    <row r="687" spans="1:12" x14ac:dyDescent="0.25">
      <c r="A687" t="s">
        <v>2364</v>
      </c>
      <c r="B687" t="str">
        <f>_xlfn.IFNA(_xlfn.XLOOKUP(Query1[[#This Row],[Contract Line Item Number (CLIN)]],'CPA New w POF'!$B$5:$B$3010,'CPA New w POF'!$C$5:$C$3010),"TBD")</f>
        <v>TR26KPRBW86.1218A</v>
      </c>
      <c r="C687">
        <f>LEN(Query1[[#This Row],[CALCTRA Product Number]])</f>
        <v>17</v>
      </c>
      <c r="D687" t="s">
        <v>2365</v>
      </c>
      <c r="E687" t="s">
        <v>2366</v>
      </c>
      <c r="F687" t="s">
        <v>356</v>
      </c>
      <c r="G687" t="s">
        <v>541</v>
      </c>
      <c r="H687" t="s">
        <v>2367</v>
      </c>
      <c r="I687" t="s">
        <v>154</v>
      </c>
      <c r="J687" t="s">
        <v>381</v>
      </c>
      <c r="K687" t="s">
        <v>155</v>
      </c>
      <c r="L687" s="54">
        <f>_xlfn.IFNA(_xlfn.XLOOKUP(Query1[[#This Row],[Contract Line Item Number (CLIN)]],'CPA New w POF'!$B$5:$B$3010,'CPA New w POF'!$Q$5:$Q$3010),"TBD")</f>
        <v>14.7</v>
      </c>
    </row>
    <row r="688" spans="1:12" x14ac:dyDescent="0.25">
      <c r="A688" t="s">
        <v>2368</v>
      </c>
      <c r="B688" t="str">
        <f>_xlfn.IFNA(_xlfn.XLOOKUP(Query1[[#This Row],[Contract Line Item Number (CLIN)]],'CPA New w POF'!$B$5:$B$3010,'CPA New w POF'!$C$5:$C$3010),"TBD")</f>
        <v>TR26LPBWX86.1218A</v>
      </c>
      <c r="C688">
        <f>LEN(Query1[[#This Row],[CALCTRA Product Number]])</f>
        <v>17</v>
      </c>
      <c r="D688" t="s">
        <v>2369</v>
      </c>
      <c r="E688" t="s">
        <v>2370</v>
      </c>
      <c r="F688" t="s">
        <v>356</v>
      </c>
      <c r="G688" t="s">
        <v>541</v>
      </c>
      <c r="H688" t="s">
        <v>153</v>
      </c>
      <c r="I688" t="s">
        <v>154</v>
      </c>
      <c r="J688" t="s">
        <v>381</v>
      </c>
      <c r="K688" t="s">
        <v>155</v>
      </c>
      <c r="L688" s="54">
        <f>_xlfn.IFNA(_xlfn.XLOOKUP(Query1[[#This Row],[Contract Line Item Number (CLIN)]],'CPA New w POF'!$B$5:$B$3010,'CPA New w POF'!$Q$5:$Q$3010),"TBD")</f>
        <v>14.7</v>
      </c>
    </row>
    <row r="689" spans="1:12" x14ac:dyDescent="0.25">
      <c r="A689" t="s">
        <v>2373</v>
      </c>
      <c r="B689" t="str">
        <f>_xlfn.IFNA(_xlfn.XLOOKUP(Query1[[#This Row],[Contract Line Item Number (CLIN)]],'CPA New w POF'!$B$5:$B$3010,'CPA New w POF'!$C$5:$C$3010),"TBD")</f>
        <v>TR270PRWX86.1218A</v>
      </c>
      <c r="C689">
        <f>LEN(Query1[[#This Row],[CALCTRA Product Number]])</f>
        <v>17</v>
      </c>
      <c r="D689" t="s">
        <v>2374</v>
      </c>
      <c r="E689" t="s">
        <v>2375</v>
      </c>
      <c r="F689" t="s">
        <v>356</v>
      </c>
      <c r="G689" t="s">
        <v>541</v>
      </c>
      <c r="H689" t="s">
        <v>1840</v>
      </c>
      <c r="I689" t="s">
        <v>154</v>
      </c>
      <c r="J689" t="s">
        <v>381</v>
      </c>
      <c r="K689" t="s">
        <v>155</v>
      </c>
      <c r="L689" s="54">
        <f>_xlfn.IFNA(_xlfn.XLOOKUP(Query1[[#This Row],[Contract Line Item Number (CLIN)]],'CPA New w POF'!$B$5:$B$3010,'CPA New w POF'!$Q$5:$Q$3010),"TBD")</f>
        <v>14.7</v>
      </c>
    </row>
    <row r="690" spans="1:12" x14ac:dyDescent="0.25">
      <c r="A690" t="s">
        <v>2376</v>
      </c>
      <c r="B690" t="str">
        <f>_xlfn.IFNA(_xlfn.XLOOKUP(Query1[[#This Row],[Contract Line Item Number (CLIN)]],'CPA New w POF'!$B$5:$B$3010,'CPA New w POF'!$C$5:$C$3010),"TBD")</f>
        <v>TR27APRWX86.2430A</v>
      </c>
      <c r="C690">
        <f>LEN(Query1[[#This Row],[CALCTRA Product Number]])</f>
        <v>17</v>
      </c>
      <c r="D690" t="s">
        <v>2377</v>
      </c>
      <c r="E690" t="s">
        <v>2378</v>
      </c>
      <c r="F690" t="s">
        <v>356</v>
      </c>
      <c r="G690" t="s">
        <v>615</v>
      </c>
      <c r="H690" t="s">
        <v>1840</v>
      </c>
      <c r="I690" t="s">
        <v>154</v>
      </c>
      <c r="J690" t="s">
        <v>381</v>
      </c>
      <c r="K690" t="s">
        <v>155</v>
      </c>
      <c r="L690" s="54">
        <f>_xlfn.IFNA(_xlfn.XLOOKUP(Query1[[#This Row],[Contract Line Item Number (CLIN)]],'CPA New w POF'!$B$5:$B$3010,'CPA New w POF'!$Q$5:$Q$3010),"TBD")</f>
        <v>40.04</v>
      </c>
    </row>
    <row r="691" spans="1:12" x14ac:dyDescent="0.25">
      <c r="A691" t="s">
        <v>2379</v>
      </c>
      <c r="B691" t="str">
        <f>_xlfn.IFNA(_xlfn.XLOOKUP(Query1[[#This Row],[Contract Line Item Number (CLIN)]],'CPA New w POF'!$B$5:$B$3010,'CPA New w POF'!$C$5:$C$3010),"TBD")</f>
        <v>TR280PRWX86.1218A</v>
      </c>
      <c r="C691">
        <f>LEN(Query1[[#This Row],[CALCTRA Product Number]])</f>
        <v>17</v>
      </c>
      <c r="D691" t="s">
        <v>2380</v>
      </c>
      <c r="E691" t="s">
        <v>2381</v>
      </c>
      <c r="F691" t="s">
        <v>356</v>
      </c>
      <c r="G691" t="s">
        <v>541</v>
      </c>
      <c r="H691" t="s">
        <v>1840</v>
      </c>
      <c r="I691" t="s">
        <v>154</v>
      </c>
      <c r="J691" t="s">
        <v>381</v>
      </c>
      <c r="K691" t="s">
        <v>155</v>
      </c>
      <c r="L691" s="54">
        <f>_xlfn.IFNA(_xlfn.XLOOKUP(Query1[[#This Row],[Contract Line Item Number (CLIN)]],'CPA New w POF'!$B$5:$B$3010,'CPA New w POF'!$Q$5:$Q$3010),"TBD")</f>
        <v>14.7</v>
      </c>
    </row>
    <row r="692" spans="1:12" x14ac:dyDescent="0.25">
      <c r="A692" t="s">
        <v>2382</v>
      </c>
      <c r="B692" t="str">
        <f>_xlfn.IFNA(_xlfn.XLOOKUP(Query1[[#This Row],[Contract Line Item Number (CLIN)]],'CPA New w POF'!$B$5:$B$3010,'CPA New w POF'!$C$5:$C$3010),"TBD")</f>
        <v>TR28(PRWX86.1218A</v>
      </c>
      <c r="C692">
        <f>LEN(Query1[[#This Row],[CALCTRA Product Number]])</f>
        <v>17</v>
      </c>
      <c r="D692" t="s">
        <v>2383</v>
      </c>
      <c r="E692" t="s">
        <v>2384</v>
      </c>
      <c r="F692" t="s">
        <v>356</v>
      </c>
      <c r="G692" t="s">
        <v>541</v>
      </c>
      <c r="H692" t="s">
        <v>1840</v>
      </c>
      <c r="I692" t="s">
        <v>154</v>
      </c>
      <c r="J692" t="s">
        <v>381</v>
      </c>
      <c r="K692" t="s">
        <v>155</v>
      </c>
      <c r="L692" s="54">
        <f>_xlfn.IFNA(_xlfn.XLOOKUP(Query1[[#This Row],[Contract Line Item Number (CLIN)]],'CPA New w POF'!$B$5:$B$3010,'CPA New w POF'!$Q$5:$Q$3010),"TBD")</f>
        <v>14.7</v>
      </c>
    </row>
    <row r="693" spans="1:12" x14ac:dyDescent="0.25">
      <c r="A693" t="s">
        <v>2385</v>
      </c>
      <c r="B693" t="str">
        <f>_xlfn.IFNA(_xlfn.XLOOKUP(Query1[[#This Row],[Contract Line Item Number (CLIN)]],'CPA New w POF'!$B$5:$B$3010,'CPA New w POF'!$C$5:$C$3010),"TBD")</f>
        <v>TR28APRWX86.2430A</v>
      </c>
      <c r="C693">
        <f>LEN(Query1[[#This Row],[CALCTRA Product Number]])</f>
        <v>17</v>
      </c>
      <c r="D693" t="s">
        <v>2386</v>
      </c>
      <c r="E693" t="s">
        <v>2387</v>
      </c>
      <c r="F693" t="s">
        <v>356</v>
      </c>
      <c r="G693" t="s">
        <v>615</v>
      </c>
      <c r="H693" t="s">
        <v>1840</v>
      </c>
      <c r="I693" t="s">
        <v>154</v>
      </c>
      <c r="J693" t="s">
        <v>381</v>
      </c>
      <c r="K693" t="s">
        <v>155</v>
      </c>
      <c r="L693" s="54">
        <f>_xlfn.IFNA(_xlfn.XLOOKUP(Query1[[#This Row],[Contract Line Item Number (CLIN)]],'CPA New w POF'!$B$5:$B$3010,'CPA New w POF'!$Q$5:$Q$3010),"TBD")</f>
        <v>40.04</v>
      </c>
    </row>
    <row r="694" spans="1:12" x14ac:dyDescent="0.25">
      <c r="A694" t="s">
        <v>2388</v>
      </c>
      <c r="B694" t="str">
        <f>_xlfn.IFNA(_xlfn.XLOOKUP(Query1[[#This Row],[Contract Line Item Number (CLIN)]],'CPA New w POF'!$B$5:$B$3010,'CPA New w POF'!$C$5:$C$3010),"TBD")</f>
        <v>TR28APRWX86.2430B</v>
      </c>
      <c r="C694">
        <f>LEN(Query1[[#This Row],[CALCTRA Product Number]])</f>
        <v>17</v>
      </c>
      <c r="D694" t="s">
        <v>2389</v>
      </c>
      <c r="E694" t="s">
        <v>2390</v>
      </c>
      <c r="F694" t="s">
        <v>356</v>
      </c>
      <c r="G694" t="s">
        <v>615</v>
      </c>
      <c r="H694" t="s">
        <v>1840</v>
      </c>
      <c r="I694" t="s">
        <v>154</v>
      </c>
      <c r="J694" t="s">
        <v>381</v>
      </c>
      <c r="K694" t="s">
        <v>155</v>
      </c>
      <c r="L694" s="54">
        <f>_xlfn.IFNA(_xlfn.XLOOKUP(Query1[[#This Row],[Contract Line Item Number (CLIN)]],'CPA New w POF'!$B$5:$B$3010,'CPA New w POF'!$Q$5:$Q$3010),"TBD")</f>
        <v>40.04</v>
      </c>
    </row>
    <row r="695" spans="1:12" x14ac:dyDescent="0.25">
      <c r="A695" t="s">
        <v>2391</v>
      </c>
      <c r="B695" t="str">
        <f>_xlfn.IFNA(_xlfn.XLOOKUP(Query1[[#This Row],[Contract Line Item Number (CLIN)]],'CPA New w POF'!$B$5:$B$3010,'CPA New w POF'!$C$5:$C$3010),"TBD")</f>
        <v>TR28CPRWX86.1218A</v>
      </c>
      <c r="C695">
        <f>LEN(Query1[[#This Row],[CALCTRA Product Number]])</f>
        <v>17</v>
      </c>
      <c r="D695" t="s">
        <v>2392</v>
      </c>
      <c r="E695" t="s">
        <v>2393</v>
      </c>
      <c r="F695" t="s">
        <v>356</v>
      </c>
      <c r="G695" t="s">
        <v>541</v>
      </c>
      <c r="H695" t="s">
        <v>1840</v>
      </c>
      <c r="I695" t="s">
        <v>154</v>
      </c>
      <c r="J695" t="s">
        <v>381</v>
      </c>
      <c r="K695" t="s">
        <v>155</v>
      </c>
      <c r="L695" s="54">
        <f>_xlfn.IFNA(_xlfn.XLOOKUP(Query1[[#This Row],[Contract Line Item Number (CLIN)]],'CPA New w POF'!$B$5:$B$3010,'CPA New w POF'!$Q$5:$Q$3010),"TBD")</f>
        <v>14.7</v>
      </c>
    </row>
    <row r="696" spans="1:12" x14ac:dyDescent="0.25">
      <c r="A696" t="s">
        <v>2394</v>
      </c>
      <c r="B696" t="str">
        <f>_xlfn.IFNA(_xlfn.XLOOKUP(Query1[[#This Row],[Contract Line Item Number (CLIN)]],'CPA New w POF'!$B$5:$B$3010,'CPA New w POF'!$C$5:$C$3010),"TBD")</f>
        <v>TR28DPRWX86.1818A</v>
      </c>
      <c r="C696">
        <f>LEN(Query1[[#This Row],[CALCTRA Product Number]])</f>
        <v>17</v>
      </c>
      <c r="D696" t="s">
        <v>2395</v>
      </c>
      <c r="E696" t="s">
        <v>2396</v>
      </c>
      <c r="F696" t="s">
        <v>356</v>
      </c>
      <c r="G696" t="s">
        <v>525</v>
      </c>
      <c r="H696" t="s">
        <v>1840</v>
      </c>
      <c r="I696" t="s">
        <v>154</v>
      </c>
      <c r="J696" t="s">
        <v>381</v>
      </c>
      <c r="K696" t="s">
        <v>155</v>
      </c>
      <c r="L696" s="54">
        <f>_xlfn.IFNA(_xlfn.XLOOKUP(Query1[[#This Row],[Contract Line Item Number (CLIN)]],'CPA New w POF'!$B$5:$B$3010,'CPA New w POF'!$Q$5:$Q$3010),"TBD")</f>
        <v>22.18</v>
      </c>
    </row>
    <row r="697" spans="1:12" x14ac:dyDescent="0.25">
      <c r="A697" t="s">
        <v>2397</v>
      </c>
      <c r="B697" t="str">
        <f>_xlfn.IFNA(_xlfn.XLOOKUP(Query1[[#This Row],[Contract Line Item Number (CLIN)]],'CPA New w POF'!$B$5:$B$3010,'CPA New w POF'!$C$5:$C$3010),"TBD")</f>
        <v>TR28DPRWX86.1818B</v>
      </c>
      <c r="C697">
        <f>LEN(Query1[[#This Row],[CALCTRA Product Number]])</f>
        <v>17</v>
      </c>
      <c r="D697" t="s">
        <v>2398</v>
      </c>
      <c r="E697" t="s">
        <v>2399</v>
      </c>
      <c r="F697" t="s">
        <v>356</v>
      </c>
      <c r="G697" t="s">
        <v>525</v>
      </c>
      <c r="H697" t="s">
        <v>1840</v>
      </c>
      <c r="I697" t="s">
        <v>154</v>
      </c>
      <c r="J697" t="s">
        <v>381</v>
      </c>
      <c r="K697" t="s">
        <v>155</v>
      </c>
      <c r="L697" s="54">
        <f>_xlfn.IFNA(_xlfn.XLOOKUP(Query1[[#This Row],[Contract Line Item Number (CLIN)]],'CPA New w POF'!$B$5:$B$3010,'CPA New w POF'!$Q$5:$Q$3010),"TBD")</f>
        <v>22.18</v>
      </c>
    </row>
    <row r="698" spans="1:12" x14ac:dyDescent="0.25">
      <c r="A698" t="s">
        <v>2400</v>
      </c>
      <c r="B698" t="str">
        <f>_xlfn.IFNA(_xlfn.XLOOKUP(Query1[[#This Row],[Contract Line Item Number (CLIN)]],'CPA New w POF'!$B$5:$B$3010,'CPA New w POF'!$C$5:$C$3010),"TBD")</f>
        <v>TR28EPRWX86.1824A</v>
      </c>
      <c r="C698">
        <f>LEN(Query1[[#This Row],[CALCTRA Product Number]])</f>
        <v>17</v>
      </c>
      <c r="D698" t="s">
        <v>2401</v>
      </c>
      <c r="E698" t="s">
        <v>2402</v>
      </c>
      <c r="F698" t="s">
        <v>356</v>
      </c>
      <c r="G698" t="s">
        <v>1208</v>
      </c>
      <c r="H698" t="s">
        <v>1840</v>
      </c>
      <c r="I698" t="s">
        <v>154</v>
      </c>
      <c r="J698" t="s">
        <v>381</v>
      </c>
      <c r="K698" t="s">
        <v>155</v>
      </c>
      <c r="L698" s="54">
        <f>_xlfn.IFNA(_xlfn.XLOOKUP(Query1[[#This Row],[Contract Line Item Number (CLIN)]],'CPA New w POF'!$B$5:$B$3010,'CPA New w POF'!$Q$5:$Q$3010),"TBD")</f>
        <v>29.56</v>
      </c>
    </row>
    <row r="699" spans="1:12" x14ac:dyDescent="0.25">
      <c r="A699" t="s">
        <v>2403</v>
      </c>
      <c r="B699" t="str">
        <f>_xlfn.IFNA(_xlfn.XLOOKUP(Query1[[#This Row],[Contract Line Item Number (CLIN)]],'CPA New w POF'!$B$5:$B$3010,'CPA New w POF'!$C$5:$C$3010),"TBD")</f>
        <v>TR28FPRBW86.1218A</v>
      </c>
      <c r="C699">
        <f>LEN(Query1[[#This Row],[CALCTRA Product Number]])</f>
        <v>17</v>
      </c>
      <c r="D699" t="s">
        <v>2404</v>
      </c>
      <c r="E699" t="s">
        <v>2405</v>
      </c>
      <c r="F699" t="s">
        <v>356</v>
      </c>
      <c r="G699" t="s">
        <v>541</v>
      </c>
      <c r="H699" t="s">
        <v>2367</v>
      </c>
      <c r="I699" t="s">
        <v>154</v>
      </c>
      <c r="J699" t="s">
        <v>381</v>
      </c>
      <c r="K699" t="s">
        <v>155</v>
      </c>
      <c r="L699" s="54">
        <f>_xlfn.IFNA(_xlfn.XLOOKUP(Query1[[#This Row],[Contract Line Item Number (CLIN)]],'CPA New w POF'!$B$5:$B$3010,'CPA New w POF'!$Q$5:$Q$3010),"TBD")</f>
        <v>14.7</v>
      </c>
    </row>
    <row r="700" spans="1:12" x14ac:dyDescent="0.25">
      <c r="A700" t="s">
        <v>2406</v>
      </c>
      <c r="B700" t="str">
        <f>_xlfn.IFNA(_xlfn.XLOOKUP(Query1[[#This Row],[Contract Line Item Number (CLIN)]],'CPA New w POF'!$B$5:$B$3010,'CPA New w POF'!$C$5:$C$3010),"TBD")</f>
        <v>TR290PRWX86.1830A</v>
      </c>
      <c r="C700">
        <f>LEN(Query1[[#This Row],[CALCTRA Product Number]])</f>
        <v>17</v>
      </c>
      <c r="D700" t="s">
        <v>2407</v>
      </c>
      <c r="E700" t="s">
        <v>2408</v>
      </c>
      <c r="F700" t="s">
        <v>356</v>
      </c>
      <c r="G700" t="s">
        <v>2336</v>
      </c>
      <c r="H700" t="s">
        <v>1840</v>
      </c>
      <c r="I700" t="s">
        <v>154</v>
      </c>
      <c r="J700" t="s">
        <v>381</v>
      </c>
      <c r="K700" t="s">
        <v>155</v>
      </c>
      <c r="L700" s="54">
        <f>_xlfn.IFNA(_xlfn.XLOOKUP(Query1[[#This Row],[Contract Line Item Number (CLIN)]],'CPA New w POF'!$B$5:$B$3010,'CPA New w POF'!$Q$5:$Q$3010),"TBD")</f>
        <v>35.78</v>
      </c>
    </row>
    <row r="701" spans="1:12" x14ac:dyDescent="0.25">
      <c r="A701" t="s">
        <v>2409</v>
      </c>
      <c r="B701" t="str">
        <f>_xlfn.IFNA(_xlfn.XLOOKUP(Query1[[#This Row],[Contract Line Item Number (CLIN)]],'CPA New w POF'!$B$5:$B$3010,'CPA New w POF'!$C$5:$C$3010),"TBD")</f>
        <v>TR300PBWX86.2430A</v>
      </c>
      <c r="C701">
        <f>LEN(Query1[[#This Row],[CALCTRA Product Number]])</f>
        <v>17</v>
      </c>
      <c r="D701" t="s">
        <v>2410</v>
      </c>
      <c r="E701" t="s">
        <v>2411</v>
      </c>
      <c r="F701" t="s">
        <v>356</v>
      </c>
      <c r="G701" t="s">
        <v>615</v>
      </c>
      <c r="H701" t="s">
        <v>153</v>
      </c>
      <c r="I701" t="s">
        <v>154</v>
      </c>
      <c r="J701" t="s">
        <v>381</v>
      </c>
      <c r="K701" t="s">
        <v>155</v>
      </c>
      <c r="L701" s="54">
        <f>_xlfn.IFNA(_xlfn.XLOOKUP(Query1[[#This Row],[Contract Line Item Number (CLIN)]],'CPA New w POF'!$B$5:$B$3010,'CPA New w POF'!$Q$5:$Q$3010),"TBD")</f>
        <v>43.16</v>
      </c>
    </row>
    <row r="702" spans="1:12" x14ac:dyDescent="0.25">
      <c r="A702" t="s">
        <v>2412</v>
      </c>
      <c r="B702" t="str">
        <f>_xlfn.IFNA(_xlfn.XLOOKUP(Query1[[#This Row],[Contract Line Item Number (CLIN)]],'CPA New w POF'!$B$5:$B$3010,'CPA New w POF'!$C$5:$C$3010),"TBD")</f>
        <v>TR300PBWX86.3645A</v>
      </c>
      <c r="C702">
        <f>LEN(Query1[[#This Row],[CALCTRA Product Number]])</f>
        <v>17</v>
      </c>
      <c r="D702" t="s">
        <v>2410</v>
      </c>
      <c r="E702" t="s">
        <v>2411</v>
      </c>
      <c r="F702" t="s">
        <v>356</v>
      </c>
      <c r="G702" t="s">
        <v>2313</v>
      </c>
      <c r="H702" t="s">
        <v>153</v>
      </c>
      <c r="I702" t="s">
        <v>154</v>
      </c>
      <c r="J702" t="s">
        <v>381</v>
      </c>
      <c r="K702" t="s">
        <v>155</v>
      </c>
      <c r="L702" s="54">
        <f>_xlfn.IFNA(_xlfn.XLOOKUP(Query1[[#This Row],[Contract Line Item Number (CLIN)]],'CPA New w POF'!$B$5:$B$3010,'CPA New w POF'!$Q$5:$Q$3010),"TBD")</f>
        <v>90.77</v>
      </c>
    </row>
    <row r="703" spans="1:12" x14ac:dyDescent="0.25">
      <c r="A703" t="s">
        <v>2413</v>
      </c>
      <c r="B703" t="str">
        <f>_xlfn.IFNA(_xlfn.XLOOKUP(Query1[[#This Row],[Contract Line Item Number (CLIN)]],'CPA New w POF'!$B$5:$B$3010,'CPA New w POF'!$C$5:$C$3010),"TBD")</f>
        <v>TR300PBWX88.4860A</v>
      </c>
      <c r="C703">
        <f>LEN(Query1[[#This Row],[CALCTRA Product Number]])</f>
        <v>17</v>
      </c>
      <c r="D703" t="s">
        <v>2410</v>
      </c>
      <c r="E703" t="s">
        <v>2411</v>
      </c>
      <c r="F703" t="s">
        <v>356</v>
      </c>
      <c r="G703" t="s">
        <v>1119</v>
      </c>
      <c r="H703" t="s">
        <v>153</v>
      </c>
      <c r="I703" t="s">
        <v>154</v>
      </c>
      <c r="J703" t="s">
        <v>388</v>
      </c>
      <c r="K703" t="s">
        <v>155</v>
      </c>
      <c r="L703" s="54">
        <f>_xlfn.IFNA(_xlfn.XLOOKUP(Query1[[#This Row],[Contract Line Item Number (CLIN)]],'CPA New w POF'!$B$5:$B$3010,'CPA New w POF'!$Q$5:$Q$3010),"TBD")</f>
        <v>167.86</v>
      </c>
    </row>
    <row r="704" spans="1:12" x14ac:dyDescent="0.25">
      <c r="A704" t="s">
        <v>2414</v>
      </c>
      <c r="B704" t="str">
        <f>_xlfn.IFNA(_xlfn.XLOOKUP(Query1[[#This Row],[Contract Line Item Number (CLIN)]],'CPA New w POF'!$B$5:$B$3010,'CPA New w POF'!$C$5:$C$3010),"TBD")</f>
        <v>TR300PRWX86.1218A</v>
      </c>
      <c r="C704">
        <f>LEN(Query1[[#This Row],[CALCTRA Product Number]])</f>
        <v>17</v>
      </c>
      <c r="D704" t="s">
        <v>2415</v>
      </c>
      <c r="E704" t="s">
        <v>2416</v>
      </c>
      <c r="F704" t="s">
        <v>356</v>
      </c>
      <c r="G704" t="s">
        <v>541</v>
      </c>
      <c r="H704" t="s">
        <v>1840</v>
      </c>
      <c r="I704" t="s">
        <v>154</v>
      </c>
      <c r="J704" t="s">
        <v>381</v>
      </c>
      <c r="K704" t="s">
        <v>155</v>
      </c>
      <c r="L704" s="54">
        <f>_xlfn.IFNA(_xlfn.XLOOKUP(Query1[[#This Row],[Contract Line Item Number (CLIN)]],'CPA New w POF'!$B$5:$B$3010,'CPA New w POF'!$Q$5:$Q$3010),"TBD")</f>
        <v>14.7</v>
      </c>
    </row>
    <row r="705" spans="1:12" x14ac:dyDescent="0.25">
      <c r="A705" t="s">
        <v>2417</v>
      </c>
      <c r="B705" t="str">
        <f>_xlfn.IFNA(_xlfn.XLOOKUP(Query1[[#This Row],[Contract Line Item Number (CLIN)]],'CPA New w POF'!$B$5:$B$3010,'CPA New w POF'!$C$5:$C$3010),"TBD")</f>
        <v>TR30APRWX86.1218A</v>
      </c>
      <c r="C705">
        <f>LEN(Query1[[#This Row],[CALCTRA Product Number]])</f>
        <v>17</v>
      </c>
      <c r="D705" t="s">
        <v>2418</v>
      </c>
      <c r="E705" t="s">
        <v>2419</v>
      </c>
      <c r="F705" t="s">
        <v>356</v>
      </c>
      <c r="G705" t="s">
        <v>541</v>
      </c>
      <c r="H705" t="s">
        <v>1840</v>
      </c>
      <c r="I705" t="s">
        <v>154</v>
      </c>
      <c r="J705" t="s">
        <v>381</v>
      </c>
      <c r="K705" t="s">
        <v>155</v>
      </c>
      <c r="L705" s="54">
        <f>_xlfn.IFNA(_xlfn.XLOOKUP(Query1[[#This Row],[Contract Line Item Number (CLIN)]],'CPA New w POF'!$B$5:$B$3010,'CPA New w POF'!$Q$5:$Q$3010),"TBD")</f>
        <v>14.7</v>
      </c>
    </row>
    <row r="706" spans="1:12" x14ac:dyDescent="0.25">
      <c r="A706" t="s">
        <v>2420</v>
      </c>
      <c r="B706" t="str">
        <f>_xlfn.IFNA(_xlfn.XLOOKUP(Query1[[#This Row],[Contract Line Item Number (CLIN)]],'CPA New w POF'!$B$5:$B$3010,'CPA New w POF'!$C$5:$C$3010),"TBD")</f>
        <v>TR30BPRBW86.1218A</v>
      </c>
      <c r="C706">
        <f>LEN(Query1[[#This Row],[CALCTRA Product Number]])</f>
        <v>17</v>
      </c>
      <c r="D706" t="s">
        <v>2421</v>
      </c>
      <c r="E706" t="s">
        <v>2422</v>
      </c>
      <c r="F706" t="s">
        <v>356</v>
      </c>
      <c r="G706" t="s">
        <v>541</v>
      </c>
      <c r="H706" t="s">
        <v>2367</v>
      </c>
      <c r="I706" t="s">
        <v>154</v>
      </c>
      <c r="J706" t="s">
        <v>381</v>
      </c>
      <c r="K706" t="s">
        <v>155</v>
      </c>
      <c r="L706" s="54">
        <f>_xlfn.IFNA(_xlfn.XLOOKUP(Query1[[#This Row],[Contract Line Item Number (CLIN)]],'CPA New w POF'!$B$5:$B$3010,'CPA New w POF'!$Q$5:$Q$3010),"TBD")</f>
        <v>14.7</v>
      </c>
    </row>
    <row r="707" spans="1:12" x14ac:dyDescent="0.25">
      <c r="A707" t="s">
        <v>2423</v>
      </c>
      <c r="B707" t="str">
        <f>_xlfn.IFNA(_xlfn.XLOOKUP(Query1[[#This Row],[Contract Line Item Number (CLIN)]],'CPA New w POF'!$B$5:$B$3010,'CPA New w POF'!$C$5:$C$3010),"TBD")</f>
        <v>TR30CPRBW86.1218A</v>
      </c>
      <c r="C707">
        <f>LEN(Query1[[#This Row],[CALCTRA Product Number]])</f>
        <v>17</v>
      </c>
      <c r="D707" t="s">
        <v>2424</v>
      </c>
      <c r="E707" t="s">
        <v>2425</v>
      </c>
      <c r="F707" t="s">
        <v>356</v>
      </c>
      <c r="G707" t="s">
        <v>541</v>
      </c>
      <c r="H707" t="s">
        <v>2367</v>
      </c>
      <c r="I707" t="s">
        <v>154</v>
      </c>
      <c r="J707" t="s">
        <v>381</v>
      </c>
      <c r="K707" t="s">
        <v>155</v>
      </c>
      <c r="L707" s="54">
        <f>_xlfn.IFNA(_xlfn.XLOOKUP(Query1[[#This Row],[Contract Line Item Number (CLIN)]],'CPA New w POF'!$B$5:$B$3010,'CPA New w POF'!$Q$5:$Q$3010),"TBD")</f>
        <v>14.7</v>
      </c>
    </row>
    <row r="708" spans="1:12" x14ac:dyDescent="0.25">
      <c r="A708" t="s">
        <v>2427</v>
      </c>
      <c r="B708" t="str">
        <f>_xlfn.IFNA(_xlfn.XLOOKUP(Query1[[#This Row],[Contract Line Item Number (CLIN)]],'CPA New w POF'!$B$5:$B$3010,'CPA New w POF'!$C$5:$C$3010),"TBD")</f>
        <v>TR30EPRBW86.1218A</v>
      </c>
      <c r="C708">
        <f>LEN(Query1[[#This Row],[CALCTRA Product Number]])</f>
        <v>17</v>
      </c>
      <c r="D708" t="s">
        <v>2428</v>
      </c>
      <c r="E708" t="s">
        <v>2429</v>
      </c>
      <c r="F708" t="s">
        <v>356</v>
      </c>
      <c r="G708" t="s">
        <v>541</v>
      </c>
      <c r="H708" t="s">
        <v>2367</v>
      </c>
      <c r="I708" t="s">
        <v>154</v>
      </c>
      <c r="J708" t="s">
        <v>381</v>
      </c>
      <c r="K708" t="s">
        <v>155</v>
      </c>
      <c r="L708" s="54">
        <f>_xlfn.IFNA(_xlfn.XLOOKUP(Query1[[#This Row],[Contract Line Item Number (CLIN)]],'CPA New w POF'!$B$5:$B$3010,'CPA New w POF'!$Q$5:$Q$3010),"TBD")</f>
        <v>14.7</v>
      </c>
    </row>
    <row r="709" spans="1:12" x14ac:dyDescent="0.25">
      <c r="A709" t="s">
        <v>2430</v>
      </c>
      <c r="B709" t="str">
        <f>_xlfn.IFNA(_xlfn.XLOOKUP(Query1[[#This Row],[Contract Line Item Number (CLIN)]],'CPA New w POF'!$B$5:$B$3010,'CPA New w POF'!$C$5:$C$3010),"TBD")</f>
        <v>TR30FPRWX86.1218A</v>
      </c>
      <c r="C709">
        <f>LEN(Query1[[#This Row],[CALCTRA Product Number]])</f>
        <v>17</v>
      </c>
      <c r="D709" t="s">
        <v>2431</v>
      </c>
      <c r="E709" t="s">
        <v>2432</v>
      </c>
      <c r="F709" t="s">
        <v>356</v>
      </c>
      <c r="G709" t="s">
        <v>541</v>
      </c>
      <c r="H709" t="s">
        <v>1840</v>
      </c>
      <c r="I709" t="s">
        <v>154</v>
      </c>
      <c r="J709" t="s">
        <v>381</v>
      </c>
      <c r="K709" t="s">
        <v>155</v>
      </c>
      <c r="L709" s="54">
        <f>_xlfn.IFNA(_xlfn.XLOOKUP(Query1[[#This Row],[Contract Line Item Number (CLIN)]],'CPA New w POF'!$B$5:$B$3010,'CPA New w POF'!$Q$5:$Q$3010),"TBD")</f>
        <v>14.7</v>
      </c>
    </row>
    <row r="710" spans="1:12" x14ac:dyDescent="0.25">
      <c r="A710" t="s">
        <v>2436</v>
      </c>
      <c r="B710" t="str">
        <f>_xlfn.IFNA(_xlfn.XLOOKUP(Query1[[#This Row],[Contract Line Item Number (CLIN)]],'CPA New w POF'!$B$5:$B$3010,'CPA New w POF'!$C$5:$C$3010),"TBD")</f>
        <v>TR310PBRW86.2424A</v>
      </c>
      <c r="C710">
        <f>LEN(Query1[[#This Row],[CALCTRA Product Number]])</f>
        <v>17</v>
      </c>
      <c r="D710" t="s">
        <v>2434</v>
      </c>
      <c r="E710" t="s">
        <v>2435</v>
      </c>
      <c r="F710" t="s">
        <v>356</v>
      </c>
      <c r="G710" t="s">
        <v>741</v>
      </c>
      <c r="H710" t="s">
        <v>1862</v>
      </c>
      <c r="I710" t="s">
        <v>154</v>
      </c>
      <c r="J710" t="s">
        <v>381</v>
      </c>
      <c r="K710" t="s">
        <v>155</v>
      </c>
      <c r="L710" s="54">
        <f>_xlfn.IFNA(_xlfn.XLOOKUP(Query1[[#This Row],[Contract Line Item Number (CLIN)]],'CPA New w POF'!$B$5:$B$3010,'CPA New w POF'!$Q$5:$Q$3010),"TBD")</f>
        <v>43.16</v>
      </c>
    </row>
    <row r="711" spans="1:12" x14ac:dyDescent="0.25">
      <c r="A711" t="s">
        <v>2437</v>
      </c>
      <c r="B711" t="str">
        <f>_xlfn.IFNA(_xlfn.XLOOKUP(Query1[[#This Row],[Contract Line Item Number (CLIN)]],'CPA New w POF'!$B$5:$B$3010,'CPA New w POF'!$C$5:$C$3010),"TBD")</f>
        <v>TR310PBRW86.3636A</v>
      </c>
      <c r="C711">
        <f>LEN(Query1[[#This Row],[CALCTRA Product Number]])</f>
        <v>17</v>
      </c>
      <c r="D711" t="s">
        <v>2434</v>
      </c>
      <c r="E711" t="s">
        <v>2435</v>
      </c>
      <c r="F711" t="s">
        <v>356</v>
      </c>
      <c r="G711" t="s">
        <v>380</v>
      </c>
      <c r="H711" t="s">
        <v>1862</v>
      </c>
      <c r="I711" t="s">
        <v>154</v>
      </c>
      <c r="J711" t="s">
        <v>381</v>
      </c>
      <c r="K711" t="s">
        <v>155</v>
      </c>
      <c r="L711" s="54">
        <f>_xlfn.IFNA(_xlfn.XLOOKUP(Query1[[#This Row],[Contract Line Item Number (CLIN)]],'CPA New w POF'!$B$5:$B$3010,'CPA New w POF'!$Q$5:$Q$3010),"TBD")</f>
        <v>88.51</v>
      </c>
    </row>
    <row r="712" spans="1:12" x14ac:dyDescent="0.25">
      <c r="A712" t="s">
        <v>2438</v>
      </c>
      <c r="B712" t="str">
        <f>_xlfn.IFNA(_xlfn.XLOOKUP(Query1[[#This Row],[Contract Line Item Number (CLIN)]],'CPA New w POF'!$B$5:$B$3010,'CPA New w POF'!$C$5:$C$3010),"TBD")</f>
        <v>TR310PRGW86.1421A</v>
      </c>
      <c r="C712">
        <f>LEN(Query1[[#This Row],[CALCTRA Product Number]])</f>
        <v>17</v>
      </c>
      <c r="D712" t="s">
        <v>2439</v>
      </c>
      <c r="E712" t="s">
        <v>2440</v>
      </c>
      <c r="F712" t="s">
        <v>356</v>
      </c>
      <c r="G712" t="s">
        <v>2441</v>
      </c>
      <c r="H712" t="s">
        <v>2442</v>
      </c>
      <c r="I712" t="s">
        <v>154</v>
      </c>
      <c r="J712" t="s">
        <v>381</v>
      </c>
      <c r="K712" t="s">
        <v>155</v>
      </c>
      <c r="L712" s="54">
        <f>_xlfn.IFNA(_xlfn.XLOOKUP(Query1[[#This Row],[Contract Line Item Number (CLIN)]],'CPA New w POF'!$B$5:$B$3010,'CPA New w POF'!$Q$5:$Q$3010),"TBD")</f>
        <v>29.56</v>
      </c>
    </row>
    <row r="713" spans="1:12" x14ac:dyDescent="0.25">
      <c r="A713" t="s">
        <v>2443</v>
      </c>
      <c r="B713" t="str">
        <f>_xlfn.IFNA(_xlfn.XLOOKUP(Query1[[#This Row],[Contract Line Item Number (CLIN)]],'CPA New w POF'!$B$5:$B$3010,'CPA New w POF'!$C$5:$C$3010),"TBD")</f>
        <v>TR31(PRGW86.1830A</v>
      </c>
      <c r="C713">
        <f>LEN(Query1[[#This Row],[CALCTRA Product Number]])</f>
        <v>17</v>
      </c>
      <c r="D713" t="s">
        <v>2444</v>
      </c>
      <c r="E713" t="s">
        <v>2445</v>
      </c>
      <c r="F713" t="s">
        <v>356</v>
      </c>
      <c r="G713" t="s">
        <v>2336</v>
      </c>
      <c r="H713" t="s">
        <v>2442</v>
      </c>
      <c r="I713" t="s">
        <v>154</v>
      </c>
      <c r="J713" t="s">
        <v>381</v>
      </c>
      <c r="K713" t="s">
        <v>155</v>
      </c>
      <c r="L713" s="54">
        <f>_xlfn.IFNA(_xlfn.XLOOKUP(Query1[[#This Row],[Contract Line Item Number (CLIN)]],'CPA New w POF'!$B$5:$B$3010,'CPA New w POF'!$Q$5:$Q$3010),"TBD")</f>
        <v>36.36</v>
      </c>
    </row>
    <row r="714" spans="1:12" x14ac:dyDescent="0.25">
      <c r="A714" t="s">
        <v>2487</v>
      </c>
      <c r="B714" t="str">
        <f>_xlfn.IFNA(_xlfn.XLOOKUP(Query1[[#This Row],[Contract Line Item Number (CLIN)]],'CPA New w POF'!$B$5:$B$3010,'CPA New w POF'!$C$5:$C$3010),"TBD")</f>
        <v>TR318PRBW86.2424A</v>
      </c>
      <c r="C714">
        <f>LEN(Query1[[#This Row],[CALCTRA Product Number]])</f>
        <v>17</v>
      </c>
      <c r="D714" t="s">
        <v>2488</v>
      </c>
      <c r="E714" t="s">
        <v>2489</v>
      </c>
      <c r="F714" t="s">
        <v>356</v>
      </c>
      <c r="G714" t="s">
        <v>741</v>
      </c>
      <c r="H714" t="s">
        <v>1169</v>
      </c>
      <c r="I714" t="s">
        <v>154</v>
      </c>
      <c r="J714" t="s">
        <v>381</v>
      </c>
      <c r="K714" t="s">
        <v>155</v>
      </c>
      <c r="L714" s="54">
        <f>_xlfn.IFNA(_xlfn.XLOOKUP(Query1[[#This Row],[Contract Line Item Number (CLIN)]],'CPA New w POF'!$B$5:$B$3010,'CPA New w POF'!$Q$5:$Q$3010),"TBD")</f>
        <v>34.369999999999997</v>
      </c>
    </row>
    <row r="715" spans="1:12" x14ac:dyDescent="0.25">
      <c r="A715" t="s">
        <v>2490</v>
      </c>
      <c r="B715" t="str">
        <f>_xlfn.IFNA(_xlfn.XLOOKUP(Query1[[#This Row],[Contract Line Item Number (CLIN)]],'CPA New w POF'!$B$5:$B$3010,'CPA New w POF'!$C$5:$C$3010),"TBD")</f>
        <v>TR318PRBW86.3636A</v>
      </c>
      <c r="C715">
        <f>LEN(Query1[[#This Row],[CALCTRA Product Number]])</f>
        <v>17</v>
      </c>
      <c r="D715" t="s">
        <v>2488</v>
      </c>
      <c r="E715" t="s">
        <v>2489</v>
      </c>
      <c r="F715" t="s">
        <v>356</v>
      </c>
      <c r="G715" t="s">
        <v>380</v>
      </c>
      <c r="H715" t="s">
        <v>1169</v>
      </c>
      <c r="I715" t="s">
        <v>154</v>
      </c>
      <c r="J715" t="s">
        <v>381</v>
      </c>
      <c r="K715" t="s">
        <v>155</v>
      </c>
      <c r="L715" s="54">
        <f>_xlfn.IFNA(_xlfn.XLOOKUP(Query1[[#This Row],[Contract Line Item Number (CLIN)]],'CPA New w POF'!$B$5:$B$3010,'CPA New w POF'!$Q$5:$Q$3010),"TBD")</f>
        <v>72.63</v>
      </c>
    </row>
    <row r="716" spans="1:12" x14ac:dyDescent="0.25">
      <c r="A716" t="s">
        <v>2527</v>
      </c>
      <c r="B716" t="str">
        <f>_xlfn.IFNA(_xlfn.XLOOKUP(Query1[[#This Row],[Contract Line Item Number (CLIN)]],'CPA New w POF'!$B$5:$B$3010,'CPA New w POF'!$C$5:$C$3010),"TBD")</f>
        <v>TR320PBRW86.2424A</v>
      </c>
      <c r="C716">
        <f>LEN(Query1[[#This Row],[CALCTRA Product Number]])</f>
        <v>17</v>
      </c>
      <c r="D716" t="s">
        <v>2525</v>
      </c>
      <c r="E716" t="s">
        <v>2526</v>
      </c>
      <c r="F716" t="s">
        <v>356</v>
      </c>
      <c r="G716" t="s">
        <v>741</v>
      </c>
      <c r="H716" t="s">
        <v>1862</v>
      </c>
      <c r="I716" t="s">
        <v>154</v>
      </c>
      <c r="J716" t="s">
        <v>381</v>
      </c>
      <c r="K716" t="s">
        <v>155</v>
      </c>
      <c r="L716" s="54">
        <f>_xlfn.IFNA(_xlfn.XLOOKUP(Query1[[#This Row],[Contract Line Item Number (CLIN)]],'CPA New w POF'!$B$5:$B$3010,'CPA New w POF'!$Q$5:$Q$3010),"TBD")</f>
        <v>43.16</v>
      </c>
    </row>
    <row r="717" spans="1:12" x14ac:dyDescent="0.25">
      <c r="A717" t="s">
        <v>2528</v>
      </c>
      <c r="B717" t="str">
        <f>_xlfn.IFNA(_xlfn.XLOOKUP(Query1[[#This Row],[Contract Line Item Number (CLIN)]],'CPA New w POF'!$B$5:$B$3010,'CPA New w POF'!$C$5:$C$3010),"TBD")</f>
        <v>TR320PBRW86.3636A</v>
      </c>
      <c r="C717">
        <f>LEN(Query1[[#This Row],[CALCTRA Product Number]])</f>
        <v>17</v>
      </c>
      <c r="D717" t="s">
        <v>2525</v>
      </c>
      <c r="E717" t="s">
        <v>2526</v>
      </c>
      <c r="F717" t="s">
        <v>356</v>
      </c>
      <c r="G717" t="s">
        <v>380</v>
      </c>
      <c r="H717" t="s">
        <v>1862</v>
      </c>
      <c r="I717" t="s">
        <v>154</v>
      </c>
      <c r="J717" t="s">
        <v>381</v>
      </c>
      <c r="K717" t="s">
        <v>155</v>
      </c>
      <c r="L717" s="54">
        <f>_xlfn.IFNA(_xlfn.XLOOKUP(Query1[[#This Row],[Contract Line Item Number (CLIN)]],'CPA New w POF'!$B$5:$B$3010,'CPA New w POF'!$Q$5:$Q$3010),"TBD")</f>
        <v>91.9</v>
      </c>
    </row>
    <row r="718" spans="1:12" x14ac:dyDescent="0.25">
      <c r="A718" t="s">
        <v>2529</v>
      </c>
      <c r="B718" t="str">
        <f>_xlfn.IFNA(_xlfn.XLOOKUP(Query1[[#This Row],[Contract Line Item Number (CLIN)]],'CPA New w POF'!$B$5:$B$3010,'CPA New w POF'!$C$5:$C$3010),"TBD")</f>
        <v>TR320PGWX86.1218A</v>
      </c>
      <c r="C718">
        <f>LEN(Query1[[#This Row],[CALCTRA Product Number]])</f>
        <v>17</v>
      </c>
      <c r="D718" t="s">
        <v>2530</v>
      </c>
      <c r="E718" t="s">
        <v>2531</v>
      </c>
      <c r="F718" t="s">
        <v>356</v>
      </c>
      <c r="G718" t="s">
        <v>541</v>
      </c>
      <c r="H718" t="s">
        <v>623</v>
      </c>
      <c r="I718" t="s">
        <v>154</v>
      </c>
      <c r="J718" t="s">
        <v>381</v>
      </c>
      <c r="K718" t="s">
        <v>155</v>
      </c>
      <c r="L718" s="54">
        <f>_xlfn.IFNA(_xlfn.XLOOKUP(Query1[[#This Row],[Contract Line Item Number (CLIN)]],'CPA New w POF'!$B$5:$B$3010,'CPA New w POF'!$Q$5:$Q$3010),"TBD")</f>
        <v>14.81</v>
      </c>
    </row>
    <row r="719" spans="1:12" x14ac:dyDescent="0.25">
      <c r="A719" t="s">
        <v>2532</v>
      </c>
      <c r="B719" t="str">
        <f>_xlfn.IFNA(_xlfn.XLOOKUP(Query1[[#This Row],[Contract Line Item Number (CLIN)]],'CPA New w POF'!$B$5:$B$3010,'CPA New w POF'!$C$5:$C$3010),"TBD")</f>
        <v>TR320PWBX86.2436A</v>
      </c>
      <c r="C719">
        <f>LEN(Query1[[#This Row],[CALCTRA Product Number]])</f>
        <v>17</v>
      </c>
      <c r="D719" t="s">
        <v>2</v>
      </c>
      <c r="E719" t="s">
        <v>341</v>
      </c>
      <c r="F719" t="s">
        <v>356</v>
      </c>
      <c r="G719" t="s">
        <v>1856</v>
      </c>
      <c r="H719" t="s">
        <v>153</v>
      </c>
      <c r="I719" t="s">
        <v>154</v>
      </c>
      <c r="J719" t="s">
        <v>381</v>
      </c>
      <c r="K719" t="s">
        <v>155</v>
      </c>
      <c r="L719" s="54">
        <f>_xlfn.IFNA(_xlfn.XLOOKUP(Query1[[#This Row],[Contract Line Item Number (CLIN)]],'CPA New w POF'!$B$5:$B$3010,'CPA New w POF'!$Q$5:$Q$3010),"TBD")</f>
        <v>51.09</v>
      </c>
    </row>
    <row r="720" spans="1:12" x14ac:dyDescent="0.25">
      <c r="A720" t="s">
        <v>2533</v>
      </c>
      <c r="B720" t="str">
        <f>_xlfn.IFNA(_xlfn.XLOOKUP(Query1[[#This Row],[Contract Line Item Number (CLIN)]],'CPA New w POF'!$B$5:$B$3010,'CPA New w POF'!$C$5:$C$3010),"TBD")</f>
        <v>TR323PWBX86.6036A</v>
      </c>
      <c r="C720">
        <f>LEN(Query1[[#This Row],[CALCTRA Product Number]])</f>
        <v>17</v>
      </c>
      <c r="D720" t="s">
        <v>2534</v>
      </c>
      <c r="E720" t="s">
        <v>2535</v>
      </c>
      <c r="F720" t="s">
        <v>356</v>
      </c>
      <c r="G720" t="s">
        <v>604</v>
      </c>
      <c r="H720" t="s">
        <v>153</v>
      </c>
      <c r="I720" t="s">
        <v>154</v>
      </c>
      <c r="J720" t="s">
        <v>378</v>
      </c>
      <c r="K720" t="s">
        <v>155</v>
      </c>
      <c r="L720" s="54">
        <f>_xlfn.IFNA(_xlfn.XLOOKUP(Query1[[#This Row],[Contract Line Item Number (CLIN)]],'CPA New w POF'!$B$5:$B$3010,'CPA New w POF'!$Q$5:$Q$3010),"TBD")</f>
        <v>125.92</v>
      </c>
    </row>
    <row r="721" spans="1:12" x14ac:dyDescent="0.25">
      <c r="A721" t="s">
        <v>2536</v>
      </c>
      <c r="B721" t="str">
        <f>_xlfn.IFNA(_xlfn.XLOOKUP(Query1[[#This Row],[Contract Line Item Number (CLIN)]],'CPA New w POF'!$B$5:$B$3010,'CPA New w POF'!$C$5:$C$3010),"TBD")</f>
        <v>TR323PWBX86.6036B</v>
      </c>
      <c r="C721">
        <f>LEN(Query1[[#This Row],[CALCTRA Product Number]])</f>
        <v>17</v>
      </c>
      <c r="D721" t="s">
        <v>2537</v>
      </c>
      <c r="E721" t="s">
        <v>2538</v>
      </c>
      <c r="F721" t="s">
        <v>356</v>
      </c>
      <c r="G721" t="s">
        <v>604</v>
      </c>
      <c r="H721" t="s">
        <v>153</v>
      </c>
      <c r="I721" t="s">
        <v>154</v>
      </c>
      <c r="J721" t="s">
        <v>378</v>
      </c>
      <c r="K721" t="s">
        <v>155</v>
      </c>
      <c r="L721" s="54">
        <f>_xlfn.IFNA(_xlfn.XLOOKUP(Query1[[#This Row],[Contract Line Item Number (CLIN)]],'CPA New w POF'!$B$5:$B$3010,'CPA New w POF'!$Q$5:$Q$3010),"TBD")</f>
        <v>125.92</v>
      </c>
    </row>
    <row r="722" spans="1:12" x14ac:dyDescent="0.25">
      <c r="A722" t="s">
        <v>2539</v>
      </c>
      <c r="B722" t="str">
        <f>_xlfn.IFNA(_xlfn.XLOOKUP(Query1[[#This Row],[Contract Line Item Number (CLIN)]],'CPA New w POF'!$B$5:$B$3010,'CPA New w POF'!$C$5:$C$3010),"TBD")</f>
        <v>TR324PWBX86.7218A</v>
      </c>
      <c r="C722">
        <f>LEN(Query1[[#This Row],[CALCTRA Product Number]])</f>
        <v>17</v>
      </c>
      <c r="D722" t="s">
        <v>2540</v>
      </c>
      <c r="E722" t="s">
        <v>2541</v>
      </c>
      <c r="F722" t="s">
        <v>356</v>
      </c>
      <c r="G722" t="s">
        <v>2542</v>
      </c>
      <c r="H722" t="s">
        <v>153</v>
      </c>
      <c r="I722" t="s">
        <v>154</v>
      </c>
      <c r="J722" t="s">
        <v>378</v>
      </c>
      <c r="K722" t="s">
        <v>155</v>
      </c>
      <c r="L722" s="54">
        <f>_xlfn.IFNA(_xlfn.XLOOKUP(Query1[[#This Row],[Contract Line Item Number (CLIN)]],'CPA New w POF'!$B$5:$B$3010,'CPA New w POF'!$Q$5:$Q$3010),"TBD")</f>
        <v>238.16</v>
      </c>
    </row>
    <row r="723" spans="1:12" x14ac:dyDescent="0.25">
      <c r="A723" t="s">
        <v>2543</v>
      </c>
      <c r="B723" t="str">
        <f>_xlfn.IFNA(_xlfn.XLOOKUP(Query1[[#This Row],[Contract Line Item Number (CLIN)]],'CPA New w POF'!$B$5:$B$3010,'CPA New w POF'!$C$5:$C$3010),"TBD")</f>
        <v>TR324PWBX86.6024A</v>
      </c>
      <c r="C723">
        <f>LEN(Query1[[#This Row],[CALCTRA Product Number]])</f>
        <v>17</v>
      </c>
      <c r="D723" t="s">
        <v>2544</v>
      </c>
      <c r="E723" t="s">
        <v>2545</v>
      </c>
      <c r="F723" t="s">
        <v>356</v>
      </c>
      <c r="G723" t="s">
        <v>1888</v>
      </c>
      <c r="H723" t="s">
        <v>153</v>
      </c>
      <c r="I723" t="s">
        <v>154</v>
      </c>
      <c r="J723" t="s">
        <v>378</v>
      </c>
      <c r="K723" t="s">
        <v>155</v>
      </c>
      <c r="L723" s="54">
        <f>_xlfn.IFNA(_xlfn.XLOOKUP(Query1[[#This Row],[Contract Line Item Number (CLIN)]],'CPA New w POF'!$B$5:$B$3010,'CPA New w POF'!$Q$5:$Q$3010),"TBD")</f>
        <v>83.98</v>
      </c>
    </row>
    <row r="724" spans="1:12" x14ac:dyDescent="0.25">
      <c r="A724" t="s">
        <v>2546</v>
      </c>
      <c r="B724" t="str">
        <f>_xlfn.IFNA(_xlfn.XLOOKUP(Query1[[#This Row],[Contract Line Item Number (CLIN)]],'CPA New w POF'!$B$5:$B$3010,'CPA New w POF'!$C$5:$C$3010),"TBD")</f>
        <v>TR324PWBX86.7218B</v>
      </c>
      <c r="C724">
        <f>LEN(Query1[[#This Row],[CALCTRA Product Number]])</f>
        <v>17</v>
      </c>
      <c r="D724" t="s">
        <v>2547</v>
      </c>
      <c r="E724" t="s">
        <v>2548</v>
      </c>
      <c r="F724" t="s">
        <v>356</v>
      </c>
      <c r="G724" t="s">
        <v>2542</v>
      </c>
      <c r="H724" t="s">
        <v>153</v>
      </c>
      <c r="I724" t="s">
        <v>154</v>
      </c>
      <c r="J724" t="s">
        <v>378</v>
      </c>
      <c r="K724" t="s">
        <v>155</v>
      </c>
      <c r="L724" s="54">
        <f>_xlfn.IFNA(_xlfn.XLOOKUP(Query1[[#This Row],[Contract Line Item Number (CLIN)]],'CPA New w POF'!$B$5:$B$3010,'CPA New w POF'!$Q$5:$Q$3010),"TBD")</f>
        <v>238.16</v>
      </c>
    </row>
    <row r="725" spans="1:12" x14ac:dyDescent="0.25">
      <c r="A725" t="s">
        <v>2549</v>
      </c>
      <c r="B725" t="str">
        <f>_xlfn.IFNA(_xlfn.XLOOKUP(Query1[[#This Row],[Contract Line Item Number (CLIN)]],'CPA New w POF'!$B$5:$B$3010,'CPA New w POF'!$C$5:$C$3010),"TBD")</f>
        <v>TR325PWBX86.7218A</v>
      </c>
      <c r="C725">
        <f>LEN(Query1[[#This Row],[CALCTRA Product Number]])</f>
        <v>17</v>
      </c>
      <c r="D725" t="s">
        <v>2550</v>
      </c>
      <c r="E725" t="s">
        <v>2551</v>
      </c>
      <c r="F725" t="s">
        <v>356</v>
      </c>
      <c r="G725" t="s">
        <v>2542</v>
      </c>
      <c r="H725" t="s">
        <v>153</v>
      </c>
      <c r="I725" t="s">
        <v>154</v>
      </c>
      <c r="J725" t="s">
        <v>378</v>
      </c>
      <c r="K725" t="s">
        <v>155</v>
      </c>
      <c r="L725" s="54">
        <f>_xlfn.IFNA(_xlfn.XLOOKUP(Query1[[#This Row],[Contract Line Item Number (CLIN)]],'CPA New w POF'!$B$5:$B$3010,'CPA New w POF'!$Q$5:$Q$3010),"TBD")</f>
        <v>238.16</v>
      </c>
    </row>
    <row r="726" spans="1:12" x14ac:dyDescent="0.25">
      <c r="A726" t="s">
        <v>2552</v>
      </c>
      <c r="B726" t="str">
        <f>_xlfn.IFNA(_xlfn.XLOOKUP(Query1[[#This Row],[Contract Line Item Number (CLIN)]],'CPA New w POF'!$B$5:$B$3010,'CPA New w POF'!$C$5:$C$3010),"TBD")</f>
        <v>TR325PWBX86.6024A</v>
      </c>
      <c r="C726">
        <f>LEN(Query1[[#This Row],[CALCTRA Product Number]])</f>
        <v>17</v>
      </c>
      <c r="D726" t="s">
        <v>2553</v>
      </c>
      <c r="E726" t="s">
        <v>2554</v>
      </c>
      <c r="F726" t="s">
        <v>356</v>
      </c>
      <c r="G726" t="s">
        <v>1888</v>
      </c>
      <c r="H726" t="s">
        <v>153</v>
      </c>
      <c r="I726" t="s">
        <v>154</v>
      </c>
      <c r="J726" t="s">
        <v>378</v>
      </c>
      <c r="K726" t="s">
        <v>155</v>
      </c>
      <c r="L726" s="54">
        <f>_xlfn.IFNA(_xlfn.XLOOKUP(Query1[[#This Row],[Contract Line Item Number (CLIN)]],'CPA New w POF'!$B$5:$B$3010,'CPA New w POF'!$Q$5:$Q$3010),"TBD")</f>
        <v>83.98</v>
      </c>
    </row>
    <row r="727" spans="1:12" x14ac:dyDescent="0.25">
      <c r="A727" t="s">
        <v>2555</v>
      </c>
      <c r="B727" t="str">
        <f>_xlfn.IFNA(_xlfn.XLOOKUP(Query1[[#This Row],[Contract Line Item Number (CLIN)]],'CPA New w POF'!$B$5:$B$3010,'CPA New w POF'!$C$5:$C$3010),"TBD")</f>
        <v>TR325PWBX86.7218B</v>
      </c>
      <c r="C727">
        <f>LEN(Query1[[#This Row],[CALCTRA Product Number]])</f>
        <v>17</v>
      </c>
      <c r="D727" t="s">
        <v>2556</v>
      </c>
      <c r="E727" t="s">
        <v>2554</v>
      </c>
      <c r="F727" t="s">
        <v>356</v>
      </c>
      <c r="G727" t="s">
        <v>2542</v>
      </c>
      <c r="H727" t="s">
        <v>153</v>
      </c>
      <c r="I727" t="s">
        <v>154</v>
      </c>
      <c r="J727" t="s">
        <v>378</v>
      </c>
      <c r="K727" t="s">
        <v>155</v>
      </c>
      <c r="L727" s="54">
        <f>_xlfn.IFNA(_xlfn.XLOOKUP(Query1[[#This Row],[Contract Line Item Number (CLIN)]],'CPA New w POF'!$B$5:$B$3010,'CPA New w POF'!$Q$5:$Q$3010),"TBD")</f>
        <v>238.16</v>
      </c>
    </row>
    <row r="728" spans="1:12" x14ac:dyDescent="0.25">
      <c r="A728" t="s">
        <v>2557</v>
      </c>
      <c r="B728" t="str">
        <f>_xlfn.IFNA(_xlfn.XLOOKUP(Query1[[#This Row],[Contract Line Item Number (CLIN)]],'CPA New w POF'!$B$5:$B$3010,'CPA New w POF'!$C$5:$C$3010),"TBD")</f>
        <v>TR326PWBX86.6024A</v>
      </c>
      <c r="C728">
        <f>LEN(Query1[[#This Row],[CALCTRA Product Number]])</f>
        <v>17</v>
      </c>
      <c r="D728" t="s">
        <v>2558</v>
      </c>
      <c r="E728" t="s">
        <v>2559</v>
      </c>
      <c r="F728" t="s">
        <v>356</v>
      </c>
      <c r="G728" t="s">
        <v>1888</v>
      </c>
      <c r="H728" t="s">
        <v>153</v>
      </c>
      <c r="I728" t="s">
        <v>154</v>
      </c>
      <c r="J728" t="s">
        <v>378</v>
      </c>
      <c r="K728" t="s">
        <v>155</v>
      </c>
      <c r="L728" s="54">
        <f>_xlfn.IFNA(_xlfn.XLOOKUP(Query1[[#This Row],[Contract Line Item Number (CLIN)]],'CPA New w POF'!$B$5:$B$3010,'CPA New w POF'!$Q$5:$Q$3010),"TBD")</f>
        <v>83.98</v>
      </c>
    </row>
    <row r="729" spans="1:12" x14ac:dyDescent="0.25">
      <c r="A729" t="s">
        <v>2560</v>
      </c>
      <c r="B729" t="str">
        <f>_xlfn.IFNA(_xlfn.XLOOKUP(Query1[[#This Row],[Contract Line Item Number (CLIN)]],'CPA New w POF'!$B$5:$B$3010,'CPA New w POF'!$C$5:$C$3010),"TBD")</f>
        <v>TR326PWBX86.7218A</v>
      </c>
      <c r="C729">
        <f>LEN(Query1[[#This Row],[CALCTRA Product Number]])</f>
        <v>17</v>
      </c>
      <c r="D729" t="s">
        <v>2561</v>
      </c>
      <c r="E729" t="s">
        <v>2562</v>
      </c>
      <c r="F729" t="s">
        <v>356</v>
      </c>
      <c r="G729" t="s">
        <v>2542</v>
      </c>
      <c r="H729" t="s">
        <v>153</v>
      </c>
      <c r="I729" t="s">
        <v>154</v>
      </c>
      <c r="J729" t="s">
        <v>378</v>
      </c>
      <c r="K729" t="s">
        <v>155</v>
      </c>
      <c r="L729" s="54">
        <f>_xlfn.IFNA(_xlfn.XLOOKUP(Query1[[#This Row],[Contract Line Item Number (CLIN)]],'CPA New w POF'!$B$5:$B$3010,'CPA New w POF'!$Q$5:$Q$3010),"TBD")</f>
        <v>238.16</v>
      </c>
    </row>
    <row r="730" spans="1:12" x14ac:dyDescent="0.25">
      <c r="A730" t="s">
        <v>2568</v>
      </c>
      <c r="B730" t="str">
        <f>_xlfn.IFNA(_xlfn.XLOOKUP(Query1[[#This Row],[Contract Line Item Number (CLIN)]],'CPA New w POF'!$B$5:$B$3010,'CPA New w POF'!$C$5:$C$3010),"TBD")</f>
        <v>TR32BPRGW86.1230A</v>
      </c>
      <c r="C730">
        <f>LEN(Query1[[#This Row],[CALCTRA Product Number]])</f>
        <v>17</v>
      </c>
      <c r="D730" t="s">
        <v>2569</v>
      </c>
      <c r="E730" t="s">
        <v>2570</v>
      </c>
      <c r="F730" t="s">
        <v>356</v>
      </c>
      <c r="G730" t="s">
        <v>516</v>
      </c>
      <c r="H730" t="s">
        <v>2442</v>
      </c>
      <c r="I730" t="s">
        <v>154</v>
      </c>
      <c r="J730" t="s">
        <v>381</v>
      </c>
      <c r="K730" t="s">
        <v>155</v>
      </c>
      <c r="L730" s="54">
        <f>_xlfn.IFNA(_xlfn.XLOOKUP(Query1[[#This Row],[Contract Line Item Number (CLIN)]],'CPA New w POF'!$B$5:$B$3010,'CPA New w POF'!$Q$5:$Q$3010),"TBD")</f>
        <v>25.02</v>
      </c>
    </row>
    <row r="731" spans="1:12" x14ac:dyDescent="0.25">
      <c r="A731" t="s">
        <v>2571</v>
      </c>
      <c r="B731" t="str">
        <f>_xlfn.IFNA(_xlfn.XLOOKUP(Query1[[#This Row],[Contract Line Item Number (CLIN)]],'CPA New w POF'!$B$5:$B$3010,'CPA New w POF'!$C$5:$C$3010),"TBD")</f>
        <v>TR32CPGWX86.1218A</v>
      </c>
      <c r="C731">
        <f>LEN(Query1[[#This Row],[CALCTRA Product Number]])</f>
        <v>17</v>
      </c>
      <c r="D731" t="s">
        <v>2572</v>
      </c>
      <c r="E731" t="s">
        <v>2573</v>
      </c>
      <c r="F731" t="s">
        <v>356</v>
      </c>
      <c r="G731" t="s">
        <v>541</v>
      </c>
      <c r="H731" t="s">
        <v>623</v>
      </c>
      <c r="I731" t="s">
        <v>154</v>
      </c>
      <c r="J731" t="s">
        <v>381</v>
      </c>
      <c r="K731" t="s">
        <v>155</v>
      </c>
      <c r="L731" s="54">
        <f>_xlfn.IFNA(_xlfn.XLOOKUP(Query1[[#This Row],[Contract Line Item Number (CLIN)]],'CPA New w POF'!$B$5:$B$3010,'CPA New w POF'!$Q$5:$Q$3010),"TBD")</f>
        <v>14.81</v>
      </c>
    </row>
    <row r="732" spans="1:12" x14ac:dyDescent="0.25">
      <c r="A732" t="s">
        <v>2574</v>
      </c>
      <c r="B732" t="str">
        <f>_xlfn.IFNA(_xlfn.XLOOKUP(Query1[[#This Row],[Contract Line Item Number (CLIN)]],'CPA New w POF'!$B$5:$B$3010,'CPA New w POF'!$C$5:$C$3010),"TBD")</f>
        <v>TR32DPGWX86.1218A</v>
      </c>
      <c r="C732">
        <f>LEN(Query1[[#This Row],[CALCTRA Product Number]])</f>
        <v>17</v>
      </c>
      <c r="D732" t="s">
        <v>2575</v>
      </c>
      <c r="E732" t="s">
        <v>2576</v>
      </c>
      <c r="F732" t="s">
        <v>356</v>
      </c>
      <c r="G732" t="s">
        <v>541</v>
      </c>
      <c r="H732" t="s">
        <v>623</v>
      </c>
      <c r="I732" t="s">
        <v>154</v>
      </c>
      <c r="J732" t="s">
        <v>381</v>
      </c>
      <c r="K732" t="s">
        <v>155</v>
      </c>
      <c r="L732" s="54">
        <f>_xlfn.IFNA(_xlfn.XLOOKUP(Query1[[#This Row],[Contract Line Item Number (CLIN)]],'CPA New w POF'!$B$5:$B$3010,'CPA New w POF'!$Q$5:$Q$3010),"TBD")</f>
        <v>14.81</v>
      </c>
    </row>
    <row r="733" spans="1:12" x14ac:dyDescent="0.25">
      <c r="A733" t="s">
        <v>2577</v>
      </c>
      <c r="B733" t="str">
        <f>_xlfn.IFNA(_xlfn.XLOOKUP(Query1[[#This Row],[Contract Line Item Number (CLIN)]],'CPA New w POF'!$B$5:$B$3010,'CPA New w POF'!$C$5:$C$3010),"TBD")</f>
        <v>TR32EPGBW86.1830A</v>
      </c>
      <c r="C733">
        <f>LEN(Query1[[#This Row],[CALCTRA Product Number]])</f>
        <v>17</v>
      </c>
      <c r="D733" t="s">
        <v>2578</v>
      </c>
      <c r="E733" t="s">
        <v>2579</v>
      </c>
      <c r="F733" t="s">
        <v>356</v>
      </c>
      <c r="G733" t="s">
        <v>2336</v>
      </c>
      <c r="H733" t="s">
        <v>1873</v>
      </c>
      <c r="I733" t="s">
        <v>154</v>
      </c>
      <c r="J733" t="s">
        <v>381</v>
      </c>
      <c r="K733" t="s">
        <v>155</v>
      </c>
      <c r="L733" s="54">
        <f>_xlfn.IFNA(_xlfn.XLOOKUP(Query1[[#This Row],[Contract Line Item Number (CLIN)]],'CPA New w POF'!$B$5:$B$3010,'CPA New w POF'!$Q$5:$Q$3010),"TBD")</f>
        <v>35.22</v>
      </c>
    </row>
    <row r="734" spans="1:12" x14ac:dyDescent="0.25">
      <c r="A734" t="s">
        <v>2580</v>
      </c>
      <c r="B734" t="str">
        <f>_xlfn.IFNA(_xlfn.XLOOKUP(Query1[[#This Row],[Contract Line Item Number (CLIN)]],'CPA New w POF'!$B$5:$B$3010,'CPA New w POF'!$C$5:$C$3010),"TBD")</f>
        <v>TR32FPGWX86.1218A</v>
      </c>
      <c r="C734">
        <f>LEN(Query1[[#This Row],[CALCTRA Product Number]])</f>
        <v>17</v>
      </c>
      <c r="D734" t="s">
        <v>2581</v>
      </c>
      <c r="E734" t="s">
        <v>2582</v>
      </c>
      <c r="F734" t="s">
        <v>356</v>
      </c>
      <c r="G734" t="s">
        <v>541</v>
      </c>
      <c r="H734" t="s">
        <v>623</v>
      </c>
      <c r="I734" t="s">
        <v>154</v>
      </c>
      <c r="J734" t="s">
        <v>381</v>
      </c>
      <c r="K734" t="s">
        <v>155</v>
      </c>
      <c r="L734" s="54">
        <f>_xlfn.IFNA(_xlfn.XLOOKUP(Query1[[#This Row],[Contract Line Item Number (CLIN)]],'CPA New w POF'!$B$5:$B$3010,'CPA New w POF'!$Q$5:$Q$3010),"TBD")</f>
        <v>14.81</v>
      </c>
    </row>
    <row r="735" spans="1:12" x14ac:dyDescent="0.25">
      <c r="A735" t="s">
        <v>2585</v>
      </c>
      <c r="B735" t="str">
        <f>_xlfn.IFNA(_xlfn.XLOOKUP(Query1[[#This Row],[Contract Line Item Number (CLIN)]],'CPA New w POF'!$B$5:$B$3010,'CPA New w POF'!$C$5:$C$3010),"TBD")</f>
        <v>TR330PWBX86.2424A</v>
      </c>
      <c r="C735">
        <f>LEN(Query1[[#This Row],[CALCTRA Product Number]])</f>
        <v>17</v>
      </c>
      <c r="D735" t="s">
        <v>43</v>
      </c>
      <c r="E735" t="s">
        <v>2584</v>
      </c>
      <c r="F735" t="s">
        <v>356</v>
      </c>
      <c r="G735" t="s">
        <v>741</v>
      </c>
      <c r="H735" t="s">
        <v>153</v>
      </c>
      <c r="I735" t="s">
        <v>154</v>
      </c>
      <c r="J735" t="s">
        <v>381</v>
      </c>
      <c r="K735" t="s">
        <v>155</v>
      </c>
      <c r="L735" s="54">
        <f>_xlfn.IFNA(_xlfn.XLOOKUP(Query1[[#This Row],[Contract Line Item Number (CLIN)]],'CPA New w POF'!$B$5:$B$3010,'CPA New w POF'!$Q$5:$Q$3010),"TBD")</f>
        <v>34.090000000000003</v>
      </c>
    </row>
    <row r="736" spans="1:12" x14ac:dyDescent="0.25">
      <c r="A736" t="s">
        <v>2586</v>
      </c>
      <c r="B736" t="str">
        <f>_xlfn.IFNA(_xlfn.XLOOKUP(Query1[[#This Row],[Contract Line Item Number (CLIN)]],'CPA New w POF'!$B$5:$B$3010,'CPA New w POF'!$C$5:$C$3010),"TBD")</f>
        <v>TR330PWBX86.3036A</v>
      </c>
      <c r="C736">
        <f>LEN(Query1[[#This Row],[CALCTRA Product Number]])</f>
        <v>17</v>
      </c>
      <c r="D736" t="s">
        <v>43</v>
      </c>
      <c r="E736" t="s">
        <v>2584</v>
      </c>
      <c r="F736" t="s">
        <v>356</v>
      </c>
      <c r="G736" t="s">
        <v>617</v>
      </c>
      <c r="H736" t="s">
        <v>153</v>
      </c>
      <c r="I736" t="s">
        <v>154</v>
      </c>
      <c r="J736" t="s">
        <v>381</v>
      </c>
      <c r="K736" t="s">
        <v>155</v>
      </c>
      <c r="L736" s="54">
        <f>_xlfn.IFNA(_xlfn.XLOOKUP(Query1[[#This Row],[Contract Line Item Number (CLIN)]],'CPA New w POF'!$B$5:$B$3010,'CPA New w POF'!$Q$5:$Q$3010),"TBD")</f>
        <v>60.16</v>
      </c>
    </row>
    <row r="737" spans="1:12" x14ac:dyDescent="0.25">
      <c r="A737" t="s">
        <v>2590</v>
      </c>
      <c r="B737" t="str">
        <f>_xlfn.IFNA(_xlfn.XLOOKUP(Query1[[#This Row],[Contract Line Item Number (CLIN)]],'CPA New w POF'!$B$5:$B$3010,'CPA New w POF'!$C$5:$C$3010),"TBD")</f>
        <v>TR333PWBX86.7836A</v>
      </c>
      <c r="C737">
        <f>LEN(Query1[[#This Row],[CALCTRA Product Number]])</f>
        <v>17</v>
      </c>
      <c r="D737" t="s">
        <v>2591</v>
      </c>
      <c r="E737" t="s">
        <v>2592</v>
      </c>
      <c r="F737" t="s">
        <v>356</v>
      </c>
      <c r="G737" t="s">
        <v>627</v>
      </c>
      <c r="H737" t="s">
        <v>153</v>
      </c>
      <c r="I737" t="s">
        <v>154</v>
      </c>
      <c r="J737" t="s">
        <v>378</v>
      </c>
      <c r="K737" t="s">
        <v>155</v>
      </c>
      <c r="L737" s="54">
        <f>_xlfn.IFNA(_xlfn.XLOOKUP(Query1[[#This Row],[Contract Line Item Number (CLIN)]],'CPA New w POF'!$B$5:$B$3010,'CPA New w POF'!$Q$5:$Q$3010),"TBD")</f>
        <v>455.82</v>
      </c>
    </row>
    <row r="738" spans="1:12" x14ac:dyDescent="0.25">
      <c r="A738" t="s">
        <v>2602</v>
      </c>
      <c r="B738" t="str">
        <f>_xlfn.IFNA(_xlfn.XLOOKUP(Query1[[#This Row],[Contract Line Item Number (CLIN)]],'CPA New w POF'!$B$5:$B$3010,'CPA New w POF'!$C$5:$C$3010),"TBD")</f>
        <v>TR340PBRW86.3636A</v>
      </c>
      <c r="C738">
        <f>LEN(Query1[[#This Row],[CALCTRA Product Number]])</f>
        <v>17</v>
      </c>
      <c r="D738" t="s">
        <v>2599</v>
      </c>
      <c r="E738" t="s">
        <v>2600</v>
      </c>
      <c r="F738" t="s">
        <v>356</v>
      </c>
      <c r="G738" t="s">
        <v>380</v>
      </c>
      <c r="H738" t="s">
        <v>1862</v>
      </c>
      <c r="I738" t="s">
        <v>154</v>
      </c>
      <c r="J738" t="s">
        <v>381</v>
      </c>
      <c r="K738" t="s">
        <v>155</v>
      </c>
      <c r="L738" s="54">
        <f>_xlfn.IFNA(_xlfn.XLOOKUP(Query1[[#This Row],[Contract Line Item Number (CLIN)]],'CPA New w POF'!$B$5:$B$3010,'CPA New w POF'!$Q$5:$Q$3010),"TBD")</f>
        <v>72.63</v>
      </c>
    </row>
    <row r="739" spans="1:12" x14ac:dyDescent="0.25">
      <c r="A739" t="s">
        <v>2618</v>
      </c>
      <c r="B739" t="str">
        <f>_xlfn.IFNA(_xlfn.XLOOKUP(Query1[[#This Row],[Contract Line Item Number (CLIN)]],'CPA New w POF'!$B$5:$B$3010,'CPA New w POF'!$C$5:$C$3010),"TBD")</f>
        <v>TR350PBWX86.3036A</v>
      </c>
      <c r="C739">
        <f>LEN(Query1[[#This Row],[CALCTRA Product Number]])</f>
        <v>17</v>
      </c>
      <c r="D739" t="s">
        <v>2619</v>
      </c>
      <c r="E739" t="s">
        <v>2620</v>
      </c>
      <c r="F739" t="s">
        <v>356</v>
      </c>
      <c r="G739" t="s">
        <v>617</v>
      </c>
      <c r="H739" t="s">
        <v>153</v>
      </c>
      <c r="I739" t="s">
        <v>154</v>
      </c>
      <c r="J739" t="s">
        <v>381</v>
      </c>
      <c r="K739" t="s">
        <v>155</v>
      </c>
      <c r="L739" s="54">
        <f>_xlfn.IFNA(_xlfn.XLOOKUP(Query1[[#This Row],[Contract Line Item Number (CLIN)]],'CPA New w POF'!$B$5:$B$3010,'CPA New w POF'!$Q$5:$Q$3010),"TBD")</f>
        <v>60.16</v>
      </c>
    </row>
    <row r="740" spans="1:12" x14ac:dyDescent="0.25">
      <c r="A740" t="s">
        <v>2634</v>
      </c>
      <c r="B740" t="str">
        <f>_xlfn.IFNA(_xlfn.XLOOKUP(Query1[[#This Row],[Contract Line Item Number (CLIN)]],'CPA New w POF'!$B$5:$B$3010,'CPA New w POF'!$C$5:$C$3010),"TBD")</f>
        <v>TR35APBWX86.3036A</v>
      </c>
      <c r="C740">
        <f>LEN(Query1[[#This Row],[CALCTRA Product Number]])</f>
        <v>17</v>
      </c>
      <c r="D740" t="s">
        <v>2635</v>
      </c>
      <c r="E740" t="s">
        <v>2636</v>
      </c>
      <c r="F740" t="s">
        <v>356</v>
      </c>
      <c r="G740" t="s">
        <v>617</v>
      </c>
      <c r="H740" t="s">
        <v>153</v>
      </c>
      <c r="I740" t="s">
        <v>154</v>
      </c>
      <c r="J740" t="s">
        <v>381</v>
      </c>
      <c r="K740" t="s">
        <v>155</v>
      </c>
      <c r="L740" s="54">
        <f>_xlfn.IFNA(_xlfn.XLOOKUP(Query1[[#This Row],[Contract Line Item Number (CLIN)]],'CPA New w POF'!$B$5:$B$3010,'CPA New w POF'!$Q$5:$Q$3010),"TBD")</f>
        <v>60.16</v>
      </c>
    </row>
    <row r="741" spans="1:12" x14ac:dyDescent="0.25">
      <c r="A741" t="s">
        <v>2637</v>
      </c>
      <c r="B741" t="str">
        <f>_xlfn.IFNA(_xlfn.XLOOKUP(Query1[[#This Row],[Contract Line Item Number (CLIN)]],'CPA New w POF'!$B$5:$B$3010,'CPA New w POF'!$C$5:$C$3010),"TBD")</f>
        <v>TR35BPBWX86.3012A</v>
      </c>
      <c r="C741">
        <f>LEN(Query1[[#This Row],[CALCTRA Product Number]])</f>
        <v>17</v>
      </c>
      <c r="D741" t="s">
        <v>122</v>
      </c>
      <c r="E741" t="s">
        <v>332</v>
      </c>
      <c r="F741" t="s">
        <v>356</v>
      </c>
      <c r="G741" t="s">
        <v>788</v>
      </c>
      <c r="H741" t="s">
        <v>153</v>
      </c>
      <c r="I741" t="s">
        <v>154</v>
      </c>
      <c r="J741" t="s">
        <v>381</v>
      </c>
      <c r="K741" t="s">
        <v>155</v>
      </c>
      <c r="L741" s="54">
        <f>_xlfn.IFNA(_xlfn.XLOOKUP(Query1[[#This Row],[Contract Line Item Number (CLIN)]],'CPA New w POF'!$B$5:$B$3010,'CPA New w POF'!$Q$5:$Q$3010),"TBD")</f>
        <v>24.45</v>
      </c>
    </row>
    <row r="742" spans="1:12" x14ac:dyDescent="0.25">
      <c r="A742" t="s">
        <v>2638</v>
      </c>
      <c r="B742" t="str">
        <f>_xlfn.IFNA(_xlfn.XLOOKUP(Query1[[#This Row],[Contract Line Item Number (CLIN)]],'CPA New w POF'!$B$5:$B$3010,'CPA New w POF'!$C$5:$C$3010),"TBD")</f>
        <v>TR35CPBWX86.2412A</v>
      </c>
      <c r="C742">
        <f>LEN(Query1[[#This Row],[CALCTRA Product Number]])</f>
        <v>17</v>
      </c>
      <c r="D742" t="s">
        <v>135</v>
      </c>
      <c r="E742" t="s">
        <v>338</v>
      </c>
      <c r="F742" t="s">
        <v>356</v>
      </c>
      <c r="G742" t="s">
        <v>786</v>
      </c>
      <c r="H742" t="s">
        <v>153</v>
      </c>
      <c r="I742" t="s">
        <v>154</v>
      </c>
      <c r="J742" t="s">
        <v>381</v>
      </c>
      <c r="K742" t="s">
        <v>155</v>
      </c>
      <c r="L742" s="54">
        <f>_xlfn.IFNA(_xlfn.XLOOKUP(Query1[[#This Row],[Contract Line Item Number (CLIN)]],'CPA New w POF'!$B$5:$B$3010,'CPA New w POF'!$Q$5:$Q$3010),"TBD")</f>
        <v>20.49</v>
      </c>
    </row>
    <row r="743" spans="1:12" x14ac:dyDescent="0.25">
      <c r="A743" t="s">
        <v>2639</v>
      </c>
      <c r="B743" t="str">
        <f>_xlfn.IFNA(_xlfn.XLOOKUP(Query1[[#This Row],[Contract Line Item Number (CLIN)]],'CPA New w POF'!$B$5:$B$3010,'CPA New w POF'!$C$5:$C$3010),"TBD")</f>
        <v>TR35DPBWX86.3012A</v>
      </c>
      <c r="C743">
        <f>LEN(Query1[[#This Row],[CALCTRA Product Number]])</f>
        <v>17</v>
      </c>
      <c r="D743" t="s">
        <v>114</v>
      </c>
      <c r="E743" t="s">
        <v>207</v>
      </c>
      <c r="F743" t="s">
        <v>356</v>
      </c>
      <c r="G743" t="s">
        <v>788</v>
      </c>
      <c r="H743" t="s">
        <v>153</v>
      </c>
      <c r="I743" t="s">
        <v>154</v>
      </c>
      <c r="J743" t="s">
        <v>381</v>
      </c>
      <c r="K743" t="s">
        <v>155</v>
      </c>
      <c r="L743" s="54">
        <f>_xlfn.IFNA(_xlfn.XLOOKUP(Query1[[#This Row],[Contract Line Item Number (CLIN)]],'CPA New w POF'!$B$5:$B$3010,'CPA New w POF'!$Q$5:$Q$3010),"TBD")</f>
        <v>24.45</v>
      </c>
    </row>
    <row r="744" spans="1:12" x14ac:dyDescent="0.25">
      <c r="A744" t="s">
        <v>2640</v>
      </c>
      <c r="B744" t="str">
        <f>_xlfn.IFNA(_xlfn.XLOOKUP(Query1[[#This Row],[Contract Line Item Number (CLIN)]],'CPA New w POF'!$B$5:$B$3010,'CPA New w POF'!$C$5:$C$3010),"TBD")</f>
        <v>TR35FPBWX86.3012A</v>
      </c>
      <c r="C744">
        <f>LEN(Query1[[#This Row],[CALCTRA Product Number]])</f>
        <v>17</v>
      </c>
      <c r="D744" t="s">
        <v>116</v>
      </c>
      <c r="E744" t="s">
        <v>212</v>
      </c>
      <c r="F744" t="s">
        <v>356</v>
      </c>
      <c r="G744" t="s">
        <v>788</v>
      </c>
      <c r="H744" t="s">
        <v>153</v>
      </c>
      <c r="I744" t="s">
        <v>154</v>
      </c>
      <c r="J744" t="s">
        <v>381</v>
      </c>
      <c r="K744" t="s">
        <v>155</v>
      </c>
      <c r="L744" s="54">
        <f>_xlfn.IFNA(_xlfn.XLOOKUP(Query1[[#This Row],[Contract Line Item Number (CLIN)]],'CPA New w POF'!$B$5:$B$3010,'CPA New w POF'!$Q$5:$Q$3010),"TBD")</f>
        <v>24.45</v>
      </c>
    </row>
    <row r="745" spans="1:12" x14ac:dyDescent="0.25">
      <c r="A745" t="s">
        <v>2641</v>
      </c>
      <c r="B745" t="str">
        <f>_xlfn.IFNA(_xlfn.XLOOKUP(Query1[[#This Row],[Contract Line Item Number (CLIN)]],'CPA New w POF'!$B$5:$B$3010,'CPA New w POF'!$C$5:$C$3010),"TBD")</f>
        <v>TR35GPBWX86.3012A</v>
      </c>
      <c r="C745">
        <f>LEN(Query1[[#This Row],[CALCTRA Product Number]])</f>
        <v>17</v>
      </c>
      <c r="D745" t="s">
        <v>117</v>
      </c>
      <c r="E745" t="s">
        <v>213</v>
      </c>
      <c r="F745" t="s">
        <v>356</v>
      </c>
      <c r="G745" t="s">
        <v>788</v>
      </c>
      <c r="H745" t="s">
        <v>153</v>
      </c>
      <c r="I745" t="s">
        <v>154</v>
      </c>
      <c r="J745" t="s">
        <v>381</v>
      </c>
      <c r="K745" t="s">
        <v>155</v>
      </c>
      <c r="L745" s="54">
        <f>_xlfn.IFNA(_xlfn.XLOOKUP(Query1[[#This Row],[Contract Line Item Number (CLIN)]],'CPA New w POF'!$B$5:$B$3010,'CPA New w POF'!$Q$5:$Q$3010),"TBD")</f>
        <v>24.45</v>
      </c>
    </row>
    <row r="746" spans="1:12" x14ac:dyDescent="0.25">
      <c r="A746" t="s">
        <v>2643</v>
      </c>
      <c r="B746" t="str">
        <f>_xlfn.IFNA(_xlfn.XLOOKUP(Query1[[#This Row],[Contract Line Item Number (CLIN)]],'CPA New w POF'!$B$5:$B$3010,'CPA New w POF'!$C$5:$C$3010),"TBD")</f>
        <v>TR360PBWX86.3036A</v>
      </c>
      <c r="C746">
        <f>LEN(Query1[[#This Row],[CALCTRA Product Number]])</f>
        <v>17</v>
      </c>
      <c r="D746" t="s">
        <v>2644</v>
      </c>
      <c r="E746" t="s">
        <v>2645</v>
      </c>
      <c r="F746" t="s">
        <v>356</v>
      </c>
      <c r="G746" t="s">
        <v>617</v>
      </c>
      <c r="H746" t="s">
        <v>153</v>
      </c>
      <c r="I746" t="s">
        <v>154</v>
      </c>
      <c r="J746" t="s">
        <v>381</v>
      </c>
      <c r="K746" t="s">
        <v>155</v>
      </c>
      <c r="L746" s="54">
        <f>_xlfn.IFNA(_xlfn.XLOOKUP(Query1[[#This Row],[Contract Line Item Number (CLIN)]],'CPA New w POF'!$B$5:$B$3010,'CPA New w POF'!$Q$5:$Q$3010),"TBD")</f>
        <v>60.16</v>
      </c>
    </row>
    <row r="747" spans="1:12" x14ac:dyDescent="0.25">
      <c r="A747" t="s">
        <v>2646</v>
      </c>
      <c r="B747" t="str">
        <f>_xlfn.IFNA(_xlfn.XLOOKUP(Query1[[#This Row],[Contract Line Item Number (CLIN)]],'CPA New w POF'!$B$5:$B$3010,'CPA New w POF'!$C$5:$C$3010),"TBD")</f>
        <v>TR360PBWX86.2424A</v>
      </c>
      <c r="C747">
        <f>LEN(Query1[[#This Row],[CALCTRA Product Number]])</f>
        <v>17</v>
      </c>
      <c r="D747" t="s">
        <v>2647</v>
      </c>
      <c r="E747" t="s">
        <v>2648</v>
      </c>
      <c r="F747" t="s">
        <v>356</v>
      </c>
      <c r="G747" t="s">
        <v>741</v>
      </c>
      <c r="H747" t="s">
        <v>153</v>
      </c>
      <c r="I747" t="s">
        <v>154</v>
      </c>
      <c r="J747" t="s">
        <v>381</v>
      </c>
      <c r="K747" t="s">
        <v>155</v>
      </c>
      <c r="L747" s="54">
        <f>_xlfn.IFNA(_xlfn.XLOOKUP(Query1[[#This Row],[Contract Line Item Number (CLIN)]],'CPA New w POF'!$B$5:$B$3010,'CPA New w POF'!$Q$5:$Q$3010),"TBD")</f>
        <v>35.22</v>
      </c>
    </row>
    <row r="748" spans="1:12" x14ac:dyDescent="0.25">
      <c r="A748" t="s">
        <v>2651</v>
      </c>
      <c r="B748" t="str">
        <f>_xlfn.IFNA(_xlfn.XLOOKUP(Query1[[#This Row],[Contract Line Item Number (CLIN)]],'CPA New w POF'!$B$5:$B$3010,'CPA New w POF'!$C$5:$C$3010),"TBD")</f>
        <v>TR370PBWX86.3030A</v>
      </c>
      <c r="C748">
        <f>LEN(Query1[[#This Row],[CALCTRA Product Number]])</f>
        <v>17</v>
      </c>
      <c r="D748" t="s">
        <v>2652</v>
      </c>
      <c r="E748" t="s">
        <v>2653</v>
      </c>
      <c r="F748" t="s">
        <v>356</v>
      </c>
      <c r="G748" t="s">
        <v>421</v>
      </c>
      <c r="H748" t="s">
        <v>153</v>
      </c>
      <c r="I748" t="s">
        <v>154</v>
      </c>
      <c r="J748" t="s">
        <v>381</v>
      </c>
      <c r="K748" t="s">
        <v>155</v>
      </c>
      <c r="L748" s="54">
        <f>_xlfn.IFNA(_xlfn.XLOOKUP(Query1[[#This Row],[Contract Line Item Number (CLIN)]],'CPA New w POF'!$B$5:$B$3010,'CPA New w POF'!$Q$5:$Q$3010),"TBD")</f>
        <v>53.36</v>
      </c>
    </row>
    <row r="749" spans="1:12" x14ac:dyDescent="0.25">
      <c r="A749" t="s">
        <v>2654</v>
      </c>
      <c r="B749" t="str">
        <f>_xlfn.IFNA(_xlfn.XLOOKUP(Query1[[#This Row],[Contract Line Item Number (CLIN)]],'CPA New w POF'!$B$5:$B$3010,'CPA New w POF'!$C$5:$C$3010),"TBD")</f>
        <v>TR370PBWX86.3636A</v>
      </c>
      <c r="C749">
        <f>LEN(Query1[[#This Row],[CALCTRA Product Number]])</f>
        <v>17</v>
      </c>
      <c r="D749" t="s">
        <v>2652</v>
      </c>
      <c r="E749" t="s">
        <v>2653</v>
      </c>
      <c r="F749" t="s">
        <v>356</v>
      </c>
      <c r="G749" t="s">
        <v>380</v>
      </c>
      <c r="H749" t="s">
        <v>153</v>
      </c>
      <c r="I749" t="s">
        <v>154</v>
      </c>
      <c r="J749" t="s">
        <v>381</v>
      </c>
      <c r="K749" t="s">
        <v>155</v>
      </c>
      <c r="L749" s="54">
        <f>_xlfn.IFNA(_xlfn.XLOOKUP(Query1[[#This Row],[Contract Line Item Number (CLIN)]],'CPA New w POF'!$B$5:$B$3010,'CPA New w POF'!$Q$5:$Q$3010),"TBD")</f>
        <v>72.63</v>
      </c>
    </row>
    <row r="750" spans="1:12" x14ac:dyDescent="0.25">
      <c r="A750" t="s">
        <v>2656</v>
      </c>
      <c r="B750" t="str">
        <f>_xlfn.IFNA(_xlfn.XLOOKUP(Query1[[#This Row],[Contract Line Item Number (CLIN)]],'CPA New w POF'!$B$5:$B$3010,'CPA New w POF'!$C$5:$C$3010),"TBD")</f>
        <v>TR370PRWX86.1831A</v>
      </c>
      <c r="C750">
        <f>LEN(Query1[[#This Row],[CALCTRA Product Number]])</f>
        <v>17</v>
      </c>
      <c r="D750" t="s">
        <v>2657</v>
      </c>
      <c r="E750" t="s">
        <v>2658</v>
      </c>
      <c r="F750" t="s">
        <v>356</v>
      </c>
      <c r="G750" t="s">
        <v>2659</v>
      </c>
      <c r="H750" t="s">
        <v>1840</v>
      </c>
      <c r="I750" t="s">
        <v>154</v>
      </c>
      <c r="J750" t="s">
        <v>381</v>
      </c>
      <c r="K750" t="s">
        <v>155</v>
      </c>
      <c r="L750" s="54">
        <f>_xlfn.IFNA(_xlfn.XLOOKUP(Query1[[#This Row],[Contract Line Item Number (CLIN)]],'CPA New w POF'!$B$5:$B$3010,'CPA New w POF'!$Q$5:$Q$3010),"TBD")</f>
        <v>37.49</v>
      </c>
    </row>
    <row r="751" spans="1:12" x14ac:dyDescent="0.25">
      <c r="A751" t="s">
        <v>2662</v>
      </c>
      <c r="B751" t="str">
        <f>_xlfn.IFNA(_xlfn.XLOOKUP(Query1[[#This Row],[Contract Line Item Number (CLIN)]],'CPA New w POF'!$B$5:$B$3010,'CPA New w POF'!$C$5:$C$3010),"TBD")</f>
        <v>TR380PBWX86.3030A</v>
      </c>
      <c r="C751">
        <f>LEN(Query1[[#This Row],[CALCTRA Product Number]])</f>
        <v>17</v>
      </c>
      <c r="D751" t="s">
        <v>2663</v>
      </c>
      <c r="E751" t="s">
        <v>2664</v>
      </c>
      <c r="F751" t="s">
        <v>356</v>
      </c>
      <c r="G751" t="s">
        <v>421</v>
      </c>
      <c r="H751" t="s">
        <v>153</v>
      </c>
      <c r="I751" t="s">
        <v>154</v>
      </c>
      <c r="J751" t="s">
        <v>381</v>
      </c>
      <c r="K751" t="s">
        <v>155</v>
      </c>
      <c r="L751" s="54">
        <f>_xlfn.IFNA(_xlfn.XLOOKUP(Query1[[#This Row],[Contract Line Item Number (CLIN)]],'CPA New w POF'!$B$5:$B$3010,'CPA New w POF'!$Q$5:$Q$3010),"TBD")</f>
        <v>77.17</v>
      </c>
    </row>
    <row r="752" spans="1:12" x14ac:dyDescent="0.25">
      <c r="A752" t="s">
        <v>2666</v>
      </c>
      <c r="B752" t="str">
        <f>_xlfn.IFNA(_xlfn.XLOOKUP(Query1[[#This Row],[Contract Line Item Number (CLIN)]],'CPA New w POF'!$B$5:$B$3010,'CPA New w POF'!$C$5:$C$3010),"TBD")</f>
        <v>TR380PRGW86.1421A</v>
      </c>
      <c r="C752">
        <f>LEN(Query1[[#This Row],[CALCTRA Product Number]])</f>
        <v>17</v>
      </c>
      <c r="D752" t="s">
        <v>2667</v>
      </c>
      <c r="E752" t="s">
        <v>2658</v>
      </c>
      <c r="F752" t="s">
        <v>356</v>
      </c>
      <c r="G752" t="s">
        <v>2441</v>
      </c>
      <c r="H752" t="s">
        <v>2442</v>
      </c>
      <c r="I752" t="s">
        <v>154</v>
      </c>
      <c r="J752" t="s">
        <v>381</v>
      </c>
      <c r="K752" t="s">
        <v>155</v>
      </c>
      <c r="L752" s="54">
        <f>_xlfn.IFNA(_xlfn.XLOOKUP(Query1[[#This Row],[Contract Line Item Number (CLIN)]],'CPA New w POF'!$B$5:$B$3010,'CPA New w POF'!$Q$5:$Q$3010),"TBD")</f>
        <v>29.56</v>
      </c>
    </row>
    <row r="753" spans="1:12" x14ac:dyDescent="0.25">
      <c r="A753" t="s">
        <v>2668</v>
      </c>
      <c r="B753" t="str">
        <f>_xlfn.IFNA(_xlfn.XLOOKUP(Query1[[#This Row],[Contract Line Item Number (CLIN)]],'CPA New w POF'!$B$5:$B$3010,'CPA New w POF'!$C$5:$C$3010),"TBD")</f>
        <v>TR38(PRGW86.1831A</v>
      </c>
      <c r="C753">
        <f>LEN(Query1[[#This Row],[CALCTRA Product Number]])</f>
        <v>17</v>
      </c>
      <c r="D753" t="s">
        <v>2669</v>
      </c>
      <c r="E753" t="s">
        <v>2658</v>
      </c>
      <c r="F753" t="s">
        <v>356</v>
      </c>
      <c r="G753" t="s">
        <v>2659</v>
      </c>
      <c r="H753" t="s">
        <v>2442</v>
      </c>
      <c r="I753" t="s">
        <v>154</v>
      </c>
      <c r="J753" t="s">
        <v>381</v>
      </c>
      <c r="K753" t="s">
        <v>155</v>
      </c>
      <c r="L753" s="54">
        <f>_xlfn.IFNA(_xlfn.XLOOKUP(Query1[[#This Row],[Contract Line Item Number (CLIN)]],'CPA New w POF'!$B$5:$B$3010,'CPA New w POF'!$Q$5:$Q$3010),"TBD")</f>
        <v>37.49</v>
      </c>
    </row>
    <row r="754" spans="1:12" x14ac:dyDescent="0.25">
      <c r="A754" t="s">
        <v>2670</v>
      </c>
      <c r="B754" t="str">
        <f>_xlfn.IFNA(_xlfn.XLOOKUP(Query1[[#This Row],[Contract Line Item Number (CLIN)]],'CPA New w POF'!$B$5:$B$3010,'CPA New w POF'!$C$5:$C$3010),"TBD")</f>
        <v>TR38APBWX88.4830A</v>
      </c>
      <c r="C754">
        <f>LEN(Query1[[#This Row],[CALCTRA Product Number]])</f>
        <v>17</v>
      </c>
      <c r="D754" t="s">
        <v>2671</v>
      </c>
      <c r="E754" t="s">
        <v>2672</v>
      </c>
      <c r="F754" t="s">
        <v>356</v>
      </c>
      <c r="G754" t="s">
        <v>395</v>
      </c>
      <c r="H754" t="s">
        <v>153</v>
      </c>
      <c r="I754" t="s">
        <v>154</v>
      </c>
      <c r="J754" t="s">
        <v>388</v>
      </c>
      <c r="K754" t="s">
        <v>155</v>
      </c>
      <c r="L754" s="54">
        <f>_xlfn.IFNA(_xlfn.XLOOKUP(Query1[[#This Row],[Contract Line Item Number (CLIN)]],'CPA New w POF'!$B$5:$B$3010,'CPA New w POF'!$Q$5:$Q$3010),"TBD")</f>
        <v>77.17</v>
      </c>
    </row>
    <row r="755" spans="1:12" x14ac:dyDescent="0.25">
      <c r="A755" t="s">
        <v>2674</v>
      </c>
      <c r="B755" t="str">
        <f>_xlfn.IFNA(_xlfn.XLOOKUP(Query1[[#This Row],[Contract Line Item Number (CLIN)]],'CPA New w POF'!$B$5:$B$3010,'CPA New w POF'!$C$5:$C$3010),"TBD")</f>
        <v>TR38APRBW86.1830A</v>
      </c>
      <c r="C755">
        <f>LEN(Query1[[#This Row],[CALCTRA Product Number]])</f>
        <v>17</v>
      </c>
      <c r="D755" t="s">
        <v>2675</v>
      </c>
      <c r="E755" t="s">
        <v>2676</v>
      </c>
      <c r="F755" t="s">
        <v>356</v>
      </c>
      <c r="G755" t="s">
        <v>2336</v>
      </c>
      <c r="H755" t="s">
        <v>1169</v>
      </c>
      <c r="I755" t="s">
        <v>154</v>
      </c>
      <c r="J755" t="s">
        <v>381</v>
      </c>
      <c r="K755" t="s">
        <v>155</v>
      </c>
      <c r="L755" s="54">
        <f>_xlfn.IFNA(_xlfn.XLOOKUP(Query1[[#This Row],[Contract Line Item Number (CLIN)]],'CPA New w POF'!$B$5:$B$3010,'CPA New w POF'!$Q$5:$Q$3010),"TBD")</f>
        <v>35.22</v>
      </c>
    </row>
    <row r="756" spans="1:12" x14ac:dyDescent="0.25">
      <c r="A756" t="s">
        <v>2677</v>
      </c>
      <c r="B756" t="str">
        <f>_xlfn.IFNA(_xlfn.XLOOKUP(Query1[[#This Row],[Contract Line Item Number (CLIN)]],'CPA New w POF'!$B$5:$B$3010,'CPA New w POF'!$C$5:$C$3010),"TBD")</f>
        <v>TR38BPWBX88.4830A</v>
      </c>
      <c r="C756">
        <f>LEN(Query1[[#This Row],[CALCTRA Product Number]])</f>
        <v>17</v>
      </c>
      <c r="D756" t="s">
        <v>2678</v>
      </c>
      <c r="E756" t="s">
        <v>2672</v>
      </c>
      <c r="F756" t="s">
        <v>356</v>
      </c>
      <c r="G756" t="s">
        <v>395</v>
      </c>
      <c r="H756" t="s">
        <v>153</v>
      </c>
      <c r="I756" t="s">
        <v>154</v>
      </c>
      <c r="J756" t="s">
        <v>388</v>
      </c>
      <c r="K756" t="s">
        <v>155</v>
      </c>
      <c r="L756" s="54">
        <f>_xlfn.IFNA(_xlfn.XLOOKUP(Query1[[#This Row],[Contract Line Item Number (CLIN)]],'CPA New w POF'!$B$5:$B$3010,'CPA New w POF'!$Q$5:$Q$3010),"TBD")</f>
        <v>77.17</v>
      </c>
    </row>
    <row r="757" spans="1:12" x14ac:dyDescent="0.25">
      <c r="A757" t="s">
        <v>2688</v>
      </c>
      <c r="B757" t="str">
        <f>_xlfn.IFNA(_xlfn.XLOOKUP(Query1[[#This Row],[Contract Line Item Number (CLIN)]],'CPA New w POF'!$B$5:$B$3010,'CPA New w POF'!$C$5:$C$3010),"TBD")</f>
        <v>TR390PRBW86.2430A</v>
      </c>
      <c r="C757">
        <f>LEN(Query1[[#This Row],[CALCTRA Product Number]])</f>
        <v>17</v>
      </c>
      <c r="D757" t="s">
        <v>2689</v>
      </c>
      <c r="E757" t="s">
        <v>2690</v>
      </c>
      <c r="F757" t="s">
        <v>356</v>
      </c>
      <c r="G757" t="s">
        <v>615</v>
      </c>
      <c r="H757" t="s">
        <v>1169</v>
      </c>
      <c r="I757" t="s">
        <v>154</v>
      </c>
      <c r="J757" t="s">
        <v>381</v>
      </c>
      <c r="K757" t="s">
        <v>155</v>
      </c>
      <c r="L757" s="54">
        <f>_xlfn.IFNA(_xlfn.XLOOKUP(Query1[[#This Row],[Contract Line Item Number (CLIN)]],'CPA New w POF'!$B$5:$B$3010,'CPA New w POF'!$Q$5:$Q$3010),"TBD")</f>
        <v>43.16</v>
      </c>
    </row>
    <row r="758" spans="1:12" x14ac:dyDescent="0.25">
      <c r="A758" t="s">
        <v>2691</v>
      </c>
      <c r="B758" t="str">
        <f>_xlfn.IFNA(_xlfn.XLOOKUP(Query1[[#This Row],[Contract Line Item Number (CLIN)]],'CPA New w POF'!$B$5:$B$3010,'CPA New w POF'!$C$5:$C$3010),"TBD")</f>
        <v>TR391PRWX86.1218A</v>
      </c>
      <c r="C758">
        <f>LEN(Query1[[#This Row],[CALCTRA Product Number]])</f>
        <v>17</v>
      </c>
      <c r="D758" t="s">
        <v>2692</v>
      </c>
      <c r="E758" t="s">
        <v>2693</v>
      </c>
      <c r="F758" t="s">
        <v>356</v>
      </c>
      <c r="G758" t="s">
        <v>541</v>
      </c>
      <c r="H758" t="s">
        <v>1840</v>
      </c>
      <c r="I758" t="s">
        <v>154</v>
      </c>
      <c r="J758" t="s">
        <v>381</v>
      </c>
      <c r="K758" t="s">
        <v>155</v>
      </c>
      <c r="L758" s="54">
        <f>_xlfn.IFNA(_xlfn.XLOOKUP(Query1[[#This Row],[Contract Line Item Number (CLIN)]],'CPA New w POF'!$B$5:$B$3010,'CPA New w POF'!$Q$5:$Q$3010),"TBD")</f>
        <v>14.81</v>
      </c>
    </row>
    <row r="759" spans="1:12" x14ac:dyDescent="0.25">
      <c r="A759" t="s">
        <v>2694</v>
      </c>
      <c r="B759" t="str">
        <f>_xlfn.IFNA(_xlfn.XLOOKUP(Query1[[#This Row],[Contract Line Item Number (CLIN)]],'CPA New w POF'!$B$5:$B$3010,'CPA New w POF'!$C$5:$C$3010),"TBD")</f>
        <v>TR392PRWX86.1818A</v>
      </c>
      <c r="C759">
        <f>LEN(Query1[[#This Row],[CALCTRA Product Number]])</f>
        <v>17</v>
      </c>
      <c r="D759" t="s">
        <v>2695</v>
      </c>
      <c r="E759" t="s">
        <v>2693</v>
      </c>
      <c r="F759" t="s">
        <v>356</v>
      </c>
      <c r="G759" t="s">
        <v>525</v>
      </c>
      <c r="H759" t="s">
        <v>1840</v>
      </c>
      <c r="I759" t="s">
        <v>154</v>
      </c>
      <c r="J759" t="s">
        <v>381</v>
      </c>
      <c r="K759" t="s">
        <v>155</v>
      </c>
      <c r="L759" s="54">
        <f>_xlfn.IFNA(_xlfn.XLOOKUP(Query1[[#This Row],[Contract Line Item Number (CLIN)]],'CPA New w POF'!$B$5:$B$3010,'CPA New w POF'!$Q$5:$Q$3010),"TBD")</f>
        <v>22.75</v>
      </c>
    </row>
    <row r="760" spans="1:12" x14ac:dyDescent="0.25">
      <c r="A760" t="s">
        <v>2696</v>
      </c>
      <c r="B760" t="str">
        <f>_xlfn.IFNA(_xlfn.XLOOKUP(Query1[[#This Row],[Contract Line Item Number (CLIN)]],'CPA New w POF'!$B$5:$B$3010,'CPA New w POF'!$C$5:$C$3010),"TBD")</f>
        <v>TR393PGWX86.2418A</v>
      </c>
      <c r="C760">
        <f>LEN(Query1[[#This Row],[CALCTRA Product Number]])</f>
        <v>17</v>
      </c>
      <c r="D760" t="s">
        <v>2697</v>
      </c>
      <c r="E760" t="s">
        <v>2698</v>
      </c>
      <c r="F760" t="s">
        <v>356</v>
      </c>
      <c r="G760" t="s">
        <v>2699</v>
      </c>
      <c r="H760" t="s">
        <v>623</v>
      </c>
      <c r="I760" t="s">
        <v>154</v>
      </c>
      <c r="J760" t="s">
        <v>381</v>
      </c>
      <c r="K760" t="s">
        <v>155</v>
      </c>
      <c r="L760" s="54">
        <f>_xlfn.IFNA(_xlfn.XLOOKUP(Query1[[#This Row],[Contract Line Item Number (CLIN)]],'CPA New w POF'!$B$5:$B$3010,'CPA New w POF'!$Q$5:$Q$3010),"TBD")</f>
        <v>28.42</v>
      </c>
    </row>
    <row r="761" spans="1:12" x14ac:dyDescent="0.25">
      <c r="A761" t="s">
        <v>2700</v>
      </c>
      <c r="B761" t="str">
        <f>_xlfn.IFNA(_xlfn.XLOOKUP(Query1[[#This Row],[Contract Line Item Number (CLIN)]],'CPA New w POF'!$B$5:$B$3010,'CPA New w POF'!$C$5:$C$3010),"TBD")</f>
        <v>TR39APBWX86.3036A</v>
      </c>
      <c r="C761">
        <f>LEN(Query1[[#This Row],[CALCTRA Product Number]])</f>
        <v>17</v>
      </c>
      <c r="D761" t="s">
        <v>2701</v>
      </c>
      <c r="E761" t="s">
        <v>2702</v>
      </c>
      <c r="F761" t="s">
        <v>356</v>
      </c>
      <c r="G761" t="s">
        <v>617</v>
      </c>
      <c r="H761" t="s">
        <v>153</v>
      </c>
      <c r="I761" t="s">
        <v>154</v>
      </c>
      <c r="J761" t="s">
        <v>381</v>
      </c>
      <c r="K761" t="s">
        <v>155</v>
      </c>
      <c r="L761" s="54">
        <f>_xlfn.IFNA(_xlfn.XLOOKUP(Query1[[#This Row],[Contract Line Item Number (CLIN)]],'CPA New w POF'!$B$5:$B$3010,'CPA New w POF'!$Q$5:$Q$3010),"TBD")</f>
        <v>61.3</v>
      </c>
    </row>
    <row r="762" spans="1:12" x14ac:dyDescent="0.25">
      <c r="A762" t="s">
        <v>2703</v>
      </c>
      <c r="B762" t="str">
        <f>_xlfn.IFNA(_xlfn.XLOOKUP(Query1[[#This Row],[Contract Line Item Number (CLIN)]],'CPA New w POF'!$B$5:$B$3010,'CPA New w POF'!$C$5:$C$3010),"TBD")</f>
        <v>TR39BPWBX86.2436A</v>
      </c>
      <c r="C762">
        <f>LEN(Query1[[#This Row],[CALCTRA Product Number]])</f>
        <v>17</v>
      </c>
      <c r="D762" t="s">
        <v>1</v>
      </c>
      <c r="E762" t="s">
        <v>214</v>
      </c>
      <c r="F762" t="s">
        <v>356</v>
      </c>
      <c r="G762" t="s">
        <v>1856</v>
      </c>
      <c r="H762" t="s">
        <v>153</v>
      </c>
      <c r="I762" t="s">
        <v>154</v>
      </c>
      <c r="J762" t="s">
        <v>381</v>
      </c>
      <c r="K762" t="s">
        <v>155</v>
      </c>
      <c r="L762" s="54">
        <f>_xlfn.IFNA(_xlfn.XLOOKUP(Query1[[#This Row],[Contract Line Item Number (CLIN)]],'CPA New w POF'!$B$5:$B$3010,'CPA New w POF'!$Q$5:$Q$3010),"TBD")</f>
        <v>51.66</v>
      </c>
    </row>
    <row r="763" spans="1:12" x14ac:dyDescent="0.25">
      <c r="A763" t="s">
        <v>2704</v>
      </c>
      <c r="B763" t="str">
        <f>_xlfn.IFNA(_xlfn.XLOOKUP(Query1[[#This Row],[Contract Line Item Number (CLIN)]],'CPA New w POF'!$B$5:$B$3010,'CPA New w POF'!$C$5:$C$3010),"TBD")</f>
        <v>TR39BPWBX86.3648A</v>
      </c>
      <c r="C763">
        <f>LEN(Query1[[#This Row],[CALCTRA Product Number]])</f>
        <v>17</v>
      </c>
      <c r="D763" t="s">
        <v>1</v>
      </c>
      <c r="E763" t="s">
        <v>214</v>
      </c>
      <c r="F763" t="s">
        <v>356</v>
      </c>
      <c r="G763" t="s">
        <v>619</v>
      </c>
      <c r="H763" t="s">
        <v>153</v>
      </c>
      <c r="I763" t="s">
        <v>154</v>
      </c>
      <c r="J763" t="s">
        <v>381</v>
      </c>
      <c r="K763" t="s">
        <v>155</v>
      </c>
      <c r="L763" s="54">
        <f>_xlfn.IFNA(_xlfn.XLOOKUP(Query1[[#This Row],[Contract Line Item Number (CLIN)]],'CPA New w POF'!$B$5:$B$3010,'CPA New w POF'!$Q$5:$Q$3010),"TBD")</f>
        <v>90.77</v>
      </c>
    </row>
    <row r="764" spans="1:12" x14ac:dyDescent="0.25">
      <c r="A764" t="s">
        <v>2711</v>
      </c>
      <c r="B764" t="str">
        <f>_xlfn.IFNA(_xlfn.XLOOKUP(Query1[[#This Row],[Contract Line Item Number (CLIN)]],'CPA New w POF'!$B$5:$B$3010,'CPA New w POF'!$C$5:$C$3010),"TBD")</f>
        <v>TR39FPWBX86.3042A</v>
      </c>
      <c r="C764">
        <f>LEN(Query1[[#This Row],[CALCTRA Product Number]])</f>
        <v>17</v>
      </c>
      <c r="D764" t="s">
        <v>2712</v>
      </c>
      <c r="E764" t="s">
        <v>2713</v>
      </c>
      <c r="F764" t="s">
        <v>356</v>
      </c>
      <c r="G764" t="s">
        <v>1858</v>
      </c>
      <c r="H764" t="s">
        <v>153</v>
      </c>
      <c r="I764" t="s">
        <v>154</v>
      </c>
      <c r="J764" t="s">
        <v>381</v>
      </c>
      <c r="K764" t="s">
        <v>155</v>
      </c>
      <c r="L764" s="54">
        <f>_xlfn.IFNA(_xlfn.XLOOKUP(Query1[[#This Row],[Contract Line Item Number (CLIN)]],'CPA New w POF'!$B$5:$B$3010,'CPA New w POF'!$Q$5:$Q$3010),"TBD")</f>
        <v>70.930000000000007</v>
      </c>
    </row>
    <row r="765" spans="1:12" x14ac:dyDescent="0.25">
      <c r="A765" t="s">
        <v>2714</v>
      </c>
      <c r="B765" t="str">
        <f>_xlfn.IFNA(_xlfn.XLOOKUP(Query1[[#This Row],[Contract Line Item Number (CLIN)]],'CPA New w POF'!$B$5:$B$3010,'CPA New w POF'!$C$5:$C$3010),"TBD")</f>
        <v>TR39FPWBX86.3654A</v>
      </c>
      <c r="C765">
        <f>LEN(Query1[[#This Row],[CALCTRA Product Number]])</f>
        <v>17</v>
      </c>
      <c r="D765" t="s">
        <v>2712</v>
      </c>
      <c r="E765" t="s">
        <v>2713</v>
      </c>
      <c r="F765" t="s">
        <v>356</v>
      </c>
      <c r="G765" t="s">
        <v>1900</v>
      </c>
      <c r="H765" t="s">
        <v>153</v>
      </c>
      <c r="I765" t="s">
        <v>154</v>
      </c>
      <c r="J765" t="s">
        <v>381</v>
      </c>
      <c r="K765" t="s">
        <v>155</v>
      </c>
      <c r="L765" s="54">
        <f>_xlfn.IFNA(_xlfn.XLOOKUP(Query1[[#This Row],[Contract Line Item Number (CLIN)]],'CPA New w POF'!$B$5:$B$3010,'CPA New w POF'!$Q$5:$Q$3010),"TBD")</f>
        <v>102.11</v>
      </c>
    </row>
    <row r="766" spans="1:12" x14ac:dyDescent="0.25">
      <c r="A766" t="s">
        <v>2715</v>
      </c>
      <c r="B766" t="str">
        <f>_xlfn.IFNA(_xlfn.XLOOKUP(Query1[[#This Row],[Contract Line Item Number (CLIN)]],'CPA New w POF'!$B$5:$B$3010,'CPA New w POF'!$C$5:$C$3010),"TBD")</f>
        <v>TR39GPWBX88.1083A</v>
      </c>
      <c r="C766">
        <f>LEN(Query1[[#This Row],[CALCTRA Product Number]])</f>
        <v>17</v>
      </c>
      <c r="D766" t="s">
        <v>2716</v>
      </c>
      <c r="E766" t="s">
        <v>2717</v>
      </c>
      <c r="F766" t="s">
        <v>356</v>
      </c>
      <c r="G766" t="s">
        <v>557</v>
      </c>
      <c r="H766" t="s">
        <v>153</v>
      </c>
      <c r="I766" t="s">
        <v>154</v>
      </c>
      <c r="J766" t="s">
        <v>379</v>
      </c>
      <c r="K766" t="s">
        <v>155</v>
      </c>
      <c r="L766" s="54">
        <f>_xlfn.IFNA(_xlfn.XLOOKUP(Query1[[#This Row],[Contract Line Item Number (CLIN)]],'CPA New w POF'!$B$5:$B$3010,'CPA New w POF'!$Q$5:$Q$3010),"TBD")</f>
        <v>595.26</v>
      </c>
    </row>
    <row r="767" spans="1:12" x14ac:dyDescent="0.25">
      <c r="A767" t="s">
        <v>2718</v>
      </c>
      <c r="B767" t="str">
        <f>_xlfn.IFNA(_xlfn.XLOOKUP(Query1[[#This Row],[Contract Line Item Number (CLIN)]],'CPA New w POF'!$B$5:$B$3010,'CPA New w POF'!$C$5:$C$3010),"TBD")</f>
        <v>TR39HPWBX88.1083A</v>
      </c>
      <c r="C767">
        <f>LEN(Query1[[#This Row],[CALCTRA Product Number]])</f>
        <v>17</v>
      </c>
      <c r="D767" t="s">
        <v>2719</v>
      </c>
      <c r="E767" t="s">
        <v>2717</v>
      </c>
      <c r="F767" t="s">
        <v>356</v>
      </c>
      <c r="G767" t="s">
        <v>557</v>
      </c>
      <c r="H767" t="s">
        <v>153</v>
      </c>
      <c r="I767" t="s">
        <v>154</v>
      </c>
      <c r="J767" t="s">
        <v>379</v>
      </c>
      <c r="K767" t="s">
        <v>155</v>
      </c>
      <c r="L767" s="54">
        <f>_xlfn.IFNA(_xlfn.XLOOKUP(Query1[[#This Row],[Contract Line Item Number (CLIN)]],'CPA New w POF'!$B$5:$B$3010,'CPA New w POF'!$Q$5:$Q$3010),"TBD")</f>
        <v>595.26</v>
      </c>
    </row>
    <row r="768" spans="1:12" x14ac:dyDescent="0.25">
      <c r="A768" t="s">
        <v>2720</v>
      </c>
      <c r="B768" t="str">
        <f>_xlfn.IFNA(_xlfn.XLOOKUP(Query1[[#This Row],[Contract Line Item Number (CLIN)]],'CPA New w POF'!$B$5:$B$3010,'CPA New w POF'!$C$5:$C$3010),"TBD")</f>
        <v>TR39IPWBX88.1084A</v>
      </c>
      <c r="C768">
        <f>LEN(Query1[[#This Row],[CALCTRA Product Number]])</f>
        <v>17</v>
      </c>
      <c r="D768" t="s">
        <v>2721</v>
      </c>
      <c r="E768" t="s">
        <v>2722</v>
      </c>
      <c r="F768" t="s">
        <v>356</v>
      </c>
      <c r="G768" t="s">
        <v>2710</v>
      </c>
      <c r="H768" t="s">
        <v>153</v>
      </c>
      <c r="I768" t="s">
        <v>154</v>
      </c>
      <c r="J768" t="s">
        <v>379</v>
      </c>
      <c r="K768" t="s">
        <v>155</v>
      </c>
      <c r="L768" s="54">
        <f>_xlfn.IFNA(_xlfn.XLOOKUP(Query1[[#This Row],[Contract Line Item Number (CLIN)]],'CPA New w POF'!$B$5:$B$3010,'CPA New w POF'!$Q$5:$Q$3010),"TBD")</f>
        <v>793.66</v>
      </c>
    </row>
    <row r="769" spans="1:12" x14ac:dyDescent="0.25">
      <c r="A769" t="s">
        <v>2723</v>
      </c>
      <c r="B769" t="str">
        <f>_xlfn.IFNA(_xlfn.XLOOKUP(Query1[[#This Row],[Contract Line Item Number (CLIN)]],'CPA New w POF'!$B$5:$B$3010,'CPA New w POF'!$C$5:$C$3010),"TBD")</f>
        <v>TR410PBWX86.2430A</v>
      </c>
      <c r="C769">
        <f>LEN(Query1[[#This Row],[CALCTRA Product Number]])</f>
        <v>17</v>
      </c>
      <c r="D769" t="s">
        <v>4</v>
      </c>
      <c r="E769" t="s">
        <v>219</v>
      </c>
      <c r="F769" t="s">
        <v>356</v>
      </c>
      <c r="G769" t="s">
        <v>615</v>
      </c>
      <c r="H769" t="s">
        <v>153</v>
      </c>
      <c r="I769" t="s">
        <v>154</v>
      </c>
      <c r="J769" t="s">
        <v>381</v>
      </c>
      <c r="K769" t="s">
        <v>155</v>
      </c>
      <c r="L769" s="54">
        <f>_xlfn.IFNA(_xlfn.XLOOKUP(Query1[[#This Row],[Contract Line Item Number (CLIN)]],'CPA New w POF'!$B$5:$B$3010,'CPA New w POF'!$Q$5:$Q$3010),"TBD")</f>
        <v>42.88</v>
      </c>
    </row>
    <row r="770" spans="1:12" x14ac:dyDescent="0.25">
      <c r="A770" t="s">
        <v>2724</v>
      </c>
      <c r="B770" t="str">
        <f>_xlfn.IFNA(_xlfn.XLOOKUP(Query1[[#This Row],[Contract Line Item Number (CLIN)]],'CPA New w POF'!$B$5:$B$3010,'CPA New w POF'!$C$5:$C$3010),"TBD")</f>
        <v>TR410PBWX86.3648A</v>
      </c>
      <c r="C770">
        <f>LEN(Query1[[#This Row],[CALCTRA Product Number]])</f>
        <v>17</v>
      </c>
      <c r="D770" t="s">
        <v>4</v>
      </c>
      <c r="E770" t="s">
        <v>219</v>
      </c>
      <c r="F770" t="s">
        <v>356</v>
      </c>
      <c r="G770" t="s">
        <v>619</v>
      </c>
      <c r="H770" t="s">
        <v>153</v>
      </c>
      <c r="I770" t="s">
        <v>154</v>
      </c>
      <c r="J770" t="s">
        <v>381</v>
      </c>
      <c r="K770" t="s">
        <v>155</v>
      </c>
      <c r="L770" s="54">
        <f>_xlfn.IFNA(_xlfn.XLOOKUP(Query1[[#This Row],[Contract Line Item Number (CLIN)]],'CPA New w POF'!$B$5:$B$3010,'CPA New w POF'!$Q$5:$Q$3010),"TBD")</f>
        <v>89.64</v>
      </c>
    </row>
    <row r="771" spans="1:12" x14ac:dyDescent="0.25">
      <c r="A771" t="s">
        <v>2727</v>
      </c>
      <c r="B771" t="str">
        <f>_xlfn.IFNA(_xlfn.XLOOKUP(Query1[[#This Row],[Contract Line Item Number (CLIN)]],'CPA New w POF'!$B$5:$B$3010,'CPA New w POF'!$C$5:$C$3010),"TBD")</f>
        <v>TR410PBWX88.4860A</v>
      </c>
      <c r="C771">
        <f>LEN(Query1[[#This Row],[CALCTRA Product Number]])</f>
        <v>17</v>
      </c>
      <c r="D771" t="s">
        <v>4</v>
      </c>
      <c r="E771" t="s">
        <v>219</v>
      </c>
      <c r="F771" t="s">
        <v>356</v>
      </c>
      <c r="G771" t="s">
        <v>1119</v>
      </c>
      <c r="H771" t="s">
        <v>153</v>
      </c>
      <c r="I771" t="s">
        <v>154</v>
      </c>
      <c r="J771" t="s">
        <v>388</v>
      </c>
      <c r="K771" t="s">
        <v>155</v>
      </c>
      <c r="L771" s="54">
        <f>_xlfn.IFNA(_xlfn.XLOOKUP(Query1[[#This Row],[Contract Line Item Number (CLIN)]],'CPA New w POF'!$B$5:$B$3010,'CPA New w POF'!$Q$5:$Q$3010),"TBD")</f>
        <v>147.46</v>
      </c>
    </row>
    <row r="772" spans="1:12" x14ac:dyDescent="0.25">
      <c r="A772" t="s">
        <v>2728</v>
      </c>
      <c r="B772" t="str">
        <f>_xlfn.IFNA(_xlfn.XLOOKUP(Query1[[#This Row],[Contract Line Item Number (CLIN)]],'CPA New w POF'!$B$5:$B$3010,'CPA New w POF'!$C$5:$C$3010),"TBD")</f>
        <v>TR410PBWX88.4848A</v>
      </c>
      <c r="C772">
        <f>LEN(Query1[[#This Row],[CALCTRA Product Number]])</f>
        <v>17</v>
      </c>
      <c r="D772" t="s">
        <v>2729</v>
      </c>
      <c r="E772" t="s">
        <v>2730</v>
      </c>
      <c r="F772" t="s">
        <v>356</v>
      </c>
      <c r="G772" t="s">
        <v>374</v>
      </c>
      <c r="H772" t="s">
        <v>153</v>
      </c>
      <c r="I772" t="s">
        <v>154</v>
      </c>
      <c r="J772" t="s">
        <v>388</v>
      </c>
      <c r="K772" t="s">
        <v>155</v>
      </c>
      <c r="L772" s="54">
        <f>_xlfn.IFNA(_xlfn.XLOOKUP(Query1[[#This Row],[Contract Line Item Number (CLIN)]],'CPA New w POF'!$B$5:$B$3010,'CPA New w POF'!$Q$5:$Q$3010),"TBD")</f>
        <v>134.99</v>
      </c>
    </row>
    <row r="773" spans="1:12" x14ac:dyDescent="0.25">
      <c r="A773" t="s">
        <v>2731</v>
      </c>
      <c r="B773" t="str">
        <f>_xlfn.IFNA(_xlfn.XLOOKUP(Query1[[#This Row],[Contract Line Item Number (CLIN)]],'CPA New w POF'!$B$5:$B$3010,'CPA New w POF'!$C$5:$C$3010),"TBD")</f>
        <v>TR412PBWX86.4224A</v>
      </c>
      <c r="C773">
        <f>LEN(Query1[[#This Row],[CALCTRA Product Number]])</f>
        <v>17</v>
      </c>
      <c r="D773" t="s">
        <v>2732</v>
      </c>
      <c r="E773" t="s">
        <v>2733</v>
      </c>
      <c r="F773" t="s">
        <v>356</v>
      </c>
      <c r="G773" t="s">
        <v>1142</v>
      </c>
      <c r="H773" t="s">
        <v>153</v>
      </c>
      <c r="I773" t="s">
        <v>154</v>
      </c>
      <c r="J773" t="s">
        <v>381</v>
      </c>
      <c r="K773" t="s">
        <v>155</v>
      </c>
      <c r="L773" s="54">
        <f>_xlfn.IFNA(_xlfn.XLOOKUP(Query1[[#This Row],[Contract Line Item Number (CLIN)]],'CPA New w POF'!$B$5:$B$3010,'CPA New w POF'!$Q$5:$Q$3010),"TBD")</f>
        <v>56.77</v>
      </c>
    </row>
    <row r="774" spans="1:12" x14ac:dyDescent="0.25">
      <c r="A774" t="s">
        <v>2736</v>
      </c>
      <c r="B774" t="str">
        <f>_xlfn.IFNA(_xlfn.XLOOKUP(Query1[[#This Row],[Contract Line Item Number (CLIN)]],'CPA New w POF'!$B$5:$B$3010,'CPA New w POF'!$C$5:$C$3010),"TBD")</f>
        <v>TR413PBWX86.4224A</v>
      </c>
      <c r="C774">
        <f>LEN(Query1[[#This Row],[CALCTRA Product Number]])</f>
        <v>17</v>
      </c>
      <c r="D774" t="s">
        <v>2737</v>
      </c>
      <c r="E774" t="s">
        <v>2738</v>
      </c>
      <c r="F774" t="s">
        <v>356</v>
      </c>
      <c r="G774" t="s">
        <v>1142</v>
      </c>
      <c r="H774" t="s">
        <v>153</v>
      </c>
      <c r="I774" t="s">
        <v>154</v>
      </c>
      <c r="J774" t="s">
        <v>381</v>
      </c>
      <c r="K774" t="s">
        <v>155</v>
      </c>
      <c r="L774" s="54">
        <f>_xlfn.IFNA(_xlfn.XLOOKUP(Query1[[#This Row],[Contract Line Item Number (CLIN)]],'CPA New w POF'!$B$5:$B$3010,'CPA New w POF'!$Q$5:$Q$3010),"TBD")</f>
        <v>56.77</v>
      </c>
    </row>
    <row r="775" spans="1:12" x14ac:dyDescent="0.25">
      <c r="A775" t="s">
        <v>2739</v>
      </c>
      <c r="B775" t="str">
        <f>_xlfn.IFNA(_xlfn.XLOOKUP(Query1[[#This Row],[Contract Line Item Number (CLIN)]],'CPA New w POF'!$B$5:$B$3010,'CPA New w POF'!$C$5:$C$3010),"TBD")</f>
        <v>TR414PBWX86.3042A</v>
      </c>
      <c r="C775">
        <f>LEN(Query1[[#This Row],[CALCTRA Product Number]])</f>
        <v>17</v>
      </c>
      <c r="D775" t="s">
        <v>2740</v>
      </c>
      <c r="E775" t="s">
        <v>2741</v>
      </c>
      <c r="F775" t="s">
        <v>356</v>
      </c>
      <c r="G775" t="s">
        <v>1858</v>
      </c>
      <c r="H775" t="s">
        <v>153</v>
      </c>
      <c r="I775" t="s">
        <v>154</v>
      </c>
      <c r="J775" t="s">
        <v>381</v>
      </c>
      <c r="K775" t="s">
        <v>155</v>
      </c>
      <c r="L775" s="54">
        <f>_xlfn.IFNA(_xlfn.XLOOKUP(Query1[[#This Row],[Contract Line Item Number (CLIN)]],'CPA New w POF'!$B$5:$B$3010,'CPA New w POF'!$Q$5:$Q$3010),"TBD")</f>
        <v>70.37</v>
      </c>
    </row>
    <row r="776" spans="1:12" x14ac:dyDescent="0.25">
      <c r="A776" t="s">
        <v>2742</v>
      </c>
      <c r="B776" t="str">
        <f>_xlfn.IFNA(_xlfn.XLOOKUP(Query1[[#This Row],[Contract Line Item Number (CLIN)]],'CPA New w POF'!$B$5:$B$3010,'CPA New w POF'!$C$5:$C$3010),"TBD")</f>
        <v>TR416PBWX86.2430A</v>
      </c>
      <c r="C776">
        <f>LEN(Query1[[#This Row],[CALCTRA Product Number]])</f>
        <v>17</v>
      </c>
      <c r="D776" t="s">
        <v>15</v>
      </c>
      <c r="E776" t="s">
        <v>230</v>
      </c>
      <c r="F776" t="s">
        <v>356</v>
      </c>
      <c r="G776" t="s">
        <v>615</v>
      </c>
      <c r="H776" t="s">
        <v>153</v>
      </c>
      <c r="I776" t="s">
        <v>154</v>
      </c>
      <c r="J776" t="s">
        <v>381</v>
      </c>
      <c r="K776" t="s">
        <v>155</v>
      </c>
      <c r="L776" s="54">
        <f>_xlfn.IFNA(_xlfn.XLOOKUP(Query1[[#This Row],[Contract Line Item Number (CLIN)]],'CPA New w POF'!$B$5:$B$3010,'CPA New w POF'!$Q$5:$Q$3010),"TBD")</f>
        <v>43.16</v>
      </c>
    </row>
    <row r="777" spans="1:12" x14ac:dyDescent="0.25">
      <c r="A777" t="s">
        <v>2743</v>
      </c>
      <c r="B777" t="str">
        <f>_xlfn.IFNA(_xlfn.XLOOKUP(Query1[[#This Row],[Contract Line Item Number (CLIN)]],'CPA New w POF'!$B$5:$B$3010,'CPA New w POF'!$C$5:$C$3010),"TBD")</f>
        <v>TR416PBWX86.3648A</v>
      </c>
      <c r="C777">
        <f>LEN(Query1[[#This Row],[CALCTRA Product Number]])</f>
        <v>17</v>
      </c>
      <c r="D777" t="s">
        <v>15</v>
      </c>
      <c r="E777" t="s">
        <v>230</v>
      </c>
      <c r="F777" t="s">
        <v>356</v>
      </c>
      <c r="G777" t="s">
        <v>619</v>
      </c>
      <c r="H777" t="s">
        <v>153</v>
      </c>
      <c r="I777" t="s">
        <v>154</v>
      </c>
      <c r="J777" t="s">
        <v>381</v>
      </c>
      <c r="K777" t="s">
        <v>155</v>
      </c>
      <c r="L777" s="54">
        <f>_xlfn.IFNA(_xlfn.XLOOKUP(Query1[[#This Row],[Contract Line Item Number (CLIN)]],'CPA New w POF'!$B$5:$B$3010,'CPA New w POF'!$Q$5:$Q$3010),"TBD")</f>
        <v>89.64</v>
      </c>
    </row>
    <row r="778" spans="1:12" x14ac:dyDescent="0.25">
      <c r="A778" t="s">
        <v>2744</v>
      </c>
      <c r="B778" t="str">
        <f>_xlfn.IFNA(_xlfn.XLOOKUP(Query1[[#This Row],[Contract Line Item Number (CLIN)]],'CPA New w POF'!$B$5:$B$3010,'CPA New w POF'!$C$5:$C$3010),"TBD")</f>
        <v>TR416PBWX88.4860A</v>
      </c>
      <c r="C778">
        <f>LEN(Query1[[#This Row],[CALCTRA Product Number]])</f>
        <v>17</v>
      </c>
      <c r="D778" t="s">
        <v>15</v>
      </c>
      <c r="E778" t="s">
        <v>230</v>
      </c>
      <c r="F778" t="s">
        <v>356</v>
      </c>
      <c r="G778" t="s">
        <v>1119</v>
      </c>
      <c r="H778" t="s">
        <v>153</v>
      </c>
      <c r="I778" t="s">
        <v>154</v>
      </c>
      <c r="J778" t="s">
        <v>388</v>
      </c>
      <c r="K778" t="s">
        <v>155</v>
      </c>
      <c r="L778" s="54">
        <f>_xlfn.IFNA(_xlfn.XLOOKUP(Query1[[#This Row],[Contract Line Item Number (CLIN)]],'CPA New w POF'!$B$5:$B$3010,'CPA New w POF'!$Q$5:$Q$3010),"TBD")</f>
        <v>167.86</v>
      </c>
    </row>
    <row r="779" spans="1:12" x14ac:dyDescent="0.25">
      <c r="A779" t="s">
        <v>2745</v>
      </c>
      <c r="B779" t="str">
        <f>_xlfn.IFNA(_xlfn.XLOOKUP(Query1[[#This Row],[Contract Line Item Number (CLIN)]],'CPA New w POF'!$B$5:$B$3010,'CPA New w POF'!$C$5:$C$3010),"TBD")</f>
        <v>TR416PBWX86.1218A</v>
      </c>
      <c r="C779">
        <f>LEN(Query1[[#This Row],[CALCTRA Product Number]])</f>
        <v>17</v>
      </c>
      <c r="D779" t="s">
        <v>15</v>
      </c>
      <c r="E779" t="s">
        <v>230</v>
      </c>
      <c r="F779" t="s">
        <v>356</v>
      </c>
      <c r="G779" t="s">
        <v>541</v>
      </c>
      <c r="H779" t="s">
        <v>153</v>
      </c>
      <c r="I779" t="s">
        <v>154</v>
      </c>
      <c r="J779" t="s">
        <v>381</v>
      </c>
      <c r="K779" t="s">
        <v>155</v>
      </c>
      <c r="L779" s="54">
        <f>_xlfn.IFNA(_xlfn.XLOOKUP(Query1[[#This Row],[Contract Line Item Number (CLIN)]],'CPA New w POF'!$B$5:$B$3010,'CPA New w POF'!$Q$5:$Q$3010),"TBD")</f>
        <v>14.82</v>
      </c>
    </row>
    <row r="780" spans="1:12" x14ac:dyDescent="0.25">
      <c r="A780" t="s">
        <v>2746</v>
      </c>
      <c r="B780" t="str">
        <f>_xlfn.IFNA(_xlfn.XLOOKUP(Query1[[#This Row],[Contract Line Item Number (CLIN)]],'CPA New w POF'!$B$5:$B$3010,'CPA New w POF'!$C$5:$C$3010),"TBD")</f>
        <v>TR416PBWX86.1824A</v>
      </c>
      <c r="C780">
        <f>LEN(Query1[[#This Row],[CALCTRA Product Number]])</f>
        <v>17</v>
      </c>
      <c r="D780" t="s">
        <v>15</v>
      </c>
      <c r="E780" t="s">
        <v>230</v>
      </c>
      <c r="F780" t="s">
        <v>356</v>
      </c>
      <c r="G780" t="s">
        <v>1208</v>
      </c>
      <c r="H780" t="s">
        <v>153</v>
      </c>
      <c r="I780" t="s">
        <v>154</v>
      </c>
      <c r="J780" t="s">
        <v>381</v>
      </c>
      <c r="K780" t="s">
        <v>155</v>
      </c>
      <c r="L780" s="54">
        <f>_xlfn.IFNA(_xlfn.XLOOKUP(Query1[[#This Row],[Contract Line Item Number (CLIN)]],'CPA New w POF'!$B$5:$B$3010,'CPA New w POF'!$Q$5:$Q$3010),"TBD")</f>
        <v>29.55</v>
      </c>
    </row>
    <row r="781" spans="1:12" x14ac:dyDescent="0.25">
      <c r="A781" t="s">
        <v>2747</v>
      </c>
      <c r="B781" t="str">
        <f>_xlfn.IFNA(_xlfn.XLOOKUP(Query1[[#This Row],[Contract Line Item Number (CLIN)]],'CPA New w POF'!$B$5:$B$3010,'CPA New w POF'!$C$5:$C$3010),"TBD")</f>
        <v>TR417PBWX86.2430A</v>
      </c>
      <c r="C781">
        <f>LEN(Query1[[#This Row],[CALCTRA Product Number]])</f>
        <v>17</v>
      </c>
      <c r="D781" t="s">
        <v>16</v>
      </c>
      <c r="E781" t="s">
        <v>231</v>
      </c>
      <c r="F781" t="s">
        <v>356</v>
      </c>
      <c r="G781" t="s">
        <v>615</v>
      </c>
      <c r="H781" t="s">
        <v>153</v>
      </c>
      <c r="I781" t="s">
        <v>154</v>
      </c>
      <c r="J781" t="s">
        <v>381</v>
      </c>
      <c r="K781" t="s">
        <v>155</v>
      </c>
      <c r="L781" s="54">
        <f>_xlfn.IFNA(_xlfn.XLOOKUP(Query1[[#This Row],[Contract Line Item Number (CLIN)]],'CPA New w POF'!$B$5:$B$3010,'CPA New w POF'!$Q$5:$Q$3010),"TBD")</f>
        <v>43.16</v>
      </c>
    </row>
    <row r="782" spans="1:12" x14ac:dyDescent="0.25">
      <c r="A782" t="s">
        <v>2748</v>
      </c>
      <c r="B782" t="str">
        <f>_xlfn.IFNA(_xlfn.XLOOKUP(Query1[[#This Row],[Contract Line Item Number (CLIN)]],'CPA New w POF'!$B$5:$B$3010,'CPA New w POF'!$C$5:$C$3010),"TBD")</f>
        <v>TR417PBWX86.3648A</v>
      </c>
      <c r="C782">
        <f>LEN(Query1[[#This Row],[CALCTRA Product Number]])</f>
        <v>17</v>
      </c>
      <c r="D782" t="s">
        <v>16</v>
      </c>
      <c r="E782" t="s">
        <v>231</v>
      </c>
      <c r="F782" t="s">
        <v>356</v>
      </c>
      <c r="G782" t="s">
        <v>619</v>
      </c>
      <c r="H782" t="s">
        <v>153</v>
      </c>
      <c r="I782" t="s">
        <v>154</v>
      </c>
      <c r="J782" t="s">
        <v>381</v>
      </c>
      <c r="K782" t="s">
        <v>155</v>
      </c>
      <c r="L782" s="54">
        <f>_xlfn.IFNA(_xlfn.XLOOKUP(Query1[[#This Row],[Contract Line Item Number (CLIN)]],'CPA New w POF'!$B$5:$B$3010,'CPA New w POF'!$Q$5:$Q$3010),"TBD")</f>
        <v>90.77</v>
      </c>
    </row>
    <row r="783" spans="1:12" x14ac:dyDescent="0.25">
      <c r="A783" t="s">
        <v>2749</v>
      </c>
      <c r="B783" t="str">
        <f>_xlfn.IFNA(_xlfn.XLOOKUP(Query1[[#This Row],[Contract Line Item Number (CLIN)]],'CPA New w POF'!$B$5:$B$3010,'CPA New w POF'!$C$5:$C$3010),"TBD")</f>
        <v>TR417PBWX88.4860A</v>
      </c>
      <c r="C783">
        <f>LEN(Query1[[#This Row],[CALCTRA Product Number]])</f>
        <v>17</v>
      </c>
      <c r="D783" t="s">
        <v>16</v>
      </c>
      <c r="E783" t="s">
        <v>231</v>
      </c>
      <c r="F783" t="s">
        <v>356</v>
      </c>
      <c r="G783" t="s">
        <v>1119</v>
      </c>
      <c r="H783" t="s">
        <v>153</v>
      </c>
      <c r="I783" t="s">
        <v>154</v>
      </c>
      <c r="J783" t="s">
        <v>388</v>
      </c>
      <c r="K783" t="s">
        <v>155</v>
      </c>
      <c r="L783" s="54">
        <f>_xlfn.IFNA(_xlfn.XLOOKUP(Query1[[#This Row],[Contract Line Item Number (CLIN)]],'CPA New w POF'!$B$5:$B$3010,'CPA New w POF'!$Q$5:$Q$3010),"TBD")</f>
        <v>167.86</v>
      </c>
    </row>
    <row r="784" spans="1:12" x14ac:dyDescent="0.25">
      <c r="A784" t="s">
        <v>2752</v>
      </c>
      <c r="B784" t="str">
        <f>_xlfn.IFNA(_xlfn.XLOOKUP(Query1[[#This Row],[Contract Line Item Number (CLIN)]],'CPA New w POF'!$B$5:$B$3010,'CPA New w POF'!$C$5:$C$3010),"TBD")</f>
        <v>TR418PBWX86.2430A</v>
      </c>
      <c r="C784">
        <f>LEN(Query1[[#This Row],[CALCTRA Product Number]])</f>
        <v>17</v>
      </c>
      <c r="D784" t="s">
        <v>17</v>
      </c>
      <c r="E784" t="s">
        <v>232</v>
      </c>
      <c r="F784" t="s">
        <v>356</v>
      </c>
      <c r="G784" t="s">
        <v>615</v>
      </c>
      <c r="H784" t="s">
        <v>153</v>
      </c>
      <c r="I784" t="s">
        <v>154</v>
      </c>
      <c r="J784" t="s">
        <v>381</v>
      </c>
      <c r="K784" t="s">
        <v>155</v>
      </c>
      <c r="L784" s="54">
        <f>_xlfn.IFNA(_xlfn.XLOOKUP(Query1[[#This Row],[Contract Line Item Number (CLIN)]],'CPA New w POF'!$B$5:$B$3010,'CPA New w POF'!$Q$5:$Q$3010),"TBD")</f>
        <v>43.16</v>
      </c>
    </row>
    <row r="785" spans="1:12" x14ac:dyDescent="0.25">
      <c r="A785" t="s">
        <v>2753</v>
      </c>
      <c r="B785" t="str">
        <f>_xlfn.IFNA(_xlfn.XLOOKUP(Query1[[#This Row],[Contract Line Item Number (CLIN)]],'CPA New w POF'!$B$5:$B$3010,'CPA New w POF'!$C$5:$C$3010),"TBD")</f>
        <v>TR418PBWX86.3648A</v>
      </c>
      <c r="C785">
        <f>LEN(Query1[[#This Row],[CALCTRA Product Number]])</f>
        <v>17</v>
      </c>
      <c r="D785" t="s">
        <v>17</v>
      </c>
      <c r="E785" t="s">
        <v>232</v>
      </c>
      <c r="F785" t="s">
        <v>356</v>
      </c>
      <c r="G785" t="s">
        <v>619</v>
      </c>
      <c r="H785" t="s">
        <v>153</v>
      </c>
      <c r="I785" t="s">
        <v>154</v>
      </c>
      <c r="J785" t="s">
        <v>381</v>
      </c>
      <c r="K785" t="s">
        <v>155</v>
      </c>
      <c r="L785" s="54">
        <f>_xlfn.IFNA(_xlfn.XLOOKUP(Query1[[#This Row],[Contract Line Item Number (CLIN)]],'CPA New w POF'!$B$5:$B$3010,'CPA New w POF'!$Q$5:$Q$3010),"TBD")</f>
        <v>90.77</v>
      </c>
    </row>
    <row r="786" spans="1:12" x14ac:dyDescent="0.25">
      <c r="A786" t="s">
        <v>2754</v>
      </c>
      <c r="B786" t="str">
        <f>_xlfn.IFNA(_xlfn.XLOOKUP(Query1[[#This Row],[Contract Line Item Number (CLIN)]],'CPA New w POF'!$B$5:$B$3010,'CPA New w POF'!$C$5:$C$3010),"TBD")</f>
        <v>TR418PBWX88.4860A</v>
      </c>
      <c r="C786">
        <f>LEN(Query1[[#This Row],[CALCTRA Product Number]])</f>
        <v>17</v>
      </c>
      <c r="D786" t="s">
        <v>17</v>
      </c>
      <c r="E786" t="s">
        <v>232</v>
      </c>
      <c r="F786" t="s">
        <v>356</v>
      </c>
      <c r="G786" t="s">
        <v>1119</v>
      </c>
      <c r="H786" t="s">
        <v>153</v>
      </c>
      <c r="I786" t="s">
        <v>154</v>
      </c>
      <c r="J786" t="s">
        <v>388</v>
      </c>
      <c r="K786" t="s">
        <v>155</v>
      </c>
      <c r="L786" s="54">
        <f>_xlfn.IFNA(_xlfn.XLOOKUP(Query1[[#This Row],[Contract Line Item Number (CLIN)]],'CPA New w POF'!$B$5:$B$3010,'CPA New w POF'!$Q$5:$Q$3010),"TBD")</f>
        <v>167.86</v>
      </c>
    </row>
    <row r="787" spans="1:12" x14ac:dyDescent="0.25">
      <c r="A787" t="s">
        <v>2756</v>
      </c>
      <c r="B787" t="str">
        <f>_xlfn.IFNA(_xlfn.XLOOKUP(Query1[[#This Row],[Contract Line Item Number (CLIN)]],'CPA New w POF'!$B$5:$B$3010,'CPA New w POF'!$C$5:$C$3010),"TBD")</f>
        <v>TR420PBWX86.2430A</v>
      </c>
      <c r="C787">
        <f>LEN(Query1[[#This Row],[CALCTRA Product Number]])</f>
        <v>17</v>
      </c>
      <c r="D787" t="s">
        <v>5</v>
      </c>
      <c r="E787" t="s">
        <v>221</v>
      </c>
      <c r="F787" t="s">
        <v>356</v>
      </c>
      <c r="G787" t="s">
        <v>615</v>
      </c>
      <c r="H787" t="s">
        <v>153</v>
      </c>
      <c r="I787" t="s">
        <v>154</v>
      </c>
      <c r="J787" t="s">
        <v>381</v>
      </c>
      <c r="K787" t="s">
        <v>155</v>
      </c>
      <c r="L787" s="54">
        <f>_xlfn.IFNA(_xlfn.XLOOKUP(Query1[[#This Row],[Contract Line Item Number (CLIN)]],'CPA New w POF'!$B$5:$B$3010,'CPA New w POF'!$Q$5:$Q$3010),"TBD")</f>
        <v>42.88</v>
      </c>
    </row>
    <row r="788" spans="1:12" x14ac:dyDescent="0.25">
      <c r="A788" t="s">
        <v>2757</v>
      </c>
      <c r="B788" t="str">
        <f>_xlfn.IFNA(_xlfn.XLOOKUP(Query1[[#This Row],[Contract Line Item Number (CLIN)]],'CPA New w POF'!$B$5:$B$3010,'CPA New w POF'!$C$5:$C$3010),"TBD")</f>
        <v>TR420PBWX86.3648A</v>
      </c>
      <c r="C788">
        <f>LEN(Query1[[#This Row],[CALCTRA Product Number]])</f>
        <v>17</v>
      </c>
      <c r="D788" t="s">
        <v>5</v>
      </c>
      <c r="E788" t="s">
        <v>221</v>
      </c>
      <c r="F788" t="s">
        <v>356</v>
      </c>
      <c r="G788" t="s">
        <v>619</v>
      </c>
      <c r="H788" t="s">
        <v>153</v>
      </c>
      <c r="I788" t="s">
        <v>154</v>
      </c>
      <c r="J788" t="s">
        <v>381</v>
      </c>
      <c r="K788" t="s">
        <v>155</v>
      </c>
      <c r="L788" s="54">
        <f>_xlfn.IFNA(_xlfn.XLOOKUP(Query1[[#This Row],[Contract Line Item Number (CLIN)]],'CPA New w POF'!$B$5:$B$3010,'CPA New w POF'!$Q$5:$Q$3010),"TBD")</f>
        <v>89.64</v>
      </c>
    </row>
    <row r="789" spans="1:12" x14ac:dyDescent="0.25">
      <c r="A789" t="s">
        <v>2758</v>
      </c>
      <c r="B789" t="str">
        <f>_xlfn.IFNA(_xlfn.XLOOKUP(Query1[[#This Row],[Contract Line Item Number (CLIN)]],'CPA New w POF'!$B$5:$B$3010,'CPA New w POF'!$C$5:$C$3010),"TBD")</f>
        <v>TR420PBWX88.4860A</v>
      </c>
      <c r="C789">
        <f>LEN(Query1[[#This Row],[CALCTRA Product Number]])</f>
        <v>17</v>
      </c>
      <c r="D789" t="s">
        <v>5</v>
      </c>
      <c r="E789" t="s">
        <v>221</v>
      </c>
      <c r="F789" t="s">
        <v>356</v>
      </c>
      <c r="G789" t="s">
        <v>1119</v>
      </c>
      <c r="H789" t="s">
        <v>153</v>
      </c>
      <c r="I789" t="s">
        <v>154</v>
      </c>
      <c r="J789" t="s">
        <v>388</v>
      </c>
      <c r="K789" t="s">
        <v>155</v>
      </c>
      <c r="L789" s="54">
        <f>_xlfn.IFNA(_xlfn.XLOOKUP(Query1[[#This Row],[Contract Line Item Number (CLIN)]],'CPA New w POF'!$B$5:$B$3010,'CPA New w POF'!$Q$5:$Q$3010),"TBD")</f>
        <v>167.86</v>
      </c>
    </row>
    <row r="790" spans="1:12" x14ac:dyDescent="0.25">
      <c r="A790" t="s">
        <v>2765</v>
      </c>
      <c r="B790" t="str">
        <f>_xlfn.IFNA(_xlfn.XLOOKUP(Query1[[#This Row],[Contract Line Item Number (CLIN)]],'CPA New w POF'!$B$5:$B$3010,'CPA New w POF'!$C$5:$C$3010),"TBD")</f>
        <v>TR430PWBX86.2430A</v>
      </c>
      <c r="C790">
        <f>LEN(Query1[[#This Row],[CALCTRA Product Number]])</f>
        <v>17</v>
      </c>
      <c r="D790" t="s">
        <v>6</v>
      </c>
      <c r="E790" t="s">
        <v>222</v>
      </c>
      <c r="F790" t="s">
        <v>356</v>
      </c>
      <c r="G790" t="s">
        <v>615</v>
      </c>
      <c r="H790" t="s">
        <v>153</v>
      </c>
      <c r="I790" t="s">
        <v>154</v>
      </c>
      <c r="J790" t="s">
        <v>381</v>
      </c>
      <c r="K790" t="s">
        <v>155</v>
      </c>
      <c r="L790" s="54">
        <f>_xlfn.IFNA(_xlfn.XLOOKUP(Query1[[#This Row],[Contract Line Item Number (CLIN)]],'CPA New w POF'!$B$5:$B$3010,'CPA New w POF'!$Q$5:$Q$3010),"TBD")</f>
        <v>42.88</v>
      </c>
    </row>
    <row r="791" spans="1:12" x14ac:dyDescent="0.25">
      <c r="A791" t="s">
        <v>2766</v>
      </c>
      <c r="B791" t="str">
        <f>_xlfn.IFNA(_xlfn.XLOOKUP(Query1[[#This Row],[Contract Line Item Number (CLIN)]],'CPA New w POF'!$B$5:$B$3010,'CPA New w POF'!$C$5:$C$3010),"TBD")</f>
        <v>TR430PWBX86.3648A</v>
      </c>
      <c r="C791">
        <f>LEN(Query1[[#This Row],[CALCTRA Product Number]])</f>
        <v>17</v>
      </c>
      <c r="D791" t="s">
        <v>6</v>
      </c>
      <c r="E791" t="s">
        <v>222</v>
      </c>
      <c r="F791" t="s">
        <v>356</v>
      </c>
      <c r="G791" t="s">
        <v>619</v>
      </c>
      <c r="H791" t="s">
        <v>153</v>
      </c>
      <c r="I791" t="s">
        <v>154</v>
      </c>
      <c r="J791" t="s">
        <v>381</v>
      </c>
      <c r="K791" t="s">
        <v>155</v>
      </c>
      <c r="L791" s="54">
        <f>_xlfn.IFNA(_xlfn.XLOOKUP(Query1[[#This Row],[Contract Line Item Number (CLIN)]],'CPA New w POF'!$B$5:$B$3010,'CPA New w POF'!$Q$5:$Q$3010),"TBD")</f>
        <v>89.64</v>
      </c>
    </row>
    <row r="792" spans="1:12" x14ac:dyDescent="0.25">
      <c r="A792" t="s">
        <v>2767</v>
      </c>
      <c r="B792" t="str">
        <f>_xlfn.IFNA(_xlfn.XLOOKUP(Query1[[#This Row],[Contract Line Item Number (CLIN)]],'CPA New w POF'!$B$5:$B$3010,'CPA New w POF'!$C$5:$C$3010),"TBD")</f>
        <v>TR430PBWX88.4860A</v>
      </c>
      <c r="C792">
        <f>LEN(Query1[[#This Row],[CALCTRA Product Number]])</f>
        <v>17</v>
      </c>
      <c r="D792" t="s">
        <v>6</v>
      </c>
      <c r="E792" t="s">
        <v>222</v>
      </c>
      <c r="F792" t="s">
        <v>356</v>
      </c>
      <c r="G792" t="s">
        <v>1119</v>
      </c>
      <c r="H792" t="s">
        <v>153</v>
      </c>
      <c r="I792" t="s">
        <v>154</v>
      </c>
      <c r="J792" t="s">
        <v>388</v>
      </c>
      <c r="K792" t="s">
        <v>155</v>
      </c>
      <c r="L792" s="54">
        <f>_xlfn.IFNA(_xlfn.XLOOKUP(Query1[[#This Row],[Contract Line Item Number (CLIN)]],'CPA New w POF'!$B$5:$B$3010,'CPA New w POF'!$Q$5:$Q$3010),"TBD")</f>
        <v>167.86</v>
      </c>
    </row>
    <row r="793" spans="1:12" x14ac:dyDescent="0.25">
      <c r="A793" t="s">
        <v>2770</v>
      </c>
      <c r="B793" t="str">
        <f>_xlfn.IFNA(_xlfn.XLOOKUP(Query1[[#This Row],[Contract Line Item Number (CLIN)]],'CPA New w POF'!$B$5:$B$3010,'CPA New w POF'!$C$5:$C$3010),"TBD")</f>
        <v>TR440PWBX86.3630A</v>
      </c>
      <c r="C793">
        <f>LEN(Query1[[#This Row],[CALCTRA Product Number]])</f>
        <v>17</v>
      </c>
      <c r="D793" t="s">
        <v>2771</v>
      </c>
      <c r="E793" t="s">
        <v>2772</v>
      </c>
      <c r="F793" t="s">
        <v>356</v>
      </c>
      <c r="G793" t="s">
        <v>995</v>
      </c>
      <c r="H793" t="s">
        <v>153</v>
      </c>
      <c r="I793" t="s">
        <v>154</v>
      </c>
      <c r="J793" t="s">
        <v>381</v>
      </c>
      <c r="K793" t="s">
        <v>155</v>
      </c>
      <c r="L793" s="54">
        <f>_xlfn.IFNA(_xlfn.XLOOKUP(Query1[[#This Row],[Contract Line Item Number (CLIN)]],'CPA New w POF'!$B$5:$B$3010,'CPA New w POF'!$Q$5:$Q$3010),"TBD")</f>
        <v>60.16</v>
      </c>
    </row>
    <row r="794" spans="1:12" x14ac:dyDescent="0.25">
      <c r="A794" t="s">
        <v>2774</v>
      </c>
      <c r="B794" t="str">
        <f>_xlfn.IFNA(_xlfn.XLOOKUP(Query1[[#This Row],[Contract Line Item Number (CLIN)]],'CPA New w POF'!$B$5:$B$3010,'CPA New w POF'!$C$5:$C$3010),"TBD")</f>
        <v>TR44BPBWX86.3036A</v>
      </c>
      <c r="C794">
        <f>LEN(Query1[[#This Row],[CALCTRA Product Number]])</f>
        <v>17</v>
      </c>
      <c r="D794" t="s">
        <v>2775</v>
      </c>
      <c r="E794" t="s">
        <v>2776</v>
      </c>
      <c r="F794" t="s">
        <v>356</v>
      </c>
      <c r="G794" t="s">
        <v>617</v>
      </c>
      <c r="H794" t="s">
        <v>153</v>
      </c>
      <c r="I794" t="s">
        <v>154</v>
      </c>
      <c r="J794" t="s">
        <v>381</v>
      </c>
      <c r="K794" t="s">
        <v>155</v>
      </c>
      <c r="L794" s="54">
        <f>_xlfn.IFNA(_xlfn.XLOOKUP(Query1[[#This Row],[Contract Line Item Number (CLIN)]],'CPA New w POF'!$B$5:$B$3010,'CPA New w POF'!$Q$5:$Q$3010),"TBD")</f>
        <v>60.16</v>
      </c>
    </row>
    <row r="795" spans="1:12" x14ac:dyDescent="0.25">
      <c r="A795" t="s">
        <v>2777</v>
      </c>
      <c r="B795" t="str">
        <f>_xlfn.IFNA(_xlfn.XLOOKUP(Query1[[#This Row],[Contract Line Item Number (CLIN)]],'CPA New w POF'!$B$5:$B$3010,'CPA New w POF'!$C$5:$C$3010),"TBD")</f>
        <v>TR450PWBX86.2430A</v>
      </c>
      <c r="C795">
        <f>LEN(Query1[[#This Row],[CALCTRA Product Number]])</f>
        <v>17</v>
      </c>
      <c r="D795" t="s">
        <v>7</v>
      </c>
      <c r="E795" t="s">
        <v>223</v>
      </c>
      <c r="F795" t="s">
        <v>356</v>
      </c>
      <c r="G795" t="s">
        <v>615</v>
      </c>
      <c r="H795" t="s">
        <v>153</v>
      </c>
      <c r="I795" t="s">
        <v>154</v>
      </c>
      <c r="J795" t="s">
        <v>381</v>
      </c>
      <c r="K795" t="s">
        <v>155</v>
      </c>
      <c r="L795" s="54">
        <f>_xlfn.IFNA(_xlfn.XLOOKUP(Query1[[#This Row],[Contract Line Item Number (CLIN)]],'CPA New w POF'!$B$5:$B$3010,'CPA New w POF'!$Q$5:$Q$3010),"TBD")</f>
        <v>42.88</v>
      </c>
    </row>
    <row r="796" spans="1:12" x14ac:dyDescent="0.25">
      <c r="A796" t="s">
        <v>2778</v>
      </c>
      <c r="B796" t="str">
        <f>_xlfn.IFNA(_xlfn.XLOOKUP(Query1[[#This Row],[Contract Line Item Number (CLIN)]],'CPA New w POF'!$B$5:$B$3010,'CPA New w POF'!$C$5:$C$3010),"TBD")</f>
        <v>TR450PWBX86.3648A</v>
      </c>
      <c r="C796">
        <f>LEN(Query1[[#This Row],[CALCTRA Product Number]])</f>
        <v>17</v>
      </c>
      <c r="D796" t="s">
        <v>7</v>
      </c>
      <c r="E796" t="s">
        <v>223</v>
      </c>
      <c r="F796" t="s">
        <v>356</v>
      </c>
      <c r="G796" t="s">
        <v>619</v>
      </c>
      <c r="H796" t="s">
        <v>153</v>
      </c>
      <c r="I796" t="s">
        <v>154</v>
      </c>
      <c r="J796" t="s">
        <v>381</v>
      </c>
      <c r="K796" t="s">
        <v>155</v>
      </c>
      <c r="L796" s="54">
        <f>_xlfn.IFNA(_xlfn.XLOOKUP(Query1[[#This Row],[Contract Line Item Number (CLIN)]],'CPA New w POF'!$B$5:$B$3010,'CPA New w POF'!$Q$5:$Q$3010),"TBD")</f>
        <v>89.64</v>
      </c>
    </row>
    <row r="797" spans="1:12" x14ac:dyDescent="0.25">
      <c r="A797" t="s">
        <v>2779</v>
      </c>
      <c r="B797" t="str">
        <f>_xlfn.IFNA(_xlfn.XLOOKUP(Query1[[#This Row],[Contract Line Item Number (CLIN)]],'CPA New w POF'!$B$5:$B$3010,'CPA New w POF'!$C$5:$C$3010),"TBD")</f>
        <v>TR450PBWX88.4860A</v>
      </c>
      <c r="C797">
        <f>LEN(Query1[[#This Row],[CALCTRA Product Number]])</f>
        <v>17</v>
      </c>
      <c r="D797" t="s">
        <v>7</v>
      </c>
      <c r="E797" t="s">
        <v>223</v>
      </c>
      <c r="F797" t="s">
        <v>356</v>
      </c>
      <c r="G797" t="s">
        <v>1119</v>
      </c>
      <c r="H797" t="s">
        <v>153</v>
      </c>
      <c r="I797" t="s">
        <v>154</v>
      </c>
      <c r="J797" t="s">
        <v>388</v>
      </c>
      <c r="K797" t="s">
        <v>155</v>
      </c>
      <c r="L797" s="54">
        <f>_xlfn.IFNA(_xlfn.XLOOKUP(Query1[[#This Row],[Contract Line Item Number (CLIN)]],'CPA New w POF'!$B$5:$B$3010,'CPA New w POF'!$Q$5:$Q$3010),"TBD")</f>
        <v>167.86</v>
      </c>
    </row>
    <row r="798" spans="1:12" x14ac:dyDescent="0.25">
      <c r="A798" t="s">
        <v>2780</v>
      </c>
      <c r="B798" t="str">
        <f>_xlfn.IFNA(_xlfn.XLOOKUP(Query1[[#This Row],[Contract Line Item Number (CLIN)]],'CPA New w POF'!$B$5:$B$3010,'CPA New w POF'!$C$5:$C$3010),"TBD")</f>
        <v>TR470PWBX86.2430A</v>
      </c>
      <c r="C798">
        <f>LEN(Query1[[#This Row],[CALCTRA Product Number]])</f>
        <v>17</v>
      </c>
      <c r="D798" t="s">
        <v>8</v>
      </c>
      <c r="E798" t="s">
        <v>224</v>
      </c>
      <c r="F798" t="s">
        <v>356</v>
      </c>
      <c r="G798" t="s">
        <v>615</v>
      </c>
      <c r="H798" t="s">
        <v>153</v>
      </c>
      <c r="I798" t="s">
        <v>154</v>
      </c>
      <c r="J798" t="s">
        <v>381</v>
      </c>
      <c r="K798" t="s">
        <v>155</v>
      </c>
      <c r="L798" s="54">
        <f>_xlfn.IFNA(_xlfn.XLOOKUP(Query1[[#This Row],[Contract Line Item Number (CLIN)]],'CPA New w POF'!$B$5:$B$3010,'CPA New w POF'!$Q$5:$Q$3010),"TBD")</f>
        <v>42.88</v>
      </c>
    </row>
    <row r="799" spans="1:12" x14ac:dyDescent="0.25">
      <c r="A799" t="s">
        <v>2781</v>
      </c>
      <c r="B799" t="str">
        <f>_xlfn.IFNA(_xlfn.XLOOKUP(Query1[[#This Row],[Contract Line Item Number (CLIN)]],'CPA New w POF'!$B$5:$B$3010,'CPA New w POF'!$C$5:$C$3010),"TBD")</f>
        <v>TR470PWBX86.3648A</v>
      </c>
      <c r="C799">
        <f>LEN(Query1[[#This Row],[CALCTRA Product Number]])</f>
        <v>17</v>
      </c>
      <c r="D799" t="s">
        <v>8</v>
      </c>
      <c r="E799" t="s">
        <v>224</v>
      </c>
      <c r="F799" t="s">
        <v>356</v>
      </c>
      <c r="G799" t="s">
        <v>619</v>
      </c>
      <c r="H799" t="s">
        <v>153</v>
      </c>
      <c r="I799" t="s">
        <v>154</v>
      </c>
      <c r="J799" t="s">
        <v>381</v>
      </c>
      <c r="K799" t="s">
        <v>155</v>
      </c>
      <c r="L799" s="54">
        <f>_xlfn.IFNA(_xlfn.XLOOKUP(Query1[[#This Row],[Contract Line Item Number (CLIN)]],'CPA New w POF'!$B$5:$B$3010,'CPA New w POF'!$Q$5:$Q$3010),"TBD")</f>
        <v>89.64</v>
      </c>
    </row>
    <row r="800" spans="1:12" x14ac:dyDescent="0.25">
      <c r="A800" t="s">
        <v>2782</v>
      </c>
      <c r="B800" t="str">
        <f>_xlfn.IFNA(_xlfn.XLOOKUP(Query1[[#This Row],[Contract Line Item Number (CLIN)]],'CPA New w POF'!$B$5:$B$3010,'CPA New w POF'!$C$5:$C$3010),"TBD")</f>
        <v>TR470PBWX88.4860A</v>
      </c>
      <c r="C800">
        <f>LEN(Query1[[#This Row],[CALCTRA Product Number]])</f>
        <v>17</v>
      </c>
      <c r="D800" t="s">
        <v>8</v>
      </c>
      <c r="E800" t="s">
        <v>224</v>
      </c>
      <c r="F800" t="s">
        <v>356</v>
      </c>
      <c r="G800" t="s">
        <v>1119</v>
      </c>
      <c r="H800" t="s">
        <v>153</v>
      </c>
      <c r="I800" t="s">
        <v>154</v>
      </c>
      <c r="J800" t="s">
        <v>388</v>
      </c>
      <c r="K800" t="s">
        <v>155</v>
      </c>
      <c r="L800" s="54">
        <f>_xlfn.IFNA(_xlfn.XLOOKUP(Query1[[#This Row],[Contract Line Item Number (CLIN)]],'CPA New w POF'!$B$5:$B$3010,'CPA New w POF'!$Q$5:$Q$3010),"TBD")</f>
        <v>167.86</v>
      </c>
    </row>
    <row r="801" spans="1:12" x14ac:dyDescent="0.25">
      <c r="A801" t="s">
        <v>2783</v>
      </c>
      <c r="B801" t="str">
        <f>_xlfn.IFNA(_xlfn.XLOOKUP(Query1[[#This Row],[Contract Line Item Number (CLIN)]],'CPA New w POF'!$B$5:$B$3010,'CPA New w POF'!$C$5:$C$3010),"TBD")</f>
        <v>TR470PWBX86.1218A</v>
      </c>
      <c r="C801">
        <f>LEN(Query1[[#This Row],[CALCTRA Product Number]])</f>
        <v>17</v>
      </c>
      <c r="D801" t="s">
        <v>8</v>
      </c>
      <c r="E801" t="s">
        <v>224</v>
      </c>
      <c r="F801" t="s">
        <v>356</v>
      </c>
      <c r="G801" t="s">
        <v>541</v>
      </c>
      <c r="H801" t="s">
        <v>153</v>
      </c>
      <c r="I801" t="s">
        <v>154</v>
      </c>
      <c r="J801" t="s">
        <v>381</v>
      </c>
      <c r="K801" t="s">
        <v>155</v>
      </c>
      <c r="L801" s="54">
        <f>_xlfn.IFNA(_xlfn.XLOOKUP(Query1[[#This Row],[Contract Line Item Number (CLIN)]],'CPA New w POF'!$B$5:$B$3010,'CPA New w POF'!$Q$5:$Q$3010),"TBD")</f>
        <v>14.82</v>
      </c>
    </row>
    <row r="802" spans="1:12" x14ac:dyDescent="0.25">
      <c r="A802" t="s">
        <v>2784</v>
      </c>
      <c r="B802" t="str">
        <f>_xlfn.IFNA(_xlfn.XLOOKUP(Query1[[#This Row],[Contract Line Item Number (CLIN)]],'CPA New w POF'!$B$5:$B$3010,'CPA New w POF'!$C$5:$C$3010),"TBD")</f>
        <v>TR470PWBX86.1824A</v>
      </c>
      <c r="C802">
        <f>LEN(Query1[[#This Row],[CALCTRA Product Number]])</f>
        <v>17</v>
      </c>
      <c r="D802" t="s">
        <v>8</v>
      </c>
      <c r="E802" t="s">
        <v>224</v>
      </c>
      <c r="F802" t="s">
        <v>356</v>
      </c>
      <c r="G802" t="s">
        <v>1208</v>
      </c>
      <c r="H802" t="s">
        <v>153</v>
      </c>
      <c r="I802" t="s">
        <v>154</v>
      </c>
      <c r="J802" t="s">
        <v>381</v>
      </c>
      <c r="K802" t="s">
        <v>155</v>
      </c>
      <c r="L802" s="54">
        <f>_xlfn.IFNA(_xlfn.XLOOKUP(Query1[[#This Row],[Contract Line Item Number (CLIN)]],'CPA New w POF'!$B$5:$B$3010,'CPA New w POF'!$Q$5:$Q$3010),"TBD")</f>
        <v>29.55</v>
      </c>
    </row>
    <row r="803" spans="1:12" x14ac:dyDescent="0.25">
      <c r="A803" t="s">
        <v>2785</v>
      </c>
      <c r="B803" t="str">
        <f>_xlfn.IFNA(_xlfn.XLOOKUP(Query1[[#This Row],[Contract Line Item Number (CLIN)]],'CPA New w POF'!$B$5:$B$3010,'CPA New w POF'!$C$5:$C$3010),"TBD")</f>
        <v>TR470PBWX88.5236A</v>
      </c>
      <c r="C803">
        <f>LEN(Query1[[#This Row],[CALCTRA Product Number]])</f>
        <v>17</v>
      </c>
      <c r="D803" t="s">
        <v>2786</v>
      </c>
      <c r="E803" t="s">
        <v>2787</v>
      </c>
      <c r="F803" t="s">
        <v>356</v>
      </c>
      <c r="G803" t="s">
        <v>2788</v>
      </c>
      <c r="H803" t="s">
        <v>153</v>
      </c>
      <c r="I803" t="s">
        <v>154</v>
      </c>
      <c r="J803" t="s">
        <v>388</v>
      </c>
      <c r="K803" t="s">
        <v>155</v>
      </c>
      <c r="L803" s="54">
        <f>_xlfn.IFNA(_xlfn.XLOOKUP(Query1[[#This Row],[Contract Line Item Number (CLIN)]],'CPA New w POF'!$B$5:$B$3010,'CPA New w POF'!$Q$5:$Q$3010),"TBD")</f>
        <v>111.74</v>
      </c>
    </row>
    <row r="804" spans="1:12" x14ac:dyDescent="0.25">
      <c r="A804" t="s">
        <v>2789</v>
      </c>
      <c r="B804" t="str">
        <f>_xlfn.IFNA(_xlfn.XLOOKUP(Query1[[#This Row],[Contract Line Item Number (CLIN)]],'CPA New w POF'!$B$5:$B$3010,'CPA New w POF'!$C$5:$C$3010),"TBD")</f>
        <v>TR47APWBX86.2430A</v>
      </c>
      <c r="C804">
        <f>LEN(Query1[[#This Row],[CALCTRA Product Number]])</f>
        <v>17</v>
      </c>
      <c r="D804" t="s">
        <v>9</v>
      </c>
      <c r="E804" t="s">
        <v>2790</v>
      </c>
      <c r="F804" t="s">
        <v>356</v>
      </c>
      <c r="G804" t="s">
        <v>615</v>
      </c>
      <c r="H804" t="s">
        <v>153</v>
      </c>
      <c r="I804" t="s">
        <v>154</v>
      </c>
      <c r="J804" t="s">
        <v>381</v>
      </c>
      <c r="K804" t="s">
        <v>155</v>
      </c>
      <c r="L804" s="54">
        <f>_xlfn.IFNA(_xlfn.XLOOKUP(Query1[[#This Row],[Contract Line Item Number (CLIN)]],'CPA New w POF'!$B$5:$B$3010,'CPA New w POF'!$Q$5:$Q$3010),"TBD")</f>
        <v>42.88</v>
      </c>
    </row>
    <row r="805" spans="1:12" x14ac:dyDescent="0.25">
      <c r="A805" t="s">
        <v>2791</v>
      </c>
      <c r="B805" t="str">
        <f>_xlfn.IFNA(_xlfn.XLOOKUP(Query1[[#This Row],[Contract Line Item Number (CLIN)]],'CPA New w POF'!$B$5:$B$3010,'CPA New w POF'!$C$5:$C$3010),"TBD")</f>
        <v>TR47APWBX86.3648A</v>
      </c>
      <c r="C805">
        <f>LEN(Query1[[#This Row],[CALCTRA Product Number]])</f>
        <v>17</v>
      </c>
      <c r="D805" t="s">
        <v>9</v>
      </c>
      <c r="E805" t="s">
        <v>2790</v>
      </c>
      <c r="F805" t="s">
        <v>356</v>
      </c>
      <c r="G805" t="s">
        <v>619</v>
      </c>
      <c r="H805" t="s">
        <v>153</v>
      </c>
      <c r="I805" t="s">
        <v>154</v>
      </c>
      <c r="J805" t="s">
        <v>381</v>
      </c>
      <c r="K805" t="s">
        <v>155</v>
      </c>
      <c r="L805" s="54">
        <f>_xlfn.IFNA(_xlfn.XLOOKUP(Query1[[#This Row],[Contract Line Item Number (CLIN)]],'CPA New w POF'!$B$5:$B$3010,'CPA New w POF'!$Q$5:$Q$3010),"TBD")</f>
        <v>89.64</v>
      </c>
    </row>
    <row r="806" spans="1:12" x14ac:dyDescent="0.25">
      <c r="A806" t="s">
        <v>2792</v>
      </c>
      <c r="B806" t="str">
        <f>_xlfn.IFNA(_xlfn.XLOOKUP(Query1[[#This Row],[Contract Line Item Number (CLIN)]],'CPA New w POF'!$B$5:$B$3010,'CPA New w POF'!$C$5:$C$3010),"TBD")</f>
        <v>TR47APBWX88.4860A</v>
      </c>
      <c r="C806">
        <f>LEN(Query1[[#This Row],[CALCTRA Product Number]])</f>
        <v>17</v>
      </c>
      <c r="D806" t="s">
        <v>9</v>
      </c>
      <c r="E806" t="s">
        <v>2790</v>
      </c>
      <c r="F806" t="s">
        <v>356</v>
      </c>
      <c r="G806" t="s">
        <v>1119</v>
      </c>
      <c r="H806" t="s">
        <v>153</v>
      </c>
      <c r="I806" t="s">
        <v>154</v>
      </c>
      <c r="J806" t="s">
        <v>388</v>
      </c>
      <c r="K806" t="s">
        <v>155</v>
      </c>
      <c r="L806" s="54">
        <f>_xlfn.IFNA(_xlfn.XLOOKUP(Query1[[#This Row],[Contract Line Item Number (CLIN)]],'CPA New w POF'!$B$5:$B$3010,'CPA New w POF'!$Q$5:$Q$3010),"TBD")</f>
        <v>167.86</v>
      </c>
    </row>
    <row r="807" spans="1:12" x14ac:dyDescent="0.25">
      <c r="A807" t="s">
        <v>2794</v>
      </c>
      <c r="B807" t="str">
        <f>_xlfn.IFNA(_xlfn.XLOOKUP(Query1[[#This Row],[Contract Line Item Number (CLIN)]],'CPA New w POF'!$B$5:$B$3010,'CPA New w POF'!$C$5:$C$3010),"TBD")</f>
        <v>TR47APBWX88.5236A</v>
      </c>
      <c r="C807">
        <f>LEN(Query1[[#This Row],[CALCTRA Product Number]])</f>
        <v>17</v>
      </c>
      <c r="D807" t="s">
        <v>2795</v>
      </c>
      <c r="E807" t="s">
        <v>2796</v>
      </c>
      <c r="F807" t="s">
        <v>356</v>
      </c>
      <c r="G807" t="s">
        <v>2788</v>
      </c>
      <c r="H807" t="s">
        <v>153</v>
      </c>
      <c r="I807" t="s">
        <v>154</v>
      </c>
      <c r="J807" t="s">
        <v>388</v>
      </c>
      <c r="K807" t="s">
        <v>155</v>
      </c>
      <c r="L807" s="54">
        <f>_xlfn.IFNA(_xlfn.XLOOKUP(Query1[[#This Row],[Contract Line Item Number (CLIN)]],'CPA New w POF'!$B$5:$B$3010,'CPA New w POF'!$Q$5:$Q$3010),"TBD")</f>
        <v>113.45</v>
      </c>
    </row>
    <row r="808" spans="1:12" x14ac:dyDescent="0.25">
      <c r="A808" t="s">
        <v>2797</v>
      </c>
      <c r="B808" t="str">
        <f>_xlfn.IFNA(_xlfn.XLOOKUP(Query1[[#This Row],[Contract Line Item Number (CLIN)]],'CPA New w POF'!$B$5:$B$3010,'CPA New w POF'!$C$5:$C$3010),"TBD")</f>
        <v>TR47BPWBX86.2430A</v>
      </c>
      <c r="C808">
        <f>LEN(Query1[[#This Row],[CALCTRA Product Number]])</f>
        <v>17</v>
      </c>
      <c r="D808" t="s">
        <v>10</v>
      </c>
      <c r="E808" t="s">
        <v>2798</v>
      </c>
      <c r="F808" t="s">
        <v>356</v>
      </c>
      <c r="G808" t="s">
        <v>615</v>
      </c>
      <c r="H808" t="s">
        <v>153</v>
      </c>
      <c r="I808" t="s">
        <v>154</v>
      </c>
      <c r="J808" t="s">
        <v>381</v>
      </c>
      <c r="K808" t="s">
        <v>155</v>
      </c>
      <c r="L808" s="54">
        <f>_xlfn.IFNA(_xlfn.XLOOKUP(Query1[[#This Row],[Contract Line Item Number (CLIN)]],'CPA New w POF'!$B$5:$B$3010,'CPA New w POF'!$Q$5:$Q$3010),"TBD")</f>
        <v>42.88</v>
      </c>
    </row>
    <row r="809" spans="1:12" x14ac:dyDescent="0.25">
      <c r="A809" t="s">
        <v>2799</v>
      </c>
      <c r="B809" t="str">
        <f>_xlfn.IFNA(_xlfn.XLOOKUP(Query1[[#This Row],[Contract Line Item Number (CLIN)]],'CPA New w POF'!$B$5:$B$3010,'CPA New w POF'!$C$5:$C$3010),"TBD")</f>
        <v>TR47BPWBX86.3648A</v>
      </c>
      <c r="C809">
        <f>LEN(Query1[[#This Row],[CALCTRA Product Number]])</f>
        <v>17</v>
      </c>
      <c r="D809" t="s">
        <v>10</v>
      </c>
      <c r="E809" t="s">
        <v>2798</v>
      </c>
      <c r="F809" t="s">
        <v>356</v>
      </c>
      <c r="G809" t="s">
        <v>619</v>
      </c>
      <c r="H809" t="s">
        <v>153</v>
      </c>
      <c r="I809" t="s">
        <v>154</v>
      </c>
      <c r="J809" t="s">
        <v>381</v>
      </c>
      <c r="K809" t="s">
        <v>155</v>
      </c>
      <c r="L809" s="54">
        <f>_xlfn.IFNA(_xlfn.XLOOKUP(Query1[[#This Row],[Contract Line Item Number (CLIN)]],'CPA New w POF'!$B$5:$B$3010,'CPA New w POF'!$Q$5:$Q$3010),"TBD")</f>
        <v>89.64</v>
      </c>
    </row>
    <row r="810" spans="1:12" x14ac:dyDescent="0.25">
      <c r="A810" t="s">
        <v>2800</v>
      </c>
      <c r="B810" t="str">
        <f>_xlfn.IFNA(_xlfn.XLOOKUP(Query1[[#This Row],[Contract Line Item Number (CLIN)]],'CPA New w POF'!$B$5:$B$3010,'CPA New w POF'!$C$5:$C$3010),"TBD")</f>
        <v>TR47BPBWX88.4860A</v>
      </c>
      <c r="C810">
        <f>LEN(Query1[[#This Row],[CALCTRA Product Number]])</f>
        <v>17</v>
      </c>
      <c r="D810" t="s">
        <v>10</v>
      </c>
      <c r="E810" t="s">
        <v>2798</v>
      </c>
      <c r="F810" t="s">
        <v>356</v>
      </c>
      <c r="G810" t="s">
        <v>1119</v>
      </c>
      <c r="H810" t="s">
        <v>153</v>
      </c>
      <c r="I810" t="s">
        <v>154</v>
      </c>
      <c r="J810" t="s">
        <v>388</v>
      </c>
      <c r="K810" t="s">
        <v>155</v>
      </c>
      <c r="L810" s="54">
        <f>_xlfn.IFNA(_xlfn.XLOOKUP(Query1[[#This Row],[Contract Line Item Number (CLIN)]],'CPA New w POF'!$B$5:$B$3010,'CPA New w POF'!$Q$5:$Q$3010),"TBD")</f>
        <v>167.86</v>
      </c>
    </row>
    <row r="811" spans="1:12" x14ac:dyDescent="0.25">
      <c r="A811" t="s">
        <v>2802</v>
      </c>
      <c r="B811" t="str">
        <f>_xlfn.IFNA(_xlfn.XLOOKUP(Query1[[#This Row],[Contract Line Item Number (CLIN)]],'CPA New w POF'!$B$5:$B$3010,'CPA New w POF'!$C$5:$C$3010),"TBD")</f>
        <v>TR47CPWBX86.1830A</v>
      </c>
      <c r="C811">
        <f>LEN(Query1[[#This Row],[CALCTRA Product Number]])</f>
        <v>17</v>
      </c>
      <c r="D811" t="s">
        <v>64</v>
      </c>
      <c r="E811" t="s">
        <v>2790</v>
      </c>
      <c r="F811" t="s">
        <v>356</v>
      </c>
      <c r="G811" t="s">
        <v>2336</v>
      </c>
      <c r="H811" t="s">
        <v>153</v>
      </c>
      <c r="I811" t="s">
        <v>154</v>
      </c>
      <c r="J811" t="s">
        <v>381</v>
      </c>
      <c r="K811" t="s">
        <v>155</v>
      </c>
      <c r="L811" s="54">
        <f>_xlfn.IFNA(_xlfn.XLOOKUP(Query1[[#This Row],[Contract Line Item Number (CLIN)]],'CPA New w POF'!$B$5:$B$3010,'CPA New w POF'!$Q$5:$Q$3010),"TBD")</f>
        <v>35.22</v>
      </c>
    </row>
    <row r="812" spans="1:12" x14ac:dyDescent="0.25">
      <c r="A812" t="s">
        <v>2803</v>
      </c>
      <c r="B812" t="str">
        <f>_xlfn.IFNA(_xlfn.XLOOKUP(Query1[[#This Row],[Contract Line Item Number (CLIN)]],'CPA New w POF'!$B$5:$B$3010,'CPA New w POF'!$C$5:$C$3010),"TBD")</f>
        <v>TR480PWBX86.2430A</v>
      </c>
      <c r="C812">
        <f>LEN(Query1[[#This Row],[CALCTRA Product Number]])</f>
        <v>17</v>
      </c>
      <c r="D812" t="s">
        <v>11</v>
      </c>
      <c r="E812" t="s">
        <v>226</v>
      </c>
      <c r="F812" t="s">
        <v>356</v>
      </c>
      <c r="G812" t="s">
        <v>615</v>
      </c>
      <c r="H812" t="s">
        <v>153</v>
      </c>
      <c r="I812" t="s">
        <v>154</v>
      </c>
      <c r="J812" t="s">
        <v>381</v>
      </c>
      <c r="K812" t="s">
        <v>155</v>
      </c>
      <c r="L812" s="54">
        <f>_xlfn.IFNA(_xlfn.XLOOKUP(Query1[[#This Row],[Contract Line Item Number (CLIN)]],'CPA New w POF'!$B$5:$B$3010,'CPA New w POF'!$Q$5:$Q$3010),"TBD")</f>
        <v>42.88</v>
      </c>
    </row>
    <row r="813" spans="1:12" x14ac:dyDescent="0.25">
      <c r="A813" t="s">
        <v>2804</v>
      </c>
      <c r="B813" t="str">
        <f>_xlfn.IFNA(_xlfn.XLOOKUP(Query1[[#This Row],[Contract Line Item Number (CLIN)]],'CPA New w POF'!$B$5:$B$3010,'CPA New w POF'!$C$5:$C$3010),"TBD")</f>
        <v>TR480PWBX86.3648A</v>
      </c>
      <c r="C813">
        <f>LEN(Query1[[#This Row],[CALCTRA Product Number]])</f>
        <v>17</v>
      </c>
      <c r="D813" t="s">
        <v>11</v>
      </c>
      <c r="E813" t="s">
        <v>226</v>
      </c>
      <c r="F813" t="s">
        <v>356</v>
      </c>
      <c r="G813" t="s">
        <v>619</v>
      </c>
      <c r="H813" t="s">
        <v>153</v>
      </c>
      <c r="I813" t="s">
        <v>154</v>
      </c>
      <c r="J813" t="s">
        <v>381</v>
      </c>
      <c r="K813" t="s">
        <v>155</v>
      </c>
      <c r="L813" s="54">
        <f>_xlfn.IFNA(_xlfn.XLOOKUP(Query1[[#This Row],[Contract Line Item Number (CLIN)]],'CPA New w POF'!$B$5:$B$3010,'CPA New w POF'!$Q$5:$Q$3010),"TBD")</f>
        <v>89.64</v>
      </c>
    </row>
    <row r="814" spans="1:12" x14ac:dyDescent="0.25">
      <c r="A814" t="s">
        <v>2805</v>
      </c>
      <c r="B814" t="str">
        <f>_xlfn.IFNA(_xlfn.XLOOKUP(Query1[[#This Row],[Contract Line Item Number (CLIN)]],'CPA New w POF'!$B$5:$B$3010,'CPA New w POF'!$C$5:$C$3010),"TBD")</f>
        <v>TR480PBWX88.4860B</v>
      </c>
      <c r="C814">
        <f>LEN(Query1[[#This Row],[CALCTRA Product Number]])</f>
        <v>17</v>
      </c>
      <c r="D814" t="s">
        <v>11</v>
      </c>
      <c r="E814" t="s">
        <v>226</v>
      </c>
      <c r="F814" t="s">
        <v>356</v>
      </c>
      <c r="G814" t="s">
        <v>1119</v>
      </c>
      <c r="H814" t="s">
        <v>153</v>
      </c>
      <c r="I814" t="s">
        <v>154</v>
      </c>
      <c r="J814" t="s">
        <v>388</v>
      </c>
      <c r="K814" t="s">
        <v>155</v>
      </c>
      <c r="L814" s="54">
        <f>_xlfn.IFNA(_xlfn.XLOOKUP(Query1[[#This Row],[Contract Line Item Number (CLIN)]],'CPA New w POF'!$B$5:$B$3010,'CPA New w POF'!$Q$5:$Q$3010),"TBD")</f>
        <v>167.86</v>
      </c>
    </row>
    <row r="815" spans="1:12" x14ac:dyDescent="0.25">
      <c r="A815" t="s">
        <v>2807</v>
      </c>
      <c r="B815" t="str">
        <f>_xlfn.IFNA(_xlfn.XLOOKUP(Query1[[#This Row],[Contract Line Item Number (CLIN)]],'CPA New w POF'!$B$5:$B$3010,'CPA New w POF'!$C$5:$C$3010),"TBD")</f>
        <v>TR480PBWX86.1824A</v>
      </c>
      <c r="C815">
        <f>LEN(Query1[[#This Row],[CALCTRA Product Number]])</f>
        <v>17</v>
      </c>
      <c r="D815" t="s">
        <v>2808</v>
      </c>
      <c r="E815" t="s">
        <v>2809</v>
      </c>
      <c r="F815" t="s">
        <v>356</v>
      </c>
      <c r="G815" t="s">
        <v>1208</v>
      </c>
      <c r="H815" t="s">
        <v>153</v>
      </c>
      <c r="I815" t="s">
        <v>154</v>
      </c>
      <c r="J815" t="s">
        <v>381</v>
      </c>
      <c r="K815" t="s">
        <v>155</v>
      </c>
      <c r="L815" s="54">
        <f>_xlfn.IFNA(_xlfn.XLOOKUP(Query1[[#This Row],[Contract Line Item Number (CLIN)]],'CPA New w POF'!$B$5:$B$3010,'CPA New w POF'!$Q$5:$Q$3010),"TBD")</f>
        <v>29.56</v>
      </c>
    </row>
    <row r="816" spans="1:12" x14ac:dyDescent="0.25">
      <c r="A816" t="s">
        <v>2810</v>
      </c>
      <c r="B816" t="str">
        <f>_xlfn.IFNA(_xlfn.XLOOKUP(Query1[[#This Row],[Contract Line Item Number (CLIN)]],'CPA New w POF'!$B$5:$B$3010,'CPA New w POF'!$C$5:$C$3010),"TBD")</f>
        <v>TR480PBWX86.2430A</v>
      </c>
      <c r="C816">
        <f>LEN(Query1[[#This Row],[CALCTRA Product Number]])</f>
        <v>17</v>
      </c>
      <c r="D816" t="s">
        <v>2808</v>
      </c>
      <c r="E816" t="s">
        <v>2809</v>
      </c>
      <c r="F816" t="s">
        <v>356</v>
      </c>
      <c r="G816" t="s">
        <v>615</v>
      </c>
      <c r="H816" t="s">
        <v>153</v>
      </c>
      <c r="I816" t="s">
        <v>154</v>
      </c>
      <c r="J816" t="s">
        <v>381</v>
      </c>
      <c r="K816" t="s">
        <v>155</v>
      </c>
      <c r="L816" s="54">
        <f>_xlfn.IFNA(_xlfn.XLOOKUP(Query1[[#This Row],[Contract Line Item Number (CLIN)]],'CPA New w POF'!$B$5:$B$3010,'CPA New w POF'!$Q$5:$Q$3010),"TBD")</f>
        <v>43.16</v>
      </c>
    </row>
    <row r="817" spans="1:12" x14ac:dyDescent="0.25">
      <c r="A817" t="s">
        <v>2811</v>
      </c>
      <c r="B817" t="str">
        <f>_xlfn.IFNA(_xlfn.XLOOKUP(Query1[[#This Row],[Contract Line Item Number (CLIN)]],'CPA New w POF'!$B$5:$B$3010,'CPA New w POF'!$C$5:$C$3010),"TBD")</f>
        <v>TR480PBWX86.3648A</v>
      </c>
      <c r="C817">
        <f>LEN(Query1[[#This Row],[CALCTRA Product Number]])</f>
        <v>17</v>
      </c>
      <c r="D817" t="s">
        <v>2808</v>
      </c>
      <c r="E817" t="s">
        <v>2809</v>
      </c>
      <c r="F817" t="s">
        <v>356</v>
      </c>
      <c r="G817" t="s">
        <v>619</v>
      </c>
      <c r="H817" t="s">
        <v>153</v>
      </c>
      <c r="I817" t="s">
        <v>154</v>
      </c>
      <c r="J817" t="s">
        <v>381</v>
      </c>
      <c r="K817" t="s">
        <v>155</v>
      </c>
      <c r="L817" s="54">
        <f>_xlfn.IFNA(_xlfn.XLOOKUP(Query1[[#This Row],[Contract Line Item Number (CLIN)]],'CPA New w POF'!$B$5:$B$3010,'CPA New w POF'!$Q$5:$Q$3010),"TBD")</f>
        <v>89.64</v>
      </c>
    </row>
    <row r="818" spans="1:12" x14ac:dyDescent="0.25">
      <c r="A818" t="s">
        <v>2812</v>
      </c>
      <c r="B818" t="str">
        <f>_xlfn.IFNA(_xlfn.XLOOKUP(Query1[[#This Row],[Contract Line Item Number (CLIN)]],'CPA New w POF'!$B$5:$B$3010,'CPA New w POF'!$C$5:$C$3010),"TBD")</f>
        <v>TR480PBWX88.4860A</v>
      </c>
      <c r="C818">
        <f>LEN(Query1[[#This Row],[CALCTRA Product Number]])</f>
        <v>17</v>
      </c>
      <c r="D818" t="s">
        <v>2808</v>
      </c>
      <c r="E818" t="s">
        <v>2809</v>
      </c>
      <c r="F818" t="s">
        <v>356</v>
      </c>
      <c r="G818" t="s">
        <v>1119</v>
      </c>
      <c r="H818" t="s">
        <v>153</v>
      </c>
      <c r="I818" t="s">
        <v>154</v>
      </c>
      <c r="J818" t="s">
        <v>388</v>
      </c>
      <c r="K818" t="s">
        <v>155</v>
      </c>
      <c r="L818" s="54">
        <f>_xlfn.IFNA(_xlfn.XLOOKUP(Query1[[#This Row],[Contract Line Item Number (CLIN)]],'CPA New w POF'!$B$5:$B$3010,'CPA New w POF'!$Q$5:$Q$3010),"TBD")</f>
        <v>167.86</v>
      </c>
    </row>
    <row r="819" spans="1:12" x14ac:dyDescent="0.25">
      <c r="A819" t="s">
        <v>2813</v>
      </c>
      <c r="B819" t="str">
        <f>_xlfn.IFNA(_xlfn.XLOOKUP(Query1[[#This Row],[Contract Line Item Number (CLIN)]],'CPA New w POF'!$B$5:$B$3010,'CPA New w POF'!$C$5:$C$3010),"TBD")</f>
        <v>TR481PBWX86.2412A</v>
      </c>
      <c r="C819">
        <f>LEN(Query1[[#This Row],[CALCTRA Product Number]])</f>
        <v>17</v>
      </c>
      <c r="D819" t="s">
        <v>2814</v>
      </c>
      <c r="E819" t="s">
        <v>2815</v>
      </c>
      <c r="F819" t="s">
        <v>356</v>
      </c>
      <c r="G819" t="s">
        <v>786</v>
      </c>
      <c r="H819" t="s">
        <v>153</v>
      </c>
      <c r="I819" t="s">
        <v>154</v>
      </c>
      <c r="J819" t="s">
        <v>381</v>
      </c>
      <c r="K819" t="s">
        <v>155</v>
      </c>
      <c r="L819" s="54">
        <f>_xlfn.IFNA(_xlfn.XLOOKUP(Query1[[#This Row],[Contract Line Item Number (CLIN)]],'CPA New w POF'!$B$5:$B$3010,'CPA New w POF'!$Q$5:$Q$3010),"TBD")</f>
        <v>19.63</v>
      </c>
    </row>
    <row r="820" spans="1:12" x14ac:dyDescent="0.25">
      <c r="A820" t="s">
        <v>2816</v>
      </c>
      <c r="B820" t="str">
        <f>_xlfn.IFNA(_xlfn.XLOOKUP(Query1[[#This Row],[Contract Line Item Number (CLIN)]],'CPA New w POF'!$B$5:$B$3010,'CPA New w POF'!$C$5:$C$3010),"TBD")</f>
        <v>TR481PBWX86.3618A</v>
      </c>
      <c r="C820">
        <f>LEN(Query1[[#This Row],[CALCTRA Product Number]])</f>
        <v>17</v>
      </c>
      <c r="D820" t="s">
        <v>2814</v>
      </c>
      <c r="E820" t="s">
        <v>2815</v>
      </c>
      <c r="F820" t="s">
        <v>356</v>
      </c>
      <c r="G820" t="s">
        <v>966</v>
      </c>
      <c r="H820" t="s">
        <v>153</v>
      </c>
      <c r="I820" t="s">
        <v>154</v>
      </c>
      <c r="J820" t="s">
        <v>381</v>
      </c>
      <c r="K820" t="s">
        <v>155</v>
      </c>
      <c r="L820" s="54">
        <f>_xlfn.IFNA(_xlfn.XLOOKUP(Query1[[#This Row],[Contract Line Item Number (CLIN)]],'CPA New w POF'!$B$5:$B$3010,'CPA New w POF'!$Q$5:$Q$3010),"TBD")</f>
        <v>38.630000000000003</v>
      </c>
    </row>
    <row r="821" spans="1:12" x14ac:dyDescent="0.25">
      <c r="A821" t="s">
        <v>2817</v>
      </c>
      <c r="B821" t="str">
        <f>_xlfn.IFNA(_xlfn.XLOOKUP(Query1[[#This Row],[Contract Line Item Number (CLIN)]],'CPA New w POF'!$B$5:$B$3010,'CPA New w POF'!$C$5:$C$3010),"TBD")</f>
        <v>TR481PBWX88.4824A</v>
      </c>
      <c r="C821">
        <f>LEN(Query1[[#This Row],[CALCTRA Product Number]])</f>
        <v>17</v>
      </c>
      <c r="D821" t="s">
        <v>2814</v>
      </c>
      <c r="E821" t="s">
        <v>2815</v>
      </c>
      <c r="F821" t="s">
        <v>356</v>
      </c>
      <c r="G821" t="s">
        <v>1908</v>
      </c>
      <c r="H821" t="s">
        <v>153</v>
      </c>
      <c r="I821" t="s">
        <v>154</v>
      </c>
      <c r="J821" t="s">
        <v>388</v>
      </c>
      <c r="K821" t="s">
        <v>155</v>
      </c>
      <c r="L821" s="54">
        <f>_xlfn.IFNA(_xlfn.XLOOKUP(Query1[[#This Row],[Contract Line Item Number (CLIN)]],'CPA New w POF'!$B$5:$B$3010,'CPA New w POF'!$Q$5:$Q$3010),"TBD")</f>
        <v>72.63</v>
      </c>
    </row>
    <row r="822" spans="1:12" x14ac:dyDescent="0.25">
      <c r="A822" t="s">
        <v>2822</v>
      </c>
      <c r="B822" t="str">
        <f>_xlfn.IFNA(_xlfn.XLOOKUP(Query1[[#This Row],[Contract Line Item Number (CLIN)]],'CPA New w POF'!$B$5:$B$3010,'CPA New w POF'!$C$5:$C$3010),"TBD")</f>
        <v>TR482PBWX86.2430A</v>
      </c>
      <c r="C822">
        <f>LEN(Query1[[#This Row],[CALCTRA Product Number]])</f>
        <v>17</v>
      </c>
      <c r="D822" t="s">
        <v>2819</v>
      </c>
      <c r="E822" t="s">
        <v>2820</v>
      </c>
      <c r="F822" t="s">
        <v>356</v>
      </c>
      <c r="G822" t="s">
        <v>615</v>
      </c>
      <c r="H822" t="s">
        <v>153</v>
      </c>
      <c r="I822" t="s">
        <v>154</v>
      </c>
      <c r="J822" t="s">
        <v>381</v>
      </c>
      <c r="K822" t="s">
        <v>155</v>
      </c>
      <c r="L822" s="54">
        <f>_xlfn.IFNA(_xlfn.XLOOKUP(Query1[[#This Row],[Contract Line Item Number (CLIN)]],'CPA New w POF'!$B$5:$B$3010,'CPA New w POF'!$Q$5:$Q$3010),"TBD")</f>
        <v>44.29</v>
      </c>
    </row>
    <row r="823" spans="1:12" x14ac:dyDescent="0.25">
      <c r="A823" t="s">
        <v>2823</v>
      </c>
      <c r="B823" t="str">
        <f>_xlfn.IFNA(_xlfn.XLOOKUP(Query1[[#This Row],[Contract Line Item Number (CLIN)]],'CPA New w POF'!$B$5:$B$3010,'CPA New w POF'!$C$5:$C$3010),"TBD")</f>
        <v>TR482PBWX86.3648A</v>
      </c>
      <c r="C823">
        <f>LEN(Query1[[#This Row],[CALCTRA Product Number]])</f>
        <v>17</v>
      </c>
      <c r="D823" t="s">
        <v>2819</v>
      </c>
      <c r="E823" t="s">
        <v>2820</v>
      </c>
      <c r="F823" t="s">
        <v>356</v>
      </c>
      <c r="G823" t="s">
        <v>619</v>
      </c>
      <c r="H823" t="s">
        <v>153</v>
      </c>
      <c r="I823" t="s">
        <v>154</v>
      </c>
      <c r="J823" t="s">
        <v>381</v>
      </c>
      <c r="K823" t="s">
        <v>155</v>
      </c>
      <c r="L823" s="54">
        <f>_xlfn.IFNA(_xlfn.XLOOKUP(Query1[[#This Row],[Contract Line Item Number (CLIN)]],'CPA New w POF'!$B$5:$B$3010,'CPA New w POF'!$Q$5:$Q$3010),"TBD")</f>
        <v>89.64</v>
      </c>
    </row>
    <row r="824" spans="1:12" x14ac:dyDescent="0.25">
      <c r="A824" t="s">
        <v>2824</v>
      </c>
      <c r="B824" t="str">
        <f>_xlfn.IFNA(_xlfn.XLOOKUP(Query1[[#This Row],[Contract Line Item Number (CLIN)]],'CPA New w POF'!$B$5:$B$3010,'CPA New w POF'!$C$5:$C$3010),"TBD")</f>
        <v>TR48APWBX86.2430A</v>
      </c>
      <c r="C824">
        <f>LEN(Query1[[#This Row],[CALCTRA Product Number]])</f>
        <v>17</v>
      </c>
      <c r="D824" t="s">
        <v>12</v>
      </c>
      <c r="E824" t="s">
        <v>2825</v>
      </c>
      <c r="F824" t="s">
        <v>356</v>
      </c>
      <c r="G824" t="s">
        <v>615</v>
      </c>
      <c r="H824" t="s">
        <v>153</v>
      </c>
      <c r="I824" t="s">
        <v>154</v>
      </c>
      <c r="J824" t="s">
        <v>381</v>
      </c>
      <c r="K824" t="s">
        <v>155</v>
      </c>
      <c r="L824" s="54">
        <f>_xlfn.IFNA(_xlfn.XLOOKUP(Query1[[#This Row],[Contract Line Item Number (CLIN)]],'CPA New w POF'!$B$5:$B$3010,'CPA New w POF'!$Q$5:$Q$3010),"TBD")</f>
        <v>42.88</v>
      </c>
    </row>
    <row r="825" spans="1:12" x14ac:dyDescent="0.25">
      <c r="A825" t="s">
        <v>2826</v>
      </c>
      <c r="B825" t="str">
        <f>_xlfn.IFNA(_xlfn.XLOOKUP(Query1[[#This Row],[Contract Line Item Number (CLIN)]],'CPA New w POF'!$B$5:$B$3010,'CPA New w POF'!$C$5:$C$3010),"TBD")</f>
        <v>TR48APWBX86.3648A</v>
      </c>
      <c r="C825">
        <f>LEN(Query1[[#This Row],[CALCTRA Product Number]])</f>
        <v>17</v>
      </c>
      <c r="D825" t="s">
        <v>12</v>
      </c>
      <c r="E825" t="s">
        <v>2825</v>
      </c>
      <c r="F825" t="s">
        <v>356</v>
      </c>
      <c r="G825" t="s">
        <v>619</v>
      </c>
      <c r="H825" t="s">
        <v>153</v>
      </c>
      <c r="I825" t="s">
        <v>154</v>
      </c>
      <c r="J825" t="s">
        <v>381</v>
      </c>
      <c r="K825" t="s">
        <v>155</v>
      </c>
      <c r="L825" s="54">
        <f>_xlfn.IFNA(_xlfn.XLOOKUP(Query1[[#This Row],[Contract Line Item Number (CLIN)]],'CPA New w POF'!$B$5:$B$3010,'CPA New w POF'!$Q$5:$Q$3010),"TBD")</f>
        <v>89.64</v>
      </c>
    </row>
    <row r="826" spans="1:12" x14ac:dyDescent="0.25">
      <c r="A826" t="s">
        <v>2827</v>
      </c>
      <c r="B826" t="str">
        <f>_xlfn.IFNA(_xlfn.XLOOKUP(Query1[[#This Row],[Contract Line Item Number (CLIN)]],'CPA New w POF'!$B$5:$B$3010,'CPA New w POF'!$C$5:$C$3010),"TBD")</f>
        <v>TR48APBWX88.4860A</v>
      </c>
      <c r="C826">
        <f>LEN(Query1[[#This Row],[CALCTRA Product Number]])</f>
        <v>17</v>
      </c>
      <c r="D826" t="s">
        <v>12</v>
      </c>
      <c r="E826" t="s">
        <v>2825</v>
      </c>
      <c r="F826" t="s">
        <v>356</v>
      </c>
      <c r="G826" t="s">
        <v>1119</v>
      </c>
      <c r="H826" t="s">
        <v>153</v>
      </c>
      <c r="I826" t="s">
        <v>154</v>
      </c>
      <c r="J826" t="s">
        <v>388</v>
      </c>
      <c r="K826" t="s">
        <v>155</v>
      </c>
      <c r="L826" s="54">
        <f>_xlfn.IFNA(_xlfn.XLOOKUP(Query1[[#This Row],[Contract Line Item Number (CLIN)]],'CPA New w POF'!$B$5:$B$3010,'CPA New w POF'!$Q$5:$Q$3010),"TBD")</f>
        <v>167.86</v>
      </c>
    </row>
    <row r="827" spans="1:12" x14ac:dyDescent="0.25">
      <c r="A827" t="s">
        <v>2829</v>
      </c>
      <c r="B827" t="str">
        <f>_xlfn.IFNA(_xlfn.XLOOKUP(Query1[[#This Row],[Contract Line Item Number (CLIN)]],'CPA New w POF'!$B$5:$B$3010,'CPA New w POF'!$C$5:$C$3010),"TBD")</f>
        <v>TR48BPWBX86.2430A</v>
      </c>
      <c r="C827">
        <f>LEN(Query1[[#This Row],[CALCTRA Product Number]])</f>
        <v>17</v>
      </c>
      <c r="D827" t="s">
        <v>13</v>
      </c>
      <c r="E827" t="s">
        <v>2830</v>
      </c>
      <c r="F827" t="s">
        <v>356</v>
      </c>
      <c r="G827" t="s">
        <v>615</v>
      </c>
      <c r="H827" t="s">
        <v>153</v>
      </c>
      <c r="I827" t="s">
        <v>154</v>
      </c>
      <c r="J827" t="s">
        <v>381</v>
      </c>
      <c r="K827" t="s">
        <v>155</v>
      </c>
      <c r="L827" s="54">
        <f>_xlfn.IFNA(_xlfn.XLOOKUP(Query1[[#This Row],[Contract Line Item Number (CLIN)]],'CPA New w POF'!$B$5:$B$3010,'CPA New w POF'!$Q$5:$Q$3010),"TBD")</f>
        <v>42.88</v>
      </c>
    </row>
    <row r="828" spans="1:12" x14ac:dyDescent="0.25">
      <c r="A828" t="s">
        <v>2831</v>
      </c>
      <c r="B828" t="str">
        <f>_xlfn.IFNA(_xlfn.XLOOKUP(Query1[[#This Row],[Contract Line Item Number (CLIN)]],'CPA New w POF'!$B$5:$B$3010,'CPA New w POF'!$C$5:$C$3010),"TBD")</f>
        <v>TR48BPWBX86.3648A</v>
      </c>
      <c r="C828">
        <f>LEN(Query1[[#This Row],[CALCTRA Product Number]])</f>
        <v>17</v>
      </c>
      <c r="D828" t="s">
        <v>13</v>
      </c>
      <c r="E828" t="s">
        <v>2830</v>
      </c>
      <c r="F828" t="s">
        <v>356</v>
      </c>
      <c r="G828" t="s">
        <v>619</v>
      </c>
      <c r="H828" t="s">
        <v>153</v>
      </c>
      <c r="I828" t="s">
        <v>154</v>
      </c>
      <c r="J828" t="s">
        <v>381</v>
      </c>
      <c r="K828" t="s">
        <v>155</v>
      </c>
      <c r="L828" s="54">
        <f>_xlfn.IFNA(_xlfn.XLOOKUP(Query1[[#This Row],[Contract Line Item Number (CLIN)]],'CPA New w POF'!$B$5:$B$3010,'CPA New w POF'!$Q$5:$Q$3010),"TBD")</f>
        <v>89.64</v>
      </c>
    </row>
    <row r="829" spans="1:12" x14ac:dyDescent="0.25">
      <c r="A829" t="s">
        <v>2832</v>
      </c>
      <c r="B829" t="str">
        <f>_xlfn.IFNA(_xlfn.XLOOKUP(Query1[[#This Row],[Contract Line Item Number (CLIN)]],'CPA New w POF'!$B$5:$B$3010,'CPA New w POF'!$C$5:$C$3010),"TBD")</f>
        <v>TR48BPBWX88.4860A</v>
      </c>
      <c r="C829">
        <f>LEN(Query1[[#This Row],[CALCTRA Product Number]])</f>
        <v>17</v>
      </c>
      <c r="D829" t="s">
        <v>13</v>
      </c>
      <c r="E829" t="s">
        <v>2830</v>
      </c>
      <c r="F829" t="s">
        <v>356</v>
      </c>
      <c r="G829" t="s">
        <v>1119</v>
      </c>
      <c r="H829" t="s">
        <v>153</v>
      </c>
      <c r="I829" t="s">
        <v>154</v>
      </c>
      <c r="J829" t="s">
        <v>388</v>
      </c>
      <c r="K829" t="s">
        <v>155</v>
      </c>
      <c r="L829" s="54">
        <f>_xlfn.IFNA(_xlfn.XLOOKUP(Query1[[#This Row],[Contract Line Item Number (CLIN)]],'CPA New w POF'!$B$5:$B$3010,'CPA New w POF'!$Q$5:$Q$3010),"TBD")</f>
        <v>167.86</v>
      </c>
    </row>
    <row r="830" spans="1:12" x14ac:dyDescent="0.25">
      <c r="A830" t="s">
        <v>2834</v>
      </c>
      <c r="B830" t="str">
        <f>_xlfn.IFNA(_xlfn.XLOOKUP(Query1[[#This Row],[Contract Line Item Number (CLIN)]],'CPA New w POF'!$B$5:$B$3010,'CPA New w POF'!$C$5:$C$3010),"TBD")</f>
        <v>TR48CPWBX86.1830A</v>
      </c>
      <c r="C830">
        <f>LEN(Query1[[#This Row],[CALCTRA Product Number]])</f>
        <v>17</v>
      </c>
      <c r="D830" t="s">
        <v>2835</v>
      </c>
      <c r="E830" t="s">
        <v>227</v>
      </c>
      <c r="F830" t="s">
        <v>356</v>
      </c>
      <c r="G830" t="s">
        <v>2336</v>
      </c>
      <c r="H830" t="s">
        <v>153</v>
      </c>
      <c r="I830" t="s">
        <v>154</v>
      </c>
      <c r="J830" t="s">
        <v>381</v>
      </c>
      <c r="K830" t="s">
        <v>155</v>
      </c>
      <c r="L830" s="54">
        <f>_xlfn.IFNA(_xlfn.XLOOKUP(Query1[[#This Row],[Contract Line Item Number (CLIN)]],'CPA New w POF'!$B$5:$B$3010,'CPA New w POF'!$Q$5:$Q$3010),"TBD")</f>
        <v>35.22</v>
      </c>
    </row>
    <row r="831" spans="1:12" x14ac:dyDescent="0.25">
      <c r="A831" t="s">
        <v>2836</v>
      </c>
      <c r="B831" t="str">
        <f>_xlfn.IFNA(_xlfn.XLOOKUP(Query1[[#This Row],[Contract Line Item Number (CLIN)]],'CPA New w POF'!$B$5:$B$3010,'CPA New w POF'!$C$5:$C$3010),"TBD")</f>
        <v>TR490PWBX86.2430A</v>
      </c>
      <c r="C831">
        <f>LEN(Query1[[#This Row],[CALCTRA Product Number]])</f>
        <v>17</v>
      </c>
      <c r="D831" t="s">
        <v>14</v>
      </c>
      <c r="E831" t="s">
        <v>228</v>
      </c>
      <c r="F831" t="s">
        <v>356</v>
      </c>
      <c r="G831" t="s">
        <v>615</v>
      </c>
      <c r="H831" t="s">
        <v>153</v>
      </c>
      <c r="I831" t="s">
        <v>154</v>
      </c>
      <c r="J831" t="s">
        <v>381</v>
      </c>
      <c r="K831" t="s">
        <v>155</v>
      </c>
      <c r="L831" s="54">
        <f>_xlfn.IFNA(_xlfn.XLOOKUP(Query1[[#This Row],[Contract Line Item Number (CLIN)]],'CPA New w POF'!$B$5:$B$3010,'CPA New w POF'!$Q$5:$Q$3010),"TBD")</f>
        <v>42.88</v>
      </c>
    </row>
    <row r="832" spans="1:12" x14ac:dyDescent="0.25">
      <c r="A832" t="s">
        <v>2837</v>
      </c>
      <c r="B832" t="str">
        <f>_xlfn.IFNA(_xlfn.XLOOKUP(Query1[[#This Row],[Contract Line Item Number (CLIN)]],'CPA New w POF'!$B$5:$B$3010,'CPA New w POF'!$C$5:$C$3010),"TBD")</f>
        <v>TR490PBWX86.3648A</v>
      </c>
      <c r="C832">
        <f>LEN(Query1[[#This Row],[CALCTRA Product Number]])</f>
        <v>17</v>
      </c>
      <c r="D832" t="s">
        <v>14</v>
      </c>
      <c r="E832" t="s">
        <v>228</v>
      </c>
      <c r="F832" t="s">
        <v>356</v>
      </c>
      <c r="G832" t="s">
        <v>619</v>
      </c>
      <c r="H832" t="s">
        <v>153</v>
      </c>
      <c r="I832" t="s">
        <v>154</v>
      </c>
      <c r="J832" t="s">
        <v>381</v>
      </c>
      <c r="K832" t="s">
        <v>155</v>
      </c>
      <c r="L832" s="54">
        <f>_xlfn.IFNA(_xlfn.XLOOKUP(Query1[[#This Row],[Contract Line Item Number (CLIN)]],'CPA New w POF'!$B$5:$B$3010,'CPA New w POF'!$Q$5:$Q$3010),"TBD")</f>
        <v>90.77</v>
      </c>
    </row>
    <row r="833" spans="1:12" x14ac:dyDescent="0.25">
      <c r="A833" t="s">
        <v>2838</v>
      </c>
      <c r="B833" t="str">
        <f>_xlfn.IFNA(_xlfn.XLOOKUP(Query1[[#This Row],[Contract Line Item Number (CLIN)]],'CPA New w POF'!$B$5:$B$3010,'CPA New w POF'!$C$5:$C$3010),"TBD")</f>
        <v>TR490PBWX88.4848A</v>
      </c>
      <c r="C833">
        <f>LEN(Query1[[#This Row],[CALCTRA Product Number]])</f>
        <v>17</v>
      </c>
      <c r="D833" t="s">
        <v>14</v>
      </c>
      <c r="E833" t="s">
        <v>228</v>
      </c>
      <c r="F833" t="s">
        <v>356</v>
      </c>
      <c r="G833" t="s">
        <v>374</v>
      </c>
      <c r="H833" t="s">
        <v>153</v>
      </c>
      <c r="I833" t="s">
        <v>154</v>
      </c>
      <c r="J833" t="s">
        <v>388</v>
      </c>
      <c r="K833" t="s">
        <v>155</v>
      </c>
      <c r="L833" s="54">
        <f>_xlfn.IFNA(_xlfn.XLOOKUP(Query1[[#This Row],[Contract Line Item Number (CLIN)]],'CPA New w POF'!$B$5:$B$3010,'CPA New w POF'!$Q$5:$Q$3010),"TBD")</f>
        <v>167.86</v>
      </c>
    </row>
    <row r="834" spans="1:12" x14ac:dyDescent="0.25">
      <c r="A834" t="s">
        <v>2844</v>
      </c>
      <c r="B834" t="str">
        <f>_xlfn.IFNA(_xlfn.XLOOKUP(Query1[[#This Row],[Contract Line Item Number (CLIN)]],'CPA New w POF'!$B$5:$B$3010,'CPA New w POF'!$C$5:$C$3010),"TBD")</f>
        <v>TR490PBWX86.4218A</v>
      </c>
      <c r="C834">
        <f>LEN(Query1[[#This Row],[CALCTRA Product Number]])</f>
        <v>17</v>
      </c>
      <c r="D834" t="s">
        <v>2841</v>
      </c>
      <c r="E834" t="s">
        <v>2842</v>
      </c>
      <c r="F834" t="s">
        <v>356</v>
      </c>
      <c r="G834" t="s">
        <v>843</v>
      </c>
      <c r="H834" t="s">
        <v>153</v>
      </c>
      <c r="I834" t="s">
        <v>154</v>
      </c>
      <c r="J834" t="s">
        <v>381</v>
      </c>
      <c r="K834" t="s">
        <v>155</v>
      </c>
      <c r="L834" s="54">
        <f>_xlfn.IFNA(_xlfn.XLOOKUP(Query1[[#This Row],[Contract Line Item Number (CLIN)]],'CPA New w POF'!$B$5:$B$3010,'CPA New w POF'!$Q$5:$Q$3010),"TBD")</f>
        <v>45.42</v>
      </c>
    </row>
    <row r="835" spans="1:12" x14ac:dyDescent="0.25">
      <c r="A835" t="s">
        <v>2849</v>
      </c>
      <c r="B835" t="str">
        <f>_xlfn.IFNA(_xlfn.XLOOKUP(Query1[[#This Row],[Contract Line Item Number (CLIN)]],'CPA New w POF'!$B$5:$B$3010,'CPA New w POF'!$C$5:$C$3010),"TBD")</f>
        <v>TR510PRWX86.3636A</v>
      </c>
      <c r="C835">
        <f>LEN(Query1[[#This Row],[CALCTRA Product Number]])</f>
        <v>17</v>
      </c>
      <c r="D835" t="s">
        <v>2847</v>
      </c>
      <c r="E835" t="s">
        <v>2848</v>
      </c>
      <c r="F835" t="s">
        <v>356</v>
      </c>
      <c r="G835" t="s">
        <v>380</v>
      </c>
      <c r="H835" t="s">
        <v>1840</v>
      </c>
      <c r="I835" t="s">
        <v>154</v>
      </c>
      <c r="J835" t="s">
        <v>381</v>
      </c>
      <c r="K835" t="s">
        <v>155</v>
      </c>
      <c r="L835" s="54">
        <f>_xlfn.IFNA(_xlfn.XLOOKUP(Query1[[#This Row],[Contract Line Item Number (CLIN)]],'CPA New w POF'!$B$5:$B$3010,'CPA New w POF'!$Q$5:$Q$3010),"TBD")</f>
        <v>88.51</v>
      </c>
    </row>
    <row r="836" spans="1:12" x14ac:dyDescent="0.25">
      <c r="A836" t="s">
        <v>2850</v>
      </c>
      <c r="B836" t="str">
        <f>_xlfn.IFNA(_xlfn.XLOOKUP(Query1[[#This Row],[Contract Line Item Number (CLIN)]],'CPA New w POF'!$B$5:$B$3010,'CPA New w POF'!$C$5:$C$3010),"TBD")</f>
        <v>TR510PRWX88.4848A</v>
      </c>
      <c r="C836">
        <f>LEN(Query1[[#This Row],[CALCTRA Product Number]])</f>
        <v>17</v>
      </c>
      <c r="D836" t="s">
        <v>2847</v>
      </c>
      <c r="E836" t="s">
        <v>2848</v>
      </c>
      <c r="F836" t="s">
        <v>356</v>
      </c>
      <c r="G836" t="s">
        <v>374</v>
      </c>
      <c r="H836" t="s">
        <v>1840</v>
      </c>
      <c r="I836" t="s">
        <v>154</v>
      </c>
      <c r="J836" t="s">
        <v>388</v>
      </c>
      <c r="K836" t="s">
        <v>155</v>
      </c>
      <c r="L836" s="54">
        <f>_xlfn.IFNA(_xlfn.XLOOKUP(Query1[[#This Row],[Contract Line Item Number (CLIN)]],'CPA New w POF'!$B$5:$B$3010,'CPA New w POF'!$Q$5:$Q$3010),"TBD")</f>
        <v>166.73</v>
      </c>
    </row>
    <row r="837" spans="1:12" x14ac:dyDescent="0.25">
      <c r="A837" t="s">
        <v>2851</v>
      </c>
      <c r="B837" t="str">
        <f>_xlfn.IFNA(_xlfn.XLOOKUP(Query1[[#This Row],[Contract Line Item Number (CLIN)]],'CPA New w POF'!$B$5:$B$3010,'CPA New w POF'!$C$5:$C$3010),"TBD")</f>
        <v>TR510PBWX86.3036A</v>
      </c>
      <c r="C837">
        <f>LEN(Query1[[#This Row],[CALCTRA Product Number]])</f>
        <v>17</v>
      </c>
      <c r="D837" t="s">
        <v>2852</v>
      </c>
      <c r="E837" t="s">
        <v>2853</v>
      </c>
      <c r="F837" t="s">
        <v>356</v>
      </c>
      <c r="G837" t="s">
        <v>617</v>
      </c>
      <c r="H837" t="s">
        <v>153</v>
      </c>
      <c r="I837" t="s">
        <v>154</v>
      </c>
      <c r="J837" t="s">
        <v>381</v>
      </c>
      <c r="K837" t="s">
        <v>155</v>
      </c>
      <c r="L837" s="54">
        <f>_xlfn.IFNA(_xlfn.XLOOKUP(Query1[[#This Row],[Contract Line Item Number (CLIN)]],'CPA New w POF'!$B$5:$B$3010,'CPA New w POF'!$Q$5:$Q$3010),"TBD")</f>
        <v>60.16</v>
      </c>
    </row>
    <row r="838" spans="1:12" x14ac:dyDescent="0.25">
      <c r="A838" t="s">
        <v>2854</v>
      </c>
      <c r="B838" t="str">
        <f>_xlfn.IFNA(_xlfn.XLOOKUP(Query1[[#This Row],[Contract Line Item Number (CLIN)]],'CPA New w POF'!$B$5:$B$3010,'CPA New w POF'!$C$5:$C$3010),"TBD")</f>
        <v>TR510PBWX86.3018A</v>
      </c>
      <c r="C838">
        <f>LEN(Query1[[#This Row],[CALCTRA Product Number]])</f>
        <v>17</v>
      </c>
      <c r="D838" t="s">
        <v>81</v>
      </c>
      <c r="E838" t="s">
        <v>241</v>
      </c>
      <c r="F838" t="s">
        <v>356</v>
      </c>
      <c r="G838" t="s">
        <v>468</v>
      </c>
      <c r="H838" t="s">
        <v>153</v>
      </c>
      <c r="I838" t="s">
        <v>154</v>
      </c>
      <c r="J838" t="s">
        <v>381</v>
      </c>
      <c r="K838" t="s">
        <v>155</v>
      </c>
      <c r="L838" s="54">
        <f>_xlfn.IFNA(_xlfn.XLOOKUP(Query1[[#This Row],[Contract Line Item Number (CLIN)]],'CPA New w POF'!$B$5:$B$3010,'CPA New w POF'!$Q$5:$Q$3010),"TBD")</f>
        <v>35.22</v>
      </c>
    </row>
    <row r="839" spans="1:12" x14ac:dyDescent="0.25">
      <c r="A839" t="s">
        <v>2855</v>
      </c>
      <c r="B839" t="str">
        <f>_xlfn.IFNA(_xlfn.XLOOKUP(Query1[[#This Row],[Contract Line Item Number (CLIN)]],'CPA New w POF'!$B$5:$B$3010,'CPA New w POF'!$C$5:$C$3010),"TBD")</f>
        <v>TR510PBWX86.2412A</v>
      </c>
      <c r="C839">
        <f>LEN(Query1[[#This Row],[CALCTRA Product Number]])</f>
        <v>17</v>
      </c>
      <c r="D839" t="s">
        <v>134</v>
      </c>
      <c r="E839" t="s">
        <v>243</v>
      </c>
      <c r="F839" t="s">
        <v>356</v>
      </c>
      <c r="G839" t="s">
        <v>786</v>
      </c>
      <c r="H839" t="s">
        <v>153</v>
      </c>
      <c r="I839" t="s">
        <v>154</v>
      </c>
      <c r="J839" t="s">
        <v>381</v>
      </c>
      <c r="K839" t="s">
        <v>155</v>
      </c>
      <c r="L839" s="54">
        <f>_xlfn.IFNA(_xlfn.XLOOKUP(Query1[[#This Row],[Contract Line Item Number (CLIN)]],'CPA New w POF'!$B$5:$B$3010,'CPA New w POF'!$Q$5:$Q$3010),"TBD")</f>
        <v>19.350000000000001</v>
      </c>
    </row>
    <row r="840" spans="1:12" x14ac:dyDescent="0.25">
      <c r="A840" t="s">
        <v>2857</v>
      </c>
      <c r="B840" t="str">
        <f>_xlfn.IFNA(_xlfn.XLOOKUP(Query1[[#This Row],[Contract Line Item Number (CLIN)]],'CPA New w POF'!$B$5:$B$3010,'CPA New w POF'!$C$5:$C$3010),"TBD")</f>
        <v>TR511PBWX86.3024A</v>
      </c>
      <c r="C840">
        <f>LEN(Query1[[#This Row],[CALCTRA Product Number]])</f>
        <v>17</v>
      </c>
      <c r="D840" t="s">
        <v>50</v>
      </c>
      <c r="E840" t="s">
        <v>244</v>
      </c>
      <c r="F840" t="s">
        <v>356</v>
      </c>
      <c r="G840" t="s">
        <v>613</v>
      </c>
      <c r="H840" t="s">
        <v>153</v>
      </c>
      <c r="I840" t="s">
        <v>154</v>
      </c>
      <c r="J840" t="s">
        <v>381</v>
      </c>
      <c r="K840" t="s">
        <v>155</v>
      </c>
      <c r="L840" s="54">
        <f>_xlfn.IFNA(_xlfn.XLOOKUP(Query1[[#This Row],[Contract Line Item Number (CLIN)]],'CPA New w POF'!$B$5:$B$3010,'CPA New w POF'!$Q$5:$Q$3010),"TBD")</f>
        <v>43.16</v>
      </c>
    </row>
    <row r="841" spans="1:12" x14ac:dyDescent="0.25">
      <c r="A841" t="s">
        <v>2864</v>
      </c>
      <c r="B841" t="str">
        <f>_xlfn.IFNA(_xlfn.XLOOKUP(Query1[[#This Row],[Contract Line Item Number (CLIN)]],'CPA New w POF'!$B$5:$B$3010,'CPA New w POF'!$C$5:$C$3010),"TBD")</f>
        <v>TR51APWRX16.4230A</v>
      </c>
      <c r="C841">
        <f>LEN(Query1[[#This Row],[CALCTRA Product Number]])</f>
        <v>17</v>
      </c>
      <c r="D841" t="s">
        <v>2861</v>
      </c>
      <c r="E841" t="s">
        <v>2862</v>
      </c>
      <c r="F841" t="s">
        <v>356</v>
      </c>
      <c r="G841" t="s">
        <v>1880</v>
      </c>
      <c r="H841" t="s">
        <v>2001</v>
      </c>
      <c r="I841" t="s">
        <v>376</v>
      </c>
      <c r="J841" t="s">
        <v>381</v>
      </c>
      <c r="K841" t="s">
        <v>155</v>
      </c>
      <c r="L841" s="54">
        <f>_xlfn.IFNA(_xlfn.XLOOKUP(Query1[[#This Row],[Contract Line Item Number (CLIN)]],'CPA New w POF'!$B$5:$B$3010,'CPA New w POF'!$Q$5:$Q$3010),"TBD")</f>
        <v>90.77</v>
      </c>
    </row>
    <row r="842" spans="1:12" x14ac:dyDescent="0.25">
      <c r="A842" t="s">
        <v>2865</v>
      </c>
      <c r="B842" t="str">
        <f>_xlfn.IFNA(_xlfn.XLOOKUP(Query1[[#This Row],[Contract Line Item Number (CLIN)]],'CPA New w POF'!$B$5:$B$3010,'CPA New w POF'!$C$5:$C$3010),"TBD")</f>
        <v>TR51BPWRX16.1218A</v>
      </c>
      <c r="C842">
        <f>LEN(Query1[[#This Row],[CALCTRA Product Number]])</f>
        <v>17</v>
      </c>
      <c r="D842" t="s">
        <v>2866</v>
      </c>
      <c r="E842" t="s">
        <v>2867</v>
      </c>
      <c r="F842" t="s">
        <v>356</v>
      </c>
      <c r="G842" t="s">
        <v>541</v>
      </c>
      <c r="H842" t="s">
        <v>2001</v>
      </c>
      <c r="I842" t="s">
        <v>376</v>
      </c>
      <c r="J842" t="s">
        <v>381</v>
      </c>
      <c r="K842" t="s">
        <v>155</v>
      </c>
      <c r="L842" s="54">
        <f>_xlfn.IFNA(_xlfn.XLOOKUP(Query1[[#This Row],[Contract Line Item Number (CLIN)]],'CPA New w POF'!$B$5:$B$3010,'CPA New w POF'!$Q$5:$Q$3010),"TBD")</f>
        <v>15.95</v>
      </c>
    </row>
    <row r="843" spans="1:12" x14ac:dyDescent="0.25">
      <c r="A843" t="s">
        <v>2868</v>
      </c>
      <c r="B843" t="str">
        <f>_xlfn.IFNA(_xlfn.XLOOKUP(Query1[[#This Row],[Contract Line Item Number (CLIN)]],'CPA New w POF'!$B$5:$B$3010,'CPA New w POF'!$C$5:$C$3010),"TBD")</f>
        <v>TR520PRBW86.2424A</v>
      </c>
      <c r="C843">
        <f>LEN(Query1[[#This Row],[CALCTRA Product Number]])</f>
        <v>17</v>
      </c>
      <c r="D843" t="s">
        <v>2869</v>
      </c>
      <c r="E843" t="s">
        <v>2870</v>
      </c>
      <c r="F843" t="s">
        <v>356</v>
      </c>
      <c r="G843" t="s">
        <v>741</v>
      </c>
      <c r="H843" t="s">
        <v>1169</v>
      </c>
      <c r="I843" t="s">
        <v>154</v>
      </c>
      <c r="J843" t="s">
        <v>381</v>
      </c>
      <c r="K843" t="s">
        <v>155</v>
      </c>
      <c r="L843" s="54">
        <f>_xlfn.IFNA(_xlfn.XLOOKUP(Query1[[#This Row],[Contract Line Item Number (CLIN)]],'CPA New w POF'!$B$5:$B$3010,'CPA New w POF'!$Q$5:$Q$3010),"TBD")</f>
        <v>35.22</v>
      </c>
    </row>
    <row r="844" spans="1:12" x14ac:dyDescent="0.25">
      <c r="A844" t="s">
        <v>2871</v>
      </c>
      <c r="B844" t="str">
        <f>_xlfn.IFNA(_xlfn.XLOOKUP(Query1[[#This Row],[Contract Line Item Number (CLIN)]],'CPA New w POF'!$B$5:$B$3010,'CPA New w POF'!$C$5:$C$3010),"TBD")</f>
        <v>TR520PRBW86.3030A</v>
      </c>
      <c r="C844">
        <f>LEN(Query1[[#This Row],[CALCTRA Product Number]])</f>
        <v>17</v>
      </c>
      <c r="D844" t="s">
        <v>2869</v>
      </c>
      <c r="E844" t="s">
        <v>2870</v>
      </c>
      <c r="F844" t="s">
        <v>356</v>
      </c>
      <c r="G844" t="s">
        <v>421</v>
      </c>
      <c r="H844" t="s">
        <v>1169</v>
      </c>
      <c r="I844" t="s">
        <v>154</v>
      </c>
      <c r="J844" t="s">
        <v>381</v>
      </c>
      <c r="K844" t="s">
        <v>155</v>
      </c>
      <c r="L844" s="54">
        <f>_xlfn.IFNA(_xlfn.XLOOKUP(Query1[[#This Row],[Contract Line Item Number (CLIN)]],'CPA New w POF'!$B$5:$B$3010,'CPA New w POF'!$Q$5:$Q$3010),"TBD")</f>
        <v>54.49</v>
      </c>
    </row>
    <row r="845" spans="1:12" x14ac:dyDescent="0.25">
      <c r="A845" t="s">
        <v>2872</v>
      </c>
      <c r="B845" t="str">
        <f>_xlfn.IFNA(_xlfn.XLOOKUP(Query1[[#This Row],[Contract Line Item Number (CLIN)]],'CPA New w POF'!$B$5:$B$3010,'CPA New w POF'!$C$5:$C$3010),"TBD")</f>
        <v>TR520PRBW86.3636A</v>
      </c>
      <c r="C845">
        <f>LEN(Query1[[#This Row],[CALCTRA Product Number]])</f>
        <v>17</v>
      </c>
      <c r="D845" t="s">
        <v>2869</v>
      </c>
      <c r="E845" t="s">
        <v>2870</v>
      </c>
      <c r="F845" t="s">
        <v>356</v>
      </c>
      <c r="G845" t="s">
        <v>380</v>
      </c>
      <c r="H845" t="s">
        <v>1169</v>
      </c>
      <c r="I845" t="s">
        <v>154</v>
      </c>
      <c r="J845" t="s">
        <v>381</v>
      </c>
      <c r="K845" t="s">
        <v>155</v>
      </c>
      <c r="L845" s="54">
        <f>_xlfn.IFNA(_xlfn.XLOOKUP(Query1[[#This Row],[Contract Line Item Number (CLIN)]],'CPA New w POF'!$B$5:$B$3010,'CPA New w POF'!$Q$5:$Q$3010),"TBD")</f>
        <v>72.63</v>
      </c>
    </row>
    <row r="846" spans="1:12" x14ac:dyDescent="0.25">
      <c r="A846" t="s">
        <v>2879</v>
      </c>
      <c r="B846" t="str">
        <f>_xlfn.IFNA(_xlfn.XLOOKUP(Query1[[#This Row],[Contract Line Item Number (CLIN)]],'CPA New w POF'!$B$5:$B$3010,'CPA New w POF'!$C$5:$C$3010),"TBD")</f>
        <v>TR530PBWX86.2424A</v>
      </c>
      <c r="C846">
        <f>LEN(Query1[[#This Row],[CALCTRA Product Number]])</f>
        <v>17</v>
      </c>
      <c r="D846" t="s">
        <v>19</v>
      </c>
      <c r="E846" t="s">
        <v>234</v>
      </c>
      <c r="F846" t="s">
        <v>356</v>
      </c>
      <c r="G846" t="s">
        <v>741</v>
      </c>
      <c r="H846" t="s">
        <v>153</v>
      </c>
      <c r="I846" t="s">
        <v>154</v>
      </c>
      <c r="J846" t="s">
        <v>381</v>
      </c>
      <c r="K846" t="s">
        <v>155</v>
      </c>
      <c r="L846" s="54">
        <f>_xlfn.IFNA(_xlfn.XLOOKUP(Query1[[#This Row],[Contract Line Item Number (CLIN)]],'CPA New w POF'!$B$5:$B$3010,'CPA New w POF'!$Q$5:$Q$3010),"TBD")</f>
        <v>36.36</v>
      </c>
    </row>
    <row r="847" spans="1:12" x14ac:dyDescent="0.25">
      <c r="A847" t="s">
        <v>2880</v>
      </c>
      <c r="B847" t="str">
        <f>_xlfn.IFNA(_xlfn.XLOOKUP(Query1[[#This Row],[Contract Line Item Number (CLIN)]],'CPA New w POF'!$B$5:$B$3010,'CPA New w POF'!$C$5:$C$3010),"TBD")</f>
        <v>TR53DPBWX86.6672A</v>
      </c>
      <c r="C847">
        <f>LEN(Query1[[#This Row],[CALCTRA Product Number]])</f>
        <v>17</v>
      </c>
      <c r="D847" t="s">
        <v>2881</v>
      </c>
      <c r="E847" t="s">
        <v>2882</v>
      </c>
      <c r="F847" t="s">
        <v>356</v>
      </c>
      <c r="G847" t="s">
        <v>575</v>
      </c>
      <c r="H847" t="s">
        <v>153</v>
      </c>
      <c r="I847" t="s">
        <v>154</v>
      </c>
      <c r="J847" t="s">
        <v>378</v>
      </c>
      <c r="K847" t="s">
        <v>155</v>
      </c>
      <c r="L847" s="54">
        <f>_xlfn.IFNA(_xlfn.XLOOKUP(Query1[[#This Row],[Contract Line Item Number (CLIN)]],'CPA New w POF'!$B$5:$B$3010,'CPA New w POF'!$Q$5:$Q$3010),"TBD")</f>
        <v>748.31</v>
      </c>
    </row>
    <row r="848" spans="1:12" x14ac:dyDescent="0.25">
      <c r="A848" t="s">
        <v>2886</v>
      </c>
      <c r="B848" t="str">
        <f>_xlfn.IFNA(_xlfn.XLOOKUP(Query1[[#This Row],[Contract Line Item Number (CLIN)]],'CPA New w POF'!$B$5:$B$3010,'CPA New w POF'!$C$5:$C$3010),"TBD")</f>
        <v>TR53EPBWX86.3648A</v>
      </c>
      <c r="C848">
        <f>LEN(Query1[[#This Row],[CALCTRA Product Number]])</f>
        <v>17</v>
      </c>
      <c r="D848" t="s">
        <v>2884</v>
      </c>
      <c r="E848" t="s">
        <v>2885</v>
      </c>
      <c r="F848" t="s">
        <v>356</v>
      </c>
      <c r="G848" t="s">
        <v>619</v>
      </c>
      <c r="H848" t="s">
        <v>153</v>
      </c>
      <c r="I848" t="s">
        <v>154</v>
      </c>
      <c r="J848" t="s">
        <v>381</v>
      </c>
      <c r="K848" t="s">
        <v>155</v>
      </c>
      <c r="L848" s="54">
        <f>_xlfn.IFNA(_xlfn.XLOOKUP(Query1[[#This Row],[Contract Line Item Number (CLIN)]],'CPA New w POF'!$B$5:$B$3010,'CPA New w POF'!$Q$5:$Q$3010),"TBD")</f>
        <v>90.77</v>
      </c>
    </row>
    <row r="849" spans="1:12" x14ac:dyDescent="0.25">
      <c r="A849" t="s">
        <v>2887</v>
      </c>
      <c r="B849" t="str">
        <f>_xlfn.IFNA(_xlfn.XLOOKUP(Query1[[#This Row],[Contract Line Item Number (CLIN)]],'CPA New w POF'!$B$5:$B$3010,'CPA New w POF'!$C$5:$C$3010),"TBD")</f>
        <v>TR53EPBWX88.4860A</v>
      </c>
      <c r="C849">
        <f>LEN(Query1[[#This Row],[CALCTRA Product Number]])</f>
        <v>17</v>
      </c>
      <c r="D849" t="s">
        <v>2884</v>
      </c>
      <c r="E849" t="s">
        <v>2885</v>
      </c>
      <c r="F849" t="s">
        <v>356</v>
      </c>
      <c r="G849" t="s">
        <v>1119</v>
      </c>
      <c r="H849" t="s">
        <v>153</v>
      </c>
      <c r="I849" t="s">
        <v>154</v>
      </c>
      <c r="J849" t="s">
        <v>388</v>
      </c>
      <c r="K849" t="s">
        <v>155</v>
      </c>
      <c r="L849" s="54">
        <f>_xlfn.IFNA(_xlfn.XLOOKUP(Query1[[#This Row],[Contract Line Item Number (CLIN)]],'CPA New w POF'!$B$5:$B$3010,'CPA New w POF'!$Q$5:$Q$3010),"TBD")</f>
        <v>167.86</v>
      </c>
    </row>
    <row r="850" spans="1:12" x14ac:dyDescent="0.25">
      <c r="A850" t="s">
        <v>2888</v>
      </c>
      <c r="B850" t="str">
        <f>_xlfn.IFNA(_xlfn.XLOOKUP(Query1[[#This Row],[Contract Line Item Number (CLIN)]],'CPA New w POF'!$B$5:$B$3010,'CPA New w POF'!$C$5:$C$3010),"TBD")</f>
        <v>TR540PBWX86.2430A</v>
      </c>
      <c r="C850">
        <f>LEN(Query1[[#This Row],[CALCTRA Product Number]])</f>
        <v>17</v>
      </c>
      <c r="D850" t="s">
        <v>20</v>
      </c>
      <c r="E850" t="s">
        <v>235</v>
      </c>
      <c r="F850" t="s">
        <v>356</v>
      </c>
      <c r="G850" t="s">
        <v>615</v>
      </c>
      <c r="H850" t="s">
        <v>153</v>
      </c>
      <c r="I850" t="s">
        <v>154</v>
      </c>
      <c r="J850" t="s">
        <v>381</v>
      </c>
      <c r="K850" t="s">
        <v>155</v>
      </c>
      <c r="L850" s="54">
        <f>_xlfn.IFNA(_xlfn.XLOOKUP(Query1[[#This Row],[Contract Line Item Number (CLIN)]],'CPA New w POF'!$B$5:$B$3010,'CPA New w POF'!$Q$5:$Q$3010),"TBD")</f>
        <v>43.16</v>
      </c>
    </row>
    <row r="851" spans="1:12" x14ac:dyDescent="0.25">
      <c r="A851" t="s">
        <v>2889</v>
      </c>
      <c r="B851" t="str">
        <f>_xlfn.IFNA(_xlfn.XLOOKUP(Query1[[#This Row],[Contract Line Item Number (CLIN)]],'CPA New w POF'!$B$5:$B$3010,'CPA New w POF'!$C$5:$C$3010),"TBD")</f>
        <v>TR540PBWX86.3648A</v>
      </c>
      <c r="C851">
        <f>LEN(Query1[[#This Row],[CALCTRA Product Number]])</f>
        <v>17</v>
      </c>
      <c r="D851" t="s">
        <v>20</v>
      </c>
      <c r="E851" t="s">
        <v>235</v>
      </c>
      <c r="F851" t="s">
        <v>356</v>
      </c>
      <c r="G851" t="s">
        <v>619</v>
      </c>
      <c r="H851" t="s">
        <v>153</v>
      </c>
      <c r="I851" t="s">
        <v>154</v>
      </c>
      <c r="J851" t="s">
        <v>381</v>
      </c>
      <c r="K851" t="s">
        <v>155</v>
      </c>
      <c r="L851" s="54">
        <f>_xlfn.IFNA(_xlfn.XLOOKUP(Query1[[#This Row],[Contract Line Item Number (CLIN)]],'CPA New w POF'!$B$5:$B$3010,'CPA New w POF'!$Q$5:$Q$3010),"TBD")</f>
        <v>90.77</v>
      </c>
    </row>
    <row r="852" spans="1:12" x14ac:dyDescent="0.25">
      <c r="A852" t="s">
        <v>2890</v>
      </c>
      <c r="B852" t="str">
        <f>_xlfn.IFNA(_xlfn.XLOOKUP(Query1[[#This Row],[Contract Line Item Number (CLIN)]],'CPA New w POF'!$B$5:$B$3010,'CPA New w POF'!$C$5:$C$3010),"TBD")</f>
        <v>TR550PBWX86.2430A</v>
      </c>
      <c r="C852">
        <f>LEN(Query1[[#This Row],[CALCTRA Product Number]])</f>
        <v>17</v>
      </c>
      <c r="D852" t="s">
        <v>21</v>
      </c>
      <c r="E852" t="s">
        <v>236</v>
      </c>
      <c r="F852" t="s">
        <v>356</v>
      </c>
      <c r="G852" t="s">
        <v>615</v>
      </c>
      <c r="H852" t="s">
        <v>153</v>
      </c>
      <c r="I852" t="s">
        <v>154</v>
      </c>
      <c r="J852" t="s">
        <v>381</v>
      </c>
      <c r="K852" t="s">
        <v>155</v>
      </c>
      <c r="L852" s="54">
        <f>_xlfn.IFNA(_xlfn.XLOOKUP(Query1[[#This Row],[Contract Line Item Number (CLIN)]],'CPA New w POF'!$B$5:$B$3010,'CPA New w POF'!$Q$5:$Q$3010),"TBD")</f>
        <v>43.16</v>
      </c>
    </row>
    <row r="853" spans="1:12" x14ac:dyDescent="0.25">
      <c r="A853" t="s">
        <v>2891</v>
      </c>
      <c r="B853" t="str">
        <f>_xlfn.IFNA(_xlfn.XLOOKUP(Query1[[#This Row],[Contract Line Item Number (CLIN)]],'CPA New w POF'!$B$5:$B$3010,'CPA New w POF'!$C$5:$C$3010),"TBD")</f>
        <v>TR550PBWX86.3648A</v>
      </c>
      <c r="C853">
        <f>LEN(Query1[[#This Row],[CALCTRA Product Number]])</f>
        <v>17</v>
      </c>
      <c r="D853" t="s">
        <v>21</v>
      </c>
      <c r="E853" t="s">
        <v>236</v>
      </c>
      <c r="F853" t="s">
        <v>356</v>
      </c>
      <c r="G853" t="s">
        <v>619</v>
      </c>
      <c r="H853" t="s">
        <v>153</v>
      </c>
      <c r="I853" t="s">
        <v>154</v>
      </c>
      <c r="J853" t="s">
        <v>381</v>
      </c>
      <c r="K853" t="s">
        <v>155</v>
      </c>
      <c r="L853" s="54">
        <f>_xlfn.IFNA(_xlfn.XLOOKUP(Query1[[#This Row],[Contract Line Item Number (CLIN)]],'CPA New w POF'!$B$5:$B$3010,'CPA New w POF'!$Q$5:$Q$3010),"TBD")</f>
        <v>90.77</v>
      </c>
    </row>
    <row r="854" spans="1:12" x14ac:dyDescent="0.25">
      <c r="A854" t="s">
        <v>2892</v>
      </c>
      <c r="B854" t="str">
        <f>_xlfn.IFNA(_xlfn.XLOOKUP(Query1[[#This Row],[Contract Line Item Number (CLIN)]],'CPA New w POF'!$B$5:$B$3010,'CPA New w POF'!$C$5:$C$3010),"TBD")</f>
        <v>TR550PBWX88.4860A</v>
      </c>
      <c r="C854">
        <f>LEN(Query1[[#This Row],[CALCTRA Product Number]])</f>
        <v>17</v>
      </c>
      <c r="D854" t="s">
        <v>21</v>
      </c>
      <c r="E854" t="s">
        <v>236</v>
      </c>
      <c r="F854" t="s">
        <v>356</v>
      </c>
      <c r="G854" t="s">
        <v>1119</v>
      </c>
      <c r="H854" t="s">
        <v>153</v>
      </c>
      <c r="I854" t="s">
        <v>154</v>
      </c>
      <c r="J854" t="s">
        <v>388</v>
      </c>
      <c r="K854" t="s">
        <v>155</v>
      </c>
      <c r="L854" s="54">
        <f>_xlfn.IFNA(_xlfn.XLOOKUP(Query1[[#This Row],[Contract Line Item Number (CLIN)]],'CPA New w POF'!$B$5:$B$3010,'CPA New w POF'!$Q$5:$Q$3010),"TBD")</f>
        <v>167.86</v>
      </c>
    </row>
    <row r="855" spans="1:12" x14ac:dyDescent="0.25">
      <c r="A855" t="s">
        <v>2893</v>
      </c>
      <c r="B855" t="str">
        <f>_xlfn.IFNA(_xlfn.XLOOKUP(Query1[[#This Row],[Contract Line Item Number (CLIN)]],'CPA New w POF'!$B$5:$B$3010,'CPA New w POF'!$C$5:$C$3010),"TBD")</f>
        <v>TR550PBWX88.4854A</v>
      </c>
      <c r="C855">
        <f>LEN(Query1[[#This Row],[CALCTRA Product Number]])</f>
        <v>17</v>
      </c>
      <c r="D855" t="s">
        <v>2894</v>
      </c>
      <c r="E855" t="s">
        <v>2895</v>
      </c>
      <c r="F855" t="s">
        <v>356</v>
      </c>
      <c r="G855" t="s">
        <v>2295</v>
      </c>
      <c r="H855" t="s">
        <v>153</v>
      </c>
      <c r="I855" t="s">
        <v>154</v>
      </c>
      <c r="J855" t="s">
        <v>388</v>
      </c>
      <c r="K855" t="s">
        <v>155</v>
      </c>
      <c r="L855" s="54">
        <f>_xlfn.IFNA(_xlfn.XLOOKUP(Query1[[#This Row],[Contract Line Item Number (CLIN)]],'CPA New w POF'!$B$5:$B$3010,'CPA New w POF'!$Q$5:$Q$3010),"TBD")</f>
        <v>150.86000000000001</v>
      </c>
    </row>
    <row r="856" spans="1:12" x14ac:dyDescent="0.25">
      <c r="A856" t="s">
        <v>2899</v>
      </c>
      <c r="B856" t="str">
        <f>_xlfn.IFNA(_xlfn.XLOOKUP(Query1[[#This Row],[Contract Line Item Number (CLIN)]],'CPA New w POF'!$B$5:$B$3010,'CPA New w POF'!$C$5:$C$3010),"TBD")</f>
        <v>TR560PNWX86.2424A</v>
      </c>
      <c r="C856">
        <f>LEN(Query1[[#This Row],[CALCTRA Product Number]])</f>
        <v>17</v>
      </c>
      <c r="D856" t="s">
        <v>2897</v>
      </c>
      <c r="E856" t="s">
        <v>2898</v>
      </c>
      <c r="F856" t="s">
        <v>356</v>
      </c>
      <c r="G856" t="s">
        <v>741</v>
      </c>
      <c r="H856" t="s">
        <v>1862</v>
      </c>
      <c r="I856" t="s">
        <v>154</v>
      </c>
      <c r="J856" t="s">
        <v>381</v>
      </c>
      <c r="K856" t="s">
        <v>155</v>
      </c>
      <c r="L856" s="54">
        <f>_xlfn.IFNA(_xlfn.XLOOKUP(Query1[[#This Row],[Contract Line Item Number (CLIN)]],'CPA New w POF'!$B$5:$B$3010,'CPA New w POF'!$Q$5:$Q$3010),"TBD")</f>
        <v>34.090000000000003</v>
      </c>
    </row>
    <row r="857" spans="1:12" x14ac:dyDescent="0.25">
      <c r="A857" t="s">
        <v>2900</v>
      </c>
      <c r="B857" t="str">
        <f>_xlfn.IFNA(_xlfn.XLOOKUP(Query1[[#This Row],[Contract Line Item Number (CLIN)]],'CPA New w POF'!$B$5:$B$3010,'CPA New w POF'!$C$5:$C$3010),"TBD")</f>
        <v>TR560PNWX86.3030A</v>
      </c>
      <c r="C857">
        <f>LEN(Query1[[#This Row],[CALCTRA Product Number]])</f>
        <v>17</v>
      </c>
      <c r="D857" t="s">
        <v>2897</v>
      </c>
      <c r="E857" t="s">
        <v>2898</v>
      </c>
      <c r="F857" t="s">
        <v>356</v>
      </c>
      <c r="G857" t="s">
        <v>421</v>
      </c>
      <c r="H857" t="s">
        <v>1862</v>
      </c>
      <c r="I857" t="s">
        <v>154</v>
      </c>
      <c r="J857" t="s">
        <v>381</v>
      </c>
      <c r="K857" t="s">
        <v>155</v>
      </c>
      <c r="L857" s="54">
        <f>_xlfn.IFNA(_xlfn.XLOOKUP(Query1[[#This Row],[Contract Line Item Number (CLIN)]],'CPA New w POF'!$B$5:$B$3010,'CPA New w POF'!$Q$5:$Q$3010),"TBD")</f>
        <v>53.36</v>
      </c>
    </row>
    <row r="858" spans="1:12" x14ac:dyDescent="0.25">
      <c r="A858" t="s">
        <v>2901</v>
      </c>
      <c r="B858" t="str">
        <f>_xlfn.IFNA(_xlfn.XLOOKUP(Query1[[#This Row],[Contract Line Item Number (CLIN)]],'CPA New w POF'!$B$5:$B$3010,'CPA New w POF'!$C$5:$C$3010),"TBD")</f>
        <v>TR560PNWX86.3636A</v>
      </c>
      <c r="C858">
        <f>LEN(Query1[[#This Row],[CALCTRA Product Number]])</f>
        <v>17</v>
      </c>
      <c r="D858" t="s">
        <v>2897</v>
      </c>
      <c r="E858" t="s">
        <v>2898</v>
      </c>
      <c r="F858" t="s">
        <v>356</v>
      </c>
      <c r="G858" t="s">
        <v>380</v>
      </c>
      <c r="H858" t="s">
        <v>1862</v>
      </c>
      <c r="I858" t="s">
        <v>154</v>
      </c>
      <c r="J858" t="s">
        <v>381</v>
      </c>
      <c r="K858" t="s">
        <v>155</v>
      </c>
      <c r="L858" s="54">
        <f>_xlfn.IFNA(_xlfn.XLOOKUP(Query1[[#This Row],[Contract Line Item Number (CLIN)]],'CPA New w POF'!$B$5:$B$3010,'CPA New w POF'!$Q$5:$Q$3010),"TBD")</f>
        <v>72.63</v>
      </c>
    </row>
    <row r="859" spans="1:12" x14ac:dyDescent="0.25">
      <c r="A859" t="s">
        <v>2902</v>
      </c>
      <c r="B859" t="str">
        <f>_xlfn.IFNA(_xlfn.XLOOKUP(Query1[[#This Row],[Contract Line Item Number (CLIN)]],'CPA New w POF'!$B$5:$B$3010,'CPA New w POF'!$C$5:$C$3010),"TBD")</f>
        <v>TR560PNWX86.1818A</v>
      </c>
      <c r="C859">
        <f>LEN(Query1[[#This Row],[CALCTRA Product Number]])</f>
        <v>17</v>
      </c>
      <c r="D859" t="s">
        <v>2897</v>
      </c>
      <c r="E859" t="s">
        <v>2898</v>
      </c>
      <c r="F859" t="s">
        <v>356</v>
      </c>
      <c r="G859" t="s">
        <v>525</v>
      </c>
      <c r="H859" t="s">
        <v>1862</v>
      </c>
      <c r="I859" t="s">
        <v>154</v>
      </c>
      <c r="J859" t="s">
        <v>381</v>
      </c>
      <c r="K859" t="s">
        <v>155</v>
      </c>
      <c r="L859" s="54">
        <f>_xlfn.IFNA(_xlfn.XLOOKUP(Query1[[#This Row],[Contract Line Item Number (CLIN)]],'CPA New w POF'!$B$5:$B$3010,'CPA New w POF'!$Q$5:$Q$3010),"TBD")</f>
        <v>22.75</v>
      </c>
    </row>
    <row r="860" spans="1:12" x14ac:dyDescent="0.25">
      <c r="A860" t="s">
        <v>2903</v>
      </c>
      <c r="B860" t="str">
        <f>_xlfn.IFNA(_xlfn.XLOOKUP(Query1[[#This Row],[Contract Line Item Number (CLIN)]],'CPA New w POF'!$B$5:$B$3010,'CPA New w POF'!$C$5:$C$3010),"TBD")</f>
        <v>TR570PBWX86.3024A</v>
      </c>
      <c r="C860">
        <f>LEN(Query1[[#This Row],[CALCTRA Product Number]])</f>
        <v>17</v>
      </c>
      <c r="D860" t="s">
        <v>48</v>
      </c>
      <c r="E860" t="s">
        <v>239</v>
      </c>
      <c r="F860" t="s">
        <v>356</v>
      </c>
      <c r="G860" t="s">
        <v>613</v>
      </c>
      <c r="H860" t="s">
        <v>153</v>
      </c>
      <c r="I860" t="s">
        <v>154</v>
      </c>
      <c r="J860" t="s">
        <v>381</v>
      </c>
      <c r="K860" t="s">
        <v>155</v>
      </c>
      <c r="L860" s="54">
        <f>_xlfn.IFNA(_xlfn.XLOOKUP(Query1[[#This Row],[Contract Line Item Number (CLIN)]],'CPA New w POF'!$B$5:$B$3010,'CPA New w POF'!$Q$5:$Q$3010),"TBD")</f>
        <v>44.29</v>
      </c>
    </row>
    <row r="861" spans="1:12" x14ac:dyDescent="0.25">
      <c r="A861" t="s">
        <v>2904</v>
      </c>
      <c r="B861" t="str">
        <f>_xlfn.IFNA(_xlfn.XLOOKUP(Query1[[#This Row],[Contract Line Item Number (CLIN)]],'CPA New w POF'!$B$5:$B$3010,'CPA New w POF'!$C$5:$C$3010),"TBD")</f>
        <v>TR570PBWX86.4224A</v>
      </c>
      <c r="C861">
        <f>LEN(Query1[[#This Row],[CALCTRA Product Number]])</f>
        <v>17</v>
      </c>
      <c r="D861" t="s">
        <v>48</v>
      </c>
      <c r="E861" t="s">
        <v>239</v>
      </c>
      <c r="F861" t="s">
        <v>356</v>
      </c>
      <c r="G861" t="s">
        <v>1142</v>
      </c>
      <c r="H861" t="s">
        <v>153</v>
      </c>
      <c r="I861" t="s">
        <v>154</v>
      </c>
      <c r="J861" t="s">
        <v>381</v>
      </c>
      <c r="K861" t="s">
        <v>155</v>
      </c>
      <c r="L861" s="54">
        <f>_xlfn.IFNA(_xlfn.XLOOKUP(Query1[[#This Row],[Contract Line Item Number (CLIN)]],'CPA New w POF'!$B$5:$B$3010,'CPA New w POF'!$Q$5:$Q$3010),"TBD")</f>
        <v>56.77</v>
      </c>
    </row>
    <row r="862" spans="1:12" x14ac:dyDescent="0.25">
      <c r="A862" t="s">
        <v>2905</v>
      </c>
      <c r="B862" t="str">
        <f>_xlfn.IFNA(_xlfn.XLOOKUP(Query1[[#This Row],[Contract Line Item Number (CLIN)]],'CPA New w POF'!$B$5:$B$3010,'CPA New w POF'!$C$5:$C$3010),"TBD")</f>
        <v>TR570PBWX88.4830A</v>
      </c>
      <c r="C862">
        <f>LEN(Query1[[#This Row],[CALCTRA Product Number]])</f>
        <v>17</v>
      </c>
      <c r="D862" t="s">
        <v>48</v>
      </c>
      <c r="E862" t="s">
        <v>239</v>
      </c>
      <c r="F862" t="s">
        <v>356</v>
      </c>
      <c r="G862" t="s">
        <v>395</v>
      </c>
      <c r="H862" t="s">
        <v>153</v>
      </c>
      <c r="I862" t="s">
        <v>154</v>
      </c>
      <c r="J862" t="s">
        <v>388</v>
      </c>
      <c r="K862" t="s">
        <v>155</v>
      </c>
      <c r="L862" s="54">
        <f>_xlfn.IFNA(_xlfn.XLOOKUP(Query1[[#This Row],[Contract Line Item Number (CLIN)]],'CPA New w POF'!$B$5:$B$3010,'CPA New w POF'!$Q$5:$Q$3010),"TBD")</f>
        <v>83.98</v>
      </c>
    </row>
    <row r="863" spans="1:12" x14ac:dyDescent="0.25">
      <c r="A863" t="s">
        <v>2906</v>
      </c>
      <c r="B863" t="str">
        <f>_xlfn.IFNA(_xlfn.XLOOKUP(Query1[[#This Row],[Contract Line Item Number (CLIN)]],'CPA New w POF'!$B$5:$B$3010,'CPA New w POF'!$C$5:$C$3010),"TBD")</f>
        <v>TR570PBWX88.4826A</v>
      </c>
      <c r="C863">
        <f>LEN(Query1[[#This Row],[CALCTRA Product Number]])</f>
        <v>17</v>
      </c>
      <c r="D863" t="s">
        <v>2907</v>
      </c>
      <c r="E863" t="s">
        <v>2908</v>
      </c>
      <c r="F863" t="s">
        <v>356</v>
      </c>
      <c r="G863" t="s">
        <v>1028</v>
      </c>
      <c r="H863" t="s">
        <v>153</v>
      </c>
      <c r="I863" t="s">
        <v>154</v>
      </c>
      <c r="J863" t="s">
        <v>388</v>
      </c>
      <c r="K863" t="s">
        <v>155</v>
      </c>
      <c r="L863" s="54">
        <f>_xlfn.IFNA(_xlfn.XLOOKUP(Query1[[#This Row],[Contract Line Item Number (CLIN)]],'CPA New w POF'!$B$5:$B$3010,'CPA New w POF'!$Q$5:$Q$3010),"TBD")</f>
        <v>111.18</v>
      </c>
    </row>
    <row r="864" spans="1:12" x14ac:dyDescent="0.25">
      <c r="A864" t="s">
        <v>2909</v>
      </c>
      <c r="B864" t="str">
        <f>_xlfn.IFNA(_xlfn.XLOOKUP(Query1[[#This Row],[Contract Line Item Number (CLIN)]],'CPA New w POF'!$B$5:$B$3010,'CPA New w POF'!$C$5:$C$3010),"TBD")</f>
        <v>TR580PBWX86.3024A</v>
      </c>
      <c r="C864">
        <f>LEN(Query1[[#This Row],[CALCTRA Product Number]])</f>
        <v>17</v>
      </c>
      <c r="D864" t="s">
        <v>49</v>
      </c>
      <c r="E864" t="s">
        <v>240</v>
      </c>
      <c r="F864" t="s">
        <v>356</v>
      </c>
      <c r="G864" t="s">
        <v>613</v>
      </c>
      <c r="H864" t="s">
        <v>153</v>
      </c>
      <c r="I864" t="s">
        <v>154</v>
      </c>
      <c r="J864" t="s">
        <v>381</v>
      </c>
      <c r="K864" t="s">
        <v>155</v>
      </c>
      <c r="L864" s="54">
        <f>_xlfn.IFNA(_xlfn.XLOOKUP(Query1[[#This Row],[Contract Line Item Number (CLIN)]],'CPA New w POF'!$B$5:$B$3010,'CPA New w POF'!$Q$5:$Q$3010),"TBD")</f>
        <v>44.29</v>
      </c>
    </row>
    <row r="865" spans="1:12" x14ac:dyDescent="0.25">
      <c r="A865" t="s">
        <v>2910</v>
      </c>
      <c r="B865" t="str">
        <f>_xlfn.IFNA(_xlfn.XLOOKUP(Query1[[#This Row],[Contract Line Item Number (CLIN)]],'CPA New w POF'!$B$5:$B$3010,'CPA New w POF'!$C$5:$C$3010),"TBD")</f>
        <v>TR580PBWX86.4224A</v>
      </c>
      <c r="C865">
        <f>LEN(Query1[[#This Row],[CALCTRA Product Number]])</f>
        <v>17</v>
      </c>
      <c r="D865" t="s">
        <v>49</v>
      </c>
      <c r="E865" t="s">
        <v>240</v>
      </c>
      <c r="F865" t="s">
        <v>356</v>
      </c>
      <c r="G865" t="s">
        <v>1142</v>
      </c>
      <c r="H865" t="s">
        <v>153</v>
      </c>
      <c r="I865" t="s">
        <v>154</v>
      </c>
      <c r="J865" t="s">
        <v>381</v>
      </c>
      <c r="K865" t="s">
        <v>155</v>
      </c>
      <c r="L865" s="54">
        <f>_xlfn.IFNA(_xlfn.XLOOKUP(Query1[[#This Row],[Contract Line Item Number (CLIN)]],'CPA New w POF'!$B$5:$B$3010,'CPA New w POF'!$Q$5:$Q$3010),"TBD")</f>
        <v>59.03</v>
      </c>
    </row>
    <row r="866" spans="1:12" x14ac:dyDescent="0.25">
      <c r="A866" t="s">
        <v>2911</v>
      </c>
      <c r="B866" t="str">
        <f>_xlfn.IFNA(_xlfn.XLOOKUP(Query1[[#This Row],[Contract Line Item Number (CLIN)]],'CPA New w POF'!$B$5:$B$3010,'CPA New w POF'!$C$5:$C$3010),"TBD")</f>
        <v>TR580PBWX88.4830A</v>
      </c>
      <c r="C866">
        <f>LEN(Query1[[#This Row],[CALCTRA Product Number]])</f>
        <v>17</v>
      </c>
      <c r="D866" t="s">
        <v>49</v>
      </c>
      <c r="E866" t="s">
        <v>240</v>
      </c>
      <c r="F866" t="s">
        <v>356</v>
      </c>
      <c r="G866" t="s">
        <v>395</v>
      </c>
      <c r="H866" t="s">
        <v>153</v>
      </c>
      <c r="I866" t="s">
        <v>154</v>
      </c>
      <c r="J866" t="s">
        <v>388</v>
      </c>
      <c r="K866" t="s">
        <v>155</v>
      </c>
      <c r="L866" s="54">
        <f>_xlfn.IFNA(_xlfn.XLOOKUP(Query1[[#This Row],[Contract Line Item Number (CLIN)]],'CPA New w POF'!$B$5:$B$3010,'CPA New w POF'!$Q$5:$Q$3010),"TBD")</f>
        <v>83.98</v>
      </c>
    </row>
    <row r="867" spans="1:12" x14ac:dyDescent="0.25">
      <c r="A867" t="s">
        <v>2912</v>
      </c>
      <c r="B867" t="str">
        <f>_xlfn.IFNA(_xlfn.XLOOKUP(Query1[[#This Row],[Contract Line Item Number (CLIN)]],'CPA New w POF'!$B$5:$B$3010,'CPA New w POF'!$C$5:$C$3010),"TBD")</f>
        <v>TR580PBWX88.4826A</v>
      </c>
      <c r="C867">
        <f>LEN(Query1[[#This Row],[CALCTRA Product Number]])</f>
        <v>17</v>
      </c>
      <c r="D867" t="s">
        <v>2913</v>
      </c>
      <c r="E867" t="s">
        <v>2914</v>
      </c>
      <c r="F867" t="s">
        <v>356</v>
      </c>
      <c r="G867" t="s">
        <v>1028</v>
      </c>
      <c r="H867" t="s">
        <v>153</v>
      </c>
      <c r="I867" t="s">
        <v>154</v>
      </c>
      <c r="J867" t="s">
        <v>388</v>
      </c>
      <c r="K867" t="s">
        <v>155</v>
      </c>
      <c r="L867" s="54">
        <f>_xlfn.IFNA(_xlfn.XLOOKUP(Query1[[#This Row],[Contract Line Item Number (CLIN)]],'CPA New w POF'!$B$5:$B$3010,'CPA New w POF'!$Q$5:$Q$3010),"TBD")</f>
        <v>111.18</v>
      </c>
    </row>
    <row r="868" spans="1:12" x14ac:dyDescent="0.25">
      <c r="A868" t="s">
        <v>2915</v>
      </c>
      <c r="B868" t="str">
        <f>_xlfn.IFNA(_xlfn.XLOOKUP(Query1[[#This Row],[Contract Line Item Number (CLIN)]],'CPA New w POF'!$B$5:$B$3010,'CPA New w POF'!$C$5:$C$3010),"TBD")</f>
        <v>TR60BPBWX88.5448A</v>
      </c>
      <c r="C868">
        <f>LEN(Query1[[#This Row],[CALCTRA Product Number]])</f>
        <v>17</v>
      </c>
      <c r="D868" t="s">
        <v>2916</v>
      </c>
      <c r="E868" t="s">
        <v>2917</v>
      </c>
      <c r="F868" t="s">
        <v>356</v>
      </c>
      <c r="G868" t="s">
        <v>636</v>
      </c>
      <c r="H868" t="s">
        <v>153</v>
      </c>
      <c r="I868" t="s">
        <v>154</v>
      </c>
      <c r="J868" t="s">
        <v>388</v>
      </c>
      <c r="K868" t="s">
        <v>155</v>
      </c>
      <c r="L868" s="54">
        <f>_xlfn.IFNA(_xlfn.XLOOKUP(Query1[[#This Row],[Contract Line Item Number (CLIN)]],'CPA New w POF'!$B$5:$B$3010,'CPA New w POF'!$Q$5:$Q$3010),"TBD")</f>
        <v>150.86000000000001</v>
      </c>
    </row>
    <row r="869" spans="1:12" x14ac:dyDescent="0.25">
      <c r="A869" t="s">
        <v>2922</v>
      </c>
      <c r="B869" t="str">
        <f>_xlfn.IFNA(_xlfn.XLOOKUP(Query1[[#This Row],[Contract Line Item Number (CLIN)]],'CPA New w POF'!$B$5:$B$3010,'CPA New w POF'!$C$5:$C$3010),"TBD")</f>
        <v>TR610PWBX86.3612A</v>
      </c>
      <c r="C869">
        <f>LEN(Query1[[#This Row],[CALCTRA Product Number]])</f>
        <v>17</v>
      </c>
      <c r="D869" t="s">
        <v>370</v>
      </c>
      <c r="E869" t="s">
        <v>2919</v>
      </c>
      <c r="F869" t="s">
        <v>356</v>
      </c>
      <c r="G869" t="s">
        <v>1084</v>
      </c>
      <c r="H869" t="s">
        <v>2920</v>
      </c>
      <c r="I869" t="s">
        <v>154</v>
      </c>
      <c r="J869" t="s">
        <v>381</v>
      </c>
      <c r="K869" t="s">
        <v>155</v>
      </c>
      <c r="L869" s="54">
        <f>_xlfn.IFNA(_xlfn.XLOOKUP(Query1[[#This Row],[Contract Line Item Number (CLIN)]],'CPA New w POF'!$B$5:$B$3010,'CPA New w POF'!$Q$5:$Q$3010),"TBD")</f>
        <v>28.99</v>
      </c>
    </row>
    <row r="870" spans="1:12" x14ac:dyDescent="0.25">
      <c r="A870" t="s">
        <v>2926</v>
      </c>
      <c r="B870" t="str">
        <f>_xlfn.IFNA(_xlfn.XLOOKUP(Query1[[#This Row],[Contract Line Item Number (CLIN)]],'CPA New w POF'!$B$5:$B$3010,'CPA New w POF'!$C$5:$C$3010),"TBD")</f>
        <v>TR61SPBWX86.3030A</v>
      </c>
      <c r="C870">
        <f>LEN(Query1[[#This Row],[CALCTRA Product Number]])</f>
        <v>17</v>
      </c>
      <c r="D870" t="s">
        <v>2924</v>
      </c>
      <c r="E870" t="s">
        <v>2925</v>
      </c>
      <c r="F870" t="s">
        <v>356</v>
      </c>
      <c r="G870" t="s">
        <v>421</v>
      </c>
      <c r="H870" t="s">
        <v>153</v>
      </c>
      <c r="I870" t="s">
        <v>154</v>
      </c>
      <c r="J870" t="s">
        <v>381</v>
      </c>
      <c r="K870" t="s">
        <v>155</v>
      </c>
      <c r="L870" s="54">
        <f>_xlfn.IFNA(_xlfn.XLOOKUP(Query1[[#This Row],[Contract Line Item Number (CLIN)]],'CPA New w POF'!$B$5:$B$3010,'CPA New w POF'!$Q$5:$Q$3010),"TBD")</f>
        <v>53.65</v>
      </c>
    </row>
    <row r="871" spans="1:12" x14ac:dyDescent="0.25">
      <c r="A871" t="s">
        <v>2927</v>
      </c>
      <c r="B871" t="str">
        <f>_xlfn.IFNA(_xlfn.XLOOKUP(Query1[[#This Row],[Contract Line Item Number (CLIN)]],'CPA New w POF'!$B$5:$B$3010,'CPA New w POF'!$C$5:$C$3010),"TBD")</f>
        <v>TR61SPBWX86.3630A</v>
      </c>
      <c r="C871">
        <f>LEN(Query1[[#This Row],[CALCTRA Product Number]])</f>
        <v>17</v>
      </c>
      <c r="D871" t="s">
        <v>2924</v>
      </c>
      <c r="E871" t="s">
        <v>2925</v>
      </c>
      <c r="F871" t="s">
        <v>356</v>
      </c>
      <c r="G871" t="s">
        <v>995</v>
      </c>
      <c r="H871" t="s">
        <v>153</v>
      </c>
      <c r="I871" t="s">
        <v>154</v>
      </c>
      <c r="J871" t="s">
        <v>381</v>
      </c>
      <c r="K871" t="s">
        <v>155</v>
      </c>
      <c r="L871" s="54">
        <f>_xlfn.IFNA(_xlfn.XLOOKUP(Query1[[#This Row],[Contract Line Item Number (CLIN)]],'CPA New w POF'!$B$5:$B$3010,'CPA New w POF'!$Q$5:$Q$3010),"TBD")</f>
        <v>60.16</v>
      </c>
    </row>
    <row r="872" spans="1:12" x14ac:dyDescent="0.25">
      <c r="A872" t="s">
        <v>2928</v>
      </c>
      <c r="B872" t="str">
        <f>_xlfn.IFNA(_xlfn.XLOOKUP(Query1[[#This Row],[Contract Line Item Number (CLIN)]],'CPA New w POF'!$B$5:$B$3010,'CPA New w POF'!$C$5:$C$3010),"TBD")</f>
        <v>TR61SPBWX86.4545A</v>
      </c>
      <c r="C872">
        <f>LEN(Query1[[#This Row],[CALCTRA Product Number]])</f>
        <v>17</v>
      </c>
      <c r="D872" t="s">
        <v>2924</v>
      </c>
      <c r="E872" t="s">
        <v>2925</v>
      </c>
      <c r="F872" t="s">
        <v>356</v>
      </c>
      <c r="G872" t="s">
        <v>2929</v>
      </c>
      <c r="H872" t="s">
        <v>153</v>
      </c>
      <c r="I872" t="s">
        <v>154</v>
      </c>
      <c r="J872" t="s">
        <v>381</v>
      </c>
      <c r="K872" t="s">
        <v>155</v>
      </c>
      <c r="L872" s="54">
        <f>_xlfn.IFNA(_xlfn.XLOOKUP(Query1[[#This Row],[Contract Line Item Number (CLIN)]],'CPA New w POF'!$B$5:$B$3010,'CPA New w POF'!$Q$5:$Q$3010),"TBD")</f>
        <v>120.25</v>
      </c>
    </row>
    <row r="873" spans="1:12" x14ac:dyDescent="0.25">
      <c r="A873" t="s">
        <v>2930</v>
      </c>
      <c r="B873" t="str">
        <f>_xlfn.IFNA(_xlfn.XLOOKUP(Query1[[#This Row],[Contract Line Item Number (CLIN)]],'CPA New w POF'!$B$5:$B$3010,'CPA New w POF'!$C$5:$C$3010),"TBD")</f>
        <v>TR61SPBWX88.4830A</v>
      </c>
      <c r="C873">
        <f>LEN(Query1[[#This Row],[CALCTRA Product Number]])</f>
        <v>17</v>
      </c>
      <c r="D873" t="s">
        <v>2924</v>
      </c>
      <c r="E873" t="s">
        <v>2925</v>
      </c>
      <c r="F873" t="s">
        <v>356</v>
      </c>
      <c r="G873" t="s">
        <v>395</v>
      </c>
      <c r="H873" t="s">
        <v>153</v>
      </c>
      <c r="I873" t="s">
        <v>154</v>
      </c>
      <c r="J873" t="s">
        <v>388</v>
      </c>
      <c r="K873" t="s">
        <v>155</v>
      </c>
      <c r="L873" s="54">
        <f>_xlfn.IFNA(_xlfn.XLOOKUP(Query1[[#This Row],[Contract Line Item Number (CLIN)]],'CPA New w POF'!$B$5:$B$3010,'CPA New w POF'!$Q$5:$Q$3010),"TBD")</f>
        <v>91.34</v>
      </c>
    </row>
    <row r="874" spans="1:12" x14ac:dyDescent="0.25">
      <c r="A874" t="s">
        <v>2931</v>
      </c>
      <c r="B874" t="str">
        <f>_xlfn.IFNA(_xlfn.XLOOKUP(Query1[[#This Row],[Contract Line Item Number (CLIN)]],'CPA New w POF'!$B$5:$B$3010,'CPA New w POF'!$C$5:$C$3010),"TBD")</f>
        <v>TR61SPBWX88.4836A</v>
      </c>
      <c r="C874">
        <f>LEN(Query1[[#This Row],[CALCTRA Product Number]])</f>
        <v>17</v>
      </c>
      <c r="D874" t="s">
        <v>2924</v>
      </c>
      <c r="E874" t="s">
        <v>2925</v>
      </c>
      <c r="F874" t="s">
        <v>356</v>
      </c>
      <c r="G874" t="s">
        <v>580</v>
      </c>
      <c r="H874" t="s">
        <v>153</v>
      </c>
      <c r="I874" t="s">
        <v>154</v>
      </c>
      <c r="J874" t="s">
        <v>388</v>
      </c>
      <c r="K874" t="s">
        <v>155</v>
      </c>
      <c r="L874" s="54">
        <f>_xlfn.IFNA(_xlfn.XLOOKUP(Query1[[#This Row],[Contract Line Item Number (CLIN)]],'CPA New w POF'!$B$5:$B$3010,'CPA New w POF'!$Q$5:$Q$3010),"TBD")</f>
        <v>100.97</v>
      </c>
    </row>
    <row r="875" spans="1:12" x14ac:dyDescent="0.25">
      <c r="A875" t="s">
        <v>2932</v>
      </c>
      <c r="B875" t="str">
        <f>_xlfn.IFNA(_xlfn.XLOOKUP(Query1[[#This Row],[Contract Line Item Number (CLIN)]],'CPA New w POF'!$B$5:$B$3010,'CPA New w POF'!$C$5:$C$3010),"TBD")</f>
        <v>TR61SPBWX88.5430A</v>
      </c>
      <c r="C875">
        <f>LEN(Query1[[#This Row],[CALCTRA Product Number]])</f>
        <v>17</v>
      </c>
      <c r="D875" t="s">
        <v>2924</v>
      </c>
      <c r="E875" t="s">
        <v>2925</v>
      </c>
      <c r="F875" t="s">
        <v>356</v>
      </c>
      <c r="G875" t="s">
        <v>2933</v>
      </c>
      <c r="H875" t="s">
        <v>153</v>
      </c>
      <c r="I875" t="s">
        <v>154</v>
      </c>
      <c r="J875" t="s">
        <v>388</v>
      </c>
      <c r="K875" t="s">
        <v>155</v>
      </c>
      <c r="L875" s="54">
        <f>_xlfn.IFNA(_xlfn.XLOOKUP(Query1[[#This Row],[Contract Line Item Number (CLIN)]],'CPA New w POF'!$B$5:$B$3010,'CPA New w POF'!$Q$5:$Q$3010),"TBD")</f>
        <v>96.44</v>
      </c>
    </row>
    <row r="876" spans="1:12" x14ac:dyDescent="0.25">
      <c r="A876" t="s">
        <v>2934</v>
      </c>
      <c r="B876" t="str">
        <f>_xlfn.IFNA(_xlfn.XLOOKUP(Query1[[#This Row],[Contract Line Item Number (CLIN)]],'CPA New w POF'!$B$5:$B$3010,'CPA New w POF'!$C$5:$C$3010),"TBD")</f>
        <v>TR61SPBWX88.5445A</v>
      </c>
      <c r="C876">
        <f>LEN(Query1[[#This Row],[CALCTRA Product Number]])</f>
        <v>17</v>
      </c>
      <c r="D876" t="s">
        <v>2924</v>
      </c>
      <c r="E876" t="s">
        <v>2925</v>
      </c>
      <c r="F876" t="s">
        <v>356</v>
      </c>
      <c r="G876" t="s">
        <v>2935</v>
      </c>
      <c r="H876" t="s">
        <v>153</v>
      </c>
      <c r="I876" t="s">
        <v>154</v>
      </c>
      <c r="J876" t="s">
        <v>388</v>
      </c>
      <c r="K876" t="s">
        <v>155</v>
      </c>
      <c r="L876" s="54">
        <f>_xlfn.IFNA(_xlfn.XLOOKUP(Query1[[#This Row],[Contract Line Item Number (CLIN)]],'CPA New w POF'!$B$5:$B$3010,'CPA New w POF'!$Q$5:$Q$3010),"TBD")</f>
        <v>150.86000000000001</v>
      </c>
    </row>
    <row r="877" spans="1:12" x14ac:dyDescent="0.25">
      <c r="A877" t="s">
        <v>2936</v>
      </c>
      <c r="B877" t="str">
        <f>_xlfn.IFNA(_xlfn.XLOOKUP(Query1[[#This Row],[Contract Line Item Number (CLIN)]],'CPA New w POF'!$B$5:$B$3010,'CPA New w POF'!$C$5:$C$3010),"TBD")</f>
        <v>TR61SPBWX86.7245A</v>
      </c>
      <c r="C877">
        <f>LEN(Query1[[#This Row],[CALCTRA Product Number]])</f>
        <v>17</v>
      </c>
      <c r="D877" t="s">
        <v>2924</v>
      </c>
      <c r="E877" t="s">
        <v>2925</v>
      </c>
      <c r="F877" t="s">
        <v>356</v>
      </c>
      <c r="G877" t="s">
        <v>2937</v>
      </c>
      <c r="H877" t="s">
        <v>153</v>
      </c>
      <c r="I877" t="s">
        <v>154</v>
      </c>
      <c r="J877" t="s">
        <v>378</v>
      </c>
      <c r="K877" t="s">
        <v>155</v>
      </c>
      <c r="L877" s="54">
        <f>_xlfn.IFNA(_xlfn.XLOOKUP(Query1[[#This Row],[Contract Line Item Number (CLIN)]],'CPA New w POF'!$B$5:$B$3010,'CPA New w POF'!$Q$5:$Q$3010),"TBD")</f>
        <v>544.25</v>
      </c>
    </row>
    <row r="878" spans="1:12" x14ac:dyDescent="0.25">
      <c r="A878" t="s">
        <v>2938</v>
      </c>
      <c r="B878" t="str">
        <f>_xlfn.IFNA(_xlfn.XLOOKUP(Query1[[#This Row],[Contract Line Item Number (CLIN)]],'CPA New w POF'!$B$5:$B$3010,'CPA New w POF'!$C$5:$C$3010),"TBD")</f>
        <v>TR61SPBWX86.7845A</v>
      </c>
      <c r="C878">
        <f>LEN(Query1[[#This Row],[CALCTRA Product Number]])</f>
        <v>17</v>
      </c>
      <c r="D878" t="s">
        <v>2924</v>
      </c>
      <c r="E878" t="s">
        <v>2925</v>
      </c>
      <c r="F878" t="s">
        <v>356</v>
      </c>
      <c r="G878" t="s">
        <v>2939</v>
      </c>
      <c r="H878" t="s">
        <v>153</v>
      </c>
      <c r="I878" t="s">
        <v>154</v>
      </c>
      <c r="J878" t="s">
        <v>378</v>
      </c>
      <c r="K878" t="s">
        <v>155</v>
      </c>
      <c r="L878" s="54">
        <f>_xlfn.IFNA(_xlfn.XLOOKUP(Query1[[#This Row],[Contract Line Item Number (CLIN)]],'CPA New w POF'!$B$5:$B$3010,'CPA New w POF'!$Q$5:$Q$3010),"TBD")</f>
        <v>589.59</v>
      </c>
    </row>
    <row r="879" spans="1:12" x14ac:dyDescent="0.25">
      <c r="A879" t="s">
        <v>2942</v>
      </c>
      <c r="B879" t="str">
        <f>_xlfn.IFNA(_xlfn.XLOOKUP(Query1[[#This Row],[Contract Line Item Number (CLIN)]],'CPA New w POF'!$B$5:$B$3010,'CPA New w POF'!$C$5:$C$3010),"TBD")</f>
        <v>TR620PBWX86.1824A</v>
      </c>
      <c r="C879">
        <f>LEN(Query1[[#This Row],[CALCTRA Product Number]])</f>
        <v>17</v>
      </c>
      <c r="D879" t="s">
        <v>23</v>
      </c>
      <c r="E879" t="s">
        <v>2941</v>
      </c>
      <c r="F879" t="s">
        <v>356</v>
      </c>
      <c r="G879" t="s">
        <v>1208</v>
      </c>
      <c r="H879" t="s">
        <v>153</v>
      </c>
      <c r="I879" t="s">
        <v>154</v>
      </c>
      <c r="J879" t="s">
        <v>381</v>
      </c>
      <c r="K879" t="s">
        <v>155</v>
      </c>
      <c r="L879" s="54">
        <f>_xlfn.IFNA(_xlfn.XLOOKUP(Query1[[#This Row],[Contract Line Item Number (CLIN)]],'CPA New w POF'!$B$5:$B$3010,'CPA New w POF'!$Q$5:$Q$3010),"TBD")</f>
        <v>36.36</v>
      </c>
    </row>
    <row r="880" spans="1:12" x14ac:dyDescent="0.25">
      <c r="A880" t="s">
        <v>2943</v>
      </c>
      <c r="B880" t="str">
        <f>_xlfn.IFNA(_xlfn.XLOOKUP(Query1[[#This Row],[Contract Line Item Number (CLIN)]],'CPA New w POF'!$B$5:$B$3010,'CPA New w POF'!$C$5:$C$3010),"TBD")</f>
        <v>TR620PBWX86.2430A</v>
      </c>
      <c r="C880">
        <f>LEN(Query1[[#This Row],[CALCTRA Product Number]])</f>
        <v>17</v>
      </c>
      <c r="D880" t="s">
        <v>23</v>
      </c>
      <c r="E880" t="s">
        <v>2941</v>
      </c>
      <c r="F880" t="s">
        <v>356</v>
      </c>
      <c r="G880" t="s">
        <v>615</v>
      </c>
      <c r="H880" t="s">
        <v>153</v>
      </c>
      <c r="I880" t="s">
        <v>154</v>
      </c>
      <c r="J880" t="s">
        <v>381</v>
      </c>
      <c r="K880" t="s">
        <v>155</v>
      </c>
      <c r="L880" s="54">
        <f>_xlfn.IFNA(_xlfn.XLOOKUP(Query1[[#This Row],[Contract Line Item Number (CLIN)]],'CPA New w POF'!$B$5:$B$3010,'CPA New w POF'!$Q$5:$Q$3010),"TBD")</f>
        <v>54.49</v>
      </c>
    </row>
    <row r="881" spans="1:12" x14ac:dyDescent="0.25">
      <c r="A881" t="s">
        <v>2944</v>
      </c>
      <c r="B881" t="str">
        <f>_xlfn.IFNA(_xlfn.XLOOKUP(Query1[[#This Row],[Contract Line Item Number (CLIN)]],'CPA New w POF'!$B$5:$B$3010,'CPA New w POF'!$C$5:$C$3010),"TBD")</f>
        <v>TR620PBWX86.3648A</v>
      </c>
      <c r="C881">
        <f>LEN(Query1[[#This Row],[CALCTRA Product Number]])</f>
        <v>17</v>
      </c>
      <c r="D881" t="s">
        <v>23</v>
      </c>
      <c r="E881" t="s">
        <v>2941</v>
      </c>
      <c r="F881" t="s">
        <v>356</v>
      </c>
      <c r="G881" t="s">
        <v>619</v>
      </c>
      <c r="H881" t="s">
        <v>153</v>
      </c>
      <c r="I881" t="s">
        <v>154</v>
      </c>
      <c r="J881" t="s">
        <v>381</v>
      </c>
      <c r="K881" t="s">
        <v>155</v>
      </c>
      <c r="L881" s="54">
        <f>_xlfn.IFNA(_xlfn.XLOOKUP(Query1[[#This Row],[Contract Line Item Number (CLIN)]],'CPA New w POF'!$B$5:$B$3010,'CPA New w POF'!$Q$5:$Q$3010),"TBD")</f>
        <v>89.64</v>
      </c>
    </row>
    <row r="882" spans="1:12" x14ac:dyDescent="0.25">
      <c r="A882" t="s">
        <v>2945</v>
      </c>
      <c r="B882" t="str">
        <f>_xlfn.IFNA(_xlfn.XLOOKUP(Query1[[#This Row],[Contract Line Item Number (CLIN)]],'CPA New w POF'!$B$5:$B$3010,'CPA New w POF'!$C$5:$C$3010),"TBD")</f>
        <v>TR620PBWX88.4860A</v>
      </c>
      <c r="C882">
        <f>LEN(Query1[[#This Row],[CALCTRA Product Number]])</f>
        <v>17</v>
      </c>
      <c r="D882" t="s">
        <v>23</v>
      </c>
      <c r="E882" t="s">
        <v>2941</v>
      </c>
      <c r="F882" t="s">
        <v>356</v>
      </c>
      <c r="G882" t="s">
        <v>1119</v>
      </c>
      <c r="H882" t="s">
        <v>153</v>
      </c>
      <c r="I882" t="s">
        <v>154</v>
      </c>
      <c r="J882" t="s">
        <v>388</v>
      </c>
      <c r="K882" t="s">
        <v>155</v>
      </c>
      <c r="L882" s="54">
        <f>_xlfn.IFNA(_xlfn.XLOOKUP(Query1[[#This Row],[Contract Line Item Number (CLIN)]],'CPA New w POF'!$B$5:$B$3010,'CPA New w POF'!$Q$5:$Q$3010),"TBD")</f>
        <v>208.68</v>
      </c>
    </row>
    <row r="883" spans="1:12" x14ac:dyDescent="0.25">
      <c r="A883" t="s">
        <v>2946</v>
      </c>
      <c r="B883" t="str">
        <f>_xlfn.IFNA(_xlfn.XLOOKUP(Query1[[#This Row],[Contract Line Item Number (CLIN)]],'CPA New w POF'!$B$5:$B$3010,'CPA New w POF'!$C$5:$C$3010),"TBD")</f>
        <v>TR630PBWX86.3024A</v>
      </c>
      <c r="C883">
        <f>LEN(Query1[[#This Row],[CALCTRA Product Number]])</f>
        <v>17</v>
      </c>
      <c r="D883" t="s">
        <v>51</v>
      </c>
      <c r="E883" t="s">
        <v>2947</v>
      </c>
      <c r="F883" t="s">
        <v>356</v>
      </c>
      <c r="G883" t="s">
        <v>613</v>
      </c>
      <c r="H883" t="s">
        <v>153</v>
      </c>
      <c r="I883" t="s">
        <v>154</v>
      </c>
      <c r="J883" t="s">
        <v>381</v>
      </c>
      <c r="K883" t="s">
        <v>155</v>
      </c>
      <c r="L883" s="54">
        <f>_xlfn.IFNA(_xlfn.XLOOKUP(Query1[[#This Row],[Contract Line Item Number (CLIN)]],'CPA New w POF'!$B$5:$B$3010,'CPA New w POF'!$Q$5:$Q$3010),"TBD")</f>
        <v>43.16</v>
      </c>
    </row>
    <row r="884" spans="1:12" x14ac:dyDescent="0.25">
      <c r="A884" t="s">
        <v>2948</v>
      </c>
      <c r="B884" t="str">
        <f>_xlfn.IFNA(_xlfn.XLOOKUP(Query1[[#This Row],[Contract Line Item Number (CLIN)]],'CPA New w POF'!$B$5:$B$3010,'CPA New w POF'!$C$5:$C$3010),"TBD")</f>
        <v>TR630PBWX86.3630A</v>
      </c>
      <c r="C884">
        <f>LEN(Query1[[#This Row],[CALCTRA Product Number]])</f>
        <v>17</v>
      </c>
      <c r="D884" t="s">
        <v>51</v>
      </c>
      <c r="E884" t="s">
        <v>2947</v>
      </c>
      <c r="F884" t="s">
        <v>356</v>
      </c>
      <c r="G884" t="s">
        <v>995</v>
      </c>
      <c r="H884" t="s">
        <v>153</v>
      </c>
      <c r="I884" t="s">
        <v>154</v>
      </c>
      <c r="J884" t="s">
        <v>381</v>
      </c>
      <c r="K884" t="s">
        <v>155</v>
      </c>
      <c r="L884" s="54">
        <f>_xlfn.IFNA(_xlfn.XLOOKUP(Query1[[#This Row],[Contract Line Item Number (CLIN)]],'CPA New w POF'!$B$5:$B$3010,'CPA New w POF'!$Q$5:$Q$3010),"TBD")</f>
        <v>60.16</v>
      </c>
    </row>
    <row r="885" spans="1:12" x14ac:dyDescent="0.25">
      <c r="A885" t="s">
        <v>2951</v>
      </c>
      <c r="B885" t="str">
        <f>_xlfn.IFNA(_xlfn.XLOOKUP(Query1[[#This Row],[Contract Line Item Number (CLIN)]],'CPA New w POF'!$B$5:$B$3010,'CPA New w POF'!$C$5:$C$3010),"TBD")</f>
        <v>TR63APBWX86.3630A</v>
      </c>
      <c r="C885">
        <f>LEN(Query1[[#This Row],[CALCTRA Product Number]])</f>
        <v>17</v>
      </c>
      <c r="D885" t="s">
        <v>2950</v>
      </c>
      <c r="E885" t="s">
        <v>2947</v>
      </c>
      <c r="F885" t="s">
        <v>356</v>
      </c>
      <c r="G885" t="s">
        <v>995</v>
      </c>
      <c r="H885" t="s">
        <v>153</v>
      </c>
      <c r="I885" t="s">
        <v>154</v>
      </c>
      <c r="J885" t="s">
        <v>381</v>
      </c>
      <c r="K885" t="s">
        <v>155</v>
      </c>
      <c r="L885" s="54">
        <f>_xlfn.IFNA(_xlfn.XLOOKUP(Query1[[#This Row],[Contract Line Item Number (CLIN)]],'CPA New w POF'!$B$5:$B$3010,'CPA New w POF'!$Q$5:$Q$3010),"TBD")</f>
        <v>60.16</v>
      </c>
    </row>
    <row r="886" spans="1:12" x14ac:dyDescent="0.25">
      <c r="A886" t="s">
        <v>2955</v>
      </c>
      <c r="B886" t="str">
        <f>_xlfn.IFNA(_xlfn.XLOOKUP(Query1[[#This Row],[Contract Line Item Number (CLIN)]],'CPA New w POF'!$B$5:$B$3010,'CPA New w POF'!$C$5:$C$3010),"TBD")</f>
        <v>TR65PPBWX86.3030A</v>
      </c>
      <c r="C886">
        <f>LEN(Query1[[#This Row],[CALCTRA Product Number]])</f>
        <v>17</v>
      </c>
      <c r="D886" t="s">
        <v>2956</v>
      </c>
      <c r="E886" t="s">
        <v>2957</v>
      </c>
      <c r="F886" t="s">
        <v>356</v>
      </c>
      <c r="G886" t="s">
        <v>421</v>
      </c>
      <c r="H886" t="s">
        <v>153</v>
      </c>
      <c r="I886" t="s">
        <v>154</v>
      </c>
      <c r="J886" t="s">
        <v>381</v>
      </c>
      <c r="K886" t="s">
        <v>155</v>
      </c>
      <c r="L886" s="54">
        <f>_xlfn.IFNA(_xlfn.XLOOKUP(Query1[[#This Row],[Contract Line Item Number (CLIN)]],'CPA New w POF'!$B$5:$B$3010,'CPA New w POF'!$Q$5:$Q$3010),"TBD")</f>
        <v>53.92</v>
      </c>
    </row>
    <row r="887" spans="1:12" x14ac:dyDescent="0.25">
      <c r="A887" t="s">
        <v>2958</v>
      </c>
      <c r="B887" t="str">
        <f>_xlfn.IFNA(_xlfn.XLOOKUP(Query1[[#This Row],[Contract Line Item Number (CLIN)]],'CPA New w POF'!$B$5:$B$3010,'CPA New w POF'!$C$5:$C$3010),"TBD")</f>
        <v>TR660PBWX86.2430A</v>
      </c>
      <c r="C887">
        <f>LEN(Query1[[#This Row],[CALCTRA Product Number]])</f>
        <v>17</v>
      </c>
      <c r="D887" t="s">
        <v>24</v>
      </c>
      <c r="E887" t="s">
        <v>248</v>
      </c>
      <c r="F887" t="s">
        <v>356</v>
      </c>
      <c r="G887" t="s">
        <v>615</v>
      </c>
      <c r="H887" t="s">
        <v>153</v>
      </c>
      <c r="I887" t="s">
        <v>154</v>
      </c>
      <c r="J887" t="s">
        <v>381</v>
      </c>
      <c r="K887" t="s">
        <v>155</v>
      </c>
      <c r="L887" s="54">
        <f>_xlfn.IFNA(_xlfn.XLOOKUP(Query1[[#This Row],[Contract Line Item Number (CLIN)]],'CPA New w POF'!$B$5:$B$3010,'CPA New w POF'!$Q$5:$Q$3010),"TBD")</f>
        <v>43.16</v>
      </c>
    </row>
    <row r="888" spans="1:12" x14ac:dyDescent="0.25">
      <c r="A888" t="s">
        <v>2959</v>
      </c>
      <c r="B888" t="str">
        <f>_xlfn.IFNA(_xlfn.XLOOKUP(Query1[[#This Row],[Contract Line Item Number (CLIN)]],'CPA New w POF'!$B$5:$B$3010,'CPA New w POF'!$C$5:$C$3010),"TBD")</f>
        <v>TR660PBWX86.3036A</v>
      </c>
      <c r="C888">
        <f>LEN(Query1[[#This Row],[CALCTRA Product Number]])</f>
        <v>17</v>
      </c>
      <c r="D888" t="s">
        <v>24</v>
      </c>
      <c r="E888" t="s">
        <v>248</v>
      </c>
      <c r="F888" t="s">
        <v>356</v>
      </c>
      <c r="G888" t="s">
        <v>617</v>
      </c>
      <c r="H888" t="s">
        <v>153</v>
      </c>
      <c r="I888" t="s">
        <v>154</v>
      </c>
      <c r="J888" t="s">
        <v>381</v>
      </c>
      <c r="K888" t="s">
        <v>155</v>
      </c>
      <c r="L888" s="54">
        <f>_xlfn.IFNA(_xlfn.XLOOKUP(Query1[[#This Row],[Contract Line Item Number (CLIN)]],'CPA New w POF'!$B$5:$B$3010,'CPA New w POF'!$Q$5:$Q$3010),"TBD")</f>
        <v>60.16</v>
      </c>
    </row>
    <row r="889" spans="1:12" x14ac:dyDescent="0.25">
      <c r="A889" t="s">
        <v>2960</v>
      </c>
      <c r="B889" t="str">
        <f>_xlfn.IFNA(_xlfn.XLOOKUP(Query1[[#This Row],[Contract Line Item Number (CLIN)]],'CPA New w POF'!$B$5:$B$3010,'CPA New w POF'!$C$5:$C$3010),"TBD")</f>
        <v>TR670PBWX86.2430A</v>
      </c>
      <c r="C889">
        <f>LEN(Query1[[#This Row],[CALCTRA Product Number]])</f>
        <v>17</v>
      </c>
      <c r="D889" t="s">
        <v>26</v>
      </c>
      <c r="E889" t="s">
        <v>250</v>
      </c>
      <c r="F889" t="s">
        <v>356</v>
      </c>
      <c r="G889" t="s">
        <v>615</v>
      </c>
      <c r="H889" t="s">
        <v>153</v>
      </c>
      <c r="I889" t="s">
        <v>154</v>
      </c>
      <c r="J889" t="s">
        <v>381</v>
      </c>
      <c r="K889" t="s">
        <v>155</v>
      </c>
      <c r="L889" s="54">
        <f>_xlfn.IFNA(_xlfn.XLOOKUP(Query1[[#This Row],[Contract Line Item Number (CLIN)]],'CPA New w POF'!$B$5:$B$3010,'CPA New w POF'!$Q$5:$Q$3010),"TBD")</f>
        <v>43.16</v>
      </c>
    </row>
    <row r="890" spans="1:12" x14ac:dyDescent="0.25">
      <c r="A890" t="s">
        <v>2961</v>
      </c>
      <c r="B890" t="str">
        <f>_xlfn.IFNA(_xlfn.XLOOKUP(Query1[[#This Row],[Contract Line Item Number (CLIN)]],'CPA New w POF'!$B$5:$B$3010,'CPA New w POF'!$C$5:$C$3010),"TBD")</f>
        <v>TR670PBWX86.3036A</v>
      </c>
      <c r="C890">
        <f>LEN(Query1[[#This Row],[CALCTRA Product Number]])</f>
        <v>17</v>
      </c>
      <c r="D890" t="s">
        <v>26</v>
      </c>
      <c r="E890" t="s">
        <v>250</v>
      </c>
      <c r="F890" t="s">
        <v>356</v>
      </c>
      <c r="G890" t="s">
        <v>617</v>
      </c>
      <c r="H890" t="s">
        <v>153</v>
      </c>
      <c r="I890" t="s">
        <v>154</v>
      </c>
      <c r="J890" t="s">
        <v>381</v>
      </c>
      <c r="K890" t="s">
        <v>155</v>
      </c>
      <c r="L890" s="54">
        <f>_xlfn.IFNA(_xlfn.XLOOKUP(Query1[[#This Row],[Contract Line Item Number (CLIN)]],'CPA New w POF'!$B$5:$B$3010,'CPA New w POF'!$Q$5:$Q$3010),"TBD")</f>
        <v>60.16</v>
      </c>
    </row>
    <row r="891" spans="1:12" x14ac:dyDescent="0.25">
      <c r="A891" t="s">
        <v>2962</v>
      </c>
      <c r="B891" t="str">
        <f>_xlfn.IFNA(_xlfn.XLOOKUP(Query1[[#This Row],[Contract Line Item Number (CLIN)]],'CPA New w POF'!$B$5:$B$3010,'CPA New w POF'!$C$5:$C$3010),"TBD")</f>
        <v>TR700PBWX88.9670A</v>
      </c>
      <c r="C891">
        <f>LEN(Query1[[#This Row],[CALCTRA Product Number]])</f>
        <v>17</v>
      </c>
      <c r="D891" t="s">
        <v>2963</v>
      </c>
      <c r="E891" t="s">
        <v>2964</v>
      </c>
      <c r="F891" t="s">
        <v>356</v>
      </c>
      <c r="G891" t="s">
        <v>2965</v>
      </c>
      <c r="H891" t="s">
        <v>153</v>
      </c>
      <c r="I891" t="s">
        <v>154</v>
      </c>
      <c r="J891" t="s">
        <v>379</v>
      </c>
      <c r="K891" t="s">
        <v>155</v>
      </c>
      <c r="L891" s="54">
        <f>_xlfn.IFNA(_xlfn.XLOOKUP(Query1[[#This Row],[Contract Line Item Number (CLIN)]],'CPA New w POF'!$B$5:$B$3010,'CPA New w POF'!$Q$5:$Q$3010),"TBD")</f>
        <v>1088.42</v>
      </c>
    </row>
    <row r="892" spans="1:12" x14ac:dyDescent="0.25">
      <c r="A892" t="s">
        <v>2984</v>
      </c>
      <c r="B892" t="str">
        <f>_xlfn.IFNA(_xlfn.XLOOKUP(Query1[[#This Row],[Contract Line Item Number (CLIN)]],'CPA New w POF'!$B$5:$B$3010,'CPA New w POF'!$C$5:$C$3010),"TBD")</f>
        <v>TR720PGWX86.2418A</v>
      </c>
      <c r="C892">
        <f>LEN(Query1[[#This Row],[CALCTRA Product Number]])</f>
        <v>17</v>
      </c>
      <c r="D892" t="s">
        <v>2985</v>
      </c>
      <c r="E892" t="s">
        <v>2986</v>
      </c>
      <c r="F892" t="s">
        <v>356</v>
      </c>
      <c r="G892" t="s">
        <v>521</v>
      </c>
      <c r="H892" t="s">
        <v>623</v>
      </c>
      <c r="I892" t="s">
        <v>154</v>
      </c>
      <c r="J892" t="s">
        <v>381</v>
      </c>
      <c r="K892" t="s">
        <v>155</v>
      </c>
      <c r="L892" s="54">
        <f>_xlfn.IFNA(_xlfn.XLOOKUP(Query1[[#This Row],[Contract Line Item Number (CLIN)]],'CPA New w POF'!$B$5:$B$3010,'CPA New w POF'!$Q$5:$Q$3010),"TBD")</f>
        <v>29.56</v>
      </c>
    </row>
    <row r="893" spans="1:12" x14ac:dyDescent="0.25">
      <c r="A893" t="s">
        <v>2990</v>
      </c>
      <c r="B893" t="str">
        <f>_xlfn.IFNA(_xlfn.XLOOKUP(Query1[[#This Row],[Contract Line Item Number (CLIN)]],'CPA New w POF'!$B$5:$B$3010,'CPA New w POF'!$C$5:$C$3010),"TBD")</f>
        <v>TR720PRWX86.1824A</v>
      </c>
      <c r="C893">
        <f>LEN(Query1[[#This Row],[CALCTRA Product Number]])</f>
        <v>17</v>
      </c>
      <c r="D893" t="s">
        <v>2988</v>
      </c>
      <c r="E893" t="s">
        <v>2989</v>
      </c>
      <c r="F893" t="s">
        <v>356</v>
      </c>
      <c r="G893" t="s">
        <v>1208</v>
      </c>
      <c r="H893" t="s">
        <v>1840</v>
      </c>
      <c r="I893" t="s">
        <v>154</v>
      </c>
      <c r="J893" t="s">
        <v>381</v>
      </c>
      <c r="K893" t="s">
        <v>155</v>
      </c>
      <c r="L893" s="54">
        <f>_xlfn.IFNA(_xlfn.XLOOKUP(Query1[[#This Row],[Contract Line Item Number (CLIN)]],'CPA New w POF'!$B$5:$B$3010,'CPA New w POF'!$Q$5:$Q$3010),"TBD")</f>
        <v>29.56</v>
      </c>
    </row>
    <row r="894" spans="1:12" x14ac:dyDescent="0.25">
      <c r="A894" t="s">
        <v>2997</v>
      </c>
      <c r="B894" t="str">
        <f>_xlfn.IFNA(_xlfn.XLOOKUP(Query1[[#This Row],[Contract Line Item Number (CLIN)]],'CPA New w POF'!$B$5:$B$3010,'CPA New w POF'!$C$5:$C$3010),"TBD")</f>
        <v>TR731PBWX86.3630A</v>
      </c>
      <c r="C894">
        <f>LEN(Query1[[#This Row],[CALCTRA Product Number]])</f>
        <v>17</v>
      </c>
      <c r="D894" t="s">
        <v>2995</v>
      </c>
      <c r="E894" t="s">
        <v>2996</v>
      </c>
      <c r="F894" t="s">
        <v>356</v>
      </c>
      <c r="G894" t="s">
        <v>995</v>
      </c>
      <c r="H894" t="s">
        <v>153</v>
      </c>
      <c r="I894" t="s">
        <v>154</v>
      </c>
      <c r="J894" t="s">
        <v>381</v>
      </c>
      <c r="K894" t="s">
        <v>155</v>
      </c>
      <c r="L894" s="54">
        <f>_xlfn.IFNA(_xlfn.XLOOKUP(Query1[[#This Row],[Contract Line Item Number (CLIN)]],'CPA New w POF'!$B$5:$B$3010,'CPA New w POF'!$Q$5:$Q$3010),"TBD")</f>
        <v>61.3</v>
      </c>
    </row>
    <row r="895" spans="1:12" x14ac:dyDescent="0.25">
      <c r="A895" t="s">
        <v>2998</v>
      </c>
      <c r="B895" t="str">
        <f>_xlfn.IFNA(_xlfn.XLOOKUP(Query1[[#This Row],[Contract Line Item Number (CLIN)]],'CPA New w POF'!$B$5:$B$3010,'CPA New w POF'!$C$5:$C$3010),"TBD")</f>
        <v>TR731PBWX86.4536A</v>
      </c>
      <c r="C895">
        <f>LEN(Query1[[#This Row],[CALCTRA Product Number]])</f>
        <v>17</v>
      </c>
      <c r="D895" t="s">
        <v>2995</v>
      </c>
      <c r="E895" t="s">
        <v>2996</v>
      </c>
      <c r="F895" t="s">
        <v>356</v>
      </c>
      <c r="G895" t="s">
        <v>1017</v>
      </c>
      <c r="H895" t="s">
        <v>153</v>
      </c>
      <c r="I895" t="s">
        <v>154</v>
      </c>
      <c r="J895" t="s">
        <v>381</v>
      </c>
      <c r="K895" t="s">
        <v>155</v>
      </c>
      <c r="L895" s="54">
        <f>_xlfn.IFNA(_xlfn.XLOOKUP(Query1[[#This Row],[Contract Line Item Number (CLIN)]],'CPA New w POF'!$B$5:$B$3010,'CPA New w POF'!$Q$5:$Q$3010),"TBD")</f>
        <v>89.64</v>
      </c>
    </row>
    <row r="896" spans="1:12" x14ac:dyDescent="0.25">
      <c r="A896" t="s">
        <v>3002</v>
      </c>
      <c r="B896" t="str">
        <f>_xlfn.IFNA(_xlfn.XLOOKUP(Query1[[#This Row],[Contract Line Item Number (CLIN)]],'CPA New w POF'!$B$5:$B$3010,'CPA New w POF'!$C$5:$C$3010),"TBD")</f>
        <v>TR732PBWX86.3636A</v>
      </c>
      <c r="C896">
        <f>LEN(Query1[[#This Row],[CALCTRA Product Number]])</f>
        <v>17</v>
      </c>
      <c r="D896" t="s">
        <v>3000</v>
      </c>
      <c r="E896" t="s">
        <v>3001</v>
      </c>
      <c r="F896" t="s">
        <v>356</v>
      </c>
      <c r="G896" t="s">
        <v>380</v>
      </c>
      <c r="H896" t="s">
        <v>153</v>
      </c>
      <c r="I896" t="s">
        <v>154</v>
      </c>
      <c r="J896" t="s">
        <v>381</v>
      </c>
      <c r="K896" t="s">
        <v>155</v>
      </c>
      <c r="L896" s="54">
        <f>_xlfn.IFNA(_xlfn.XLOOKUP(Query1[[#This Row],[Contract Line Item Number (CLIN)]],'CPA New w POF'!$B$5:$B$3010,'CPA New w POF'!$Q$5:$Q$3010),"TBD")</f>
        <v>73.760000000000005</v>
      </c>
    </row>
    <row r="897" spans="1:12" x14ac:dyDescent="0.25">
      <c r="A897" t="s">
        <v>3003</v>
      </c>
      <c r="B897" t="str">
        <f>_xlfn.IFNA(_xlfn.XLOOKUP(Query1[[#This Row],[Contract Line Item Number (CLIN)]],'CPA New w POF'!$B$5:$B$3010,'CPA New w POF'!$C$5:$C$3010),"TBD")</f>
        <v>TR732PBWX86.4545A</v>
      </c>
      <c r="C897">
        <f>LEN(Query1[[#This Row],[CALCTRA Product Number]])</f>
        <v>17</v>
      </c>
      <c r="D897" t="s">
        <v>3000</v>
      </c>
      <c r="E897" t="s">
        <v>3001</v>
      </c>
      <c r="F897" t="s">
        <v>356</v>
      </c>
      <c r="G897" t="s">
        <v>2929</v>
      </c>
      <c r="H897" t="s">
        <v>153</v>
      </c>
      <c r="I897" t="s">
        <v>154</v>
      </c>
      <c r="J897" t="s">
        <v>381</v>
      </c>
      <c r="K897" t="s">
        <v>155</v>
      </c>
      <c r="L897" s="54">
        <f>_xlfn.IFNA(_xlfn.XLOOKUP(Query1[[#This Row],[Contract Line Item Number (CLIN)]],'CPA New w POF'!$B$5:$B$3010,'CPA New w POF'!$Q$5:$Q$3010),"TBD")</f>
        <v>120.25</v>
      </c>
    </row>
    <row r="898" spans="1:12" x14ac:dyDescent="0.25">
      <c r="A898" t="s">
        <v>3007</v>
      </c>
      <c r="B898" t="str">
        <f>_xlfn.IFNA(_xlfn.XLOOKUP(Query1[[#This Row],[Contract Line Item Number (CLIN)]],'CPA New w POF'!$B$5:$B$3010,'CPA New w POF'!$C$5:$C$3010),"TBD")</f>
        <v>TR733PBWX86.3636A</v>
      </c>
      <c r="C898">
        <f>LEN(Query1[[#This Row],[CALCTRA Product Number]])</f>
        <v>17</v>
      </c>
      <c r="D898" t="s">
        <v>3005</v>
      </c>
      <c r="E898" t="s">
        <v>3006</v>
      </c>
      <c r="F898" t="s">
        <v>356</v>
      </c>
      <c r="G898" t="s">
        <v>380</v>
      </c>
      <c r="H898" t="s">
        <v>153</v>
      </c>
      <c r="I898" t="s">
        <v>154</v>
      </c>
      <c r="J898" t="s">
        <v>381</v>
      </c>
      <c r="K898" t="s">
        <v>155</v>
      </c>
      <c r="L898" s="54">
        <f>_xlfn.IFNA(_xlfn.XLOOKUP(Query1[[#This Row],[Contract Line Item Number (CLIN)]],'CPA New w POF'!$B$5:$B$3010,'CPA New w POF'!$Q$5:$Q$3010),"TBD")</f>
        <v>72.63</v>
      </c>
    </row>
    <row r="899" spans="1:12" x14ac:dyDescent="0.25">
      <c r="A899" t="s">
        <v>3008</v>
      </c>
      <c r="B899" t="str">
        <f>_xlfn.IFNA(_xlfn.XLOOKUP(Query1[[#This Row],[Contract Line Item Number (CLIN)]],'CPA New w POF'!$B$5:$B$3010,'CPA New w POF'!$C$5:$C$3010),"TBD")</f>
        <v>TR733PBWX86.4545A</v>
      </c>
      <c r="C899">
        <f>LEN(Query1[[#This Row],[CALCTRA Product Number]])</f>
        <v>17</v>
      </c>
      <c r="D899" t="s">
        <v>3005</v>
      </c>
      <c r="E899" t="s">
        <v>3006</v>
      </c>
      <c r="F899" t="s">
        <v>356</v>
      </c>
      <c r="G899" t="s">
        <v>2929</v>
      </c>
      <c r="H899" t="s">
        <v>153</v>
      </c>
      <c r="I899" t="s">
        <v>154</v>
      </c>
      <c r="J899" t="s">
        <v>381</v>
      </c>
      <c r="K899" t="s">
        <v>155</v>
      </c>
      <c r="L899" s="54">
        <f>_xlfn.IFNA(_xlfn.XLOOKUP(Query1[[#This Row],[Contract Line Item Number (CLIN)]],'CPA New w POF'!$B$5:$B$3010,'CPA New w POF'!$Q$5:$Q$3010),"TBD")</f>
        <v>120.25</v>
      </c>
    </row>
    <row r="900" spans="1:12" x14ac:dyDescent="0.25">
      <c r="A900" t="s">
        <v>3009</v>
      </c>
      <c r="B900" t="str">
        <f>_xlfn.IFNA(_xlfn.XLOOKUP(Query1[[#This Row],[Contract Line Item Number (CLIN)]],'CPA New w POF'!$B$5:$B$3010,'CPA New w POF'!$C$5:$C$3010),"TBD")</f>
        <v>TR734PBWX86.3645A</v>
      </c>
      <c r="C900">
        <f>LEN(Query1[[#This Row],[CALCTRA Product Number]])</f>
        <v>17</v>
      </c>
      <c r="D900" t="s">
        <v>3010</v>
      </c>
      <c r="E900" t="s">
        <v>3011</v>
      </c>
      <c r="F900" t="s">
        <v>356</v>
      </c>
      <c r="G900" t="s">
        <v>2313</v>
      </c>
      <c r="H900" t="s">
        <v>153</v>
      </c>
      <c r="I900" t="s">
        <v>154</v>
      </c>
      <c r="J900" t="s">
        <v>381</v>
      </c>
      <c r="K900" t="s">
        <v>155</v>
      </c>
      <c r="L900" s="54">
        <f>_xlfn.IFNA(_xlfn.XLOOKUP(Query1[[#This Row],[Contract Line Item Number (CLIN)]],'CPA New w POF'!$B$5:$B$3010,'CPA New w POF'!$Q$5:$Q$3010),"TBD")</f>
        <v>89.64</v>
      </c>
    </row>
    <row r="901" spans="1:12" x14ac:dyDescent="0.25">
      <c r="A901" t="s">
        <v>3014</v>
      </c>
      <c r="B901" t="str">
        <f>_xlfn.IFNA(_xlfn.XLOOKUP(Query1[[#This Row],[Contract Line Item Number (CLIN)]],'CPA New w POF'!$B$5:$B$3010,'CPA New w POF'!$C$5:$C$3010),"TBD")</f>
        <v>TR735PBWX86.3636A</v>
      </c>
      <c r="C901">
        <f>LEN(Query1[[#This Row],[CALCTRA Product Number]])</f>
        <v>17</v>
      </c>
      <c r="D901" t="s">
        <v>3013</v>
      </c>
      <c r="E901" t="s">
        <v>2925</v>
      </c>
      <c r="F901" t="s">
        <v>356</v>
      </c>
      <c r="G901" t="s">
        <v>380</v>
      </c>
      <c r="H901" t="s">
        <v>153</v>
      </c>
      <c r="I901" t="s">
        <v>154</v>
      </c>
      <c r="J901" t="s">
        <v>381</v>
      </c>
      <c r="K901" t="s">
        <v>155</v>
      </c>
      <c r="L901" s="54">
        <f>_xlfn.IFNA(_xlfn.XLOOKUP(Query1[[#This Row],[Contract Line Item Number (CLIN)]],'CPA New w POF'!$B$5:$B$3010,'CPA New w POF'!$Q$5:$Q$3010),"TBD")</f>
        <v>72.63</v>
      </c>
    </row>
    <row r="902" spans="1:12" x14ac:dyDescent="0.25">
      <c r="A902" t="s">
        <v>3017</v>
      </c>
      <c r="B902" t="str">
        <f>_xlfn.IFNA(_xlfn.XLOOKUP(Query1[[#This Row],[Contract Line Item Number (CLIN)]],'CPA New w POF'!$B$5:$B$3010,'CPA New w POF'!$C$5:$C$3010),"TBD")</f>
        <v>TR736PBWX86.3636A</v>
      </c>
      <c r="C902">
        <f>LEN(Query1[[#This Row],[CALCTRA Product Number]])</f>
        <v>17</v>
      </c>
      <c r="D902" t="s">
        <v>3016</v>
      </c>
      <c r="E902" t="s">
        <v>2925</v>
      </c>
      <c r="F902" t="s">
        <v>356</v>
      </c>
      <c r="G902" t="s">
        <v>380</v>
      </c>
      <c r="H902" t="s">
        <v>153</v>
      </c>
      <c r="I902" t="s">
        <v>154</v>
      </c>
      <c r="J902" t="s">
        <v>381</v>
      </c>
      <c r="K902" t="s">
        <v>155</v>
      </c>
      <c r="L902" s="54">
        <f>_xlfn.IFNA(_xlfn.XLOOKUP(Query1[[#This Row],[Contract Line Item Number (CLIN)]],'CPA New w POF'!$B$5:$B$3010,'CPA New w POF'!$Q$5:$Q$3010),"TBD")</f>
        <v>72.63</v>
      </c>
    </row>
    <row r="903" spans="1:12" x14ac:dyDescent="0.25">
      <c r="A903" t="s">
        <v>3020</v>
      </c>
      <c r="B903" t="str">
        <f>_xlfn.IFNA(_xlfn.XLOOKUP(Query1[[#This Row],[Contract Line Item Number (CLIN)]],'CPA New w POF'!$B$5:$B$3010,'CPA New w POF'!$C$5:$C$3010),"TBD")</f>
        <v>TR738PBWX86.3645A</v>
      </c>
      <c r="C903">
        <f>LEN(Query1[[#This Row],[CALCTRA Product Number]])</f>
        <v>17</v>
      </c>
      <c r="D903" t="s">
        <v>3019</v>
      </c>
      <c r="E903" t="s">
        <v>2925</v>
      </c>
      <c r="F903" t="s">
        <v>356</v>
      </c>
      <c r="G903" t="s">
        <v>2313</v>
      </c>
      <c r="H903" t="s">
        <v>153</v>
      </c>
      <c r="I903" t="s">
        <v>154</v>
      </c>
      <c r="J903" t="s">
        <v>381</v>
      </c>
      <c r="K903" t="s">
        <v>155</v>
      </c>
      <c r="L903" s="54">
        <f>_xlfn.IFNA(_xlfn.XLOOKUP(Query1[[#This Row],[Contract Line Item Number (CLIN)]],'CPA New w POF'!$B$5:$B$3010,'CPA New w POF'!$Q$5:$Q$3010),"TBD")</f>
        <v>90.77</v>
      </c>
    </row>
    <row r="904" spans="1:12" x14ac:dyDescent="0.25">
      <c r="A904" t="s">
        <v>3021</v>
      </c>
      <c r="B904" t="str">
        <f>_xlfn.IFNA(_xlfn.XLOOKUP(Query1[[#This Row],[Contract Line Item Number (CLIN)]],'CPA New w POF'!$B$5:$B$3010,'CPA New w POF'!$C$5:$C$3010),"TBD")</f>
        <v>TR740PWBX86.3636A</v>
      </c>
      <c r="C904">
        <f>LEN(Query1[[#This Row],[CALCTRA Product Number]])</f>
        <v>17</v>
      </c>
      <c r="D904" t="s">
        <v>3022</v>
      </c>
      <c r="E904" t="s">
        <v>3023</v>
      </c>
      <c r="F904" t="s">
        <v>356</v>
      </c>
      <c r="G904" t="s">
        <v>380</v>
      </c>
      <c r="H904" t="s">
        <v>2920</v>
      </c>
      <c r="I904" t="s">
        <v>154</v>
      </c>
      <c r="J904" t="s">
        <v>381</v>
      </c>
      <c r="K904" t="s">
        <v>155</v>
      </c>
      <c r="L904" s="54">
        <f>_xlfn.IFNA(_xlfn.XLOOKUP(Query1[[#This Row],[Contract Line Item Number (CLIN)]],'CPA New w POF'!$B$5:$B$3010,'CPA New w POF'!$Q$5:$Q$3010),"TBD")</f>
        <v>72.63</v>
      </c>
    </row>
    <row r="905" spans="1:12" x14ac:dyDescent="0.25">
      <c r="A905" t="s">
        <v>3025</v>
      </c>
      <c r="B905" t="str">
        <f>_xlfn.IFNA(_xlfn.XLOOKUP(Query1[[#This Row],[Contract Line Item Number (CLIN)]],'CPA New w POF'!$B$5:$B$3010,'CPA New w POF'!$C$5:$C$3010),"TBD")</f>
        <v>TR750PWBX88.4842A</v>
      </c>
      <c r="C905">
        <f>LEN(Query1[[#This Row],[CALCTRA Product Number]])</f>
        <v>17</v>
      </c>
      <c r="D905" t="s">
        <v>3026</v>
      </c>
      <c r="E905" t="s">
        <v>3027</v>
      </c>
      <c r="F905" t="s">
        <v>356</v>
      </c>
      <c r="G905" t="s">
        <v>592</v>
      </c>
      <c r="H905" t="s">
        <v>2920</v>
      </c>
      <c r="I905" t="s">
        <v>154</v>
      </c>
      <c r="J905" t="s">
        <v>388</v>
      </c>
      <c r="K905" t="s">
        <v>155</v>
      </c>
      <c r="L905" s="54">
        <f>_xlfn.IFNA(_xlfn.XLOOKUP(Query1[[#This Row],[Contract Line Item Number (CLIN)]],'CPA New w POF'!$B$5:$B$3010,'CPA New w POF'!$Q$5:$Q$3010),"TBD")</f>
        <v>117.41</v>
      </c>
    </row>
    <row r="906" spans="1:12" x14ac:dyDescent="0.25">
      <c r="A906" t="s">
        <v>3028</v>
      </c>
      <c r="B906" t="str">
        <f>_xlfn.IFNA(_xlfn.XLOOKUP(Query1[[#This Row],[Contract Line Item Number (CLIN)]],'CPA New w POF'!$B$5:$B$3010,'CPA New w POF'!$C$5:$C$3010),"TBD")</f>
        <v>TR760PWBX88.4824A</v>
      </c>
      <c r="C906">
        <f>LEN(Query1[[#This Row],[CALCTRA Product Number]])</f>
        <v>17</v>
      </c>
      <c r="D906" t="s">
        <v>3029</v>
      </c>
      <c r="E906" t="s">
        <v>3030</v>
      </c>
      <c r="F906" t="s">
        <v>356</v>
      </c>
      <c r="G906" t="s">
        <v>1908</v>
      </c>
      <c r="H906" t="s">
        <v>2920</v>
      </c>
      <c r="I906" t="s">
        <v>154</v>
      </c>
      <c r="J906" t="s">
        <v>388</v>
      </c>
      <c r="K906" t="s">
        <v>155</v>
      </c>
      <c r="L906" s="54">
        <f>_xlfn.IFNA(_xlfn.XLOOKUP(Query1[[#This Row],[Contract Line Item Number (CLIN)]],'CPA New w POF'!$B$5:$B$3010,'CPA New w POF'!$Q$5:$Q$3010),"TBD")</f>
        <v>73.760000000000005</v>
      </c>
    </row>
    <row r="907" spans="1:12" x14ac:dyDescent="0.25">
      <c r="A907" t="s">
        <v>3031</v>
      </c>
      <c r="B907" t="str">
        <f>_xlfn.IFNA(_xlfn.XLOOKUP(Query1[[#This Row],[Contract Line Item Number (CLIN)]],'CPA New w POF'!$B$5:$B$3010,'CPA New w POF'!$C$5:$C$3010),"TBD")</f>
        <v>TR761PWBX88.4824A</v>
      </c>
      <c r="C907">
        <f>LEN(Query1[[#This Row],[CALCTRA Product Number]])</f>
        <v>17</v>
      </c>
      <c r="D907" t="s">
        <v>3032</v>
      </c>
      <c r="E907" t="s">
        <v>3033</v>
      </c>
      <c r="F907" t="s">
        <v>356</v>
      </c>
      <c r="G907" t="s">
        <v>1908</v>
      </c>
      <c r="H907" t="s">
        <v>2920</v>
      </c>
      <c r="I907" t="s">
        <v>154</v>
      </c>
      <c r="J907" t="s">
        <v>388</v>
      </c>
      <c r="K907" t="s">
        <v>155</v>
      </c>
      <c r="L907" s="54">
        <f>_xlfn.IFNA(_xlfn.XLOOKUP(Query1[[#This Row],[Contract Line Item Number (CLIN)]],'CPA New w POF'!$B$5:$B$3010,'CPA New w POF'!$Q$5:$Q$3010),"TBD")</f>
        <v>73.760000000000005</v>
      </c>
    </row>
    <row r="908" spans="1:12" x14ac:dyDescent="0.25">
      <c r="A908" t="s">
        <v>3037</v>
      </c>
      <c r="B908" t="str">
        <f>_xlfn.IFNA(_xlfn.XLOOKUP(Query1[[#This Row],[Contract Line Item Number (CLIN)]],'CPA New w POF'!$B$5:$B$3010,'CPA New w POF'!$C$5:$C$3010),"TBD")</f>
        <v>TR770PWBX88.4830A</v>
      </c>
      <c r="C908">
        <f>LEN(Query1[[#This Row],[CALCTRA Product Number]])</f>
        <v>17</v>
      </c>
      <c r="D908" t="s">
        <v>3035</v>
      </c>
      <c r="E908" t="s">
        <v>3036</v>
      </c>
      <c r="F908" t="s">
        <v>356</v>
      </c>
      <c r="G908" t="s">
        <v>395</v>
      </c>
      <c r="H908" t="s">
        <v>2920</v>
      </c>
      <c r="I908" t="s">
        <v>154</v>
      </c>
      <c r="J908" t="s">
        <v>388</v>
      </c>
      <c r="K908" t="s">
        <v>155</v>
      </c>
      <c r="L908" s="54">
        <f>_xlfn.IFNA(_xlfn.XLOOKUP(Query1[[#This Row],[Contract Line Item Number (CLIN)]],'CPA New w POF'!$B$5:$B$3010,'CPA New w POF'!$Q$5:$Q$3010),"TBD")</f>
        <v>90.77</v>
      </c>
    </row>
    <row r="909" spans="1:12" x14ac:dyDescent="0.25">
      <c r="A909" t="s">
        <v>3038</v>
      </c>
      <c r="B909" t="str">
        <f>_xlfn.IFNA(_xlfn.XLOOKUP(Query1[[#This Row],[Contract Line Item Number (CLIN)]],'CPA New w POF'!$B$5:$B$3010,'CPA New w POF'!$C$5:$C$3010),"TBD")</f>
        <v>TR780PWBX88.4834A</v>
      </c>
      <c r="C909">
        <f>LEN(Query1[[#This Row],[CALCTRA Product Number]])</f>
        <v>17</v>
      </c>
      <c r="D909" t="s">
        <v>3039</v>
      </c>
      <c r="E909" t="s">
        <v>3040</v>
      </c>
      <c r="F909" t="s">
        <v>356</v>
      </c>
      <c r="G909" t="s">
        <v>3041</v>
      </c>
      <c r="H909" t="s">
        <v>2920</v>
      </c>
      <c r="I909" t="s">
        <v>154</v>
      </c>
      <c r="J909" t="s">
        <v>388</v>
      </c>
      <c r="K909" t="s">
        <v>155</v>
      </c>
      <c r="L909" s="54">
        <f>_xlfn.IFNA(_xlfn.XLOOKUP(Query1[[#This Row],[Contract Line Item Number (CLIN)]],'CPA New w POF'!$B$5:$B$3010,'CPA New w POF'!$Q$5:$Q$3010),"TBD")</f>
        <v>100.97</v>
      </c>
    </row>
    <row r="910" spans="1:12" x14ac:dyDescent="0.25">
      <c r="A910" t="s">
        <v>3042</v>
      </c>
      <c r="B910" t="str">
        <f>_xlfn.IFNA(_xlfn.XLOOKUP(Query1[[#This Row],[Contract Line Item Number (CLIN)]],'CPA New w POF'!$B$5:$B$3010,'CPA New w POF'!$C$5:$C$3010),"TBD")</f>
        <v>TR790PRWX86.1218A</v>
      </c>
      <c r="C910">
        <f>LEN(Query1[[#This Row],[CALCTRA Product Number]])</f>
        <v>17</v>
      </c>
      <c r="D910" t="s">
        <v>3043</v>
      </c>
      <c r="E910" t="s">
        <v>3044</v>
      </c>
      <c r="F910" t="s">
        <v>356</v>
      </c>
      <c r="G910" t="s">
        <v>541</v>
      </c>
      <c r="H910" t="s">
        <v>1840</v>
      </c>
      <c r="I910" t="s">
        <v>154</v>
      </c>
      <c r="J910" t="s">
        <v>381</v>
      </c>
      <c r="K910" t="s">
        <v>155</v>
      </c>
      <c r="L910" s="54">
        <f>_xlfn.IFNA(_xlfn.XLOOKUP(Query1[[#This Row],[Contract Line Item Number (CLIN)]],'CPA New w POF'!$B$5:$B$3010,'CPA New w POF'!$Q$5:$Q$3010),"TBD")</f>
        <v>14.82</v>
      </c>
    </row>
    <row r="911" spans="1:12" x14ac:dyDescent="0.25">
      <c r="A911" t="s">
        <v>3045</v>
      </c>
      <c r="B911" t="str">
        <f>_xlfn.IFNA(_xlfn.XLOOKUP(Query1[[#This Row],[Contract Line Item Number (CLIN)]],'CPA New w POF'!$B$5:$B$3010,'CPA New w POF'!$C$5:$C$3010),"TBD")</f>
        <v>TR790PWBX88.4830A</v>
      </c>
      <c r="C911">
        <f>LEN(Query1[[#This Row],[CALCTRA Product Number]])</f>
        <v>17</v>
      </c>
      <c r="D911" t="s">
        <v>3046</v>
      </c>
      <c r="E911" t="s">
        <v>3047</v>
      </c>
      <c r="F911" t="s">
        <v>356</v>
      </c>
      <c r="G911" t="s">
        <v>395</v>
      </c>
      <c r="H911" t="s">
        <v>2920</v>
      </c>
      <c r="I911" t="s">
        <v>154</v>
      </c>
      <c r="J911" t="s">
        <v>388</v>
      </c>
      <c r="K911" t="s">
        <v>155</v>
      </c>
      <c r="L911" s="54">
        <f>_xlfn.IFNA(_xlfn.XLOOKUP(Query1[[#This Row],[Contract Line Item Number (CLIN)]],'CPA New w POF'!$B$5:$B$3010,'CPA New w POF'!$Q$5:$Q$3010),"TBD")</f>
        <v>90.77</v>
      </c>
    </row>
    <row r="912" spans="1:12" x14ac:dyDescent="0.25">
      <c r="A912" t="s">
        <v>3048</v>
      </c>
      <c r="B912" t="str">
        <f>_xlfn.IFNA(_xlfn.XLOOKUP(Query1[[#This Row],[Contract Line Item Number (CLIN)]],'CPA New w POF'!$B$5:$B$3010,'CPA New w POF'!$C$5:$C$3010),"TBD")</f>
        <v>TR79APRBW86.1218A</v>
      </c>
      <c r="C912">
        <f>LEN(Query1[[#This Row],[CALCTRA Product Number]])</f>
        <v>17</v>
      </c>
      <c r="D912" t="s">
        <v>3049</v>
      </c>
      <c r="E912" t="s">
        <v>3044</v>
      </c>
      <c r="F912" t="s">
        <v>356</v>
      </c>
      <c r="G912" t="s">
        <v>541</v>
      </c>
      <c r="H912" t="s">
        <v>1169</v>
      </c>
      <c r="I912" t="s">
        <v>154</v>
      </c>
      <c r="J912" t="s">
        <v>381</v>
      </c>
      <c r="K912" t="s">
        <v>155</v>
      </c>
      <c r="L912" s="54">
        <f>_xlfn.IFNA(_xlfn.XLOOKUP(Query1[[#This Row],[Contract Line Item Number (CLIN)]],'CPA New w POF'!$B$5:$B$3010,'CPA New w POF'!$Q$5:$Q$3010),"TBD")</f>
        <v>14.82</v>
      </c>
    </row>
    <row r="913" spans="1:12" x14ac:dyDescent="0.25">
      <c r="A913" t="s">
        <v>3050</v>
      </c>
      <c r="B913" t="str">
        <f>_xlfn.IFNA(_xlfn.XLOOKUP(Query1[[#This Row],[Contract Line Item Number (CLIN)]],'CPA New w POF'!$B$5:$B$3010,'CPA New w POF'!$C$5:$C$3010),"TBD")</f>
        <v>TR801PWBX88.4830A</v>
      </c>
      <c r="C913">
        <f>LEN(Query1[[#This Row],[CALCTRA Product Number]])</f>
        <v>17</v>
      </c>
      <c r="D913" t="s">
        <v>3051</v>
      </c>
      <c r="E913" t="s">
        <v>3052</v>
      </c>
      <c r="F913" t="s">
        <v>356</v>
      </c>
      <c r="G913" t="s">
        <v>395</v>
      </c>
      <c r="H913" t="s">
        <v>2920</v>
      </c>
      <c r="I913" t="s">
        <v>154</v>
      </c>
      <c r="J913" t="s">
        <v>388</v>
      </c>
      <c r="K913" t="s">
        <v>155</v>
      </c>
      <c r="L913" s="54">
        <f>_xlfn.IFNA(_xlfn.XLOOKUP(Query1[[#This Row],[Contract Line Item Number (CLIN)]],'CPA New w POF'!$B$5:$B$3010,'CPA New w POF'!$Q$5:$Q$3010),"TBD")</f>
        <v>90.77</v>
      </c>
    </row>
    <row r="914" spans="1:12" x14ac:dyDescent="0.25">
      <c r="A914" t="s">
        <v>3053</v>
      </c>
      <c r="B914" t="str">
        <f>_xlfn.IFNA(_xlfn.XLOOKUP(Query1[[#This Row],[Contract Line Item Number (CLIN)]],'CPA New w POF'!$B$5:$B$3010,'CPA New w POF'!$C$5:$C$3010),"TBD")</f>
        <v>TR810PBWX86.2436A</v>
      </c>
      <c r="C914">
        <f>LEN(Query1[[#This Row],[CALCTRA Product Number]])</f>
        <v>17</v>
      </c>
      <c r="D914" t="s">
        <v>3054</v>
      </c>
      <c r="E914" t="s">
        <v>3055</v>
      </c>
      <c r="F914" t="s">
        <v>356</v>
      </c>
      <c r="G914" t="s">
        <v>1856</v>
      </c>
      <c r="H914" t="s">
        <v>153</v>
      </c>
      <c r="I914" t="s">
        <v>154</v>
      </c>
      <c r="J914" t="s">
        <v>381</v>
      </c>
      <c r="K914" t="s">
        <v>155</v>
      </c>
      <c r="L914" s="54">
        <f>_xlfn.IFNA(_xlfn.XLOOKUP(Query1[[#This Row],[Contract Line Item Number (CLIN)]],'CPA New w POF'!$B$5:$B$3010,'CPA New w POF'!$Q$5:$Q$3010),"TBD")</f>
        <v>52.23</v>
      </c>
    </row>
    <row r="915" spans="1:12" x14ac:dyDescent="0.25">
      <c r="A915" t="s">
        <v>3056</v>
      </c>
      <c r="B915" t="str">
        <f>_xlfn.IFNA(_xlfn.XLOOKUP(Query1[[#This Row],[Contract Line Item Number (CLIN)]],'CPA New w POF'!$B$5:$B$3010,'CPA New w POF'!$C$5:$C$3010),"TBD")</f>
        <v>TR810PBWX86.3648A</v>
      </c>
      <c r="C915">
        <f>LEN(Query1[[#This Row],[CALCTRA Product Number]])</f>
        <v>17</v>
      </c>
      <c r="D915" t="s">
        <v>3054</v>
      </c>
      <c r="E915" t="s">
        <v>3055</v>
      </c>
      <c r="F915" t="s">
        <v>356</v>
      </c>
      <c r="G915" t="s">
        <v>619</v>
      </c>
      <c r="H915" t="s">
        <v>153</v>
      </c>
      <c r="I915" t="s">
        <v>154</v>
      </c>
      <c r="J915" t="s">
        <v>381</v>
      </c>
      <c r="K915" t="s">
        <v>155</v>
      </c>
      <c r="L915" s="54">
        <f>_xlfn.IFNA(_xlfn.XLOOKUP(Query1[[#This Row],[Contract Line Item Number (CLIN)]],'CPA New w POF'!$B$5:$B$3010,'CPA New w POF'!$Q$5:$Q$3010),"TBD")</f>
        <v>90.77</v>
      </c>
    </row>
    <row r="916" spans="1:12" x14ac:dyDescent="0.25">
      <c r="A916" t="s">
        <v>3059</v>
      </c>
      <c r="B916" t="str">
        <f>_xlfn.IFNA(_xlfn.XLOOKUP(Query1[[#This Row],[Contract Line Item Number (CLIN)]],'CPA New w POF'!$B$5:$B$3010,'CPA New w POF'!$C$5:$C$3010),"TBD")</f>
        <v>TR810PBWX86.2430A</v>
      </c>
      <c r="C916">
        <f>LEN(Query1[[#This Row],[CALCTRA Product Number]])</f>
        <v>17</v>
      </c>
      <c r="D916" t="s">
        <v>3058</v>
      </c>
      <c r="E916" t="s">
        <v>3055</v>
      </c>
      <c r="F916" t="s">
        <v>356</v>
      </c>
      <c r="G916" t="s">
        <v>615</v>
      </c>
      <c r="H916" t="s">
        <v>153</v>
      </c>
      <c r="I916" t="s">
        <v>154</v>
      </c>
      <c r="J916" t="s">
        <v>381</v>
      </c>
      <c r="K916" t="s">
        <v>155</v>
      </c>
      <c r="L916" s="54">
        <f>_xlfn.IFNA(_xlfn.XLOOKUP(Query1[[#This Row],[Contract Line Item Number (CLIN)]],'CPA New w POF'!$B$5:$B$3010,'CPA New w POF'!$Q$5:$Q$3010),"TBD")</f>
        <v>43.16</v>
      </c>
    </row>
    <row r="917" spans="1:12" x14ac:dyDescent="0.25">
      <c r="A917" t="s">
        <v>3060</v>
      </c>
      <c r="B917" t="str">
        <f>_xlfn.IFNA(_xlfn.XLOOKUP(Query1[[#This Row],[Contract Line Item Number (CLIN)]],'CPA New w POF'!$B$5:$B$3010,'CPA New w POF'!$C$5:$C$3010),"TBD")</f>
        <v>TR82APBWX86.3012A</v>
      </c>
      <c r="C917">
        <f>LEN(Query1[[#This Row],[CALCTRA Product Number]])</f>
        <v>17</v>
      </c>
      <c r="D917" t="s">
        <v>3061</v>
      </c>
      <c r="E917" t="s">
        <v>3062</v>
      </c>
      <c r="F917" t="s">
        <v>356</v>
      </c>
      <c r="G917" t="s">
        <v>788</v>
      </c>
      <c r="H917" t="s">
        <v>153</v>
      </c>
      <c r="I917" t="s">
        <v>154</v>
      </c>
      <c r="J917" t="s">
        <v>381</v>
      </c>
      <c r="K917" t="s">
        <v>155</v>
      </c>
      <c r="L917" s="54">
        <f>_xlfn.IFNA(_xlfn.XLOOKUP(Query1[[#This Row],[Contract Line Item Number (CLIN)]],'CPA New w POF'!$B$5:$B$3010,'CPA New w POF'!$Q$5:$Q$3010),"TBD")</f>
        <v>24.45</v>
      </c>
    </row>
    <row r="918" spans="1:12" x14ac:dyDescent="0.25">
      <c r="A918" t="s">
        <v>3063</v>
      </c>
      <c r="B918" t="str">
        <f>_xlfn.IFNA(_xlfn.XLOOKUP(Query1[[#This Row],[Contract Line Item Number (CLIN)]],'CPA New w POF'!$B$5:$B$3010,'CPA New w POF'!$C$5:$C$3010),"TBD")</f>
        <v>TR82APBWX86.3618A</v>
      </c>
      <c r="C918">
        <f>LEN(Query1[[#This Row],[CALCTRA Product Number]])</f>
        <v>17</v>
      </c>
      <c r="D918" t="s">
        <v>3061</v>
      </c>
      <c r="E918" t="s">
        <v>3062</v>
      </c>
      <c r="F918" t="s">
        <v>356</v>
      </c>
      <c r="G918" t="s">
        <v>966</v>
      </c>
      <c r="H918" t="s">
        <v>153</v>
      </c>
      <c r="I918" t="s">
        <v>154</v>
      </c>
      <c r="J918" t="s">
        <v>381</v>
      </c>
      <c r="K918" t="s">
        <v>155</v>
      </c>
      <c r="L918" s="54">
        <f>_xlfn.IFNA(_xlfn.XLOOKUP(Query1[[#This Row],[Contract Line Item Number (CLIN)]],'CPA New w POF'!$B$5:$B$3010,'CPA New w POF'!$Q$5:$Q$3010),"TBD")</f>
        <v>39.76</v>
      </c>
    </row>
    <row r="919" spans="1:12" x14ac:dyDescent="0.25">
      <c r="A919" t="s">
        <v>3064</v>
      </c>
      <c r="B919" t="str">
        <f>_xlfn.IFNA(_xlfn.XLOOKUP(Query1[[#This Row],[Contract Line Item Number (CLIN)]],'CPA New w POF'!$B$5:$B$3010,'CPA New w POF'!$C$5:$C$3010),"TBD")</f>
        <v>TR82APBWX88.4824A</v>
      </c>
      <c r="C919">
        <f>LEN(Query1[[#This Row],[CALCTRA Product Number]])</f>
        <v>17</v>
      </c>
      <c r="D919" t="s">
        <v>3061</v>
      </c>
      <c r="E919" t="s">
        <v>3062</v>
      </c>
      <c r="F919" t="s">
        <v>356</v>
      </c>
      <c r="G919" t="s">
        <v>1908</v>
      </c>
      <c r="H919" t="s">
        <v>153</v>
      </c>
      <c r="I919" t="s">
        <v>154</v>
      </c>
      <c r="J919" t="s">
        <v>388</v>
      </c>
      <c r="K919" t="s">
        <v>155</v>
      </c>
      <c r="L919" s="54">
        <f>_xlfn.IFNA(_xlfn.XLOOKUP(Query1[[#This Row],[Contract Line Item Number (CLIN)]],'CPA New w POF'!$B$5:$B$3010,'CPA New w POF'!$Q$5:$Q$3010),"TBD")</f>
        <v>73.760000000000005</v>
      </c>
    </row>
    <row r="920" spans="1:12" x14ac:dyDescent="0.25">
      <c r="A920" t="s">
        <v>3068</v>
      </c>
      <c r="B920" t="str">
        <f>_xlfn.IFNA(_xlfn.XLOOKUP(Query1[[#This Row],[Contract Line Item Number (CLIN)]],'CPA New w POF'!$B$5:$B$3010,'CPA New w POF'!$C$5:$C$3010),"TBD")</f>
        <v>TR840PBWX86.3024A</v>
      </c>
      <c r="C920">
        <f>LEN(Query1[[#This Row],[CALCTRA Product Number]])</f>
        <v>17</v>
      </c>
      <c r="D920" t="s">
        <v>53</v>
      </c>
      <c r="E920" t="s">
        <v>251</v>
      </c>
      <c r="F920" t="s">
        <v>356</v>
      </c>
      <c r="G920" t="s">
        <v>613</v>
      </c>
      <c r="H920" t="s">
        <v>153</v>
      </c>
      <c r="I920" t="s">
        <v>154</v>
      </c>
      <c r="J920" t="s">
        <v>381</v>
      </c>
      <c r="K920" t="s">
        <v>155</v>
      </c>
      <c r="L920" s="54">
        <f>_xlfn.IFNA(_xlfn.XLOOKUP(Query1[[#This Row],[Contract Line Item Number (CLIN)]],'CPA New w POF'!$B$5:$B$3010,'CPA New w POF'!$Q$5:$Q$3010),"TBD")</f>
        <v>43.16</v>
      </c>
    </row>
    <row r="921" spans="1:12" x14ac:dyDescent="0.25">
      <c r="A921" t="s">
        <v>3069</v>
      </c>
      <c r="B921" t="str">
        <f>_xlfn.IFNA(_xlfn.XLOOKUP(Query1[[#This Row],[Contract Line Item Number (CLIN)]],'CPA New w POF'!$B$5:$B$3010,'CPA New w POF'!$C$5:$C$3010),"TBD")</f>
        <v>TR840PBWX88.4836A</v>
      </c>
      <c r="C921">
        <f>LEN(Query1[[#This Row],[CALCTRA Product Number]])</f>
        <v>17</v>
      </c>
      <c r="D921" t="s">
        <v>53</v>
      </c>
      <c r="E921" t="s">
        <v>251</v>
      </c>
      <c r="F921" t="s">
        <v>356</v>
      </c>
      <c r="G921" t="s">
        <v>580</v>
      </c>
      <c r="H921" t="s">
        <v>153</v>
      </c>
      <c r="I921" t="s">
        <v>154</v>
      </c>
      <c r="J921" t="s">
        <v>388</v>
      </c>
      <c r="K921" t="s">
        <v>155</v>
      </c>
      <c r="L921" s="54">
        <f>_xlfn.IFNA(_xlfn.XLOOKUP(Query1[[#This Row],[Contract Line Item Number (CLIN)]],'CPA New w POF'!$B$5:$B$3010,'CPA New w POF'!$Q$5:$Q$3010),"TBD")</f>
        <v>100.41</v>
      </c>
    </row>
    <row r="922" spans="1:12" x14ac:dyDescent="0.25">
      <c r="A922" t="s">
        <v>3070</v>
      </c>
      <c r="B922" t="str">
        <f>_xlfn.IFNA(_xlfn.XLOOKUP(Query1[[#This Row],[Contract Line Item Number (CLIN)]],'CPA New w POF'!$B$5:$B$3010,'CPA New w POF'!$C$5:$C$3010),"TBD")</f>
        <v>TR870PBWX86.3024A</v>
      </c>
      <c r="C922">
        <f>LEN(Query1[[#This Row],[CALCTRA Product Number]])</f>
        <v>17</v>
      </c>
      <c r="D922" t="s">
        <v>54</v>
      </c>
      <c r="E922" t="s">
        <v>252</v>
      </c>
      <c r="F922" t="s">
        <v>356</v>
      </c>
      <c r="G922" t="s">
        <v>613</v>
      </c>
      <c r="H922" t="s">
        <v>153</v>
      </c>
      <c r="I922" t="s">
        <v>154</v>
      </c>
      <c r="J922" t="s">
        <v>381</v>
      </c>
      <c r="K922" t="s">
        <v>155</v>
      </c>
      <c r="L922" s="54">
        <f>_xlfn.IFNA(_xlfn.XLOOKUP(Query1[[#This Row],[Contract Line Item Number (CLIN)]],'CPA New w POF'!$B$5:$B$3010,'CPA New w POF'!$Q$5:$Q$3010),"TBD")</f>
        <v>43.16</v>
      </c>
    </row>
    <row r="923" spans="1:12" x14ac:dyDescent="0.25">
      <c r="A923" t="s">
        <v>3071</v>
      </c>
      <c r="B923" t="str">
        <f>_xlfn.IFNA(_xlfn.XLOOKUP(Query1[[#This Row],[Contract Line Item Number (CLIN)]],'CPA New w POF'!$B$5:$B$3010,'CPA New w POF'!$C$5:$C$3010),"TBD")</f>
        <v>TR870PBWX88.4836A</v>
      </c>
      <c r="C923">
        <f>LEN(Query1[[#This Row],[CALCTRA Product Number]])</f>
        <v>17</v>
      </c>
      <c r="D923" t="s">
        <v>54</v>
      </c>
      <c r="E923" t="s">
        <v>252</v>
      </c>
      <c r="F923" t="s">
        <v>356</v>
      </c>
      <c r="G923" t="s">
        <v>580</v>
      </c>
      <c r="H923" t="s">
        <v>153</v>
      </c>
      <c r="I923" t="s">
        <v>154</v>
      </c>
      <c r="J923" t="s">
        <v>388</v>
      </c>
      <c r="K923" t="s">
        <v>155</v>
      </c>
      <c r="L923" s="54">
        <f>_xlfn.IFNA(_xlfn.XLOOKUP(Query1[[#This Row],[Contract Line Item Number (CLIN)]],'CPA New w POF'!$B$5:$B$3010,'CPA New w POF'!$Q$5:$Q$3010),"TBD")</f>
        <v>89.64</v>
      </c>
    </row>
    <row r="924" spans="1:12" x14ac:dyDescent="0.25">
      <c r="A924" t="s">
        <v>3072</v>
      </c>
      <c r="B924" t="str">
        <f>_xlfn.IFNA(_xlfn.XLOOKUP(Query1[[#This Row],[Contract Line Item Number (CLIN)]],'CPA New w POF'!$B$5:$B$3010,'CPA New w POF'!$C$5:$C$3010),"TBD")</f>
        <v>TR880PBWX86.2430A</v>
      </c>
      <c r="C924">
        <f>LEN(Query1[[#This Row],[CALCTRA Product Number]])</f>
        <v>17</v>
      </c>
      <c r="D924" t="s">
        <v>3073</v>
      </c>
      <c r="E924" t="s">
        <v>3074</v>
      </c>
      <c r="F924" t="s">
        <v>356</v>
      </c>
      <c r="G924" t="s">
        <v>615</v>
      </c>
      <c r="H924" t="s">
        <v>153</v>
      </c>
      <c r="I924" t="s">
        <v>154</v>
      </c>
      <c r="J924" t="s">
        <v>381</v>
      </c>
      <c r="K924" t="s">
        <v>155</v>
      </c>
      <c r="L924" s="54">
        <f>_xlfn.IFNA(_xlfn.XLOOKUP(Query1[[#This Row],[Contract Line Item Number (CLIN)]],'CPA New w POF'!$B$5:$B$3010,'CPA New w POF'!$Q$5:$Q$3010),"TBD")</f>
        <v>43.16</v>
      </c>
    </row>
    <row r="925" spans="1:12" x14ac:dyDescent="0.25">
      <c r="A925" t="s">
        <v>3075</v>
      </c>
      <c r="B925" t="str">
        <f>_xlfn.IFNA(_xlfn.XLOOKUP(Query1[[#This Row],[Contract Line Item Number (CLIN)]],'CPA New w POF'!$B$5:$B$3010,'CPA New w POF'!$C$5:$C$3010),"TBD")</f>
        <v>TR880PBWX86.3648A</v>
      </c>
      <c r="C925">
        <f>LEN(Query1[[#This Row],[CALCTRA Product Number]])</f>
        <v>17</v>
      </c>
      <c r="D925" t="s">
        <v>3073</v>
      </c>
      <c r="E925" t="s">
        <v>3074</v>
      </c>
      <c r="F925" t="s">
        <v>356</v>
      </c>
      <c r="G925" t="s">
        <v>619</v>
      </c>
      <c r="H925" t="s">
        <v>153</v>
      </c>
      <c r="I925" t="s">
        <v>154</v>
      </c>
      <c r="J925" t="s">
        <v>381</v>
      </c>
      <c r="K925" t="s">
        <v>155</v>
      </c>
      <c r="L925" s="54">
        <f>_xlfn.IFNA(_xlfn.XLOOKUP(Query1[[#This Row],[Contract Line Item Number (CLIN)]],'CPA New w POF'!$B$5:$B$3010,'CPA New w POF'!$Q$5:$Q$3010),"TBD")</f>
        <v>90.77</v>
      </c>
    </row>
    <row r="926" spans="1:12" x14ac:dyDescent="0.25">
      <c r="A926" t="s">
        <v>3077</v>
      </c>
      <c r="B926" t="str">
        <f>_xlfn.IFNA(_xlfn.XLOOKUP(Query1[[#This Row],[Contract Line Item Number (CLIN)]],'CPA New w POF'!$B$5:$B$3010,'CPA New w POF'!$C$5:$C$3010),"TBD")</f>
        <v>TR890PBWX86.2424A</v>
      </c>
      <c r="C926">
        <f>LEN(Query1[[#This Row],[CALCTRA Product Number]])</f>
        <v>17</v>
      </c>
      <c r="D926" t="s">
        <v>3078</v>
      </c>
      <c r="E926" t="s">
        <v>3079</v>
      </c>
      <c r="F926" t="s">
        <v>356</v>
      </c>
      <c r="G926" t="s">
        <v>741</v>
      </c>
      <c r="H926" t="s">
        <v>153</v>
      </c>
      <c r="I926" t="s">
        <v>154</v>
      </c>
      <c r="J926" t="s">
        <v>381</v>
      </c>
      <c r="K926" t="s">
        <v>155</v>
      </c>
      <c r="L926" s="54">
        <f>_xlfn.IFNA(_xlfn.XLOOKUP(Query1[[#This Row],[Contract Line Item Number (CLIN)]],'CPA New w POF'!$B$5:$B$3010,'CPA New w POF'!$Q$5:$Q$3010),"TBD")</f>
        <v>34.090000000000003</v>
      </c>
    </row>
    <row r="927" spans="1:12" x14ac:dyDescent="0.25">
      <c r="A927" t="s">
        <v>3080</v>
      </c>
      <c r="B927" t="str">
        <f>_xlfn.IFNA(_xlfn.XLOOKUP(Query1[[#This Row],[Contract Line Item Number (CLIN)]],'CPA New w POF'!$B$5:$B$3010,'CPA New w POF'!$C$5:$C$3010),"TBD")</f>
        <v>TR890PBWX86.3636A</v>
      </c>
      <c r="C927">
        <f>LEN(Query1[[#This Row],[CALCTRA Product Number]])</f>
        <v>17</v>
      </c>
      <c r="D927" t="s">
        <v>3078</v>
      </c>
      <c r="E927" t="s">
        <v>3079</v>
      </c>
      <c r="F927" t="s">
        <v>356</v>
      </c>
      <c r="G927" t="s">
        <v>380</v>
      </c>
      <c r="H927" t="s">
        <v>153</v>
      </c>
      <c r="I927" t="s">
        <v>154</v>
      </c>
      <c r="J927" t="s">
        <v>381</v>
      </c>
      <c r="K927" t="s">
        <v>155</v>
      </c>
      <c r="L927" s="54">
        <f>_xlfn.IFNA(_xlfn.XLOOKUP(Query1[[#This Row],[Contract Line Item Number (CLIN)]],'CPA New w POF'!$B$5:$B$3010,'CPA New w POF'!$Q$5:$Q$3010),"TBD")</f>
        <v>72.63</v>
      </c>
    </row>
    <row r="928" spans="1:12" x14ac:dyDescent="0.25">
      <c r="A928" t="s">
        <v>3083</v>
      </c>
      <c r="B928" t="str">
        <f>_xlfn.IFNA(_xlfn.XLOOKUP(Query1[[#This Row],[Contract Line Item Number (CLIN)]],'CPA New w POF'!$B$5:$B$3010,'CPA New w POF'!$C$5:$C$3010),"TBD")</f>
        <v>TR910PBWX86.1824A</v>
      </c>
      <c r="C928">
        <f>LEN(Query1[[#This Row],[CALCTRA Product Number]])</f>
        <v>17</v>
      </c>
      <c r="D928" t="s">
        <v>104</v>
      </c>
      <c r="E928" t="s">
        <v>253</v>
      </c>
      <c r="F928" t="s">
        <v>356</v>
      </c>
      <c r="G928" t="s">
        <v>1208</v>
      </c>
      <c r="H928" t="s">
        <v>153</v>
      </c>
      <c r="I928" t="s">
        <v>154</v>
      </c>
      <c r="J928" t="s">
        <v>381</v>
      </c>
      <c r="K928" t="s">
        <v>155</v>
      </c>
      <c r="L928" s="54">
        <f>_xlfn.IFNA(_xlfn.XLOOKUP(Query1[[#This Row],[Contract Line Item Number (CLIN)]],'CPA New w POF'!$B$5:$B$3010,'CPA New w POF'!$Q$5:$Q$3010),"TBD")</f>
        <v>28.42</v>
      </c>
    </row>
    <row r="929" spans="1:12" x14ac:dyDescent="0.25">
      <c r="A929" t="s">
        <v>3084</v>
      </c>
      <c r="B929" t="str">
        <f>_xlfn.IFNA(_xlfn.XLOOKUP(Query1[[#This Row],[Contract Line Item Number (CLIN)]],'CPA New w POF'!$B$5:$B$3010,'CPA New w POF'!$C$5:$C$3010),"TBD")</f>
        <v>TR910PBWX86.2412A</v>
      </c>
      <c r="C929">
        <f>LEN(Query1[[#This Row],[CALCTRA Product Number]])</f>
        <v>17</v>
      </c>
      <c r="D929" t="s">
        <v>3085</v>
      </c>
      <c r="E929" t="s">
        <v>3086</v>
      </c>
      <c r="F929" t="s">
        <v>356</v>
      </c>
      <c r="G929" t="s">
        <v>786</v>
      </c>
      <c r="H929" t="s">
        <v>153</v>
      </c>
      <c r="I929" t="s">
        <v>154</v>
      </c>
      <c r="J929" t="s">
        <v>381</v>
      </c>
      <c r="K929" t="s">
        <v>155</v>
      </c>
      <c r="L929" s="54">
        <f>_xlfn.IFNA(_xlfn.XLOOKUP(Query1[[#This Row],[Contract Line Item Number (CLIN)]],'CPA New w POF'!$B$5:$B$3010,'CPA New w POF'!$Q$5:$Q$3010),"TBD")</f>
        <v>19.920000000000002</v>
      </c>
    </row>
    <row r="930" spans="1:12" x14ac:dyDescent="0.25">
      <c r="A930" t="s">
        <v>3087</v>
      </c>
      <c r="B930" t="str">
        <f>_xlfn.IFNA(_xlfn.XLOOKUP(Query1[[#This Row],[Contract Line Item Number (CLIN)]],'CPA New w POF'!$B$5:$B$3010,'CPA New w POF'!$C$5:$C$3010),"TBD")</f>
        <v>TR911PBWX86.2418A</v>
      </c>
      <c r="C930">
        <f>LEN(Query1[[#This Row],[CALCTRA Product Number]])</f>
        <v>17</v>
      </c>
      <c r="D930" t="s">
        <v>3088</v>
      </c>
      <c r="E930" t="s">
        <v>3089</v>
      </c>
      <c r="F930" t="s">
        <v>356</v>
      </c>
      <c r="G930" t="s">
        <v>521</v>
      </c>
      <c r="H930" t="s">
        <v>153</v>
      </c>
      <c r="I930" t="s">
        <v>154</v>
      </c>
      <c r="J930" t="s">
        <v>381</v>
      </c>
      <c r="K930" t="s">
        <v>155</v>
      </c>
      <c r="L930" s="54">
        <f>_xlfn.IFNA(_xlfn.XLOOKUP(Query1[[#This Row],[Contract Line Item Number (CLIN)]],'CPA New w POF'!$B$5:$B$3010,'CPA New w POF'!$Q$5:$Q$3010),"TBD")</f>
        <v>29.55</v>
      </c>
    </row>
    <row r="931" spans="1:12" x14ac:dyDescent="0.25">
      <c r="A931" t="s">
        <v>3091</v>
      </c>
      <c r="B931" t="str">
        <f>_xlfn.IFNA(_xlfn.XLOOKUP(Query1[[#This Row],[Contract Line Item Number (CLIN)]],'CPA New w POF'!$B$5:$B$3010,'CPA New w POF'!$C$5:$C$3010),"TBD")</f>
        <v>TR911PBWX86.2412A</v>
      </c>
      <c r="C931">
        <f>LEN(Query1[[#This Row],[CALCTRA Product Number]])</f>
        <v>17</v>
      </c>
      <c r="D931" t="s">
        <v>3092</v>
      </c>
      <c r="E931" t="s">
        <v>3093</v>
      </c>
      <c r="F931" t="s">
        <v>356</v>
      </c>
      <c r="G931" t="s">
        <v>786</v>
      </c>
      <c r="H931" t="s">
        <v>153</v>
      </c>
      <c r="I931" t="s">
        <v>154</v>
      </c>
      <c r="J931" t="s">
        <v>381</v>
      </c>
      <c r="K931" t="s">
        <v>155</v>
      </c>
      <c r="L931" s="54">
        <f>_xlfn.IFNA(_xlfn.XLOOKUP(Query1[[#This Row],[Contract Line Item Number (CLIN)]],'CPA New w POF'!$B$5:$B$3010,'CPA New w POF'!$Q$5:$Q$3010),"TBD")</f>
        <v>19.920000000000002</v>
      </c>
    </row>
    <row r="932" spans="1:12" x14ac:dyDescent="0.25">
      <c r="A932" t="s">
        <v>3095</v>
      </c>
      <c r="B932" t="str">
        <f>_xlfn.IFNA(_xlfn.XLOOKUP(Query1[[#This Row],[Contract Line Item Number (CLIN)]],'CPA New w POF'!$B$5:$B$3010,'CPA New w POF'!$C$5:$C$3010),"TBD")</f>
        <v>TR913PBWX86.1818A</v>
      </c>
      <c r="C932">
        <f>LEN(Query1[[#This Row],[CALCTRA Product Number]])</f>
        <v>17</v>
      </c>
      <c r="D932" t="s">
        <v>27</v>
      </c>
      <c r="E932" t="s">
        <v>258</v>
      </c>
      <c r="F932" t="s">
        <v>356</v>
      </c>
      <c r="G932" t="s">
        <v>525</v>
      </c>
      <c r="H932" t="s">
        <v>153</v>
      </c>
      <c r="I932" t="s">
        <v>154</v>
      </c>
      <c r="J932" t="s">
        <v>381</v>
      </c>
      <c r="K932" t="s">
        <v>155</v>
      </c>
      <c r="L932" s="54">
        <f>_xlfn.IFNA(_xlfn.XLOOKUP(Query1[[#This Row],[Contract Line Item Number (CLIN)]],'CPA New w POF'!$B$5:$B$3010,'CPA New w POF'!$Q$5:$Q$3010),"TBD")</f>
        <v>22.18</v>
      </c>
    </row>
    <row r="933" spans="1:12" x14ac:dyDescent="0.25">
      <c r="A933" t="s">
        <v>3096</v>
      </c>
      <c r="B933" t="str">
        <f>_xlfn.IFNA(_xlfn.XLOOKUP(Query1[[#This Row],[Contract Line Item Number (CLIN)]],'CPA New w POF'!$B$5:$B$3010,'CPA New w POF'!$C$5:$C$3010),"TBD")</f>
        <v>TR913PBWX86.2424A</v>
      </c>
      <c r="C933">
        <f>LEN(Query1[[#This Row],[CALCTRA Product Number]])</f>
        <v>17</v>
      </c>
      <c r="D933" t="s">
        <v>27</v>
      </c>
      <c r="E933" t="s">
        <v>258</v>
      </c>
      <c r="F933" t="s">
        <v>356</v>
      </c>
      <c r="G933" t="s">
        <v>741</v>
      </c>
      <c r="H933" t="s">
        <v>153</v>
      </c>
      <c r="I933" t="s">
        <v>154</v>
      </c>
      <c r="J933" t="s">
        <v>381</v>
      </c>
      <c r="K933" t="s">
        <v>155</v>
      </c>
      <c r="L933" s="54">
        <f>_xlfn.IFNA(_xlfn.XLOOKUP(Query1[[#This Row],[Contract Line Item Number (CLIN)]],'CPA New w POF'!$B$5:$B$3010,'CPA New w POF'!$Q$5:$Q$3010),"TBD")</f>
        <v>34.090000000000003</v>
      </c>
    </row>
    <row r="934" spans="1:12" x14ac:dyDescent="0.25">
      <c r="A934" t="s">
        <v>3097</v>
      </c>
      <c r="B934" t="str">
        <f>_xlfn.IFNA(_xlfn.XLOOKUP(Query1[[#This Row],[Contract Line Item Number (CLIN)]],'CPA New w POF'!$B$5:$B$3010,'CPA New w POF'!$C$5:$C$3010),"TBD")</f>
        <v>TR913PBWX86.3030A</v>
      </c>
      <c r="C934">
        <f>LEN(Query1[[#This Row],[CALCTRA Product Number]])</f>
        <v>17</v>
      </c>
      <c r="D934" t="s">
        <v>27</v>
      </c>
      <c r="E934" t="s">
        <v>258</v>
      </c>
      <c r="F934" t="s">
        <v>356</v>
      </c>
      <c r="G934" t="s">
        <v>421</v>
      </c>
      <c r="H934" t="s">
        <v>153</v>
      </c>
      <c r="I934" t="s">
        <v>154</v>
      </c>
      <c r="J934" t="s">
        <v>381</v>
      </c>
      <c r="K934" t="s">
        <v>155</v>
      </c>
      <c r="L934" s="54">
        <f>_xlfn.IFNA(_xlfn.XLOOKUP(Query1[[#This Row],[Contract Line Item Number (CLIN)]],'CPA New w POF'!$B$5:$B$3010,'CPA New w POF'!$Q$5:$Q$3010),"TBD")</f>
        <v>53.36</v>
      </c>
    </row>
    <row r="935" spans="1:12" x14ac:dyDescent="0.25">
      <c r="A935" t="s">
        <v>3098</v>
      </c>
      <c r="B935" t="str">
        <f>_xlfn.IFNA(_xlfn.XLOOKUP(Query1[[#This Row],[Contract Line Item Number (CLIN)]],'CPA New w POF'!$B$5:$B$3010,'CPA New w POF'!$C$5:$C$3010),"TBD")</f>
        <v>TR914PBWX86.1818A</v>
      </c>
      <c r="C935">
        <f>LEN(Query1[[#This Row],[CALCTRA Product Number]])</f>
        <v>17</v>
      </c>
      <c r="D935" t="s">
        <v>28</v>
      </c>
      <c r="E935" t="s">
        <v>260</v>
      </c>
      <c r="F935" t="s">
        <v>356</v>
      </c>
      <c r="G935" t="s">
        <v>525</v>
      </c>
      <c r="H935" t="s">
        <v>153</v>
      </c>
      <c r="I935" t="s">
        <v>154</v>
      </c>
      <c r="J935" t="s">
        <v>381</v>
      </c>
      <c r="K935" t="s">
        <v>155</v>
      </c>
      <c r="L935" s="54">
        <f>_xlfn.IFNA(_xlfn.XLOOKUP(Query1[[#This Row],[Contract Line Item Number (CLIN)]],'CPA New w POF'!$B$5:$B$3010,'CPA New w POF'!$Q$5:$Q$3010),"TBD")</f>
        <v>22.18</v>
      </c>
    </row>
    <row r="936" spans="1:12" x14ac:dyDescent="0.25">
      <c r="A936" t="s">
        <v>3099</v>
      </c>
      <c r="B936" t="str">
        <f>_xlfn.IFNA(_xlfn.XLOOKUP(Query1[[#This Row],[Contract Line Item Number (CLIN)]],'CPA New w POF'!$B$5:$B$3010,'CPA New w POF'!$C$5:$C$3010),"TBD")</f>
        <v>TR914PBWX86.2424A</v>
      </c>
      <c r="C936">
        <f>LEN(Query1[[#This Row],[CALCTRA Product Number]])</f>
        <v>17</v>
      </c>
      <c r="D936" t="s">
        <v>28</v>
      </c>
      <c r="E936" t="s">
        <v>260</v>
      </c>
      <c r="F936" t="s">
        <v>356</v>
      </c>
      <c r="G936" t="s">
        <v>741</v>
      </c>
      <c r="H936" t="s">
        <v>153</v>
      </c>
      <c r="I936" t="s">
        <v>154</v>
      </c>
      <c r="J936" t="s">
        <v>381</v>
      </c>
      <c r="K936" t="s">
        <v>155</v>
      </c>
      <c r="L936" s="54">
        <f>_xlfn.IFNA(_xlfn.XLOOKUP(Query1[[#This Row],[Contract Line Item Number (CLIN)]],'CPA New w POF'!$B$5:$B$3010,'CPA New w POF'!$Q$5:$Q$3010),"TBD")</f>
        <v>34.090000000000003</v>
      </c>
    </row>
    <row r="937" spans="1:12" x14ac:dyDescent="0.25">
      <c r="A937" t="s">
        <v>3100</v>
      </c>
      <c r="B937" t="str">
        <f>_xlfn.IFNA(_xlfn.XLOOKUP(Query1[[#This Row],[Contract Line Item Number (CLIN)]],'CPA New w POF'!$B$5:$B$3010,'CPA New w POF'!$C$5:$C$3010),"TBD")</f>
        <v>TR914PBWX86.3030A</v>
      </c>
      <c r="C937">
        <f>LEN(Query1[[#This Row],[CALCTRA Product Number]])</f>
        <v>17</v>
      </c>
      <c r="D937" t="s">
        <v>28</v>
      </c>
      <c r="E937" t="s">
        <v>260</v>
      </c>
      <c r="F937" t="s">
        <v>356</v>
      </c>
      <c r="G937" t="s">
        <v>421</v>
      </c>
      <c r="H937" t="s">
        <v>153</v>
      </c>
      <c r="I937" t="s">
        <v>154</v>
      </c>
      <c r="J937" t="s">
        <v>381</v>
      </c>
      <c r="K937" t="s">
        <v>155</v>
      </c>
      <c r="L937" s="54">
        <f>_xlfn.IFNA(_xlfn.XLOOKUP(Query1[[#This Row],[Contract Line Item Number (CLIN)]],'CPA New w POF'!$B$5:$B$3010,'CPA New w POF'!$Q$5:$Q$3010),"TBD")</f>
        <v>54.49</v>
      </c>
    </row>
    <row r="938" spans="1:12" x14ac:dyDescent="0.25">
      <c r="A938" t="s">
        <v>3134</v>
      </c>
      <c r="B938" t="str">
        <f>_xlfn.IFNA(_xlfn.XLOOKUP(Query1[[#This Row],[Contract Line Item Number (CLIN)]],'CPA New w POF'!$B$5:$B$3010,'CPA New w POF'!$C$5:$C$3010),"TBD")</f>
        <v>TR930PBRW86.1818A</v>
      </c>
      <c r="C938">
        <f>LEN(Query1[[#This Row],[CALCTRA Product Number]])</f>
        <v>17</v>
      </c>
      <c r="D938" t="s">
        <v>367</v>
      </c>
      <c r="E938" t="s">
        <v>3135</v>
      </c>
      <c r="F938" t="s">
        <v>356</v>
      </c>
      <c r="G938" t="s">
        <v>525</v>
      </c>
      <c r="H938" t="s">
        <v>1862</v>
      </c>
      <c r="I938" t="s">
        <v>154</v>
      </c>
      <c r="J938" t="s">
        <v>381</v>
      </c>
      <c r="K938" t="s">
        <v>155</v>
      </c>
      <c r="L938" s="54">
        <f>_xlfn.IFNA(_xlfn.XLOOKUP(Query1[[#This Row],[Contract Line Item Number (CLIN)]],'CPA New w POF'!$B$5:$B$3010,'CPA New w POF'!$Q$5:$Q$3010),"TBD")</f>
        <v>21.91</v>
      </c>
    </row>
    <row r="939" spans="1:12" x14ac:dyDescent="0.25">
      <c r="A939" t="s">
        <v>3136</v>
      </c>
      <c r="B939" t="str">
        <f>_xlfn.IFNA(_xlfn.XLOOKUP(Query1[[#This Row],[Contract Line Item Number (CLIN)]],'CPA New w POF'!$B$5:$B$3010,'CPA New w POF'!$C$5:$C$3010),"TBD")</f>
        <v>TR930PBRW86.2424A</v>
      </c>
      <c r="C939">
        <f>LEN(Query1[[#This Row],[CALCTRA Product Number]])</f>
        <v>17</v>
      </c>
      <c r="D939" t="s">
        <v>367</v>
      </c>
      <c r="E939" t="s">
        <v>3135</v>
      </c>
      <c r="F939" t="s">
        <v>356</v>
      </c>
      <c r="G939" t="s">
        <v>741</v>
      </c>
      <c r="H939" t="s">
        <v>1862</v>
      </c>
      <c r="I939" t="s">
        <v>154</v>
      </c>
      <c r="J939" t="s">
        <v>381</v>
      </c>
      <c r="K939" t="s">
        <v>155</v>
      </c>
      <c r="L939" s="54">
        <f>_xlfn.IFNA(_xlfn.XLOOKUP(Query1[[#This Row],[Contract Line Item Number (CLIN)]],'CPA New w POF'!$B$5:$B$3010,'CPA New w POF'!$Q$5:$Q$3010),"TBD")</f>
        <v>34.090000000000003</v>
      </c>
    </row>
    <row r="940" spans="1:12" x14ac:dyDescent="0.25">
      <c r="A940" t="s">
        <v>3137</v>
      </c>
      <c r="B940" t="str">
        <f>_xlfn.IFNA(_xlfn.XLOOKUP(Query1[[#This Row],[Contract Line Item Number (CLIN)]],'CPA New w POF'!$B$5:$B$3010,'CPA New w POF'!$C$5:$C$3010),"TBD")</f>
        <v>TR930PBRW86.3030A</v>
      </c>
      <c r="C940">
        <f>LEN(Query1[[#This Row],[CALCTRA Product Number]])</f>
        <v>17</v>
      </c>
      <c r="D940" t="s">
        <v>367</v>
      </c>
      <c r="E940" t="s">
        <v>3135</v>
      </c>
      <c r="F940" t="s">
        <v>356</v>
      </c>
      <c r="G940" t="s">
        <v>421</v>
      </c>
      <c r="H940" t="s">
        <v>1862</v>
      </c>
      <c r="I940" t="s">
        <v>154</v>
      </c>
      <c r="J940" t="s">
        <v>381</v>
      </c>
      <c r="K940" t="s">
        <v>155</v>
      </c>
      <c r="L940" s="54">
        <f>_xlfn.IFNA(_xlfn.XLOOKUP(Query1[[#This Row],[Contract Line Item Number (CLIN)]],'CPA New w POF'!$B$5:$B$3010,'CPA New w POF'!$Q$5:$Q$3010),"TBD")</f>
        <v>53.36</v>
      </c>
    </row>
    <row r="941" spans="1:12" x14ac:dyDescent="0.25">
      <c r="A941" t="s">
        <v>3138</v>
      </c>
      <c r="B941" t="str">
        <f>_xlfn.IFNA(_xlfn.XLOOKUP(Query1[[#This Row],[Contract Line Item Number (CLIN)]],'CPA New w POF'!$B$5:$B$3010,'CPA New w POF'!$C$5:$C$3010),"TBD")</f>
        <v>TR93APWBX86.1218A</v>
      </c>
      <c r="C941">
        <f>LEN(Query1[[#This Row],[CALCTRA Product Number]])</f>
        <v>17</v>
      </c>
      <c r="D941" t="s">
        <v>137</v>
      </c>
      <c r="E941" t="s">
        <v>3139</v>
      </c>
      <c r="F941" t="s">
        <v>356</v>
      </c>
      <c r="G941" t="s">
        <v>541</v>
      </c>
      <c r="H941" t="s">
        <v>153</v>
      </c>
      <c r="I941" t="s">
        <v>154</v>
      </c>
      <c r="J941" t="s">
        <v>381</v>
      </c>
      <c r="K941" t="s">
        <v>155</v>
      </c>
      <c r="L941" s="54">
        <f>_xlfn.IFNA(_xlfn.XLOOKUP(Query1[[#This Row],[Contract Line Item Number (CLIN)]],'CPA New w POF'!$B$5:$B$3010,'CPA New w POF'!$Q$5:$Q$3010),"TBD")</f>
        <v>14.81</v>
      </c>
    </row>
    <row r="942" spans="1:12" x14ac:dyDescent="0.25">
      <c r="A942" t="s">
        <v>3140</v>
      </c>
      <c r="B942" t="str">
        <f>_xlfn.IFNA(_xlfn.XLOOKUP(Query1[[#This Row],[Contract Line Item Number (CLIN)]],'CPA New w POF'!$B$5:$B$3010,'CPA New w POF'!$C$5:$C$3010),"TBD")</f>
        <v>TR93BPWBX86.1812A</v>
      </c>
      <c r="C942">
        <f>LEN(Query1[[#This Row],[CALCTRA Product Number]])</f>
        <v>17</v>
      </c>
      <c r="D942" t="s">
        <v>146</v>
      </c>
      <c r="E942" t="s">
        <v>3141</v>
      </c>
      <c r="F942" t="s">
        <v>356</v>
      </c>
      <c r="G942" t="s">
        <v>1061</v>
      </c>
      <c r="H942" t="s">
        <v>153</v>
      </c>
      <c r="I942" t="s">
        <v>154</v>
      </c>
      <c r="J942" t="s">
        <v>381</v>
      </c>
      <c r="K942" t="s">
        <v>155</v>
      </c>
      <c r="L942" s="54">
        <f>_xlfn.IFNA(_xlfn.XLOOKUP(Query1[[#This Row],[Contract Line Item Number (CLIN)]],'CPA New w POF'!$B$5:$B$3010,'CPA New w POF'!$Q$5:$Q$3010),"TBD")</f>
        <v>14.7</v>
      </c>
    </row>
    <row r="943" spans="1:12" x14ac:dyDescent="0.25">
      <c r="A943" t="s">
        <v>3142</v>
      </c>
      <c r="B943" t="str">
        <f>_xlfn.IFNA(_xlfn.XLOOKUP(Query1[[#This Row],[Contract Line Item Number (CLIN)]],'CPA New w POF'!$B$5:$B$3010,'CPA New w POF'!$C$5:$C$3010),"TBD")</f>
        <v>TR93CPWBX86.1212A</v>
      </c>
      <c r="C943">
        <f>LEN(Query1[[#This Row],[CALCTRA Product Number]])</f>
        <v>17</v>
      </c>
      <c r="D943" t="s">
        <v>3143</v>
      </c>
      <c r="E943" t="s">
        <v>3144</v>
      </c>
      <c r="F943" t="s">
        <v>356</v>
      </c>
      <c r="G943" t="s">
        <v>1213</v>
      </c>
      <c r="H943" t="s">
        <v>153</v>
      </c>
      <c r="I943" t="s">
        <v>154</v>
      </c>
      <c r="J943" t="s">
        <v>381</v>
      </c>
      <c r="K943" t="s">
        <v>155</v>
      </c>
      <c r="L943" s="54">
        <f>_xlfn.IFNA(_xlfn.XLOOKUP(Query1[[#This Row],[Contract Line Item Number (CLIN)]],'CPA New w POF'!$B$5:$B$3010,'CPA New w POF'!$Q$5:$Q$3010),"TBD")</f>
        <v>12.55</v>
      </c>
    </row>
    <row r="944" spans="1:12" x14ac:dyDescent="0.25">
      <c r="A944" t="s">
        <v>3148</v>
      </c>
      <c r="B944" t="str">
        <f>_xlfn.IFNA(_xlfn.XLOOKUP(Query1[[#This Row],[Contract Line Item Number (CLIN)]],'CPA New w POF'!$B$5:$B$3010,'CPA New w POF'!$C$5:$C$3010),"TBD")</f>
        <v>TR940PBRW86.1818A</v>
      </c>
      <c r="C944">
        <f>LEN(Query1[[#This Row],[CALCTRA Product Number]])</f>
        <v>17</v>
      </c>
      <c r="D944" t="s">
        <v>3146</v>
      </c>
      <c r="E944" t="s">
        <v>3147</v>
      </c>
      <c r="F944" t="s">
        <v>356</v>
      </c>
      <c r="G944" t="s">
        <v>525</v>
      </c>
      <c r="H944" t="s">
        <v>1862</v>
      </c>
      <c r="I944" t="s">
        <v>154</v>
      </c>
      <c r="J944" t="s">
        <v>381</v>
      </c>
      <c r="K944" t="s">
        <v>155</v>
      </c>
      <c r="L944" s="54">
        <f>_xlfn.IFNA(_xlfn.XLOOKUP(Query1[[#This Row],[Contract Line Item Number (CLIN)]],'CPA New w POF'!$B$5:$B$3010,'CPA New w POF'!$Q$5:$Q$3010),"TBD")</f>
        <v>22.18</v>
      </c>
    </row>
    <row r="945" spans="1:12" x14ac:dyDescent="0.25">
      <c r="A945" t="s">
        <v>3152</v>
      </c>
      <c r="B945" t="str">
        <f>_xlfn.IFNA(_xlfn.XLOOKUP(Query1[[#This Row],[Contract Line Item Number (CLIN)]],'CPA New w POF'!$B$5:$B$3010,'CPA New w POF'!$C$5:$C$3010),"TBD")</f>
        <v>TR94APWBX86.1824A</v>
      </c>
      <c r="C945">
        <f>LEN(Query1[[#This Row],[CALCTRA Product Number]])</f>
        <v>17</v>
      </c>
      <c r="D945" t="s">
        <v>105</v>
      </c>
      <c r="E945" t="s">
        <v>3151</v>
      </c>
      <c r="F945" t="s">
        <v>356</v>
      </c>
      <c r="G945" t="s">
        <v>1208</v>
      </c>
      <c r="H945" t="s">
        <v>153</v>
      </c>
      <c r="I945" t="s">
        <v>154</v>
      </c>
      <c r="J945" t="s">
        <v>381</v>
      </c>
      <c r="K945" t="s">
        <v>155</v>
      </c>
      <c r="L945" s="54">
        <f>_xlfn.IFNA(_xlfn.XLOOKUP(Query1[[#This Row],[Contract Line Item Number (CLIN)]],'CPA New w POF'!$B$5:$B$3010,'CPA New w POF'!$Q$5:$Q$3010),"TBD")</f>
        <v>29.56</v>
      </c>
    </row>
    <row r="946" spans="1:12" x14ac:dyDescent="0.25">
      <c r="A946" t="s">
        <v>3153</v>
      </c>
      <c r="B946" t="str">
        <f>_xlfn.IFNA(_xlfn.XLOOKUP(Query1[[#This Row],[Contract Line Item Number (CLIN)]],'CPA New w POF'!$B$5:$B$3010,'CPA New w POF'!$C$5:$C$3010),"TBD")</f>
        <v>TR950PWBX86.1218A</v>
      </c>
      <c r="C946">
        <f>LEN(Query1[[#This Row],[CALCTRA Product Number]])</f>
        <v>17</v>
      </c>
      <c r="D946" t="s">
        <v>3154</v>
      </c>
      <c r="E946" t="s">
        <v>3155</v>
      </c>
      <c r="F946" t="s">
        <v>356</v>
      </c>
      <c r="G946" t="s">
        <v>541</v>
      </c>
      <c r="H946" t="s">
        <v>153</v>
      </c>
      <c r="I946" t="s">
        <v>154</v>
      </c>
      <c r="J946" t="s">
        <v>381</v>
      </c>
      <c r="K946" t="s">
        <v>155</v>
      </c>
      <c r="L946" s="54">
        <f>_xlfn.IFNA(_xlfn.XLOOKUP(Query1[[#This Row],[Contract Line Item Number (CLIN)]],'CPA New w POF'!$B$5:$B$3010,'CPA New w POF'!$Q$5:$Q$3010),"TBD")</f>
        <v>14.82</v>
      </c>
    </row>
    <row r="947" spans="1:12" x14ac:dyDescent="0.25">
      <c r="A947" t="s">
        <v>3156</v>
      </c>
      <c r="B947" t="str">
        <f>_xlfn.IFNA(_xlfn.XLOOKUP(Query1[[#This Row],[Contract Line Item Number (CLIN)]],'CPA New w POF'!$B$5:$B$3010,'CPA New w POF'!$C$5:$C$3010),"TBD")</f>
        <v>TR960PWBX86.1218A</v>
      </c>
      <c r="C947">
        <f>LEN(Query1[[#This Row],[CALCTRA Product Number]])</f>
        <v>17</v>
      </c>
      <c r="D947" t="s">
        <v>3157</v>
      </c>
      <c r="E947" t="s">
        <v>3158</v>
      </c>
      <c r="F947" t="s">
        <v>356</v>
      </c>
      <c r="G947" t="s">
        <v>541</v>
      </c>
      <c r="H947" t="s">
        <v>153</v>
      </c>
      <c r="I947" t="s">
        <v>154</v>
      </c>
      <c r="J947" t="s">
        <v>381</v>
      </c>
      <c r="K947" t="s">
        <v>155</v>
      </c>
      <c r="L947" s="54">
        <f>_xlfn.IFNA(_xlfn.XLOOKUP(Query1[[#This Row],[Contract Line Item Number (CLIN)]],'CPA New w POF'!$B$5:$B$3010,'CPA New w POF'!$Q$5:$Q$3010),"TBD")</f>
        <v>14.82</v>
      </c>
    </row>
    <row r="948" spans="1:12" x14ac:dyDescent="0.25">
      <c r="A948" t="s">
        <v>3159</v>
      </c>
      <c r="B948" t="str">
        <f>_xlfn.IFNA(_xlfn.XLOOKUP(Query1[[#This Row],[Contract Line Item Number (CLIN)]],'CPA New w POF'!$B$5:$B$3010,'CPA New w POF'!$C$5:$C$3010),"TBD")</f>
        <v>TR970PWBX86.1218A</v>
      </c>
      <c r="C948">
        <f>LEN(Query1[[#This Row],[CALCTRA Product Number]])</f>
        <v>17</v>
      </c>
      <c r="D948" t="s">
        <v>3160</v>
      </c>
      <c r="E948" t="s">
        <v>3161</v>
      </c>
      <c r="F948" t="s">
        <v>356</v>
      </c>
      <c r="G948" t="s">
        <v>541</v>
      </c>
      <c r="H948" t="s">
        <v>153</v>
      </c>
      <c r="I948" t="s">
        <v>154</v>
      </c>
      <c r="J948" t="s">
        <v>381</v>
      </c>
      <c r="K948" t="s">
        <v>155</v>
      </c>
      <c r="L948" s="54">
        <f>_xlfn.IFNA(_xlfn.XLOOKUP(Query1[[#This Row],[Contract Line Item Number (CLIN)]],'CPA New w POF'!$B$5:$B$3010,'CPA New w POF'!$Q$5:$Q$3010),"TBD")</f>
        <v>14.82</v>
      </c>
    </row>
    <row r="949" spans="1:12" x14ac:dyDescent="0.25">
      <c r="A949" t="s">
        <v>3162</v>
      </c>
      <c r="B949" t="str">
        <f>_xlfn.IFNA(_xlfn.XLOOKUP(Query1[[#This Row],[Contract Line Item Number (CLIN)]],'CPA New w POF'!$B$5:$B$3010,'CPA New w POF'!$C$5:$C$3010),"TBD")</f>
        <v>TR980PWBX86.3618A</v>
      </c>
      <c r="C949">
        <f>LEN(Query1[[#This Row],[CALCTRA Product Number]])</f>
        <v>17</v>
      </c>
      <c r="D949" t="s">
        <v>3163</v>
      </c>
      <c r="E949" t="s">
        <v>3164</v>
      </c>
      <c r="F949" t="s">
        <v>356</v>
      </c>
      <c r="G949" t="s">
        <v>966</v>
      </c>
      <c r="H949" t="s">
        <v>153</v>
      </c>
      <c r="I949" t="s">
        <v>154</v>
      </c>
      <c r="J949" t="s">
        <v>381</v>
      </c>
      <c r="K949" t="s">
        <v>155</v>
      </c>
      <c r="L949" s="54">
        <f>_xlfn.IFNA(_xlfn.XLOOKUP(Query1[[#This Row],[Contract Line Item Number (CLIN)]],'CPA New w POF'!$B$5:$B$3010,'CPA New w POF'!$Q$5:$Q$3010),"TBD")</f>
        <v>38.619999999999997</v>
      </c>
    </row>
    <row r="950" spans="1:12" x14ac:dyDescent="0.25">
      <c r="A950" t="s">
        <v>3165</v>
      </c>
      <c r="B950" t="str">
        <f>_xlfn.IFNA(_xlfn.XLOOKUP(Query1[[#This Row],[Contract Line Item Number (CLIN)]],'CPA New w POF'!$B$5:$B$3010,'CPA New w POF'!$C$5:$C$3010),"TBD")</f>
        <v>TR990PWBX86.2412A</v>
      </c>
      <c r="C950">
        <f>LEN(Query1[[#This Row],[CALCTRA Product Number]])</f>
        <v>17</v>
      </c>
      <c r="D950" t="s">
        <v>3166</v>
      </c>
      <c r="E950" t="s">
        <v>3167</v>
      </c>
      <c r="F950" t="s">
        <v>356</v>
      </c>
      <c r="G950" t="s">
        <v>786</v>
      </c>
      <c r="H950" t="s">
        <v>153</v>
      </c>
      <c r="I950" t="s">
        <v>154</v>
      </c>
      <c r="J950" t="s">
        <v>381</v>
      </c>
      <c r="K950" t="s">
        <v>155</v>
      </c>
      <c r="L950" s="54">
        <f>_xlfn.IFNA(_xlfn.XLOOKUP(Query1[[#This Row],[Contract Line Item Number (CLIN)]],'CPA New w POF'!$B$5:$B$3010,'CPA New w POF'!$Q$5:$Q$3010),"TBD")</f>
        <v>19.920000000000002</v>
      </c>
    </row>
    <row r="951" spans="1:12" x14ac:dyDescent="0.25">
      <c r="A951" t="s">
        <v>3168</v>
      </c>
      <c r="B951" t="str">
        <f>_xlfn.IFNA(_xlfn.XLOOKUP(Query1[[#This Row],[Contract Line Item Number (CLIN)]],'CPA New w POF'!$B$5:$B$3010,'CPA New w POF'!$C$5:$C$3010),"TBD")</f>
        <v>TR990PWEX16.1218A</v>
      </c>
      <c r="C951">
        <f>LEN(Query1[[#This Row],[CALCTRA Product Number]])</f>
        <v>17</v>
      </c>
      <c r="D951" t="s">
        <v>3169</v>
      </c>
      <c r="E951" t="s">
        <v>3170</v>
      </c>
      <c r="F951" t="s">
        <v>356</v>
      </c>
      <c r="G951" t="s">
        <v>541</v>
      </c>
      <c r="H951" t="s">
        <v>546</v>
      </c>
      <c r="I951" t="s">
        <v>376</v>
      </c>
      <c r="J951" t="s">
        <v>381</v>
      </c>
      <c r="K951" t="s">
        <v>155</v>
      </c>
      <c r="L951" s="54">
        <f>_xlfn.IFNA(_xlfn.XLOOKUP(Query1[[#This Row],[Contract Line Item Number (CLIN)]],'CPA New w POF'!$B$5:$B$3010,'CPA New w POF'!$Q$5:$Q$3010),"TBD")</f>
        <v>15.38</v>
      </c>
    </row>
    <row r="952" spans="1:12" x14ac:dyDescent="0.25">
      <c r="A952" t="s">
        <v>3171</v>
      </c>
      <c r="B952" t="str">
        <f>_xlfn.IFNA(_xlfn.XLOOKUP(Query1[[#This Row],[Contract Line Item Number (CLIN)]],'CPA New w POF'!$B$5:$B$3010,'CPA New w POF'!$C$5:$C$3010),"TBD")</f>
        <v>TR99BPWEX16.1209A</v>
      </c>
      <c r="C952">
        <f>LEN(Query1[[#This Row],[CALCTRA Product Number]])</f>
        <v>17</v>
      </c>
      <c r="D952" t="s">
        <v>3172</v>
      </c>
      <c r="E952" t="s">
        <v>3173</v>
      </c>
      <c r="F952" t="s">
        <v>356</v>
      </c>
      <c r="G952" t="s">
        <v>1456</v>
      </c>
      <c r="H952" t="s">
        <v>546</v>
      </c>
      <c r="I952" t="s">
        <v>376</v>
      </c>
      <c r="J952" t="s">
        <v>381</v>
      </c>
      <c r="K952" t="s">
        <v>155</v>
      </c>
      <c r="L952" s="54">
        <f>_xlfn.IFNA(_xlfn.XLOOKUP(Query1[[#This Row],[Contract Line Item Number (CLIN)]],'CPA New w POF'!$B$5:$B$3010,'CPA New w POF'!$Q$5:$Q$3010),"TBD")</f>
        <v>12.55</v>
      </c>
    </row>
    <row r="953" spans="1:12" x14ac:dyDescent="0.25">
      <c r="A953" t="s">
        <v>3174</v>
      </c>
      <c r="B953" t="str">
        <f>_xlfn.IFNA(_xlfn.XLOOKUP(Query1[[#This Row],[Contract Line Item Number (CLIN)]],'CPA New w POF'!$B$5:$B$3010,'CPA New w POF'!$C$5:$C$3010),"TBD")</f>
        <v>TR99CPWEX16.1224A</v>
      </c>
      <c r="C953">
        <f>LEN(Query1[[#This Row],[CALCTRA Product Number]])</f>
        <v>17</v>
      </c>
      <c r="D953" t="s">
        <v>3175</v>
      </c>
      <c r="E953" t="s">
        <v>3176</v>
      </c>
      <c r="F953" t="s">
        <v>356</v>
      </c>
      <c r="G953" t="s">
        <v>484</v>
      </c>
      <c r="H953" t="s">
        <v>546</v>
      </c>
      <c r="I953" t="s">
        <v>376</v>
      </c>
      <c r="J953" t="s">
        <v>381</v>
      </c>
      <c r="K953" t="s">
        <v>155</v>
      </c>
      <c r="L953" s="54">
        <f>_xlfn.IFNA(_xlfn.XLOOKUP(Query1[[#This Row],[Contract Line Item Number (CLIN)]],'CPA New w POF'!$B$5:$B$3010,'CPA New w POF'!$Q$5:$Q$3010),"TBD")</f>
        <v>20.49</v>
      </c>
    </row>
    <row r="954" spans="1:12" x14ac:dyDescent="0.25">
      <c r="A954" t="s">
        <v>3177</v>
      </c>
      <c r="B954" t="str">
        <f>_xlfn.IFNA(_xlfn.XLOOKUP(Query1[[#This Row],[Contract Line Item Number (CLIN)]],'CPA New w POF'!$B$5:$B$3010,'CPA New w POF'!$C$5:$C$3010),"TBD")</f>
        <v>TRS20PWGX16.1818A</v>
      </c>
      <c r="C954">
        <f>LEN(Query1[[#This Row],[CALCTRA Product Number]])</f>
        <v>17</v>
      </c>
      <c r="D954" t="s">
        <v>3178</v>
      </c>
      <c r="E954" t="s">
        <v>3179</v>
      </c>
      <c r="F954" t="s">
        <v>356</v>
      </c>
      <c r="G954" t="s">
        <v>525</v>
      </c>
      <c r="H954" t="s">
        <v>485</v>
      </c>
      <c r="I954" t="s">
        <v>376</v>
      </c>
      <c r="J954" t="s">
        <v>381</v>
      </c>
      <c r="K954" t="s">
        <v>155</v>
      </c>
      <c r="L954" s="54">
        <f>_xlfn.IFNA(_xlfn.XLOOKUP(Query1[[#This Row],[Contract Line Item Number (CLIN)]],'CPA New w POF'!$B$5:$B$3010,'CPA New w POF'!$Q$5:$Q$3010),"TBD")</f>
        <v>22.75</v>
      </c>
    </row>
    <row r="955" spans="1:12" x14ac:dyDescent="0.25">
      <c r="A955" t="s">
        <v>3180</v>
      </c>
      <c r="B955" t="str">
        <f>_xlfn.IFNA(_xlfn.XLOOKUP(Query1[[#This Row],[Contract Line Item Number (CLIN)]],'CPA New w POF'!$B$5:$B$3010,'CPA New w POF'!$C$5:$C$3010),"TBD")</f>
        <v>TRS20PWGX16.2424A</v>
      </c>
      <c r="C955">
        <f>LEN(Query1[[#This Row],[CALCTRA Product Number]])</f>
        <v>17</v>
      </c>
      <c r="D955" t="s">
        <v>3178</v>
      </c>
      <c r="E955" t="s">
        <v>3179</v>
      </c>
      <c r="F955" t="s">
        <v>356</v>
      </c>
      <c r="G955" t="s">
        <v>741</v>
      </c>
      <c r="H955" t="s">
        <v>485</v>
      </c>
      <c r="I955" t="s">
        <v>376</v>
      </c>
      <c r="J955" t="s">
        <v>381</v>
      </c>
      <c r="K955" t="s">
        <v>155</v>
      </c>
      <c r="L955" s="54">
        <f>_xlfn.IFNA(_xlfn.XLOOKUP(Query1[[#This Row],[Contract Line Item Number (CLIN)]],'CPA New w POF'!$B$5:$B$3010,'CPA New w POF'!$Q$5:$Q$3010),"TBD")</f>
        <v>35.22</v>
      </c>
    </row>
    <row r="956" spans="1:12" x14ac:dyDescent="0.25">
      <c r="A956" t="s">
        <v>3181</v>
      </c>
      <c r="B956" t="str">
        <f>_xlfn.IFNA(_xlfn.XLOOKUP(Query1[[#This Row],[Contract Line Item Number (CLIN)]],'CPA New w POF'!$B$5:$B$3010,'CPA New w POF'!$C$5:$C$3010),"TBD")</f>
        <v>TRS20PWGX16.3030A</v>
      </c>
      <c r="C956">
        <f>LEN(Query1[[#This Row],[CALCTRA Product Number]])</f>
        <v>17</v>
      </c>
      <c r="D956" t="s">
        <v>3178</v>
      </c>
      <c r="E956" t="s">
        <v>3179</v>
      </c>
      <c r="F956" t="s">
        <v>356</v>
      </c>
      <c r="G956" t="s">
        <v>421</v>
      </c>
      <c r="H956" t="s">
        <v>485</v>
      </c>
      <c r="I956" t="s">
        <v>376</v>
      </c>
      <c r="J956" t="s">
        <v>381</v>
      </c>
      <c r="K956" t="s">
        <v>155</v>
      </c>
      <c r="L956" s="54">
        <f>_xlfn.IFNA(_xlfn.XLOOKUP(Query1[[#This Row],[Contract Line Item Number (CLIN)]],'CPA New w POF'!$B$5:$B$3010,'CPA New w POF'!$Q$5:$Q$3010),"TBD")</f>
        <v>55.63</v>
      </c>
    </row>
    <row r="957" spans="1:12" x14ac:dyDescent="0.25">
      <c r="A957" t="s">
        <v>3182</v>
      </c>
      <c r="B957" t="str">
        <f>_xlfn.IFNA(_xlfn.XLOOKUP(Query1[[#This Row],[Contract Line Item Number (CLIN)]],'CPA New w POF'!$B$5:$B$3010,'CPA New w POF'!$C$5:$C$3010),"TBD")</f>
        <v>TS100PWEX16.1812A</v>
      </c>
      <c r="C957">
        <f>LEN(Query1[[#This Row],[CALCTRA Product Number]])</f>
        <v>17</v>
      </c>
      <c r="D957" t="s">
        <v>3183</v>
      </c>
      <c r="E957" t="s">
        <v>3184</v>
      </c>
      <c r="F957" t="s">
        <v>356</v>
      </c>
      <c r="G957" t="s">
        <v>1061</v>
      </c>
      <c r="H957" t="s">
        <v>546</v>
      </c>
      <c r="I957" t="s">
        <v>376</v>
      </c>
      <c r="J957" t="s">
        <v>381</v>
      </c>
      <c r="K957" t="s">
        <v>155</v>
      </c>
      <c r="L957" s="54">
        <f>_xlfn.IFNA(_xlfn.XLOOKUP(Query1[[#This Row],[Contract Line Item Number (CLIN)]],'CPA New w POF'!$B$5:$B$3010,'CPA New w POF'!$Q$5:$Q$3010),"TBD")</f>
        <v>17.079999999999998</v>
      </c>
    </row>
    <row r="958" spans="1:12" x14ac:dyDescent="0.25">
      <c r="A958" t="s">
        <v>3189</v>
      </c>
      <c r="B958" t="str">
        <f>_xlfn.IFNA(_xlfn.XLOOKUP(Query1[[#This Row],[Contract Line Item Number (CLIN)]],'CPA New w POF'!$B$5:$B$3010,'CPA New w POF'!$C$5:$C$3010),"TBD")</f>
        <v>TS120PWNX16.2418A</v>
      </c>
      <c r="C958">
        <f>LEN(Query1[[#This Row],[CALCTRA Product Number]])</f>
        <v>17</v>
      </c>
      <c r="D958" t="s">
        <v>3190</v>
      </c>
      <c r="E958" t="s">
        <v>3191</v>
      </c>
      <c r="F958" t="s">
        <v>356</v>
      </c>
      <c r="G958" t="s">
        <v>521</v>
      </c>
      <c r="H958" t="s">
        <v>973</v>
      </c>
      <c r="I958" t="s">
        <v>376</v>
      </c>
      <c r="J958" t="s">
        <v>381</v>
      </c>
      <c r="K958" t="s">
        <v>155</v>
      </c>
      <c r="L958" s="54">
        <f>_xlfn.IFNA(_xlfn.XLOOKUP(Query1[[#This Row],[Contract Line Item Number (CLIN)]],'CPA New w POF'!$B$5:$B$3010,'CPA New w POF'!$Q$5:$Q$3010),"TBD")</f>
        <v>30.12</v>
      </c>
    </row>
    <row r="959" spans="1:12" x14ac:dyDescent="0.25">
      <c r="A959" t="s">
        <v>3192</v>
      </c>
      <c r="B959" t="str">
        <f>_xlfn.IFNA(_xlfn.XLOOKUP(Query1[[#This Row],[Contract Line Item Number (CLIN)]],'CPA New w POF'!$B$5:$B$3010,'CPA New w POF'!$C$5:$C$3010),"TBD")</f>
        <v>TS180PWNX16.1218A</v>
      </c>
      <c r="C959">
        <f>LEN(Query1[[#This Row],[CALCTRA Product Number]])</f>
        <v>17</v>
      </c>
      <c r="D959" t="s">
        <v>3193</v>
      </c>
      <c r="E959" t="s">
        <v>3194</v>
      </c>
      <c r="F959" t="s">
        <v>356</v>
      </c>
      <c r="G959" t="s">
        <v>541</v>
      </c>
      <c r="H959" t="s">
        <v>973</v>
      </c>
      <c r="I959" t="s">
        <v>376</v>
      </c>
      <c r="J959" t="s">
        <v>381</v>
      </c>
      <c r="K959" t="s">
        <v>155</v>
      </c>
      <c r="L959" s="54">
        <f>_xlfn.IFNA(_xlfn.XLOOKUP(Query1[[#This Row],[Contract Line Item Number (CLIN)]],'CPA New w POF'!$B$5:$B$3010,'CPA New w POF'!$Q$5:$Q$3010),"TBD")</f>
        <v>20.48</v>
      </c>
    </row>
    <row r="960" spans="1:12" x14ac:dyDescent="0.25">
      <c r="A960" t="s">
        <v>3195</v>
      </c>
      <c r="B960" t="str">
        <f>_xlfn.IFNA(_xlfn.XLOOKUP(Query1[[#This Row],[Contract Line Item Number (CLIN)]],'CPA New w POF'!$B$5:$B$3010,'CPA New w POF'!$C$5:$C$3010),"TBD")</f>
        <v>TS180PWNX16.2436A</v>
      </c>
      <c r="C960">
        <f>LEN(Query1[[#This Row],[CALCTRA Product Number]])</f>
        <v>17</v>
      </c>
      <c r="D960" t="s">
        <v>3193</v>
      </c>
      <c r="E960" t="s">
        <v>3194</v>
      </c>
      <c r="F960" t="s">
        <v>356</v>
      </c>
      <c r="G960" t="s">
        <v>1856</v>
      </c>
      <c r="H960" t="s">
        <v>973</v>
      </c>
      <c r="I960" t="s">
        <v>376</v>
      </c>
      <c r="J960" t="s">
        <v>381</v>
      </c>
      <c r="K960" t="s">
        <v>155</v>
      </c>
      <c r="L960" s="54">
        <f>_xlfn.IFNA(_xlfn.XLOOKUP(Query1[[#This Row],[Contract Line Item Number (CLIN)]],'CPA New w POF'!$B$5:$B$3010,'CPA New w POF'!$Q$5:$Q$3010),"TBD")</f>
        <v>53.36</v>
      </c>
    </row>
    <row r="961" spans="1:12" x14ac:dyDescent="0.25">
      <c r="A961" t="s">
        <v>3203</v>
      </c>
      <c r="B961" t="str">
        <f>_xlfn.IFNA(_xlfn.XLOOKUP(Query1[[#This Row],[Contract Line Item Number (CLIN)]],'CPA New w POF'!$B$5:$B$3010,'CPA New w POF'!$C$5:$C$3010),"TBD")</f>
        <v>TS230PBWX86.2424A</v>
      </c>
      <c r="C961">
        <f>LEN(Query1[[#This Row],[CALCTRA Product Number]])</f>
        <v>17</v>
      </c>
      <c r="D961" t="s">
        <v>45</v>
      </c>
      <c r="E961" t="s">
        <v>325</v>
      </c>
      <c r="F961" t="s">
        <v>356</v>
      </c>
      <c r="G961" t="s">
        <v>3204</v>
      </c>
      <c r="H961" t="s">
        <v>153</v>
      </c>
      <c r="I961" t="s">
        <v>154</v>
      </c>
      <c r="J961" t="s">
        <v>381</v>
      </c>
      <c r="K961" t="s">
        <v>155</v>
      </c>
      <c r="L961" s="54">
        <f>_xlfn.IFNA(_xlfn.XLOOKUP(Query1[[#This Row],[Contract Line Item Number (CLIN)]],'CPA New w POF'!$B$5:$B$3010,'CPA New w POF'!$Q$5:$Q$3010),"TBD")</f>
        <v>34.090000000000003</v>
      </c>
    </row>
    <row r="962" spans="1:12" x14ac:dyDescent="0.25">
      <c r="A962" t="s">
        <v>3205</v>
      </c>
      <c r="B962" t="str">
        <f>_xlfn.IFNA(_xlfn.XLOOKUP(Query1[[#This Row],[Contract Line Item Number (CLIN)]],'CPA New w POF'!$B$5:$B$3010,'CPA New w POF'!$C$5:$C$3010),"TBD")</f>
        <v>TS240PBWX86.2418A</v>
      </c>
      <c r="C962">
        <f>LEN(Query1[[#This Row],[CALCTRA Product Number]])</f>
        <v>17</v>
      </c>
      <c r="D962" t="s">
        <v>111</v>
      </c>
      <c r="E962" t="s">
        <v>327</v>
      </c>
      <c r="F962" t="s">
        <v>356</v>
      </c>
      <c r="G962" t="s">
        <v>2699</v>
      </c>
      <c r="H962" t="s">
        <v>153</v>
      </c>
      <c r="I962" t="s">
        <v>154</v>
      </c>
      <c r="J962" t="s">
        <v>381</v>
      </c>
      <c r="K962" t="s">
        <v>155</v>
      </c>
      <c r="L962" s="54">
        <f>_xlfn.IFNA(_xlfn.XLOOKUP(Query1[[#This Row],[Contract Line Item Number (CLIN)]],'CPA New w POF'!$B$5:$B$3010,'CPA New w POF'!$Q$5:$Q$3010),"TBD")</f>
        <v>28.42</v>
      </c>
    </row>
    <row r="963" spans="1:12" x14ac:dyDescent="0.25">
      <c r="A963" t="s">
        <v>3206</v>
      </c>
      <c r="B963" t="str">
        <f>_xlfn.IFNA(_xlfn.XLOOKUP(Query1[[#This Row],[Contract Line Item Number (CLIN)]],'CPA New w POF'!$B$5:$B$3010,'CPA New w POF'!$C$5:$C$3010),"TBD")</f>
        <v>TS250PWNX16.1218A</v>
      </c>
      <c r="C963">
        <f>LEN(Query1[[#This Row],[CALCTRA Product Number]])</f>
        <v>17</v>
      </c>
      <c r="D963" t="s">
        <v>3207</v>
      </c>
      <c r="E963" t="s">
        <v>3208</v>
      </c>
      <c r="F963" t="s">
        <v>356</v>
      </c>
      <c r="G963" t="s">
        <v>541</v>
      </c>
      <c r="H963" t="s">
        <v>973</v>
      </c>
      <c r="I963" t="s">
        <v>376</v>
      </c>
      <c r="J963" t="s">
        <v>381</v>
      </c>
      <c r="K963" t="s">
        <v>155</v>
      </c>
      <c r="L963" s="54">
        <f>_xlfn.IFNA(_xlfn.XLOOKUP(Query1[[#This Row],[Contract Line Item Number (CLIN)]],'CPA New w POF'!$B$5:$B$3010,'CPA New w POF'!$Q$5:$Q$3010),"TBD")</f>
        <v>20.48</v>
      </c>
    </row>
    <row r="964" spans="1:12" x14ac:dyDescent="0.25">
      <c r="A964" t="s">
        <v>3209</v>
      </c>
      <c r="B964" t="str">
        <f>_xlfn.IFNA(_xlfn.XLOOKUP(Query1[[#This Row],[Contract Line Item Number (CLIN)]],'CPA New w POF'!$B$5:$B$3010,'CPA New w POF'!$C$5:$C$3010),"TBD")</f>
        <v>TS250PWNX16.2436A</v>
      </c>
      <c r="C964">
        <f>LEN(Query1[[#This Row],[CALCTRA Product Number]])</f>
        <v>17</v>
      </c>
      <c r="D964" t="s">
        <v>3207</v>
      </c>
      <c r="E964" t="s">
        <v>3208</v>
      </c>
      <c r="F964" t="s">
        <v>356</v>
      </c>
      <c r="G964" t="s">
        <v>1856</v>
      </c>
      <c r="H964" t="s">
        <v>973</v>
      </c>
      <c r="I964" t="s">
        <v>376</v>
      </c>
      <c r="J964" t="s">
        <v>381</v>
      </c>
      <c r="K964" t="s">
        <v>155</v>
      </c>
      <c r="L964" s="54">
        <f>_xlfn.IFNA(_xlfn.XLOOKUP(Query1[[#This Row],[Contract Line Item Number (CLIN)]],'CPA New w POF'!$B$5:$B$3010,'CPA New w POF'!$Q$5:$Q$3010),"TBD")</f>
        <v>53.36</v>
      </c>
    </row>
    <row r="965" spans="1:12" x14ac:dyDescent="0.25">
      <c r="A965" t="s">
        <v>3210</v>
      </c>
      <c r="B965" t="str">
        <f>_xlfn.IFNA(_xlfn.XLOOKUP(Query1[[#This Row],[Contract Line Item Number (CLIN)]],'CPA New w POF'!$B$5:$B$3010,'CPA New w POF'!$C$5:$C$3010),"TBD")</f>
        <v>TS260PBYX16.2623A</v>
      </c>
      <c r="C965">
        <f>LEN(Query1[[#This Row],[CALCTRA Product Number]])</f>
        <v>17</v>
      </c>
      <c r="D965" t="s">
        <v>3211</v>
      </c>
      <c r="E965" t="s">
        <v>3212</v>
      </c>
      <c r="F965" t="s">
        <v>356</v>
      </c>
      <c r="G965" t="s">
        <v>3213</v>
      </c>
      <c r="H965" t="s">
        <v>1105</v>
      </c>
      <c r="I965" t="s">
        <v>376</v>
      </c>
      <c r="J965" t="s">
        <v>381</v>
      </c>
      <c r="K965" t="s">
        <v>155</v>
      </c>
      <c r="L965" s="54">
        <f>_xlfn.IFNA(_xlfn.XLOOKUP(Query1[[#This Row],[Contract Line Item Number (CLIN)]],'CPA New w POF'!$B$5:$B$3010,'CPA New w POF'!$Q$5:$Q$3010),"TBD")</f>
        <v>53.36</v>
      </c>
    </row>
    <row r="966" spans="1:12" x14ac:dyDescent="0.25">
      <c r="A966" t="s">
        <v>3216</v>
      </c>
      <c r="B966" t="str">
        <f>_xlfn.IFNA(_xlfn.XLOOKUP(Query1[[#This Row],[Contract Line Item Number (CLIN)]],'CPA New w POF'!$B$5:$B$3010,'CPA New w POF'!$C$5:$C$3010),"TBD")</f>
        <v>TS280PWEX16.3624A</v>
      </c>
      <c r="C966">
        <f>LEN(Query1[[#This Row],[CALCTRA Product Number]])</f>
        <v>17</v>
      </c>
      <c r="D966" t="s">
        <v>3217</v>
      </c>
      <c r="E966" t="s">
        <v>3218</v>
      </c>
      <c r="F966" t="s">
        <v>356</v>
      </c>
      <c r="G966" t="s">
        <v>470</v>
      </c>
      <c r="H966" t="s">
        <v>546</v>
      </c>
      <c r="I966" t="s">
        <v>376</v>
      </c>
      <c r="J966" t="s">
        <v>381</v>
      </c>
      <c r="K966" t="s">
        <v>155</v>
      </c>
      <c r="L966" s="54">
        <f>_xlfn.IFNA(_xlfn.XLOOKUP(Query1[[#This Row],[Contract Line Item Number (CLIN)]],'CPA New w POF'!$B$5:$B$3010,'CPA New w POF'!$Q$5:$Q$3010),"TBD")</f>
        <v>53.36</v>
      </c>
    </row>
    <row r="967" spans="1:12" x14ac:dyDescent="0.25">
      <c r="A967" t="s">
        <v>3219</v>
      </c>
      <c r="B967" t="str">
        <f>_xlfn.IFNA(_xlfn.XLOOKUP(Query1[[#This Row],[Contract Line Item Number (CLIN)]],'CPA New w POF'!$B$5:$B$3010,'CPA New w POF'!$C$5:$C$3010),"TBD")</f>
        <v>TS280PWEX18.5436A</v>
      </c>
      <c r="C967">
        <f>LEN(Query1[[#This Row],[CALCTRA Product Number]])</f>
        <v>17</v>
      </c>
      <c r="D967" t="s">
        <v>3217</v>
      </c>
      <c r="E967" t="s">
        <v>3218</v>
      </c>
      <c r="F967" t="s">
        <v>356</v>
      </c>
      <c r="G967" t="s">
        <v>1092</v>
      </c>
      <c r="H967" t="s">
        <v>546</v>
      </c>
      <c r="I967" t="s">
        <v>376</v>
      </c>
      <c r="J967" t="s">
        <v>388</v>
      </c>
      <c r="K967" t="s">
        <v>155</v>
      </c>
      <c r="L967" s="54">
        <f>_xlfn.IFNA(_xlfn.XLOOKUP(Query1[[#This Row],[Contract Line Item Number (CLIN)]],'CPA New w POF'!$B$5:$B$3010,'CPA New w POF'!$Q$5:$Q$3010),"TBD")</f>
        <v>119.11</v>
      </c>
    </row>
    <row r="968" spans="1:12" x14ac:dyDescent="0.25">
      <c r="A968" t="s">
        <v>3220</v>
      </c>
      <c r="B968" t="str">
        <f>_xlfn.IFNA(_xlfn.XLOOKUP(Query1[[#This Row],[Contract Line Item Number (CLIN)]],'CPA New w POF'!$B$5:$B$3010,'CPA New w POF'!$C$5:$C$3010),"TBD")</f>
        <v>TS301PBWX88.8454A</v>
      </c>
      <c r="C968">
        <f>LEN(Query1[[#This Row],[CALCTRA Product Number]])</f>
        <v>17</v>
      </c>
      <c r="D968" t="s">
        <v>3221</v>
      </c>
      <c r="E968" t="s">
        <v>3222</v>
      </c>
      <c r="F968" t="s">
        <v>356</v>
      </c>
      <c r="G968" t="s">
        <v>2183</v>
      </c>
      <c r="H968" t="s">
        <v>153</v>
      </c>
      <c r="I968" t="s">
        <v>154</v>
      </c>
      <c r="J968" t="s">
        <v>379</v>
      </c>
      <c r="K968" t="s">
        <v>155</v>
      </c>
      <c r="L968" s="54">
        <f>_xlfn.IFNA(_xlfn.XLOOKUP(Query1[[#This Row],[Contract Line Item Number (CLIN)]],'CPA New w POF'!$B$5:$B$3010,'CPA New w POF'!$Q$5:$Q$3010),"TBD")</f>
        <v>753.98</v>
      </c>
    </row>
    <row r="969" spans="1:12" x14ac:dyDescent="0.25">
      <c r="A969" t="s">
        <v>3228</v>
      </c>
      <c r="B969" t="str">
        <f>_xlfn.IFNA(_xlfn.XLOOKUP(Query1[[#This Row],[Contract Line Item Number (CLIN)]],'CPA New w POF'!$B$5:$B$3010,'CPA New w POF'!$C$5:$C$3010),"TBD")</f>
        <v>TS310PBWX86.3024A</v>
      </c>
      <c r="C969">
        <f>LEN(Query1[[#This Row],[CALCTRA Product Number]])</f>
        <v>17</v>
      </c>
      <c r="D969" t="s">
        <v>56</v>
      </c>
      <c r="E969" t="s">
        <v>322</v>
      </c>
      <c r="F969" t="s">
        <v>356</v>
      </c>
      <c r="G969" t="s">
        <v>613</v>
      </c>
      <c r="H969" t="s">
        <v>153</v>
      </c>
      <c r="I969" t="s">
        <v>154</v>
      </c>
      <c r="J969" t="s">
        <v>381</v>
      </c>
      <c r="K969" t="s">
        <v>155</v>
      </c>
      <c r="L969" s="54">
        <f>_xlfn.IFNA(_xlfn.XLOOKUP(Query1[[#This Row],[Contract Line Item Number (CLIN)]],'CPA New w POF'!$B$5:$B$3010,'CPA New w POF'!$Q$5:$Q$3010),"TBD")</f>
        <v>43.16</v>
      </c>
    </row>
    <row r="970" spans="1:12" x14ac:dyDescent="0.25">
      <c r="A970" t="s">
        <v>3232</v>
      </c>
      <c r="B970" t="str">
        <f>_xlfn.IFNA(_xlfn.XLOOKUP(Query1[[#This Row],[Contract Line Item Number (CLIN)]],'CPA New w POF'!$B$5:$B$3010,'CPA New w POF'!$C$5:$C$3010),"TBD")</f>
        <v>TS320PWGX16.3630A</v>
      </c>
      <c r="C970">
        <f>LEN(Query1[[#This Row],[CALCTRA Product Number]])</f>
        <v>17</v>
      </c>
      <c r="D970" t="s">
        <v>3233</v>
      </c>
      <c r="E970" t="s">
        <v>3234</v>
      </c>
      <c r="F970" t="s">
        <v>356</v>
      </c>
      <c r="G970" t="s">
        <v>995</v>
      </c>
      <c r="H970" t="s">
        <v>3235</v>
      </c>
      <c r="I970" t="s">
        <v>376</v>
      </c>
      <c r="J970" t="s">
        <v>381</v>
      </c>
      <c r="K970" t="s">
        <v>155</v>
      </c>
      <c r="L970" s="54">
        <f>_xlfn.IFNA(_xlfn.XLOOKUP(Query1[[#This Row],[Contract Line Item Number (CLIN)]],'CPA New w POF'!$B$5:$B$3010,'CPA New w POF'!$Q$5:$Q$3010),"TBD")</f>
        <v>86.8</v>
      </c>
    </row>
    <row r="971" spans="1:12" x14ac:dyDescent="0.25">
      <c r="A971" t="s">
        <v>3236</v>
      </c>
      <c r="B971" t="str">
        <f>_xlfn.IFNA(_xlfn.XLOOKUP(Query1[[#This Row],[Contract Line Item Number (CLIN)]],'CPA New w POF'!$B$5:$B$3010,'CPA New w POF'!$C$5:$C$3010),"TBD")</f>
        <v>TS320PWGX18.5442A</v>
      </c>
      <c r="C971">
        <f>LEN(Query1[[#This Row],[CALCTRA Product Number]])</f>
        <v>17</v>
      </c>
      <c r="D971" t="s">
        <v>3233</v>
      </c>
      <c r="E971" t="s">
        <v>3234</v>
      </c>
      <c r="F971" t="s">
        <v>356</v>
      </c>
      <c r="G971" t="s">
        <v>3237</v>
      </c>
      <c r="H971" t="s">
        <v>3235</v>
      </c>
      <c r="I971" t="s">
        <v>376</v>
      </c>
      <c r="J971" t="s">
        <v>388</v>
      </c>
      <c r="K971" t="s">
        <v>155</v>
      </c>
      <c r="L971" s="54">
        <f>_xlfn.IFNA(_xlfn.XLOOKUP(Query1[[#This Row],[Contract Line Item Number (CLIN)]],'CPA New w POF'!$B$5:$B$3010,'CPA New w POF'!$Q$5:$Q$3010),"TBD")</f>
        <v>159.93</v>
      </c>
    </row>
    <row r="972" spans="1:12" x14ac:dyDescent="0.25">
      <c r="A972" t="s">
        <v>3238</v>
      </c>
      <c r="B972" t="str">
        <f>_xlfn.IFNA(_xlfn.XLOOKUP(Query1[[#This Row],[Contract Line Item Number (CLIN)]],'CPA New w POF'!$B$5:$B$3010,'CPA New w POF'!$C$5:$C$3010),"TBD")</f>
        <v>TS320PWGX16.3630B</v>
      </c>
      <c r="C972">
        <f>LEN(Query1[[#This Row],[CALCTRA Product Number]])</f>
        <v>17</v>
      </c>
      <c r="D972" t="s">
        <v>3239</v>
      </c>
      <c r="E972" t="s">
        <v>3240</v>
      </c>
      <c r="F972" t="s">
        <v>356</v>
      </c>
      <c r="G972" t="s">
        <v>995</v>
      </c>
      <c r="H972" t="s">
        <v>3235</v>
      </c>
      <c r="I972" t="s">
        <v>376</v>
      </c>
      <c r="J972" t="s">
        <v>381</v>
      </c>
      <c r="K972" t="s">
        <v>155</v>
      </c>
      <c r="L972" s="54">
        <f>_xlfn.IFNA(_xlfn.XLOOKUP(Query1[[#This Row],[Contract Line Item Number (CLIN)]],'CPA New w POF'!$B$5:$B$3010,'CPA New w POF'!$Q$5:$Q$3010),"TBD")</f>
        <v>72.349999999999994</v>
      </c>
    </row>
    <row r="973" spans="1:12" x14ac:dyDescent="0.25">
      <c r="A973" t="s">
        <v>3241</v>
      </c>
      <c r="B973" t="str">
        <f>_xlfn.IFNA(_xlfn.XLOOKUP(Query1[[#This Row],[Contract Line Item Number (CLIN)]],'CPA New w POF'!$B$5:$B$3010,'CPA New w POF'!$C$5:$C$3010),"TBD")</f>
        <v>TS321PMUL16.1518A</v>
      </c>
      <c r="C973">
        <f>LEN(Query1[[#This Row],[CALCTRA Product Number]])</f>
        <v>17</v>
      </c>
      <c r="D973" t="s">
        <v>3242</v>
      </c>
      <c r="E973" t="s">
        <v>3243</v>
      </c>
      <c r="F973" t="s">
        <v>356</v>
      </c>
      <c r="G973" t="s">
        <v>3244</v>
      </c>
      <c r="H973" t="s">
        <v>471</v>
      </c>
      <c r="I973" t="s">
        <v>376</v>
      </c>
      <c r="J973" t="s">
        <v>381</v>
      </c>
      <c r="K973" t="s">
        <v>155</v>
      </c>
      <c r="L973" s="54">
        <f>_xlfn.IFNA(_xlfn.XLOOKUP(Query1[[#This Row],[Contract Line Item Number (CLIN)]],'CPA New w POF'!$B$5:$B$3010,'CPA New w POF'!$Q$5:$Q$3010),"TBD")</f>
        <v>21.9</v>
      </c>
    </row>
    <row r="974" spans="1:12" x14ac:dyDescent="0.25">
      <c r="A974" t="s">
        <v>3245</v>
      </c>
      <c r="B974" t="str">
        <f>_xlfn.IFNA(_xlfn.XLOOKUP(Query1[[#This Row],[Contract Line Item Number (CLIN)]],'CPA New w POF'!$B$5:$B$3010,'CPA New w POF'!$C$5:$C$3010),"TBD")</f>
        <v>TS322PMUL16.1518A</v>
      </c>
      <c r="C974">
        <f>LEN(Query1[[#This Row],[CALCTRA Product Number]])</f>
        <v>17</v>
      </c>
      <c r="D974" t="s">
        <v>3246</v>
      </c>
      <c r="E974" t="s">
        <v>3247</v>
      </c>
      <c r="F974" t="s">
        <v>356</v>
      </c>
      <c r="G974" t="s">
        <v>3244</v>
      </c>
      <c r="H974" t="s">
        <v>471</v>
      </c>
      <c r="I974" t="s">
        <v>376</v>
      </c>
      <c r="J974" t="s">
        <v>381</v>
      </c>
      <c r="K974" t="s">
        <v>155</v>
      </c>
      <c r="L974" s="54">
        <f>_xlfn.IFNA(_xlfn.XLOOKUP(Query1[[#This Row],[Contract Line Item Number (CLIN)]],'CPA New w POF'!$B$5:$B$3010,'CPA New w POF'!$Q$5:$Q$3010),"TBD")</f>
        <v>21.9</v>
      </c>
    </row>
    <row r="975" spans="1:12" x14ac:dyDescent="0.25">
      <c r="A975" t="s">
        <v>3248</v>
      </c>
      <c r="B975" t="str">
        <f>_xlfn.IFNA(_xlfn.XLOOKUP(Query1[[#This Row],[Contract Line Item Number (CLIN)]],'CPA New w POF'!$B$5:$B$3010,'CPA New w POF'!$C$5:$C$3010),"TBD")</f>
        <v>TS323PMUL16.1518A</v>
      </c>
      <c r="C975">
        <f>LEN(Query1[[#This Row],[CALCTRA Product Number]])</f>
        <v>17</v>
      </c>
      <c r="D975" t="s">
        <v>3249</v>
      </c>
      <c r="E975" t="s">
        <v>3250</v>
      </c>
      <c r="F975" t="s">
        <v>356</v>
      </c>
      <c r="G975" t="s">
        <v>3244</v>
      </c>
      <c r="H975" t="s">
        <v>471</v>
      </c>
      <c r="I975" t="s">
        <v>376</v>
      </c>
      <c r="J975" t="s">
        <v>381</v>
      </c>
      <c r="K975" t="s">
        <v>155</v>
      </c>
      <c r="L975" s="54">
        <f>_xlfn.IFNA(_xlfn.XLOOKUP(Query1[[#This Row],[Contract Line Item Number (CLIN)]],'CPA New w POF'!$B$5:$B$3010,'CPA New w POF'!$Q$5:$Q$3010),"TBD")</f>
        <v>21.9</v>
      </c>
    </row>
    <row r="976" spans="1:12" x14ac:dyDescent="0.25">
      <c r="A976" t="s">
        <v>3251</v>
      </c>
      <c r="B976" t="str">
        <f>_xlfn.IFNA(_xlfn.XLOOKUP(Query1[[#This Row],[Contract Line Item Number (CLIN)]],'CPA New w POF'!$B$5:$B$3010,'CPA New w POF'!$C$5:$C$3010),"TBD")</f>
        <v>TS324PMUL16.1518A</v>
      </c>
      <c r="C976">
        <f>LEN(Query1[[#This Row],[CALCTRA Product Number]])</f>
        <v>17</v>
      </c>
      <c r="D976" t="s">
        <v>3252</v>
      </c>
      <c r="E976" t="s">
        <v>3253</v>
      </c>
      <c r="F976" t="s">
        <v>356</v>
      </c>
      <c r="G976" t="s">
        <v>3244</v>
      </c>
      <c r="H976" t="s">
        <v>471</v>
      </c>
      <c r="I976" t="s">
        <v>376</v>
      </c>
      <c r="J976" t="s">
        <v>381</v>
      </c>
      <c r="K976" t="s">
        <v>155</v>
      </c>
      <c r="L976" s="54">
        <f>_xlfn.IFNA(_xlfn.XLOOKUP(Query1[[#This Row],[Contract Line Item Number (CLIN)]],'CPA New w POF'!$B$5:$B$3010,'CPA New w POF'!$Q$5:$Q$3010),"TBD")</f>
        <v>21.9</v>
      </c>
    </row>
    <row r="977" spans="1:12" x14ac:dyDescent="0.25">
      <c r="A977" t="s">
        <v>3254</v>
      </c>
      <c r="B977" t="str">
        <f>_xlfn.IFNA(_xlfn.XLOOKUP(Query1[[#This Row],[Contract Line Item Number (CLIN)]],'CPA New w POF'!$B$5:$B$3010,'CPA New w POF'!$C$5:$C$3010),"TBD")</f>
        <v>TS325PMUL16.1518A</v>
      </c>
      <c r="C977">
        <f>LEN(Query1[[#This Row],[CALCTRA Product Number]])</f>
        <v>17</v>
      </c>
      <c r="D977" t="s">
        <v>3255</v>
      </c>
      <c r="E977" t="s">
        <v>3256</v>
      </c>
      <c r="F977" t="s">
        <v>356</v>
      </c>
      <c r="G977" t="s">
        <v>3244</v>
      </c>
      <c r="H977" t="s">
        <v>471</v>
      </c>
      <c r="I977" t="s">
        <v>376</v>
      </c>
      <c r="J977" t="s">
        <v>381</v>
      </c>
      <c r="K977" t="s">
        <v>155</v>
      </c>
      <c r="L977" s="54">
        <f>_xlfn.IFNA(_xlfn.XLOOKUP(Query1[[#This Row],[Contract Line Item Number (CLIN)]],'CPA New w POF'!$B$5:$B$3010,'CPA New w POF'!$Q$5:$Q$3010),"TBD")</f>
        <v>21.9</v>
      </c>
    </row>
    <row r="978" spans="1:12" x14ac:dyDescent="0.25">
      <c r="A978" t="s">
        <v>3257</v>
      </c>
      <c r="B978" t="str">
        <f>_xlfn.IFNA(_xlfn.XLOOKUP(Query1[[#This Row],[Contract Line Item Number (CLIN)]],'CPA New w POF'!$B$5:$B$3010,'CPA New w POF'!$C$5:$C$3010),"TBD")</f>
        <v>TS32APOWG16.1012A</v>
      </c>
      <c r="C978">
        <f>LEN(Query1[[#This Row],[CALCTRA Product Number]])</f>
        <v>17</v>
      </c>
      <c r="D978" t="s">
        <v>3258</v>
      </c>
      <c r="E978" t="s">
        <v>3234</v>
      </c>
      <c r="F978" t="s">
        <v>356</v>
      </c>
      <c r="G978" t="s">
        <v>413</v>
      </c>
      <c r="H978" t="s">
        <v>3259</v>
      </c>
      <c r="I978" t="s">
        <v>376</v>
      </c>
      <c r="J978" t="s">
        <v>381</v>
      </c>
      <c r="K978" t="s">
        <v>155</v>
      </c>
      <c r="L978" s="54">
        <f>_xlfn.IFNA(_xlfn.XLOOKUP(Query1[[#This Row],[Contract Line Item Number (CLIN)]],'CPA New w POF'!$B$5:$B$3010,'CPA New w POF'!$Q$5:$Q$3010),"TBD")</f>
        <v>12.66</v>
      </c>
    </row>
    <row r="979" spans="1:12" x14ac:dyDescent="0.25">
      <c r="A979" t="s">
        <v>3260</v>
      </c>
      <c r="B979" t="str">
        <f>_xlfn.IFNA(_xlfn.XLOOKUP(Query1[[#This Row],[Contract Line Item Number (CLIN)]],'CPA New w POF'!$B$5:$B$3010,'CPA New w POF'!$C$5:$C$3010),"TBD")</f>
        <v>TS32APOWG16.1518A</v>
      </c>
      <c r="C979">
        <f>LEN(Query1[[#This Row],[CALCTRA Product Number]])</f>
        <v>17</v>
      </c>
      <c r="D979" t="s">
        <v>3258</v>
      </c>
      <c r="E979" t="s">
        <v>3234</v>
      </c>
      <c r="F979" t="s">
        <v>356</v>
      </c>
      <c r="G979" t="s">
        <v>3244</v>
      </c>
      <c r="H979" t="s">
        <v>3259</v>
      </c>
      <c r="I979" t="s">
        <v>376</v>
      </c>
      <c r="J979" t="s">
        <v>381</v>
      </c>
      <c r="K979" t="s">
        <v>155</v>
      </c>
      <c r="L979" s="54">
        <f>_xlfn.IFNA(_xlfn.XLOOKUP(Query1[[#This Row],[Contract Line Item Number (CLIN)]],'CPA New w POF'!$B$5:$B$3010,'CPA New w POF'!$Q$5:$Q$3010),"TBD")</f>
        <v>22.75</v>
      </c>
    </row>
    <row r="980" spans="1:12" x14ac:dyDescent="0.25">
      <c r="A980" t="s">
        <v>3261</v>
      </c>
      <c r="B980" t="str">
        <f>_xlfn.IFNA(_xlfn.XLOOKUP(Query1[[#This Row],[Contract Line Item Number (CLIN)]],'CPA New w POF'!$B$5:$B$3010,'CPA New w POF'!$C$5:$C$3010),"TBD")</f>
        <v>TS340PGEW16.1218A</v>
      </c>
      <c r="C980">
        <f>LEN(Query1[[#This Row],[CALCTRA Product Number]])</f>
        <v>17</v>
      </c>
      <c r="D980" t="s">
        <v>3262</v>
      </c>
      <c r="E980" t="s">
        <v>3263</v>
      </c>
      <c r="F980" t="s">
        <v>356</v>
      </c>
      <c r="G980" t="s">
        <v>541</v>
      </c>
      <c r="H980" t="s">
        <v>3264</v>
      </c>
      <c r="I980" t="s">
        <v>376</v>
      </c>
      <c r="J980" t="s">
        <v>381</v>
      </c>
      <c r="K980" t="s">
        <v>155</v>
      </c>
      <c r="L980" s="54">
        <f>_xlfn.IFNA(_xlfn.XLOOKUP(Query1[[#This Row],[Contract Line Item Number (CLIN)]],'CPA New w POF'!$B$5:$B$3010,'CPA New w POF'!$Q$5:$Q$3010),"TBD")</f>
        <v>17.079999999999998</v>
      </c>
    </row>
    <row r="981" spans="1:12" x14ac:dyDescent="0.25">
      <c r="A981" t="s">
        <v>3265</v>
      </c>
      <c r="B981" t="str">
        <f>_xlfn.IFNA(_xlfn.XLOOKUP(Query1[[#This Row],[Contract Line Item Number (CLIN)]],'CPA New w POF'!$B$5:$B$3010,'CPA New w POF'!$C$5:$C$3010),"TBD")</f>
        <v>TS350PWEX16.3630A</v>
      </c>
      <c r="C981">
        <f>LEN(Query1[[#This Row],[CALCTRA Product Number]])</f>
        <v>17</v>
      </c>
      <c r="D981" t="s">
        <v>3266</v>
      </c>
      <c r="E981" t="s">
        <v>3267</v>
      </c>
      <c r="F981" t="s">
        <v>356</v>
      </c>
      <c r="G981" t="s">
        <v>995</v>
      </c>
      <c r="H981" t="s">
        <v>546</v>
      </c>
      <c r="I981" t="s">
        <v>376</v>
      </c>
      <c r="J981" t="s">
        <v>381</v>
      </c>
      <c r="K981" t="s">
        <v>155</v>
      </c>
      <c r="L981" s="54">
        <f>_xlfn.IFNA(_xlfn.XLOOKUP(Query1[[#This Row],[Contract Line Item Number (CLIN)]],'CPA New w POF'!$B$5:$B$3010,'CPA New w POF'!$Q$5:$Q$3010),"TBD")</f>
        <v>68.099999999999994</v>
      </c>
    </row>
    <row r="982" spans="1:12" x14ac:dyDescent="0.25">
      <c r="A982" t="s">
        <v>3271</v>
      </c>
      <c r="B982" t="str">
        <f>_xlfn.IFNA(_xlfn.XLOOKUP(Query1[[#This Row],[Contract Line Item Number (CLIN)]],'CPA New w POF'!$B$5:$B$3010,'CPA New w POF'!$C$5:$C$3010),"TBD")</f>
        <v>TS360PMUL18.4854A</v>
      </c>
      <c r="C982">
        <f>LEN(Query1[[#This Row],[CALCTRA Product Number]])</f>
        <v>17</v>
      </c>
      <c r="D982" t="s">
        <v>3272</v>
      </c>
      <c r="E982" t="s">
        <v>3273</v>
      </c>
      <c r="F982" t="s">
        <v>356</v>
      </c>
      <c r="G982" t="s">
        <v>2295</v>
      </c>
      <c r="H982" t="s">
        <v>471</v>
      </c>
      <c r="I982" t="s">
        <v>376</v>
      </c>
      <c r="J982" t="s">
        <v>388</v>
      </c>
      <c r="K982" t="s">
        <v>155</v>
      </c>
      <c r="L982" s="54">
        <f>_xlfn.IFNA(_xlfn.XLOOKUP(Query1[[#This Row],[Contract Line Item Number (CLIN)]],'CPA New w POF'!$B$5:$B$3010,'CPA New w POF'!$Q$5:$Q$3010),"TBD")</f>
        <v>158.79</v>
      </c>
    </row>
    <row r="983" spans="1:12" x14ac:dyDescent="0.25">
      <c r="A983" t="s">
        <v>3274</v>
      </c>
      <c r="B983" t="str">
        <f>_xlfn.IFNA(_xlfn.XLOOKUP(Query1[[#This Row],[Contract Line Item Number (CLIN)]],'CPA New w POF'!$B$5:$B$3010,'CPA New w POF'!$C$5:$C$3010),"TBD")</f>
        <v>TS36APWEX18.4812A</v>
      </c>
      <c r="C983">
        <f>LEN(Query1[[#This Row],[CALCTRA Product Number]])</f>
        <v>17</v>
      </c>
      <c r="D983" t="s">
        <v>3275</v>
      </c>
      <c r="E983" t="s">
        <v>3276</v>
      </c>
      <c r="F983" t="s">
        <v>356</v>
      </c>
      <c r="G983" t="s">
        <v>1085</v>
      </c>
      <c r="H983" t="s">
        <v>546</v>
      </c>
      <c r="I983" t="s">
        <v>376</v>
      </c>
      <c r="J983" t="s">
        <v>388</v>
      </c>
      <c r="K983" t="s">
        <v>155</v>
      </c>
      <c r="L983" s="54">
        <f>_xlfn.IFNA(_xlfn.XLOOKUP(Query1[[#This Row],[Contract Line Item Number (CLIN)]],'CPA New w POF'!$B$5:$B$3010,'CPA New w POF'!$Q$5:$Q$3010),"TBD")</f>
        <v>40.89</v>
      </c>
    </row>
    <row r="984" spans="1:12" x14ac:dyDescent="0.25">
      <c r="A984" t="s">
        <v>3277</v>
      </c>
      <c r="B984" t="str">
        <f>_xlfn.IFNA(_xlfn.XLOOKUP(Query1[[#This Row],[Contract Line Item Number (CLIN)]],'CPA New w POF'!$B$5:$B$3010,'CPA New w POF'!$C$5:$C$3010),"TBD")</f>
        <v>TS36BPWEX18.4812A</v>
      </c>
      <c r="C984">
        <f>LEN(Query1[[#This Row],[CALCTRA Product Number]])</f>
        <v>17</v>
      </c>
      <c r="D984" t="s">
        <v>3278</v>
      </c>
      <c r="E984" t="s">
        <v>3279</v>
      </c>
      <c r="F984" t="s">
        <v>356</v>
      </c>
      <c r="G984" t="s">
        <v>1085</v>
      </c>
      <c r="H984" t="s">
        <v>546</v>
      </c>
      <c r="I984" t="s">
        <v>376</v>
      </c>
      <c r="J984" t="s">
        <v>388</v>
      </c>
      <c r="K984" t="s">
        <v>155</v>
      </c>
      <c r="L984" s="54">
        <f>_xlfn.IFNA(_xlfn.XLOOKUP(Query1[[#This Row],[Contract Line Item Number (CLIN)]],'CPA New w POF'!$B$5:$B$3010,'CPA New w POF'!$Q$5:$Q$3010),"TBD")</f>
        <v>40.89</v>
      </c>
    </row>
    <row r="985" spans="1:12" x14ac:dyDescent="0.25">
      <c r="A985" t="s">
        <v>3294</v>
      </c>
      <c r="B985" t="str">
        <f>_xlfn.IFNA(_xlfn.XLOOKUP(Query1[[#This Row],[Contract Line Item Number (CLIN)]],'CPA New w POF'!$B$5:$B$3010,'CPA New w POF'!$C$5:$C$3010),"TBD")</f>
        <v>TS800PBWX86.3622A</v>
      </c>
      <c r="C985">
        <f>LEN(Query1[[#This Row],[CALCTRA Product Number]])</f>
        <v>17</v>
      </c>
      <c r="D985" t="s">
        <v>3295</v>
      </c>
      <c r="E985" t="s">
        <v>323</v>
      </c>
      <c r="F985" t="s">
        <v>356</v>
      </c>
      <c r="G985" t="s">
        <v>3296</v>
      </c>
      <c r="H985" t="s">
        <v>153</v>
      </c>
      <c r="I985" t="s">
        <v>154</v>
      </c>
      <c r="J985" t="s">
        <v>381</v>
      </c>
      <c r="K985" t="s">
        <v>155</v>
      </c>
      <c r="L985" s="54">
        <f>_xlfn.IFNA(_xlfn.XLOOKUP(Query1[[#This Row],[Contract Line Item Number (CLIN)]],'CPA New w POF'!$B$5:$B$3010,'CPA New w POF'!$Q$5:$Q$3010),"TBD")</f>
        <v>51.09</v>
      </c>
    </row>
    <row r="986" spans="1:12" x14ac:dyDescent="0.25">
      <c r="A986" t="s">
        <v>3297</v>
      </c>
      <c r="B986" t="str">
        <f>_xlfn.IFNA(_xlfn.XLOOKUP(Query1[[#This Row],[Contract Line Item Number (CLIN)]],'CPA New w POF'!$B$5:$B$3010,'CPA New w POF'!$C$5:$C$3010),"TBD")</f>
        <v>TS900PWEX16.1218A</v>
      </c>
      <c r="C986">
        <f>LEN(Query1[[#This Row],[CALCTRA Product Number]])</f>
        <v>17</v>
      </c>
      <c r="D986" t="s">
        <v>3298</v>
      </c>
      <c r="E986" t="s">
        <v>3299</v>
      </c>
      <c r="F986" t="s">
        <v>356</v>
      </c>
      <c r="G986" t="s">
        <v>541</v>
      </c>
      <c r="H986" t="s">
        <v>546</v>
      </c>
      <c r="I986" t="s">
        <v>376</v>
      </c>
      <c r="J986" t="s">
        <v>381</v>
      </c>
      <c r="K986" t="s">
        <v>155</v>
      </c>
      <c r="L986" s="54">
        <f>_xlfn.IFNA(_xlfn.XLOOKUP(Query1[[#This Row],[Contract Line Item Number (CLIN)]],'CPA New w POF'!$B$5:$B$3010,'CPA New w POF'!$Q$5:$Q$3010),"TBD")</f>
        <v>17.079999999999998</v>
      </c>
    </row>
    <row r="987" spans="1:12" x14ac:dyDescent="0.25">
      <c r="A987" t="s">
        <v>3300</v>
      </c>
      <c r="B987" t="str">
        <f>_xlfn.IFNA(_xlfn.XLOOKUP(Query1[[#This Row],[Contract Line Item Number (CLIN)]],'CPA New w POF'!$B$5:$B$3010,'CPA New w POF'!$C$5:$C$3010),"TBD")</f>
        <v>TSC10PBWX88.4830A</v>
      </c>
      <c r="C987">
        <f>LEN(Query1[[#This Row],[CALCTRA Product Number]])</f>
        <v>17</v>
      </c>
      <c r="D987" t="s">
        <v>3301</v>
      </c>
      <c r="E987" t="s">
        <v>3302</v>
      </c>
      <c r="F987" t="s">
        <v>356</v>
      </c>
      <c r="G987" t="s">
        <v>395</v>
      </c>
      <c r="H987" t="s">
        <v>153</v>
      </c>
      <c r="I987" t="s">
        <v>154</v>
      </c>
      <c r="J987" t="s">
        <v>388</v>
      </c>
      <c r="K987" t="s">
        <v>155</v>
      </c>
      <c r="L987" s="54">
        <f>_xlfn.IFNA(_xlfn.XLOOKUP(Query1[[#This Row],[Contract Line Item Number (CLIN)]],'CPA New w POF'!$B$5:$B$3010,'CPA New w POF'!$Q$5:$Q$3010),"TBD")</f>
        <v>92.47</v>
      </c>
    </row>
    <row r="988" spans="1:12" x14ac:dyDescent="0.25">
      <c r="A988" t="s">
        <v>3303</v>
      </c>
      <c r="B988" t="str">
        <f>_xlfn.IFNA(_xlfn.XLOOKUP(Query1[[#This Row],[Contract Line Item Number (CLIN)]],'CPA New w POF'!$B$5:$B$3010,'CPA New w POF'!$C$5:$C$3010),"TBD")</f>
        <v>TSC10PBWX88.4830B</v>
      </c>
      <c r="C988">
        <f>LEN(Query1[[#This Row],[CALCTRA Product Number]])</f>
        <v>17</v>
      </c>
      <c r="D988" t="s">
        <v>3301</v>
      </c>
      <c r="E988" t="s">
        <v>3304</v>
      </c>
      <c r="F988" t="s">
        <v>356</v>
      </c>
      <c r="G988" t="s">
        <v>395</v>
      </c>
      <c r="H988" t="s">
        <v>153</v>
      </c>
      <c r="I988" t="s">
        <v>154</v>
      </c>
      <c r="J988" t="s">
        <v>388</v>
      </c>
      <c r="K988" t="s">
        <v>155</v>
      </c>
      <c r="L988" s="54">
        <f>_xlfn.IFNA(_xlfn.XLOOKUP(Query1[[#This Row],[Contract Line Item Number (CLIN)]],'CPA New w POF'!$B$5:$B$3010,'CPA New w POF'!$Q$5:$Q$3010),"TBD")</f>
        <v>92.47</v>
      </c>
    </row>
    <row r="989" spans="1:12" x14ac:dyDescent="0.25">
      <c r="A989" t="s">
        <v>3305</v>
      </c>
      <c r="B989" t="str">
        <f>_xlfn.IFNA(_xlfn.XLOOKUP(Query1[[#This Row],[Contract Line Item Number (CLIN)]],'CPA New w POF'!$B$5:$B$3010,'CPA New w POF'!$C$5:$C$3010),"TBD")</f>
        <v>TSC10PBWX86.6636A</v>
      </c>
      <c r="C989">
        <f>LEN(Query1[[#This Row],[CALCTRA Product Number]])</f>
        <v>17</v>
      </c>
      <c r="D989" t="s">
        <v>3301</v>
      </c>
      <c r="E989" t="s">
        <v>3302</v>
      </c>
      <c r="F989" t="s">
        <v>356</v>
      </c>
      <c r="G989" t="s">
        <v>3306</v>
      </c>
      <c r="H989" t="s">
        <v>153</v>
      </c>
      <c r="I989" t="s">
        <v>154</v>
      </c>
      <c r="J989" t="s">
        <v>378</v>
      </c>
      <c r="K989" t="s">
        <v>155</v>
      </c>
      <c r="L989" s="54">
        <f>_xlfn.IFNA(_xlfn.XLOOKUP(Query1[[#This Row],[Contract Line Item Number (CLIN)]],'CPA New w POF'!$B$5:$B$3010,'CPA New w POF'!$Q$5:$Q$3010),"TBD")</f>
        <v>374.19</v>
      </c>
    </row>
    <row r="990" spans="1:12" x14ac:dyDescent="0.25">
      <c r="A990" t="s">
        <v>3307</v>
      </c>
      <c r="B990" t="str">
        <f>_xlfn.IFNA(_xlfn.XLOOKUP(Query1[[#This Row],[Contract Line Item Number (CLIN)]],'CPA New w POF'!$B$5:$B$3010,'CPA New w POF'!$C$5:$C$3010),"TBD")</f>
        <v>TSC10PBWX86.6636B</v>
      </c>
      <c r="C990">
        <f>LEN(Query1[[#This Row],[CALCTRA Product Number]])</f>
        <v>17</v>
      </c>
      <c r="D990" t="s">
        <v>3301</v>
      </c>
      <c r="E990" t="s">
        <v>3304</v>
      </c>
      <c r="F990" t="s">
        <v>356</v>
      </c>
      <c r="G990" t="s">
        <v>3306</v>
      </c>
      <c r="H990" t="s">
        <v>153</v>
      </c>
      <c r="I990" t="s">
        <v>154</v>
      </c>
      <c r="J990" t="s">
        <v>378</v>
      </c>
      <c r="K990" t="s">
        <v>155</v>
      </c>
      <c r="L990" s="54">
        <f>_xlfn.IFNA(_xlfn.XLOOKUP(Query1[[#This Row],[Contract Line Item Number (CLIN)]],'CPA New w POF'!$B$5:$B$3010,'CPA New w POF'!$Q$5:$Q$3010),"TBD")</f>
        <v>374.19</v>
      </c>
    </row>
    <row r="991" spans="1:12" x14ac:dyDescent="0.25">
      <c r="A991" t="s">
        <v>3308</v>
      </c>
      <c r="B991" t="str">
        <f>_xlfn.IFNA(_xlfn.XLOOKUP(Query1[[#This Row],[Contract Line Item Number (CLIN)]],'CPA New w POF'!$B$5:$B$3010,'CPA New w POF'!$C$5:$C$3010),"TBD")</f>
        <v>TSC11PBWX86.4230A</v>
      </c>
      <c r="C991">
        <f>LEN(Query1[[#This Row],[CALCTRA Product Number]])</f>
        <v>17</v>
      </c>
      <c r="D991" t="s">
        <v>3309</v>
      </c>
      <c r="E991" t="s">
        <v>430</v>
      </c>
      <c r="F991" t="s">
        <v>356</v>
      </c>
      <c r="G991" t="s">
        <v>1880</v>
      </c>
      <c r="H991" t="s">
        <v>153</v>
      </c>
      <c r="I991" t="s">
        <v>154</v>
      </c>
      <c r="J991" t="s">
        <v>381</v>
      </c>
      <c r="K991" t="s">
        <v>155</v>
      </c>
      <c r="L991" s="54">
        <f>_xlfn.IFNA(_xlfn.XLOOKUP(Query1[[#This Row],[Contract Line Item Number (CLIN)]],'CPA New w POF'!$B$5:$B$3010,'CPA New w POF'!$Q$5:$Q$3010),"TBD")</f>
        <v>70.37</v>
      </c>
    </row>
    <row r="992" spans="1:12" x14ac:dyDescent="0.25">
      <c r="A992" t="s">
        <v>3310</v>
      </c>
      <c r="B992" t="str">
        <f>_xlfn.IFNA(_xlfn.XLOOKUP(Query1[[#This Row],[Contract Line Item Number (CLIN)]],'CPA New w POF'!$B$5:$B$3010,'CPA New w POF'!$C$5:$C$3010),"TBD")</f>
        <v>TSC11PBWX88.5442A</v>
      </c>
      <c r="C992">
        <f>LEN(Query1[[#This Row],[CALCTRA Product Number]])</f>
        <v>17</v>
      </c>
      <c r="D992" t="s">
        <v>3309</v>
      </c>
      <c r="E992" t="s">
        <v>430</v>
      </c>
      <c r="F992" t="s">
        <v>356</v>
      </c>
      <c r="G992" t="s">
        <v>1020</v>
      </c>
      <c r="H992" t="s">
        <v>153</v>
      </c>
      <c r="I992" t="s">
        <v>154</v>
      </c>
      <c r="J992" t="s">
        <v>388</v>
      </c>
      <c r="K992" t="s">
        <v>155</v>
      </c>
      <c r="L992" s="54">
        <f>_xlfn.IFNA(_xlfn.XLOOKUP(Query1[[#This Row],[Contract Line Item Number (CLIN)]],'CPA New w POF'!$B$5:$B$3010,'CPA New w POF'!$Q$5:$Q$3010),"TBD")</f>
        <v>131.59</v>
      </c>
    </row>
    <row r="993" spans="1:12" x14ac:dyDescent="0.25">
      <c r="A993" t="s">
        <v>3311</v>
      </c>
      <c r="B993" t="str">
        <f>_xlfn.IFNA(_xlfn.XLOOKUP(Query1[[#This Row],[Contract Line Item Number (CLIN)]],'CPA New w POF'!$B$5:$B$3010,'CPA New w POF'!$C$5:$C$3010),"TBD")</f>
        <v>TSC13PBWX86.4230A</v>
      </c>
      <c r="C993">
        <f>LEN(Query1[[#This Row],[CALCTRA Product Number]])</f>
        <v>17</v>
      </c>
      <c r="D993" t="s">
        <v>3312</v>
      </c>
      <c r="E993" t="s">
        <v>3313</v>
      </c>
      <c r="F993" t="s">
        <v>356</v>
      </c>
      <c r="G993" t="s">
        <v>1880</v>
      </c>
      <c r="H993" t="s">
        <v>153</v>
      </c>
      <c r="I993" t="s">
        <v>154</v>
      </c>
      <c r="J993" t="s">
        <v>381</v>
      </c>
      <c r="K993" t="s">
        <v>155</v>
      </c>
      <c r="L993" s="54">
        <f>_xlfn.IFNA(_xlfn.XLOOKUP(Query1[[#This Row],[Contract Line Item Number (CLIN)]],'CPA New w POF'!$B$5:$B$3010,'CPA New w POF'!$Q$5:$Q$3010),"TBD")</f>
        <v>70.37</v>
      </c>
    </row>
    <row r="994" spans="1:12" x14ac:dyDescent="0.25">
      <c r="A994" t="s">
        <v>3314</v>
      </c>
      <c r="B994" t="str">
        <f>_xlfn.IFNA(_xlfn.XLOOKUP(Query1[[#This Row],[Contract Line Item Number (CLIN)]],'CPA New w POF'!$B$5:$B$3010,'CPA New w POF'!$C$5:$C$3010),"TBD")</f>
        <v>TSC13PBWX88.5442A</v>
      </c>
      <c r="C994">
        <f>LEN(Query1[[#This Row],[CALCTRA Product Number]])</f>
        <v>17</v>
      </c>
      <c r="D994" t="s">
        <v>3312</v>
      </c>
      <c r="E994" t="s">
        <v>3313</v>
      </c>
      <c r="F994" t="s">
        <v>356</v>
      </c>
      <c r="G994" t="s">
        <v>1020</v>
      </c>
      <c r="H994" t="s">
        <v>153</v>
      </c>
      <c r="I994" t="s">
        <v>154</v>
      </c>
      <c r="J994" t="s">
        <v>388</v>
      </c>
      <c r="K994" t="s">
        <v>155</v>
      </c>
      <c r="L994" s="54">
        <f>_xlfn.IFNA(_xlfn.XLOOKUP(Query1[[#This Row],[Contract Line Item Number (CLIN)]],'CPA New w POF'!$B$5:$B$3010,'CPA New w POF'!$Q$5:$Q$3010),"TBD")</f>
        <v>131.59</v>
      </c>
    </row>
    <row r="995" spans="1:12" x14ac:dyDescent="0.25">
      <c r="A995" t="s">
        <v>3315</v>
      </c>
      <c r="B995" t="str">
        <f>_xlfn.IFNA(_xlfn.XLOOKUP(Query1[[#This Row],[Contract Line Item Number (CLIN)]],'CPA New w POF'!$B$5:$B$3010,'CPA New w POF'!$C$5:$C$3010),"TBD")</f>
        <v>TSC15PBW 86.4218A</v>
      </c>
      <c r="C995">
        <f>LEN(Query1[[#This Row],[CALCTRA Product Number]])</f>
        <v>17</v>
      </c>
      <c r="D995" t="s">
        <v>3316</v>
      </c>
      <c r="E995" t="s">
        <v>3317</v>
      </c>
      <c r="F995" t="s">
        <v>356</v>
      </c>
      <c r="G995" t="s">
        <v>843</v>
      </c>
      <c r="H995" t="s">
        <v>3318</v>
      </c>
      <c r="I995" t="s">
        <v>154</v>
      </c>
      <c r="J995" t="s">
        <v>381</v>
      </c>
      <c r="K995" t="s">
        <v>155</v>
      </c>
      <c r="L995" s="54">
        <f>_xlfn.IFNA(_xlfn.XLOOKUP(Query1[[#This Row],[Contract Line Item Number (CLIN)]],'CPA New w POF'!$B$5:$B$3010,'CPA New w POF'!$Q$5:$Q$3010),"TBD")</f>
        <v>45.42</v>
      </c>
    </row>
    <row r="996" spans="1:12" x14ac:dyDescent="0.25">
      <c r="A996" t="s">
        <v>3319</v>
      </c>
      <c r="B996" t="str">
        <f>_xlfn.IFNA(_xlfn.XLOOKUP(Query1[[#This Row],[Contract Line Item Number (CLIN)]],'CPA New w POF'!$B$5:$B$3010,'CPA New w POF'!$C$5:$C$3010),"TBD")</f>
        <v>TSC15PBFO16.4218A</v>
      </c>
      <c r="C996">
        <f>LEN(Query1[[#This Row],[CALCTRA Product Number]])</f>
        <v>17</v>
      </c>
      <c r="D996" t="s">
        <v>3316</v>
      </c>
      <c r="E996" t="s">
        <v>3317</v>
      </c>
      <c r="F996" t="s">
        <v>356</v>
      </c>
      <c r="G996" t="s">
        <v>843</v>
      </c>
      <c r="H996" t="s">
        <v>386</v>
      </c>
      <c r="I996" t="s">
        <v>376</v>
      </c>
      <c r="J996" t="s">
        <v>381</v>
      </c>
      <c r="K996" t="s">
        <v>155</v>
      </c>
      <c r="L996" s="54">
        <f>_xlfn.IFNA(_xlfn.XLOOKUP(Query1[[#This Row],[Contract Line Item Number (CLIN)]],'CPA New w POF'!$B$5:$B$3010,'CPA New w POF'!$Q$5:$Q$3010),"TBD")</f>
        <v>46.56</v>
      </c>
    </row>
    <row r="997" spans="1:12" x14ac:dyDescent="0.25">
      <c r="A997" t="s">
        <v>3320</v>
      </c>
      <c r="B997" t="str">
        <f>_xlfn.IFNA(_xlfn.XLOOKUP(Query1[[#This Row],[Contract Line Item Number (CLIN)]],'CPA New w POF'!$B$5:$B$3010,'CPA New w POF'!$C$5:$C$3010),"TBD")</f>
        <v>TSC15PBW 88.5424A</v>
      </c>
      <c r="C997">
        <f>LEN(Query1[[#This Row],[CALCTRA Product Number]])</f>
        <v>17</v>
      </c>
      <c r="D997" t="s">
        <v>3316</v>
      </c>
      <c r="E997" t="s">
        <v>3317</v>
      </c>
      <c r="F997" t="s">
        <v>356</v>
      </c>
      <c r="G997" t="s">
        <v>3321</v>
      </c>
      <c r="H997" t="s">
        <v>3318</v>
      </c>
      <c r="I997" t="s">
        <v>154</v>
      </c>
      <c r="J997" t="s">
        <v>388</v>
      </c>
      <c r="K997" t="s">
        <v>155</v>
      </c>
      <c r="L997" s="54">
        <f>_xlfn.IFNA(_xlfn.XLOOKUP(Query1[[#This Row],[Contract Line Item Number (CLIN)]],'CPA New w POF'!$B$5:$B$3010,'CPA New w POF'!$Q$5:$Q$3010),"TBD")</f>
        <v>82.27</v>
      </c>
    </row>
    <row r="998" spans="1:12" x14ac:dyDescent="0.25">
      <c r="A998" t="s">
        <v>3322</v>
      </c>
      <c r="B998" t="str">
        <f>_xlfn.IFNA(_xlfn.XLOOKUP(Query1[[#This Row],[Contract Line Item Number (CLIN)]],'CPA New w POF'!$B$5:$B$3010,'CPA New w POF'!$C$5:$C$3010),"TBD")</f>
        <v>TSC15PBFO18.5424A</v>
      </c>
      <c r="C998">
        <f>LEN(Query1[[#This Row],[CALCTRA Product Number]])</f>
        <v>17</v>
      </c>
      <c r="D998" t="s">
        <v>3316</v>
      </c>
      <c r="E998" t="s">
        <v>3317</v>
      </c>
      <c r="F998" t="s">
        <v>356</v>
      </c>
      <c r="G998" t="s">
        <v>3321</v>
      </c>
      <c r="H998" t="s">
        <v>386</v>
      </c>
      <c r="I998" t="s">
        <v>376</v>
      </c>
      <c r="J998" t="s">
        <v>388</v>
      </c>
      <c r="K998" t="s">
        <v>155</v>
      </c>
      <c r="L998" s="54">
        <f>_xlfn.IFNA(_xlfn.XLOOKUP(Query1[[#This Row],[Contract Line Item Number (CLIN)]],'CPA New w POF'!$B$5:$B$3010,'CPA New w POF'!$Q$5:$Q$3010),"TBD")</f>
        <v>83.97</v>
      </c>
    </row>
    <row r="999" spans="1:12" x14ac:dyDescent="0.25">
      <c r="A999" t="s">
        <v>3323</v>
      </c>
      <c r="B999" t="str">
        <f>_xlfn.IFNA(_xlfn.XLOOKUP(Query1[[#This Row],[Contract Line Item Number (CLIN)]],'CPA New w POF'!$B$5:$B$3010,'CPA New w POF'!$C$5:$C$3010),"TBD")</f>
        <v>TSC18PBFO18.4848A</v>
      </c>
      <c r="C999">
        <f>LEN(Query1[[#This Row],[CALCTRA Product Number]])</f>
        <v>17</v>
      </c>
      <c r="D999" t="s">
        <v>3324</v>
      </c>
      <c r="E999" t="s">
        <v>3325</v>
      </c>
      <c r="F999" t="s">
        <v>356</v>
      </c>
      <c r="G999" t="s">
        <v>374</v>
      </c>
      <c r="H999" t="s">
        <v>386</v>
      </c>
      <c r="I999" t="s">
        <v>376</v>
      </c>
      <c r="J999" t="s">
        <v>388</v>
      </c>
      <c r="K999" t="s">
        <v>155</v>
      </c>
      <c r="L999" s="54">
        <f>_xlfn.IFNA(_xlfn.XLOOKUP(Query1[[#This Row],[Contract Line Item Number (CLIN)]],'CPA New w POF'!$B$5:$B$3010,'CPA New w POF'!$Q$5:$Q$3010),"TBD")</f>
        <v>136.12</v>
      </c>
    </row>
    <row r="1000" spans="1:12" x14ac:dyDescent="0.25">
      <c r="A1000" t="s">
        <v>3326</v>
      </c>
      <c r="B1000" t="str">
        <f>_xlfn.IFNA(_xlfn.XLOOKUP(Query1[[#This Row],[Contract Line Item Number (CLIN)]],'CPA New w POF'!$B$5:$B$3010,'CPA New w POF'!$C$5:$C$3010),"TBD")</f>
        <v>TSC19PMUL88.5436A</v>
      </c>
      <c r="C1000">
        <f>LEN(Query1[[#This Row],[CALCTRA Product Number]])</f>
        <v>17</v>
      </c>
      <c r="D1000" t="s">
        <v>3327</v>
      </c>
      <c r="E1000" t="s">
        <v>3328</v>
      </c>
      <c r="F1000" t="s">
        <v>356</v>
      </c>
      <c r="G1000" t="s">
        <v>1092</v>
      </c>
      <c r="H1000" t="s">
        <v>471</v>
      </c>
      <c r="I1000" t="s">
        <v>154</v>
      </c>
      <c r="J1000" t="s">
        <v>388</v>
      </c>
      <c r="K1000" t="s">
        <v>155</v>
      </c>
      <c r="L1000" s="54">
        <f>_xlfn.IFNA(_xlfn.XLOOKUP(Query1[[#This Row],[Contract Line Item Number (CLIN)]],'CPA New w POF'!$B$5:$B$3010,'CPA New w POF'!$Q$5:$Q$3010),"TBD")</f>
        <v>136.12</v>
      </c>
    </row>
    <row r="1001" spans="1:12" x14ac:dyDescent="0.25">
      <c r="A1001" t="s">
        <v>3329</v>
      </c>
      <c r="B1001" t="str">
        <f>_xlfn.IFNA(_xlfn.XLOOKUP(Query1[[#This Row],[Contract Line Item Number (CLIN)]],'CPA New w POF'!$B$5:$B$3010,'CPA New w POF'!$C$5:$C$3010),"TBD")</f>
        <v>TSC19PMUL88.1147A</v>
      </c>
      <c r="C1001">
        <f>LEN(Query1[[#This Row],[CALCTRA Product Number]])</f>
        <v>17</v>
      </c>
      <c r="D1001" t="s">
        <v>3327</v>
      </c>
      <c r="E1001" t="s">
        <v>3328</v>
      </c>
      <c r="F1001" t="s">
        <v>356</v>
      </c>
      <c r="G1001" t="s">
        <v>3330</v>
      </c>
      <c r="H1001" t="s">
        <v>471</v>
      </c>
      <c r="I1001" t="s">
        <v>154</v>
      </c>
      <c r="J1001" t="s">
        <v>379</v>
      </c>
      <c r="K1001" t="s">
        <v>155</v>
      </c>
      <c r="L1001" s="54">
        <f>_xlfn.IFNA(_xlfn.XLOOKUP(Query1[[#This Row],[Contract Line Item Number (CLIN)]],'CPA New w POF'!$B$5:$B$3010,'CPA New w POF'!$Q$5:$Q$3010),"TBD")</f>
        <v>1400.18</v>
      </c>
    </row>
    <row r="1002" spans="1:12" x14ac:dyDescent="0.25">
      <c r="A1002" t="s">
        <v>3331</v>
      </c>
      <c r="B1002" t="str">
        <f>_xlfn.IFNA(_xlfn.XLOOKUP(Query1[[#This Row],[Contract Line Item Number (CLIN)]],'CPA New w POF'!$B$5:$B$3010,'CPA New w POF'!$C$5:$C$3010),"TBD")</f>
        <v>TSC20PBFO16.4236A</v>
      </c>
      <c r="C1002">
        <f>LEN(Query1[[#This Row],[CALCTRA Product Number]])</f>
        <v>17</v>
      </c>
      <c r="D1002" t="s">
        <v>3332</v>
      </c>
      <c r="E1002" t="s">
        <v>3333</v>
      </c>
      <c r="F1002" t="s">
        <v>356</v>
      </c>
      <c r="G1002" t="s">
        <v>2288</v>
      </c>
      <c r="H1002" t="s">
        <v>386</v>
      </c>
      <c r="I1002" t="s">
        <v>376</v>
      </c>
      <c r="J1002" t="s">
        <v>381</v>
      </c>
      <c r="K1002" t="s">
        <v>155</v>
      </c>
      <c r="L1002" s="54">
        <f>_xlfn.IFNA(_xlfn.XLOOKUP(Query1[[#This Row],[Contract Line Item Number (CLIN)]],'CPA New w POF'!$B$5:$B$3010,'CPA New w POF'!$Q$5:$Q$3010),"TBD")</f>
        <v>87.37</v>
      </c>
    </row>
    <row r="1003" spans="1:12" x14ac:dyDescent="0.25">
      <c r="A1003" t="s">
        <v>3334</v>
      </c>
      <c r="B1003" t="str">
        <f>_xlfn.IFNA(_xlfn.XLOOKUP(Query1[[#This Row],[Contract Line Item Number (CLIN)]],'CPA New w POF'!$B$5:$B$3010,'CPA New w POF'!$C$5:$C$3010),"TBD")</f>
        <v>TSC20PBFO18.5448A</v>
      </c>
      <c r="C1003">
        <f>LEN(Query1[[#This Row],[CALCTRA Product Number]])</f>
        <v>17</v>
      </c>
      <c r="D1003" t="s">
        <v>3332</v>
      </c>
      <c r="E1003" t="s">
        <v>3333</v>
      </c>
      <c r="F1003" t="s">
        <v>356</v>
      </c>
      <c r="G1003" t="s">
        <v>636</v>
      </c>
      <c r="H1003" t="s">
        <v>386</v>
      </c>
      <c r="I1003" t="s">
        <v>376</v>
      </c>
      <c r="J1003" t="s">
        <v>388</v>
      </c>
      <c r="K1003" t="s">
        <v>155</v>
      </c>
      <c r="L1003" s="54">
        <f>_xlfn.IFNA(_xlfn.XLOOKUP(Query1[[#This Row],[Contract Line Item Number (CLIN)]],'CPA New w POF'!$B$5:$B$3010,'CPA New w POF'!$Q$5:$Q$3010),"TBD")</f>
        <v>158.79</v>
      </c>
    </row>
    <row r="1004" spans="1:12" x14ac:dyDescent="0.25">
      <c r="A1004" t="s">
        <v>3335</v>
      </c>
      <c r="B1004" t="str">
        <f>_xlfn.IFNA(_xlfn.XLOOKUP(Query1[[#This Row],[Contract Line Item Number (CLIN)]],'CPA New w POF'!$B$5:$B$3010,'CPA New w POF'!$C$5:$C$3010),"TBD")</f>
        <v>TSC21PBFO16.3042A</v>
      </c>
      <c r="C1004">
        <f>LEN(Query1[[#This Row],[CALCTRA Product Number]])</f>
        <v>17</v>
      </c>
      <c r="D1004" t="s">
        <v>3336</v>
      </c>
      <c r="E1004" t="s">
        <v>3337</v>
      </c>
      <c r="F1004" t="s">
        <v>356</v>
      </c>
      <c r="G1004" t="s">
        <v>1858</v>
      </c>
      <c r="H1004" t="s">
        <v>386</v>
      </c>
      <c r="I1004" t="s">
        <v>376</v>
      </c>
      <c r="J1004" t="s">
        <v>381</v>
      </c>
      <c r="K1004" t="s">
        <v>155</v>
      </c>
      <c r="L1004" s="54">
        <f>_xlfn.IFNA(_xlfn.XLOOKUP(Query1[[#This Row],[Contract Line Item Number (CLIN)]],'CPA New w POF'!$B$5:$B$3010,'CPA New w POF'!$Q$5:$Q$3010),"TBD")</f>
        <v>72.63</v>
      </c>
    </row>
    <row r="1005" spans="1:12" x14ac:dyDescent="0.25">
      <c r="A1005" t="s">
        <v>3338</v>
      </c>
      <c r="B1005" t="str">
        <f>_xlfn.IFNA(_xlfn.XLOOKUP(Query1[[#This Row],[Contract Line Item Number (CLIN)]],'CPA New w POF'!$B$5:$B$3010,'CPA New w POF'!$C$5:$C$3010),"TBD")</f>
        <v>TSC30PBFO16.3612A</v>
      </c>
      <c r="C1005">
        <f>LEN(Query1[[#This Row],[CALCTRA Product Number]])</f>
        <v>17</v>
      </c>
      <c r="D1005" t="s">
        <v>3339</v>
      </c>
      <c r="E1005" t="s">
        <v>3340</v>
      </c>
      <c r="F1005" t="s">
        <v>356</v>
      </c>
      <c r="G1005" t="s">
        <v>1084</v>
      </c>
      <c r="H1005" t="s">
        <v>386</v>
      </c>
      <c r="I1005" t="s">
        <v>376</v>
      </c>
      <c r="J1005" t="s">
        <v>381</v>
      </c>
      <c r="K1005" t="s">
        <v>155</v>
      </c>
      <c r="L1005" s="54">
        <f>_xlfn.IFNA(_xlfn.XLOOKUP(Query1[[#This Row],[Contract Line Item Number (CLIN)]],'CPA New w POF'!$B$5:$B$3010,'CPA New w POF'!$Q$5:$Q$3010),"TBD")</f>
        <v>30.69</v>
      </c>
    </row>
    <row r="1006" spans="1:12" x14ac:dyDescent="0.25">
      <c r="A1006" t="s">
        <v>3341</v>
      </c>
      <c r="B1006" t="str">
        <f>_xlfn.IFNA(_xlfn.XLOOKUP(Query1[[#This Row],[Contract Line Item Number (CLIN)]],'CPA New w POF'!$B$5:$B$3010,'CPA New w POF'!$C$5:$C$3010),"TBD")</f>
        <v>TSC30PBFO18.4818A</v>
      </c>
      <c r="C1006">
        <f>LEN(Query1[[#This Row],[CALCTRA Product Number]])</f>
        <v>17</v>
      </c>
      <c r="D1006" t="s">
        <v>3339</v>
      </c>
      <c r="E1006" t="s">
        <v>3340</v>
      </c>
      <c r="F1006" t="s">
        <v>356</v>
      </c>
      <c r="G1006" t="s">
        <v>2843</v>
      </c>
      <c r="H1006" t="s">
        <v>386</v>
      </c>
      <c r="I1006" t="s">
        <v>376</v>
      </c>
      <c r="J1006" t="s">
        <v>388</v>
      </c>
      <c r="K1006" t="s">
        <v>155</v>
      </c>
      <c r="L1006" s="54">
        <f>_xlfn.IFNA(_xlfn.XLOOKUP(Query1[[#This Row],[Contract Line Item Number (CLIN)]],'CPA New w POF'!$B$5:$B$3010,'CPA New w POF'!$Q$5:$Q$3010),"TBD")</f>
        <v>59.03</v>
      </c>
    </row>
    <row r="1007" spans="1:12" x14ac:dyDescent="0.25">
      <c r="A1007" t="s">
        <v>3342</v>
      </c>
      <c r="B1007" t="str">
        <f>_xlfn.IFNA(_xlfn.XLOOKUP(Query1[[#This Row],[Contract Line Item Number (CLIN)]],'CPA New w POF'!$B$5:$B$3010,'CPA New w POF'!$C$5:$C$3010),"TBD")</f>
        <v>TSC50PBFO16.3636A</v>
      </c>
      <c r="C1007">
        <f>LEN(Query1[[#This Row],[CALCTRA Product Number]])</f>
        <v>17</v>
      </c>
      <c r="D1007" t="s">
        <v>3343</v>
      </c>
      <c r="E1007" t="s">
        <v>3344</v>
      </c>
      <c r="F1007" t="s">
        <v>356</v>
      </c>
      <c r="G1007" t="s">
        <v>380</v>
      </c>
      <c r="H1007" t="s">
        <v>386</v>
      </c>
      <c r="I1007" t="s">
        <v>376</v>
      </c>
      <c r="J1007" t="s">
        <v>381</v>
      </c>
      <c r="K1007" t="s">
        <v>155</v>
      </c>
      <c r="L1007" s="54">
        <f>_xlfn.IFNA(_xlfn.XLOOKUP(Query1[[#This Row],[Contract Line Item Number (CLIN)]],'CPA New w POF'!$B$5:$B$3010,'CPA New w POF'!$Q$5:$Q$3010),"TBD")</f>
        <v>74.900000000000006</v>
      </c>
    </row>
    <row r="1008" spans="1:12" x14ac:dyDescent="0.25">
      <c r="A1008" t="s">
        <v>3345</v>
      </c>
      <c r="B1008" t="str">
        <f>_xlfn.IFNA(_xlfn.XLOOKUP(Query1[[#This Row],[Contract Line Item Number (CLIN)]],'CPA New w POF'!$B$5:$B$3010,'CPA New w POF'!$C$5:$C$3010),"TBD")</f>
        <v>TSC50PBFO18.4848A</v>
      </c>
      <c r="C1008">
        <f>LEN(Query1[[#This Row],[CALCTRA Product Number]])</f>
        <v>17</v>
      </c>
      <c r="D1008" t="s">
        <v>3343</v>
      </c>
      <c r="E1008" t="s">
        <v>3344</v>
      </c>
      <c r="F1008" t="s">
        <v>356</v>
      </c>
      <c r="G1008" t="s">
        <v>374</v>
      </c>
      <c r="H1008" t="s">
        <v>386</v>
      </c>
      <c r="I1008" t="s">
        <v>376</v>
      </c>
      <c r="J1008" t="s">
        <v>388</v>
      </c>
      <c r="K1008" t="s">
        <v>155</v>
      </c>
      <c r="L1008" s="54">
        <f>_xlfn.IFNA(_xlfn.XLOOKUP(Query1[[#This Row],[Contract Line Item Number (CLIN)]],'CPA New w POF'!$B$5:$B$3010,'CPA New w POF'!$Q$5:$Q$3010),"TBD")</f>
        <v>136.12</v>
      </c>
    </row>
    <row r="1009" spans="1:12" x14ac:dyDescent="0.25">
      <c r="A1009" t="s">
        <v>3346</v>
      </c>
      <c r="B1009" t="str">
        <f>_xlfn.IFNA(_xlfn.XLOOKUP(Query1[[#This Row],[Contract Line Item Number (CLIN)]],'CPA New w POF'!$B$5:$B$3010,'CPA New w POF'!$C$5:$C$3010),"TBD")</f>
        <v>TSC63PBFO18.4848A</v>
      </c>
      <c r="C1009">
        <f>LEN(Query1[[#This Row],[CALCTRA Product Number]])</f>
        <v>17</v>
      </c>
      <c r="D1009" t="s">
        <v>3347</v>
      </c>
      <c r="E1009" t="s">
        <v>3348</v>
      </c>
      <c r="F1009" t="s">
        <v>356</v>
      </c>
      <c r="G1009" t="s">
        <v>374</v>
      </c>
      <c r="H1009" t="s">
        <v>386</v>
      </c>
      <c r="I1009" t="s">
        <v>376</v>
      </c>
      <c r="J1009" t="s">
        <v>388</v>
      </c>
      <c r="K1009" t="s">
        <v>155</v>
      </c>
      <c r="L1009" s="54">
        <f>_xlfn.IFNA(_xlfn.XLOOKUP(Query1[[#This Row],[Contract Line Item Number (CLIN)]],'CPA New w POF'!$B$5:$B$3010,'CPA New w POF'!$Q$5:$Q$3010),"TBD")</f>
        <v>136.12</v>
      </c>
    </row>
    <row r="1010" spans="1:12" x14ac:dyDescent="0.25">
      <c r="A1010" t="s">
        <v>3349</v>
      </c>
      <c r="B1010" t="str">
        <f>_xlfn.IFNA(_xlfn.XLOOKUP(Query1[[#This Row],[Contract Line Item Number (CLIN)]],'CPA New w POF'!$B$5:$B$3010,'CPA New w POF'!$C$5:$C$3010),"TBD")</f>
        <v>TSC64PBFO18.4860A</v>
      </c>
      <c r="C1010">
        <f>LEN(Query1[[#This Row],[CALCTRA Product Number]])</f>
        <v>17</v>
      </c>
      <c r="D1010" t="s">
        <v>3350</v>
      </c>
      <c r="E1010" t="s">
        <v>3348</v>
      </c>
      <c r="F1010" t="s">
        <v>356</v>
      </c>
      <c r="G1010" t="s">
        <v>1119</v>
      </c>
      <c r="H1010" t="s">
        <v>386</v>
      </c>
      <c r="I1010" t="s">
        <v>376</v>
      </c>
      <c r="J1010" t="s">
        <v>388</v>
      </c>
      <c r="K1010" t="s">
        <v>155</v>
      </c>
      <c r="L1010" s="54">
        <f>_xlfn.IFNA(_xlfn.XLOOKUP(Query1[[#This Row],[Contract Line Item Number (CLIN)]],'CPA New w POF'!$B$5:$B$3010,'CPA New w POF'!$Q$5:$Q$3010),"TBD")</f>
        <v>175.8</v>
      </c>
    </row>
    <row r="1011" spans="1:12" x14ac:dyDescent="0.25">
      <c r="A1011" t="s">
        <v>3351</v>
      </c>
      <c r="B1011" t="str">
        <f>_xlfn.IFNA(_xlfn.XLOOKUP(Query1[[#This Row],[Contract Line Item Number (CLIN)]],'CPA New w POF'!$B$5:$B$3010,'CPA New w POF'!$C$5:$C$3010),"TBD")</f>
        <v>TSC6BPBFO16.0606A</v>
      </c>
      <c r="C1011">
        <f>LEN(Query1[[#This Row],[CALCTRA Product Number]])</f>
        <v>17</v>
      </c>
      <c r="D1011" t="s">
        <v>3352</v>
      </c>
      <c r="E1011" t="s">
        <v>3353</v>
      </c>
      <c r="F1011" t="s">
        <v>356</v>
      </c>
      <c r="G1011" t="s">
        <v>3354</v>
      </c>
      <c r="H1011" t="s">
        <v>386</v>
      </c>
      <c r="I1011" t="s">
        <v>376</v>
      </c>
      <c r="J1011" t="s">
        <v>381</v>
      </c>
      <c r="K1011" t="s">
        <v>155</v>
      </c>
      <c r="L1011" s="54">
        <f>_xlfn.IFNA(_xlfn.XLOOKUP(Query1[[#This Row],[Contract Line Item Number (CLIN)]],'CPA New w POF'!$B$5:$B$3010,'CPA New w POF'!$Q$5:$Q$3010),"TBD")</f>
        <v>11.41</v>
      </c>
    </row>
    <row r="1012" spans="1:12" x14ac:dyDescent="0.25">
      <c r="A1012" t="s">
        <v>3355</v>
      </c>
      <c r="B1012" t="str">
        <f>_xlfn.IFNA(_xlfn.XLOOKUP(Query1[[#This Row],[Contract Line Item Number (CLIN)]],'CPA New w POF'!$B$5:$B$3010,'CPA New w POF'!$C$5:$C$3010),"TBD")</f>
        <v>TSC6BPBFO16.0606B</v>
      </c>
      <c r="C1012">
        <f>LEN(Query1[[#This Row],[CALCTRA Product Number]])</f>
        <v>17</v>
      </c>
      <c r="D1012" t="s">
        <v>3352</v>
      </c>
      <c r="E1012" t="s">
        <v>3356</v>
      </c>
      <c r="F1012" t="s">
        <v>356</v>
      </c>
      <c r="G1012" t="s">
        <v>3354</v>
      </c>
      <c r="H1012" t="s">
        <v>386</v>
      </c>
      <c r="I1012" t="s">
        <v>376</v>
      </c>
      <c r="J1012" t="s">
        <v>381</v>
      </c>
      <c r="K1012" t="s">
        <v>155</v>
      </c>
      <c r="L1012" s="54">
        <f>_xlfn.IFNA(_xlfn.XLOOKUP(Query1[[#This Row],[Contract Line Item Number (CLIN)]],'CPA New w POF'!$B$5:$B$3010,'CPA New w POF'!$Q$5:$Q$3010),"TBD")</f>
        <v>11.41</v>
      </c>
    </row>
    <row r="1013" spans="1:12" x14ac:dyDescent="0.25">
      <c r="A1013" t="s">
        <v>3357</v>
      </c>
      <c r="B1013" t="str">
        <f>_xlfn.IFNA(_xlfn.XLOOKUP(Query1[[#This Row],[Contract Line Item Number (CLIN)]],'CPA New w POF'!$B$5:$B$3010,'CPA New w POF'!$C$5:$C$3010),"TBD")</f>
        <v>TSC6BPBFO16.0606C</v>
      </c>
      <c r="C1013">
        <f>LEN(Query1[[#This Row],[CALCTRA Product Number]])</f>
        <v>17</v>
      </c>
      <c r="D1013" t="s">
        <v>3352</v>
      </c>
      <c r="E1013" t="s">
        <v>3358</v>
      </c>
      <c r="F1013" t="s">
        <v>356</v>
      </c>
      <c r="G1013" t="s">
        <v>3354</v>
      </c>
      <c r="H1013" t="s">
        <v>386</v>
      </c>
      <c r="I1013" t="s">
        <v>376</v>
      </c>
      <c r="J1013" t="s">
        <v>381</v>
      </c>
      <c r="K1013" t="s">
        <v>155</v>
      </c>
      <c r="L1013" s="54">
        <f>_xlfn.IFNA(_xlfn.XLOOKUP(Query1[[#This Row],[Contract Line Item Number (CLIN)]],'CPA New w POF'!$B$5:$B$3010,'CPA New w POF'!$Q$5:$Q$3010),"TBD")</f>
        <v>11.41</v>
      </c>
    </row>
    <row r="1014" spans="1:12" x14ac:dyDescent="0.25">
      <c r="A1014" t="s">
        <v>3360</v>
      </c>
      <c r="B1014" t="str">
        <f>_xlfn.IFNA(_xlfn.XLOOKUP(Query1[[#This Row],[Contract Line Item Number (CLIN)]],'CPA New w POF'!$B$5:$B$3010,'CPA New w POF'!$C$5:$C$3010),"TBD")</f>
        <v>TSC80PBFO18.8442A</v>
      </c>
      <c r="C1014">
        <f>LEN(Query1[[#This Row],[CALCTRA Product Number]])</f>
        <v>17</v>
      </c>
      <c r="D1014" t="s">
        <v>3361</v>
      </c>
      <c r="E1014" t="s">
        <v>3362</v>
      </c>
      <c r="F1014" t="s">
        <v>356</v>
      </c>
      <c r="G1014" t="s">
        <v>3224</v>
      </c>
      <c r="H1014" t="s">
        <v>386</v>
      </c>
      <c r="I1014" t="s">
        <v>376</v>
      </c>
      <c r="J1014" t="s">
        <v>379</v>
      </c>
      <c r="K1014" t="s">
        <v>155</v>
      </c>
      <c r="L1014" s="54">
        <f>_xlfn.IFNA(_xlfn.XLOOKUP(Query1[[#This Row],[Contract Line Item Number (CLIN)]],'CPA New w POF'!$B$5:$B$3010,'CPA New w POF'!$Q$5:$Q$3010),"TBD")</f>
        <v>583.92999999999995</v>
      </c>
    </row>
    <row r="1015" spans="1:12" x14ac:dyDescent="0.25">
      <c r="A1015" t="s">
        <v>3363</v>
      </c>
      <c r="B1015" t="str">
        <f>_xlfn.IFNA(_xlfn.XLOOKUP(Query1[[#This Row],[Contract Line Item Number (CLIN)]],'CPA New w POF'!$B$5:$B$3010,'CPA New w POF'!$C$5:$C$3010),"TBD")</f>
        <v>TSC90PBFO16.3636A</v>
      </c>
      <c r="C1015">
        <f>LEN(Query1[[#This Row],[CALCTRA Product Number]])</f>
        <v>17</v>
      </c>
      <c r="D1015" t="s">
        <v>3364</v>
      </c>
      <c r="E1015" t="s">
        <v>3365</v>
      </c>
      <c r="F1015" t="s">
        <v>356</v>
      </c>
      <c r="G1015" t="s">
        <v>380</v>
      </c>
      <c r="H1015" t="s">
        <v>386</v>
      </c>
      <c r="I1015" t="s">
        <v>376</v>
      </c>
      <c r="J1015" t="s">
        <v>381</v>
      </c>
      <c r="K1015" t="s">
        <v>155</v>
      </c>
      <c r="L1015" s="54">
        <f>_xlfn.IFNA(_xlfn.XLOOKUP(Query1[[#This Row],[Contract Line Item Number (CLIN)]],'CPA New w POF'!$B$5:$B$3010,'CPA New w POF'!$Q$5:$Q$3010),"TBD")</f>
        <v>74.900000000000006</v>
      </c>
    </row>
    <row r="1016" spans="1:12" x14ac:dyDescent="0.25">
      <c r="A1016" t="s">
        <v>3366</v>
      </c>
      <c r="B1016" t="str">
        <f>_xlfn.IFNA(_xlfn.XLOOKUP(Query1[[#This Row],[Contract Line Item Number (CLIN)]],'CPA New w POF'!$B$5:$B$3010,'CPA New w POF'!$C$5:$C$3010),"TBD")</f>
        <v>TSC90PBFO16.3636B</v>
      </c>
      <c r="C1016">
        <f>LEN(Query1[[#This Row],[CALCTRA Product Number]])</f>
        <v>17</v>
      </c>
      <c r="D1016" t="s">
        <v>3364</v>
      </c>
      <c r="E1016" t="s">
        <v>3367</v>
      </c>
      <c r="F1016" t="s">
        <v>356</v>
      </c>
      <c r="G1016" t="s">
        <v>380</v>
      </c>
      <c r="H1016" t="s">
        <v>386</v>
      </c>
      <c r="I1016" t="s">
        <v>376</v>
      </c>
      <c r="J1016" t="s">
        <v>381</v>
      </c>
      <c r="K1016" t="s">
        <v>155</v>
      </c>
      <c r="L1016" s="54">
        <f>_xlfn.IFNA(_xlfn.XLOOKUP(Query1[[#This Row],[Contract Line Item Number (CLIN)]],'CPA New w POF'!$B$5:$B$3010,'CPA New w POF'!$Q$5:$Q$3010),"TBD")</f>
        <v>74.900000000000006</v>
      </c>
    </row>
    <row r="1017" spans="1:12" x14ac:dyDescent="0.25">
      <c r="A1017" t="s">
        <v>3368</v>
      </c>
      <c r="B1017" t="str">
        <f>_xlfn.IFNA(_xlfn.XLOOKUP(Query1[[#This Row],[Contract Line Item Number (CLIN)]],'CPA New w POF'!$B$5:$B$3010,'CPA New w POF'!$C$5:$C$3010),"TBD")</f>
        <v>TSC90PBFO18.4848A</v>
      </c>
      <c r="C1017">
        <f>LEN(Query1[[#This Row],[CALCTRA Product Number]])</f>
        <v>17</v>
      </c>
      <c r="D1017" t="s">
        <v>3364</v>
      </c>
      <c r="E1017" t="s">
        <v>3365</v>
      </c>
      <c r="F1017" t="s">
        <v>356</v>
      </c>
      <c r="G1017" t="s">
        <v>374</v>
      </c>
      <c r="H1017" t="s">
        <v>386</v>
      </c>
      <c r="I1017" t="s">
        <v>376</v>
      </c>
      <c r="J1017" t="s">
        <v>388</v>
      </c>
      <c r="K1017" t="s">
        <v>155</v>
      </c>
      <c r="L1017" s="54">
        <f>_xlfn.IFNA(_xlfn.XLOOKUP(Query1[[#This Row],[Contract Line Item Number (CLIN)]],'CPA New w POF'!$B$5:$B$3010,'CPA New w POF'!$Q$5:$Q$3010),"TBD")</f>
        <v>136.12</v>
      </c>
    </row>
    <row r="1018" spans="1:12" x14ac:dyDescent="0.25">
      <c r="A1018" t="s">
        <v>3369</v>
      </c>
      <c r="B1018" t="str">
        <f>_xlfn.IFNA(_xlfn.XLOOKUP(Query1[[#This Row],[Contract Line Item Number (CLIN)]],'CPA New w POF'!$B$5:$B$3010,'CPA New w POF'!$C$5:$C$3010),"TBD")</f>
        <v>TSC90PBFO18.4848B</v>
      </c>
      <c r="C1018">
        <f>LEN(Query1[[#This Row],[CALCTRA Product Number]])</f>
        <v>17</v>
      </c>
      <c r="D1018" t="s">
        <v>3364</v>
      </c>
      <c r="E1018" t="s">
        <v>3367</v>
      </c>
      <c r="F1018" t="s">
        <v>356</v>
      </c>
      <c r="G1018" t="s">
        <v>374</v>
      </c>
      <c r="H1018" t="s">
        <v>386</v>
      </c>
      <c r="I1018" t="s">
        <v>376</v>
      </c>
      <c r="J1018" t="s">
        <v>388</v>
      </c>
      <c r="K1018" t="s">
        <v>155</v>
      </c>
      <c r="L1018" s="54">
        <f>_xlfn.IFNA(_xlfn.XLOOKUP(Query1[[#This Row],[Contract Line Item Number (CLIN)]],'CPA New w POF'!$B$5:$B$3010,'CPA New w POF'!$Q$5:$Q$3010),"TBD")</f>
        <v>136.12</v>
      </c>
    </row>
    <row r="1019" spans="1:12" x14ac:dyDescent="0.25">
      <c r="A1019" t="s">
        <v>3370</v>
      </c>
      <c r="B1019" t="str">
        <f>_xlfn.IFNA(_xlfn.XLOOKUP(Query1[[#This Row],[Contract Line Item Number (CLIN)]],'CPA New w POF'!$B$5:$B$3010,'CPA New w POF'!$C$5:$C$3010),"TBD")</f>
        <v>TSG20PWGX16.3028A</v>
      </c>
      <c r="C1019">
        <f>LEN(Query1[[#This Row],[CALCTRA Product Number]])</f>
        <v>17</v>
      </c>
      <c r="D1019" t="s">
        <v>3371</v>
      </c>
      <c r="E1019" t="s">
        <v>3372</v>
      </c>
      <c r="F1019" t="s">
        <v>356</v>
      </c>
      <c r="G1019" t="s">
        <v>3373</v>
      </c>
      <c r="H1019" t="s">
        <v>485</v>
      </c>
      <c r="I1019" t="s">
        <v>376</v>
      </c>
      <c r="J1019" t="s">
        <v>381</v>
      </c>
      <c r="K1019" t="s">
        <v>155</v>
      </c>
      <c r="L1019" s="54">
        <f>_xlfn.IFNA(_xlfn.XLOOKUP(Query1[[#This Row],[Contract Line Item Number (CLIN)]],'CPA New w POF'!$B$5:$B$3010,'CPA New w POF'!$Q$5:$Q$3010),"TBD")</f>
        <v>55.63</v>
      </c>
    </row>
    <row r="1020" spans="1:12" x14ac:dyDescent="0.25">
      <c r="A1020" t="s">
        <v>3374</v>
      </c>
      <c r="B1020" t="str">
        <f>_xlfn.IFNA(_xlfn.XLOOKUP(Query1[[#This Row],[Contract Line Item Number (CLIN)]],'CPA New w POF'!$B$5:$B$3010,'CPA New w POF'!$C$5:$C$3010),"TBD")</f>
        <v>TSG20PWGX18.4840A</v>
      </c>
      <c r="C1020">
        <f>LEN(Query1[[#This Row],[CALCTRA Product Number]])</f>
        <v>17</v>
      </c>
      <c r="D1020" t="s">
        <v>3371</v>
      </c>
      <c r="E1020" t="s">
        <v>3372</v>
      </c>
      <c r="F1020" t="s">
        <v>356</v>
      </c>
      <c r="G1020" t="s">
        <v>3375</v>
      </c>
      <c r="H1020" t="s">
        <v>485</v>
      </c>
      <c r="I1020" t="s">
        <v>376</v>
      </c>
      <c r="J1020" t="s">
        <v>388</v>
      </c>
      <c r="K1020" t="s">
        <v>155</v>
      </c>
      <c r="L1020" s="54">
        <f>_xlfn.IFNA(_xlfn.XLOOKUP(Query1[[#This Row],[Contract Line Item Number (CLIN)]],'CPA New w POF'!$B$5:$B$3010,'CPA New w POF'!$Q$5:$Q$3010),"TBD")</f>
        <v>136.12</v>
      </c>
    </row>
    <row r="1021" spans="1:12" x14ac:dyDescent="0.25">
      <c r="A1021" t="s">
        <v>3379</v>
      </c>
      <c r="B1021" t="str">
        <f>_xlfn.IFNA(_xlfn.XLOOKUP(Query1[[#This Row],[Contract Line Item Number (CLIN)]],'CPA New w POF'!$B$5:$B$3010,'CPA New w POF'!$C$5:$C$3010),"TBD")</f>
        <v>TSG20PWEX18.4836B</v>
      </c>
      <c r="C1021">
        <f>LEN(Query1[[#This Row],[CALCTRA Product Number]])</f>
        <v>17</v>
      </c>
      <c r="D1021" t="s">
        <v>3377</v>
      </c>
      <c r="E1021" t="s">
        <v>3380</v>
      </c>
      <c r="F1021" t="s">
        <v>356</v>
      </c>
      <c r="G1021" t="s">
        <v>580</v>
      </c>
      <c r="H1021" t="s">
        <v>546</v>
      </c>
      <c r="I1021" t="s">
        <v>376</v>
      </c>
      <c r="J1021" t="s">
        <v>388</v>
      </c>
      <c r="K1021" t="s">
        <v>155</v>
      </c>
      <c r="L1021" s="54">
        <f>_xlfn.IFNA(_xlfn.XLOOKUP(Query1[[#This Row],[Contract Line Item Number (CLIN)]],'CPA New w POF'!$B$5:$B$3010,'CPA New w POF'!$Q$5:$Q$3010),"TBD")</f>
        <v>106.64</v>
      </c>
    </row>
    <row r="1022" spans="1:12" x14ac:dyDescent="0.25">
      <c r="A1022" t="s">
        <v>3381</v>
      </c>
      <c r="B1022" t="str">
        <f>_xlfn.IFNA(_xlfn.XLOOKUP(Query1[[#This Row],[Contract Line Item Number (CLIN)]],'CPA New w POF'!$B$5:$B$3010,'CPA New w POF'!$C$5:$C$3010),"TBD")</f>
        <v>TSG20PWEX16.6654B</v>
      </c>
      <c r="C1022">
        <f>LEN(Query1[[#This Row],[CALCTRA Product Number]])</f>
        <v>17</v>
      </c>
      <c r="D1022" t="s">
        <v>3377</v>
      </c>
      <c r="E1022" t="s">
        <v>3380</v>
      </c>
      <c r="F1022" t="s">
        <v>356</v>
      </c>
      <c r="G1022" t="s">
        <v>732</v>
      </c>
      <c r="H1022" t="s">
        <v>546</v>
      </c>
      <c r="I1022" t="s">
        <v>376</v>
      </c>
      <c r="J1022" t="s">
        <v>378</v>
      </c>
      <c r="K1022" t="s">
        <v>155</v>
      </c>
      <c r="L1022" s="54">
        <f>_xlfn.IFNA(_xlfn.XLOOKUP(Query1[[#This Row],[Contract Line Item Number (CLIN)]],'CPA New w POF'!$B$5:$B$3010,'CPA New w POF'!$Q$5:$Q$3010),"TBD")</f>
        <v>589.59</v>
      </c>
    </row>
    <row r="1023" spans="1:12" x14ac:dyDescent="0.25">
      <c r="A1023" t="s">
        <v>3382</v>
      </c>
      <c r="B1023" t="str">
        <f>_xlfn.IFNA(_xlfn.XLOOKUP(Query1[[#This Row],[Contract Line Item Number (CLIN)]],'CPA New w POF'!$B$5:$B$3010,'CPA New w POF'!$C$5:$C$3010),"TBD")</f>
        <v>TSG20PWEX18.9672A</v>
      </c>
      <c r="C1023">
        <f>LEN(Query1[[#This Row],[CALCTRA Product Number]])</f>
        <v>17</v>
      </c>
      <c r="D1023" t="s">
        <v>3377</v>
      </c>
      <c r="E1023" t="s">
        <v>3380</v>
      </c>
      <c r="F1023" t="s">
        <v>356</v>
      </c>
      <c r="G1023" t="s">
        <v>728</v>
      </c>
      <c r="H1023" t="s">
        <v>546</v>
      </c>
      <c r="I1023" t="s">
        <v>376</v>
      </c>
      <c r="J1023" t="s">
        <v>379</v>
      </c>
      <c r="K1023" t="s">
        <v>155</v>
      </c>
      <c r="L1023" s="54">
        <f>_xlfn.IFNA(_xlfn.XLOOKUP(Query1[[#This Row],[Contract Line Item Number (CLIN)]],'CPA New w POF'!$B$5:$B$3010,'CPA New w POF'!$Q$5:$Q$3010),"TBD")</f>
        <v>1142.83</v>
      </c>
    </row>
    <row r="1024" spans="1:12" x14ac:dyDescent="0.25">
      <c r="A1024" t="s">
        <v>3386</v>
      </c>
      <c r="B1024" t="str">
        <f>_xlfn.IFNA(_xlfn.XLOOKUP(Query1[[#This Row],[Contract Line Item Number (CLIN)]],'CPA New w POF'!$B$5:$B$3010,'CPA New w POF'!$C$5:$C$3010),"TBD")</f>
        <v>TSG25PWEX16.1824B</v>
      </c>
      <c r="C1024">
        <f>LEN(Query1[[#This Row],[CALCTRA Product Number]])</f>
        <v>17</v>
      </c>
      <c r="D1024" t="s">
        <v>3384</v>
      </c>
      <c r="E1024" t="s">
        <v>3387</v>
      </c>
      <c r="F1024" t="s">
        <v>356</v>
      </c>
      <c r="G1024" t="s">
        <v>1208</v>
      </c>
      <c r="H1024" t="s">
        <v>546</v>
      </c>
      <c r="I1024" t="s">
        <v>376</v>
      </c>
      <c r="J1024" t="s">
        <v>381</v>
      </c>
      <c r="K1024" t="s">
        <v>155</v>
      </c>
      <c r="L1024" s="54">
        <f>_xlfn.IFNA(_xlfn.XLOOKUP(Query1[[#This Row],[Contract Line Item Number (CLIN)]],'CPA New w POF'!$B$5:$B$3010,'CPA New w POF'!$Q$5:$Q$3010),"TBD")</f>
        <v>30.12</v>
      </c>
    </row>
    <row r="1025" spans="1:12" x14ac:dyDescent="0.25">
      <c r="A1025" t="s">
        <v>3388</v>
      </c>
      <c r="B1025" t="str">
        <f>_xlfn.IFNA(_xlfn.XLOOKUP(Query1[[#This Row],[Contract Line Item Number (CLIN)]],'CPA New w POF'!$B$5:$B$3010,'CPA New w POF'!$C$5:$C$3010),"TBD")</f>
        <v>TSG25PWEX16.3036B</v>
      </c>
      <c r="C1025">
        <f>LEN(Query1[[#This Row],[CALCTRA Product Number]])</f>
        <v>17</v>
      </c>
      <c r="D1025" t="s">
        <v>3384</v>
      </c>
      <c r="E1025" t="s">
        <v>3387</v>
      </c>
      <c r="F1025" t="s">
        <v>356</v>
      </c>
      <c r="G1025" t="s">
        <v>617</v>
      </c>
      <c r="H1025" t="s">
        <v>546</v>
      </c>
      <c r="I1025" t="s">
        <v>376</v>
      </c>
      <c r="J1025" t="s">
        <v>381</v>
      </c>
      <c r="K1025" t="s">
        <v>155</v>
      </c>
      <c r="L1025" s="54">
        <f>_xlfn.IFNA(_xlfn.XLOOKUP(Query1[[#This Row],[Contract Line Item Number (CLIN)]],'CPA New w POF'!$B$5:$B$3010,'CPA New w POF'!$Q$5:$Q$3010),"TBD")</f>
        <v>62.43</v>
      </c>
    </row>
    <row r="1026" spans="1:12" x14ac:dyDescent="0.25">
      <c r="A1026" t="s">
        <v>3391</v>
      </c>
      <c r="B1026" t="str">
        <f>_xlfn.IFNA(_xlfn.XLOOKUP(Query1[[#This Row],[Contract Line Item Number (CLIN)]],'CPA New w POF'!$B$5:$B$3010,'CPA New w POF'!$C$5:$C$3010),"TBD")</f>
        <v>TSG26PWEE16.7236A</v>
      </c>
      <c r="C1026">
        <f>LEN(Query1[[#This Row],[CALCTRA Product Number]])</f>
        <v>17</v>
      </c>
      <c r="D1026" t="s">
        <v>3390</v>
      </c>
      <c r="E1026" t="s">
        <v>3392</v>
      </c>
      <c r="F1026" t="s">
        <v>356</v>
      </c>
      <c r="G1026" t="s">
        <v>447</v>
      </c>
      <c r="H1026" t="s">
        <v>3393</v>
      </c>
      <c r="I1026" t="s">
        <v>376</v>
      </c>
      <c r="J1026" t="s">
        <v>378</v>
      </c>
      <c r="K1026" t="s">
        <v>155</v>
      </c>
      <c r="L1026" s="54">
        <f>_xlfn.IFNA(_xlfn.XLOOKUP(Query1[[#This Row],[Contract Line Item Number (CLIN)]],'CPA New w POF'!$B$5:$B$3010,'CPA New w POF'!$Q$5:$Q$3010),"TBD")</f>
        <v>453.55</v>
      </c>
    </row>
    <row r="1027" spans="1:12" x14ac:dyDescent="0.25">
      <c r="A1027" t="s">
        <v>3399</v>
      </c>
      <c r="B1027" t="str">
        <f>_xlfn.IFNA(_xlfn.XLOOKUP(Query1[[#This Row],[Contract Line Item Number (CLIN)]],'CPA New w POF'!$B$5:$B$3010,'CPA New w POF'!$C$5:$C$3010),"TBD")</f>
        <v>TSG2APWNX16.4215B</v>
      </c>
      <c r="C1027">
        <f>LEN(Query1[[#This Row],[CALCTRA Product Number]])</f>
        <v>17</v>
      </c>
      <c r="D1027" t="s">
        <v>3397</v>
      </c>
      <c r="E1027" t="s">
        <v>3400</v>
      </c>
      <c r="F1027" t="s">
        <v>356</v>
      </c>
      <c r="G1027" t="s">
        <v>3398</v>
      </c>
      <c r="H1027" t="s">
        <v>973</v>
      </c>
      <c r="I1027" t="s">
        <v>376</v>
      </c>
      <c r="J1027" t="s">
        <v>381</v>
      </c>
      <c r="K1027" t="s">
        <v>155</v>
      </c>
      <c r="L1027" s="54">
        <f>_xlfn.IFNA(_xlfn.XLOOKUP(Query1[[#This Row],[Contract Line Item Number (CLIN)]],'CPA New w POF'!$B$5:$B$3010,'CPA New w POF'!$Q$5:$Q$3010),"TBD")</f>
        <v>46.56</v>
      </c>
    </row>
    <row r="1028" spans="1:12" x14ac:dyDescent="0.25">
      <c r="A1028" t="s">
        <v>3401</v>
      </c>
      <c r="B1028" t="str">
        <f>_xlfn.IFNA(_xlfn.XLOOKUP(Query1[[#This Row],[Contract Line Item Number (CLIN)]],'CPA New w POF'!$B$5:$B$3010,'CPA New w POF'!$C$5:$C$3010),"TBD")</f>
        <v>TSG30PWNX16.6030A</v>
      </c>
      <c r="C1028">
        <f>LEN(Query1[[#This Row],[CALCTRA Product Number]])</f>
        <v>17</v>
      </c>
      <c r="D1028" t="s">
        <v>3402</v>
      </c>
      <c r="E1028" t="s">
        <v>3403</v>
      </c>
      <c r="F1028" t="s">
        <v>356</v>
      </c>
      <c r="G1028" t="s">
        <v>586</v>
      </c>
      <c r="H1028" t="s">
        <v>973</v>
      </c>
      <c r="I1028" t="s">
        <v>376</v>
      </c>
      <c r="J1028" t="s">
        <v>378</v>
      </c>
      <c r="K1028" t="s">
        <v>155</v>
      </c>
      <c r="L1028" s="54">
        <f>_xlfn.IFNA(_xlfn.XLOOKUP(Query1[[#This Row],[Contract Line Item Number (CLIN)]],'CPA New w POF'!$B$5:$B$3010,'CPA New w POF'!$Q$5:$Q$3010),"TBD")</f>
        <v>277.83</v>
      </c>
    </row>
    <row r="1029" spans="1:12" x14ac:dyDescent="0.25">
      <c r="A1029" t="s">
        <v>3404</v>
      </c>
      <c r="B1029" t="str">
        <f>_xlfn.IFNA(_xlfn.XLOOKUP(Query1[[#This Row],[Contract Line Item Number (CLIN)]],'CPA New w POF'!$B$5:$B$3010,'CPA New w POF'!$C$5:$C$3010),"TBD")</f>
        <v>TSG31PWNX16.6030A</v>
      </c>
      <c r="C1029">
        <f>LEN(Query1[[#This Row],[CALCTRA Product Number]])</f>
        <v>17</v>
      </c>
      <c r="D1029" t="s">
        <v>3405</v>
      </c>
      <c r="E1029" t="s">
        <v>3406</v>
      </c>
      <c r="F1029" t="s">
        <v>356</v>
      </c>
      <c r="G1029" t="s">
        <v>586</v>
      </c>
      <c r="H1029" t="s">
        <v>973</v>
      </c>
      <c r="I1029" t="s">
        <v>376</v>
      </c>
      <c r="J1029" t="s">
        <v>378</v>
      </c>
      <c r="K1029" t="s">
        <v>155</v>
      </c>
      <c r="L1029" s="54">
        <f>_xlfn.IFNA(_xlfn.XLOOKUP(Query1[[#This Row],[Contract Line Item Number (CLIN)]],'CPA New w POF'!$B$5:$B$3010,'CPA New w POF'!$Q$5:$Q$3010),"TBD")</f>
        <v>277.83</v>
      </c>
    </row>
    <row r="1030" spans="1:12" x14ac:dyDescent="0.25">
      <c r="A1030" t="s">
        <v>3407</v>
      </c>
      <c r="B1030" t="str">
        <f>_xlfn.IFNA(_xlfn.XLOOKUP(Query1[[#This Row],[Contract Line Item Number (CLIN)]],'CPA New w POF'!$B$5:$B$3010,'CPA New w POF'!$C$5:$C$3010),"TBD")</f>
        <v>TSG31PWNX16.6030B</v>
      </c>
      <c r="C1030">
        <f>LEN(Query1[[#This Row],[CALCTRA Product Number]])</f>
        <v>17</v>
      </c>
      <c r="D1030" t="s">
        <v>3408</v>
      </c>
      <c r="E1030" t="s">
        <v>3409</v>
      </c>
      <c r="F1030" t="s">
        <v>356</v>
      </c>
      <c r="G1030" t="s">
        <v>586</v>
      </c>
      <c r="H1030" t="s">
        <v>973</v>
      </c>
      <c r="I1030" t="s">
        <v>376</v>
      </c>
      <c r="J1030" t="s">
        <v>378</v>
      </c>
      <c r="K1030" t="s">
        <v>155</v>
      </c>
      <c r="L1030" s="54">
        <f>_xlfn.IFNA(_xlfn.XLOOKUP(Query1[[#This Row],[Contract Line Item Number (CLIN)]],'CPA New w POF'!$B$5:$B$3010,'CPA New w POF'!$Q$5:$Q$3010),"TBD")</f>
        <v>277.83</v>
      </c>
    </row>
    <row r="1031" spans="1:12" x14ac:dyDescent="0.25">
      <c r="A1031" t="s">
        <v>3410</v>
      </c>
      <c r="B1031" t="str">
        <f>_xlfn.IFNA(_xlfn.XLOOKUP(Query1[[#This Row],[Contract Line Item Number (CLIN)]],'CPA New w POF'!$B$5:$B$3010,'CPA New w POF'!$C$5:$C$3010),"TBD")</f>
        <v>TSG32PWNX16.6030A</v>
      </c>
      <c r="C1031">
        <f>LEN(Query1[[#This Row],[CALCTRA Product Number]])</f>
        <v>17</v>
      </c>
      <c r="D1031" t="s">
        <v>3411</v>
      </c>
      <c r="E1031" t="s">
        <v>3412</v>
      </c>
      <c r="F1031" t="s">
        <v>356</v>
      </c>
      <c r="G1031" t="s">
        <v>586</v>
      </c>
      <c r="H1031" t="s">
        <v>973</v>
      </c>
      <c r="I1031" t="s">
        <v>376</v>
      </c>
      <c r="J1031" t="s">
        <v>378</v>
      </c>
      <c r="K1031" t="s">
        <v>155</v>
      </c>
      <c r="L1031" s="54">
        <f>_xlfn.IFNA(_xlfn.XLOOKUP(Query1[[#This Row],[Contract Line Item Number (CLIN)]],'CPA New w POF'!$B$5:$B$3010,'CPA New w POF'!$Q$5:$Q$3010),"TBD")</f>
        <v>277.83</v>
      </c>
    </row>
    <row r="1032" spans="1:12" x14ac:dyDescent="0.25">
      <c r="A1032" t="s">
        <v>3413</v>
      </c>
      <c r="B1032" t="str">
        <f>_xlfn.IFNA(_xlfn.XLOOKUP(Query1[[#This Row],[Contract Line Item Number (CLIN)]],'CPA New w POF'!$B$5:$B$3010,'CPA New w POF'!$C$5:$C$3010),"TBD")</f>
        <v>TSG32PWNX16.6030B</v>
      </c>
      <c r="C1032">
        <f>LEN(Query1[[#This Row],[CALCTRA Product Number]])</f>
        <v>17</v>
      </c>
      <c r="D1032" t="s">
        <v>3414</v>
      </c>
      <c r="E1032" t="s">
        <v>3415</v>
      </c>
      <c r="F1032" t="s">
        <v>356</v>
      </c>
      <c r="G1032" t="s">
        <v>586</v>
      </c>
      <c r="H1032" t="s">
        <v>973</v>
      </c>
      <c r="I1032" t="s">
        <v>376</v>
      </c>
      <c r="J1032" t="s">
        <v>378</v>
      </c>
      <c r="K1032" t="s">
        <v>155</v>
      </c>
      <c r="L1032" s="54">
        <f>_xlfn.IFNA(_xlfn.XLOOKUP(Query1[[#This Row],[Contract Line Item Number (CLIN)]],'CPA New w POF'!$B$5:$B$3010,'CPA New w POF'!$Q$5:$Q$3010),"TBD")</f>
        <v>277.83</v>
      </c>
    </row>
    <row r="1033" spans="1:12" x14ac:dyDescent="0.25">
      <c r="A1033" t="s">
        <v>3416</v>
      </c>
      <c r="B1033" t="str">
        <f>_xlfn.IFNA(_xlfn.XLOOKUP(Query1[[#This Row],[Contract Line Item Number (CLIN)]],'CPA New w POF'!$B$5:$B$3010,'CPA New w POF'!$C$5:$C$3010),"TBD")</f>
        <v>TSG32PWNX16.6030C</v>
      </c>
      <c r="C1033">
        <f>LEN(Query1[[#This Row],[CALCTRA Product Number]])</f>
        <v>17</v>
      </c>
      <c r="D1033" t="s">
        <v>3417</v>
      </c>
      <c r="E1033" t="s">
        <v>3418</v>
      </c>
      <c r="F1033" t="s">
        <v>356</v>
      </c>
      <c r="G1033" t="s">
        <v>586</v>
      </c>
      <c r="H1033" t="s">
        <v>973</v>
      </c>
      <c r="I1033" t="s">
        <v>376</v>
      </c>
      <c r="J1033" t="s">
        <v>378</v>
      </c>
      <c r="K1033" t="s">
        <v>155</v>
      </c>
      <c r="L1033" s="54">
        <f>_xlfn.IFNA(_xlfn.XLOOKUP(Query1[[#This Row],[Contract Line Item Number (CLIN)]],'CPA New w POF'!$B$5:$B$3010,'CPA New w POF'!$Q$5:$Q$3010),"TBD")</f>
        <v>277.83</v>
      </c>
    </row>
    <row r="1034" spans="1:12" x14ac:dyDescent="0.25">
      <c r="A1034" t="s">
        <v>3419</v>
      </c>
      <c r="B1034" t="str">
        <f>_xlfn.IFNA(_xlfn.XLOOKUP(Query1[[#This Row],[Contract Line Item Number (CLIN)]],'CPA New w POF'!$B$5:$B$3010,'CPA New w POF'!$C$5:$C$3010),"TBD")</f>
        <v>TSG34PWNX18.9624A</v>
      </c>
      <c r="C1034">
        <f>LEN(Query1[[#This Row],[CALCTRA Product Number]])</f>
        <v>17</v>
      </c>
      <c r="D1034" t="s">
        <v>3420</v>
      </c>
      <c r="E1034" t="s">
        <v>3421</v>
      </c>
      <c r="F1034" t="s">
        <v>356</v>
      </c>
      <c r="G1034" t="s">
        <v>1086</v>
      </c>
      <c r="H1034" t="s">
        <v>973</v>
      </c>
      <c r="I1034" t="s">
        <v>376</v>
      </c>
      <c r="J1034" t="s">
        <v>379</v>
      </c>
      <c r="K1034" t="s">
        <v>155</v>
      </c>
      <c r="L1034" s="54">
        <f>_xlfn.IFNA(_xlfn.XLOOKUP(Query1[[#This Row],[Contract Line Item Number (CLIN)]],'CPA New w POF'!$B$5:$B$3010,'CPA New w POF'!$Q$5:$Q$3010),"TBD")</f>
        <v>381</v>
      </c>
    </row>
    <row r="1035" spans="1:12" x14ac:dyDescent="0.25">
      <c r="A1035" t="s">
        <v>3422</v>
      </c>
      <c r="B1035" t="str">
        <f>_xlfn.IFNA(_xlfn.XLOOKUP(Query1[[#This Row],[Contract Line Item Number (CLIN)]],'CPA New w POF'!$B$5:$B$3010,'CPA New w POF'!$C$5:$C$3010),"TBD")</f>
        <v>TSG34PWNX18.1203A</v>
      </c>
      <c r="C1035">
        <f>LEN(Query1[[#This Row],[CALCTRA Product Number]])</f>
        <v>17</v>
      </c>
      <c r="D1035" t="s">
        <v>3420</v>
      </c>
      <c r="E1035" t="s">
        <v>3421</v>
      </c>
      <c r="F1035" t="s">
        <v>356</v>
      </c>
      <c r="G1035" t="s">
        <v>3423</v>
      </c>
      <c r="H1035" t="s">
        <v>973</v>
      </c>
      <c r="I1035" t="s">
        <v>376</v>
      </c>
      <c r="J1035" t="s">
        <v>379</v>
      </c>
      <c r="K1035" t="s">
        <v>155</v>
      </c>
      <c r="L1035" s="54">
        <f>_xlfn.IFNA(_xlfn.XLOOKUP(Query1[[#This Row],[Contract Line Item Number (CLIN)]],'CPA New w POF'!$B$5:$B$3010,'CPA New w POF'!$Q$5:$Q$3010),"TBD")</f>
        <v>595.26</v>
      </c>
    </row>
    <row r="1036" spans="1:12" x14ac:dyDescent="0.25">
      <c r="A1036" t="s">
        <v>3429</v>
      </c>
      <c r="B1036" t="str">
        <f>_xlfn.IFNA(_xlfn.XLOOKUP(Query1[[#This Row],[Contract Line Item Number (CLIN)]],'CPA New w POF'!$B$5:$B$3010,'CPA New w POF'!$C$5:$C$3010),"TBD")</f>
        <v>TSG35PBWX86.6012A</v>
      </c>
      <c r="C1036">
        <f>LEN(Query1[[#This Row],[CALCTRA Product Number]])</f>
        <v>17</v>
      </c>
      <c r="D1036" t="s">
        <v>3427</v>
      </c>
      <c r="E1036" t="s">
        <v>3428</v>
      </c>
      <c r="F1036" t="s">
        <v>356</v>
      </c>
      <c r="G1036" t="s">
        <v>3430</v>
      </c>
      <c r="H1036" t="s">
        <v>153</v>
      </c>
      <c r="I1036" t="s">
        <v>154</v>
      </c>
      <c r="J1036" t="s">
        <v>378</v>
      </c>
      <c r="K1036" t="s">
        <v>155</v>
      </c>
      <c r="L1036" s="54">
        <f>_xlfn.IFNA(_xlfn.XLOOKUP(Query1[[#This Row],[Contract Line Item Number (CLIN)]],'CPA New w POF'!$B$5:$B$3010,'CPA New w POF'!$Q$5:$Q$3010),"TBD")</f>
        <v>141.79</v>
      </c>
    </row>
    <row r="1037" spans="1:12" x14ac:dyDescent="0.25">
      <c r="A1037" t="s">
        <v>3431</v>
      </c>
      <c r="B1037" t="str">
        <f>_xlfn.IFNA(_xlfn.XLOOKUP(Query1[[#This Row],[Contract Line Item Number (CLIN)]],'CPA New w POF'!$B$5:$B$3010,'CPA New w POF'!$C$5:$C$3010),"TBD")</f>
        <v>TSG38PWEX16.7830A</v>
      </c>
      <c r="C1037">
        <f>LEN(Query1[[#This Row],[CALCTRA Product Number]])</f>
        <v>17</v>
      </c>
      <c r="D1037" t="s">
        <v>3432</v>
      </c>
      <c r="E1037" t="s">
        <v>3433</v>
      </c>
      <c r="F1037" t="s">
        <v>356</v>
      </c>
      <c r="G1037" t="s">
        <v>3434</v>
      </c>
      <c r="H1037" t="s">
        <v>546</v>
      </c>
      <c r="I1037" t="s">
        <v>376</v>
      </c>
      <c r="J1037" t="s">
        <v>378</v>
      </c>
      <c r="K1037" t="s">
        <v>155</v>
      </c>
      <c r="L1037" s="54">
        <f>_xlfn.IFNA(_xlfn.XLOOKUP(Query1[[#This Row],[Contract Line Item Number (CLIN)]],'CPA New w POF'!$B$5:$B$3010,'CPA New w POF'!$Q$5:$Q$3010),"TBD")</f>
        <v>408.2</v>
      </c>
    </row>
    <row r="1038" spans="1:12" x14ac:dyDescent="0.25">
      <c r="A1038" t="s">
        <v>3435</v>
      </c>
      <c r="B1038" t="str">
        <f>_xlfn.IFNA(_xlfn.XLOOKUP(Query1[[#This Row],[Contract Line Item Number (CLIN)]],'CPA New w POF'!$B$5:$B$3010,'CPA New w POF'!$C$5:$C$3010),"TBD")</f>
        <v>TSG38PWEX18.1023A</v>
      </c>
      <c r="C1038">
        <f>LEN(Query1[[#This Row],[CALCTRA Product Number]])</f>
        <v>17</v>
      </c>
      <c r="D1038" t="s">
        <v>3432</v>
      </c>
      <c r="E1038" t="s">
        <v>3433</v>
      </c>
      <c r="F1038" t="s">
        <v>356</v>
      </c>
      <c r="G1038" t="s">
        <v>2217</v>
      </c>
      <c r="H1038" t="s">
        <v>546</v>
      </c>
      <c r="I1038" t="s">
        <v>376</v>
      </c>
      <c r="J1038" t="s">
        <v>379</v>
      </c>
      <c r="K1038" t="s">
        <v>155</v>
      </c>
      <c r="L1038" s="54">
        <f>_xlfn.IFNA(_xlfn.XLOOKUP(Query1[[#This Row],[Contract Line Item Number (CLIN)]],'CPA New w POF'!$B$5:$B$3010,'CPA New w POF'!$Q$5:$Q$3010),"TBD")</f>
        <v>612.27</v>
      </c>
    </row>
    <row r="1039" spans="1:12" x14ac:dyDescent="0.25">
      <c r="A1039" t="s">
        <v>3436</v>
      </c>
      <c r="B1039" t="str">
        <f>_xlfn.IFNA(_xlfn.XLOOKUP(Query1[[#This Row],[Contract Line Item Number (CLIN)]],'CPA New w POF'!$B$5:$B$3010,'CPA New w POF'!$C$5:$C$3010),"TBD")</f>
        <v>TSG39PWEX18.4821A</v>
      </c>
      <c r="C1039">
        <f>LEN(Query1[[#This Row],[CALCTRA Product Number]])</f>
        <v>17</v>
      </c>
      <c r="D1039" t="s">
        <v>3437</v>
      </c>
      <c r="E1039" t="s">
        <v>3433</v>
      </c>
      <c r="F1039" t="s">
        <v>356</v>
      </c>
      <c r="G1039" t="s">
        <v>3438</v>
      </c>
      <c r="H1039" t="s">
        <v>546</v>
      </c>
      <c r="I1039" t="s">
        <v>376</v>
      </c>
      <c r="J1039" t="s">
        <v>388</v>
      </c>
      <c r="K1039" t="s">
        <v>155</v>
      </c>
      <c r="L1039" s="54">
        <f>_xlfn.IFNA(_xlfn.XLOOKUP(Query1[[#This Row],[Contract Line Item Number (CLIN)]],'CPA New w POF'!$B$5:$B$3010,'CPA New w POF'!$Q$5:$Q$3010),"TBD")</f>
        <v>65.83</v>
      </c>
    </row>
    <row r="1040" spans="1:12" x14ac:dyDescent="0.25">
      <c r="A1040" t="s">
        <v>3439</v>
      </c>
      <c r="B1040" t="str">
        <f>_xlfn.IFNA(_xlfn.XLOOKUP(Query1[[#This Row],[Contract Line Item Number (CLIN)]],'CPA New w POF'!$B$5:$B$3010,'CPA New w POF'!$C$5:$C$3010),"TBD")</f>
        <v>TSG39PWEX16.6030A</v>
      </c>
      <c r="C1040">
        <f>LEN(Query1[[#This Row],[CALCTRA Product Number]])</f>
        <v>17</v>
      </c>
      <c r="D1040" t="s">
        <v>3437</v>
      </c>
      <c r="E1040" t="s">
        <v>3433</v>
      </c>
      <c r="F1040" t="s">
        <v>356</v>
      </c>
      <c r="G1040" t="s">
        <v>586</v>
      </c>
      <c r="H1040" t="s">
        <v>546</v>
      </c>
      <c r="I1040" t="s">
        <v>376</v>
      </c>
      <c r="J1040" t="s">
        <v>378</v>
      </c>
      <c r="K1040" t="s">
        <v>155</v>
      </c>
      <c r="L1040" s="54">
        <f>_xlfn.IFNA(_xlfn.XLOOKUP(Query1[[#This Row],[Contract Line Item Number (CLIN)]],'CPA New w POF'!$B$5:$B$3010,'CPA New w POF'!$Q$5:$Q$3010),"TBD")</f>
        <v>328.85</v>
      </c>
    </row>
    <row r="1041" spans="1:12" x14ac:dyDescent="0.25">
      <c r="A1041" t="s">
        <v>3440</v>
      </c>
      <c r="B1041" t="str">
        <f>_xlfn.IFNA(_xlfn.XLOOKUP(Query1[[#This Row],[Contract Line Item Number (CLIN)]],'CPA New w POF'!$B$5:$B$3010,'CPA New w POF'!$C$5:$C$3010),"TBD")</f>
        <v>TSG39PWEX18.4821B</v>
      </c>
      <c r="C1041">
        <f>LEN(Query1[[#This Row],[CALCTRA Product Number]])</f>
        <v>17</v>
      </c>
      <c r="D1041" t="s">
        <v>3441</v>
      </c>
      <c r="E1041" t="s">
        <v>3433</v>
      </c>
      <c r="F1041" t="s">
        <v>356</v>
      </c>
      <c r="G1041" t="s">
        <v>3438</v>
      </c>
      <c r="H1041" t="s">
        <v>546</v>
      </c>
      <c r="I1041" t="s">
        <v>376</v>
      </c>
      <c r="J1041" t="s">
        <v>388</v>
      </c>
      <c r="K1041" t="s">
        <v>155</v>
      </c>
      <c r="L1041" s="54">
        <f>_xlfn.IFNA(_xlfn.XLOOKUP(Query1[[#This Row],[Contract Line Item Number (CLIN)]],'CPA New w POF'!$B$5:$B$3010,'CPA New w POF'!$Q$5:$Q$3010),"TBD")</f>
        <v>65.83</v>
      </c>
    </row>
    <row r="1042" spans="1:12" x14ac:dyDescent="0.25">
      <c r="A1042" t="s">
        <v>3442</v>
      </c>
      <c r="B1042" t="str">
        <f>_xlfn.IFNA(_xlfn.XLOOKUP(Query1[[#This Row],[Contract Line Item Number (CLIN)]],'CPA New w POF'!$B$5:$B$3010,'CPA New w POF'!$C$5:$C$3010),"TBD")</f>
        <v>TSG39PWEX16.6030B</v>
      </c>
      <c r="C1042">
        <f>LEN(Query1[[#This Row],[CALCTRA Product Number]])</f>
        <v>17</v>
      </c>
      <c r="D1042" t="s">
        <v>3441</v>
      </c>
      <c r="E1042" t="s">
        <v>3433</v>
      </c>
      <c r="F1042" t="s">
        <v>356</v>
      </c>
      <c r="G1042" t="s">
        <v>586</v>
      </c>
      <c r="H1042" t="s">
        <v>546</v>
      </c>
      <c r="I1042" t="s">
        <v>376</v>
      </c>
      <c r="J1042" t="s">
        <v>378</v>
      </c>
      <c r="K1042" t="s">
        <v>155</v>
      </c>
      <c r="L1042" s="54">
        <f>_xlfn.IFNA(_xlfn.XLOOKUP(Query1[[#This Row],[Contract Line Item Number (CLIN)]],'CPA New w POF'!$B$5:$B$3010,'CPA New w POF'!$Q$5:$Q$3010),"TBD")</f>
        <v>328.85</v>
      </c>
    </row>
    <row r="1043" spans="1:12" x14ac:dyDescent="0.25">
      <c r="A1043" t="s">
        <v>3443</v>
      </c>
      <c r="B1043" t="str">
        <f>_xlfn.IFNA(_xlfn.XLOOKUP(Query1[[#This Row],[Contract Line Item Number (CLIN)]],'CPA New w POF'!$B$5:$B$3010,'CPA New w POF'!$C$5:$C$3010),"TBD")</f>
        <v>TSG39PWEX18.4821C</v>
      </c>
      <c r="C1043">
        <f>LEN(Query1[[#This Row],[CALCTRA Product Number]])</f>
        <v>17</v>
      </c>
      <c r="D1043" t="s">
        <v>3444</v>
      </c>
      <c r="E1043" t="s">
        <v>3433</v>
      </c>
      <c r="F1043" t="s">
        <v>356</v>
      </c>
      <c r="G1043" t="s">
        <v>3438</v>
      </c>
      <c r="H1043" t="s">
        <v>546</v>
      </c>
      <c r="I1043" t="s">
        <v>376</v>
      </c>
      <c r="J1043" t="s">
        <v>388</v>
      </c>
      <c r="K1043" t="s">
        <v>155</v>
      </c>
      <c r="L1043" s="54">
        <f>_xlfn.IFNA(_xlfn.XLOOKUP(Query1[[#This Row],[Contract Line Item Number (CLIN)]],'CPA New w POF'!$B$5:$B$3010,'CPA New w POF'!$Q$5:$Q$3010),"TBD")</f>
        <v>65.83</v>
      </c>
    </row>
    <row r="1044" spans="1:12" x14ac:dyDescent="0.25">
      <c r="A1044" t="s">
        <v>3445</v>
      </c>
      <c r="B1044" t="str">
        <f>_xlfn.IFNA(_xlfn.XLOOKUP(Query1[[#This Row],[Contract Line Item Number (CLIN)]],'CPA New w POF'!$B$5:$B$3010,'CPA New w POF'!$C$5:$C$3010),"TBD")</f>
        <v>TSG39PWEX16.6030C</v>
      </c>
      <c r="C1044">
        <f>LEN(Query1[[#This Row],[CALCTRA Product Number]])</f>
        <v>17</v>
      </c>
      <c r="D1044" t="s">
        <v>3444</v>
      </c>
      <c r="E1044" t="s">
        <v>3433</v>
      </c>
      <c r="F1044" t="s">
        <v>356</v>
      </c>
      <c r="G1044" t="s">
        <v>586</v>
      </c>
      <c r="H1044" t="s">
        <v>546</v>
      </c>
      <c r="I1044" t="s">
        <v>376</v>
      </c>
      <c r="J1044" t="s">
        <v>378</v>
      </c>
      <c r="K1044" t="s">
        <v>155</v>
      </c>
      <c r="L1044" s="54">
        <f>_xlfn.IFNA(_xlfn.XLOOKUP(Query1[[#This Row],[Contract Line Item Number (CLIN)]],'CPA New w POF'!$B$5:$B$3010,'CPA New w POF'!$Q$5:$Q$3010),"TBD")</f>
        <v>328.85</v>
      </c>
    </row>
    <row r="1045" spans="1:12" x14ac:dyDescent="0.25">
      <c r="A1045" t="s">
        <v>3446</v>
      </c>
      <c r="B1045" t="str">
        <f>_xlfn.IFNA(_xlfn.XLOOKUP(Query1[[#This Row],[Contract Line Item Number (CLIN)]],'CPA New w POF'!$B$5:$B$3010,'CPA New w POF'!$C$5:$C$3010),"TBD")</f>
        <v>TSG41PWEX16.3636A</v>
      </c>
      <c r="C1045">
        <f>LEN(Query1[[#This Row],[CALCTRA Product Number]])</f>
        <v>17</v>
      </c>
      <c r="D1045" t="s">
        <v>3447</v>
      </c>
      <c r="E1045" t="s">
        <v>3448</v>
      </c>
      <c r="F1045" t="s">
        <v>356</v>
      </c>
      <c r="G1045" t="s">
        <v>380</v>
      </c>
      <c r="H1045" t="s">
        <v>546</v>
      </c>
      <c r="I1045" t="s">
        <v>376</v>
      </c>
      <c r="J1045" t="s">
        <v>381</v>
      </c>
      <c r="K1045" t="s">
        <v>155</v>
      </c>
      <c r="L1045" s="54">
        <f>_xlfn.IFNA(_xlfn.XLOOKUP(Query1[[#This Row],[Contract Line Item Number (CLIN)]],'CPA New w POF'!$B$5:$B$3010,'CPA New w POF'!$Q$5:$Q$3010),"TBD")</f>
        <v>74.900000000000006</v>
      </c>
    </row>
    <row r="1046" spans="1:12" x14ac:dyDescent="0.25">
      <c r="A1046" t="s">
        <v>3449</v>
      </c>
      <c r="B1046" t="str">
        <f>_xlfn.IFNA(_xlfn.XLOOKUP(Query1[[#This Row],[Contract Line Item Number (CLIN)]],'CPA New w POF'!$B$5:$B$3010,'CPA New w POF'!$C$5:$C$3010),"TBD")</f>
        <v>TSG41PWEX18.4848A</v>
      </c>
      <c r="C1046">
        <f>LEN(Query1[[#This Row],[CALCTRA Product Number]])</f>
        <v>17</v>
      </c>
      <c r="D1046" t="s">
        <v>3447</v>
      </c>
      <c r="E1046" t="s">
        <v>3448</v>
      </c>
      <c r="F1046" t="s">
        <v>356</v>
      </c>
      <c r="G1046" t="s">
        <v>374</v>
      </c>
      <c r="H1046" t="s">
        <v>546</v>
      </c>
      <c r="I1046" t="s">
        <v>376</v>
      </c>
      <c r="J1046" t="s">
        <v>388</v>
      </c>
      <c r="K1046" t="s">
        <v>155</v>
      </c>
      <c r="L1046" s="54">
        <f>_xlfn.IFNA(_xlfn.XLOOKUP(Query1[[#This Row],[Contract Line Item Number (CLIN)]],'CPA New w POF'!$B$5:$B$3010,'CPA New w POF'!$Q$5:$Q$3010),"TBD")</f>
        <v>141.79</v>
      </c>
    </row>
    <row r="1047" spans="1:12" x14ac:dyDescent="0.25">
      <c r="A1047" t="s">
        <v>3450</v>
      </c>
      <c r="B1047" t="str">
        <f>_xlfn.IFNA(_xlfn.XLOOKUP(Query1[[#This Row],[Contract Line Item Number (CLIN)]],'CPA New w POF'!$B$5:$B$3010,'CPA New w POF'!$C$5:$C$3010),"TBD")</f>
        <v>TSG42PWEX18.1261A</v>
      </c>
      <c r="C1047">
        <f>LEN(Query1[[#This Row],[CALCTRA Product Number]])</f>
        <v>17</v>
      </c>
      <c r="D1047" t="s">
        <v>3451</v>
      </c>
      <c r="E1047" t="s">
        <v>3452</v>
      </c>
      <c r="F1047" t="s">
        <v>356</v>
      </c>
      <c r="G1047" t="s">
        <v>3453</v>
      </c>
      <c r="H1047" t="s">
        <v>546</v>
      </c>
      <c r="I1047" t="s">
        <v>376</v>
      </c>
      <c r="J1047" t="s">
        <v>379</v>
      </c>
      <c r="K1047" t="s">
        <v>155</v>
      </c>
      <c r="L1047" s="54">
        <f>_xlfn.IFNA(_xlfn.XLOOKUP(Query1[[#This Row],[Contract Line Item Number (CLIN)]],'CPA New w POF'!$B$5:$B$3010,'CPA New w POF'!$Q$5:$Q$3010),"TBD")</f>
        <v>2380.8200000000002</v>
      </c>
    </row>
    <row r="1048" spans="1:12" x14ac:dyDescent="0.25">
      <c r="A1048" t="s">
        <v>3454</v>
      </c>
      <c r="B1048" t="str">
        <f>_xlfn.IFNA(_xlfn.XLOOKUP(Query1[[#This Row],[Contract Line Item Number (CLIN)]],'CPA New w POF'!$B$5:$B$3010,'CPA New w POF'!$C$5:$C$3010),"TBD")</f>
        <v>TSG42PWEX18.1261B</v>
      </c>
      <c r="C1048">
        <f>LEN(Query1[[#This Row],[CALCTRA Product Number]])</f>
        <v>17</v>
      </c>
      <c r="D1048" t="s">
        <v>3451</v>
      </c>
      <c r="E1048" t="s">
        <v>3452</v>
      </c>
      <c r="F1048" t="s">
        <v>356</v>
      </c>
      <c r="G1048" t="s">
        <v>3453</v>
      </c>
      <c r="H1048" t="s">
        <v>546</v>
      </c>
      <c r="I1048" t="s">
        <v>376</v>
      </c>
      <c r="J1048" t="s">
        <v>379</v>
      </c>
      <c r="K1048" t="s">
        <v>155</v>
      </c>
      <c r="L1048" s="54">
        <f>_xlfn.IFNA(_xlfn.XLOOKUP(Query1[[#This Row],[Contract Line Item Number (CLIN)]],'CPA New w POF'!$B$5:$B$3010,'CPA New w POF'!$Q$5:$Q$3010),"TBD")</f>
        <v>3174.4</v>
      </c>
    </row>
    <row r="1049" spans="1:12" x14ac:dyDescent="0.25">
      <c r="A1049" t="s">
        <v>3455</v>
      </c>
      <c r="B1049" t="str">
        <f>_xlfn.IFNA(_xlfn.XLOOKUP(Query1[[#This Row],[Contract Line Item Number (CLIN)]],'CPA New w POF'!$B$5:$B$3010,'CPA New w POF'!$C$5:$C$3010),"TBD")</f>
        <v>TSG42PWEX18.1261C</v>
      </c>
      <c r="C1049">
        <f>LEN(Query1[[#This Row],[CALCTRA Product Number]])</f>
        <v>17</v>
      </c>
      <c r="D1049" t="s">
        <v>3456</v>
      </c>
      <c r="E1049" t="s">
        <v>3457</v>
      </c>
      <c r="F1049" t="s">
        <v>356</v>
      </c>
      <c r="G1049" t="s">
        <v>3458</v>
      </c>
      <c r="H1049" t="s">
        <v>546</v>
      </c>
      <c r="I1049" t="s">
        <v>376</v>
      </c>
      <c r="J1049" t="s">
        <v>379</v>
      </c>
      <c r="K1049" t="s">
        <v>155</v>
      </c>
      <c r="L1049" s="54">
        <f>_xlfn.IFNA(_xlfn.XLOOKUP(Query1[[#This Row],[Contract Line Item Number (CLIN)]],'CPA New w POF'!$B$5:$B$3010,'CPA New w POF'!$Q$5:$Q$3010),"TBD")</f>
        <v>2856.97</v>
      </c>
    </row>
    <row r="1050" spans="1:12" x14ac:dyDescent="0.25">
      <c r="A1050" t="s">
        <v>3459</v>
      </c>
      <c r="B1050" t="str">
        <f>_xlfn.IFNA(_xlfn.XLOOKUP(Query1[[#This Row],[Contract Line Item Number (CLIN)]],'CPA New w POF'!$B$5:$B$3010,'CPA New w POF'!$C$5:$C$3010),"TBD")</f>
        <v>TSG42PWEX18.1261D</v>
      </c>
      <c r="C1050">
        <f>LEN(Query1[[#This Row],[CALCTRA Product Number]])</f>
        <v>17</v>
      </c>
      <c r="D1050" t="s">
        <v>3456</v>
      </c>
      <c r="E1050" t="s">
        <v>3457</v>
      </c>
      <c r="F1050" t="s">
        <v>356</v>
      </c>
      <c r="G1050" t="s">
        <v>3458</v>
      </c>
      <c r="H1050" t="s">
        <v>546</v>
      </c>
      <c r="I1050" t="s">
        <v>376</v>
      </c>
      <c r="J1050" t="s">
        <v>379</v>
      </c>
      <c r="K1050" t="s">
        <v>155</v>
      </c>
      <c r="L1050" s="54">
        <f>_xlfn.IFNA(_xlfn.XLOOKUP(Query1[[#This Row],[Contract Line Item Number (CLIN)]],'CPA New w POF'!$B$5:$B$3010,'CPA New w POF'!$Q$5:$Q$3010),"TBD")</f>
        <v>3865.95</v>
      </c>
    </row>
    <row r="1051" spans="1:12" x14ac:dyDescent="0.25">
      <c r="A1051" t="s">
        <v>3460</v>
      </c>
      <c r="B1051" t="str">
        <f>_xlfn.IFNA(_xlfn.XLOOKUP(Query1[[#This Row],[Contract Line Item Number (CLIN)]],'CPA New w POF'!$B$5:$B$3010,'CPA New w POF'!$C$5:$C$3010),"TBD")</f>
        <v>TSG42PWEX18.4836A</v>
      </c>
      <c r="C1051">
        <f>LEN(Query1[[#This Row],[CALCTRA Product Number]])</f>
        <v>17</v>
      </c>
      <c r="D1051" t="s">
        <v>3461</v>
      </c>
      <c r="E1051" t="s">
        <v>3462</v>
      </c>
      <c r="F1051" t="s">
        <v>356</v>
      </c>
      <c r="G1051" t="s">
        <v>580</v>
      </c>
      <c r="H1051" t="s">
        <v>546</v>
      </c>
      <c r="I1051" t="s">
        <v>376</v>
      </c>
      <c r="J1051" t="s">
        <v>388</v>
      </c>
      <c r="K1051" t="s">
        <v>155</v>
      </c>
      <c r="L1051" s="54">
        <f>_xlfn.IFNA(_xlfn.XLOOKUP(Query1[[#This Row],[Contract Line Item Number (CLIN)]],'CPA New w POF'!$B$5:$B$3010,'CPA New w POF'!$Q$5:$Q$3010),"TBD")</f>
        <v>107.78</v>
      </c>
    </row>
    <row r="1052" spans="1:12" x14ac:dyDescent="0.25">
      <c r="A1052" t="s">
        <v>3463</v>
      </c>
      <c r="B1052" t="str">
        <f>_xlfn.IFNA(_xlfn.XLOOKUP(Query1[[#This Row],[Contract Line Item Number (CLIN)]],'CPA New w POF'!$B$5:$B$3010,'CPA New w POF'!$C$5:$C$3010),"TBD")</f>
        <v>TSG42PWEX18.8454A</v>
      </c>
      <c r="C1052">
        <f>LEN(Query1[[#This Row],[CALCTRA Product Number]])</f>
        <v>17</v>
      </c>
      <c r="D1052" t="s">
        <v>3464</v>
      </c>
      <c r="E1052" t="s">
        <v>3462</v>
      </c>
      <c r="F1052" t="s">
        <v>356</v>
      </c>
      <c r="G1052" t="s">
        <v>2183</v>
      </c>
      <c r="H1052" t="s">
        <v>546</v>
      </c>
      <c r="I1052" t="s">
        <v>376</v>
      </c>
      <c r="J1052" t="s">
        <v>379</v>
      </c>
      <c r="K1052" t="s">
        <v>155</v>
      </c>
      <c r="L1052" s="54">
        <f>_xlfn.IFNA(_xlfn.XLOOKUP(Query1[[#This Row],[Contract Line Item Number (CLIN)]],'CPA New w POF'!$B$5:$B$3010,'CPA New w POF'!$Q$5:$Q$3010),"TBD")</f>
        <v>748.31</v>
      </c>
    </row>
    <row r="1053" spans="1:12" x14ac:dyDescent="0.25">
      <c r="A1053" t="s">
        <v>3465</v>
      </c>
      <c r="B1053" t="str">
        <f>_xlfn.IFNA(_xlfn.XLOOKUP(Query1[[#This Row],[Contract Line Item Number (CLIN)]],'CPA New w POF'!$B$5:$B$3010,'CPA New w POF'!$C$5:$C$3010),"TBD")</f>
        <v>TSG42PWEX16.6636A</v>
      </c>
      <c r="C1053">
        <f>LEN(Query1[[#This Row],[CALCTRA Product Number]])</f>
        <v>17</v>
      </c>
      <c r="D1053" t="s">
        <v>3466</v>
      </c>
      <c r="E1053" t="s">
        <v>3462</v>
      </c>
      <c r="F1053" t="s">
        <v>356</v>
      </c>
      <c r="G1053" t="s">
        <v>2683</v>
      </c>
      <c r="H1053" t="s">
        <v>546</v>
      </c>
      <c r="I1053" t="s">
        <v>376</v>
      </c>
      <c r="J1053" t="s">
        <v>378</v>
      </c>
      <c r="K1053" t="s">
        <v>155</v>
      </c>
      <c r="L1053" s="54">
        <f>_xlfn.IFNA(_xlfn.XLOOKUP(Query1[[#This Row],[Contract Line Item Number (CLIN)]],'CPA New w POF'!$B$5:$B$3010,'CPA New w POF'!$Q$5:$Q$3010),"TBD")</f>
        <v>413.87</v>
      </c>
    </row>
    <row r="1054" spans="1:12" x14ac:dyDescent="0.25">
      <c r="A1054" t="s">
        <v>3467</v>
      </c>
      <c r="B1054" t="str">
        <f>_xlfn.IFNA(_xlfn.XLOOKUP(Query1[[#This Row],[Contract Line Item Number (CLIN)]],'CPA New w POF'!$B$5:$B$3010,'CPA New w POF'!$C$5:$C$3010),"TBD")</f>
        <v>TSG42PWEX16.3030A</v>
      </c>
      <c r="C1054">
        <f>LEN(Query1[[#This Row],[CALCTRA Product Number]])</f>
        <v>17</v>
      </c>
      <c r="D1054" t="s">
        <v>3468</v>
      </c>
      <c r="E1054" t="s">
        <v>3462</v>
      </c>
      <c r="F1054" t="s">
        <v>356</v>
      </c>
      <c r="G1054" t="s">
        <v>421</v>
      </c>
      <c r="H1054" t="s">
        <v>546</v>
      </c>
      <c r="I1054" t="s">
        <v>376</v>
      </c>
      <c r="J1054" t="s">
        <v>381</v>
      </c>
      <c r="K1054" t="s">
        <v>155</v>
      </c>
      <c r="L1054" s="54">
        <f>_xlfn.IFNA(_xlfn.XLOOKUP(Query1[[#This Row],[Contract Line Item Number (CLIN)]],'CPA New w POF'!$B$5:$B$3010,'CPA New w POF'!$Q$5:$Q$3010),"TBD")</f>
        <v>56.76</v>
      </c>
    </row>
    <row r="1055" spans="1:12" x14ac:dyDescent="0.25">
      <c r="A1055" t="s">
        <v>3469</v>
      </c>
      <c r="B1055" t="str">
        <f>_xlfn.IFNA(_xlfn.XLOOKUP(Query1[[#This Row],[Contract Line Item Number (CLIN)]],'CPA New w POF'!$B$5:$B$3010,'CPA New w POF'!$C$5:$C$3010),"TBD")</f>
        <v>TSG42PWEX16.6684A</v>
      </c>
      <c r="C1055">
        <f>LEN(Query1[[#This Row],[CALCTRA Product Number]])</f>
        <v>17</v>
      </c>
      <c r="D1055" t="s">
        <v>3470</v>
      </c>
      <c r="E1055" t="s">
        <v>3452</v>
      </c>
      <c r="F1055" t="s">
        <v>356</v>
      </c>
      <c r="G1055" t="s">
        <v>2627</v>
      </c>
      <c r="H1055" t="s">
        <v>546</v>
      </c>
      <c r="I1055" t="s">
        <v>376</v>
      </c>
      <c r="J1055" t="s">
        <v>378</v>
      </c>
      <c r="K1055" t="s">
        <v>155</v>
      </c>
      <c r="L1055" s="54">
        <f>_xlfn.IFNA(_xlfn.XLOOKUP(Query1[[#This Row],[Contract Line Item Number (CLIN)]],'CPA New w POF'!$B$5:$B$3010,'CPA New w POF'!$Q$5:$Q$3010),"TBD")</f>
        <v>918.36</v>
      </c>
    </row>
    <row r="1056" spans="1:12" x14ac:dyDescent="0.25">
      <c r="A1056" t="s">
        <v>3471</v>
      </c>
      <c r="B1056" t="str">
        <f>_xlfn.IFNA(_xlfn.XLOOKUP(Query1[[#This Row],[Contract Line Item Number (CLIN)]],'CPA New w POF'!$B$5:$B$3010,'CPA New w POF'!$C$5:$C$3010),"TBD")</f>
        <v>TSG42PWEX16.7284A</v>
      </c>
      <c r="C1056">
        <f>LEN(Query1[[#This Row],[CALCTRA Product Number]])</f>
        <v>17</v>
      </c>
      <c r="D1056" t="s">
        <v>3470</v>
      </c>
      <c r="E1056" t="s">
        <v>3452</v>
      </c>
      <c r="F1056" t="s">
        <v>356</v>
      </c>
      <c r="G1056" t="s">
        <v>3472</v>
      </c>
      <c r="H1056" t="s">
        <v>546</v>
      </c>
      <c r="I1056" t="s">
        <v>376</v>
      </c>
      <c r="J1056" t="s">
        <v>378</v>
      </c>
      <c r="K1056" t="s">
        <v>155</v>
      </c>
      <c r="L1056" s="54">
        <f>_xlfn.IFNA(_xlfn.XLOOKUP(Query1[[#This Row],[Contract Line Item Number (CLIN)]],'CPA New w POF'!$B$5:$B$3010,'CPA New w POF'!$Q$5:$Q$3010),"TBD")</f>
        <v>1003.39</v>
      </c>
    </row>
    <row r="1057" spans="1:12" x14ac:dyDescent="0.25">
      <c r="A1057" t="s">
        <v>3473</v>
      </c>
      <c r="B1057" t="str">
        <f>_xlfn.IFNA(_xlfn.XLOOKUP(Query1[[#This Row],[Contract Line Item Number (CLIN)]],'CPA New w POF'!$B$5:$B$3010,'CPA New w POF'!$C$5:$C$3010),"TBD")</f>
        <v>TSG47PWYE16.6648A</v>
      </c>
      <c r="C1057">
        <f>LEN(Query1[[#This Row],[CALCTRA Product Number]])</f>
        <v>17</v>
      </c>
      <c r="D1057" t="s">
        <v>3474</v>
      </c>
      <c r="E1057" t="s">
        <v>3475</v>
      </c>
      <c r="F1057" t="s">
        <v>356</v>
      </c>
      <c r="G1057" t="s">
        <v>582</v>
      </c>
      <c r="H1057" t="s">
        <v>3476</v>
      </c>
      <c r="I1057" t="s">
        <v>376</v>
      </c>
      <c r="J1057" t="s">
        <v>378</v>
      </c>
      <c r="K1057" t="s">
        <v>155</v>
      </c>
      <c r="L1057" s="54">
        <f>_xlfn.IFNA(_xlfn.XLOOKUP(Query1[[#This Row],[Contract Line Item Number (CLIN)]],'CPA New w POF'!$B$5:$B$3010,'CPA New w POF'!$Q$5:$Q$3010),"TBD")</f>
        <v>549.91999999999996</v>
      </c>
    </row>
    <row r="1058" spans="1:12" x14ac:dyDescent="0.25">
      <c r="A1058" t="s">
        <v>3477</v>
      </c>
      <c r="B1058" t="str">
        <f>_xlfn.IFNA(_xlfn.XLOOKUP(Query1[[#This Row],[Contract Line Item Number (CLIN)]],'CPA New w POF'!$B$5:$B$3010,'CPA New w POF'!$C$5:$C$3010),"TBD")</f>
        <v>TSG47PWYE18.1086A</v>
      </c>
      <c r="C1058">
        <f>LEN(Query1[[#This Row],[CALCTRA Product Number]])</f>
        <v>17</v>
      </c>
      <c r="D1058" t="s">
        <v>3474</v>
      </c>
      <c r="E1058" t="s">
        <v>3475</v>
      </c>
      <c r="F1058" t="s">
        <v>356</v>
      </c>
      <c r="G1058" t="s">
        <v>705</v>
      </c>
      <c r="H1058" t="s">
        <v>3476</v>
      </c>
      <c r="I1058" t="s">
        <v>376</v>
      </c>
      <c r="J1058" t="s">
        <v>379</v>
      </c>
      <c r="K1058" t="s">
        <v>155</v>
      </c>
      <c r="L1058" s="54">
        <f>_xlfn.IFNA(_xlfn.XLOOKUP(Query1[[#This Row],[Contract Line Item Number (CLIN)]],'CPA New w POF'!$B$5:$B$3010,'CPA New w POF'!$Q$5:$Q$3010),"TBD")</f>
        <v>1179.1099999999999</v>
      </c>
    </row>
    <row r="1059" spans="1:12" x14ac:dyDescent="0.25">
      <c r="A1059" t="s">
        <v>3478</v>
      </c>
      <c r="B1059" t="str">
        <f>_xlfn.IFNA(_xlfn.XLOOKUP(Query1[[#This Row],[Contract Line Item Number (CLIN)]],'CPA New w POF'!$B$5:$B$3010,'CPA New w POF'!$C$5:$C$3010),"TBD")</f>
        <v>TSG47PWYE16.6648B</v>
      </c>
      <c r="C1059">
        <f>LEN(Query1[[#This Row],[CALCTRA Product Number]])</f>
        <v>17</v>
      </c>
      <c r="D1059" t="s">
        <v>3479</v>
      </c>
      <c r="E1059" t="s">
        <v>3480</v>
      </c>
      <c r="F1059" t="s">
        <v>356</v>
      </c>
      <c r="G1059" t="s">
        <v>582</v>
      </c>
      <c r="H1059" t="s">
        <v>3476</v>
      </c>
      <c r="I1059" t="s">
        <v>376</v>
      </c>
      <c r="J1059" t="s">
        <v>378</v>
      </c>
      <c r="K1059" t="s">
        <v>155</v>
      </c>
      <c r="L1059" s="54">
        <f>_xlfn.IFNA(_xlfn.XLOOKUP(Query1[[#This Row],[Contract Line Item Number (CLIN)]],'CPA New w POF'!$B$5:$B$3010,'CPA New w POF'!$Q$5:$Q$3010),"TBD")</f>
        <v>549.91999999999996</v>
      </c>
    </row>
    <row r="1060" spans="1:12" x14ac:dyDescent="0.25">
      <c r="A1060" t="s">
        <v>3481</v>
      </c>
      <c r="B1060" t="str">
        <f>_xlfn.IFNA(_xlfn.XLOOKUP(Query1[[#This Row],[Contract Line Item Number (CLIN)]],'CPA New w POF'!$B$5:$B$3010,'CPA New w POF'!$C$5:$C$3010),"TBD")</f>
        <v>TSG47PWYE16.6648C</v>
      </c>
      <c r="C1060">
        <f>LEN(Query1[[#This Row],[CALCTRA Product Number]])</f>
        <v>17</v>
      </c>
      <c r="D1060" t="s">
        <v>3479</v>
      </c>
      <c r="E1060" t="s">
        <v>3482</v>
      </c>
      <c r="F1060" t="s">
        <v>356</v>
      </c>
      <c r="G1060" t="s">
        <v>582</v>
      </c>
      <c r="H1060" t="s">
        <v>3476</v>
      </c>
      <c r="I1060" t="s">
        <v>376</v>
      </c>
      <c r="J1060" t="s">
        <v>378</v>
      </c>
      <c r="K1060" t="s">
        <v>155</v>
      </c>
      <c r="L1060" s="54">
        <f>_xlfn.IFNA(_xlfn.XLOOKUP(Query1[[#This Row],[Contract Line Item Number (CLIN)]],'CPA New w POF'!$B$5:$B$3010,'CPA New w POF'!$Q$5:$Q$3010),"TBD")</f>
        <v>549.91999999999996</v>
      </c>
    </row>
    <row r="1061" spans="1:12" x14ac:dyDescent="0.25">
      <c r="A1061" t="s">
        <v>3483</v>
      </c>
      <c r="B1061" t="str">
        <f>_xlfn.IFNA(_xlfn.XLOOKUP(Query1[[#This Row],[Contract Line Item Number (CLIN)]],'CPA New w POF'!$B$5:$B$3010,'CPA New w POF'!$C$5:$C$3010),"TBD")</f>
        <v>TSG47PWYE18.1086B</v>
      </c>
      <c r="C1061">
        <f>LEN(Query1[[#This Row],[CALCTRA Product Number]])</f>
        <v>17</v>
      </c>
      <c r="D1061" t="s">
        <v>3479</v>
      </c>
      <c r="E1061" t="s">
        <v>3480</v>
      </c>
      <c r="F1061" t="s">
        <v>356</v>
      </c>
      <c r="G1061" t="s">
        <v>705</v>
      </c>
      <c r="H1061" t="s">
        <v>3476</v>
      </c>
      <c r="I1061" t="s">
        <v>376</v>
      </c>
      <c r="J1061" t="s">
        <v>379</v>
      </c>
      <c r="K1061" t="s">
        <v>155</v>
      </c>
      <c r="L1061" s="54">
        <f>_xlfn.IFNA(_xlfn.XLOOKUP(Query1[[#This Row],[Contract Line Item Number (CLIN)]],'CPA New w POF'!$B$5:$B$3010,'CPA New w POF'!$Q$5:$Q$3010),"TBD")</f>
        <v>1179.1099999999999</v>
      </c>
    </row>
    <row r="1062" spans="1:12" x14ac:dyDescent="0.25">
      <c r="A1062" t="s">
        <v>3484</v>
      </c>
      <c r="B1062" t="str">
        <f>_xlfn.IFNA(_xlfn.XLOOKUP(Query1[[#This Row],[Contract Line Item Number (CLIN)]],'CPA New w POF'!$B$5:$B$3010,'CPA New w POF'!$C$5:$C$3010),"TBD")</f>
        <v>TSG47PWYE18.1086C</v>
      </c>
      <c r="C1062">
        <f>LEN(Query1[[#This Row],[CALCTRA Product Number]])</f>
        <v>17</v>
      </c>
      <c r="D1062" t="s">
        <v>3479</v>
      </c>
      <c r="E1062" t="s">
        <v>3482</v>
      </c>
      <c r="F1062" t="s">
        <v>356</v>
      </c>
      <c r="G1062" t="s">
        <v>705</v>
      </c>
      <c r="H1062" t="s">
        <v>3476</v>
      </c>
      <c r="I1062" t="s">
        <v>376</v>
      </c>
      <c r="J1062" t="s">
        <v>379</v>
      </c>
      <c r="K1062" t="s">
        <v>155</v>
      </c>
      <c r="L1062" s="54">
        <f>_xlfn.IFNA(_xlfn.XLOOKUP(Query1[[#This Row],[Contract Line Item Number (CLIN)]],'CPA New w POF'!$B$5:$B$3010,'CPA New w POF'!$Q$5:$Q$3010),"TBD")</f>
        <v>1179.1099999999999</v>
      </c>
    </row>
    <row r="1063" spans="1:12" x14ac:dyDescent="0.25">
      <c r="A1063" t="s">
        <v>3485</v>
      </c>
      <c r="B1063" t="str">
        <f>_xlfn.IFNA(_xlfn.XLOOKUP(Query1[[#This Row],[Contract Line Item Number (CLIN)]],'CPA New w POF'!$B$5:$B$3010,'CPA New w POF'!$C$5:$C$3010),"TBD")</f>
        <v>TSG47PWYE16.4224A</v>
      </c>
      <c r="C1063">
        <f>LEN(Query1[[#This Row],[CALCTRA Product Number]])</f>
        <v>17</v>
      </c>
      <c r="D1063" t="s">
        <v>3486</v>
      </c>
      <c r="E1063" t="s">
        <v>3487</v>
      </c>
      <c r="F1063" t="s">
        <v>356</v>
      </c>
      <c r="G1063" t="s">
        <v>1142</v>
      </c>
      <c r="H1063" t="s">
        <v>3476</v>
      </c>
      <c r="I1063" t="s">
        <v>376</v>
      </c>
      <c r="J1063" t="s">
        <v>381</v>
      </c>
      <c r="K1063" t="s">
        <v>155</v>
      </c>
      <c r="L1063" s="54">
        <f>_xlfn.IFNA(_xlfn.XLOOKUP(Query1[[#This Row],[Contract Line Item Number (CLIN)]],'CPA New w POF'!$B$5:$B$3010,'CPA New w POF'!$Q$5:$Q$3010),"TBD")</f>
        <v>59.03</v>
      </c>
    </row>
    <row r="1064" spans="1:12" x14ac:dyDescent="0.25">
      <c r="A1064" t="s">
        <v>3488</v>
      </c>
      <c r="B1064" t="str">
        <f>_xlfn.IFNA(_xlfn.XLOOKUP(Query1[[#This Row],[Contract Line Item Number (CLIN)]],'CPA New w POF'!$B$5:$B$3010,'CPA New w POF'!$C$5:$C$3010),"TBD")</f>
        <v>TSG47PWYE16.4224B</v>
      </c>
      <c r="C1064">
        <f>LEN(Query1[[#This Row],[CALCTRA Product Number]])</f>
        <v>17</v>
      </c>
      <c r="D1064" t="s">
        <v>3486</v>
      </c>
      <c r="E1064" t="s">
        <v>3489</v>
      </c>
      <c r="F1064" t="s">
        <v>356</v>
      </c>
      <c r="G1064" t="s">
        <v>1142</v>
      </c>
      <c r="H1064" t="s">
        <v>3476</v>
      </c>
      <c r="I1064" t="s">
        <v>376</v>
      </c>
      <c r="J1064" t="s">
        <v>381</v>
      </c>
      <c r="K1064" t="s">
        <v>155</v>
      </c>
      <c r="L1064" s="54">
        <f>_xlfn.IFNA(_xlfn.XLOOKUP(Query1[[#This Row],[Contract Line Item Number (CLIN)]],'CPA New w POF'!$B$5:$B$3010,'CPA New w POF'!$Q$5:$Q$3010),"TBD")</f>
        <v>59.03</v>
      </c>
    </row>
    <row r="1065" spans="1:12" x14ac:dyDescent="0.25">
      <c r="A1065" t="s">
        <v>3490</v>
      </c>
      <c r="B1065" t="str">
        <f>_xlfn.IFNA(_xlfn.XLOOKUP(Query1[[#This Row],[Contract Line Item Number (CLIN)]],'CPA New w POF'!$B$5:$B$3010,'CPA New w POF'!$C$5:$C$3010),"TBD")</f>
        <v>TSG47PWYE16.4224C</v>
      </c>
      <c r="C1065">
        <f>LEN(Query1[[#This Row],[CALCTRA Product Number]])</f>
        <v>17</v>
      </c>
      <c r="D1065" t="s">
        <v>3486</v>
      </c>
      <c r="E1065" t="s">
        <v>3491</v>
      </c>
      <c r="F1065" t="s">
        <v>356</v>
      </c>
      <c r="G1065" t="s">
        <v>1142</v>
      </c>
      <c r="H1065" t="s">
        <v>3476</v>
      </c>
      <c r="I1065" t="s">
        <v>376</v>
      </c>
      <c r="J1065" t="s">
        <v>381</v>
      </c>
      <c r="K1065" t="s">
        <v>155</v>
      </c>
      <c r="L1065" s="54">
        <f>_xlfn.IFNA(_xlfn.XLOOKUP(Query1[[#This Row],[Contract Line Item Number (CLIN)]],'CPA New w POF'!$B$5:$B$3010,'CPA New w POF'!$Q$5:$Q$3010),"TBD")</f>
        <v>59.03</v>
      </c>
    </row>
    <row r="1066" spans="1:12" x14ac:dyDescent="0.25">
      <c r="A1066" t="s">
        <v>3493</v>
      </c>
      <c r="B1066" t="str">
        <f>_xlfn.IFNA(_xlfn.XLOOKUP(Query1[[#This Row],[Contract Line Item Number (CLIN)]],'CPA New w POF'!$B$5:$B$3010,'CPA New w POF'!$C$5:$C$3010),"TBD")</f>
        <v>TSR10PBWX86.6224A</v>
      </c>
      <c r="C1066">
        <f>LEN(Query1[[#This Row],[CALCTRA Product Number]])</f>
        <v>17</v>
      </c>
      <c r="D1066" t="s">
        <v>3494</v>
      </c>
      <c r="E1066" t="s">
        <v>3495</v>
      </c>
      <c r="F1066" t="s">
        <v>356</v>
      </c>
      <c r="G1066" t="s">
        <v>3496</v>
      </c>
      <c r="H1066" t="s">
        <v>153</v>
      </c>
      <c r="I1066" t="s">
        <v>154</v>
      </c>
      <c r="J1066" t="s">
        <v>378</v>
      </c>
      <c r="K1066" t="s">
        <v>155</v>
      </c>
      <c r="L1066" s="54">
        <f>_xlfn.IFNA(_xlfn.XLOOKUP(Query1[[#This Row],[Contract Line Item Number (CLIN)]],'CPA New w POF'!$B$5:$B$3010,'CPA New w POF'!$Q$5:$Q$3010),"TBD")</f>
        <v>289.17</v>
      </c>
    </row>
    <row r="1067" spans="1:12" x14ac:dyDescent="0.25">
      <c r="A1067" t="s">
        <v>3497</v>
      </c>
      <c r="B1067" t="str">
        <f>_xlfn.IFNA(_xlfn.XLOOKUP(Query1[[#This Row],[Contract Line Item Number (CLIN)]],'CPA New w POF'!$B$5:$B$3010,'CPA New w POF'!$C$5:$C$3010),"TBD")</f>
        <v>TSR11PBWX88.1122A</v>
      </c>
      <c r="C1067">
        <f>LEN(Query1[[#This Row],[CALCTRA Product Number]])</f>
        <v>17</v>
      </c>
      <c r="D1067" t="s">
        <v>3498</v>
      </c>
      <c r="E1067" t="s">
        <v>3499</v>
      </c>
      <c r="F1067" t="s">
        <v>356</v>
      </c>
      <c r="G1067" t="s">
        <v>3500</v>
      </c>
      <c r="H1067" t="s">
        <v>153</v>
      </c>
      <c r="I1067" t="s">
        <v>154</v>
      </c>
      <c r="J1067" t="s">
        <v>379</v>
      </c>
      <c r="K1067" t="s">
        <v>155</v>
      </c>
      <c r="L1067" s="54">
        <f>_xlfn.IFNA(_xlfn.XLOOKUP(Query1[[#This Row],[Contract Line Item Number (CLIN)]],'CPA New w POF'!$B$5:$B$3010,'CPA New w POF'!$Q$5:$Q$3010),"TBD")</f>
        <v>470.56</v>
      </c>
    </row>
    <row r="1068" spans="1:12" x14ac:dyDescent="0.25">
      <c r="A1068" t="s">
        <v>3501</v>
      </c>
      <c r="B1068" t="str">
        <f>_xlfn.IFNA(_xlfn.XLOOKUP(Query1[[#This Row],[Contract Line Item Number (CLIN)]],'CPA New w POF'!$B$5:$B$3010,'CPA New w POF'!$C$5:$C$3010),"TBD")</f>
        <v>TSR12PBWX88.1182A</v>
      </c>
      <c r="C1068">
        <f>LEN(Query1[[#This Row],[CALCTRA Product Number]])</f>
        <v>17</v>
      </c>
      <c r="D1068" t="s">
        <v>3502</v>
      </c>
      <c r="E1068" t="s">
        <v>3503</v>
      </c>
      <c r="F1068" t="s">
        <v>356</v>
      </c>
      <c r="G1068" t="s">
        <v>3504</v>
      </c>
      <c r="H1068" t="s">
        <v>153</v>
      </c>
      <c r="I1068" t="s">
        <v>154</v>
      </c>
      <c r="J1068" t="s">
        <v>379</v>
      </c>
      <c r="K1068" t="s">
        <v>155</v>
      </c>
      <c r="L1068" s="54">
        <f>_xlfn.IFNA(_xlfn.XLOOKUP(Query1[[#This Row],[Contract Line Item Number (CLIN)]],'CPA New w POF'!$B$5:$B$3010,'CPA New w POF'!$Q$5:$Q$3010),"TBD")</f>
        <v>498.9</v>
      </c>
    </row>
    <row r="1069" spans="1:12" x14ac:dyDescent="0.25">
      <c r="A1069" t="s">
        <v>3505</v>
      </c>
      <c r="B1069" t="str">
        <f>_xlfn.IFNA(_xlfn.XLOOKUP(Query1[[#This Row],[Contract Line Item Number (CLIN)]],'CPA New w POF'!$B$5:$B$3010,'CPA New w POF'!$C$5:$C$3010),"TBD")</f>
        <v>TSR13PBWX88.4810A</v>
      </c>
      <c r="C1069">
        <f>LEN(Query1[[#This Row],[CALCTRA Product Number]])</f>
        <v>17</v>
      </c>
      <c r="D1069" t="s">
        <v>3506</v>
      </c>
      <c r="E1069" t="s">
        <v>3507</v>
      </c>
      <c r="F1069" t="s">
        <v>356</v>
      </c>
      <c r="G1069" t="s">
        <v>3508</v>
      </c>
      <c r="H1069" t="s">
        <v>153</v>
      </c>
      <c r="I1069" t="s">
        <v>154</v>
      </c>
      <c r="J1069" t="s">
        <v>388</v>
      </c>
      <c r="K1069" t="s">
        <v>155</v>
      </c>
      <c r="L1069" s="54">
        <f>_xlfn.IFNA(_xlfn.XLOOKUP(Query1[[#This Row],[Contract Line Item Number (CLIN)]],'CPA New w POF'!$B$5:$B$3010,'CPA New w POF'!$Q$5:$Q$3010),"TBD")</f>
        <v>40.89</v>
      </c>
    </row>
    <row r="1070" spans="1:12" x14ac:dyDescent="0.25">
      <c r="A1070" t="s">
        <v>3509</v>
      </c>
      <c r="B1070" t="str">
        <f>_xlfn.IFNA(_xlfn.XLOOKUP(Query1[[#This Row],[Contract Line Item Number (CLIN)]],'CPA New w POF'!$B$5:$B$3010,'CPA New w POF'!$C$5:$C$3010),"TBD")</f>
        <v>TSR15PBWX86.1824A</v>
      </c>
      <c r="C1070">
        <f>LEN(Query1[[#This Row],[CALCTRA Product Number]])</f>
        <v>17</v>
      </c>
      <c r="D1070" t="s">
        <v>3510</v>
      </c>
      <c r="E1070" t="s">
        <v>329</v>
      </c>
      <c r="F1070" t="s">
        <v>356</v>
      </c>
      <c r="G1070" t="s">
        <v>1208</v>
      </c>
      <c r="H1070" t="s">
        <v>153</v>
      </c>
      <c r="I1070" t="s">
        <v>154</v>
      </c>
      <c r="J1070" t="s">
        <v>381</v>
      </c>
      <c r="K1070" t="s">
        <v>155</v>
      </c>
      <c r="L1070" s="54">
        <f>_xlfn.IFNA(_xlfn.XLOOKUP(Query1[[#This Row],[Contract Line Item Number (CLIN)]],'CPA New w POF'!$B$5:$B$3010,'CPA New w POF'!$Q$5:$Q$3010),"TBD")</f>
        <v>28.42</v>
      </c>
    </row>
    <row r="1071" spans="1:12" x14ac:dyDescent="0.25">
      <c r="A1071" t="s">
        <v>3511</v>
      </c>
      <c r="B1071" t="str">
        <f>_xlfn.IFNA(_xlfn.XLOOKUP(Query1[[#This Row],[Contract Line Item Number (CLIN)]],'CPA New w POF'!$B$5:$B$3010,'CPA New w POF'!$C$5:$C$3010),"TBD")</f>
        <v>TSR15PBWX86.1818A</v>
      </c>
      <c r="C1071">
        <f>LEN(Query1[[#This Row],[CALCTRA Product Number]])</f>
        <v>17</v>
      </c>
      <c r="D1071" t="s">
        <v>3512</v>
      </c>
      <c r="E1071" t="s">
        <v>3513</v>
      </c>
      <c r="F1071" t="s">
        <v>356</v>
      </c>
      <c r="G1071" t="s">
        <v>525</v>
      </c>
      <c r="H1071" t="s">
        <v>153</v>
      </c>
      <c r="I1071" t="s">
        <v>154</v>
      </c>
      <c r="J1071" t="s">
        <v>381</v>
      </c>
      <c r="K1071" t="s">
        <v>155</v>
      </c>
      <c r="L1071" s="54">
        <f>_xlfn.IFNA(_xlfn.XLOOKUP(Query1[[#This Row],[Contract Line Item Number (CLIN)]],'CPA New w POF'!$B$5:$B$3010,'CPA New w POF'!$Q$5:$Q$3010),"TBD")</f>
        <v>21.91</v>
      </c>
    </row>
    <row r="1072" spans="1:12" x14ac:dyDescent="0.25">
      <c r="A1072" t="s">
        <v>3514</v>
      </c>
      <c r="B1072" t="str">
        <f>_xlfn.IFNA(_xlfn.XLOOKUP(Query1[[#This Row],[Contract Line Item Number (CLIN)]],'CPA New w POF'!$B$5:$B$3010,'CPA New w POF'!$C$5:$C$3010),"TBD")</f>
        <v>TSR17PBWX88.1204A</v>
      </c>
      <c r="C1072">
        <f>LEN(Query1[[#This Row],[CALCTRA Product Number]])</f>
        <v>17</v>
      </c>
      <c r="D1072" t="s">
        <v>3515</v>
      </c>
      <c r="E1072" t="s">
        <v>3516</v>
      </c>
      <c r="F1072" t="s">
        <v>356</v>
      </c>
      <c r="G1072" t="s">
        <v>3517</v>
      </c>
      <c r="H1072" t="s">
        <v>153</v>
      </c>
      <c r="I1072" t="s">
        <v>154</v>
      </c>
      <c r="J1072" t="s">
        <v>379</v>
      </c>
      <c r="K1072" t="s">
        <v>155</v>
      </c>
      <c r="L1072" s="54">
        <f>_xlfn.IFNA(_xlfn.XLOOKUP(Query1[[#This Row],[Contract Line Item Number (CLIN)]],'CPA New w POF'!$B$5:$B$3010,'CPA New w POF'!$Q$5:$Q$3010),"TBD")</f>
        <v>793.66</v>
      </c>
    </row>
    <row r="1073" spans="1:12" x14ac:dyDescent="0.25">
      <c r="A1073" t="s">
        <v>3518</v>
      </c>
      <c r="B1073" t="str">
        <f>_xlfn.IFNA(_xlfn.XLOOKUP(Query1[[#This Row],[Contract Line Item Number (CLIN)]],'CPA New w POF'!$B$5:$B$3010,'CPA New w POF'!$C$5:$C$3010),"TBD")</f>
        <v>TSR18PRWX86.3624A</v>
      </c>
      <c r="C1073">
        <f>LEN(Query1[[#This Row],[CALCTRA Product Number]])</f>
        <v>17</v>
      </c>
      <c r="D1073" t="s">
        <v>3519</v>
      </c>
      <c r="E1073" t="s">
        <v>3520</v>
      </c>
      <c r="F1073" t="s">
        <v>356</v>
      </c>
      <c r="G1073" t="s">
        <v>470</v>
      </c>
      <c r="H1073" t="s">
        <v>1840</v>
      </c>
      <c r="I1073" t="s">
        <v>154</v>
      </c>
      <c r="J1073" t="s">
        <v>381</v>
      </c>
      <c r="K1073" t="s">
        <v>155</v>
      </c>
      <c r="L1073" s="54">
        <f>_xlfn.IFNA(_xlfn.XLOOKUP(Query1[[#This Row],[Contract Line Item Number (CLIN)]],'CPA New w POF'!$B$5:$B$3010,'CPA New w POF'!$Q$5:$Q$3010),"TBD")</f>
        <v>51.09</v>
      </c>
    </row>
    <row r="1074" spans="1:12" x14ac:dyDescent="0.25">
      <c r="A1074" t="s">
        <v>3521</v>
      </c>
      <c r="B1074" t="str">
        <f>_xlfn.IFNA(_xlfn.XLOOKUP(Query1[[#This Row],[Contract Line Item Number (CLIN)]],'CPA New w POF'!$B$5:$B$3010,'CPA New w POF'!$C$5:$C$3010),"TBD")</f>
        <v>TSR19PRWX86.6048A</v>
      </c>
      <c r="C1074">
        <f>LEN(Query1[[#This Row],[CALCTRA Product Number]])</f>
        <v>17</v>
      </c>
      <c r="D1074" t="s">
        <v>3522</v>
      </c>
      <c r="E1074" t="s">
        <v>3523</v>
      </c>
      <c r="F1074" t="s">
        <v>356</v>
      </c>
      <c r="G1074" t="s">
        <v>725</v>
      </c>
      <c r="H1074" t="s">
        <v>1840</v>
      </c>
      <c r="I1074" t="s">
        <v>154</v>
      </c>
      <c r="J1074" t="s">
        <v>378</v>
      </c>
      <c r="K1074" t="s">
        <v>155</v>
      </c>
      <c r="L1074" s="54">
        <f>_xlfn.IFNA(_xlfn.XLOOKUP(Query1[[#This Row],[Contract Line Item Number (CLIN)]],'CPA New w POF'!$B$5:$B$3010,'CPA New w POF'!$Q$5:$Q$3010),"TBD")</f>
        <v>167.86</v>
      </c>
    </row>
    <row r="1075" spans="1:12" x14ac:dyDescent="0.25">
      <c r="A1075" t="s">
        <v>3525</v>
      </c>
      <c r="B1075" t="str">
        <f>_xlfn.IFNA(_xlfn.XLOOKUP(Query1[[#This Row],[Contract Line Item Number (CLIN)]],'CPA New w POF'!$B$5:$B$3010,'CPA New w POF'!$C$5:$C$3010),"TBD")</f>
        <v>TSR20PBWX88.4830A</v>
      </c>
      <c r="C1075">
        <f>LEN(Query1[[#This Row],[CALCTRA Product Number]])</f>
        <v>17</v>
      </c>
      <c r="D1075" t="s">
        <v>3526</v>
      </c>
      <c r="E1075" t="s">
        <v>3527</v>
      </c>
      <c r="F1075" t="s">
        <v>356</v>
      </c>
      <c r="G1075" t="s">
        <v>395</v>
      </c>
      <c r="H1075" t="s">
        <v>153</v>
      </c>
      <c r="I1075" t="s">
        <v>154</v>
      </c>
      <c r="J1075" t="s">
        <v>388</v>
      </c>
      <c r="K1075" t="s">
        <v>155</v>
      </c>
      <c r="L1075" s="54">
        <f>_xlfn.IFNA(_xlfn.XLOOKUP(Query1[[#This Row],[Contract Line Item Number (CLIN)]],'CPA New w POF'!$B$5:$B$3010,'CPA New w POF'!$Q$5:$Q$3010),"TBD")</f>
        <v>91.9</v>
      </c>
    </row>
    <row r="1076" spans="1:12" x14ac:dyDescent="0.25">
      <c r="A1076" t="s">
        <v>3528</v>
      </c>
      <c r="B1076" t="str">
        <f>_xlfn.IFNA(_xlfn.XLOOKUP(Query1[[#This Row],[Contract Line Item Number (CLIN)]],'CPA New w POF'!$B$5:$B$3010,'CPA New w POF'!$C$5:$C$3010),"TBD")</f>
        <v>TSR25PBWX88.8442A</v>
      </c>
      <c r="C1076">
        <f>LEN(Query1[[#This Row],[CALCTRA Product Number]])</f>
        <v>17</v>
      </c>
      <c r="D1076" t="s">
        <v>3529</v>
      </c>
      <c r="E1076" t="s">
        <v>3530</v>
      </c>
      <c r="F1076" t="s">
        <v>356</v>
      </c>
      <c r="G1076" t="s">
        <v>3224</v>
      </c>
      <c r="H1076" t="s">
        <v>153</v>
      </c>
      <c r="I1076" t="s">
        <v>154</v>
      </c>
      <c r="J1076" t="s">
        <v>379</v>
      </c>
      <c r="K1076" t="s">
        <v>155</v>
      </c>
      <c r="L1076" s="54">
        <f>_xlfn.IFNA(_xlfn.XLOOKUP(Query1[[#This Row],[Contract Line Item Number (CLIN)]],'CPA New w POF'!$B$5:$B$3010,'CPA New w POF'!$Q$5:$Q$3010),"TBD")</f>
        <v>555.59</v>
      </c>
    </row>
    <row r="1077" spans="1:12" x14ac:dyDescent="0.25">
      <c r="A1077" t="s">
        <v>3531</v>
      </c>
      <c r="B1077" t="str">
        <f>_xlfn.IFNA(_xlfn.XLOOKUP(Query1[[#This Row],[Contract Line Item Number (CLIN)]],'CPA New w POF'!$B$5:$B$3010,'CPA New w POF'!$C$5:$C$3010),"TBD")</f>
        <v>TSR25PBWX88.1085A</v>
      </c>
      <c r="C1077">
        <f>LEN(Query1[[#This Row],[CALCTRA Product Number]])</f>
        <v>17</v>
      </c>
      <c r="D1077" t="s">
        <v>3529</v>
      </c>
      <c r="E1077" t="s">
        <v>3530</v>
      </c>
      <c r="F1077" t="s">
        <v>356</v>
      </c>
      <c r="G1077" t="s">
        <v>3223</v>
      </c>
      <c r="H1077" t="s">
        <v>153</v>
      </c>
      <c r="I1077" t="s">
        <v>154</v>
      </c>
      <c r="J1077" t="s">
        <v>379</v>
      </c>
      <c r="K1077" t="s">
        <v>155</v>
      </c>
      <c r="L1077" s="54">
        <f>_xlfn.IFNA(_xlfn.XLOOKUP(Query1[[#This Row],[Contract Line Item Number (CLIN)]],'CPA New w POF'!$B$5:$B$3010,'CPA New w POF'!$Q$5:$Q$3010),"TBD")</f>
        <v>929.7</v>
      </c>
    </row>
    <row r="1078" spans="1:12" x14ac:dyDescent="0.25">
      <c r="A1078" t="s">
        <v>3532</v>
      </c>
      <c r="B1078" t="str">
        <f>_xlfn.IFNA(_xlfn.XLOOKUP(Query1[[#This Row],[Contract Line Item Number (CLIN)]],'CPA New w POF'!$B$5:$B$3010,'CPA New w POF'!$C$5:$C$3010),"TBD")</f>
        <v>TSR26PBWX86.3024A</v>
      </c>
      <c r="C1078">
        <f>LEN(Query1[[#This Row],[CALCTRA Product Number]])</f>
        <v>17</v>
      </c>
      <c r="D1078" t="s">
        <v>57</v>
      </c>
      <c r="E1078" t="s">
        <v>337</v>
      </c>
      <c r="F1078" t="s">
        <v>356</v>
      </c>
      <c r="G1078" t="s">
        <v>613</v>
      </c>
      <c r="H1078" t="s">
        <v>153</v>
      </c>
      <c r="I1078" t="s">
        <v>154</v>
      </c>
      <c r="J1078" t="s">
        <v>381</v>
      </c>
      <c r="K1078" t="s">
        <v>155</v>
      </c>
      <c r="L1078" s="54">
        <f>_xlfn.IFNA(_xlfn.XLOOKUP(Query1[[#This Row],[Contract Line Item Number (CLIN)]],'CPA New w POF'!$B$5:$B$3010,'CPA New w POF'!$Q$5:$Q$3010),"TBD")</f>
        <v>43.16</v>
      </c>
    </row>
    <row r="1079" spans="1:12" x14ac:dyDescent="0.25">
      <c r="A1079" t="s">
        <v>3533</v>
      </c>
      <c r="B1079" t="str">
        <f>_xlfn.IFNA(_xlfn.XLOOKUP(Query1[[#This Row],[Contract Line Item Number (CLIN)]],'CPA New w POF'!$B$5:$B$3010,'CPA New w POF'!$C$5:$C$3010),"TBD")</f>
        <v>TSR39PBWX86.4224A</v>
      </c>
      <c r="C1079">
        <f>LEN(Query1[[#This Row],[CALCTRA Product Number]])</f>
        <v>17</v>
      </c>
      <c r="D1079" t="s">
        <v>3534</v>
      </c>
      <c r="E1079" t="s">
        <v>3535</v>
      </c>
      <c r="F1079" t="s">
        <v>356</v>
      </c>
      <c r="G1079" t="s">
        <v>1142</v>
      </c>
      <c r="H1079" t="s">
        <v>153</v>
      </c>
      <c r="I1079" t="s">
        <v>154</v>
      </c>
      <c r="J1079" t="s">
        <v>381</v>
      </c>
      <c r="K1079" t="s">
        <v>155</v>
      </c>
      <c r="L1079" s="54">
        <f>_xlfn.IFNA(_xlfn.XLOOKUP(Query1[[#This Row],[Contract Line Item Number (CLIN)]],'CPA New w POF'!$B$5:$B$3010,'CPA New w POF'!$Q$5:$Q$3010),"TBD")</f>
        <v>56.77</v>
      </c>
    </row>
    <row r="1080" spans="1:12" x14ac:dyDescent="0.25">
      <c r="A1080" t="s">
        <v>3539</v>
      </c>
      <c r="B1080" t="str">
        <f>_xlfn.IFNA(_xlfn.XLOOKUP(Query1[[#This Row],[Contract Line Item Number (CLIN)]],'CPA New w POF'!$B$5:$B$3010,'CPA New w POF'!$C$5:$C$3010),"TBD")</f>
        <v>TSR40PBWX86.6078A</v>
      </c>
      <c r="C1080">
        <f>LEN(Query1[[#This Row],[CALCTRA Product Number]])</f>
        <v>17</v>
      </c>
      <c r="D1080" t="s">
        <v>3537</v>
      </c>
      <c r="E1080" t="s">
        <v>3538</v>
      </c>
      <c r="F1080" t="s">
        <v>356</v>
      </c>
      <c r="G1080" t="s">
        <v>908</v>
      </c>
      <c r="H1080" t="s">
        <v>153</v>
      </c>
      <c r="I1080" t="s">
        <v>154</v>
      </c>
      <c r="J1080" t="s">
        <v>378</v>
      </c>
      <c r="K1080" t="s">
        <v>155</v>
      </c>
      <c r="L1080" s="54">
        <f>_xlfn.IFNA(_xlfn.XLOOKUP(Query1[[#This Row],[Contract Line Item Number (CLIN)]],'CPA New w POF'!$B$5:$B$3010,'CPA New w POF'!$Q$5:$Q$3010),"TBD")</f>
        <v>328.85</v>
      </c>
    </row>
    <row r="1081" spans="1:12" x14ac:dyDescent="0.25">
      <c r="A1081" t="s">
        <v>3540</v>
      </c>
      <c r="B1081" t="str">
        <f>_xlfn.IFNA(_xlfn.XLOOKUP(Query1[[#This Row],[Contract Line Item Number (CLIN)]],'CPA New w POF'!$B$5:$B$3010,'CPA New w POF'!$C$5:$C$3010),"TBD")</f>
        <v>TSR41PBWX88.8448A</v>
      </c>
      <c r="C1081">
        <f>LEN(Query1[[#This Row],[CALCTRA Product Number]])</f>
        <v>17</v>
      </c>
      <c r="D1081" t="s">
        <v>3541</v>
      </c>
      <c r="E1081" t="s">
        <v>3542</v>
      </c>
      <c r="F1081" t="s">
        <v>356</v>
      </c>
      <c r="G1081" t="s">
        <v>550</v>
      </c>
      <c r="H1081" t="s">
        <v>153</v>
      </c>
      <c r="I1081" t="s">
        <v>154</v>
      </c>
      <c r="J1081" t="s">
        <v>379</v>
      </c>
      <c r="K1081" t="s">
        <v>155</v>
      </c>
      <c r="L1081" s="54">
        <f>_xlfn.IFNA(_xlfn.XLOOKUP(Query1[[#This Row],[Contract Line Item Number (CLIN)]],'CPA New w POF'!$B$5:$B$3010,'CPA New w POF'!$Q$5:$Q$3010),"TBD")</f>
        <v>671.22</v>
      </c>
    </row>
    <row r="1082" spans="1:12" x14ac:dyDescent="0.25">
      <c r="A1082" t="s">
        <v>3543</v>
      </c>
      <c r="B1082" t="str">
        <f>_xlfn.IFNA(_xlfn.XLOOKUP(Query1[[#This Row],[Contract Line Item Number (CLIN)]],'CPA New w POF'!$B$5:$B$3010,'CPA New w POF'!$C$5:$C$3010),"TBD")</f>
        <v>TSR42PBWX88.5454A</v>
      </c>
      <c r="C1082">
        <f>LEN(Query1[[#This Row],[CALCTRA Product Number]])</f>
        <v>17</v>
      </c>
      <c r="D1082" t="s">
        <v>3544</v>
      </c>
      <c r="E1082" t="s">
        <v>3545</v>
      </c>
      <c r="F1082" t="s">
        <v>356</v>
      </c>
      <c r="G1082" t="s">
        <v>3546</v>
      </c>
      <c r="H1082" t="s">
        <v>153</v>
      </c>
      <c r="I1082" t="s">
        <v>154</v>
      </c>
      <c r="J1082" t="s">
        <v>388</v>
      </c>
      <c r="K1082" t="s">
        <v>155</v>
      </c>
      <c r="L1082" s="54">
        <f>_xlfn.IFNA(_xlfn.XLOOKUP(Query1[[#This Row],[Contract Line Item Number (CLIN)]],'CPA New w POF'!$B$5:$B$3010,'CPA New w POF'!$Q$5:$Q$3010),"TBD")</f>
        <v>170.14</v>
      </c>
    </row>
    <row r="1083" spans="1:12" x14ac:dyDescent="0.25">
      <c r="A1083" t="s">
        <v>3547</v>
      </c>
      <c r="B1083" t="str">
        <f>_xlfn.IFNA(_xlfn.XLOOKUP(Query1[[#This Row],[Contract Line Item Number (CLIN)]],'CPA New w POF'!$B$5:$B$3010,'CPA New w POF'!$C$5:$C$3010),"TBD")</f>
        <v>TSR43PBWX86.1824A</v>
      </c>
      <c r="C1083">
        <f>LEN(Query1[[#This Row],[CALCTRA Product Number]])</f>
        <v>17</v>
      </c>
      <c r="D1083" t="s">
        <v>107</v>
      </c>
      <c r="E1083" t="s">
        <v>339</v>
      </c>
      <c r="F1083" t="s">
        <v>356</v>
      </c>
      <c r="G1083" t="s">
        <v>1208</v>
      </c>
      <c r="H1083" t="s">
        <v>153</v>
      </c>
      <c r="I1083" t="s">
        <v>154</v>
      </c>
      <c r="J1083" t="s">
        <v>381</v>
      </c>
      <c r="K1083" t="s">
        <v>155</v>
      </c>
      <c r="L1083" s="54">
        <f>_xlfn.IFNA(_xlfn.XLOOKUP(Query1[[#This Row],[Contract Line Item Number (CLIN)]],'CPA New w POF'!$B$5:$B$3010,'CPA New w POF'!$Q$5:$Q$3010),"TBD")</f>
        <v>28.42</v>
      </c>
    </row>
    <row r="1084" spans="1:12" x14ac:dyDescent="0.25">
      <c r="A1084" t="s">
        <v>3548</v>
      </c>
      <c r="B1084" t="str">
        <f>_xlfn.IFNA(_xlfn.XLOOKUP(Query1[[#This Row],[Contract Line Item Number (CLIN)]],'CPA New w POF'!$B$5:$B$3010,'CPA New w POF'!$C$5:$C$3010),"TBD")</f>
        <v>TSR44PBWX86.7242A</v>
      </c>
      <c r="C1084">
        <f>LEN(Query1[[#This Row],[CALCTRA Product Number]])</f>
        <v>17</v>
      </c>
      <c r="D1084" t="s">
        <v>3549</v>
      </c>
      <c r="E1084" t="s">
        <v>3550</v>
      </c>
      <c r="F1084" t="s">
        <v>356</v>
      </c>
      <c r="G1084" t="s">
        <v>2735</v>
      </c>
      <c r="H1084" t="s">
        <v>153</v>
      </c>
      <c r="I1084" t="s">
        <v>154</v>
      </c>
      <c r="J1084" t="s">
        <v>378</v>
      </c>
      <c r="K1084" t="s">
        <v>155</v>
      </c>
      <c r="L1084" s="54">
        <f>_xlfn.IFNA(_xlfn.XLOOKUP(Query1[[#This Row],[Contract Line Item Number (CLIN)]],'CPA New w POF'!$B$5:$B$3010,'CPA New w POF'!$Q$5:$Q$3010),"TBD")</f>
        <v>503.43</v>
      </c>
    </row>
    <row r="1085" spans="1:12" x14ac:dyDescent="0.25">
      <c r="A1085" t="s">
        <v>3551</v>
      </c>
      <c r="B1085" t="str">
        <f>_xlfn.IFNA(_xlfn.XLOOKUP(Query1[[#This Row],[Contract Line Item Number (CLIN)]],'CPA New w POF'!$B$5:$B$3010,'CPA New w POF'!$C$5:$C$3010),"TBD")</f>
        <v>TSR46PBWX86.2430A</v>
      </c>
      <c r="C1085">
        <f>LEN(Query1[[#This Row],[CALCTRA Product Number]])</f>
        <v>17</v>
      </c>
      <c r="D1085" t="s">
        <v>46</v>
      </c>
      <c r="E1085" t="s">
        <v>340</v>
      </c>
      <c r="F1085" t="s">
        <v>356</v>
      </c>
      <c r="G1085" t="s">
        <v>615</v>
      </c>
      <c r="H1085" t="s">
        <v>153</v>
      </c>
      <c r="I1085" t="s">
        <v>154</v>
      </c>
      <c r="J1085" t="s">
        <v>381</v>
      </c>
      <c r="K1085" t="s">
        <v>155</v>
      </c>
      <c r="L1085" s="54">
        <f>_xlfn.IFNA(_xlfn.XLOOKUP(Query1[[#This Row],[Contract Line Item Number (CLIN)]],'CPA New w POF'!$B$5:$B$3010,'CPA New w POF'!$Q$5:$Q$3010),"TBD")</f>
        <v>43.16</v>
      </c>
    </row>
    <row r="1086" spans="1:12" x14ac:dyDescent="0.25">
      <c r="A1086" t="s">
        <v>3552</v>
      </c>
      <c r="B1086" t="str">
        <f>_xlfn.IFNA(_xlfn.XLOOKUP(Query1[[#This Row],[Contract Line Item Number (CLIN)]],'CPA New w POF'!$B$5:$B$3010,'CPA New w POF'!$C$5:$C$3010),"TBD")</f>
        <v>TSR47PBWX88.4848A</v>
      </c>
      <c r="C1086">
        <f>LEN(Query1[[#This Row],[CALCTRA Product Number]])</f>
        <v>17</v>
      </c>
      <c r="D1086" t="s">
        <v>3553</v>
      </c>
      <c r="E1086" t="s">
        <v>3554</v>
      </c>
      <c r="F1086" t="s">
        <v>356</v>
      </c>
      <c r="G1086" t="s">
        <v>374</v>
      </c>
      <c r="H1086" t="s">
        <v>153</v>
      </c>
      <c r="I1086" t="s">
        <v>154</v>
      </c>
      <c r="J1086" t="s">
        <v>388</v>
      </c>
      <c r="K1086" t="s">
        <v>155</v>
      </c>
      <c r="L1086" s="54">
        <f>_xlfn.IFNA(_xlfn.XLOOKUP(Query1[[#This Row],[Contract Line Item Number (CLIN)]],'CPA New w POF'!$B$5:$B$3010,'CPA New w POF'!$Q$5:$Q$3010),"TBD")</f>
        <v>134.99</v>
      </c>
    </row>
    <row r="1087" spans="1:12" x14ac:dyDescent="0.25">
      <c r="A1087" t="s">
        <v>3555</v>
      </c>
      <c r="B1087" t="str">
        <f>_xlfn.IFNA(_xlfn.XLOOKUP(Query1[[#This Row],[Contract Line Item Number (CLIN)]],'CPA New w POF'!$B$5:$B$3010,'CPA New w POF'!$C$5:$C$3010),"TBD")</f>
        <v>TSR48PBWX88.4848A</v>
      </c>
      <c r="C1087">
        <f>LEN(Query1[[#This Row],[CALCTRA Product Number]])</f>
        <v>17</v>
      </c>
      <c r="D1087" t="s">
        <v>3556</v>
      </c>
      <c r="E1087" t="s">
        <v>3557</v>
      </c>
      <c r="F1087" t="s">
        <v>356</v>
      </c>
      <c r="G1087" t="s">
        <v>374</v>
      </c>
      <c r="H1087" t="s">
        <v>153</v>
      </c>
      <c r="I1087" t="s">
        <v>154</v>
      </c>
      <c r="J1087" t="s">
        <v>388</v>
      </c>
      <c r="K1087" t="s">
        <v>155</v>
      </c>
      <c r="L1087" s="54">
        <f>_xlfn.IFNA(_xlfn.XLOOKUP(Query1[[#This Row],[Contract Line Item Number (CLIN)]],'CPA New w POF'!$B$5:$B$3010,'CPA New w POF'!$Q$5:$Q$3010),"TBD")</f>
        <v>134.99</v>
      </c>
    </row>
    <row r="1088" spans="1:12" x14ac:dyDescent="0.25">
      <c r="A1088" t="s">
        <v>3558</v>
      </c>
      <c r="B1088" t="str">
        <f>_xlfn.IFNA(_xlfn.XLOOKUP(Query1[[#This Row],[Contract Line Item Number (CLIN)]],'CPA New w POF'!$B$5:$B$3010,'CPA New w POF'!$C$5:$C$3010),"TBD")</f>
        <v>TSR49PRWX86.3645A</v>
      </c>
      <c r="C1088">
        <f>LEN(Query1[[#This Row],[CALCTRA Product Number]])</f>
        <v>17</v>
      </c>
      <c r="D1088" t="s">
        <v>3559</v>
      </c>
      <c r="E1088" t="s">
        <v>3560</v>
      </c>
      <c r="F1088" t="s">
        <v>356</v>
      </c>
      <c r="G1088" t="s">
        <v>2313</v>
      </c>
      <c r="H1088" t="s">
        <v>1840</v>
      </c>
      <c r="I1088" t="s">
        <v>154</v>
      </c>
      <c r="J1088" t="s">
        <v>381</v>
      </c>
      <c r="K1088" t="s">
        <v>155</v>
      </c>
      <c r="L1088" s="54">
        <f>_xlfn.IFNA(_xlfn.XLOOKUP(Query1[[#This Row],[Contract Line Item Number (CLIN)]],'CPA New w POF'!$B$5:$B$3010,'CPA New w POF'!$Q$5:$Q$3010),"TBD")</f>
        <v>89.64</v>
      </c>
    </row>
    <row r="1089" spans="1:12" x14ac:dyDescent="0.25">
      <c r="A1089" t="s">
        <v>3565</v>
      </c>
      <c r="B1089" t="str">
        <f>_xlfn.IFNA(_xlfn.XLOOKUP(Query1[[#This Row],[Contract Line Item Number (CLIN)]],'CPA New w POF'!$B$5:$B$3010,'CPA New w POF'!$C$5:$C$3010),"TBD")</f>
        <v>TSR53PBWX88.4848A</v>
      </c>
      <c r="C1089">
        <f>LEN(Query1[[#This Row],[CALCTRA Product Number]])</f>
        <v>17</v>
      </c>
      <c r="D1089" t="s">
        <v>3566</v>
      </c>
      <c r="E1089" t="s">
        <v>3567</v>
      </c>
      <c r="F1089" t="s">
        <v>356</v>
      </c>
      <c r="G1089" t="s">
        <v>374</v>
      </c>
      <c r="H1089" t="s">
        <v>153</v>
      </c>
      <c r="I1089" t="s">
        <v>154</v>
      </c>
      <c r="J1089" t="s">
        <v>388</v>
      </c>
      <c r="K1089" t="s">
        <v>155</v>
      </c>
      <c r="L1089" s="54">
        <f>_xlfn.IFNA(_xlfn.XLOOKUP(Query1[[#This Row],[Contract Line Item Number (CLIN)]],'CPA New w POF'!$B$5:$B$3010,'CPA New w POF'!$Q$5:$Q$3010),"TBD")</f>
        <v>134.99</v>
      </c>
    </row>
    <row r="1090" spans="1:12" x14ac:dyDescent="0.25">
      <c r="A1090" t="s">
        <v>3568</v>
      </c>
      <c r="B1090" t="str">
        <f>_xlfn.IFNA(_xlfn.XLOOKUP(Query1[[#This Row],[Contract Line Item Number (CLIN)]],'CPA New w POF'!$B$5:$B$3010,'CPA New w POF'!$C$5:$C$3010),"TBD")</f>
        <v>TSR53PBWX86.7272A</v>
      </c>
      <c r="C1090">
        <f>LEN(Query1[[#This Row],[CALCTRA Product Number]])</f>
        <v>17</v>
      </c>
      <c r="D1090" t="s">
        <v>3566</v>
      </c>
      <c r="E1090" t="s">
        <v>3567</v>
      </c>
      <c r="F1090" t="s">
        <v>356</v>
      </c>
      <c r="G1090" t="s">
        <v>400</v>
      </c>
      <c r="H1090" t="s">
        <v>153</v>
      </c>
      <c r="I1090" t="s">
        <v>154</v>
      </c>
      <c r="J1090" t="s">
        <v>378</v>
      </c>
      <c r="K1090" t="s">
        <v>155</v>
      </c>
      <c r="L1090" s="54">
        <f>_xlfn.IFNA(_xlfn.XLOOKUP(Query1[[#This Row],[Contract Line Item Number (CLIN)]],'CPA New w POF'!$B$5:$B$3010,'CPA New w POF'!$Q$5:$Q$3010),"TBD")</f>
        <v>816.33</v>
      </c>
    </row>
    <row r="1091" spans="1:12" x14ac:dyDescent="0.25">
      <c r="A1091" t="s">
        <v>3569</v>
      </c>
      <c r="B1091" t="str">
        <f>_xlfn.IFNA(_xlfn.XLOOKUP(Query1[[#This Row],[Contract Line Item Number (CLIN)]],'CPA New w POF'!$B$5:$B$3010,'CPA New w POF'!$C$5:$C$3010),"TBD")</f>
        <v>TSR54PBWX86.3030A</v>
      </c>
      <c r="C1091">
        <f>LEN(Query1[[#This Row],[CALCTRA Product Number]])</f>
        <v>17</v>
      </c>
      <c r="D1091" t="s">
        <v>3570</v>
      </c>
      <c r="E1091" t="s">
        <v>3571</v>
      </c>
      <c r="F1091" t="s">
        <v>356</v>
      </c>
      <c r="G1091" t="s">
        <v>421</v>
      </c>
      <c r="H1091" t="s">
        <v>153</v>
      </c>
      <c r="I1091" t="s">
        <v>154</v>
      </c>
      <c r="J1091" t="s">
        <v>381</v>
      </c>
      <c r="K1091" t="s">
        <v>155</v>
      </c>
      <c r="L1091" s="54">
        <f>_xlfn.IFNA(_xlfn.XLOOKUP(Query1[[#This Row],[Contract Line Item Number (CLIN)]],'CPA New w POF'!$B$5:$B$3010,'CPA New w POF'!$Q$5:$Q$3010),"TBD")</f>
        <v>53.36</v>
      </c>
    </row>
    <row r="1092" spans="1:12" x14ac:dyDescent="0.25">
      <c r="A1092" t="s">
        <v>3572</v>
      </c>
      <c r="B1092" t="str">
        <f>_xlfn.IFNA(_xlfn.XLOOKUP(Query1[[#This Row],[Contract Line Item Number (CLIN)]],'CPA New w POF'!$B$5:$B$3010,'CPA New w POF'!$C$5:$C$3010),"TBD")</f>
        <v>TSR54PBWX86.4242A</v>
      </c>
      <c r="C1092">
        <f>LEN(Query1[[#This Row],[CALCTRA Product Number]])</f>
        <v>17</v>
      </c>
      <c r="D1092" t="s">
        <v>3570</v>
      </c>
      <c r="E1092" t="s">
        <v>3571</v>
      </c>
      <c r="F1092" t="s">
        <v>356</v>
      </c>
      <c r="G1092" t="s">
        <v>597</v>
      </c>
      <c r="H1092" t="s">
        <v>153</v>
      </c>
      <c r="I1092" t="s">
        <v>154</v>
      </c>
      <c r="J1092" t="s">
        <v>381</v>
      </c>
      <c r="K1092" t="s">
        <v>155</v>
      </c>
      <c r="L1092" s="54">
        <f>_xlfn.IFNA(_xlfn.XLOOKUP(Query1[[#This Row],[Contract Line Item Number (CLIN)]],'CPA New w POF'!$B$5:$B$3010,'CPA New w POF'!$Q$5:$Q$3010),"TBD")</f>
        <v>93.05</v>
      </c>
    </row>
    <row r="1093" spans="1:12" x14ac:dyDescent="0.25">
      <c r="A1093" t="s">
        <v>3573</v>
      </c>
      <c r="B1093" t="str">
        <f>_xlfn.IFNA(_xlfn.XLOOKUP(Query1[[#This Row],[Contract Line Item Number (CLIN)]],'CPA New w POF'!$B$5:$B$3010,'CPA New w POF'!$C$5:$C$3010),"TBD")</f>
        <v>TSR55PBWX88.4830A</v>
      </c>
      <c r="C1093">
        <f>LEN(Query1[[#This Row],[CALCTRA Product Number]])</f>
        <v>17</v>
      </c>
      <c r="D1093" t="s">
        <v>3574</v>
      </c>
      <c r="E1093" t="s">
        <v>3575</v>
      </c>
      <c r="F1093" t="s">
        <v>356</v>
      </c>
      <c r="G1093" t="s">
        <v>395</v>
      </c>
      <c r="H1093" t="s">
        <v>153</v>
      </c>
      <c r="I1093" t="s">
        <v>154</v>
      </c>
      <c r="J1093" t="s">
        <v>388</v>
      </c>
      <c r="K1093" t="s">
        <v>155</v>
      </c>
      <c r="L1093" s="54">
        <f>_xlfn.IFNA(_xlfn.XLOOKUP(Query1[[#This Row],[Contract Line Item Number (CLIN)]],'CPA New w POF'!$B$5:$B$3010,'CPA New w POF'!$Q$5:$Q$3010),"TBD")</f>
        <v>91.9</v>
      </c>
    </row>
    <row r="1094" spans="1:12" x14ac:dyDescent="0.25">
      <c r="A1094" t="s">
        <v>3576</v>
      </c>
      <c r="B1094" t="str">
        <f>_xlfn.IFNA(_xlfn.XLOOKUP(Query1[[#This Row],[Contract Line Item Number (CLIN)]],'CPA New w POF'!$B$5:$B$3010,'CPA New w POF'!$C$5:$C$3010),"TBD")</f>
        <v>TSR55PBWX86.7242A</v>
      </c>
      <c r="C1094">
        <f>LEN(Query1[[#This Row],[CALCTRA Product Number]])</f>
        <v>17</v>
      </c>
      <c r="D1094" t="s">
        <v>3574</v>
      </c>
      <c r="E1094" t="s">
        <v>3575</v>
      </c>
      <c r="F1094" t="s">
        <v>356</v>
      </c>
      <c r="G1094" t="s">
        <v>2735</v>
      </c>
      <c r="H1094" t="s">
        <v>153</v>
      </c>
      <c r="I1094" t="s">
        <v>154</v>
      </c>
      <c r="J1094" t="s">
        <v>378</v>
      </c>
      <c r="K1094" t="s">
        <v>155</v>
      </c>
      <c r="L1094" s="54">
        <f>_xlfn.IFNA(_xlfn.XLOOKUP(Query1[[#This Row],[Contract Line Item Number (CLIN)]],'CPA New w POF'!$B$5:$B$3010,'CPA New w POF'!$Q$5:$Q$3010),"TBD")</f>
        <v>503.43</v>
      </c>
    </row>
    <row r="1095" spans="1:12" x14ac:dyDescent="0.25">
      <c r="A1095" t="s">
        <v>3583</v>
      </c>
      <c r="B1095" t="str">
        <f>_xlfn.IFNA(_xlfn.XLOOKUP(Query1[[#This Row],[Contract Line Item Number (CLIN)]],'CPA New w POF'!$B$5:$B$3010,'CPA New w POF'!$C$5:$C$3010),"TBD")</f>
        <v>TSR58PBWX86.3036A</v>
      </c>
      <c r="C1095">
        <f>LEN(Query1[[#This Row],[CALCTRA Product Number]])</f>
        <v>17</v>
      </c>
      <c r="D1095" t="s">
        <v>3584</v>
      </c>
      <c r="E1095" t="s">
        <v>3585</v>
      </c>
      <c r="F1095" t="s">
        <v>356</v>
      </c>
      <c r="G1095" t="s">
        <v>617</v>
      </c>
      <c r="H1095" t="s">
        <v>153</v>
      </c>
      <c r="I1095" t="s">
        <v>154</v>
      </c>
      <c r="J1095" t="s">
        <v>381</v>
      </c>
      <c r="K1095" t="s">
        <v>155</v>
      </c>
      <c r="L1095" s="54">
        <f>_xlfn.IFNA(_xlfn.XLOOKUP(Query1[[#This Row],[Contract Line Item Number (CLIN)]],'CPA New w POF'!$B$5:$B$3010,'CPA New w POF'!$Q$5:$Q$3010),"TBD")</f>
        <v>60.16</v>
      </c>
    </row>
    <row r="1096" spans="1:12" x14ac:dyDescent="0.25">
      <c r="A1096" t="s">
        <v>3586</v>
      </c>
      <c r="B1096" t="str">
        <f>_xlfn.IFNA(_xlfn.XLOOKUP(Query1[[#This Row],[Contract Line Item Number (CLIN)]],'CPA New w POF'!$B$5:$B$3010,'CPA New w POF'!$C$5:$C$3010),"TBD")</f>
        <v>TSR58PBWX86.3648A</v>
      </c>
      <c r="C1096">
        <f>LEN(Query1[[#This Row],[CALCTRA Product Number]])</f>
        <v>17</v>
      </c>
      <c r="D1096" t="s">
        <v>3584</v>
      </c>
      <c r="E1096" t="s">
        <v>3585</v>
      </c>
      <c r="F1096" t="s">
        <v>356</v>
      </c>
      <c r="G1096" t="s">
        <v>619</v>
      </c>
      <c r="H1096" t="s">
        <v>153</v>
      </c>
      <c r="I1096" t="s">
        <v>154</v>
      </c>
      <c r="J1096" t="s">
        <v>381</v>
      </c>
      <c r="K1096" t="s">
        <v>155</v>
      </c>
      <c r="L1096" s="54">
        <f>_xlfn.IFNA(_xlfn.XLOOKUP(Query1[[#This Row],[Contract Line Item Number (CLIN)]],'CPA New w POF'!$B$5:$B$3010,'CPA New w POF'!$Q$5:$Q$3010),"TBD")</f>
        <v>89.64</v>
      </c>
    </row>
    <row r="1097" spans="1:12" x14ac:dyDescent="0.25">
      <c r="A1097" t="s">
        <v>3592</v>
      </c>
      <c r="B1097" t="str">
        <f>_xlfn.IFNA(_xlfn.XLOOKUP(Query1[[#This Row],[Contract Line Item Number (CLIN)]],'CPA New w POF'!$B$5:$B$3010,'CPA New w POF'!$C$5:$C$3010),"TBD")</f>
        <v>TSR61PBWX86.4436A</v>
      </c>
      <c r="C1097">
        <f>LEN(Query1[[#This Row],[CALCTRA Product Number]])</f>
        <v>17</v>
      </c>
      <c r="D1097" t="s">
        <v>3593</v>
      </c>
      <c r="E1097" t="s">
        <v>3594</v>
      </c>
      <c r="F1097" t="s">
        <v>356</v>
      </c>
      <c r="G1097" t="s">
        <v>985</v>
      </c>
      <c r="H1097" t="s">
        <v>153</v>
      </c>
      <c r="I1097" t="s">
        <v>154</v>
      </c>
      <c r="J1097" t="s">
        <v>381</v>
      </c>
      <c r="K1097" t="s">
        <v>155</v>
      </c>
      <c r="L1097" s="54">
        <f>_xlfn.IFNA(_xlfn.XLOOKUP(Query1[[#This Row],[Contract Line Item Number (CLIN)]],'CPA New w POF'!$B$5:$B$3010,'CPA New w POF'!$Q$5:$Q$3010),"TBD")</f>
        <v>89.64</v>
      </c>
    </row>
    <row r="1098" spans="1:12" x14ac:dyDescent="0.25">
      <c r="A1098" t="s">
        <v>3596</v>
      </c>
      <c r="B1098" t="str">
        <f>_xlfn.IFNA(_xlfn.XLOOKUP(Query1[[#This Row],[Contract Line Item Number (CLIN)]],'CPA New w POF'!$B$5:$B$3010,'CPA New w POF'!$C$5:$C$3010),"TBD")</f>
        <v>TSR62PBWX86.1824A</v>
      </c>
      <c r="C1098">
        <f>LEN(Query1[[#This Row],[CALCTRA Product Number]])</f>
        <v>17</v>
      </c>
      <c r="D1098" t="s">
        <v>3597</v>
      </c>
      <c r="E1098" t="s">
        <v>210</v>
      </c>
      <c r="F1098" t="s">
        <v>356</v>
      </c>
      <c r="G1098" t="s">
        <v>1208</v>
      </c>
      <c r="H1098" t="s">
        <v>153</v>
      </c>
      <c r="I1098" t="s">
        <v>154</v>
      </c>
      <c r="J1098" t="s">
        <v>381</v>
      </c>
      <c r="K1098" t="s">
        <v>155</v>
      </c>
      <c r="L1098" s="54">
        <f>_xlfn.IFNA(_xlfn.XLOOKUP(Query1[[#This Row],[Contract Line Item Number (CLIN)]],'CPA New w POF'!$B$5:$B$3010,'CPA New w POF'!$Q$5:$Q$3010),"TBD")</f>
        <v>28.42</v>
      </c>
    </row>
    <row r="1099" spans="1:12" x14ac:dyDescent="0.25">
      <c r="A1099" t="s">
        <v>3598</v>
      </c>
      <c r="B1099" t="str">
        <f>_xlfn.IFNA(_xlfn.XLOOKUP(Query1[[#This Row],[Contract Line Item Number (CLIN)]],'CPA New w POF'!$B$5:$B$3010,'CPA New w POF'!$C$5:$C$3010),"TBD")</f>
        <v>TSR63PNWX86.1824A</v>
      </c>
      <c r="C1099">
        <f>LEN(Query1[[#This Row],[CALCTRA Product Number]])</f>
        <v>17</v>
      </c>
      <c r="D1099" t="s">
        <v>3599</v>
      </c>
      <c r="E1099" t="s">
        <v>3600</v>
      </c>
      <c r="F1099" t="s">
        <v>356</v>
      </c>
      <c r="G1099" t="s">
        <v>1208</v>
      </c>
      <c r="H1099" t="s">
        <v>1862</v>
      </c>
      <c r="I1099" t="s">
        <v>154</v>
      </c>
      <c r="J1099" t="s">
        <v>381</v>
      </c>
      <c r="K1099" t="s">
        <v>155</v>
      </c>
      <c r="L1099" s="54">
        <f>_xlfn.IFNA(_xlfn.XLOOKUP(Query1[[#This Row],[Contract Line Item Number (CLIN)]],'CPA New w POF'!$B$5:$B$3010,'CPA New w POF'!$Q$5:$Q$3010),"TBD")</f>
        <v>28.42</v>
      </c>
    </row>
    <row r="1100" spans="1:12" x14ac:dyDescent="0.25">
      <c r="A1100" t="s">
        <v>3604</v>
      </c>
      <c r="B1100" t="str">
        <f>_xlfn.IFNA(_xlfn.XLOOKUP(Query1[[#This Row],[Contract Line Item Number (CLIN)]],'CPA New w POF'!$B$5:$B$3010,'CPA New w POF'!$C$5:$C$3010),"TBD")</f>
        <v>TSR71PBWX86.4236A</v>
      </c>
      <c r="C1100">
        <f>LEN(Query1[[#This Row],[CALCTRA Product Number]])</f>
        <v>17</v>
      </c>
      <c r="D1100" t="s">
        <v>3605</v>
      </c>
      <c r="E1100" t="s">
        <v>3606</v>
      </c>
      <c r="F1100" t="s">
        <v>356</v>
      </c>
      <c r="G1100" t="s">
        <v>2288</v>
      </c>
      <c r="H1100" t="s">
        <v>153</v>
      </c>
      <c r="I1100" t="s">
        <v>154</v>
      </c>
      <c r="J1100" t="s">
        <v>381</v>
      </c>
      <c r="K1100" t="s">
        <v>155</v>
      </c>
      <c r="L1100" s="54">
        <f>_xlfn.IFNA(_xlfn.XLOOKUP(Query1[[#This Row],[Contract Line Item Number (CLIN)]],'CPA New w POF'!$B$5:$B$3010,'CPA New w POF'!$Q$5:$Q$3010),"TBD")</f>
        <v>85.11</v>
      </c>
    </row>
    <row r="1101" spans="1:12" x14ac:dyDescent="0.25">
      <c r="A1101" t="s">
        <v>3607</v>
      </c>
      <c r="B1101" t="str">
        <f>_xlfn.IFNA(_xlfn.XLOOKUP(Query1[[#This Row],[Contract Line Item Number (CLIN)]],'CPA New w POF'!$B$5:$B$3010,'CPA New w POF'!$C$5:$C$3010),"TBD")</f>
        <v>TSR81PBWX88.4820A</v>
      </c>
      <c r="C1101">
        <f>LEN(Query1[[#This Row],[CALCTRA Product Number]])</f>
        <v>17</v>
      </c>
      <c r="D1101" t="s">
        <v>3608</v>
      </c>
      <c r="E1101" t="s">
        <v>3609</v>
      </c>
      <c r="F1101" t="s">
        <v>356</v>
      </c>
      <c r="G1101" t="s">
        <v>3610</v>
      </c>
      <c r="H1101" t="s">
        <v>153</v>
      </c>
      <c r="I1101" t="s">
        <v>154</v>
      </c>
      <c r="J1101" t="s">
        <v>388</v>
      </c>
      <c r="K1101" t="s">
        <v>155</v>
      </c>
      <c r="L1101" s="54">
        <f>_xlfn.IFNA(_xlfn.XLOOKUP(Query1[[#This Row],[Contract Line Item Number (CLIN)]],'CPA New w POF'!$B$5:$B$3010,'CPA New w POF'!$Q$5:$Q$3010),"TBD")</f>
        <v>72.63</v>
      </c>
    </row>
    <row r="1102" spans="1:12" x14ac:dyDescent="0.25">
      <c r="A1102" t="s">
        <v>3611</v>
      </c>
      <c r="B1102" t="str">
        <f>_xlfn.IFNA(_xlfn.XLOOKUP(Query1[[#This Row],[Contract Line Item Number (CLIN)]],'CPA New w POF'!$B$5:$B$3010,'CPA New w POF'!$C$5:$C$3010),"TBD")</f>
        <v>TSR91PBWX86.6824A</v>
      </c>
      <c r="C1102">
        <f>LEN(Query1[[#This Row],[CALCTRA Product Number]])</f>
        <v>17</v>
      </c>
      <c r="D1102" t="s">
        <v>3612</v>
      </c>
      <c r="E1102" t="s">
        <v>3613</v>
      </c>
      <c r="F1102" t="s">
        <v>356</v>
      </c>
      <c r="G1102" t="s">
        <v>3614</v>
      </c>
      <c r="H1102" t="s">
        <v>153</v>
      </c>
      <c r="I1102" t="s">
        <v>154</v>
      </c>
      <c r="J1102" t="s">
        <v>378</v>
      </c>
      <c r="K1102" t="s">
        <v>155</v>
      </c>
      <c r="L1102" s="54">
        <f>_xlfn.IFNA(_xlfn.XLOOKUP(Query1[[#This Row],[Contract Line Item Number (CLIN)]],'CPA New w POF'!$B$5:$B$3010,'CPA New w POF'!$Q$5:$Q$3010),"TBD")</f>
        <v>289.17</v>
      </c>
    </row>
    <row r="1103" spans="1:12" x14ac:dyDescent="0.25">
      <c r="A1103" t="s">
        <v>3626</v>
      </c>
      <c r="B1103" t="str">
        <f>_xlfn.IFNA(_xlfn.XLOOKUP(Query1[[#This Row],[Contract Line Item Number (CLIN)]],'CPA New w POF'!$B$5:$B$3010,'CPA New w POF'!$C$5:$C$3010),"TBD")</f>
        <v>TSW32PBFY16.3636A</v>
      </c>
      <c r="C1103">
        <f>LEN(Query1[[#This Row],[CALCTRA Product Number]])</f>
        <v>17</v>
      </c>
      <c r="D1103" t="s">
        <v>3627</v>
      </c>
      <c r="E1103" t="s">
        <v>3628</v>
      </c>
      <c r="F1103" t="s">
        <v>356</v>
      </c>
      <c r="G1103" t="s">
        <v>380</v>
      </c>
      <c r="H1103" t="s">
        <v>375</v>
      </c>
      <c r="I1103" t="s">
        <v>376</v>
      </c>
      <c r="J1103" t="s">
        <v>381</v>
      </c>
      <c r="K1103" t="s">
        <v>155</v>
      </c>
      <c r="L1103" s="54">
        <f>_xlfn.IFNA(_xlfn.XLOOKUP(Query1[[#This Row],[Contract Line Item Number (CLIN)]],'CPA New w POF'!$B$5:$B$3010,'CPA New w POF'!$Q$5:$Q$3010),"TBD")</f>
        <v>74.900000000000006</v>
      </c>
    </row>
    <row r="1104" spans="1:12" x14ac:dyDescent="0.25">
      <c r="A1104" t="s">
        <v>3629</v>
      </c>
      <c r="B1104" t="str">
        <f>_xlfn.IFNA(_xlfn.XLOOKUP(Query1[[#This Row],[Contract Line Item Number (CLIN)]],'CPA New w POF'!$B$5:$B$3010,'CPA New w POF'!$C$5:$C$3010),"TBD")</f>
        <v>TSW32PBFY18.4848A</v>
      </c>
      <c r="C1104">
        <f>LEN(Query1[[#This Row],[CALCTRA Product Number]])</f>
        <v>17</v>
      </c>
      <c r="D1104" t="s">
        <v>3627</v>
      </c>
      <c r="E1104" t="s">
        <v>3628</v>
      </c>
      <c r="F1104" t="s">
        <v>356</v>
      </c>
      <c r="G1104" t="s">
        <v>374</v>
      </c>
      <c r="H1104" t="s">
        <v>375</v>
      </c>
      <c r="I1104" t="s">
        <v>376</v>
      </c>
      <c r="J1104" t="s">
        <v>388</v>
      </c>
      <c r="K1104" t="s">
        <v>155</v>
      </c>
      <c r="L1104" s="54">
        <f>_xlfn.IFNA(_xlfn.XLOOKUP(Query1[[#This Row],[Contract Line Item Number (CLIN)]],'CPA New w POF'!$B$5:$B$3010,'CPA New w POF'!$Q$5:$Q$3010),"TBD")</f>
        <v>140.65</v>
      </c>
    </row>
    <row r="1105" spans="1:12" x14ac:dyDescent="0.25">
      <c r="A1105" t="s">
        <v>3632</v>
      </c>
      <c r="B1105" t="str">
        <f>_xlfn.IFNA(_xlfn.XLOOKUP(Query1[[#This Row],[Contract Line Item Number (CLIN)]],'CPA New w POF'!$B$5:$B$3010,'CPA New w POF'!$C$5:$C$3010),"TBD")</f>
        <v>TSW35PBFY16.3636A</v>
      </c>
      <c r="C1105">
        <f>LEN(Query1[[#This Row],[CALCTRA Product Number]])</f>
        <v>17</v>
      </c>
      <c r="D1105" t="s">
        <v>3633</v>
      </c>
      <c r="E1105" t="s">
        <v>3634</v>
      </c>
      <c r="F1105" t="s">
        <v>356</v>
      </c>
      <c r="G1105" t="s">
        <v>380</v>
      </c>
      <c r="H1105" t="s">
        <v>375</v>
      </c>
      <c r="I1105" t="s">
        <v>376</v>
      </c>
      <c r="J1105" t="s">
        <v>381</v>
      </c>
      <c r="K1105" t="s">
        <v>155</v>
      </c>
      <c r="L1105" s="54">
        <f>_xlfn.IFNA(_xlfn.XLOOKUP(Query1[[#This Row],[Contract Line Item Number (CLIN)]],'CPA New w POF'!$B$5:$B$3010,'CPA New w POF'!$Q$5:$Q$3010),"TBD")</f>
        <v>74.900000000000006</v>
      </c>
    </row>
    <row r="1106" spans="1:12" x14ac:dyDescent="0.25">
      <c r="A1106" t="s">
        <v>3635</v>
      </c>
      <c r="B1106" t="str">
        <f>_xlfn.IFNA(_xlfn.XLOOKUP(Query1[[#This Row],[Contract Line Item Number (CLIN)]],'CPA New w POF'!$B$5:$B$3010,'CPA New w POF'!$C$5:$C$3010),"TBD")</f>
        <v>TSW37PBFY16.3030A</v>
      </c>
      <c r="C1106">
        <f>LEN(Query1[[#This Row],[CALCTRA Product Number]])</f>
        <v>17</v>
      </c>
      <c r="D1106" t="s">
        <v>3636</v>
      </c>
      <c r="E1106" t="s">
        <v>3637</v>
      </c>
      <c r="F1106" t="s">
        <v>356</v>
      </c>
      <c r="G1106" t="s">
        <v>421</v>
      </c>
      <c r="H1106" t="s">
        <v>375</v>
      </c>
      <c r="I1106" t="s">
        <v>376</v>
      </c>
      <c r="J1106" t="s">
        <v>381</v>
      </c>
      <c r="K1106" t="s">
        <v>155</v>
      </c>
      <c r="L1106" s="54">
        <f>_xlfn.IFNA(_xlfn.XLOOKUP(Query1[[#This Row],[Contract Line Item Number (CLIN)]],'CPA New w POF'!$B$5:$B$3010,'CPA New w POF'!$Q$5:$Q$3010),"TBD")</f>
        <v>55.63</v>
      </c>
    </row>
    <row r="1107" spans="1:12" x14ac:dyDescent="0.25">
      <c r="A1107" t="s">
        <v>3638</v>
      </c>
      <c r="B1107" t="str">
        <f>_xlfn.IFNA(_xlfn.XLOOKUP(Query1[[#This Row],[Contract Line Item Number (CLIN)]],'CPA New w POF'!$B$5:$B$3010,'CPA New w POF'!$C$5:$C$3010),"TBD")</f>
        <v>TSW38PBFY16.3030A</v>
      </c>
      <c r="C1107">
        <f>LEN(Query1[[#This Row],[CALCTRA Product Number]])</f>
        <v>17</v>
      </c>
      <c r="D1107" t="s">
        <v>3639</v>
      </c>
      <c r="E1107" t="s">
        <v>3640</v>
      </c>
      <c r="F1107" t="s">
        <v>356</v>
      </c>
      <c r="G1107" t="s">
        <v>421</v>
      </c>
      <c r="H1107" t="s">
        <v>375</v>
      </c>
      <c r="I1107" t="s">
        <v>376</v>
      </c>
      <c r="J1107" t="s">
        <v>381</v>
      </c>
      <c r="K1107" t="s">
        <v>155</v>
      </c>
      <c r="L1107" s="54">
        <f>_xlfn.IFNA(_xlfn.XLOOKUP(Query1[[#This Row],[Contract Line Item Number (CLIN)]],'CPA New w POF'!$B$5:$B$3010,'CPA New w POF'!$Q$5:$Q$3010),"TBD")</f>
        <v>55.63</v>
      </c>
    </row>
    <row r="1108" spans="1:12" x14ac:dyDescent="0.25">
      <c r="A1108" t="s">
        <v>3642</v>
      </c>
      <c r="B1108" t="str">
        <f>_xlfn.IFNA(_xlfn.XLOOKUP(Query1[[#This Row],[Contract Line Item Number (CLIN)]],'CPA New w POF'!$B$5:$B$3010,'CPA New w POF'!$C$5:$C$3010),"TBD")</f>
        <v>TSW41PBFY16.3636A</v>
      </c>
      <c r="C1108">
        <f>LEN(Query1[[#This Row],[CALCTRA Product Number]])</f>
        <v>17</v>
      </c>
      <c r="D1108" t="s">
        <v>3643</v>
      </c>
      <c r="E1108" t="s">
        <v>3644</v>
      </c>
      <c r="F1108" t="s">
        <v>356</v>
      </c>
      <c r="G1108" t="s">
        <v>380</v>
      </c>
      <c r="H1108" t="s">
        <v>375</v>
      </c>
      <c r="I1108" t="s">
        <v>376</v>
      </c>
      <c r="J1108" t="s">
        <v>381</v>
      </c>
      <c r="K1108" t="s">
        <v>155</v>
      </c>
      <c r="L1108" s="54">
        <f>_xlfn.IFNA(_xlfn.XLOOKUP(Query1[[#This Row],[Contract Line Item Number (CLIN)]],'CPA New w POF'!$B$5:$B$3010,'CPA New w POF'!$Q$5:$Q$3010),"TBD")</f>
        <v>74.900000000000006</v>
      </c>
    </row>
    <row r="1109" spans="1:12" x14ac:dyDescent="0.25">
      <c r="A1109" t="s">
        <v>3645</v>
      </c>
      <c r="B1109" t="str">
        <f>_xlfn.IFNA(_xlfn.XLOOKUP(Query1[[#This Row],[Contract Line Item Number (CLIN)]],'CPA New w POF'!$B$5:$B$3010,'CPA New w POF'!$C$5:$C$3010),"TBD")</f>
        <v>TSW41PBFY18.4848A</v>
      </c>
      <c r="C1109">
        <f>LEN(Query1[[#This Row],[CALCTRA Product Number]])</f>
        <v>17</v>
      </c>
      <c r="D1109" t="s">
        <v>3643</v>
      </c>
      <c r="E1109" t="s">
        <v>3644</v>
      </c>
      <c r="F1109" t="s">
        <v>356</v>
      </c>
      <c r="G1109" t="s">
        <v>374</v>
      </c>
      <c r="H1109" t="s">
        <v>375</v>
      </c>
      <c r="I1109" t="s">
        <v>376</v>
      </c>
      <c r="J1109" t="s">
        <v>388</v>
      </c>
      <c r="K1109" t="s">
        <v>155</v>
      </c>
      <c r="L1109" s="54">
        <f>_xlfn.IFNA(_xlfn.XLOOKUP(Query1[[#This Row],[Contract Line Item Number (CLIN)]],'CPA New w POF'!$B$5:$B$3010,'CPA New w POF'!$Q$5:$Q$3010),"TBD")</f>
        <v>140.65</v>
      </c>
    </row>
    <row r="1110" spans="1:12" x14ac:dyDescent="0.25">
      <c r="A1110" t="s">
        <v>3646</v>
      </c>
      <c r="B1110" t="str">
        <f>_xlfn.IFNA(_xlfn.XLOOKUP(Query1[[#This Row],[Contract Line Item Number (CLIN)]],'CPA New w POF'!$B$5:$B$3010,'CPA New w POF'!$C$5:$C$3010),"TBD")</f>
        <v>TSW41PBFY16.7272A</v>
      </c>
      <c r="C1110">
        <f>LEN(Query1[[#This Row],[CALCTRA Product Number]])</f>
        <v>17</v>
      </c>
      <c r="D1110" t="s">
        <v>3647</v>
      </c>
      <c r="E1110" t="s">
        <v>3648</v>
      </c>
      <c r="F1110" t="s">
        <v>356</v>
      </c>
      <c r="G1110" t="s">
        <v>400</v>
      </c>
      <c r="H1110" t="s">
        <v>375</v>
      </c>
      <c r="I1110" t="s">
        <v>376</v>
      </c>
      <c r="J1110" t="s">
        <v>378</v>
      </c>
      <c r="K1110" t="s">
        <v>155</v>
      </c>
      <c r="L1110" s="54">
        <f>_xlfn.IFNA(_xlfn.XLOOKUP(Query1[[#This Row],[Contract Line Item Number (CLIN)]],'CPA New w POF'!$B$5:$B$3010,'CPA New w POF'!$Q$5:$Q$3010),"TBD")</f>
        <v>816.33</v>
      </c>
    </row>
    <row r="1111" spans="1:12" x14ac:dyDescent="0.25">
      <c r="A1111" t="s">
        <v>3653</v>
      </c>
      <c r="B1111" t="str">
        <f>_xlfn.IFNA(_xlfn.XLOOKUP(Query1[[#This Row],[Contract Line Item Number (CLIN)]],'CPA New w POF'!$B$5:$B$3010,'CPA New w POF'!$C$5:$C$3010),"TBD")</f>
        <v>TSW48PBFY18.4836A</v>
      </c>
      <c r="C1111">
        <f>LEN(Query1[[#This Row],[CALCTRA Product Number]])</f>
        <v>17</v>
      </c>
      <c r="D1111" t="s">
        <v>3654</v>
      </c>
      <c r="E1111" t="s">
        <v>3655</v>
      </c>
      <c r="F1111" t="s">
        <v>356</v>
      </c>
      <c r="G1111" t="s">
        <v>580</v>
      </c>
      <c r="H1111" t="s">
        <v>375</v>
      </c>
      <c r="I1111" t="s">
        <v>376</v>
      </c>
      <c r="J1111" t="s">
        <v>388</v>
      </c>
      <c r="K1111" t="s">
        <v>155</v>
      </c>
      <c r="L1111" s="54">
        <f>_xlfn.IFNA(_xlfn.XLOOKUP(Query1[[#This Row],[Contract Line Item Number (CLIN)]],'CPA New w POF'!$B$5:$B$3010,'CPA New w POF'!$Q$5:$Q$3010),"TBD")</f>
        <v>140.65</v>
      </c>
    </row>
    <row r="1112" spans="1:12" x14ac:dyDescent="0.25">
      <c r="A1112" t="s">
        <v>3656</v>
      </c>
      <c r="B1112" t="str">
        <f>_xlfn.IFNA(_xlfn.XLOOKUP(Query1[[#This Row],[Contract Line Item Number (CLIN)]],'CPA New w POF'!$B$5:$B$3010,'CPA New w POF'!$C$5:$C$3010),"TBD")</f>
        <v>TSW48PBFY16.7254A</v>
      </c>
      <c r="C1112">
        <f>LEN(Query1[[#This Row],[CALCTRA Product Number]])</f>
        <v>17</v>
      </c>
      <c r="D1112" t="s">
        <v>3654</v>
      </c>
      <c r="E1112" t="s">
        <v>3657</v>
      </c>
      <c r="F1112" t="s">
        <v>356</v>
      </c>
      <c r="G1112" t="s">
        <v>663</v>
      </c>
      <c r="H1112" t="s">
        <v>375</v>
      </c>
      <c r="I1112" t="s">
        <v>376</v>
      </c>
      <c r="J1112" t="s">
        <v>378</v>
      </c>
      <c r="K1112" t="s">
        <v>155</v>
      </c>
      <c r="L1112" s="54">
        <f>_xlfn.IFNA(_xlfn.XLOOKUP(Query1[[#This Row],[Contract Line Item Number (CLIN)]],'CPA New w POF'!$B$5:$B$3010,'CPA New w POF'!$Q$5:$Q$3010),"TBD")</f>
        <v>612.27</v>
      </c>
    </row>
    <row r="1113" spans="1:12" x14ac:dyDescent="0.25">
      <c r="A1113" t="s">
        <v>3663</v>
      </c>
      <c r="B1113" t="str">
        <f>_xlfn.IFNA(_xlfn.XLOOKUP(Query1[[#This Row],[Contract Line Item Number (CLIN)]],'CPA New w POF'!$B$5:$B$3010,'CPA New w POF'!$C$5:$C$3010),"TBD")</f>
        <v>TSW58PBFY16.3636A</v>
      </c>
      <c r="C1113">
        <f>LEN(Query1[[#This Row],[CALCTRA Product Number]])</f>
        <v>17</v>
      </c>
      <c r="D1113" t="s">
        <v>3664</v>
      </c>
      <c r="E1113" t="s">
        <v>3665</v>
      </c>
      <c r="F1113" t="s">
        <v>356</v>
      </c>
      <c r="G1113" t="s">
        <v>380</v>
      </c>
      <c r="H1113" t="s">
        <v>375</v>
      </c>
      <c r="I1113" t="s">
        <v>376</v>
      </c>
      <c r="J1113" t="s">
        <v>381</v>
      </c>
      <c r="K1113" t="s">
        <v>155</v>
      </c>
      <c r="L1113" s="54">
        <f>_xlfn.IFNA(_xlfn.XLOOKUP(Query1[[#This Row],[Contract Line Item Number (CLIN)]],'CPA New w POF'!$B$5:$B$3010,'CPA New w POF'!$Q$5:$Q$3010),"TBD")</f>
        <v>79.44</v>
      </c>
    </row>
    <row r="1114" spans="1:12" x14ac:dyDescent="0.25">
      <c r="A1114" t="s">
        <v>3674</v>
      </c>
      <c r="B1114" t="str">
        <f>_xlfn.IFNA(_xlfn.XLOOKUP(Query1[[#This Row],[Contract Line Item Number (CLIN)]],'CPA New w POF'!$B$5:$B$3010,'CPA New w POF'!$C$5:$C$3010),"TBD")</f>
        <v>TW101PBFY16.0030A</v>
      </c>
      <c r="C1114">
        <f>LEN(Query1[[#This Row],[CALCTRA Product Number]])</f>
        <v>17</v>
      </c>
      <c r="D1114" t="s">
        <v>3672</v>
      </c>
      <c r="E1114" t="s">
        <v>3673</v>
      </c>
      <c r="F1114" t="s">
        <v>356</v>
      </c>
      <c r="G1114" t="s">
        <v>3675</v>
      </c>
      <c r="H1114" t="s">
        <v>375</v>
      </c>
      <c r="I1114" t="s">
        <v>376</v>
      </c>
      <c r="J1114" t="s">
        <v>381</v>
      </c>
      <c r="K1114" t="s">
        <v>155</v>
      </c>
      <c r="L1114" s="54">
        <f>_xlfn.IFNA(_xlfn.XLOOKUP(Query1[[#This Row],[Contract Line Item Number (CLIN)]],'CPA New w POF'!$B$5:$B$3010,'CPA New w POF'!$Q$5:$Q$3010),"TBD")</f>
        <v>69.23</v>
      </c>
    </row>
    <row r="1115" spans="1:12" x14ac:dyDescent="0.25">
      <c r="A1115" t="s">
        <v>3676</v>
      </c>
      <c r="B1115" t="str">
        <f>_xlfn.IFNA(_xlfn.XLOOKUP(Query1[[#This Row],[Contract Line Item Number (CLIN)]],'CPA New w POF'!$B$5:$B$3010,'CPA New w POF'!$C$5:$C$3010),"TBD")</f>
        <v>TW101PBFY18.0048A</v>
      </c>
      <c r="C1115">
        <f>LEN(Query1[[#This Row],[CALCTRA Product Number]])</f>
        <v>17</v>
      </c>
      <c r="D1115" t="s">
        <v>3672</v>
      </c>
      <c r="E1115" t="s">
        <v>3673</v>
      </c>
      <c r="F1115" t="s">
        <v>356</v>
      </c>
      <c r="G1115" t="s">
        <v>3677</v>
      </c>
      <c r="H1115" t="s">
        <v>375</v>
      </c>
      <c r="I1115" t="s">
        <v>376</v>
      </c>
      <c r="J1115" t="s">
        <v>388</v>
      </c>
      <c r="K1115" t="s">
        <v>155</v>
      </c>
      <c r="L1115" s="54">
        <f>_xlfn.IFNA(_xlfn.XLOOKUP(Query1[[#This Row],[Contract Line Item Number (CLIN)]],'CPA New w POF'!$B$5:$B$3010,'CPA New w POF'!$Q$5:$Q$3010),"TBD")</f>
        <v>171.26</v>
      </c>
    </row>
    <row r="1116" spans="1:12" x14ac:dyDescent="0.25">
      <c r="A1116" t="s">
        <v>3678</v>
      </c>
      <c r="B1116" t="str">
        <f>_xlfn.IFNA(_xlfn.XLOOKUP(Query1[[#This Row],[Contract Line Item Number (CLIN)]],'CPA New w POF'!$B$5:$B$3010,'CPA New w POF'!$C$5:$C$3010),"TBD")</f>
        <v>TW101PBFY16.0024A</v>
      </c>
      <c r="C1116">
        <f>LEN(Query1[[#This Row],[CALCTRA Product Number]])</f>
        <v>17</v>
      </c>
      <c r="D1116" t="s">
        <v>3672</v>
      </c>
      <c r="E1116" t="s">
        <v>3673</v>
      </c>
      <c r="F1116" t="s">
        <v>356</v>
      </c>
      <c r="G1116" t="s">
        <v>3679</v>
      </c>
      <c r="H1116" t="s">
        <v>375</v>
      </c>
      <c r="I1116" t="s">
        <v>376</v>
      </c>
      <c r="J1116" t="s">
        <v>381</v>
      </c>
      <c r="K1116" t="s">
        <v>155</v>
      </c>
      <c r="L1116" s="54">
        <f>_xlfn.IFNA(_xlfn.XLOOKUP(Query1[[#This Row],[Contract Line Item Number (CLIN)]],'CPA New w POF'!$B$5:$B$3010,'CPA New w POF'!$Q$5:$Q$3010),"TBD")</f>
        <v>36.36</v>
      </c>
    </row>
    <row r="1117" spans="1:12" x14ac:dyDescent="0.25">
      <c r="A1117" t="s">
        <v>3680</v>
      </c>
      <c r="B1117" t="str">
        <f>_xlfn.IFNA(_xlfn.XLOOKUP(Query1[[#This Row],[Contract Line Item Number (CLIN)]],'CPA New w POF'!$B$5:$B$3010,'CPA New w POF'!$C$5:$C$3010),"TBD")</f>
        <v>TW101PBFY16.3636A</v>
      </c>
      <c r="C1117">
        <f>LEN(Query1[[#This Row],[CALCTRA Product Number]])</f>
        <v>17</v>
      </c>
      <c r="D1117" t="s">
        <v>3681</v>
      </c>
      <c r="E1117" t="s">
        <v>3682</v>
      </c>
      <c r="F1117" t="s">
        <v>356</v>
      </c>
      <c r="G1117" t="s">
        <v>380</v>
      </c>
      <c r="H1117" t="s">
        <v>375</v>
      </c>
      <c r="I1117" t="s">
        <v>376</v>
      </c>
      <c r="J1117" t="s">
        <v>381</v>
      </c>
      <c r="K1117" t="s">
        <v>155</v>
      </c>
      <c r="L1117" s="54">
        <f>_xlfn.IFNA(_xlfn.XLOOKUP(Query1[[#This Row],[Contract Line Item Number (CLIN)]],'CPA New w POF'!$B$5:$B$3010,'CPA New w POF'!$Q$5:$Q$3010),"TBD")</f>
        <v>74.900000000000006</v>
      </c>
    </row>
    <row r="1118" spans="1:12" x14ac:dyDescent="0.25">
      <c r="A1118" t="s">
        <v>3683</v>
      </c>
      <c r="B1118" t="str">
        <f>_xlfn.IFNA(_xlfn.XLOOKUP(Query1[[#This Row],[Contract Line Item Number (CLIN)]],'CPA New w POF'!$B$5:$B$3010,'CPA New w POF'!$C$5:$C$3010),"TBD")</f>
        <v>TW101PBFY18.4848A</v>
      </c>
      <c r="C1118">
        <f>LEN(Query1[[#This Row],[CALCTRA Product Number]])</f>
        <v>17</v>
      </c>
      <c r="D1118" t="s">
        <v>3681</v>
      </c>
      <c r="E1118" t="s">
        <v>3682</v>
      </c>
      <c r="F1118" t="s">
        <v>356</v>
      </c>
      <c r="G1118" t="s">
        <v>374</v>
      </c>
      <c r="H1118" t="s">
        <v>375</v>
      </c>
      <c r="I1118" t="s">
        <v>376</v>
      </c>
      <c r="J1118" t="s">
        <v>388</v>
      </c>
      <c r="K1118" t="s">
        <v>155</v>
      </c>
      <c r="L1118" s="54">
        <f>_xlfn.IFNA(_xlfn.XLOOKUP(Query1[[#This Row],[Contract Line Item Number (CLIN)]],'CPA New w POF'!$B$5:$B$3010,'CPA New w POF'!$Q$5:$Q$3010),"TBD")</f>
        <v>140.65</v>
      </c>
    </row>
    <row r="1119" spans="1:12" x14ac:dyDescent="0.25">
      <c r="A1119" t="s">
        <v>3684</v>
      </c>
      <c r="B1119" t="str">
        <f>_xlfn.IFNA(_xlfn.XLOOKUP(Query1[[#This Row],[Contract Line Item Number (CLIN)]],'CPA New w POF'!$B$5:$B$3010,'CPA New w POF'!$C$5:$C$3010),"TBD")</f>
        <v>TW101PBFY16.3036A</v>
      </c>
      <c r="C1119">
        <f>LEN(Query1[[#This Row],[CALCTRA Product Number]])</f>
        <v>17</v>
      </c>
      <c r="D1119" t="s">
        <v>3685</v>
      </c>
      <c r="E1119" t="s">
        <v>3686</v>
      </c>
      <c r="F1119" t="s">
        <v>356</v>
      </c>
      <c r="G1119" t="s">
        <v>617</v>
      </c>
      <c r="H1119" t="s">
        <v>375</v>
      </c>
      <c r="I1119" t="s">
        <v>376</v>
      </c>
      <c r="J1119" t="s">
        <v>381</v>
      </c>
      <c r="K1119" t="s">
        <v>155</v>
      </c>
      <c r="L1119" s="54">
        <f>_xlfn.IFNA(_xlfn.XLOOKUP(Query1[[#This Row],[Contract Line Item Number (CLIN)]],'CPA New w POF'!$B$5:$B$3010,'CPA New w POF'!$Q$5:$Q$3010),"TBD")</f>
        <v>62.43</v>
      </c>
    </row>
    <row r="1120" spans="1:12" x14ac:dyDescent="0.25">
      <c r="A1120" t="s">
        <v>3687</v>
      </c>
      <c r="B1120" t="str">
        <f>_xlfn.IFNA(_xlfn.XLOOKUP(Query1[[#This Row],[Contract Line Item Number (CLIN)]],'CPA New w POF'!$B$5:$B$3010,'CPA New w POF'!$C$5:$C$3010),"TBD")</f>
        <v>TW101PBFY16.3036B</v>
      </c>
      <c r="C1120">
        <f>LEN(Query1[[#This Row],[CALCTRA Product Number]])</f>
        <v>17</v>
      </c>
      <c r="D1120" t="s">
        <v>3688</v>
      </c>
      <c r="E1120" t="s">
        <v>3689</v>
      </c>
      <c r="F1120" t="s">
        <v>356</v>
      </c>
      <c r="G1120" t="s">
        <v>617</v>
      </c>
      <c r="H1120" t="s">
        <v>375</v>
      </c>
      <c r="I1120" t="s">
        <v>376</v>
      </c>
      <c r="J1120" t="s">
        <v>381</v>
      </c>
      <c r="K1120" t="s">
        <v>155</v>
      </c>
      <c r="L1120" s="54">
        <f>_xlfn.IFNA(_xlfn.XLOOKUP(Query1[[#This Row],[Contract Line Item Number (CLIN)]],'CPA New w POF'!$B$5:$B$3010,'CPA New w POF'!$Q$5:$Q$3010),"TBD")</f>
        <v>62.43</v>
      </c>
    </row>
    <row r="1121" spans="1:12" x14ac:dyDescent="0.25">
      <c r="A1121" t="s">
        <v>3690</v>
      </c>
      <c r="B1121" t="str">
        <f>_xlfn.IFNA(_xlfn.XLOOKUP(Query1[[#This Row],[Contract Line Item Number (CLIN)]],'CPA New w POF'!$B$5:$B$3010,'CPA New w POF'!$C$5:$C$3010),"TBD")</f>
        <v>TW101PBFY16.3636B</v>
      </c>
      <c r="C1121">
        <f>LEN(Query1[[#This Row],[CALCTRA Product Number]])</f>
        <v>17</v>
      </c>
      <c r="D1121" t="s">
        <v>3691</v>
      </c>
      <c r="E1121" t="s">
        <v>3692</v>
      </c>
      <c r="F1121" t="s">
        <v>356</v>
      </c>
      <c r="G1121" t="s">
        <v>380</v>
      </c>
      <c r="H1121" t="s">
        <v>375</v>
      </c>
      <c r="I1121" t="s">
        <v>376</v>
      </c>
      <c r="J1121" t="s">
        <v>381</v>
      </c>
      <c r="K1121" t="s">
        <v>155</v>
      </c>
      <c r="L1121" s="54">
        <f>_xlfn.IFNA(_xlfn.XLOOKUP(Query1[[#This Row],[Contract Line Item Number (CLIN)]],'CPA New w POF'!$B$5:$B$3010,'CPA New w POF'!$Q$5:$Q$3010),"TBD")</f>
        <v>74.900000000000006</v>
      </c>
    </row>
    <row r="1122" spans="1:12" x14ac:dyDescent="0.25">
      <c r="A1122" t="s">
        <v>3693</v>
      </c>
      <c r="B1122" t="str">
        <f>_xlfn.IFNA(_xlfn.XLOOKUP(Query1[[#This Row],[Contract Line Item Number (CLIN)]],'CPA New w POF'!$B$5:$B$3010,'CPA New w POF'!$C$5:$C$3010),"TBD")</f>
        <v>TW101PBFY18.4848B</v>
      </c>
      <c r="C1122">
        <f>LEN(Query1[[#This Row],[CALCTRA Product Number]])</f>
        <v>17</v>
      </c>
      <c r="D1122" t="s">
        <v>3691</v>
      </c>
      <c r="E1122" t="s">
        <v>3692</v>
      </c>
      <c r="F1122" t="s">
        <v>356</v>
      </c>
      <c r="G1122" t="s">
        <v>374</v>
      </c>
      <c r="H1122" t="s">
        <v>375</v>
      </c>
      <c r="I1122" t="s">
        <v>376</v>
      </c>
      <c r="J1122" t="s">
        <v>388</v>
      </c>
      <c r="K1122" t="s">
        <v>155</v>
      </c>
      <c r="L1122" s="54">
        <f>_xlfn.IFNA(_xlfn.XLOOKUP(Query1[[#This Row],[Contract Line Item Number (CLIN)]],'CPA New w POF'!$B$5:$B$3010,'CPA New w POF'!$Q$5:$Q$3010),"TBD")</f>
        <v>140.65</v>
      </c>
    </row>
    <row r="1123" spans="1:12" x14ac:dyDescent="0.25">
      <c r="A1123" t="s">
        <v>3694</v>
      </c>
      <c r="B1123" t="str">
        <f>_xlfn.IFNA(_xlfn.XLOOKUP(Query1[[#This Row],[Contract Line Item Number (CLIN)]],'CPA New w POF'!$B$5:$B$3010,'CPA New w POF'!$C$5:$C$3010),"TBD")</f>
        <v>TW101PBFY16.1818A</v>
      </c>
      <c r="C1123">
        <f>LEN(Query1[[#This Row],[CALCTRA Product Number]])</f>
        <v>17</v>
      </c>
      <c r="D1123" t="s">
        <v>3691</v>
      </c>
      <c r="E1123" t="s">
        <v>3692</v>
      </c>
      <c r="F1123" t="s">
        <v>356</v>
      </c>
      <c r="G1123" t="s">
        <v>525</v>
      </c>
      <c r="H1123" t="s">
        <v>375</v>
      </c>
      <c r="I1123" t="s">
        <v>376</v>
      </c>
      <c r="J1123" t="s">
        <v>381</v>
      </c>
      <c r="K1123" t="s">
        <v>155</v>
      </c>
      <c r="L1123" s="54">
        <f>_xlfn.IFNA(_xlfn.XLOOKUP(Query1[[#This Row],[Contract Line Item Number (CLIN)]],'CPA New w POF'!$B$5:$B$3010,'CPA New w POF'!$Q$5:$Q$3010),"TBD")</f>
        <v>22.75</v>
      </c>
    </row>
    <row r="1124" spans="1:12" x14ac:dyDescent="0.25">
      <c r="A1124" t="s">
        <v>3695</v>
      </c>
      <c r="B1124" t="str">
        <f>_xlfn.IFNA(_xlfn.XLOOKUP(Query1[[#This Row],[Contract Line Item Number (CLIN)]],'CPA New w POF'!$B$5:$B$3010,'CPA New w POF'!$C$5:$C$3010),"TBD")</f>
        <v>TW101PBFY16.3024A</v>
      </c>
      <c r="C1124">
        <f>LEN(Query1[[#This Row],[CALCTRA Product Number]])</f>
        <v>17</v>
      </c>
      <c r="D1124" t="s">
        <v>3696</v>
      </c>
      <c r="E1124" t="s">
        <v>3697</v>
      </c>
      <c r="F1124" t="s">
        <v>356</v>
      </c>
      <c r="G1124" t="s">
        <v>613</v>
      </c>
      <c r="H1124" t="s">
        <v>375</v>
      </c>
      <c r="I1124" t="s">
        <v>376</v>
      </c>
      <c r="J1124" t="s">
        <v>381</v>
      </c>
      <c r="K1124" t="s">
        <v>155</v>
      </c>
      <c r="L1124" s="54">
        <f>_xlfn.IFNA(_xlfn.XLOOKUP(Query1[[#This Row],[Contract Line Item Number (CLIN)]],'CPA New w POF'!$B$5:$B$3010,'CPA New w POF'!$Q$5:$Q$3010),"TBD")</f>
        <v>44.29</v>
      </c>
    </row>
    <row r="1125" spans="1:12" x14ac:dyDescent="0.25">
      <c r="A1125" t="s">
        <v>3698</v>
      </c>
      <c r="B1125" t="str">
        <f>_xlfn.IFNA(_xlfn.XLOOKUP(Query1[[#This Row],[Contract Line Item Number (CLIN)]],'CPA New w POF'!$B$5:$B$3010,'CPA New w POF'!$C$5:$C$3010),"TBD")</f>
        <v>TW101PBFY16.3024B</v>
      </c>
      <c r="C1125">
        <f>LEN(Query1[[#This Row],[CALCTRA Product Number]])</f>
        <v>17</v>
      </c>
      <c r="D1125" t="s">
        <v>3699</v>
      </c>
      <c r="E1125" t="s">
        <v>3700</v>
      </c>
      <c r="F1125" t="s">
        <v>356</v>
      </c>
      <c r="G1125" t="s">
        <v>613</v>
      </c>
      <c r="H1125" t="s">
        <v>375</v>
      </c>
      <c r="I1125" t="s">
        <v>376</v>
      </c>
      <c r="J1125" t="s">
        <v>381</v>
      </c>
      <c r="K1125" t="s">
        <v>155</v>
      </c>
      <c r="L1125" s="54">
        <f>_xlfn.IFNA(_xlfn.XLOOKUP(Query1[[#This Row],[Contract Line Item Number (CLIN)]],'CPA New w POF'!$B$5:$B$3010,'CPA New w POF'!$Q$5:$Q$3010),"TBD")</f>
        <v>44.29</v>
      </c>
    </row>
    <row r="1126" spans="1:12" x14ac:dyDescent="0.25">
      <c r="A1126" t="s">
        <v>3701</v>
      </c>
      <c r="B1126" t="str">
        <f>_xlfn.IFNA(_xlfn.XLOOKUP(Query1[[#This Row],[Contract Line Item Number (CLIN)]],'CPA New w POF'!$B$5:$B$3010,'CPA New w POF'!$C$5:$C$3010),"TBD")</f>
        <v>TW101PBFY16.3024C</v>
      </c>
      <c r="C1126">
        <f>LEN(Query1[[#This Row],[CALCTRA Product Number]])</f>
        <v>17</v>
      </c>
      <c r="D1126" t="s">
        <v>3702</v>
      </c>
      <c r="E1126" t="s">
        <v>3703</v>
      </c>
      <c r="F1126" t="s">
        <v>356</v>
      </c>
      <c r="G1126" t="s">
        <v>613</v>
      </c>
      <c r="H1126" t="s">
        <v>375</v>
      </c>
      <c r="I1126" t="s">
        <v>376</v>
      </c>
      <c r="J1126" t="s">
        <v>381</v>
      </c>
      <c r="K1126" t="s">
        <v>155</v>
      </c>
      <c r="L1126" s="54">
        <f>_xlfn.IFNA(_xlfn.XLOOKUP(Query1[[#This Row],[Contract Line Item Number (CLIN)]],'CPA New w POF'!$B$5:$B$3010,'CPA New w POF'!$Q$5:$Q$3010),"TBD")</f>
        <v>44.29</v>
      </c>
    </row>
    <row r="1127" spans="1:12" x14ac:dyDescent="0.25">
      <c r="A1127" t="s">
        <v>3704</v>
      </c>
      <c r="B1127" t="str">
        <f>_xlfn.IFNA(_xlfn.XLOOKUP(Query1[[#This Row],[Contract Line Item Number (CLIN)]],'CPA New w POF'!$B$5:$B$3010,'CPA New w POF'!$C$5:$C$3010),"TBD")</f>
        <v>TW101PBFY16.3024D</v>
      </c>
      <c r="C1127">
        <f>LEN(Query1[[#This Row],[CALCTRA Product Number]])</f>
        <v>17</v>
      </c>
      <c r="D1127" t="s">
        <v>3705</v>
      </c>
      <c r="E1127" t="s">
        <v>3706</v>
      </c>
      <c r="F1127" t="s">
        <v>356</v>
      </c>
      <c r="G1127" t="s">
        <v>613</v>
      </c>
      <c r="H1127" t="s">
        <v>375</v>
      </c>
      <c r="I1127" t="s">
        <v>376</v>
      </c>
      <c r="J1127" t="s">
        <v>381</v>
      </c>
      <c r="K1127" t="s">
        <v>155</v>
      </c>
      <c r="L1127" s="54">
        <f>_xlfn.IFNA(_xlfn.XLOOKUP(Query1[[#This Row],[Contract Line Item Number (CLIN)]],'CPA New w POF'!$B$5:$B$3010,'CPA New w POF'!$Q$5:$Q$3010),"TBD")</f>
        <v>44.29</v>
      </c>
    </row>
    <row r="1128" spans="1:12" x14ac:dyDescent="0.25">
      <c r="A1128" t="s">
        <v>3707</v>
      </c>
      <c r="B1128" t="str">
        <f>_xlfn.IFNA(_xlfn.XLOOKUP(Query1[[#This Row],[Contract Line Item Number (CLIN)]],'CPA New w POF'!$B$5:$B$3010,'CPA New w POF'!$C$5:$C$3010),"TBD")</f>
        <v>TW101PBFY16.3630A</v>
      </c>
      <c r="C1128">
        <f>LEN(Query1[[#This Row],[CALCTRA Product Number]])</f>
        <v>17</v>
      </c>
      <c r="D1128" t="s">
        <v>3705</v>
      </c>
      <c r="E1128" t="s">
        <v>3706</v>
      </c>
      <c r="F1128" t="s">
        <v>356</v>
      </c>
      <c r="G1128" t="s">
        <v>995</v>
      </c>
      <c r="H1128" t="s">
        <v>375</v>
      </c>
      <c r="I1128" t="s">
        <v>376</v>
      </c>
      <c r="J1128" t="s">
        <v>381</v>
      </c>
      <c r="K1128" t="s">
        <v>155</v>
      </c>
      <c r="L1128" s="54">
        <f>_xlfn.IFNA(_xlfn.XLOOKUP(Query1[[#This Row],[Contract Line Item Number (CLIN)]],'CPA New w POF'!$B$5:$B$3010,'CPA New w POF'!$Q$5:$Q$3010),"TBD")</f>
        <v>62.43</v>
      </c>
    </row>
    <row r="1129" spans="1:12" x14ac:dyDescent="0.25">
      <c r="A1129" t="s">
        <v>3708</v>
      </c>
      <c r="B1129" t="str">
        <f>_xlfn.IFNA(_xlfn.XLOOKUP(Query1[[#This Row],[Contract Line Item Number (CLIN)]],'CPA New w POF'!$B$5:$B$3010,'CPA New w POF'!$C$5:$C$3010),"TBD")</f>
        <v>TW101PBFY16.2412A</v>
      </c>
      <c r="C1129">
        <f>LEN(Query1[[#This Row],[CALCTRA Product Number]])</f>
        <v>17</v>
      </c>
      <c r="D1129" t="s">
        <v>3709</v>
      </c>
      <c r="E1129" t="s">
        <v>3710</v>
      </c>
      <c r="F1129" t="s">
        <v>356</v>
      </c>
      <c r="G1129" t="s">
        <v>786</v>
      </c>
      <c r="H1129" t="s">
        <v>375</v>
      </c>
      <c r="I1129" t="s">
        <v>376</v>
      </c>
      <c r="J1129" t="s">
        <v>381</v>
      </c>
      <c r="K1129" t="s">
        <v>155</v>
      </c>
      <c r="L1129" s="54">
        <f>_xlfn.IFNA(_xlfn.XLOOKUP(Query1[[#This Row],[Contract Line Item Number (CLIN)]],'CPA New w POF'!$B$5:$B$3010,'CPA New w POF'!$Q$5:$Q$3010),"TBD")</f>
        <v>20.48</v>
      </c>
    </row>
    <row r="1130" spans="1:12" x14ac:dyDescent="0.25">
      <c r="A1130" t="s">
        <v>3711</v>
      </c>
      <c r="B1130" t="str">
        <f>_xlfn.IFNA(_xlfn.XLOOKUP(Query1[[#This Row],[Contract Line Item Number (CLIN)]],'CPA New w POF'!$B$5:$B$3010,'CPA New w POF'!$C$5:$C$3010),"TBD")</f>
        <v>TW102PBFY16.3636A</v>
      </c>
      <c r="C1130">
        <f>LEN(Query1[[#This Row],[CALCTRA Product Number]])</f>
        <v>17</v>
      </c>
      <c r="D1130" t="s">
        <v>3712</v>
      </c>
      <c r="E1130" t="s">
        <v>3713</v>
      </c>
      <c r="F1130" t="s">
        <v>356</v>
      </c>
      <c r="G1130" t="s">
        <v>380</v>
      </c>
      <c r="H1130" t="s">
        <v>375</v>
      </c>
      <c r="I1130" t="s">
        <v>376</v>
      </c>
      <c r="J1130" t="s">
        <v>381</v>
      </c>
      <c r="K1130" t="s">
        <v>155</v>
      </c>
      <c r="L1130" s="54">
        <f>_xlfn.IFNA(_xlfn.XLOOKUP(Query1[[#This Row],[Contract Line Item Number (CLIN)]],'CPA New w POF'!$B$5:$B$3010,'CPA New w POF'!$Q$5:$Q$3010),"TBD")</f>
        <v>74.900000000000006</v>
      </c>
    </row>
    <row r="1131" spans="1:12" x14ac:dyDescent="0.25">
      <c r="A1131" t="s">
        <v>3714</v>
      </c>
      <c r="B1131" t="str">
        <f>_xlfn.IFNA(_xlfn.XLOOKUP(Query1[[#This Row],[Contract Line Item Number (CLIN)]],'CPA New w POF'!$B$5:$B$3010,'CPA New w POF'!$C$5:$C$3010),"TBD")</f>
        <v>TW102PBFY18.4848A</v>
      </c>
      <c r="C1131">
        <f>LEN(Query1[[#This Row],[CALCTRA Product Number]])</f>
        <v>17</v>
      </c>
      <c r="D1131" t="s">
        <v>3712</v>
      </c>
      <c r="E1131" t="s">
        <v>3713</v>
      </c>
      <c r="F1131" t="s">
        <v>356</v>
      </c>
      <c r="G1131" t="s">
        <v>374</v>
      </c>
      <c r="H1131" t="s">
        <v>375</v>
      </c>
      <c r="I1131" t="s">
        <v>376</v>
      </c>
      <c r="J1131" t="s">
        <v>388</v>
      </c>
      <c r="K1131" t="s">
        <v>155</v>
      </c>
      <c r="L1131" s="54">
        <f>_xlfn.IFNA(_xlfn.XLOOKUP(Query1[[#This Row],[Contract Line Item Number (CLIN)]],'CPA New w POF'!$B$5:$B$3010,'CPA New w POF'!$Q$5:$Q$3010),"TBD")</f>
        <v>140.65</v>
      </c>
    </row>
    <row r="1132" spans="1:12" x14ac:dyDescent="0.25">
      <c r="A1132" t="s">
        <v>3718</v>
      </c>
      <c r="B1132" t="str">
        <f>_xlfn.IFNA(_xlfn.XLOOKUP(Query1[[#This Row],[Contract Line Item Number (CLIN)]],'CPA New w POF'!$B$5:$B$3010,'CPA New w POF'!$C$5:$C$3010),"TBD")</f>
        <v>TW103PBFY16.3636A</v>
      </c>
      <c r="C1132">
        <f>LEN(Query1[[#This Row],[CALCTRA Product Number]])</f>
        <v>17</v>
      </c>
      <c r="D1132" t="s">
        <v>3719</v>
      </c>
      <c r="E1132" t="s">
        <v>3713</v>
      </c>
      <c r="F1132" t="s">
        <v>356</v>
      </c>
      <c r="G1132" t="s">
        <v>380</v>
      </c>
      <c r="H1132" t="s">
        <v>375</v>
      </c>
      <c r="I1132" t="s">
        <v>376</v>
      </c>
      <c r="J1132" t="s">
        <v>381</v>
      </c>
      <c r="K1132" t="s">
        <v>155</v>
      </c>
      <c r="L1132" s="54">
        <f>_xlfn.IFNA(_xlfn.XLOOKUP(Query1[[#This Row],[Contract Line Item Number (CLIN)]],'CPA New w POF'!$B$5:$B$3010,'CPA New w POF'!$Q$5:$Q$3010),"TBD")</f>
        <v>74.900000000000006</v>
      </c>
    </row>
    <row r="1133" spans="1:12" x14ac:dyDescent="0.25">
      <c r="A1133" t="s">
        <v>3720</v>
      </c>
      <c r="B1133" t="str">
        <f>_xlfn.IFNA(_xlfn.XLOOKUP(Query1[[#This Row],[Contract Line Item Number (CLIN)]],'CPA New w POF'!$B$5:$B$3010,'CPA New w POF'!$C$5:$C$3010),"TBD")</f>
        <v>TW103PBFY18.4848A</v>
      </c>
      <c r="C1133">
        <f>LEN(Query1[[#This Row],[CALCTRA Product Number]])</f>
        <v>17</v>
      </c>
      <c r="D1133" t="s">
        <v>3719</v>
      </c>
      <c r="E1133" t="s">
        <v>3713</v>
      </c>
      <c r="F1133" t="s">
        <v>356</v>
      </c>
      <c r="G1133" t="s">
        <v>374</v>
      </c>
      <c r="H1133" t="s">
        <v>375</v>
      </c>
      <c r="I1133" t="s">
        <v>376</v>
      </c>
      <c r="J1133" t="s">
        <v>388</v>
      </c>
      <c r="K1133" t="s">
        <v>155</v>
      </c>
      <c r="L1133" s="54">
        <f>_xlfn.IFNA(_xlfn.XLOOKUP(Query1[[#This Row],[Contract Line Item Number (CLIN)]],'CPA New w POF'!$B$5:$B$3010,'CPA New w POF'!$Q$5:$Q$3010),"TBD")</f>
        <v>140.65</v>
      </c>
    </row>
    <row r="1134" spans="1:12" x14ac:dyDescent="0.25">
      <c r="A1134" t="s">
        <v>3721</v>
      </c>
      <c r="B1134" t="str">
        <f>_xlfn.IFNA(_xlfn.XLOOKUP(Query1[[#This Row],[Contract Line Item Number (CLIN)]],'CPA New w POF'!$B$5:$B$3010,'CPA New w POF'!$C$5:$C$3010),"TBD")</f>
        <v>TW104PBFY16.3636A</v>
      </c>
      <c r="C1134">
        <f>LEN(Query1[[#This Row],[CALCTRA Product Number]])</f>
        <v>17</v>
      </c>
      <c r="D1134" t="s">
        <v>3722</v>
      </c>
      <c r="E1134" t="s">
        <v>3713</v>
      </c>
      <c r="F1134" t="s">
        <v>356</v>
      </c>
      <c r="G1134" t="s">
        <v>380</v>
      </c>
      <c r="H1134" t="s">
        <v>375</v>
      </c>
      <c r="I1134" t="s">
        <v>376</v>
      </c>
      <c r="J1134" t="s">
        <v>381</v>
      </c>
      <c r="K1134" t="s">
        <v>155</v>
      </c>
      <c r="L1134" s="54">
        <f>_xlfn.IFNA(_xlfn.XLOOKUP(Query1[[#This Row],[Contract Line Item Number (CLIN)]],'CPA New w POF'!$B$5:$B$3010,'CPA New w POF'!$Q$5:$Q$3010),"TBD")</f>
        <v>74.900000000000006</v>
      </c>
    </row>
    <row r="1135" spans="1:12" x14ac:dyDescent="0.25">
      <c r="A1135" t="s">
        <v>3723</v>
      </c>
      <c r="B1135" t="str">
        <f>_xlfn.IFNA(_xlfn.XLOOKUP(Query1[[#This Row],[Contract Line Item Number (CLIN)]],'CPA New w POF'!$B$5:$B$3010,'CPA New w POF'!$C$5:$C$3010),"TBD")</f>
        <v>TW104PBFY18.4848A</v>
      </c>
      <c r="C1135">
        <f>LEN(Query1[[#This Row],[CALCTRA Product Number]])</f>
        <v>17</v>
      </c>
      <c r="D1135" t="s">
        <v>3722</v>
      </c>
      <c r="E1135" t="s">
        <v>3713</v>
      </c>
      <c r="F1135" t="s">
        <v>356</v>
      </c>
      <c r="G1135" t="s">
        <v>374</v>
      </c>
      <c r="H1135" t="s">
        <v>375</v>
      </c>
      <c r="I1135" t="s">
        <v>376</v>
      </c>
      <c r="J1135" t="s">
        <v>388</v>
      </c>
      <c r="K1135" t="s">
        <v>155</v>
      </c>
      <c r="L1135" s="54">
        <f>_xlfn.IFNA(_xlfn.XLOOKUP(Query1[[#This Row],[Contract Line Item Number (CLIN)]],'CPA New w POF'!$B$5:$B$3010,'CPA New w POF'!$Q$5:$Q$3010),"TBD")</f>
        <v>140.65</v>
      </c>
    </row>
    <row r="1136" spans="1:12" x14ac:dyDescent="0.25">
      <c r="A1136" t="s">
        <v>3724</v>
      </c>
      <c r="B1136" t="str">
        <f>_xlfn.IFNA(_xlfn.XLOOKUP(Query1[[#This Row],[Contract Line Item Number (CLIN)]],'CPA New w POF'!$B$5:$B$3010,'CPA New w POF'!$C$5:$C$3010),"TBD")</f>
        <v>TW105PBFY16.3636A</v>
      </c>
      <c r="C1136">
        <f>LEN(Query1[[#This Row],[CALCTRA Product Number]])</f>
        <v>17</v>
      </c>
      <c r="D1136" t="s">
        <v>3725</v>
      </c>
      <c r="E1136" t="s">
        <v>3726</v>
      </c>
      <c r="F1136" t="s">
        <v>356</v>
      </c>
      <c r="G1136" t="s">
        <v>380</v>
      </c>
      <c r="H1136" t="s">
        <v>375</v>
      </c>
      <c r="I1136" t="s">
        <v>376</v>
      </c>
      <c r="J1136" t="s">
        <v>381</v>
      </c>
      <c r="K1136" t="s">
        <v>155</v>
      </c>
      <c r="L1136" s="54">
        <f>_xlfn.IFNA(_xlfn.XLOOKUP(Query1[[#This Row],[Contract Line Item Number (CLIN)]],'CPA New w POF'!$B$5:$B$3010,'CPA New w POF'!$Q$5:$Q$3010),"TBD")</f>
        <v>74.900000000000006</v>
      </c>
    </row>
    <row r="1137" spans="1:12" x14ac:dyDescent="0.25">
      <c r="A1137" t="s">
        <v>3727</v>
      </c>
      <c r="B1137" t="str">
        <f>_xlfn.IFNA(_xlfn.XLOOKUP(Query1[[#This Row],[Contract Line Item Number (CLIN)]],'CPA New w POF'!$B$5:$B$3010,'CPA New w POF'!$C$5:$C$3010),"TBD")</f>
        <v>TW105PBFY18.4848A</v>
      </c>
      <c r="C1137">
        <f>LEN(Query1[[#This Row],[CALCTRA Product Number]])</f>
        <v>17</v>
      </c>
      <c r="D1137" t="s">
        <v>3725</v>
      </c>
      <c r="E1137" t="s">
        <v>3726</v>
      </c>
      <c r="F1137" t="s">
        <v>356</v>
      </c>
      <c r="G1137" t="s">
        <v>374</v>
      </c>
      <c r="H1137" t="s">
        <v>375</v>
      </c>
      <c r="I1137" t="s">
        <v>376</v>
      </c>
      <c r="J1137" t="s">
        <v>388</v>
      </c>
      <c r="K1137" t="s">
        <v>155</v>
      </c>
      <c r="L1137" s="54">
        <f>_xlfn.IFNA(_xlfn.XLOOKUP(Query1[[#This Row],[Contract Line Item Number (CLIN)]],'CPA New w POF'!$B$5:$B$3010,'CPA New w POF'!$Q$5:$Q$3010),"TBD")</f>
        <v>140.65</v>
      </c>
    </row>
    <row r="1138" spans="1:12" x14ac:dyDescent="0.25">
      <c r="A1138" t="s">
        <v>3728</v>
      </c>
      <c r="B1138" t="str">
        <f>_xlfn.IFNA(_xlfn.XLOOKUP(Query1[[#This Row],[Contract Line Item Number (CLIN)]],'CPA New w POF'!$B$5:$B$3010,'CPA New w POF'!$C$5:$C$3010),"TBD")</f>
        <v>TW105PBFY16.3024A</v>
      </c>
      <c r="C1138">
        <f>LEN(Query1[[#This Row],[CALCTRA Product Number]])</f>
        <v>17</v>
      </c>
      <c r="D1138" t="s">
        <v>3729</v>
      </c>
      <c r="E1138" t="s">
        <v>3730</v>
      </c>
      <c r="F1138" t="s">
        <v>356</v>
      </c>
      <c r="G1138" t="s">
        <v>613</v>
      </c>
      <c r="H1138" t="s">
        <v>375</v>
      </c>
      <c r="I1138" t="s">
        <v>376</v>
      </c>
      <c r="J1138" t="s">
        <v>381</v>
      </c>
      <c r="K1138" t="s">
        <v>155</v>
      </c>
      <c r="L1138" s="54">
        <f>_xlfn.IFNA(_xlfn.XLOOKUP(Query1[[#This Row],[Contract Line Item Number (CLIN)]],'CPA New w POF'!$B$5:$B$3010,'CPA New w POF'!$Q$5:$Q$3010),"TBD")</f>
        <v>44.29</v>
      </c>
    </row>
    <row r="1139" spans="1:12" x14ac:dyDescent="0.25">
      <c r="A1139" t="s">
        <v>3731</v>
      </c>
      <c r="B1139" t="str">
        <f>_xlfn.IFNA(_xlfn.XLOOKUP(Query1[[#This Row],[Contract Line Item Number (CLIN)]],'CPA New w POF'!$B$5:$B$3010,'CPA New w POF'!$C$5:$C$3010),"TBD")</f>
        <v>TW108PBFY16.3636A</v>
      </c>
      <c r="C1139">
        <f>LEN(Query1[[#This Row],[CALCTRA Product Number]])</f>
        <v>17</v>
      </c>
      <c r="D1139" t="s">
        <v>3732</v>
      </c>
      <c r="E1139" t="s">
        <v>3733</v>
      </c>
      <c r="F1139" t="s">
        <v>356</v>
      </c>
      <c r="G1139" t="s">
        <v>380</v>
      </c>
      <c r="H1139" t="s">
        <v>375</v>
      </c>
      <c r="I1139" t="s">
        <v>376</v>
      </c>
      <c r="J1139" t="s">
        <v>381</v>
      </c>
      <c r="K1139" t="s">
        <v>155</v>
      </c>
      <c r="L1139" s="54">
        <f>_xlfn.IFNA(_xlfn.XLOOKUP(Query1[[#This Row],[Contract Line Item Number (CLIN)]],'CPA New w POF'!$B$5:$B$3010,'CPA New w POF'!$Q$5:$Q$3010),"TBD")</f>
        <v>74.900000000000006</v>
      </c>
    </row>
    <row r="1140" spans="1:12" x14ac:dyDescent="0.25">
      <c r="A1140" t="s">
        <v>3734</v>
      </c>
      <c r="B1140" t="str">
        <f>_xlfn.IFNA(_xlfn.XLOOKUP(Query1[[#This Row],[Contract Line Item Number (CLIN)]],'CPA New w POF'!$B$5:$B$3010,'CPA New w POF'!$C$5:$C$3010),"TBD")</f>
        <v>TW108PBFY18.4848A</v>
      </c>
      <c r="C1140">
        <f>LEN(Query1[[#This Row],[CALCTRA Product Number]])</f>
        <v>17</v>
      </c>
      <c r="D1140" t="s">
        <v>3732</v>
      </c>
      <c r="E1140" t="s">
        <v>3733</v>
      </c>
      <c r="F1140" t="s">
        <v>356</v>
      </c>
      <c r="G1140" t="s">
        <v>374</v>
      </c>
      <c r="H1140" t="s">
        <v>375</v>
      </c>
      <c r="I1140" t="s">
        <v>376</v>
      </c>
      <c r="J1140" t="s">
        <v>388</v>
      </c>
      <c r="K1140" t="s">
        <v>155</v>
      </c>
      <c r="L1140" s="54">
        <f>_xlfn.IFNA(_xlfn.XLOOKUP(Query1[[#This Row],[Contract Line Item Number (CLIN)]],'CPA New w POF'!$B$5:$B$3010,'CPA New w POF'!$Q$5:$Q$3010),"TBD")</f>
        <v>140.65</v>
      </c>
    </row>
    <row r="1141" spans="1:12" x14ac:dyDescent="0.25">
      <c r="A1141" t="s">
        <v>3735</v>
      </c>
      <c r="B1141" t="str">
        <f>_xlfn.IFNA(_xlfn.XLOOKUP(Query1[[#This Row],[Contract Line Item Number (CLIN)]],'CPA New w POF'!$B$5:$B$3010,'CPA New w POF'!$C$5:$C$3010),"TBD")</f>
        <v>TW109PBFY16.3636A</v>
      </c>
      <c r="C1141">
        <f>LEN(Query1[[#This Row],[CALCTRA Product Number]])</f>
        <v>17</v>
      </c>
      <c r="D1141" t="s">
        <v>3736</v>
      </c>
      <c r="E1141" t="s">
        <v>3737</v>
      </c>
      <c r="F1141" t="s">
        <v>356</v>
      </c>
      <c r="G1141" t="s">
        <v>380</v>
      </c>
      <c r="H1141" t="s">
        <v>375</v>
      </c>
      <c r="I1141" t="s">
        <v>376</v>
      </c>
      <c r="J1141" t="s">
        <v>381</v>
      </c>
      <c r="K1141" t="s">
        <v>155</v>
      </c>
      <c r="L1141" s="54">
        <f>_xlfn.IFNA(_xlfn.XLOOKUP(Query1[[#This Row],[Contract Line Item Number (CLIN)]],'CPA New w POF'!$B$5:$B$3010,'CPA New w POF'!$Q$5:$Q$3010),"TBD")</f>
        <v>74.900000000000006</v>
      </c>
    </row>
    <row r="1142" spans="1:12" x14ac:dyDescent="0.25">
      <c r="A1142" t="s">
        <v>3738</v>
      </c>
      <c r="B1142" t="str">
        <f>_xlfn.IFNA(_xlfn.XLOOKUP(Query1[[#This Row],[Contract Line Item Number (CLIN)]],'CPA New w POF'!$B$5:$B$3010,'CPA New w POF'!$C$5:$C$3010),"TBD")</f>
        <v>TW109PBFY18.4848A</v>
      </c>
      <c r="C1142">
        <f>LEN(Query1[[#This Row],[CALCTRA Product Number]])</f>
        <v>17</v>
      </c>
      <c r="D1142" t="s">
        <v>3736</v>
      </c>
      <c r="E1142" t="s">
        <v>3737</v>
      </c>
      <c r="F1142" t="s">
        <v>356</v>
      </c>
      <c r="G1142" t="s">
        <v>374</v>
      </c>
      <c r="H1142" t="s">
        <v>375</v>
      </c>
      <c r="I1142" t="s">
        <v>376</v>
      </c>
      <c r="J1142" t="s">
        <v>388</v>
      </c>
      <c r="K1142" t="s">
        <v>155</v>
      </c>
      <c r="L1142" s="54">
        <f>_xlfn.IFNA(_xlfn.XLOOKUP(Query1[[#This Row],[Contract Line Item Number (CLIN)]],'CPA New w POF'!$B$5:$B$3010,'CPA New w POF'!$Q$5:$Q$3010),"TBD")</f>
        <v>140.65</v>
      </c>
    </row>
    <row r="1143" spans="1:12" x14ac:dyDescent="0.25">
      <c r="A1143" t="s">
        <v>3739</v>
      </c>
      <c r="B1143" t="str">
        <f>_xlfn.IFNA(_xlfn.XLOOKUP(Query1[[#This Row],[Contract Line Item Number (CLIN)]],'CPA New w POF'!$B$5:$B$3010,'CPA New w POF'!$C$5:$C$3010),"TBD")</f>
        <v>TW109PBFY16.3024A</v>
      </c>
      <c r="C1143">
        <f>LEN(Query1[[#This Row],[CALCTRA Product Number]])</f>
        <v>17</v>
      </c>
      <c r="D1143" t="s">
        <v>3740</v>
      </c>
      <c r="E1143" t="s">
        <v>3741</v>
      </c>
      <c r="F1143" t="s">
        <v>356</v>
      </c>
      <c r="G1143" t="s">
        <v>613</v>
      </c>
      <c r="H1143" t="s">
        <v>375</v>
      </c>
      <c r="I1143" t="s">
        <v>376</v>
      </c>
      <c r="J1143" t="s">
        <v>381</v>
      </c>
      <c r="K1143" t="s">
        <v>155</v>
      </c>
      <c r="L1143" s="54">
        <f>_xlfn.IFNA(_xlfn.XLOOKUP(Query1[[#This Row],[Contract Line Item Number (CLIN)]],'CPA New w POF'!$B$5:$B$3010,'CPA New w POF'!$Q$5:$Q$3010),"TBD")</f>
        <v>44.29</v>
      </c>
    </row>
    <row r="1144" spans="1:12" x14ac:dyDescent="0.25">
      <c r="A1144" t="s">
        <v>3742</v>
      </c>
      <c r="B1144" t="str">
        <f>_xlfn.IFNA(_xlfn.XLOOKUP(Query1[[#This Row],[Contract Line Item Number (CLIN)]],'CPA New w POF'!$B$5:$B$3010,'CPA New w POF'!$C$5:$C$3010),"TBD")</f>
        <v>TW109PBFY16.1812A</v>
      </c>
      <c r="C1144">
        <f>LEN(Query1[[#This Row],[CALCTRA Product Number]])</f>
        <v>17</v>
      </c>
      <c r="D1144" t="s">
        <v>3740</v>
      </c>
      <c r="E1144" t="s">
        <v>3741</v>
      </c>
      <c r="F1144" t="s">
        <v>356</v>
      </c>
      <c r="G1144" t="s">
        <v>1061</v>
      </c>
      <c r="H1144" t="s">
        <v>375</v>
      </c>
      <c r="I1144" t="s">
        <v>376</v>
      </c>
      <c r="J1144" t="s">
        <v>381</v>
      </c>
      <c r="K1144" t="s">
        <v>155</v>
      </c>
      <c r="L1144" s="54">
        <f>_xlfn.IFNA(_xlfn.XLOOKUP(Query1[[#This Row],[Contract Line Item Number (CLIN)]],'CPA New w POF'!$B$5:$B$3010,'CPA New w POF'!$Q$5:$Q$3010),"TBD")</f>
        <v>14.82</v>
      </c>
    </row>
    <row r="1145" spans="1:12" x14ac:dyDescent="0.25">
      <c r="A1145" t="s">
        <v>3743</v>
      </c>
      <c r="B1145" t="str">
        <f>_xlfn.IFNA(_xlfn.XLOOKUP(Query1[[#This Row],[Contract Line Item Number (CLIN)]],'CPA New w POF'!$B$5:$B$3010,'CPA New w POF'!$C$5:$C$3010),"TBD")</f>
        <v>TW110PBFY86.3030A</v>
      </c>
      <c r="C1145">
        <f>LEN(Query1[[#This Row],[CALCTRA Product Number]])</f>
        <v>17</v>
      </c>
      <c r="D1145" t="s">
        <v>3744</v>
      </c>
      <c r="E1145" t="s">
        <v>3745</v>
      </c>
      <c r="F1145" t="s">
        <v>356</v>
      </c>
      <c r="G1145" t="s">
        <v>421</v>
      </c>
      <c r="H1145" t="s">
        <v>375</v>
      </c>
      <c r="I1145" t="s">
        <v>154</v>
      </c>
      <c r="J1145" t="s">
        <v>381</v>
      </c>
      <c r="K1145" t="s">
        <v>155</v>
      </c>
      <c r="L1145" s="54">
        <f>_xlfn.IFNA(_xlfn.XLOOKUP(Query1[[#This Row],[Contract Line Item Number (CLIN)]],'CPA New w POF'!$B$5:$B$3010,'CPA New w POF'!$Q$5:$Q$3010),"TBD")</f>
        <v>55.34</v>
      </c>
    </row>
    <row r="1146" spans="1:12" x14ac:dyDescent="0.25">
      <c r="A1146" t="s">
        <v>3747</v>
      </c>
      <c r="B1146" t="str">
        <f>_xlfn.IFNA(_xlfn.XLOOKUP(Query1[[#This Row],[Contract Line Item Number (CLIN)]],'CPA New w POF'!$B$5:$B$3010,'CPA New w POF'!$C$5:$C$3010),"TBD")</f>
        <v>TW110PBFY16.3636A</v>
      </c>
      <c r="C1146">
        <f>LEN(Query1[[#This Row],[CALCTRA Product Number]])</f>
        <v>17</v>
      </c>
      <c r="D1146" t="s">
        <v>3744</v>
      </c>
      <c r="E1146" t="s">
        <v>3745</v>
      </c>
      <c r="F1146" t="s">
        <v>356</v>
      </c>
      <c r="G1146" t="s">
        <v>380</v>
      </c>
      <c r="H1146" t="s">
        <v>375</v>
      </c>
      <c r="I1146" t="s">
        <v>376</v>
      </c>
      <c r="J1146" t="s">
        <v>381</v>
      </c>
      <c r="K1146" t="s">
        <v>155</v>
      </c>
      <c r="L1146" s="54">
        <f>_xlfn.IFNA(_xlfn.XLOOKUP(Query1[[#This Row],[Contract Line Item Number (CLIN)]],'CPA New w POF'!$B$5:$B$3010,'CPA New w POF'!$Q$5:$Q$3010),"TBD")</f>
        <v>74.900000000000006</v>
      </c>
    </row>
    <row r="1147" spans="1:12" x14ac:dyDescent="0.25">
      <c r="A1147" t="s">
        <v>3748</v>
      </c>
      <c r="B1147" t="str">
        <f>_xlfn.IFNA(_xlfn.XLOOKUP(Query1[[#This Row],[Contract Line Item Number (CLIN)]],'CPA New w POF'!$B$5:$B$3010,'CPA New w POF'!$C$5:$C$3010),"TBD")</f>
        <v>TW110PBFY18.4848A</v>
      </c>
      <c r="C1147">
        <f>LEN(Query1[[#This Row],[CALCTRA Product Number]])</f>
        <v>17</v>
      </c>
      <c r="D1147" t="s">
        <v>3744</v>
      </c>
      <c r="E1147" t="s">
        <v>3745</v>
      </c>
      <c r="F1147" t="s">
        <v>356</v>
      </c>
      <c r="G1147" t="s">
        <v>374</v>
      </c>
      <c r="H1147" t="s">
        <v>375</v>
      </c>
      <c r="I1147" t="s">
        <v>376</v>
      </c>
      <c r="J1147" t="s">
        <v>388</v>
      </c>
      <c r="K1147" t="s">
        <v>155</v>
      </c>
      <c r="L1147" s="54">
        <f>_xlfn.IFNA(_xlfn.XLOOKUP(Query1[[#This Row],[Contract Line Item Number (CLIN)]],'CPA New w POF'!$B$5:$B$3010,'CPA New w POF'!$Q$5:$Q$3010),"TBD")</f>
        <v>136.12</v>
      </c>
    </row>
    <row r="1148" spans="1:12" x14ac:dyDescent="0.25">
      <c r="A1148" t="s">
        <v>3749</v>
      </c>
      <c r="B1148" t="str">
        <f>_xlfn.IFNA(_xlfn.XLOOKUP(Query1[[#This Row],[Contract Line Item Number (CLIN)]],'CPA New w POF'!$B$5:$B$3010,'CPA New w POF'!$C$5:$C$3010),"TBD")</f>
        <v>TW110PBFY16.3636B</v>
      </c>
      <c r="C1148">
        <f>LEN(Query1[[#This Row],[CALCTRA Product Number]])</f>
        <v>17</v>
      </c>
      <c r="D1148" t="s">
        <v>3750</v>
      </c>
      <c r="E1148" t="s">
        <v>3751</v>
      </c>
      <c r="F1148" t="s">
        <v>356</v>
      </c>
      <c r="G1148" t="s">
        <v>380</v>
      </c>
      <c r="H1148" t="s">
        <v>375</v>
      </c>
      <c r="I1148" t="s">
        <v>376</v>
      </c>
      <c r="J1148" t="s">
        <v>381</v>
      </c>
      <c r="K1148" t="s">
        <v>155</v>
      </c>
      <c r="L1148" s="54">
        <f>_xlfn.IFNA(_xlfn.XLOOKUP(Query1[[#This Row],[Contract Line Item Number (CLIN)]],'CPA New w POF'!$B$5:$B$3010,'CPA New w POF'!$Q$5:$Q$3010),"TBD")</f>
        <v>79.44</v>
      </c>
    </row>
    <row r="1149" spans="1:12" x14ac:dyDescent="0.25">
      <c r="A1149" t="s">
        <v>3752</v>
      </c>
      <c r="B1149" t="str">
        <f>_xlfn.IFNA(_xlfn.XLOOKUP(Query1[[#This Row],[Contract Line Item Number (CLIN)]],'CPA New w POF'!$B$5:$B$3010,'CPA New w POF'!$C$5:$C$3010),"TBD")</f>
        <v>TW110PBFY18.4848B</v>
      </c>
      <c r="C1149">
        <f>LEN(Query1[[#This Row],[CALCTRA Product Number]])</f>
        <v>17</v>
      </c>
      <c r="D1149" t="s">
        <v>3750</v>
      </c>
      <c r="E1149" t="s">
        <v>3751</v>
      </c>
      <c r="F1149" t="s">
        <v>356</v>
      </c>
      <c r="G1149" t="s">
        <v>374</v>
      </c>
      <c r="H1149" t="s">
        <v>375</v>
      </c>
      <c r="I1149" t="s">
        <v>376</v>
      </c>
      <c r="J1149" t="s">
        <v>388</v>
      </c>
      <c r="K1149" t="s">
        <v>155</v>
      </c>
      <c r="L1149" s="54">
        <f>_xlfn.IFNA(_xlfn.XLOOKUP(Query1[[#This Row],[Contract Line Item Number (CLIN)]],'CPA New w POF'!$B$5:$B$3010,'CPA New w POF'!$Q$5:$Q$3010),"TBD")</f>
        <v>147.46</v>
      </c>
    </row>
    <row r="1150" spans="1:12" x14ac:dyDescent="0.25">
      <c r="A1150" t="s">
        <v>3753</v>
      </c>
      <c r="B1150" t="str">
        <f>_xlfn.IFNA(_xlfn.XLOOKUP(Query1[[#This Row],[Contract Line Item Number (CLIN)]],'CPA New w POF'!$B$5:$B$3010,'CPA New w POF'!$C$5:$C$3010),"TBD")</f>
        <v>TW110PBFY16.3636C</v>
      </c>
      <c r="C1150">
        <f>LEN(Query1[[#This Row],[CALCTRA Product Number]])</f>
        <v>17</v>
      </c>
      <c r="D1150" t="s">
        <v>3754</v>
      </c>
      <c r="E1150" t="s">
        <v>3751</v>
      </c>
      <c r="F1150" t="s">
        <v>356</v>
      </c>
      <c r="G1150" t="s">
        <v>380</v>
      </c>
      <c r="H1150" t="s">
        <v>375</v>
      </c>
      <c r="I1150" t="s">
        <v>376</v>
      </c>
      <c r="J1150" t="s">
        <v>381</v>
      </c>
      <c r="K1150" t="s">
        <v>155</v>
      </c>
      <c r="L1150" s="54">
        <f>_xlfn.IFNA(_xlfn.XLOOKUP(Query1[[#This Row],[Contract Line Item Number (CLIN)]],'CPA New w POF'!$B$5:$B$3010,'CPA New w POF'!$Q$5:$Q$3010),"TBD")</f>
        <v>79.44</v>
      </c>
    </row>
    <row r="1151" spans="1:12" x14ac:dyDescent="0.25">
      <c r="A1151" t="s">
        <v>3755</v>
      </c>
      <c r="B1151" t="str">
        <f>_xlfn.IFNA(_xlfn.XLOOKUP(Query1[[#This Row],[Contract Line Item Number (CLIN)]],'CPA New w POF'!$B$5:$B$3010,'CPA New w POF'!$C$5:$C$3010),"TBD")</f>
        <v>TW110PBFY18.4848C</v>
      </c>
      <c r="C1151">
        <f>LEN(Query1[[#This Row],[CALCTRA Product Number]])</f>
        <v>17</v>
      </c>
      <c r="D1151" t="s">
        <v>3754</v>
      </c>
      <c r="E1151" t="s">
        <v>3751</v>
      </c>
      <c r="F1151" t="s">
        <v>356</v>
      </c>
      <c r="G1151" t="s">
        <v>374</v>
      </c>
      <c r="H1151" t="s">
        <v>375</v>
      </c>
      <c r="I1151" t="s">
        <v>376</v>
      </c>
      <c r="J1151" t="s">
        <v>388</v>
      </c>
      <c r="K1151" t="s">
        <v>155</v>
      </c>
      <c r="L1151" s="54">
        <f>_xlfn.IFNA(_xlfn.XLOOKUP(Query1[[#This Row],[Contract Line Item Number (CLIN)]],'CPA New w POF'!$B$5:$B$3010,'CPA New w POF'!$Q$5:$Q$3010),"TBD")</f>
        <v>147.46</v>
      </c>
    </row>
    <row r="1152" spans="1:12" x14ac:dyDescent="0.25">
      <c r="A1152" t="s">
        <v>3756</v>
      </c>
      <c r="B1152" t="str">
        <f>_xlfn.IFNA(_xlfn.XLOOKUP(Query1[[#This Row],[Contract Line Item Number (CLIN)]],'CPA New w POF'!$B$5:$B$3010,'CPA New w POF'!$C$5:$C$3010),"TBD")</f>
        <v>TW110PBFY16.3636D</v>
      </c>
      <c r="C1152">
        <f>LEN(Query1[[#This Row],[CALCTRA Product Number]])</f>
        <v>17</v>
      </c>
      <c r="D1152" t="s">
        <v>3757</v>
      </c>
      <c r="E1152" t="s">
        <v>3751</v>
      </c>
      <c r="F1152" t="s">
        <v>356</v>
      </c>
      <c r="G1152" t="s">
        <v>380</v>
      </c>
      <c r="H1152" t="s">
        <v>375</v>
      </c>
      <c r="I1152" t="s">
        <v>376</v>
      </c>
      <c r="J1152" t="s">
        <v>381</v>
      </c>
      <c r="K1152" t="s">
        <v>155</v>
      </c>
      <c r="L1152" s="54">
        <f>_xlfn.IFNA(_xlfn.XLOOKUP(Query1[[#This Row],[Contract Line Item Number (CLIN)]],'CPA New w POF'!$B$5:$B$3010,'CPA New w POF'!$Q$5:$Q$3010),"TBD")</f>
        <v>79.44</v>
      </c>
    </row>
    <row r="1153" spans="1:12" x14ac:dyDescent="0.25">
      <c r="A1153" t="s">
        <v>3758</v>
      </c>
      <c r="B1153" t="str">
        <f>_xlfn.IFNA(_xlfn.XLOOKUP(Query1[[#This Row],[Contract Line Item Number (CLIN)]],'CPA New w POF'!$B$5:$B$3010,'CPA New w POF'!$C$5:$C$3010),"TBD")</f>
        <v>TW110PBFY18.4848D</v>
      </c>
      <c r="C1153">
        <f>LEN(Query1[[#This Row],[CALCTRA Product Number]])</f>
        <v>17</v>
      </c>
      <c r="D1153" t="s">
        <v>3757</v>
      </c>
      <c r="E1153" t="s">
        <v>3751</v>
      </c>
      <c r="F1153" t="s">
        <v>356</v>
      </c>
      <c r="G1153" t="s">
        <v>374</v>
      </c>
      <c r="H1153" t="s">
        <v>375</v>
      </c>
      <c r="I1153" t="s">
        <v>376</v>
      </c>
      <c r="J1153" t="s">
        <v>388</v>
      </c>
      <c r="K1153" t="s">
        <v>155</v>
      </c>
      <c r="L1153" s="54">
        <f>_xlfn.IFNA(_xlfn.XLOOKUP(Query1[[#This Row],[Contract Line Item Number (CLIN)]],'CPA New w POF'!$B$5:$B$3010,'CPA New w POF'!$Q$5:$Q$3010),"TBD")</f>
        <v>147.46</v>
      </c>
    </row>
    <row r="1154" spans="1:12" x14ac:dyDescent="0.25">
      <c r="A1154" t="s">
        <v>3759</v>
      </c>
      <c r="B1154" t="str">
        <f>_xlfn.IFNA(_xlfn.XLOOKUP(Query1[[#This Row],[Contract Line Item Number (CLIN)]],'CPA New w POF'!$B$5:$B$3010,'CPA New w POF'!$C$5:$C$3010),"TBD")</f>
        <v>TW110PBFY16.3636E</v>
      </c>
      <c r="C1154">
        <f>LEN(Query1[[#This Row],[CALCTRA Product Number]])</f>
        <v>17</v>
      </c>
      <c r="D1154" t="s">
        <v>3760</v>
      </c>
      <c r="E1154" t="s">
        <v>3751</v>
      </c>
      <c r="F1154" t="s">
        <v>356</v>
      </c>
      <c r="G1154" t="s">
        <v>380</v>
      </c>
      <c r="H1154" t="s">
        <v>375</v>
      </c>
      <c r="I1154" t="s">
        <v>376</v>
      </c>
      <c r="J1154" t="s">
        <v>381</v>
      </c>
      <c r="K1154" t="s">
        <v>155</v>
      </c>
      <c r="L1154" s="54">
        <f>_xlfn.IFNA(_xlfn.XLOOKUP(Query1[[#This Row],[Contract Line Item Number (CLIN)]],'CPA New w POF'!$B$5:$B$3010,'CPA New w POF'!$Q$5:$Q$3010),"TBD")</f>
        <v>79.44</v>
      </c>
    </row>
    <row r="1155" spans="1:12" x14ac:dyDescent="0.25">
      <c r="A1155" t="s">
        <v>3761</v>
      </c>
      <c r="B1155" t="str">
        <f>_xlfn.IFNA(_xlfn.XLOOKUP(Query1[[#This Row],[Contract Line Item Number (CLIN)]],'CPA New w POF'!$B$5:$B$3010,'CPA New w POF'!$C$5:$C$3010),"TBD")</f>
        <v>TW110PBFY18.4848E</v>
      </c>
      <c r="C1155">
        <f>LEN(Query1[[#This Row],[CALCTRA Product Number]])</f>
        <v>17</v>
      </c>
      <c r="D1155" t="s">
        <v>3760</v>
      </c>
      <c r="E1155" t="s">
        <v>3751</v>
      </c>
      <c r="F1155" t="s">
        <v>356</v>
      </c>
      <c r="G1155" t="s">
        <v>374</v>
      </c>
      <c r="H1155" t="s">
        <v>375</v>
      </c>
      <c r="I1155" t="s">
        <v>376</v>
      </c>
      <c r="J1155" t="s">
        <v>388</v>
      </c>
      <c r="K1155" t="s">
        <v>155</v>
      </c>
      <c r="L1155" s="54">
        <f>_xlfn.IFNA(_xlfn.XLOOKUP(Query1[[#This Row],[Contract Line Item Number (CLIN)]],'CPA New w POF'!$B$5:$B$3010,'CPA New w POF'!$Q$5:$Q$3010),"TBD")</f>
        <v>147.46</v>
      </c>
    </row>
    <row r="1156" spans="1:12" x14ac:dyDescent="0.25">
      <c r="A1156" t="s">
        <v>3762</v>
      </c>
      <c r="B1156" t="str">
        <f>_xlfn.IFNA(_xlfn.XLOOKUP(Query1[[#This Row],[Contract Line Item Number (CLIN)]],'CPA New w POF'!$B$5:$B$3010,'CPA New w POF'!$C$5:$C$3010),"TBD")</f>
        <v>TW110PBFY16.3636F</v>
      </c>
      <c r="C1156">
        <f>LEN(Query1[[#This Row],[CALCTRA Product Number]])</f>
        <v>17</v>
      </c>
      <c r="D1156" t="s">
        <v>3763</v>
      </c>
      <c r="E1156" t="s">
        <v>3751</v>
      </c>
      <c r="F1156" t="s">
        <v>356</v>
      </c>
      <c r="G1156" t="s">
        <v>380</v>
      </c>
      <c r="H1156" t="s">
        <v>375</v>
      </c>
      <c r="I1156" t="s">
        <v>376</v>
      </c>
      <c r="J1156" t="s">
        <v>381</v>
      </c>
      <c r="K1156" t="s">
        <v>155</v>
      </c>
      <c r="L1156" s="54">
        <f>_xlfn.IFNA(_xlfn.XLOOKUP(Query1[[#This Row],[Contract Line Item Number (CLIN)]],'CPA New w POF'!$B$5:$B$3010,'CPA New w POF'!$Q$5:$Q$3010),"TBD")</f>
        <v>79.44</v>
      </c>
    </row>
    <row r="1157" spans="1:12" x14ac:dyDescent="0.25">
      <c r="A1157" t="s">
        <v>3764</v>
      </c>
      <c r="B1157" t="str">
        <f>_xlfn.IFNA(_xlfn.XLOOKUP(Query1[[#This Row],[Contract Line Item Number (CLIN)]],'CPA New w POF'!$B$5:$B$3010,'CPA New w POF'!$C$5:$C$3010),"TBD")</f>
        <v>TW110PBFY18.4848F</v>
      </c>
      <c r="C1157">
        <f>LEN(Query1[[#This Row],[CALCTRA Product Number]])</f>
        <v>17</v>
      </c>
      <c r="D1157" t="s">
        <v>3763</v>
      </c>
      <c r="E1157" t="s">
        <v>3751</v>
      </c>
      <c r="F1157" t="s">
        <v>356</v>
      </c>
      <c r="G1157" t="s">
        <v>374</v>
      </c>
      <c r="H1157" t="s">
        <v>375</v>
      </c>
      <c r="I1157" t="s">
        <v>376</v>
      </c>
      <c r="J1157" t="s">
        <v>388</v>
      </c>
      <c r="K1157" t="s">
        <v>155</v>
      </c>
      <c r="L1157" s="54">
        <f>_xlfn.IFNA(_xlfn.XLOOKUP(Query1[[#This Row],[Contract Line Item Number (CLIN)]],'CPA New w POF'!$B$5:$B$3010,'CPA New w POF'!$Q$5:$Q$3010),"TBD")</f>
        <v>147.46</v>
      </c>
    </row>
    <row r="1158" spans="1:12" x14ac:dyDescent="0.25">
      <c r="A1158" t="s">
        <v>3765</v>
      </c>
      <c r="B1158" t="str">
        <f>_xlfn.IFNA(_xlfn.XLOOKUP(Query1[[#This Row],[Contract Line Item Number (CLIN)]],'CPA New w POF'!$B$5:$B$3010,'CPA New w POF'!$C$5:$C$3010),"TBD")</f>
        <v>TW110PBFY16.3636G</v>
      </c>
      <c r="C1158">
        <f>LEN(Query1[[#This Row],[CALCTRA Product Number]])</f>
        <v>17</v>
      </c>
      <c r="D1158" t="s">
        <v>3766</v>
      </c>
      <c r="E1158" t="s">
        <v>3751</v>
      </c>
      <c r="F1158" t="s">
        <v>356</v>
      </c>
      <c r="G1158" t="s">
        <v>380</v>
      </c>
      <c r="H1158" t="s">
        <v>375</v>
      </c>
      <c r="I1158" t="s">
        <v>376</v>
      </c>
      <c r="J1158" t="s">
        <v>381</v>
      </c>
      <c r="K1158" t="s">
        <v>155</v>
      </c>
      <c r="L1158" s="54">
        <f>_xlfn.IFNA(_xlfn.XLOOKUP(Query1[[#This Row],[Contract Line Item Number (CLIN)]],'CPA New w POF'!$B$5:$B$3010,'CPA New w POF'!$Q$5:$Q$3010),"TBD")</f>
        <v>79.44</v>
      </c>
    </row>
    <row r="1159" spans="1:12" x14ac:dyDescent="0.25">
      <c r="A1159" t="s">
        <v>3767</v>
      </c>
      <c r="B1159" t="str">
        <f>_xlfn.IFNA(_xlfn.XLOOKUP(Query1[[#This Row],[Contract Line Item Number (CLIN)]],'CPA New w POF'!$B$5:$B$3010,'CPA New w POF'!$C$5:$C$3010),"TBD")</f>
        <v>TW110PBFY18.4848G</v>
      </c>
      <c r="C1159">
        <f>LEN(Query1[[#This Row],[CALCTRA Product Number]])</f>
        <v>17</v>
      </c>
      <c r="D1159" t="s">
        <v>3766</v>
      </c>
      <c r="E1159" t="s">
        <v>3751</v>
      </c>
      <c r="F1159" t="s">
        <v>356</v>
      </c>
      <c r="G1159" t="s">
        <v>374</v>
      </c>
      <c r="H1159" t="s">
        <v>375</v>
      </c>
      <c r="I1159" t="s">
        <v>376</v>
      </c>
      <c r="J1159" t="s">
        <v>388</v>
      </c>
      <c r="K1159" t="s">
        <v>155</v>
      </c>
      <c r="L1159" s="54">
        <f>_xlfn.IFNA(_xlfn.XLOOKUP(Query1[[#This Row],[Contract Line Item Number (CLIN)]],'CPA New w POF'!$B$5:$B$3010,'CPA New w POF'!$Q$5:$Q$3010),"TBD")</f>
        <v>147.46</v>
      </c>
    </row>
    <row r="1160" spans="1:12" x14ac:dyDescent="0.25">
      <c r="A1160" t="s">
        <v>3768</v>
      </c>
      <c r="B1160" t="str">
        <f>_xlfn.IFNA(_xlfn.XLOOKUP(Query1[[#This Row],[Contract Line Item Number (CLIN)]],'CPA New w POF'!$B$5:$B$3010,'CPA New w POF'!$C$5:$C$3010),"TBD")</f>
        <v>TW111PBFY86.3030A</v>
      </c>
      <c r="C1160">
        <f>LEN(Query1[[#This Row],[CALCTRA Product Number]])</f>
        <v>17</v>
      </c>
      <c r="D1160" t="s">
        <v>3769</v>
      </c>
      <c r="E1160" t="s">
        <v>3770</v>
      </c>
      <c r="F1160" t="s">
        <v>356</v>
      </c>
      <c r="G1160" t="s">
        <v>421</v>
      </c>
      <c r="H1160" t="s">
        <v>375</v>
      </c>
      <c r="I1160" t="s">
        <v>154</v>
      </c>
      <c r="J1160" t="s">
        <v>381</v>
      </c>
      <c r="K1160" t="s">
        <v>155</v>
      </c>
      <c r="L1160" s="54">
        <f>_xlfn.IFNA(_xlfn.XLOOKUP(Query1[[#This Row],[Contract Line Item Number (CLIN)]],'CPA New w POF'!$B$5:$B$3010,'CPA New w POF'!$Q$5:$Q$3010),"TBD")</f>
        <v>55.34</v>
      </c>
    </row>
    <row r="1161" spans="1:12" x14ac:dyDescent="0.25">
      <c r="A1161" t="s">
        <v>3771</v>
      </c>
      <c r="B1161" t="str">
        <f>_xlfn.IFNA(_xlfn.XLOOKUP(Query1[[#This Row],[Contract Line Item Number (CLIN)]],'CPA New w POF'!$B$5:$B$3010,'CPA New w POF'!$C$5:$C$3010),"TBD")</f>
        <v>TW111PBFY16.3636A</v>
      </c>
      <c r="C1161">
        <f>LEN(Query1[[#This Row],[CALCTRA Product Number]])</f>
        <v>17</v>
      </c>
      <c r="D1161" t="s">
        <v>3769</v>
      </c>
      <c r="E1161" t="s">
        <v>3770</v>
      </c>
      <c r="F1161" t="s">
        <v>356</v>
      </c>
      <c r="G1161" t="s">
        <v>380</v>
      </c>
      <c r="H1161" t="s">
        <v>375</v>
      </c>
      <c r="I1161" t="s">
        <v>376</v>
      </c>
      <c r="J1161" t="s">
        <v>381</v>
      </c>
      <c r="K1161" t="s">
        <v>155</v>
      </c>
      <c r="L1161" s="54">
        <f>_xlfn.IFNA(_xlfn.XLOOKUP(Query1[[#This Row],[Contract Line Item Number (CLIN)]],'CPA New w POF'!$B$5:$B$3010,'CPA New w POF'!$Q$5:$Q$3010),"TBD")</f>
        <v>74.900000000000006</v>
      </c>
    </row>
    <row r="1162" spans="1:12" x14ac:dyDescent="0.25">
      <c r="A1162" t="s">
        <v>3772</v>
      </c>
      <c r="B1162" t="str">
        <f>_xlfn.IFNA(_xlfn.XLOOKUP(Query1[[#This Row],[Contract Line Item Number (CLIN)]],'CPA New w POF'!$B$5:$B$3010,'CPA New w POF'!$C$5:$C$3010),"TBD")</f>
        <v>TW111PBFY18.4848A</v>
      </c>
      <c r="C1162">
        <f>LEN(Query1[[#This Row],[CALCTRA Product Number]])</f>
        <v>17</v>
      </c>
      <c r="D1162" t="s">
        <v>3769</v>
      </c>
      <c r="E1162" t="s">
        <v>3770</v>
      </c>
      <c r="F1162" t="s">
        <v>356</v>
      </c>
      <c r="G1162" t="s">
        <v>374</v>
      </c>
      <c r="H1162" t="s">
        <v>375</v>
      </c>
      <c r="I1162" t="s">
        <v>376</v>
      </c>
      <c r="J1162" t="s">
        <v>388</v>
      </c>
      <c r="K1162" t="s">
        <v>155</v>
      </c>
      <c r="L1162" s="54">
        <f>_xlfn.IFNA(_xlfn.XLOOKUP(Query1[[#This Row],[Contract Line Item Number (CLIN)]],'CPA New w POF'!$B$5:$B$3010,'CPA New w POF'!$Q$5:$Q$3010),"TBD")</f>
        <v>136.12</v>
      </c>
    </row>
    <row r="1163" spans="1:12" x14ac:dyDescent="0.25">
      <c r="A1163" t="s">
        <v>3773</v>
      </c>
      <c r="B1163" t="str">
        <f>_xlfn.IFNA(_xlfn.XLOOKUP(Query1[[#This Row],[Contract Line Item Number (CLIN)]],'CPA New w POF'!$B$5:$B$3010,'CPA New w POF'!$C$5:$C$3010),"TBD")</f>
        <v>TW111PBFY16.1818A</v>
      </c>
      <c r="C1163">
        <f>LEN(Query1[[#This Row],[CALCTRA Product Number]])</f>
        <v>17</v>
      </c>
      <c r="D1163" t="s">
        <v>3769</v>
      </c>
      <c r="E1163" t="s">
        <v>3770</v>
      </c>
      <c r="F1163" t="s">
        <v>356</v>
      </c>
      <c r="G1163" t="s">
        <v>525</v>
      </c>
      <c r="H1163" t="s">
        <v>375</v>
      </c>
      <c r="I1163" t="s">
        <v>376</v>
      </c>
      <c r="J1163" t="s">
        <v>381</v>
      </c>
      <c r="K1163" t="s">
        <v>155</v>
      </c>
      <c r="L1163" s="54">
        <f>_xlfn.IFNA(_xlfn.XLOOKUP(Query1[[#This Row],[Contract Line Item Number (CLIN)]],'CPA New w POF'!$B$5:$B$3010,'CPA New w POF'!$Q$5:$Q$3010),"TBD")</f>
        <v>22.75</v>
      </c>
    </row>
    <row r="1164" spans="1:12" x14ac:dyDescent="0.25">
      <c r="A1164" t="s">
        <v>3774</v>
      </c>
      <c r="B1164" t="str">
        <f>_xlfn.IFNA(_xlfn.XLOOKUP(Query1[[#This Row],[Contract Line Item Number (CLIN)]],'CPA New w POF'!$B$5:$B$3010,'CPA New w POF'!$C$5:$C$3010),"TBD")</f>
        <v>TW111PBFY16.3636B</v>
      </c>
      <c r="C1164">
        <f>LEN(Query1[[#This Row],[CALCTRA Product Number]])</f>
        <v>17</v>
      </c>
      <c r="D1164" t="s">
        <v>3775</v>
      </c>
      <c r="E1164" t="s">
        <v>3776</v>
      </c>
      <c r="F1164" t="s">
        <v>356</v>
      </c>
      <c r="G1164" t="s">
        <v>380</v>
      </c>
      <c r="H1164" t="s">
        <v>375</v>
      </c>
      <c r="I1164" t="s">
        <v>376</v>
      </c>
      <c r="J1164" t="s">
        <v>381</v>
      </c>
      <c r="K1164" t="s">
        <v>155</v>
      </c>
      <c r="L1164" s="54">
        <f>_xlfn.IFNA(_xlfn.XLOOKUP(Query1[[#This Row],[Contract Line Item Number (CLIN)]],'CPA New w POF'!$B$5:$B$3010,'CPA New w POF'!$Q$5:$Q$3010),"TBD")</f>
        <v>74.900000000000006</v>
      </c>
    </row>
    <row r="1165" spans="1:12" x14ac:dyDescent="0.25">
      <c r="A1165" t="s">
        <v>3777</v>
      </c>
      <c r="B1165" t="str">
        <f>_xlfn.IFNA(_xlfn.XLOOKUP(Query1[[#This Row],[Contract Line Item Number (CLIN)]],'CPA New w POF'!$B$5:$B$3010,'CPA New w POF'!$C$5:$C$3010),"TBD")</f>
        <v>TW111PBFY18.4848B</v>
      </c>
      <c r="C1165">
        <f>LEN(Query1[[#This Row],[CALCTRA Product Number]])</f>
        <v>17</v>
      </c>
      <c r="D1165" t="s">
        <v>3775</v>
      </c>
      <c r="E1165" t="s">
        <v>3776</v>
      </c>
      <c r="F1165" t="s">
        <v>356</v>
      </c>
      <c r="G1165" t="s">
        <v>374</v>
      </c>
      <c r="H1165" t="s">
        <v>375</v>
      </c>
      <c r="I1165" t="s">
        <v>376</v>
      </c>
      <c r="J1165" t="s">
        <v>388</v>
      </c>
      <c r="K1165" t="s">
        <v>155</v>
      </c>
      <c r="L1165" s="54">
        <f>_xlfn.IFNA(_xlfn.XLOOKUP(Query1[[#This Row],[Contract Line Item Number (CLIN)]],'CPA New w POF'!$B$5:$B$3010,'CPA New w POF'!$Q$5:$Q$3010),"TBD")</f>
        <v>140.65</v>
      </c>
    </row>
    <row r="1166" spans="1:12" x14ac:dyDescent="0.25">
      <c r="A1166" t="s">
        <v>3779</v>
      </c>
      <c r="B1166" t="str">
        <f>_xlfn.IFNA(_xlfn.XLOOKUP(Query1[[#This Row],[Contract Line Item Number (CLIN)]],'CPA New w POF'!$B$5:$B$3010,'CPA New w POF'!$C$5:$C$3010),"TBD")</f>
        <v>TW111PBFY16.3060A</v>
      </c>
      <c r="C1166">
        <f>LEN(Query1[[#This Row],[CALCTRA Product Number]])</f>
        <v>17</v>
      </c>
      <c r="D1166" t="s">
        <v>3780</v>
      </c>
      <c r="E1166" t="s">
        <v>3781</v>
      </c>
      <c r="F1166" t="s">
        <v>356</v>
      </c>
      <c r="G1166" t="s">
        <v>3782</v>
      </c>
      <c r="H1166" t="s">
        <v>375</v>
      </c>
      <c r="I1166" t="s">
        <v>376</v>
      </c>
      <c r="J1166" t="s">
        <v>381</v>
      </c>
      <c r="K1166" t="s">
        <v>155</v>
      </c>
      <c r="L1166" s="54">
        <f>_xlfn.IFNA(_xlfn.XLOOKUP(Query1[[#This Row],[Contract Line Item Number (CLIN)]],'CPA New w POF'!$B$5:$B$3010,'CPA New w POF'!$Q$5:$Q$3010),"TBD")</f>
        <v>96.44</v>
      </c>
    </row>
    <row r="1167" spans="1:12" x14ac:dyDescent="0.25">
      <c r="A1167" t="s">
        <v>3783</v>
      </c>
      <c r="B1167" t="str">
        <f>_xlfn.IFNA(_xlfn.XLOOKUP(Query1[[#This Row],[Contract Line Item Number (CLIN)]],'CPA New w POF'!$B$5:$B$3010,'CPA New w POF'!$C$5:$C$3010),"TBD")</f>
        <v>TW111PBFY16.3660A</v>
      </c>
      <c r="C1167">
        <f>LEN(Query1[[#This Row],[CALCTRA Product Number]])</f>
        <v>17</v>
      </c>
      <c r="D1167" t="s">
        <v>3780</v>
      </c>
      <c r="E1167" t="s">
        <v>3781</v>
      </c>
      <c r="F1167" t="s">
        <v>356</v>
      </c>
      <c r="G1167" t="s">
        <v>2448</v>
      </c>
      <c r="H1167" t="s">
        <v>375</v>
      </c>
      <c r="I1167" t="s">
        <v>376</v>
      </c>
      <c r="J1167" t="s">
        <v>381</v>
      </c>
      <c r="K1167" t="s">
        <v>155</v>
      </c>
      <c r="L1167" s="54">
        <f>_xlfn.IFNA(_xlfn.XLOOKUP(Query1[[#This Row],[Contract Line Item Number (CLIN)]],'CPA New w POF'!$B$5:$B$3010,'CPA New w POF'!$Q$5:$Q$3010),"TBD")</f>
        <v>115.71</v>
      </c>
    </row>
    <row r="1168" spans="1:12" x14ac:dyDescent="0.25">
      <c r="A1168" t="s">
        <v>3786</v>
      </c>
      <c r="B1168" t="str">
        <f>_xlfn.IFNA(_xlfn.XLOOKUP(Query1[[#This Row],[Contract Line Item Number (CLIN)]],'CPA New w POF'!$B$5:$B$3010,'CPA New w POF'!$C$5:$C$3010),"TBD")</f>
        <v>TW111PBFY16.3030B</v>
      </c>
      <c r="C1168">
        <f>LEN(Query1[[#This Row],[CALCTRA Product Number]])</f>
        <v>17</v>
      </c>
      <c r="D1168" t="s">
        <v>3787</v>
      </c>
      <c r="E1168" t="s">
        <v>3788</v>
      </c>
      <c r="F1168" t="s">
        <v>356</v>
      </c>
      <c r="G1168" t="s">
        <v>421</v>
      </c>
      <c r="H1168" t="s">
        <v>375</v>
      </c>
      <c r="I1168" t="s">
        <v>376</v>
      </c>
      <c r="J1168" t="s">
        <v>381</v>
      </c>
      <c r="K1168" t="s">
        <v>155</v>
      </c>
      <c r="L1168" s="54">
        <f>_xlfn.IFNA(_xlfn.XLOOKUP(Query1[[#This Row],[Contract Line Item Number (CLIN)]],'CPA New w POF'!$B$5:$B$3010,'CPA New w POF'!$Q$5:$Q$3010),"TBD")</f>
        <v>55.63</v>
      </c>
    </row>
    <row r="1169" spans="1:12" x14ac:dyDescent="0.25">
      <c r="A1169" t="s">
        <v>3789</v>
      </c>
      <c r="B1169" t="str">
        <f>_xlfn.IFNA(_xlfn.XLOOKUP(Query1[[#This Row],[Contract Line Item Number (CLIN)]],'CPA New w POF'!$B$5:$B$3010,'CPA New w POF'!$C$5:$C$3010),"TBD")</f>
        <v>TW111PBFY16.3636C</v>
      </c>
      <c r="C1169">
        <f>LEN(Query1[[#This Row],[CALCTRA Product Number]])</f>
        <v>17</v>
      </c>
      <c r="D1169" t="s">
        <v>3787</v>
      </c>
      <c r="E1169" t="s">
        <v>3788</v>
      </c>
      <c r="F1169" t="s">
        <v>356</v>
      </c>
      <c r="G1169" t="s">
        <v>380</v>
      </c>
      <c r="H1169" t="s">
        <v>375</v>
      </c>
      <c r="I1169" t="s">
        <v>376</v>
      </c>
      <c r="J1169" t="s">
        <v>381</v>
      </c>
      <c r="K1169" t="s">
        <v>155</v>
      </c>
      <c r="L1169" s="54">
        <f>_xlfn.IFNA(_xlfn.XLOOKUP(Query1[[#This Row],[Contract Line Item Number (CLIN)]],'CPA New w POF'!$B$5:$B$3010,'CPA New w POF'!$Q$5:$Q$3010),"TBD")</f>
        <v>74.900000000000006</v>
      </c>
    </row>
    <row r="1170" spans="1:12" x14ac:dyDescent="0.25">
      <c r="A1170" t="s">
        <v>3790</v>
      </c>
      <c r="B1170" t="str">
        <f>_xlfn.IFNA(_xlfn.XLOOKUP(Query1[[#This Row],[Contract Line Item Number (CLIN)]],'CPA New w POF'!$B$5:$B$3010,'CPA New w POF'!$C$5:$C$3010),"TBD")</f>
        <v>TW111PBFY18.4848C</v>
      </c>
      <c r="C1170">
        <f>LEN(Query1[[#This Row],[CALCTRA Product Number]])</f>
        <v>17</v>
      </c>
      <c r="D1170" t="s">
        <v>3787</v>
      </c>
      <c r="E1170" t="s">
        <v>3788</v>
      </c>
      <c r="F1170" t="s">
        <v>356</v>
      </c>
      <c r="G1170" t="s">
        <v>374</v>
      </c>
      <c r="H1170" t="s">
        <v>375</v>
      </c>
      <c r="I1170" t="s">
        <v>376</v>
      </c>
      <c r="J1170" t="s">
        <v>388</v>
      </c>
      <c r="K1170" t="s">
        <v>155</v>
      </c>
      <c r="L1170" s="54">
        <f>_xlfn.IFNA(_xlfn.XLOOKUP(Query1[[#This Row],[Contract Line Item Number (CLIN)]],'CPA New w POF'!$B$5:$B$3010,'CPA New w POF'!$Q$5:$Q$3010),"TBD")</f>
        <v>140.65</v>
      </c>
    </row>
    <row r="1171" spans="1:12" x14ac:dyDescent="0.25">
      <c r="A1171" t="s">
        <v>3797</v>
      </c>
      <c r="B1171" t="str">
        <f>_xlfn.IFNA(_xlfn.XLOOKUP(Query1[[#This Row],[Contract Line Item Number (CLIN)]],'CPA New w POF'!$B$5:$B$3010,'CPA New w POF'!$C$5:$C$3010),"TBD")</f>
        <v>TW111PBFY16.3630A</v>
      </c>
      <c r="C1171">
        <f>LEN(Query1[[#This Row],[CALCTRA Product Number]])</f>
        <v>17</v>
      </c>
      <c r="D1171" t="s">
        <v>3798</v>
      </c>
      <c r="E1171" t="s">
        <v>3799</v>
      </c>
      <c r="F1171" t="s">
        <v>356</v>
      </c>
      <c r="G1171" t="s">
        <v>995</v>
      </c>
      <c r="H1171" t="s">
        <v>3796</v>
      </c>
      <c r="I1171" t="s">
        <v>376</v>
      </c>
      <c r="J1171" t="s">
        <v>381</v>
      </c>
      <c r="K1171" t="s">
        <v>155</v>
      </c>
      <c r="L1171" s="54">
        <f>_xlfn.IFNA(_xlfn.XLOOKUP(Query1[[#This Row],[Contract Line Item Number (CLIN)]],'CPA New w POF'!$B$5:$B$3010,'CPA New w POF'!$Q$5:$Q$3010),"TBD")</f>
        <v>62.43</v>
      </c>
    </row>
    <row r="1172" spans="1:12" x14ac:dyDescent="0.25">
      <c r="A1172" t="s">
        <v>3800</v>
      </c>
      <c r="B1172" t="str">
        <f>_xlfn.IFNA(_xlfn.XLOOKUP(Query1[[#This Row],[Contract Line Item Number (CLIN)]],'CPA New w POF'!$B$5:$B$3010,'CPA New w POF'!$C$5:$C$3010),"TBD")</f>
        <v>TW111PBFY16.3030D</v>
      </c>
      <c r="C1172">
        <f>LEN(Query1[[#This Row],[CALCTRA Product Number]])</f>
        <v>17</v>
      </c>
      <c r="D1172" t="s">
        <v>3801</v>
      </c>
      <c r="E1172" t="s">
        <v>3802</v>
      </c>
      <c r="F1172" t="s">
        <v>356</v>
      </c>
      <c r="G1172" t="s">
        <v>421</v>
      </c>
      <c r="H1172" t="s">
        <v>3796</v>
      </c>
      <c r="I1172" t="s">
        <v>376</v>
      </c>
      <c r="J1172" t="s">
        <v>381</v>
      </c>
      <c r="K1172" t="s">
        <v>155</v>
      </c>
      <c r="L1172" s="54">
        <f>_xlfn.IFNA(_xlfn.XLOOKUP(Query1[[#This Row],[Contract Line Item Number (CLIN)]],'CPA New w POF'!$B$5:$B$3010,'CPA New w POF'!$Q$5:$Q$3010),"TBD")</f>
        <v>55.63</v>
      </c>
    </row>
    <row r="1173" spans="1:12" x14ac:dyDescent="0.25">
      <c r="A1173" t="s">
        <v>3803</v>
      </c>
      <c r="B1173" t="str">
        <f>_xlfn.IFNA(_xlfn.XLOOKUP(Query1[[#This Row],[Contract Line Item Number (CLIN)]],'CPA New w POF'!$B$5:$B$3010,'CPA New w POF'!$C$5:$C$3010),"TBD")</f>
        <v>TW111PBFY16.3636E</v>
      </c>
      <c r="C1173">
        <f>LEN(Query1[[#This Row],[CALCTRA Product Number]])</f>
        <v>17</v>
      </c>
      <c r="D1173" t="s">
        <v>3801</v>
      </c>
      <c r="E1173" t="s">
        <v>3802</v>
      </c>
      <c r="F1173" t="s">
        <v>356</v>
      </c>
      <c r="G1173" t="s">
        <v>380</v>
      </c>
      <c r="H1173" t="s">
        <v>3796</v>
      </c>
      <c r="I1173" t="s">
        <v>376</v>
      </c>
      <c r="J1173" t="s">
        <v>381</v>
      </c>
      <c r="K1173" t="s">
        <v>155</v>
      </c>
      <c r="L1173" s="54">
        <f>_xlfn.IFNA(_xlfn.XLOOKUP(Query1[[#This Row],[Contract Line Item Number (CLIN)]],'CPA New w POF'!$B$5:$B$3010,'CPA New w POF'!$Q$5:$Q$3010),"TBD")</f>
        <v>74.900000000000006</v>
      </c>
    </row>
    <row r="1174" spans="1:12" x14ac:dyDescent="0.25">
      <c r="A1174" t="s">
        <v>3804</v>
      </c>
      <c r="B1174" t="str">
        <f>_xlfn.IFNA(_xlfn.XLOOKUP(Query1[[#This Row],[Contract Line Item Number (CLIN)]],'CPA New w POF'!$B$5:$B$3010,'CPA New w POF'!$C$5:$C$3010),"TBD")</f>
        <v>TW111PBFY18.4848E</v>
      </c>
      <c r="C1174">
        <f>LEN(Query1[[#This Row],[CALCTRA Product Number]])</f>
        <v>17</v>
      </c>
      <c r="D1174" t="s">
        <v>3801</v>
      </c>
      <c r="E1174" t="s">
        <v>3802</v>
      </c>
      <c r="F1174" t="s">
        <v>356</v>
      </c>
      <c r="G1174" t="s">
        <v>374</v>
      </c>
      <c r="H1174" t="s">
        <v>3796</v>
      </c>
      <c r="I1174" t="s">
        <v>376</v>
      </c>
      <c r="J1174" t="s">
        <v>388</v>
      </c>
      <c r="K1174" t="s">
        <v>155</v>
      </c>
      <c r="L1174" s="54">
        <f>_xlfn.IFNA(_xlfn.XLOOKUP(Query1[[#This Row],[Contract Line Item Number (CLIN)]],'CPA New w POF'!$B$5:$B$3010,'CPA New w POF'!$Q$5:$Q$3010),"TBD")</f>
        <v>140.65</v>
      </c>
    </row>
    <row r="1175" spans="1:12" x14ac:dyDescent="0.25">
      <c r="A1175" t="s">
        <v>3806</v>
      </c>
      <c r="B1175" t="str">
        <f>_xlfn.IFNA(_xlfn.XLOOKUP(Query1[[#This Row],[Contract Line Item Number (CLIN)]],'CPA New w POF'!$B$5:$B$3010,'CPA New w POF'!$C$5:$C$3010),"TBD")</f>
        <v>TW111PBFY16.3030E</v>
      </c>
      <c r="C1175">
        <f>LEN(Query1[[#This Row],[CALCTRA Product Number]])</f>
        <v>17</v>
      </c>
      <c r="D1175" t="s">
        <v>3807</v>
      </c>
      <c r="E1175" t="s">
        <v>3808</v>
      </c>
      <c r="F1175" t="s">
        <v>356</v>
      </c>
      <c r="G1175" t="s">
        <v>421</v>
      </c>
      <c r="H1175" t="s">
        <v>3796</v>
      </c>
      <c r="I1175" t="s">
        <v>376</v>
      </c>
      <c r="J1175" t="s">
        <v>381</v>
      </c>
      <c r="K1175" t="s">
        <v>155</v>
      </c>
      <c r="L1175" s="54">
        <f>_xlfn.IFNA(_xlfn.XLOOKUP(Query1[[#This Row],[Contract Line Item Number (CLIN)]],'CPA New w POF'!$B$5:$B$3010,'CPA New w POF'!$Q$5:$Q$3010),"TBD")</f>
        <v>55.34</v>
      </c>
    </row>
    <row r="1176" spans="1:12" x14ac:dyDescent="0.25">
      <c r="A1176" t="s">
        <v>3809</v>
      </c>
      <c r="B1176" t="str">
        <f>_xlfn.IFNA(_xlfn.XLOOKUP(Query1[[#This Row],[Contract Line Item Number (CLIN)]],'CPA New w POF'!$B$5:$B$3010,'CPA New w POF'!$C$5:$C$3010),"TBD")</f>
        <v>TW111PBFY16.3636F</v>
      </c>
      <c r="C1176">
        <f>LEN(Query1[[#This Row],[CALCTRA Product Number]])</f>
        <v>17</v>
      </c>
      <c r="D1176" t="s">
        <v>3807</v>
      </c>
      <c r="E1176" t="s">
        <v>3808</v>
      </c>
      <c r="F1176" t="s">
        <v>356</v>
      </c>
      <c r="G1176" t="s">
        <v>380</v>
      </c>
      <c r="H1176" t="s">
        <v>3796</v>
      </c>
      <c r="I1176" t="s">
        <v>376</v>
      </c>
      <c r="J1176" t="s">
        <v>381</v>
      </c>
      <c r="K1176" t="s">
        <v>155</v>
      </c>
      <c r="L1176" s="54">
        <f>_xlfn.IFNA(_xlfn.XLOOKUP(Query1[[#This Row],[Contract Line Item Number (CLIN)]],'CPA New w POF'!$B$5:$B$3010,'CPA New w POF'!$Q$5:$Q$3010),"TBD")</f>
        <v>74.900000000000006</v>
      </c>
    </row>
    <row r="1177" spans="1:12" x14ac:dyDescent="0.25">
      <c r="A1177" t="s">
        <v>3810</v>
      </c>
      <c r="B1177" t="str">
        <f>_xlfn.IFNA(_xlfn.XLOOKUP(Query1[[#This Row],[Contract Line Item Number (CLIN)]],'CPA New w POF'!$B$5:$B$3010,'CPA New w POF'!$C$5:$C$3010),"TBD")</f>
        <v>TW111PBFY18.4848F</v>
      </c>
      <c r="C1177">
        <f>LEN(Query1[[#This Row],[CALCTRA Product Number]])</f>
        <v>17</v>
      </c>
      <c r="D1177" t="s">
        <v>3807</v>
      </c>
      <c r="E1177" t="s">
        <v>3808</v>
      </c>
      <c r="F1177" t="s">
        <v>356</v>
      </c>
      <c r="G1177" t="s">
        <v>374</v>
      </c>
      <c r="H1177" t="s">
        <v>3796</v>
      </c>
      <c r="I1177" t="s">
        <v>376</v>
      </c>
      <c r="J1177" t="s">
        <v>388</v>
      </c>
      <c r="K1177" t="s">
        <v>155</v>
      </c>
      <c r="L1177" s="54">
        <f>_xlfn.IFNA(_xlfn.XLOOKUP(Query1[[#This Row],[Contract Line Item Number (CLIN)]],'CPA New w POF'!$B$5:$B$3010,'CPA New w POF'!$Q$5:$Q$3010),"TBD")</f>
        <v>140.65</v>
      </c>
    </row>
    <row r="1178" spans="1:12" x14ac:dyDescent="0.25">
      <c r="A1178" t="s">
        <v>3812</v>
      </c>
      <c r="B1178" t="str">
        <f>_xlfn.IFNA(_xlfn.XLOOKUP(Query1[[#This Row],[Contract Line Item Number (CLIN)]],'CPA New w POF'!$B$5:$B$3010,'CPA New w POF'!$C$5:$C$3010),"TBD")</f>
        <v>TW111PBFY16.1818B</v>
      </c>
      <c r="C1178">
        <f>LEN(Query1[[#This Row],[CALCTRA Product Number]])</f>
        <v>17</v>
      </c>
      <c r="D1178" t="s">
        <v>3807</v>
      </c>
      <c r="E1178" t="s">
        <v>3813</v>
      </c>
      <c r="F1178" t="s">
        <v>356</v>
      </c>
      <c r="G1178" t="s">
        <v>525</v>
      </c>
      <c r="H1178" t="s">
        <v>3796</v>
      </c>
      <c r="I1178" t="s">
        <v>376</v>
      </c>
      <c r="J1178" t="s">
        <v>381</v>
      </c>
      <c r="K1178" t="s">
        <v>155</v>
      </c>
      <c r="L1178" s="54">
        <f>_xlfn.IFNA(_xlfn.XLOOKUP(Query1[[#This Row],[Contract Line Item Number (CLIN)]],'CPA New w POF'!$B$5:$B$3010,'CPA New w POF'!$Q$5:$Q$3010),"TBD")</f>
        <v>22.75</v>
      </c>
    </row>
    <row r="1179" spans="1:12" x14ac:dyDescent="0.25">
      <c r="A1179" t="s">
        <v>3814</v>
      </c>
      <c r="B1179" t="str">
        <f>_xlfn.IFNA(_xlfn.XLOOKUP(Query1[[#This Row],[Contract Line Item Number (CLIN)]],'CPA New w POF'!$B$5:$B$3010,'CPA New w POF'!$C$5:$C$3010),"TBD")</f>
        <v>TW111PBFY16.3030F</v>
      </c>
      <c r="C1179">
        <f>LEN(Query1[[#This Row],[CALCTRA Product Number]])</f>
        <v>17</v>
      </c>
      <c r="D1179" t="s">
        <v>3815</v>
      </c>
      <c r="E1179" t="s">
        <v>3816</v>
      </c>
      <c r="F1179" t="s">
        <v>356</v>
      </c>
      <c r="G1179" t="s">
        <v>421</v>
      </c>
      <c r="H1179" t="s">
        <v>3796</v>
      </c>
      <c r="I1179" t="s">
        <v>376</v>
      </c>
      <c r="J1179" t="s">
        <v>381</v>
      </c>
      <c r="K1179" t="s">
        <v>155</v>
      </c>
      <c r="L1179" s="54">
        <f>_xlfn.IFNA(_xlfn.XLOOKUP(Query1[[#This Row],[Contract Line Item Number (CLIN)]],'CPA New w POF'!$B$5:$B$3010,'CPA New w POF'!$Q$5:$Q$3010),"TBD")</f>
        <v>55.63</v>
      </c>
    </row>
    <row r="1180" spans="1:12" x14ac:dyDescent="0.25">
      <c r="A1180" t="s">
        <v>3817</v>
      </c>
      <c r="B1180" t="str">
        <f>_xlfn.IFNA(_xlfn.XLOOKUP(Query1[[#This Row],[Contract Line Item Number (CLIN)]],'CPA New w POF'!$B$5:$B$3010,'CPA New w POF'!$C$5:$C$3010),"TBD")</f>
        <v>TW111PBFY16.3636G</v>
      </c>
      <c r="C1180">
        <f>LEN(Query1[[#This Row],[CALCTRA Product Number]])</f>
        <v>17</v>
      </c>
      <c r="D1180" t="s">
        <v>3815</v>
      </c>
      <c r="E1180" t="s">
        <v>3816</v>
      </c>
      <c r="F1180" t="s">
        <v>356</v>
      </c>
      <c r="G1180" t="s">
        <v>380</v>
      </c>
      <c r="H1180" t="s">
        <v>3796</v>
      </c>
      <c r="I1180" t="s">
        <v>376</v>
      </c>
      <c r="J1180" t="s">
        <v>381</v>
      </c>
      <c r="K1180" t="s">
        <v>155</v>
      </c>
      <c r="L1180" s="54">
        <f>_xlfn.IFNA(_xlfn.XLOOKUP(Query1[[#This Row],[Contract Line Item Number (CLIN)]],'CPA New w POF'!$B$5:$B$3010,'CPA New w POF'!$Q$5:$Q$3010),"TBD")</f>
        <v>74.900000000000006</v>
      </c>
    </row>
    <row r="1181" spans="1:12" x14ac:dyDescent="0.25">
      <c r="A1181" t="s">
        <v>3818</v>
      </c>
      <c r="B1181" t="str">
        <f>_xlfn.IFNA(_xlfn.XLOOKUP(Query1[[#This Row],[Contract Line Item Number (CLIN)]],'CPA New w POF'!$B$5:$B$3010,'CPA New w POF'!$C$5:$C$3010),"TBD")</f>
        <v>TW111PBFY18.4848G</v>
      </c>
      <c r="C1181">
        <f>LEN(Query1[[#This Row],[CALCTRA Product Number]])</f>
        <v>17</v>
      </c>
      <c r="D1181" t="s">
        <v>3815</v>
      </c>
      <c r="E1181" t="s">
        <v>3816</v>
      </c>
      <c r="F1181" t="s">
        <v>356</v>
      </c>
      <c r="G1181" t="s">
        <v>374</v>
      </c>
      <c r="H1181" t="s">
        <v>3796</v>
      </c>
      <c r="I1181" t="s">
        <v>376</v>
      </c>
      <c r="J1181" t="s">
        <v>388</v>
      </c>
      <c r="K1181" t="s">
        <v>155</v>
      </c>
      <c r="L1181" s="54">
        <f>_xlfn.IFNA(_xlfn.XLOOKUP(Query1[[#This Row],[Contract Line Item Number (CLIN)]],'CPA New w POF'!$B$5:$B$3010,'CPA New w POF'!$Q$5:$Q$3010),"TBD")</f>
        <v>140.65</v>
      </c>
    </row>
    <row r="1182" spans="1:12" x14ac:dyDescent="0.25">
      <c r="A1182" t="s">
        <v>3820</v>
      </c>
      <c r="B1182" t="str">
        <f>_xlfn.IFNA(_xlfn.XLOOKUP(Query1[[#This Row],[Contract Line Item Number (CLIN)]],'CPA New w POF'!$B$5:$B$3010,'CPA New w POF'!$C$5:$C$3010),"TBD")</f>
        <v>TW111PBFY16.3024A</v>
      </c>
      <c r="C1182">
        <f>LEN(Query1[[#This Row],[CALCTRA Product Number]])</f>
        <v>17</v>
      </c>
      <c r="D1182" t="s">
        <v>3821</v>
      </c>
      <c r="E1182" t="s">
        <v>3822</v>
      </c>
      <c r="F1182" t="s">
        <v>356</v>
      </c>
      <c r="G1182" t="s">
        <v>613</v>
      </c>
      <c r="H1182" t="s">
        <v>3796</v>
      </c>
      <c r="I1182" t="s">
        <v>376</v>
      </c>
      <c r="J1182" t="s">
        <v>381</v>
      </c>
      <c r="K1182" t="s">
        <v>155</v>
      </c>
      <c r="L1182" s="54">
        <f>_xlfn.IFNA(_xlfn.XLOOKUP(Query1[[#This Row],[Contract Line Item Number (CLIN)]],'CPA New w POF'!$B$5:$B$3010,'CPA New w POF'!$Q$5:$Q$3010),"TBD")</f>
        <v>44.29</v>
      </c>
    </row>
    <row r="1183" spans="1:12" x14ac:dyDescent="0.25">
      <c r="A1183" t="s">
        <v>3823</v>
      </c>
      <c r="B1183" t="str">
        <f>_xlfn.IFNA(_xlfn.XLOOKUP(Query1[[#This Row],[Contract Line Item Number (CLIN)]],'CPA New w POF'!$B$5:$B$3010,'CPA New w POF'!$C$5:$C$3010),"TBD")</f>
        <v>TW111PBFY16.3630B</v>
      </c>
      <c r="C1183">
        <f>LEN(Query1[[#This Row],[CALCTRA Product Number]])</f>
        <v>17</v>
      </c>
      <c r="D1183" t="s">
        <v>3821</v>
      </c>
      <c r="E1183" t="s">
        <v>3822</v>
      </c>
      <c r="F1183" t="s">
        <v>356</v>
      </c>
      <c r="G1183" t="s">
        <v>995</v>
      </c>
      <c r="H1183" t="s">
        <v>3796</v>
      </c>
      <c r="I1183" t="s">
        <v>376</v>
      </c>
      <c r="J1183" t="s">
        <v>381</v>
      </c>
      <c r="K1183" t="s">
        <v>155</v>
      </c>
      <c r="L1183" s="54">
        <f>_xlfn.IFNA(_xlfn.XLOOKUP(Query1[[#This Row],[Contract Line Item Number (CLIN)]],'CPA New w POF'!$B$5:$B$3010,'CPA New w POF'!$Q$5:$Q$3010),"TBD")</f>
        <v>63.56</v>
      </c>
    </row>
    <row r="1184" spans="1:12" x14ac:dyDescent="0.25">
      <c r="A1184" t="s">
        <v>3824</v>
      </c>
      <c r="B1184" t="str">
        <f>_xlfn.IFNA(_xlfn.XLOOKUP(Query1[[#This Row],[Contract Line Item Number (CLIN)]],'CPA New w POF'!$B$5:$B$3010,'CPA New w POF'!$C$5:$C$3010),"TBD")</f>
        <v>TW111PBFY16.1812A</v>
      </c>
      <c r="C1184">
        <f>LEN(Query1[[#This Row],[CALCTRA Product Number]])</f>
        <v>17</v>
      </c>
      <c r="D1184" t="s">
        <v>3821</v>
      </c>
      <c r="E1184" t="s">
        <v>3825</v>
      </c>
      <c r="F1184" t="s">
        <v>356</v>
      </c>
      <c r="G1184" t="s">
        <v>1061</v>
      </c>
      <c r="H1184" t="s">
        <v>3796</v>
      </c>
      <c r="I1184" t="s">
        <v>376</v>
      </c>
      <c r="J1184" t="s">
        <v>381</v>
      </c>
      <c r="K1184" t="s">
        <v>155</v>
      </c>
      <c r="L1184" s="54">
        <f>_xlfn.IFNA(_xlfn.XLOOKUP(Query1[[#This Row],[Contract Line Item Number (CLIN)]],'CPA New w POF'!$B$5:$B$3010,'CPA New w POF'!$Q$5:$Q$3010),"TBD")</f>
        <v>14.82</v>
      </c>
    </row>
    <row r="1185" spans="1:12" x14ac:dyDescent="0.25">
      <c r="A1185" t="s">
        <v>3826</v>
      </c>
      <c r="B1185" t="str">
        <f>_xlfn.IFNA(_xlfn.XLOOKUP(Query1[[#This Row],[Contract Line Item Number (CLIN)]],'CPA New w POF'!$B$5:$B$3010,'CPA New w POF'!$C$5:$C$3010),"TBD")</f>
        <v>TW111PBFY16.2418A</v>
      </c>
      <c r="C1185">
        <f>LEN(Query1[[#This Row],[CALCTRA Product Number]])</f>
        <v>17</v>
      </c>
      <c r="D1185" t="s">
        <v>3821</v>
      </c>
      <c r="E1185" t="s">
        <v>3825</v>
      </c>
      <c r="F1185" t="s">
        <v>356</v>
      </c>
      <c r="G1185" t="s">
        <v>521</v>
      </c>
      <c r="H1185" t="s">
        <v>3796</v>
      </c>
      <c r="I1185" t="s">
        <v>376</v>
      </c>
      <c r="J1185" t="s">
        <v>381</v>
      </c>
      <c r="K1185" t="s">
        <v>155</v>
      </c>
      <c r="L1185" s="54">
        <f>_xlfn.IFNA(_xlfn.XLOOKUP(Query1[[#This Row],[Contract Line Item Number (CLIN)]],'CPA New w POF'!$B$5:$B$3010,'CPA New w POF'!$Q$5:$Q$3010),"TBD")</f>
        <v>29.55</v>
      </c>
    </row>
    <row r="1186" spans="1:12" x14ac:dyDescent="0.25">
      <c r="A1186" t="s">
        <v>3827</v>
      </c>
      <c r="B1186" t="str">
        <f>_xlfn.IFNA(_xlfn.XLOOKUP(Query1[[#This Row],[Contract Line Item Number (CLIN)]],'CPA New w POF'!$B$5:$B$3010,'CPA New w POF'!$C$5:$C$3010),"TBD")</f>
        <v>TW111PBFY16.3030G</v>
      </c>
      <c r="C1186">
        <f>LEN(Query1[[#This Row],[CALCTRA Product Number]])</f>
        <v>17</v>
      </c>
      <c r="D1186" t="s">
        <v>3828</v>
      </c>
      <c r="E1186" t="s">
        <v>3829</v>
      </c>
      <c r="F1186" t="s">
        <v>356</v>
      </c>
      <c r="G1186" t="s">
        <v>421</v>
      </c>
      <c r="H1186" t="s">
        <v>3796</v>
      </c>
      <c r="I1186" t="s">
        <v>376</v>
      </c>
      <c r="J1186" t="s">
        <v>381</v>
      </c>
      <c r="K1186" t="s">
        <v>155</v>
      </c>
      <c r="L1186" s="54">
        <f>_xlfn.IFNA(_xlfn.XLOOKUP(Query1[[#This Row],[Contract Line Item Number (CLIN)]],'CPA New w POF'!$B$5:$B$3010,'CPA New w POF'!$Q$5:$Q$3010),"TBD")</f>
        <v>55.63</v>
      </c>
    </row>
    <row r="1187" spans="1:12" x14ac:dyDescent="0.25">
      <c r="A1187" t="s">
        <v>3830</v>
      </c>
      <c r="B1187" t="str">
        <f>_xlfn.IFNA(_xlfn.XLOOKUP(Query1[[#This Row],[Contract Line Item Number (CLIN)]],'CPA New w POF'!$B$5:$B$3010,'CPA New w POF'!$C$5:$C$3010),"TBD")</f>
        <v>TW111PBFY16.3636H</v>
      </c>
      <c r="C1187">
        <f>LEN(Query1[[#This Row],[CALCTRA Product Number]])</f>
        <v>17</v>
      </c>
      <c r="D1187" t="s">
        <v>3828</v>
      </c>
      <c r="E1187" t="s">
        <v>3829</v>
      </c>
      <c r="F1187" t="s">
        <v>356</v>
      </c>
      <c r="G1187" t="s">
        <v>380</v>
      </c>
      <c r="H1187" t="s">
        <v>3796</v>
      </c>
      <c r="I1187" t="s">
        <v>376</v>
      </c>
      <c r="J1187" t="s">
        <v>381</v>
      </c>
      <c r="K1187" t="s">
        <v>155</v>
      </c>
      <c r="L1187" s="54">
        <f>_xlfn.IFNA(_xlfn.XLOOKUP(Query1[[#This Row],[Contract Line Item Number (CLIN)]],'CPA New w POF'!$B$5:$B$3010,'CPA New w POF'!$Q$5:$Q$3010),"TBD")</f>
        <v>74.900000000000006</v>
      </c>
    </row>
    <row r="1188" spans="1:12" x14ac:dyDescent="0.25">
      <c r="A1188" t="s">
        <v>3833</v>
      </c>
      <c r="B1188" t="str">
        <f>_xlfn.IFNA(_xlfn.XLOOKUP(Query1[[#This Row],[Contract Line Item Number (CLIN)]],'CPA New w POF'!$B$5:$B$3010,'CPA New w POF'!$C$5:$C$3010),"TBD")</f>
        <v>TW111PBFY16.3030H</v>
      </c>
      <c r="C1188">
        <f>LEN(Query1[[#This Row],[CALCTRA Product Number]])</f>
        <v>17</v>
      </c>
      <c r="D1188" t="s">
        <v>3834</v>
      </c>
      <c r="E1188" t="s">
        <v>3829</v>
      </c>
      <c r="F1188" t="s">
        <v>356</v>
      </c>
      <c r="G1188" t="s">
        <v>421</v>
      </c>
      <c r="H1188" t="s">
        <v>3796</v>
      </c>
      <c r="I1188" t="s">
        <v>376</v>
      </c>
      <c r="J1188" t="s">
        <v>381</v>
      </c>
      <c r="K1188" t="s">
        <v>155</v>
      </c>
      <c r="L1188" s="54">
        <f>_xlfn.IFNA(_xlfn.XLOOKUP(Query1[[#This Row],[Contract Line Item Number (CLIN)]],'CPA New w POF'!$B$5:$B$3010,'CPA New w POF'!$Q$5:$Q$3010),"TBD")</f>
        <v>55.63</v>
      </c>
    </row>
    <row r="1189" spans="1:12" x14ac:dyDescent="0.25">
      <c r="A1189" t="s">
        <v>3835</v>
      </c>
      <c r="B1189" t="str">
        <f>_xlfn.IFNA(_xlfn.XLOOKUP(Query1[[#This Row],[Contract Line Item Number (CLIN)]],'CPA New w POF'!$B$5:$B$3010,'CPA New w POF'!$C$5:$C$3010),"TBD")</f>
        <v>TW111PBFY16.3636I</v>
      </c>
      <c r="C1189">
        <f>LEN(Query1[[#This Row],[CALCTRA Product Number]])</f>
        <v>17</v>
      </c>
      <c r="D1189" t="s">
        <v>3834</v>
      </c>
      <c r="E1189" t="s">
        <v>3829</v>
      </c>
      <c r="F1189" t="s">
        <v>356</v>
      </c>
      <c r="G1189" t="s">
        <v>380</v>
      </c>
      <c r="H1189" t="s">
        <v>3796</v>
      </c>
      <c r="I1189" t="s">
        <v>376</v>
      </c>
      <c r="J1189" t="s">
        <v>381</v>
      </c>
      <c r="K1189" t="s">
        <v>155</v>
      </c>
      <c r="L1189" s="54">
        <f>_xlfn.IFNA(_xlfn.XLOOKUP(Query1[[#This Row],[Contract Line Item Number (CLIN)]],'CPA New w POF'!$B$5:$B$3010,'CPA New w POF'!$Q$5:$Q$3010),"TBD")</f>
        <v>74.900000000000006</v>
      </c>
    </row>
    <row r="1190" spans="1:12" x14ac:dyDescent="0.25">
      <c r="A1190" t="s">
        <v>3838</v>
      </c>
      <c r="B1190" t="str">
        <f>_xlfn.IFNA(_xlfn.XLOOKUP(Query1[[#This Row],[Contract Line Item Number (CLIN)]],'CPA New w POF'!$B$5:$B$3010,'CPA New w POF'!$C$5:$C$3010),"TBD")</f>
        <v>TW111PBFY16.3030I</v>
      </c>
      <c r="C1190">
        <f>LEN(Query1[[#This Row],[CALCTRA Product Number]])</f>
        <v>17</v>
      </c>
      <c r="D1190" t="s">
        <v>3839</v>
      </c>
      <c r="E1190" t="s">
        <v>3829</v>
      </c>
      <c r="F1190" t="s">
        <v>356</v>
      </c>
      <c r="G1190" t="s">
        <v>421</v>
      </c>
      <c r="H1190" t="s">
        <v>3796</v>
      </c>
      <c r="I1190" t="s">
        <v>376</v>
      </c>
      <c r="J1190" t="s">
        <v>381</v>
      </c>
      <c r="K1190" t="s">
        <v>155</v>
      </c>
      <c r="L1190" s="54">
        <f>_xlfn.IFNA(_xlfn.XLOOKUP(Query1[[#This Row],[Contract Line Item Number (CLIN)]],'CPA New w POF'!$B$5:$B$3010,'CPA New w POF'!$Q$5:$Q$3010),"TBD")</f>
        <v>55.63</v>
      </c>
    </row>
    <row r="1191" spans="1:12" x14ac:dyDescent="0.25">
      <c r="A1191" t="s">
        <v>3840</v>
      </c>
      <c r="B1191" t="str">
        <f>_xlfn.IFNA(_xlfn.XLOOKUP(Query1[[#This Row],[Contract Line Item Number (CLIN)]],'CPA New w POF'!$B$5:$B$3010,'CPA New w POF'!$C$5:$C$3010),"TBD")</f>
        <v>TW111PBFY16.3636J</v>
      </c>
      <c r="C1191">
        <f>LEN(Query1[[#This Row],[CALCTRA Product Number]])</f>
        <v>17</v>
      </c>
      <c r="D1191" t="s">
        <v>3839</v>
      </c>
      <c r="E1191" t="s">
        <v>3829</v>
      </c>
      <c r="F1191" t="s">
        <v>356</v>
      </c>
      <c r="G1191" t="s">
        <v>380</v>
      </c>
      <c r="H1191" t="s">
        <v>3796</v>
      </c>
      <c r="I1191" t="s">
        <v>376</v>
      </c>
      <c r="J1191" t="s">
        <v>381</v>
      </c>
      <c r="K1191" t="s">
        <v>155</v>
      </c>
      <c r="L1191" s="54">
        <f>_xlfn.IFNA(_xlfn.XLOOKUP(Query1[[#This Row],[Contract Line Item Number (CLIN)]],'CPA New w POF'!$B$5:$B$3010,'CPA New w POF'!$Q$5:$Q$3010),"TBD")</f>
        <v>74.900000000000006</v>
      </c>
    </row>
    <row r="1192" spans="1:12" x14ac:dyDescent="0.25">
      <c r="A1192" t="s">
        <v>3843</v>
      </c>
      <c r="B1192" t="str">
        <f>_xlfn.IFNA(_xlfn.XLOOKUP(Query1[[#This Row],[Contract Line Item Number (CLIN)]],'CPA New w POF'!$B$5:$B$3010,'CPA New w POF'!$C$5:$C$3010),"TBD")</f>
        <v>TW111PBFY16.3030J</v>
      </c>
      <c r="C1192">
        <f>LEN(Query1[[#This Row],[CALCTRA Product Number]])</f>
        <v>17</v>
      </c>
      <c r="D1192" t="s">
        <v>3844</v>
      </c>
      <c r="E1192" t="s">
        <v>3829</v>
      </c>
      <c r="F1192" t="s">
        <v>356</v>
      </c>
      <c r="G1192" t="s">
        <v>421</v>
      </c>
      <c r="H1192" t="s">
        <v>3796</v>
      </c>
      <c r="I1192" t="s">
        <v>376</v>
      </c>
      <c r="J1192" t="s">
        <v>381</v>
      </c>
      <c r="K1192" t="s">
        <v>155</v>
      </c>
      <c r="L1192" s="54">
        <f>_xlfn.IFNA(_xlfn.XLOOKUP(Query1[[#This Row],[Contract Line Item Number (CLIN)]],'CPA New w POF'!$B$5:$B$3010,'CPA New w POF'!$Q$5:$Q$3010),"TBD")</f>
        <v>55.63</v>
      </c>
    </row>
    <row r="1193" spans="1:12" x14ac:dyDescent="0.25">
      <c r="A1193" t="s">
        <v>3845</v>
      </c>
      <c r="B1193" t="str">
        <f>_xlfn.IFNA(_xlfn.XLOOKUP(Query1[[#This Row],[Contract Line Item Number (CLIN)]],'CPA New w POF'!$B$5:$B$3010,'CPA New w POF'!$C$5:$C$3010),"TBD")</f>
        <v>TW111PBFY16.3636K</v>
      </c>
      <c r="C1193">
        <f>LEN(Query1[[#This Row],[CALCTRA Product Number]])</f>
        <v>17</v>
      </c>
      <c r="D1193" t="s">
        <v>3844</v>
      </c>
      <c r="E1193" t="s">
        <v>3829</v>
      </c>
      <c r="F1193" t="s">
        <v>356</v>
      </c>
      <c r="G1193" t="s">
        <v>380</v>
      </c>
      <c r="H1193" t="s">
        <v>3796</v>
      </c>
      <c r="I1193" t="s">
        <v>376</v>
      </c>
      <c r="J1193" t="s">
        <v>381</v>
      </c>
      <c r="K1193" t="s">
        <v>155</v>
      </c>
      <c r="L1193" s="54">
        <f>_xlfn.IFNA(_xlfn.XLOOKUP(Query1[[#This Row],[Contract Line Item Number (CLIN)]],'CPA New w POF'!$B$5:$B$3010,'CPA New w POF'!$Q$5:$Q$3010),"TBD")</f>
        <v>74.900000000000006</v>
      </c>
    </row>
    <row r="1194" spans="1:12" x14ac:dyDescent="0.25">
      <c r="A1194" t="s">
        <v>3848</v>
      </c>
      <c r="B1194" t="str">
        <f>_xlfn.IFNA(_xlfn.XLOOKUP(Query1[[#This Row],[Contract Line Item Number (CLIN)]],'CPA New w POF'!$B$5:$B$3010,'CPA New w POF'!$C$5:$C$3010),"TBD")</f>
        <v>TW112PBFY16.3636A</v>
      </c>
      <c r="C1194">
        <f>LEN(Query1[[#This Row],[CALCTRA Product Number]])</f>
        <v>17</v>
      </c>
      <c r="D1194" t="s">
        <v>3849</v>
      </c>
      <c r="E1194" t="s">
        <v>3850</v>
      </c>
      <c r="F1194" t="s">
        <v>356</v>
      </c>
      <c r="G1194" t="s">
        <v>380</v>
      </c>
      <c r="H1194" t="s">
        <v>3796</v>
      </c>
      <c r="I1194" t="s">
        <v>376</v>
      </c>
      <c r="J1194" t="s">
        <v>381</v>
      </c>
      <c r="K1194" t="s">
        <v>155</v>
      </c>
      <c r="L1194" s="54">
        <f>_xlfn.IFNA(_xlfn.XLOOKUP(Query1[[#This Row],[Contract Line Item Number (CLIN)]],'CPA New w POF'!$B$5:$B$3010,'CPA New w POF'!$Q$5:$Q$3010),"TBD")</f>
        <v>74.900000000000006</v>
      </c>
    </row>
    <row r="1195" spans="1:12" x14ac:dyDescent="0.25">
      <c r="A1195" t="s">
        <v>3851</v>
      </c>
      <c r="B1195" t="str">
        <f>_xlfn.IFNA(_xlfn.XLOOKUP(Query1[[#This Row],[Contract Line Item Number (CLIN)]],'CPA New w POF'!$B$5:$B$3010,'CPA New w POF'!$C$5:$C$3010),"TBD")</f>
        <v>TW112PBFY18.4848A</v>
      </c>
      <c r="C1195">
        <f>LEN(Query1[[#This Row],[CALCTRA Product Number]])</f>
        <v>17</v>
      </c>
      <c r="D1195" t="s">
        <v>3849</v>
      </c>
      <c r="E1195" t="s">
        <v>3850</v>
      </c>
      <c r="F1195" t="s">
        <v>356</v>
      </c>
      <c r="G1195" t="s">
        <v>374</v>
      </c>
      <c r="H1195" t="s">
        <v>3796</v>
      </c>
      <c r="I1195" t="s">
        <v>376</v>
      </c>
      <c r="J1195" t="s">
        <v>388</v>
      </c>
      <c r="K1195" t="s">
        <v>155</v>
      </c>
      <c r="L1195" s="54">
        <f>_xlfn.IFNA(_xlfn.XLOOKUP(Query1[[#This Row],[Contract Line Item Number (CLIN)]],'CPA New w POF'!$B$5:$B$3010,'CPA New w POF'!$Q$5:$Q$3010),"TBD")</f>
        <v>140.65</v>
      </c>
    </row>
    <row r="1196" spans="1:12" x14ac:dyDescent="0.25">
      <c r="A1196" t="s">
        <v>3852</v>
      </c>
      <c r="B1196" t="str">
        <f>_xlfn.IFNA(_xlfn.XLOOKUP(Query1[[#This Row],[Contract Line Item Number (CLIN)]],'CPA New w POF'!$B$5:$B$3010,'CPA New w POF'!$C$5:$C$3010),"TBD")</f>
        <v>TW112PBFY16.1818A</v>
      </c>
      <c r="C1196">
        <f>LEN(Query1[[#This Row],[CALCTRA Product Number]])</f>
        <v>17</v>
      </c>
      <c r="D1196" t="s">
        <v>3849</v>
      </c>
      <c r="E1196" t="s">
        <v>3850</v>
      </c>
      <c r="F1196" t="s">
        <v>356</v>
      </c>
      <c r="G1196" t="s">
        <v>525</v>
      </c>
      <c r="H1196" t="s">
        <v>3796</v>
      </c>
      <c r="I1196" t="s">
        <v>376</v>
      </c>
      <c r="J1196" t="s">
        <v>381</v>
      </c>
      <c r="K1196" t="s">
        <v>155</v>
      </c>
      <c r="L1196" s="54">
        <f>_xlfn.IFNA(_xlfn.XLOOKUP(Query1[[#This Row],[Contract Line Item Number (CLIN)]],'CPA New w POF'!$B$5:$B$3010,'CPA New w POF'!$Q$5:$Q$3010),"TBD")</f>
        <v>22.75</v>
      </c>
    </row>
    <row r="1197" spans="1:12" x14ac:dyDescent="0.25">
      <c r="A1197" t="s">
        <v>3853</v>
      </c>
      <c r="B1197" t="str">
        <f>_xlfn.IFNA(_xlfn.XLOOKUP(Query1[[#This Row],[Contract Line Item Number (CLIN)]],'CPA New w POF'!$B$5:$B$3010,'CPA New w POF'!$C$5:$C$3010),"TBD")</f>
        <v>TW112PBFY16.2424A</v>
      </c>
      <c r="C1197">
        <f>LEN(Query1[[#This Row],[CALCTRA Product Number]])</f>
        <v>17</v>
      </c>
      <c r="D1197" t="s">
        <v>3849</v>
      </c>
      <c r="E1197" t="s">
        <v>3850</v>
      </c>
      <c r="F1197" t="s">
        <v>356</v>
      </c>
      <c r="G1197" t="s">
        <v>741</v>
      </c>
      <c r="H1197" t="s">
        <v>3796</v>
      </c>
      <c r="I1197" t="s">
        <v>376</v>
      </c>
      <c r="J1197" t="s">
        <v>381</v>
      </c>
      <c r="K1197" t="s">
        <v>155</v>
      </c>
      <c r="L1197" s="54">
        <f>_xlfn.IFNA(_xlfn.XLOOKUP(Query1[[#This Row],[Contract Line Item Number (CLIN)]],'CPA New w POF'!$B$5:$B$3010,'CPA New w POF'!$Q$5:$Q$3010),"TBD")</f>
        <v>35.22</v>
      </c>
    </row>
    <row r="1198" spans="1:12" x14ac:dyDescent="0.25">
      <c r="A1198" t="s">
        <v>3854</v>
      </c>
      <c r="B1198" t="str">
        <f>_xlfn.IFNA(_xlfn.XLOOKUP(Query1[[#This Row],[Contract Line Item Number (CLIN)]],'CPA New w POF'!$B$5:$B$3010,'CPA New w POF'!$C$5:$C$3010),"TBD")</f>
        <v>TW112PBFY16.3030A</v>
      </c>
      <c r="C1198">
        <f>LEN(Query1[[#This Row],[CALCTRA Product Number]])</f>
        <v>17</v>
      </c>
      <c r="D1198" t="s">
        <v>3855</v>
      </c>
      <c r="E1198" t="s">
        <v>3829</v>
      </c>
      <c r="F1198" t="s">
        <v>356</v>
      </c>
      <c r="G1198" t="s">
        <v>421</v>
      </c>
      <c r="H1198" t="s">
        <v>3796</v>
      </c>
      <c r="I1198" t="s">
        <v>376</v>
      </c>
      <c r="J1198" t="s">
        <v>381</v>
      </c>
      <c r="K1198" t="s">
        <v>155</v>
      </c>
      <c r="L1198" s="54">
        <f>_xlfn.IFNA(_xlfn.XLOOKUP(Query1[[#This Row],[Contract Line Item Number (CLIN)]],'CPA New w POF'!$B$5:$B$3010,'CPA New w POF'!$Q$5:$Q$3010),"TBD")</f>
        <v>55.63</v>
      </c>
    </row>
    <row r="1199" spans="1:12" x14ac:dyDescent="0.25">
      <c r="A1199" t="s">
        <v>3856</v>
      </c>
      <c r="B1199" t="str">
        <f>_xlfn.IFNA(_xlfn.XLOOKUP(Query1[[#This Row],[Contract Line Item Number (CLIN)]],'CPA New w POF'!$B$5:$B$3010,'CPA New w POF'!$C$5:$C$3010),"TBD")</f>
        <v>TW112PBFY16.3636B</v>
      </c>
      <c r="C1199">
        <f>LEN(Query1[[#This Row],[CALCTRA Product Number]])</f>
        <v>17</v>
      </c>
      <c r="D1199" t="s">
        <v>3855</v>
      </c>
      <c r="E1199" t="s">
        <v>3829</v>
      </c>
      <c r="F1199" t="s">
        <v>356</v>
      </c>
      <c r="G1199" t="s">
        <v>380</v>
      </c>
      <c r="H1199" t="s">
        <v>3796</v>
      </c>
      <c r="I1199" t="s">
        <v>376</v>
      </c>
      <c r="J1199" t="s">
        <v>381</v>
      </c>
      <c r="K1199" t="s">
        <v>155</v>
      </c>
      <c r="L1199" s="54">
        <f>_xlfn.IFNA(_xlfn.XLOOKUP(Query1[[#This Row],[Contract Line Item Number (CLIN)]],'CPA New w POF'!$B$5:$B$3010,'CPA New w POF'!$Q$5:$Q$3010),"TBD")</f>
        <v>74.900000000000006</v>
      </c>
    </row>
    <row r="1200" spans="1:12" x14ac:dyDescent="0.25">
      <c r="A1200" t="s">
        <v>3859</v>
      </c>
      <c r="B1200" t="str">
        <f>_xlfn.IFNA(_xlfn.XLOOKUP(Query1[[#This Row],[Contract Line Item Number (CLIN)]],'CPA New w POF'!$B$5:$B$3010,'CPA New w POF'!$C$5:$C$3010),"TBD")</f>
        <v>TW112PBFY16.3030B</v>
      </c>
      <c r="C1200">
        <f>LEN(Query1[[#This Row],[CALCTRA Product Number]])</f>
        <v>17</v>
      </c>
      <c r="D1200" t="s">
        <v>3860</v>
      </c>
      <c r="E1200" t="s">
        <v>3829</v>
      </c>
      <c r="F1200" t="s">
        <v>356</v>
      </c>
      <c r="G1200" t="s">
        <v>421</v>
      </c>
      <c r="H1200" t="s">
        <v>3796</v>
      </c>
      <c r="I1200" t="s">
        <v>376</v>
      </c>
      <c r="J1200" t="s">
        <v>381</v>
      </c>
      <c r="K1200" t="s">
        <v>155</v>
      </c>
      <c r="L1200" s="54">
        <f>_xlfn.IFNA(_xlfn.XLOOKUP(Query1[[#This Row],[Contract Line Item Number (CLIN)]],'CPA New w POF'!$B$5:$B$3010,'CPA New w POF'!$Q$5:$Q$3010),"TBD")</f>
        <v>55.63</v>
      </c>
    </row>
    <row r="1201" spans="1:12" x14ac:dyDescent="0.25">
      <c r="A1201" t="s">
        <v>3861</v>
      </c>
      <c r="B1201" t="str">
        <f>_xlfn.IFNA(_xlfn.XLOOKUP(Query1[[#This Row],[Contract Line Item Number (CLIN)]],'CPA New w POF'!$B$5:$B$3010,'CPA New w POF'!$C$5:$C$3010),"TBD")</f>
        <v>TW112PBFY16.3636C</v>
      </c>
      <c r="C1201">
        <f>LEN(Query1[[#This Row],[CALCTRA Product Number]])</f>
        <v>17</v>
      </c>
      <c r="D1201" t="s">
        <v>3860</v>
      </c>
      <c r="E1201" t="s">
        <v>3829</v>
      </c>
      <c r="F1201" t="s">
        <v>356</v>
      </c>
      <c r="G1201" t="s">
        <v>380</v>
      </c>
      <c r="H1201" t="s">
        <v>3796</v>
      </c>
      <c r="I1201" t="s">
        <v>376</v>
      </c>
      <c r="J1201" t="s">
        <v>381</v>
      </c>
      <c r="K1201" t="s">
        <v>155</v>
      </c>
      <c r="L1201" s="54">
        <f>_xlfn.IFNA(_xlfn.XLOOKUP(Query1[[#This Row],[Contract Line Item Number (CLIN)]],'CPA New w POF'!$B$5:$B$3010,'CPA New w POF'!$Q$5:$Q$3010),"TBD")</f>
        <v>74.900000000000006</v>
      </c>
    </row>
    <row r="1202" spans="1:12" x14ac:dyDescent="0.25">
      <c r="A1202" t="s">
        <v>3864</v>
      </c>
      <c r="B1202" t="str">
        <f>_xlfn.IFNA(_xlfn.XLOOKUP(Query1[[#This Row],[Contract Line Item Number (CLIN)]],'CPA New w POF'!$B$5:$B$3010,'CPA New w POF'!$C$5:$C$3010),"TBD")</f>
        <v>TW112PBFY16.3030C</v>
      </c>
      <c r="C1202">
        <f>LEN(Query1[[#This Row],[CALCTRA Product Number]])</f>
        <v>17</v>
      </c>
      <c r="D1202" t="s">
        <v>3865</v>
      </c>
      <c r="E1202" t="s">
        <v>3829</v>
      </c>
      <c r="F1202" t="s">
        <v>356</v>
      </c>
      <c r="G1202" t="s">
        <v>421</v>
      </c>
      <c r="H1202" t="s">
        <v>3796</v>
      </c>
      <c r="I1202" t="s">
        <v>376</v>
      </c>
      <c r="J1202" t="s">
        <v>381</v>
      </c>
      <c r="K1202" t="s">
        <v>155</v>
      </c>
      <c r="L1202" s="54">
        <f>_xlfn.IFNA(_xlfn.XLOOKUP(Query1[[#This Row],[Contract Line Item Number (CLIN)]],'CPA New w POF'!$B$5:$B$3010,'CPA New w POF'!$Q$5:$Q$3010),"TBD")</f>
        <v>55.63</v>
      </c>
    </row>
    <row r="1203" spans="1:12" x14ac:dyDescent="0.25">
      <c r="A1203" t="s">
        <v>3866</v>
      </c>
      <c r="B1203" t="str">
        <f>_xlfn.IFNA(_xlfn.XLOOKUP(Query1[[#This Row],[Contract Line Item Number (CLIN)]],'CPA New w POF'!$B$5:$B$3010,'CPA New w POF'!$C$5:$C$3010),"TBD")</f>
        <v>TW112PBFY16.3636D</v>
      </c>
      <c r="C1203">
        <f>LEN(Query1[[#This Row],[CALCTRA Product Number]])</f>
        <v>17</v>
      </c>
      <c r="D1203" t="s">
        <v>3865</v>
      </c>
      <c r="E1203" t="s">
        <v>3829</v>
      </c>
      <c r="F1203" t="s">
        <v>356</v>
      </c>
      <c r="G1203" t="s">
        <v>380</v>
      </c>
      <c r="H1203" t="s">
        <v>3796</v>
      </c>
      <c r="I1203" t="s">
        <v>376</v>
      </c>
      <c r="J1203" t="s">
        <v>381</v>
      </c>
      <c r="K1203" t="s">
        <v>155</v>
      </c>
      <c r="L1203" s="54">
        <f>_xlfn.IFNA(_xlfn.XLOOKUP(Query1[[#This Row],[Contract Line Item Number (CLIN)]],'CPA New w POF'!$B$5:$B$3010,'CPA New w POF'!$Q$5:$Q$3010),"TBD")</f>
        <v>74.900000000000006</v>
      </c>
    </row>
    <row r="1204" spans="1:12" x14ac:dyDescent="0.25">
      <c r="A1204" t="s">
        <v>3876</v>
      </c>
      <c r="B1204" t="str">
        <f>_xlfn.IFNA(_xlfn.XLOOKUP(Query1[[#This Row],[Contract Line Item Number (CLIN)]],'CPA New w POF'!$B$5:$B$3010,'CPA New w POF'!$C$5:$C$3010),"TBD")</f>
        <v>TW113PBFY16.3636B</v>
      </c>
      <c r="C1204">
        <f>LEN(Query1[[#This Row],[CALCTRA Product Number]])</f>
        <v>17</v>
      </c>
      <c r="D1204" t="s">
        <v>3877</v>
      </c>
      <c r="E1204" t="s">
        <v>3878</v>
      </c>
      <c r="F1204" t="s">
        <v>356</v>
      </c>
      <c r="G1204" t="s">
        <v>380</v>
      </c>
      <c r="H1204" t="s">
        <v>3796</v>
      </c>
      <c r="I1204" t="s">
        <v>376</v>
      </c>
      <c r="J1204" t="s">
        <v>381</v>
      </c>
      <c r="K1204" t="s">
        <v>155</v>
      </c>
      <c r="L1204" s="54">
        <f>_xlfn.IFNA(_xlfn.XLOOKUP(Query1[[#This Row],[Contract Line Item Number (CLIN)]],'CPA New w POF'!$B$5:$B$3010,'CPA New w POF'!$Q$5:$Q$3010),"TBD")</f>
        <v>74.900000000000006</v>
      </c>
    </row>
    <row r="1205" spans="1:12" x14ac:dyDescent="0.25">
      <c r="A1205" t="s">
        <v>3879</v>
      </c>
      <c r="B1205" t="str">
        <f>_xlfn.IFNA(_xlfn.XLOOKUP(Query1[[#This Row],[Contract Line Item Number (CLIN)]],'CPA New w POF'!$B$5:$B$3010,'CPA New w POF'!$C$5:$C$3010),"TBD")</f>
        <v>TW113PBFY18.4848B</v>
      </c>
      <c r="C1205">
        <f>LEN(Query1[[#This Row],[CALCTRA Product Number]])</f>
        <v>17</v>
      </c>
      <c r="D1205" t="s">
        <v>3877</v>
      </c>
      <c r="E1205" t="s">
        <v>3878</v>
      </c>
      <c r="F1205" t="s">
        <v>356</v>
      </c>
      <c r="G1205" t="s">
        <v>374</v>
      </c>
      <c r="H1205" t="s">
        <v>3796</v>
      </c>
      <c r="I1205" t="s">
        <v>376</v>
      </c>
      <c r="J1205" t="s">
        <v>388</v>
      </c>
      <c r="K1205" t="s">
        <v>155</v>
      </c>
      <c r="L1205" s="54">
        <f>_xlfn.IFNA(_xlfn.XLOOKUP(Query1[[#This Row],[Contract Line Item Number (CLIN)]],'CPA New w POF'!$B$5:$B$3010,'CPA New w POF'!$Q$5:$Q$3010),"TBD")</f>
        <v>140.65</v>
      </c>
    </row>
    <row r="1206" spans="1:12" x14ac:dyDescent="0.25">
      <c r="A1206" t="s">
        <v>3880</v>
      </c>
      <c r="B1206" t="str">
        <f>_xlfn.IFNA(_xlfn.XLOOKUP(Query1[[#This Row],[Contract Line Item Number (CLIN)]],'CPA New w POF'!$B$5:$B$3010,'CPA New w POF'!$C$5:$C$3010),"TBD")</f>
        <v>TW114PBFY18.4848A</v>
      </c>
      <c r="C1206">
        <f>LEN(Query1[[#This Row],[CALCTRA Product Number]])</f>
        <v>17</v>
      </c>
      <c r="D1206" t="s">
        <v>3881</v>
      </c>
      <c r="E1206" t="s">
        <v>3882</v>
      </c>
      <c r="F1206" t="s">
        <v>356</v>
      </c>
      <c r="G1206" t="s">
        <v>374</v>
      </c>
      <c r="H1206" t="s">
        <v>3796</v>
      </c>
      <c r="I1206" t="s">
        <v>376</v>
      </c>
      <c r="J1206" t="s">
        <v>388</v>
      </c>
      <c r="K1206" t="s">
        <v>155</v>
      </c>
      <c r="L1206" s="54">
        <f>_xlfn.IFNA(_xlfn.XLOOKUP(Query1[[#This Row],[Contract Line Item Number (CLIN)]],'CPA New w POF'!$B$5:$B$3010,'CPA New w POF'!$Q$5:$Q$3010),"TBD")</f>
        <v>140.65</v>
      </c>
    </row>
    <row r="1207" spans="1:12" x14ac:dyDescent="0.25">
      <c r="A1207" t="s">
        <v>3883</v>
      </c>
      <c r="B1207" t="str">
        <f>_xlfn.IFNA(_xlfn.XLOOKUP(Query1[[#This Row],[Contract Line Item Number (CLIN)]],'CPA New w POF'!$B$5:$B$3010,'CPA New w POF'!$C$5:$C$3010),"TBD")</f>
        <v>TW114PBFY16.3030A</v>
      </c>
      <c r="C1207">
        <f>LEN(Query1[[#This Row],[CALCTRA Product Number]])</f>
        <v>17</v>
      </c>
      <c r="D1207" t="s">
        <v>3881</v>
      </c>
      <c r="E1207" t="s">
        <v>3882</v>
      </c>
      <c r="F1207" t="s">
        <v>356</v>
      </c>
      <c r="G1207" t="s">
        <v>421</v>
      </c>
      <c r="H1207" t="s">
        <v>3796</v>
      </c>
      <c r="I1207" t="s">
        <v>376</v>
      </c>
      <c r="J1207" t="s">
        <v>381</v>
      </c>
      <c r="K1207" t="s">
        <v>155</v>
      </c>
      <c r="L1207" s="54">
        <f>_xlfn.IFNA(_xlfn.XLOOKUP(Query1[[#This Row],[Contract Line Item Number (CLIN)]],'CPA New w POF'!$B$5:$B$3010,'CPA New w POF'!$Q$5:$Q$3010),"TBD")</f>
        <v>55.34</v>
      </c>
    </row>
    <row r="1208" spans="1:12" x14ac:dyDescent="0.25">
      <c r="A1208" t="s">
        <v>3886</v>
      </c>
      <c r="B1208" t="str">
        <f>_xlfn.IFNA(_xlfn.XLOOKUP(Query1[[#This Row],[Contract Line Item Number (CLIN)]],'CPA New w POF'!$B$5:$B$3010,'CPA New w POF'!$C$5:$C$3010),"TBD")</f>
        <v>TW115PBFY16.3030A</v>
      </c>
      <c r="C1208">
        <f>LEN(Query1[[#This Row],[CALCTRA Product Number]])</f>
        <v>17</v>
      </c>
      <c r="D1208" t="s">
        <v>3887</v>
      </c>
      <c r="E1208" t="s">
        <v>3888</v>
      </c>
      <c r="F1208" t="s">
        <v>356</v>
      </c>
      <c r="G1208" t="s">
        <v>421</v>
      </c>
      <c r="H1208" t="s">
        <v>3796</v>
      </c>
      <c r="I1208" t="s">
        <v>376</v>
      </c>
      <c r="J1208" t="s">
        <v>381</v>
      </c>
      <c r="K1208" t="s">
        <v>155</v>
      </c>
      <c r="L1208" s="54">
        <f>_xlfn.IFNA(_xlfn.XLOOKUP(Query1[[#This Row],[Contract Line Item Number (CLIN)]],'CPA New w POF'!$B$5:$B$3010,'CPA New w POF'!$Q$5:$Q$3010),"TBD")</f>
        <v>74.900000000000006</v>
      </c>
    </row>
    <row r="1209" spans="1:12" x14ac:dyDescent="0.25">
      <c r="A1209" t="s">
        <v>3892</v>
      </c>
      <c r="B1209" t="str">
        <f>_xlfn.IFNA(_xlfn.XLOOKUP(Query1[[#This Row],[Contract Line Item Number (CLIN)]],'CPA New w POF'!$B$5:$B$3010,'CPA New w POF'!$C$5:$C$3010),"TBD")</f>
        <v>TW115PBFY16.3636B</v>
      </c>
      <c r="C1209">
        <f>LEN(Query1[[#This Row],[CALCTRA Product Number]])</f>
        <v>17</v>
      </c>
      <c r="D1209" t="s">
        <v>3893</v>
      </c>
      <c r="E1209" t="s">
        <v>3894</v>
      </c>
      <c r="F1209" t="s">
        <v>356</v>
      </c>
      <c r="G1209" t="s">
        <v>380</v>
      </c>
      <c r="H1209" t="s">
        <v>3796</v>
      </c>
      <c r="I1209" t="s">
        <v>376</v>
      </c>
      <c r="J1209" t="s">
        <v>381</v>
      </c>
      <c r="K1209" t="s">
        <v>155</v>
      </c>
      <c r="L1209" s="54">
        <f>_xlfn.IFNA(_xlfn.XLOOKUP(Query1[[#This Row],[Contract Line Item Number (CLIN)]],'CPA New w POF'!$B$5:$B$3010,'CPA New w POF'!$Q$5:$Q$3010),"TBD")</f>
        <v>79.44</v>
      </c>
    </row>
    <row r="1210" spans="1:12" x14ac:dyDescent="0.25">
      <c r="A1210" t="s">
        <v>3895</v>
      </c>
      <c r="B1210" t="str">
        <f>_xlfn.IFNA(_xlfn.XLOOKUP(Query1[[#This Row],[Contract Line Item Number (CLIN)]],'CPA New w POF'!$B$5:$B$3010,'CPA New w POF'!$C$5:$C$3010),"TBD")</f>
        <v>TW115PBFY18.4848B</v>
      </c>
      <c r="C1210">
        <f>LEN(Query1[[#This Row],[CALCTRA Product Number]])</f>
        <v>17</v>
      </c>
      <c r="D1210" t="s">
        <v>3893</v>
      </c>
      <c r="E1210" t="s">
        <v>3894</v>
      </c>
      <c r="F1210" t="s">
        <v>356</v>
      </c>
      <c r="G1210" t="s">
        <v>374</v>
      </c>
      <c r="H1210" t="s">
        <v>3796</v>
      </c>
      <c r="I1210" t="s">
        <v>376</v>
      </c>
      <c r="J1210" t="s">
        <v>388</v>
      </c>
      <c r="K1210" t="s">
        <v>155</v>
      </c>
      <c r="L1210" s="54">
        <f>_xlfn.IFNA(_xlfn.XLOOKUP(Query1[[#This Row],[Contract Line Item Number (CLIN)]],'CPA New w POF'!$B$5:$B$3010,'CPA New w POF'!$Q$5:$Q$3010),"TBD")</f>
        <v>140.65</v>
      </c>
    </row>
    <row r="1211" spans="1:12" x14ac:dyDescent="0.25">
      <c r="A1211" t="s">
        <v>3897</v>
      </c>
      <c r="B1211" t="str">
        <f>_xlfn.IFNA(_xlfn.XLOOKUP(Query1[[#This Row],[Contract Line Item Number (CLIN)]],'CPA New w POF'!$B$5:$B$3010,'CPA New w POF'!$C$5:$C$3010),"TBD")</f>
        <v>TW116PBFY16.3030A</v>
      </c>
      <c r="C1211">
        <f>LEN(Query1[[#This Row],[CALCTRA Product Number]])</f>
        <v>17</v>
      </c>
      <c r="D1211" t="s">
        <v>3898</v>
      </c>
      <c r="E1211" t="s">
        <v>3899</v>
      </c>
      <c r="F1211" t="s">
        <v>356</v>
      </c>
      <c r="G1211" t="s">
        <v>421</v>
      </c>
      <c r="H1211" t="s">
        <v>3796</v>
      </c>
      <c r="I1211" t="s">
        <v>376</v>
      </c>
      <c r="J1211" t="s">
        <v>381</v>
      </c>
      <c r="K1211" t="s">
        <v>155</v>
      </c>
      <c r="L1211" s="54">
        <f>_xlfn.IFNA(_xlfn.XLOOKUP(Query1[[#This Row],[Contract Line Item Number (CLIN)]],'CPA New w POF'!$B$5:$B$3010,'CPA New w POF'!$Q$5:$Q$3010),"TBD")</f>
        <v>55.63</v>
      </c>
    </row>
    <row r="1212" spans="1:12" x14ac:dyDescent="0.25">
      <c r="A1212" t="s">
        <v>3900</v>
      </c>
      <c r="B1212" t="str">
        <f>_xlfn.IFNA(_xlfn.XLOOKUP(Query1[[#This Row],[Contract Line Item Number (CLIN)]],'CPA New w POF'!$B$5:$B$3010,'CPA New w POF'!$C$5:$C$3010),"TBD")</f>
        <v>TW116PBFY16.3636A</v>
      </c>
      <c r="C1212">
        <f>LEN(Query1[[#This Row],[CALCTRA Product Number]])</f>
        <v>17</v>
      </c>
      <c r="D1212" t="s">
        <v>3898</v>
      </c>
      <c r="E1212" t="s">
        <v>3899</v>
      </c>
      <c r="F1212" t="s">
        <v>356</v>
      </c>
      <c r="G1212" t="s">
        <v>380</v>
      </c>
      <c r="H1212" t="s">
        <v>3796</v>
      </c>
      <c r="I1212" t="s">
        <v>376</v>
      </c>
      <c r="J1212" t="s">
        <v>381</v>
      </c>
      <c r="K1212" t="s">
        <v>155</v>
      </c>
      <c r="L1212" s="54">
        <f>_xlfn.IFNA(_xlfn.XLOOKUP(Query1[[#This Row],[Contract Line Item Number (CLIN)]],'CPA New w POF'!$B$5:$B$3010,'CPA New w POF'!$Q$5:$Q$3010),"TBD")</f>
        <v>74.900000000000006</v>
      </c>
    </row>
    <row r="1213" spans="1:12" x14ac:dyDescent="0.25">
      <c r="A1213" t="s">
        <v>3901</v>
      </c>
      <c r="B1213" t="str">
        <f>_xlfn.IFNA(_xlfn.XLOOKUP(Query1[[#This Row],[Contract Line Item Number (CLIN)]],'CPA New w POF'!$B$5:$B$3010,'CPA New w POF'!$C$5:$C$3010),"TBD")</f>
        <v>TW116PBFY18.4848A</v>
      </c>
      <c r="C1213">
        <f>LEN(Query1[[#This Row],[CALCTRA Product Number]])</f>
        <v>17</v>
      </c>
      <c r="D1213" t="s">
        <v>3898</v>
      </c>
      <c r="E1213" t="s">
        <v>3899</v>
      </c>
      <c r="F1213" t="s">
        <v>356</v>
      </c>
      <c r="G1213" t="s">
        <v>374</v>
      </c>
      <c r="H1213" t="s">
        <v>3796</v>
      </c>
      <c r="I1213" t="s">
        <v>376</v>
      </c>
      <c r="J1213" t="s">
        <v>388</v>
      </c>
      <c r="K1213" t="s">
        <v>155</v>
      </c>
      <c r="L1213" s="54">
        <f>_xlfn.IFNA(_xlfn.XLOOKUP(Query1[[#This Row],[Contract Line Item Number (CLIN)]],'CPA New w POF'!$B$5:$B$3010,'CPA New w POF'!$Q$5:$Q$3010),"TBD")</f>
        <v>140.65</v>
      </c>
    </row>
    <row r="1214" spans="1:12" x14ac:dyDescent="0.25">
      <c r="A1214" t="s">
        <v>3903</v>
      </c>
      <c r="B1214" t="str">
        <f>_xlfn.IFNA(_xlfn.XLOOKUP(Query1[[#This Row],[Contract Line Item Number (CLIN)]],'CPA New w POF'!$B$5:$B$3010,'CPA New w POF'!$C$5:$C$3010),"TBD")</f>
        <v>TW117PBFY16.3030A</v>
      </c>
      <c r="C1214">
        <f>LEN(Query1[[#This Row],[CALCTRA Product Number]])</f>
        <v>17</v>
      </c>
      <c r="D1214" t="s">
        <v>3904</v>
      </c>
      <c r="E1214" t="s">
        <v>3905</v>
      </c>
      <c r="F1214" t="s">
        <v>356</v>
      </c>
      <c r="G1214" t="s">
        <v>421</v>
      </c>
      <c r="H1214" t="s">
        <v>3796</v>
      </c>
      <c r="I1214" t="s">
        <v>376</v>
      </c>
      <c r="J1214" t="s">
        <v>381</v>
      </c>
      <c r="K1214" t="s">
        <v>155</v>
      </c>
      <c r="L1214" s="54">
        <f>_xlfn.IFNA(_xlfn.XLOOKUP(Query1[[#This Row],[Contract Line Item Number (CLIN)]],'CPA New w POF'!$B$5:$B$3010,'CPA New w POF'!$Q$5:$Q$3010),"TBD")</f>
        <v>55.63</v>
      </c>
    </row>
    <row r="1215" spans="1:12" x14ac:dyDescent="0.25">
      <c r="A1215" t="s">
        <v>3906</v>
      </c>
      <c r="B1215" t="str">
        <f>_xlfn.IFNA(_xlfn.XLOOKUP(Query1[[#This Row],[Contract Line Item Number (CLIN)]],'CPA New w POF'!$B$5:$B$3010,'CPA New w POF'!$C$5:$C$3010),"TBD")</f>
        <v>TW117PBFY16.3636A</v>
      </c>
      <c r="C1215">
        <f>LEN(Query1[[#This Row],[CALCTRA Product Number]])</f>
        <v>17</v>
      </c>
      <c r="D1215" t="s">
        <v>3904</v>
      </c>
      <c r="E1215" t="s">
        <v>3905</v>
      </c>
      <c r="F1215" t="s">
        <v>356</v>
      </c>
      <c r="G1215" t="s">
        <v>380</v>
      </c>
      <c r="H1215" t="s">
        <v>3796</v>
      </c>
      <c r="I1215" t="s">
        <v>376</v>
      </c>
      <c r="J1215" t="s">
        <v>381</v>
      </c>
      <c r="K1215" t="s">
        <v>155</v>
      </c>
      <c r="L1215" s="54">
        <f>_xlfn.IFNA(_xlfn.XLOOKUP(Query1[[#This Row],[Contract Line Item Number (CLIN)]],'CPA New w POF'!$B$5:$B$3010,'CPA New w POF'!$Q$5:$Q$3010),"TBD")</f>
        <v>74.900000000000006</v>
      </c>
    </row>
    <row r="1216" spans="1:12" x14ac:dyDescent="0.25">
      <c r="A1216" t="s">
        <v>3907</v>
      </c>
      <c r="B1216" t="str">
        <f>_xlfn.IFNA(_xlfn.XLOOKUP(Query1[[#This Row],[Contract Line Item Number (CLIN)]],'CPA New w POF'!$B$5:$B$3010,'CPA New w POF'!$C$5:$C$3010),"TBD")</f>
        <v>TW117PBFY18.4848A</v>
      </c>
      <c r="C1216">
        <f>LEN(Query1[[#This Row],[CALCTRA Product Number]])</f>
        <v>17</v>
      </c>
      <c r="D1216" t="s">
        <v>3904</v>
      </c>
      <c r="E1216" t="s">
        <v>3905</v>
      </c>
      <c r="F1216" t="s">
        <v>356</v>
      </c>
      <c r="G1216" t="s">
        <v>374</v>
      </c>
      <c r="H1216" t="s">
        <v>3796</v>
      </c>
      <c r="I1216" t="s">
        <v>376</v>
      </c>
      <c r="J1216" t="s">
        <v>388</v>
      </c>
      <c r="K1216" t="s">
        <v>155</v>
      </c>
      <c r="L1216" s="54">
        <f>_xlfn.IFNA(_xlfn.XLOOKUP(Query1[[#This Row],[Contract Line Item Number (CLIN)]],'CPA New w POF'!$B$5:$B$3010,'CPA New w POF'!$Q$5:$Q$3010),"TBD")</f>
        <v>140.65</v>
      </c>
    </row>
    <row r="1217" spans="1:12" x14ac:dyDescent="0.25">
      <c r="A1217" t="s">
        <v>3909</v>
      </c>
      <c r="B1217" t="str">
        <f>_xlfn.IFNA(_xlfn.XLOOKUP(Query1[[#This Row],[Contract Line Item Number (CLIN)]],'CPA New w POF'!$B$5:$B$3010,'CPA New w POF'!$C$5:$C$3010),"TBD")</f>
        <v>TW118PBFY16.3030A</v>
      </c>
      <c r="C1217">
        <f>LEN(Query1[[#This Row],[CALCTRA Product Number]])</f>
        <v>17</v>
      </c>
      <c r="D1217" t="s">
        <v>3910</v>
      </c>
      <c r="E1217" t="s">
        <v>3911</v>
      </c>
      <c r="F1217" t="s">
        <v>356</v>
      </c>
      <c r="G1217" t="s">
        <v>421</v>
      </c>
      <c r="H1217" t="s">
        <v>3796</v>
      </c>
      <c r="I1217" t="s">
        <v>376</v>
      </c>
      <c r="J1217" t="s">
        <v>381</v>
      </c>
      <c r="K1217" t="s">
        <v>155</v>
      </c>
      <c r="L1217" s="54">
        <f>_xlfn.IFNA(_xlfn.XLOOKUP(Query1[[#This Row],[Contract Line Item Number (CLIN)]],'CPA New w POF'!$B$5:$B$3010,'CPA New w POF'!$Q$5:$Q$3010),"TBD")</f>
        <v>55.34</v>
      </c>
    </row>
    <row r="1218" spans="1:12" x14ac:dyDescent="0.25">
      <c r="A1218" t="s">
        <v>3912</v>
      </c>
      <c r="B1218" t="str">
        <f>_xlfn.IFNA(_xlfn.XLOOKUP(Query1[[#This Row],[Contract Line Item Number (CLIN)]],'CPA New w POF'!$B$5:$B$3010,'CPA New w POF'!$C$5:$C$3010),"TBD")</f>
        <v>TW118PBFY16.3636A</v>
      </c>
      <c r="C1218">
        <f>LEN(Query1[[#This Row],[CALCTRA Product Number]])</f>
        <v>17</v>
      </c>
      <c r="D1218" t="s">
        <v>3910</v>
      </c>
      <c r="E1218" t="s">
        <v>3911</v>
      </c>
      <c r="F1218" t="s">
        <v>356</v>
      </c>
      <c r="G1218" t="s">
        <v>380</v>
      </c>
      <c r="H1218" t="s">
        <v>3796</v>
      </c>
      <c r="I1218" t="s">
        <v>376</v>
      </c>
      <c r="J1218" t="s">
        <v>381</v>
      </c>
      <c r="K1218" t="s">
        <v>155</v>
      </c>
      <c r="L1218" s="54">
        <f>_xlfn.IFNA(_xlfn.XLOOKUP(Query1[[#This Row],[Contract Line Item Number (CLIN)]],'CPA New w POF'!$B$5:$B$3010,'CPA New w POF'!$Q$5:$Q$3010),"TBD")</f>
        <v>74.900000000000006</v>
      </c>
    </row>
    <row r="1219" spans="1:12" x14ac:dyDescent="0.25">
      <c r="A1219" t="s">
        <v>3914</v>
      </c>
      <c r="B1219" t="str">
        <f>_xlfn.IFNA(_xlfn.XLOOKUP(Query1[[#This Row],[Contract Line Item Number (CLIN)]],'CPA New w POF'!$B$5:$B$3010,'CPA New w POF'!$C$5:$C$3010),"TBD")</f>
        <v>TW119PBFY16.3030A</v>
      </c>
      <c r="C1219">
        <f>LEN(Query1[[#This Row],[CALCTRA Product Number]])</f>
        <v>17</v>
      </c>
      <c r="D1219" t="s">
        <v>3915</v>
      </c>
      <c r="E1219" t="s">
        <v>3916</v>
      </c>
      <c r="F1219" t="s">
        <v>356</v>
      </c>
      <c r="G1219" t="s">
        <v>421</v>
      </c>
      <c r="H1219" t="s">
        <v>3796</v>
      </c>
      <c r="I1219" t="s">
        <v>376</v>
      </c>
      <c r="J1219" t="s">
        <v>381</v>
      </c>
      <c r="K1219" t="s">
        <v>155</v>
      </c>
      <c r="L1219" s="54">
        <f>_xlfn.IFNA(_xlfn.XLOOKUP(Query1[[#This Row],[Contract Line Item Number (CLIN)]],'CPA New w POF'!$B$5:$B$3010,'CPA New w POF'!$Q$5:$Q$3010),"TBD")</f>
        <v>55.63</v>
      </c>
    </row>
    <row r="1220" spans="1:12" x14ac:dyDescent="0.25">
      <c r="A1220" t="s">
        <v>3917</v>
      </c>
      <c r="B1220" t="str">
        <f>_xlfn.IFNA(_xlfn.XLOOKUP(Query1[[#This Row],[Contract Line Item Number (CLIN)]],'CPA New w POF'!$B$5:$B$3010,'CPA New w POF'!$C$5:$C$3010),"TBD")</f>
        <v>TW119PBFY16.3636A</v>
      </c>
      <c r="C1220">
        <f>LEN(Query1[[#This Row],[CALCTRA Product Number]])</f>
        <v>17</v>
      </c>
      <c r="D1220" t="s">
        <v>3915</v>
      </c>
      <c r="E1220" t="s">
        <v>3916</v>
      </c>
      <c r="F1220" t="s">
        <v>356</v>
      </c>
      <c r="G1220" t="s">
        <v>380</v>
      </c>
      <c r="H1220" t="s">
        <v>3796</v>
      </c>
      <c r="I1220" t="s">
        <v>376</v>
      </c>
      <c r="J1220" t="s">
        <v>381</v>
      </c>
      <c r="K1220" t="s">
        <v>155</v>
      </c>
      <c r="L1220" s="54">
        <f>_xlfn.IFNA(_xlfn.XLOOKUP(Query1[[#This Row],[Contract Line Item Number (CLIN)]],'CPA New w POF'!$B$5:$B$3010,'CPA New w POF'!$Q$5:$Q$3010),"TBD")</f>
        <v>74.900000000000006</v>
      </c>
    </row>
    <row r="1221" spans="1:12" x14ac:dyDescent="0.25">
      <c r="A1221" t="s">
        <v>3918</v>
      </c>
      <c r="B1221" t="str">
        <f>_xlfn.IFNA(_xlfn.XLOOKUP(Query1[[#This Row],[Contract Line Item Number (CLIN)]],'CPA New w POF'!$B$5:$B$3010,'CPA New w POF'!$C$5:$C$3010),"TBD")</f>
        <v>TW119PBFY18.4848A</v>
      </c>
      <c r="C1221">
        <f>LEN(Query1[[#This Row],[CALCTRA Product Number]])</f>
        <v>17</v>
      </c>
      <c r="D1221" t="s">
        <v>3915</v>
      </c>
      <c r="E1221" t="s">
        <v>3916</v>
      </c>
      <c r="F1221" t="s">
        <v>356</v>
      </c>
      <c r="G1221" t="s">
        <v>374</v>
      </c>
      <c r="H1221" t="s">
        <v>3796</v>
      </c>
      <c r="I1221" t="s">
        <v>376</v>
      </c>
      <c r="J1221" t="s">
        <v>388</v>
      </c>
      <c r="K1221" t="s">
        <v>155</v>
      </c>
      <c r="L1221" s="54">
        <f>_xlfn.IFNA(_xlfn.XLOOKUP(Query1[[#This Row],[Contract Line Item Number (CLIN)]],'CPA New w POF'!$B$5:$B$3010,'CPA New w POF'!$Q$5:$Q$3010),"TBD")</f>
        <v>140.65</v>
      </c>
    </row>
    <row r="1222" spans="1:12" x14ac:dyDescent="0.25">
      <c r="A1222" t="s">
        <v>3919</v>
      </c>
      <c r="B1222" t="str">
        <f>_xlfn.IFNA(_xlfn.XLOOKUP(Query1[[#This Row],[Contract Line Item Number (CLIN)]],'CPA New w POF'!$B$5:$B$3010,'CPA New w POF'!$C$5:$C$3010),"TBD")</f>
        <v>TW11APBFY16.3636A</v>
      </c>
      <c r="C1222">
        <f>LEN(Query1[[#This Row],[CALCTRA Product Number]])</f>
        <v>17</v>
      </c>
      <c r="D1222" t="s">
        <v>3920</v>
      </c>
      <c r="E1222" t="s">
        <v>3921</v>
      </c>
      <c r="F1222" t="s">
        <v>356</v>
      </c>
      <c r="G1222" t="s">
        <v>380</v>
      </c>
      <c r="H1222" t="s">
        <v>3796</v>
      </c>
      <c r="I1222" t="s">
        <v>376</v>
      </c>
      <c r="J1222" t="s">
        <v>381</v>
      </c>
      <c r="K1222" t="s">
        <v>155</v>
      </c>
      <c r="L1222" s="54">
        <f>_xlfn.IFNA(_xlfn.XLOOKUP(Query1[[#This Row],[Contract Line Item Number (CLIN)]],'CPA New w POF'!$B$5:$B$3010,'CPA New w POF'!$Q$5:$Q$3010),"TBD")</f>
        <v>74.900000000000006</v>
      </c>
    </row>
    <row r="1223" spans="1:12" x14ac:dyDescent="0.25">
      <c r="A1223" t="s">
        <v>3922</v>
      </c>
      <c r="B1223" t="str">
        <f>_xlfn.IFNA(_xlfn.XLOOKUP(Query1[[#This Row],[Contract Line Item Number (CLIN)]],'CPA New w POF'!$B$5:$B$3010,'CPA New w POF'!$C$5:$C$3010),"TBD")</f>
        <v>TW11APBFY18.4848A</v>
      </c>
      <c r="C1223">
        <f>LEN(Query1[[#This Row],[CALCTRA Product Number]])</f>
        <v>17</v>
      </c>
      <c r="D1223" t="s">
        <v>3920</v>
      </c>
      <c r="E1223" t="s">
        <v>3921</v>
      </c>
      <c r="F1223" t="s">
        <v>356</v>
      </c>
      <c r="G1223" t="s">
        <v>374</v>
      </c>
      <c r="H1223" t="s">
        <v>3796</v>
      </c>
      <c r="I1223" t="s">
        <v>376</v>
      </c>
      <c r="J1223" t="s">
        <v>388</v>
      </c>
      <c r="K1223" t="s">
        <v>155</v>
      </c>
      <c r="L1223" s="54">
        <f>_xlfn.IFNA(_xlfn.XLOOKUP(Query1[[#This Row],[Contract Line Item Number (CLIN)]],'CPA New w POF'!$B$5:$B$3010,'CPA New w POF'!$Q$5:$Q$3010),"TBD")</f>
        <v>136.12</v>
      </c>
    </row>
    <row r="1224" spans="1:12" x14ac:dyDescent="0.25">
      <c r="A1224" t="s">
        <v>3927</v>
      </c>
      <c r="B1224" t="str">
        <f>_xlfn.IFNA(_xlfn.XLOOKUP(Query1[[#This Row],[Contract Line Item Number (CLIN)]],'CPA New w POF'!$B$5:$B$3010,'CPA New w POF'!$C$5:$C$3010),"TBD")</f>
        <v>TW120PBFY16.3030A</v>
      </c>
      <c r="C1224">
        <f>LEN(Query1[[#This Row],[CALCTRA Product Number]])</f>
        <v>17</v>
      </c>
      <c r="D1224" t="s">
        <v>3924</v>
      </c>
      <c r="E1224" t="s">
        <v>3925</v>
      </c>
      <c r="F1224" t="s">
        <v>356</v>
      </c>
      <c r="G1224" t="s">
        <v>421</v>
      </c>
      <c r="H1224" t="s">
        <v>3796</v>
      </c>
      <c r="I1224" t="s">
        <v>376</v>
      </c>
      <c r="J1224" t="s">
        <v>381</v>
      </c>
      <c r="K1224" t="s">
        <v>155</v>
      </c>
      <c r="L1224" s="54">
        <f>_xlfn.IFNA(_xlfn.XLOOKUP(Query1[[#This Row],[Contract Line Item Number (CLIN)]],'CPA New w POF'!$B$5:$B$3010,'CPA New w POF'!$Q$5:$Q$3010),"TBD")</f>
        <v>55.63</v>
      </c>
    </row>
    <row r="1225" spans="1:12" x14ac:dyDescent="0.25">
      <c r="A1225" t="s">
        <v>3929</v>
      </c>
      <c r="B1225" t="str">
        <f>_xlfn.IFNA(_xlfn.XLOOKUP(Query1[[#This Row],[Contract Line Item Number (CLIN)]],'CPA New w POF'!$B$5:$B$3010,'CPA New w POF'!$C$5:$C$3010),"TBD")</f>
        <v>TW121PBFY16.3030A</v>
      </c>
      <c r="C1225">
        <f>LEN(Query1[[#This Row],[CALCTRA Product Number]])</f>
        <v>17</v>
      </c>
      <c r="D1225" t="s">
        <v>3930</v>
      </c>
      <c r="E1225" t="s">
        <v>3931</v>
      </c>
      <c r="F1225" t="s">
        <v>356</v>
      </c>
      <c r="G1225" t="s">
        <v>421</v>
      </c>
      <c r="H1225" t="s">
        <v>3796</v>
      </c>
      <c r="I1225" t="s">
        <v>376</v>
      </c>
      <c r="J1225" t="s">
        <v>381</v>
      </c>
      <c r="K1225" t="s">
        <v>155</v>
      </c>
      <c r="L1225" s="54">
        <f>_xlfn.IFNA(_xlfn.XLOOKUP(Query1[[#This Row],[Contract Line Item Number (CLIN)]],'CPA New w POF'!$B$5:$B$3010,'CPA New w POF'!$Q$5:$Q$3010),"TBD")</f>
        <v>55.34</v>
      </c>
    </row>
    <row r="1226" spans="1:12" x14ac:dyDescent="0.25">
      <c r="A1226" t="s">
        <v>3932</v>
      </c>
      <c r="B1226" t="str">
        <f>_xlfn.IFNA(_xlfn.XLOOKUP(Query1[[#This Row],[Contract Line Item Number (CLIN)]],'CPA New w POF'!$B$5:$B$3010,'CPA New w POF'!$C$5:$C$3010),"TBD")</f>
        <v>TW121PBFY16.3636A</v>
      </c>
      <c r="C1226">
        <f>LEN(Query1[[#This Row],[CALCTRA Product Number]])</f>
        <v>17</v>
      </c>
      <c r="D1226" t="s">
        <v>3930</v>
      </c>
      <c r="E1226" t="s">
        <v>3931</v>
      </c>
      <c r="F1226" t="s">
        <v>356</v>
      </c>
      <c r="G1226" t="s">
        <v>380</v>
      </c>
      <c r="H1226" t="s">
        <v>3796</v>
      </c>
      <c r="I1226" t="s">
        <v>376</v>
      </c>
      <c r="J1226" t="s">
        <v>381</v>
      </c>
      <c r="K1226" t="s">
        <v>155</v>
      </c>
      <c r="L1226" s="54">
        <f>_xlfn.IFNA(_xlfn.XLOOKUP(Query1[[#This Row],[Contract Line Item Number (CLIN)]],'CPA New w POF'!$B$5:$B$3010,'CPA New w POF'!$Q$5:$Q$3010),"TBD")</f>
        <v>74.900000000000006</v>
      </c>
    </row>
    <row r="1227" spans="1:12" x14ac:dyDescent="0.25">
      <c r="A1227" t="s">
        <v>3933</v>
      </c>
      <c r="B1227" t="str">
        <f>_xlfn.IFNA(_xlfn.XLOOKUP(Query1[[#This Row],[Contract Line Item Number (CLIN)]],'CPA New w POF'!$B$5:$B$3010,'CPA New w POF'!$C$5:$C$3010),"TBD")</f>
        <v>TW122PBFY16.3030A</v>
      </c>
      <c r="C1227">
        <f>LEN(Query1[[#This Row],[CALCTRA Product Number]])</f>
        <v>17</v>
      </c>
      <c r="D1227" t="s">
        <v>3934</v>
      </c>
      <c r="E1227" t="s">
        <v>3935</v>
      </c>
      <c r="F1227" t="s">
        <v>356</v>
      </c>
      <c r="G1227" t="s">
        <v>421</v>
      </c>
      <c r="H1227" t="s">
        <v>3796</v>
      </c>
      <c r="I1227" t="s">
        <v>376</v>
      </c>
      <c r="J1227" t="s">
        <v>381</v>
      </c>
      <c r="K1227" t="s">
        <v>155</v>
      </c>
      <c r="L1227" s="54">
        <f>_xlfn.IFNA(_xlfn.XLOOKUP(Query1[[#This Row],[Contract Line Item Number (CLIN)]],'CPA New w POF'!$B$5:$B$3010,'CPA New w POF'!$Q$5:$Q$3010),"TBD")</f>
        <v>55.63</v>
      </c>
    </row>
    <row r="1228" spans="1:12" x14ac:dyDescent="0.25">
      <c r="A1228" t="s">
        <v>3936</v>
      </c>
      <c r="B1228" t="str">
        <f>_xlfn.IFNA(_xlfn.XLOOKUP(Query1[[#This Row],[Contract Line Item Number (CLIN)]],'CPA New w POF'!$B$5:$B$3010,'CPA New w POF'!$C$5:$C$3010),"TBD")</f>
        <v>TW122PBFY16.3636A</v>
      </c>
      <c r="C1228">
        <f>LEN(Query1[[#This Row],[CALCTRA Product Number]])</f>
        <v>17</v>
      </c>
      <c r="D1228" t="s">
        <v>3934</v>
      </c>
      <c r="E1228" t="s">
        <v>3935</v>
      </c>
      <c r="F1228" t="s">
        <v>356</v>
      </c>
      <c r="G1228" t="s">
        <v>380</v>
      </c>
      <c r="H1228" t="s">
        <v>3796</v>
      </c>
      <c r="I1228" t="s">
        <v>376</v>
      </c>
      <c r="J1228" t="s">
        <v>381</v>
      </c>
      <c r="K1228" t="s">
        <v>155</v>
      </c>
      <c r="L1228" s="54">
        <f>_xlfn.IFNA(_xlfn.XLOOKUP(Query1[[#This Row],[Contract Line Item Number (CLIN)]],'CPA New w POF'!$B$5:$B$3010,'CPA New w POF'!$Q$5:$Q$3010),"TBD")</f>
        <v>74.900000000000006</v>
      </c>
    </row>
    <row r="1229" spans="1:12" x14ac:dyDescent="0.25">
      <c r="A1229" t="s">
        <v>3938</v>
      </c>
      <c r="B1229" t="str">
        <f>_xlfn.IFNA(_xlfn.XLOOKUP(Query1[[#This Row],[Contract Line Item Number (CLIN)]],'CPA New w POF'!$B$5:$B$3010,'CPA New w POF'!$C$5:$C$3010),"TBD")</f>
        <v>TW122PBFY18.4848A</v>
      </c>
      <c r="C1229">
        <f>LEN(Query1[[#This Row],[CALCTRA Product Number]])</f>
        <v>17</v>
      </c>
      <c r="D1229" t="s">
        <v>3934</v>
      </c>
      <c r="E1229" t="s">
        <v>3935</v>
      </c>
      <c r="F1229" t="s">
        <v>356</v>
      </c>
      <c r="G1229" t="s">
        <v>374</v>
      </c>
      <c r="H1229" t="s">
        <v>3796</v>
      </c>
      <c r="I1229" t="s">
        <v>376</v>
      </c>
      <c r="J1229" t="s">
        <v>388</v>
      </c>
      <c r="K1229" t="s">
        <v>155</v>
      </c>
      <c r="L1229" s="54">
        <f>_xlfn.IFNA(_xlfn.XLOOKUP(Query1[[#This Row],[Contract Line Item Number (CLIN)]],'CPA New w POF'!$B$5:$B$3010,'CPA New w POF'!$Q$5:$Q$3010),"TBD")</f>
        <v>136.12</v>
      </c>
    </row>
    <row r="1230" spans="1:12" x14ac:dyDescent="0.25">
      <c r="A1230" t="s">
        <v>3959</v>
      </c>
      <c r="B1230" t="str">
        <f>_xlfn.IFNA(_xlfn.XLOOKUP(Query1[[#This Row],[Contract Line Item Number (CLIN)]],'CPA New w POF'!$B$5:$B$3010,'CPA New w POF'!$C$5:$C$3010),"TBD")</f>
        <v>TW131PBFY16.1818A</v>
      </c>
      <c r="C1230">
        <f>LEN(Query1[[#This Row],[CALCTRA Product Number]])</f>
        <v>17</v>
      </c>
      <c r="D1230" t="s">
        <v>3960</v>
      </c>
      <c r="E1230" t="s">
        <v>3961</v>
      </c>
      <c r="F1230" t="s">
        <v>356</v>
      </c>
      <c r="G1230" t="s">
        <v>525</v>
      </c>
      <c r="H1230" t="s">
        <v>3796</v>
      </c>
      <c r="I1230" t="s">
        <v>376</v>
      </c>
      <c r="J1230" t="s">
        <v>381</v>
      </c>
      <c r="K1230" t="s">
        <v>155</v>
      </c>
      <c r="L1230" s="54">
        <f>_xlfn.IFNA(_xlfn.XLOOKUP(Query1[[#This Row],[Contract Line Item Number (CLIN)]],'CPA New w POF'!$B$5:$B$3010,'CPA New w POF'!$Q$5:$Q$3010),"TBD")</f>
        <v>22.75</v>
      </c>
    </row>
    <row r="1231" spans="1:12" x14ac:dyDescent="0.25">
      <c r="A1231" t="s">
        <v>3965</v>
      </c>
      <c r="B1231" t="str">
        <f>_xlfn.IFNA(_xlfn.XLOOKUP(Query1[[#This Row],[Contract Line Item Number (CLIN)]],'CPA New w POF'!$B$5:$B$3010,'CPA New w POF'!$C$5:$C$3010),"TBD")</f>
        <v>TW131PBFY16.2424A</v>
      </c>
      <c r="C1231">
        <f>LEN(Query1[[#This Row],[CALCTRA Product Number]])</f>
        <v>17</v>
      </c>
      <c r="D1231" t="s">
        <v>3966</v>
      </c>
      <c r="E1231" t="s">
        <v>3967</v>
      </c>
      <c r="F1231" t="s">
        <v>356</v>
      </c>
      <c r="G1231" t="s">
        <v>741</v>
      </c>
      <c r="H1231" t="s">
        <v>3796</v>
      </c>
      <c r="I1231" t="s">
        <v>376</v>
      </c>
      <c r="J1231" t="s">
        <v>381</v>
      </c>
      <c r="K1231" t="s">
        <v>155</v>
      </c>
      <c r="L1231" s="54">
        <f>_xlfn.IFNA(_xlfn.XLOOKUP(Query1[[#This Row],[Contract Line Item Number (CLIN)]],'CPA New w POF'!$B$5:$B$3010,'CPA New w POF'!$Q$5:$Q$3010),"TBD")</f>
        <v>35.22</v>
      </c>
    </row>
    <row r="1232" spans="1:12" x14ac:dyDescent="0.25">
      <c r="A1232" t="s">
        <v>3968</v>
      </c>
      <c r="B1232" t="str">
        <f>_xlfn.IFNA(_xlfn.XLOOKUP(Query1[[#This Row],[Contract Line Item Number (CLIN)]],'CPA New w POF'!$B$5:$B$3010,'CPA New w POF'!$C$5:$C$3010),"TBD")</f>
        <v>TW131PBFY16.3030A</v>
      </c>
      <c r="C1232">
        <f>LEN(Query1[[#This Row],[CALCTRA Product Number]])</f>
        <v>17</v>
      </c>
      <c r="D1232" t="s">
        <v>3966</v>
      </c>
      <c r="E1232" t="s">
        <v>3967</v>
      </c>
      <c r="F1232" t="s">
        <v>356</v>
      </c>
      <c r="G1232" t="s">
        <v>421</v>
      </c>
      <c r="H1232" t="s">
        <v>3796</v>
      </c>
      <c r="I1232" t="s">
        <v>376</v>
      </c>
      <c r="J1232" t="s">
        <v>381</v>
      </c>
      <c r="K1232" t="s">
        <v>155</v>
      </c>
      <c r="L1232" s="54">
        <f>_xlfn.IFNA(_xlfn.XLOOKUP(Query1[[#This Row],[Contract Line Item Number (CLIN)]],'CPA New w POF'!$B$5:$B$3010,'CPA New w POF'!$Q$5:$Q$3010),"TBD")</f>
        <v>55.63</v>
      </c>
    </row>
    <row r="1233" spans="1:12" x14ac:dyDescent="0.25">
      <c r="A1233" t="s">
        <v>3999</v>
      </c>
      <c r="B1233" t="str">
        <f>_xlfn.IFNA(_xlfn.XLOOKUP(Query1[[#This Row],[Contract Line Item Number (CLIN)]],'CPA New w POF'!$B$5:$B$3010,'CPA New w POF'!$C$5:$C$3010),"TBD")</f>
        <v>TW141PBFY16.3030A</v>
      </c>
      <c r="C1233">
        <f>LEN(Query1[[#This Row],[CALCTRA Product Number]])</f>
        <v>17</v>
      </c>
      <c r="D1233" t="s">
        <v>4000</v>
      </c>
      <c r="E1233" t="s">
        <v>4001</v>
      </c>
      <c r="F1233" t="s">
        <v>356</v>
      </c>
      <c r="G1233" t="s">
        <v>421</v>
      </c>
      <c r="H1233" t="s">
        <v>3796</v>
      </c>
      <c r="I1233" t="s">
        <v>376</v>
      </c>
      <c r="J1233" t="s">
        <v>381</v>
      </c>
      <c r="K1233" t="s">
        <v>155</v>
      </c>
      <c r="L1233" s="54">
        <f>_xlfn.IFNA(_xlfn.XLOOKUP(Query1[[#This Row],[Contract Line Item Number (CLIN)]],'CPA New w POF'!$B$5:$B$3010,'CPA New w POF'!$Q$5:$Q$3010),"TBD")</f>
        <v>55.34</v>
      </c>
    </row>
    <row r="1234" spans="1:12" x14ac:dyDescent="0.25">
      <c r="A1234" t="s">
        <v>4002</v>
      </c>
      <c r="B1234" t="str">
        <f>_xlfn.IFNA(_xlfn.XLOOKUP(Query1[[#This Row],[Contract Line Item Number (CLIN)]],'CPA New w POF'!$B$5:$B$3010,'CPA New w POF'!$C$5:$C$3010),"TBD")</f>
        <v>TW141PBFY16.3636A</v>
      </c>
      <c r="C1234">
        <f>LEN(Query1[[#This Row],[CALCTRA Product Number]])</f>
        <v>17</v>
      </c>
      <c r="D1234" t="s">
        <v>4000</v>
      </c>
      <c r="E1234" t="s">
        <v>4001</v>
      </c>
      <c r="F1234" t="s">
        <v>356</v>
      </c>
      <c r="G1234" t="s">
        <v>380</v>
      </c>
      <c r="H1234" t="s">
        <v>3796</v>
      </c>
      <c r="I1234" t="s">
        <v>376</v>
      </c>
      <c r="J1234" t="s">
        <v>381</v>
      </c>
      <c r="K1234" t="s">
        <v>155</v>
      </c>
      <c r="L1234" s="54">
        <f>_xlfn.IFNA(_xlfn.XLOOKUP(Query1[[#This Row],[Contract Line Item Number (CLIN)]],'CPA New w POF'!$B$5:$B$3010,'CPA New w POF'!$Q$5:$Q$3010),"TBD")</f>
        <v>74.900000000000006</v>
      </c>
    </row>
    <row r="1235" spans="1:12" x14ac:dyDescent="0.25">
      <c r="A1235" t="s">
        <v>4005</v>
      </c>
      <c r="B1235" t="str">
        <f>_xlfn.IFNA(_xlfn.XLOOKUP(Query1[[#This Row],[Contract Line Item Number (CLIN)]],'CPA New w POF'!$B$5:$B$3010,'CPA New w POF'!$C$5:$C$3010),"TBD")</f>
        <v>TW141PBFY16.3609A</v>
      </c>
      <c r="C1235">
        <f>LEN(Query1[[#This Row],[CALCTRA Product Number]])</f>
        <v>17</v>
      </c>
      <c r="D1235" t="s">
        <v>4006</v>
      </c>
      <c r="E1235" t="s">
        <v>4007</v>
      </c>
      <c r="F1235" t="s">
        <v>356</v>
      </c>
      <c r="G1235" t="s">
        <v>4008</v>
      </c>
      <c r="H1235" t="s">
        <v>3796</v>
      </c>
      <c r="I1235" t="s">
        <v>376</v>
      </c>
      <c r="J1235" t="s">
        <v>381</v>
      </c>
      <c r="K1235" t="s">
        <v>155</v>
      </c>
      <c r="L1235" s="54">
        <f>_xlfn.IFNA(_xlfn.XLOOKUP(Query1[[#This Row],[Contract Line Item Number (CLIN)]],'CPA New w POF'!$B$5:$B$3010,'CPA New w POF'!$Q$5:$Q$3010),"TBD")</f>
        <v>22.75</v>
      </c>
    </row>
    <row r="1236" spans="1:12" x14ac:dyDescent="0.25">
      <c r="A1236" t="s">
        <v>4009</v>
      </c>
      <c r="B1236" t="str">
        <f>_xlfn.IFNA(_xlfn.XLOOKUP(Query1[[#This Row],[Contract Line Item Number (CLIN)]],'CPA New w POF'!$B$5:$B$3010,'CPA New w POF'!$C$5:$C$3010),"TBD")</f>
        <v>TW142PBFY16.2424A</v>
      </c>
      <c r="C1236">
        <f>LEN(Query1[[#This Row],[CALCTRA Product Number]])</f>
        <v>17</v>
      </c>
      <c r="D1236" t="s">
        <v>4010</v>
      </c>
      <c r="E1236" t="s">
        <v>4011</v>
      </c>
      <c r="F1236" t="s">
        <v>356</v>
      </c>
      <c r="G1236" t="s">
        <v>741</v>
      </c>
      <c r="H1236" t="s">
        <v>3796</v>
      </c>
      <c r="I1236" t="s">
        <v>376</v>
      </c>
      <c r="J1236" t="s">
        <v>381</v>
      </c>
      <c r="K1236" t="s">
        <v>155</v>
      </c>
      <c r="L1236" s="54">
        <f>_xlfn.IFNA(_xlfn.XLOOKUP(Query1[[#This Row],[Contract Line Item Number (CLIN)]],'CPA New w POF'!$B$5:$B$3010,'CPA New w POF'!$Q$5:$Q$3010),"TBD")</f>
        <v>36.36</v>
      </c>
    </row>
    <row r="1237" spans="1:12" x14ac:dyDescent="0.25">
      <c r="A1237" t="s">
        <v>4012</v>
      </c>
      <c r="B1237" t="str">
        <f>_xlfn.IFNA(_xlfn.XLOOKUP(Query1[[#This Row],[Contract Line Item Number (CLIN)]],'CPA New w POF'!$B$5:$B$3010,'CPA New w POF'!$C$5:$C$3010),"TBD")</f>
        <v>TW142PBFY16.3030A</v>
      </c>
      <c r="C1237">
        <f>LEN(Query1[[#This Row],[CALCTRA Product Number]])</f>
        <v>17</v>
      </c>
      <c r="D1237" t="s">
        <v>4010</v>
      </c>
      <c r="E1237" t="s">
        <v>4011</v>
      </c>
      <c r="F1237" t="s">
        <v>356</v>
      </c>
      <c r="G1237" t="s">
        <v>421</v>
      </c>
      <c r="H1237" t="s">
        <v>3796</v>
      </c>
      <c r="I1237" t="s">
        <v>376</v>
      </c>
      <c r="J1237" t="s">
        <v>381</v>
      </c>
      <c r="K1237" t="s">
        <v>155</v>
      </c>
      <c r="L1237" s="54">
        <f>_xlfn.IFNA(_xlfn.XLOOKUP(Query1[[#This Row],[Contract Line Item Number (CLIN)]],'CPA New w POF'!$B$5:$B$3010,'CPA New w POF'!$Q$5:$Q$3010),"TBD")</f>
        <v>55.63</v>
      </c>
    </row>
    <row r="1238" spans="1:12" x14ac:dyDescent="0.25">
      <c r="A1238" t="s">
        <v>4013</v>
      </c>
      <c r="B1238" t="str">
        <f>_xlfn.IFNA(_xlfn.XLOOKUP(Query1[[#This Row],[Contract Line Item Number (CLIN)]],'CPA New w POF'!$B$5:$B$3010,'CPA New w POF'!$C$5:$C$3010),"TBD")</f>
        <v>TW142PBFY16.3636A</v>
      </c>
      <c r="C1238">
        <f>LEN(Query1[[#This Row],[CALCTRA Product Number]])</f>
        <v>17</v>
      </c>
      <c r="D1238" t="s">
        <v>4010</v>
      </c>
      <c r="E1238" t="s">
        <v>4011</v>
      </c>
      <c r="F1238" t="s">
        <v>356</v>
      </c>
      <c r="G1238" t="s">
        <v>380</v>
      </c>
      <c r="H1238" t="s">
        <v>3796</v>
      </c>
      <c r="I1238" t="s">
        <v>376</v>
      </c>
      <c r="J1238" t="s">
        <v>381</v>
      </c>
      <c r="K1238" t="s">
        <v>155</v>
      </c>
      <c r="L1238" s="54">
        <f>_xlfn.IFNA(_xlfn.XLOOKUP(Query1[[#This Row],[Contract Line Item Number (CLIN)]],'CPA New w POF'!$B$5:$B$3010,'CPA New w POF'!$Q$5:$Q$3010),"TBD")</f>
        <v>74.900000000000006</v>
      </c>
    </row>
    <row r="1239" spans="1:12" x14ac:dyDescent="0.25">
      <c r="A1239" t="s">
        <v>4015</v>
      </c>
      <c r="B1239" t="str">
        <f>_xlfn.IFNA(_xlfn.XLOOKUP(Query1[[#This Row],[Contract Line Item Number (CLIN)]],'CPA New w POF'!$B$5:$B$3010,'CPA New w POF'!$C$5:$C$3010),"TBD")</f>
        <v>TW142PBFY16.3609A</v>
      </c>
      <c r="C1239">
        <f>LEN(Query1[[#This Row],[CALCTRA Product Number]])</f>
        <v>17</v>
      </c>
      <c r="D1239" t="s">
        <v>4016</v>
      </c>
      <c r="E1239" t="s">
        <v>4017</v>
      </c>
      <c r="F1239" t="s">
        <v>356</v>
      </c>
      <c r="G1239" t="s">
        <v>4008</v>
      </c>
      <c r="H1239" t="s">
        <v>3796</v>
      </c>
      <c r="I1239" t="s">
        <v>376</v>
      </c>
      <c r="J1239" t="s">
        <v>381</v>
      </c>
      <c r="K1239" t="s">
        <v>155</v>
      </c>
      <c r="L1239" s="54">
        <f>_xlfn.IFNA(_xlfn.XLOOKUP(Query1[[#This Row],[Contract Line Item Number (CLIN)]],'CPA New w POF'!$B$5:$B$3010,'CPA New w POF'!$Q$5:$Q$3010),"TBD")</f>
        <v>22.75</v>
      </c>
    </row>
    <row r="1240" spans="1:12" x14ac:dyDescent="0.25">
      <c r="A1240" t="s">
        <v>4018</v>
      </c>
      <c r="B1240" t="str">
        <f>_xlfn.IFNA(_xlfn.XLOOKUP(Query1[[#This Row],[Contract Line Item Number (CLIN)]],'CPA New w POF'!$B$5:$B$3010,'CPA New w POF'!$C$5:$C$3010),"TBD")</f>
        <v>TW143PBFY16.6464A</v>
      </c>
      <c r="C1240">
        <f>LEN(Query1[[#This Row],[CALCTRA Product Number]])</f>
        <v>17</v>
      </c>
      <c r="D1240" t="s">
        <v>4019</v>
      </c>
      <c r="E1240" t="s">
        <v>4020</v>
      </c>
      <c r="F1240" t="s">
        <v>356</v>
      </c>
      <c r="G1240" t="s">
        <v>4021</v>
      </c>
      <c r="H1240" t="s">
        <v>3796</v>
      </c>
      <c r="I1240" t="s">
        <v>376</v>
      </c>
      <c r="J1240" t="s">
        <v>378</v>
      </c>
      <c r="K1240" t="s">
        <v>155</v>
      </c>
      <c r="L1240" s="54">
        <f>_xlfn.IFNA(_xlfn.XLOOKUP(Query1[[#This Row],[Contract Line Item Number (CLIN)]],'CPA New w POF'!$B$5:$B$3010,'CPA New w POF'!$Q$5:$Q$3010),"TBD")</f>
        <v>119.11</v>
      </c>
    </row>
    <row r="1241" spans="1:12" x14ac:dyDescent="0.25">
      <c r="A1241" t="s">
        <v>4023</v>
      </c>
      <c r="B1241" t="str">
        <f>_xlfn.IFNA(_xlfn.XLOOKUP(Query1[[#This Row],[Contract Line Item Number (CLIN)]],'CPA New w POF'!$B$5:$B$3010,'CPA New w POF'!$C$5:$C$3010),"TBD")</f>
        <v>TW143PBFY18.4848A</v>
      </c>
      <c r="C1241">
        <f>LEN(Query1[[#This Row],[CALCTRA Product Number]])</f>
        <v>17</v>
      </c>
      <c r="D1241" t="s">
        <v>4019</v>
      </c>
      <c r="E1241" t="s">
        <v>4020</v>
      </c>
      <c r="F1241" t="s">
        <v>356</v>
      </c>
      <c r="G1241" t="s">
        <v>4024</v>
      </c>
      <c r="H1241" t="s">
        <v>3796</v>
      </c>
      <c r="I1241" t="s">
        <v>376</v>
      </c>
      <c r="J1241" t="s">
        <v>388</v>
      </c>
      <c r="K1241" t="s">
        <v>155</v>
      </c>
      <c r="L1241" s="54">
        <f>_xlfn.IFNA(_xlfn.XLOOKUP(Query1[[#This Row],[Contract Line Item Number (CLIN)]],'CPA New w POF'!$B$5:$B$3010,'CPA New w POF'!$Q$5:$Q$3010),"TBD")</f>
        <v>79.44</v>
      </c>
    </row>
    <row r="1242" spans="1:12" x14ac:dyDescent="0.25">
      <c r="A1242" t="s">
        <v>4025</v>
      </c>
      <c r="B1242" t="str">
        <f>_xlfn.IFNA(_xlfn.XLOOKUP(Query1[[#This Row],[Contract Line Item Number (CLIN)]],'CPA New w POF'!$B$5:$B$3010,'CPA New w POF'!$C$5:$C$3010),"TBD")</f>
        <v>TW143PBFY16.6464B</v>
      </c>
      <c r="C1242">
        <f>LEN(Query1[[#This Row],[CALCTRA Product Number]])</f>
        <v>17</v>
      </c>
      <c r="D1242" t="s">
        <v>4019</v>
      </c>
      <c r="E1242" t="s">
        <v>4020</v>
      </c>
      <c r="F1242" t="s">
        <v>356</v>
      </c>
      <c r="G1242" t="s">
        <v>4026</v>
      </c>
      <c r="H1242" t="s">
        <v>3796</v>
      </c>
      <c r="I1242" t="s">
        <v>376</v>
      </c>
      <c r="J1242" t="s">
        <v>378</v>
      </c>
      <c r="K1242" t="s">
        <v>155</v>
      </c>
      <c r="L1242" s="54">
        <f>_xlfn.IFNA(_xlfn.XLOOKUP(Query1[[#This Row],[Contract Line Item Number (CLIN)]],'CPA New w POF'!$B$5:$B$3010,'CPA New w POF'!$Q$5:$Q$3010),"TBD")</f>
        <v>328.85</v>
      </c>
    </row>
    <row r="1243" spans="1:12" x14ac:dyDescent="0.25">
      <c r="A1243" t="s">
        <v>4027</v>
      </c>
      <c r="B1243" t="str">
        <f>_xlfn.IFNA(_xlfn.XLOOKUP(Query1[[#This Row],[Contract Line Item Number (CLIN)]],'CPA New w POF'!$B$5:$B$3010,'CPA New w POF'!$C$5:$C$3010),"TBD")</f>
        <v>TW150PBFY16.3030A</v>
      </c>
      <c r="C1243">
        <f>LEN(Query1[[#This Row],[CALCTRA Product Number]])</f>
        <v>17</v>
      </c>
      <c r="D1243" t="s">
        <v>4028</v>
      </c>
      <c r="E1243" t="s">
        <v>4029</v>
      </c>
      <c r="F1243" t="s">
        <v>356</v>
      </c>
      <c r="G1243" t="s">
        <v>421</v>
      </c>
      <c r="H1243" t="s">
        <v>3796</v>
      </c>
      <c r="I1243" t="s">
        <v>376</v>
      </c>
      <c r="J1243" t="s">
        <v>381</v>
      </c>
      <c r="K1243" t="s">
        <v>155</v>
      </c>
      <c r="L1243" s="54">
        <f>_xlfn.IFNA(_xlfn.XLOOKUP(Query1[[#This Row],[Contract Line Item Number (CLIN)]],'CPA New w POF'!$B$5:$B$3010,'CPA New w POF'!$Q$5:$Q$3010),"TBD")</f>
        <v>55.63</v>
      </c>
    </row>
    <row r="1244" spans="1:12" x14ac:dyDescent="0.25">
      <c r="A1244" t="s">
        <v>4030</v>
      </c>
      <c r="B1244" t="str">
        <f>_xlfn.IFNA(_xlfn.XLOOKUP(Query1[[#This Row],[Contract Line Item Number (CLIN)]],'CPA New w POF'!$B$5:$B$3010,'CPA New w POF'!$C$5:$C$3010),"TBD")</f>
        <v>TW150PBFY16.3636A</v>
      </c>
      <c r="C1244">
        <f>LEN(Query1[[#This Row],[CALCTRA Product Number]])</f>
        <v>17</v>
      </c>
      <c r="D1244" t="s">
        <v>4028</v>
      </c>
      <c r="E1244" t="s">
        <v>4029</v>
      </c>
      <c r="F1244" t="s">
        <v>356</v>
      </c>
      <c r="G1244" t="s">
        <v>380</v>
      </c>
      <c r="H1244" t="s">
        <v>3796</v>
      </c>
      <c r="I1244" t="s">
        <v>376</v>
      </c>
      <c r="J1244" t="s">
        <v>381</v>
      </c>
      <c r="K1244" t="s">
        <v>155</v>
      </c>
      <c r="L1244" s="54">
        <f>_xlfn.IFNA(_xlfn.XLOOKUP(Query1[[#This Row],[Contract Line Item Number (CLIN)]],'CPA New w POF'!$B$5:$B$3010,'CPA New w POF'!$Q$5:$Q$3010),"TBD")</f>
        <v>74.900000000000006</v>
      </c>
    </row>
    <row r="1245" spans="1:12" x14ac:dyDescent="0.25">
      <c r="A1245" t="s">
        <v>4031</v>
      </c>
      <c r="B1245" t="str">
        <f>_xlfn.IFNA(_xlfn.XLOOKUP(Query1[[#This Row],[Contract Line Item Number (CLIN)]],'CPA New w POF'!$B$5:$B$3010,'CPA New w POF'!$C$5:$C$3010),"TBD")</f>
        <v>TW150PBFY18.4848A</v>
      </c>
      <c r="C1245">
        <f>LEN(Query1[[#This Row],[CALCTRA Product Number]])</f>
        <v>17</v>
      </c>
      <c r="D1245" t="s">
        <v>4028</v>
      </c>
      <c r="E1245" t="s">
        <v>4029</v>
      </c>
      <c r="F1245" t="s">
        <v>356</v>
      </c>
      <c r="G1245" t="s">
        <v>374</v>
      </c>
      <c r="H1245" t="s">
        <v>3796</v>
      </c>
      <c r="I1245" t="s">
        <v>376</v>
      </c>
      <c r="J1245" t="s">
        <v>388</v>
      </c>
      <c r="K1245" t="s">
        <v>155</v>
      </c>
      <c r="L1245" s="54">
        <f>_xlfn.IFNA(_xlfn.XLOOKUP(Query1[[#This Row],[Contract Line Item Number (CLIN)]],'CPA New w POF'!$B$5:$B$3010,'CPA New w POF'!$Q$5:$Q$3010),"TBD")</f>
        <v>140.65</v>
      </c>
    </row>
    <row r="1246" spans="1:12" x14ac:dyDescent="0.25">
      <c r="A1246" t="s">
        <v>4033</v>
      </c>
      <c r="B1246" t="str">
        <f>_xlfn.IFNA(_xlfn.XLOOKUP(Query1[[#This Row],[Contract Line Item Number (CLIN)]],'CPA New w POF'!$B$5:$B$3010,'CPA New w POF'!$C$5:$C$3010),"TBD")</f>
        <v>TW151PBFY16.3030A</v>
      </c>
      <c r="C1246">
        <f>LEN(Query1[[#This Row],[CALCTRA Product Number]])</f>
        <v>17</v>
      </c>
      <c r="D1246" t="s">
        <v>4034</v>
      </c>
      <c r="E1246" t="s">
        <v>4035</v>
      </c>
      <c r="F1246" t="s">
        <v>356</v>
      </c>
      <c r="G1246" t="s">
        <v>421</v>
      </c>
      <c r="H1246" t="s">
        <v>3796</v>
      </c>
      <c r="I1246" t="s">
        <v>376</v>
      </c>
      <c r="J1246" t="s">
        <v>381</v>
      </c>
      <c r="K1246" t="s">
        <v>155</v>
      </c>
      <c r="L1246" s="54">
        <f>_xlfn.IFNA(_xlfn.XLOOKUP(Query1[[#This Row],[Contract Line Item Number (CLIN)]],'CPA New w POF'!$B$5:$B$3010,'CPA New w POF'!$Q$5:$Q$3010),"TBD")</f>
        <v>55.63</v>
      </c>
    </row>
    <row r="1247" spans="1:12" x14ac:dyDescent="0.25">
      <c r="A1247" t="s">
        <v>4036</v>
      </c>
      <c r="B1247" t="str">
        <f>_xlfn.IFNA(_xlfn.XLOOKUP(Query1[[#This Row],[Contract Line Item Number (CLIN)]],'CPA New w POF'!$B$5:$B$3010,'CPA New w POF'!$C$5:$C$3010),"TBD")</f>
        <v>TW151PBFY16.3636A</v>
      </c>
      <c r="C1247">
        <f>LEN(Query1[[#This Row],[CALCTRA Product Number]])</f>
        <v>17</v>
      </c>
      <c r="D1247" t="s">
        <v>4034</v>
      </c>
      <c r="E1247" t="s">
        <v>4035</v>
      </c>
      <c r="F1247" t="s">
        <v>356</v>
      </c>
      <c r="G1247" t="s">
        <v>380</v>
      </c>
      <c r="H1247" t="s">
        <v>3796</v>
      </c>
      <c r="I1247" t="s">
        <v>376</v>
      </c>
      <c r="J1247" t="s">
        <v>381</v>
      </c>
      <c r="K1247" t="s">
        <v>155</v>
      </c>
      <c r="L1247" s="54">
        <f>_xlfn.IFNA(_xlfn.XLOOKUP(Query1[[#This Row],[Contract Line Item Number (CLIN)]],'CPA New w POF'!$B$5:$B$3010,'CPA New w POF'!$Q$5:$Q$3010),"TBD")</f>
        <v>74.900000000000006</v>
      </c>
    </row>
    <row r="1248" spans="1:12" x14ac:dyDescent="0.25">
      <c r="A1248" t="s">
        <v>4037</v>
      </c>
      <c r="B1248" t="str">
        <f>_xlfn.IFNA(_xlfn.XLOOKUP(Query1[[#This Row],[Contract Line Item Number (CLIN)]],'CPA New w POF'!$B$5:$B$3010,'CPA New w POF'!$C$5:$C$3010),"TBD")</f>
        <v>TW151PBFY18.4848A</v>
      </c>
      <c r="C1248">
        <f>LEN(Query1[[#This Row],[CALCTRA Product Number]])</f>
        <v>17</v>
      </c>
      <c r="D1248" t="s">
        <v>4034</v>
      </c>
      <c r="E1248" t="s">
        <v>4035</v>
      </c>
      <c r="F1248" t="s">
        <v>356</v>
      </c>
      <c r="G1248" t="s">
        <v>374</v>
      </c>
      <c r="H1248" t="s">
        <v>3796</v>
      </c>
      <c r="I1248" t="s">
        <v>376</v>
      </c>
      <c r="J1248" t="s">
        <v>388</v>
      </c>
      <c r="K1248" t="s">
        <v>155</v>
      </c>
      <c r="L1248" s="54">
        <f>_xlfn.IFNA(_xlfn.XLOOKUP(Query1[[#This Row],[Contract Line Item Number (CLIN)]],'CPA New w POF'!$B$5:$B$3010,'CPA New w POF'!$Q$5:$Q$3010),"TBD")</f>
        <v>140.65</v>
      </c>
    </row>
    <row r="1249" spans="1:12" x14ac:dyDescent="0.25">
      <c r="A1249" t="s">
        <v>4038</v>
      </c>
      <c r="B1249" t="str">
        <f>_xlfn.IFNA(_xlfn.XLOOKUP(Query1[[#This Row],[Contract Line Item Number (CLIN)]],'CPA New w POF'!$B$5:$B$3010,'CPA New w POF'!$C$5:$C$3010),"TBD")</f>
        <v>TW151PBFY16.1818A</v>
      </c>
      <c r="C1249">
        <f>LEN(Query1[[#This Row],[CALCTRA Product Number]])</f>
        <v>17</v>
      </c>
      <c r="D1249" t="s">
        <v>4034</v>
      </c>
      <c r="E1249" t="s">
        <v>4039</v>
      </c>
      <c r="F1249" t="s">
        <v>356</v>
      </c>
      <c r="G1249" t="s">
        <v>525</v>
      </c>
      <c r="H1249" t="s">
        <v>3796</v>
      </c>
      <c r="I1249" t="s">
        <v>376</v>
      </c>
      <c r="J1249" t="s">
        <v>381</v>
      </c>
      <c r="K1249" t="s">
        <v>155</v>
      </c>
      <c r="L1249" s="54">
        <f>_xlfn.IFNA(_xlfn.XLOOKUP(Query1[[#This Row],[Contract Line Item Number (CLIN)]],'CPA New w POF'!$B$5:$B$3010,'CPA New w POF'!$Q$5:$Q$3010),"TBD")</f>
        <v>22.75</v>
      </c>
    </row>
    <row r="1250" spans="1:12" x14ac:dyDescent="0.25">
      <c r="A1250" t="s">
        <v>4040</v>
      </c>
      <c r="B1250" t="str">
        <f>_xlfn.IFNA(_xlfn.XLOOKUP(Query1[[#This Row],[Contract Line Item Number (CLIN)]],'CPA New w POF'!$B$5:$B$3010,'CPA New w POF'!$C$5:$C$3010),"TBD")</f>
        <v>TW151PBFY16.2424A</v>
      </c>
      <c r="C1250">
        <f>LEN(Query1[[#This Row],[CALCTRA Product Number]])</f>
        <v>17</v>
      </c>
      <c r="D1250" t="s">
        <v>4034</v>
      </c>
      <c r="E1250" t="s">
        <v>4039</v>
      </c>
      <c r="F1250" t="s">
        <v>356</v>
      </c>
      <c r="G1250" t="s">
        <v>741</v>
      </c>
      <c r="H1250" t="s">
        <v>3796</v>
      </c>
      <c r="I1250" t="s">
        <v>376</v>
      </c>
      <c r="J1250" t="s">
        <v>381</v>
      </c>
      <c r="K1250" t="s">
        <v>155</v>
      </c>
      <c r="L1250" s="54">
        <f>_xlfn.IFNA(_xlfn.XLOOKUP(Query1[[#This Row],[Contract Line Item Number (CLIN)]],'CPA New w POF'!$B$5:$B$3010,'CPA New w POF'!$Q$5:$Q$3010),"TBD")</f>
        <v>35.22</v>
      </c>
    </row>
    <row r="1251" spans="1:12" x14ac:dyDescent="0.25">
      <c r="A1251" t="s">
        <v>4041</v>
      </c>
      <c r="B1251" t="str">
        <f>_xlfn.IFNA(_xlfn.XLOOKUP(Query1[[#This Row],[Contract Line Item Number (CLIN)]],'CPA New w POF'!$B$5:$B$3010,'CPA New w POF'!$C$5:$C$3010),"TBD")</f>
        <v>TW160PBFY18.4824A</v>
      </c>
      <c r="C1251">
        <f>LEN(Query1[[#This Row],[CALCTRA Product Number]])</f>
        <v>17</v>
      </c>
      <c r="D1251" t="s">
        <v>4042</v>
      </c>
      <c r="E1251" t="s">
        <v>4043</v>
      </c>
      <c r="F1251" t="s">
        <v>356</v>
      </c>
      <c r="G1251" t="s">
        <v>4044</v>
      </c>
      <c r="H1251" t="s">
        <v>3796</v>
      </c>
      <c r="I1251" t="s">
        <v>376</v>
      </c>
      <c r="J1251" t="s">
        <v>388</v>
      </c>
      <c r="K1251" t="s">
        <v>155</v>
      </c>
      <c r="L1251" s="54">
        <f>_xlfn.IFNA(_xlfn.XLOOKUP(Query1[[#This Row],[Contract Line Item Number (CLIN)]],'CPA New w POF'!$B$5:$B$3010,'CPA New w POF'!$Q$5:$Q$3010),"TBD")</f>
        <v>74.900000000000006</v>
      </c>
    </row>
    <row r="1252" spans="1:12" x14ac:dyDescent="0.25">
      <c r="A1252" t="s">
        <v>4046</v>
      </c>
      <c r="B1252" t="str">
        <f>_xlfn.IFNA(_xlfn.XLOOKUP(Query1[[#This Row],[Contract Line Item Number (CLIN)]],'CPA New w POF'!$B$5:$B$3010,'CPA New w POF'!$C$5:$C$3010),"TBD")</f>
        <v>TW160PBFY16.6030A</v>
      </c>
      <c r="C1252">
        <f>LEN(Query1[[#This Row],[CALCTRA Product Number]])</f>
        <v>17</v>
      </c>
      <c r="D1252" t="s">
        <v>4042</v>
      </c>
      <c r="E1252" t="s">
        <v>4043</v>
      </c>
      <c r="F1252" t="s">
        <v>356</v>
      </c>
      <c r="G1252" t="s">
        <v>586</v>
      </c>
      <c r="H1252" t="s">
        <v>3796</v>
      </c>
      <c r="I1252" t="s">
        <v>376</v>
      </c>
      <c r="J1252" t="s">
        <v>378</v>
      </c>
      <c r="K1252" t="s">
        <v>155</v>
      </c>
      <c r="L1252" s="54">
        <f>_xlfn.IFNA(_xlfn.XLOOKUP(Query1[[#This Row],[Contract Line Item Number (CLIN)]],'CPA New w POF'!$B$5:$B$3010,'CPA New w POF'!$Q$5:$Q$3010),"TBD")</f>
        <v>97.57</v>
      </c>
    </row>
    <row r="1253" spans="1:12" x14ac:dyDescent="0.25">
      <c r="A1253" t="s">
        <v>4047</v>
      </c>
      <c r="B1253" t="str">
        <f>_xlfn.IFNA(_xlfn.XLOOKUP(Query1[[#This Row],[Contract Line Item Number (CLIN)]],'CPA New w POF'!$B$5:$B$3010,'CPA New w POF'!$C$5:$C$3010),"TBD")</f>
        <v>TW161PBFY16.2418A</v>
      </c>
      <c r="C1253">
        <f>LEN(Query1[[#This Row],[CALCTRA Product Number]])</f>
        <v>17</v>
      </c>
      <c r="D1253" t="s">
        <v>4048</v>
      </c>
      <c r="E1253" t="s">
        <v>1902</v>
      </c>
      <c r="F1253" t="s">
        <v>356</v>
      </c>
      <c r="G1253" t="s">
        <v>521</v>
      </c>
      <c r="H1253" t="s">
        <v>3796</v>
      </c>
      <c r="I1253" t="s">
        <v>376</v>
      </c>
      <c r="J1253" t="s">
        <v>381</v>
      </c>
      <c r="K1253" t="s">
        <v>155</v>
      </c>
      <c r="L1253" s="54">
        <f>_xlfn.IFNA(_xlfn.XLOOKUP(Query1[[#This Row],[Contract Line Item Number (CLIN)]],'CPA New w POF'!$B$5:$B$3010,'CPA New w POF'!$Q$5:$Q$3010),"TBD")</f>
        <v>29.55</v>
      </c>
    </row>
    <row r="1254" spans="1:12" x14ac:dyDescent="0.25">
      <c r="A1254" t="s">
        <v>4049</v>
      </c>
      <c r="B1254" t="str">
        <f>_xlfn.IFNA(_xlfn.XLOOKUP(Query1[[#This Row],[Contract Line Item Number (CLIN)]],'CPA New w POF'!$B$5:$B$3010,'CPA New w POF'!$C$5:$C$3010),"TBD")</f>
        <v>TW161PBFY16.3630A</v>
      </c>
      <c r="C1254">
        <f>LEN(Query1[[#This Row],[CALCTRA Product Number]])</f>
        <v>17</v>
      </c>
      <c r="D1254" t="s">
        <v>4048</v>
      </c>
      <c r="E1254" t="s">
        <v>1902</v>
      </c>
      <c r="F1254" t="s">
        <v>356</v>
      </c>
      <c r="G1254" t="s">
        <v>995</v>
      </c>
      <c r="H1254" t="s">
        <v>3796</v>
      </c>
      <c r="I1254" t="s">
        <v>376</v>
      </c>
      <c r="J1254" t="s">
        <v>381</v>
      </c>
      <c r="K1254" t="s">
        <v>155</v>
      </c>
      <c r="L1254" s="54">
        <f>_xlfn.IFNA(_xlfn.XLOOKUP(Query1[[#This Row],[Contract Line Item Number (CLIN)]],'CPA New w POF'!$B$5:$B$3010,'CPA New w POF'!$Q$5:$Q$3010),"TBD")</f>
        <v>63.56</v>
      </c>
    </row>
    <row r="1255" spans="1:12" x14ac:dyDescent="0.25">
      <c r="A1255" t="s">
        <v>4050</v>
      </c>
      <c r="B1255" t="str">
        <f>_xlfn.IFNA(_xlfn.XLOOKUP(Query1[[#This Row],[Contract Line Item Number (CLIN)]],'CPA New w POF'!$B$5:$B$3010,'CPA New w POF'!$C$5:$C$3010),"TBD")</f>
        <v>TW161PBFY18.4836A</v>
      </c>
      <c r="C1255">
        <f>LEN(Query1[[#This Row],[CALCTRA Product Number]])</f>
        <v>17</v>
      </c>
      <c r="D1255" t="s">
        <v>4048</v>
      </c>
      <c r="E1255" t="s">
        <v>1902</v>
      </c>
      <c r="F1255" t="s">
        <v>356</v>
      </c>
      <c r="G1255" t="s">
        <v>443</v>
      </c>
      <c r="H1255" t="s">
        <v>3796</v>
      </c>
      <c r="I1255" t="s">
        <v>376</v>
      </c>
      <c r="J1255" t="s">
        <v>388</v>
      </c>
      <c r="K1255" t="s">
        <v>155</v>
      </c>
      <c r="L1255" s="54">
        <f>_xlfn.IFNA(_xlfn.XLOOKUP(Query1[[#This Row],[Contract Line Item Number (CLIN)]],'CPA New w POF'!$B$5:$B$3010,'CPA New w POF'!$Q$5:$Q$3010),"TBD")</f>
        <v>105.51</v>
      </c>
    </row>
    <row r="1256" spans="1:12" x14ac:dyDescent="0.25">
      <c r="A1256" t="s">
        <v>4051</v>
      </c>
      <c r="B1256" t="str">
        <f>_xlfn.IFNA(_xlfn.XLOOKUP(Query1[[#This Row],[Contract Line Item Number (CLIN)]],'CPA New w POF'!$B$5:$B$3010,'CPA New w POF'!$C$5:$C$3010),"TBD")</f>
        <v>TW161PBFY16.2412A</v>
      </c>
      <c r="C1256">
        <f>LEN(Query1[[#This Row],[CALCTRA Product Number]])</f>
        <v>17</v>
      </c>
      <c r="D1256" t="s">
        <v>4052</v>
      </c>
      <c r="E1256" t="s">
        <v>1902</v>
      </c>
      <c r="F1256" t="s">
        <v>356</v>
      </c>
      <c r="G1256" t="s">
        <v>786</v>
      </c>
      <c r="H1256" t="s">
        <v>3796</v>
      </c>
      <c r="I1256" t="s">
        <v>376</v>
      </c>
      <c r="J1256" t="s">
        <v>381</v>
      </c>
      <c r="K1256" t="s">
        <v>155</v>
      </c>
      <c r="L1256" s="54">
        <f>_xlfn.IFNA(_xlfn.XLOOKUP(Query1[[#This Row],[Contract Line Item Number (CLIN)]],'CPA New w POF'!$B$5:$B$3010,'CPA New w POF'!$Q$5:$Q$3010),"TBD")</f>
        <v>20.48</v>
      </c>
    </row>
    <row r="1257" spans="1:12" x14ac:dyDescent="0.25">
      <c r="A1257" t="s">
        <v>4053</v>
      </c>
      <c r="B1257" t="str">
        <f>_xlfn.IFNA(_xlfn.XLOOKUP(Query1[[#This Row],[Contract Line Item Number (CLIN)]],'CPA New w POF'!$B$5:$B$3010,'CPA New w POF'!$C$5:$C$3010),"TBD")</f>
        <v>TW161PBFY16.3618A</v>
      </c>
      <c r="C1257">
        <f>LEN(Query1[[#This Row],[CALCTRA Product Number]])</f>
        <v>17</v>
      </c>
      <c r="D1257" t="s">
        <v>4052</v>
      </c>
      <c r="E1257" t="s">
        <v>1902</v>
      </c>
      <c r="F1257" t="s">
        <v>356</v>
      </c>
      <c r="G1257" t="s">
        <v>966</v>
      </c>
      <c r="H1257" t="s">
        <v>3796</v>
      </c>
      <c r="I1257" t="s">
        <v>376</v>
      </c>
      <c r="J1257" t="s">
        <v>381</v>
      </c>
      <c r="K1257" t="s">
        <v>155</v>
      </c>
      <c r="L1257" s="54">
        <f>_xlfn.IFNA(_xlfn.XLOOKUP(Query1[[#This Row],[Contract Line Item Number (CLIN)]],'CPA New w POF'!$B$5:$B$3010,'CPA New w POF'!$Q$5:$Q$3010),"TBD")</f>
        <v>39.76</v>
      </c>
    </row>
    <row r="1258" spans="1:12" x14ac:dyDescent="0.25">
      <c r="A1258" t="s">
        <v>4054</v>
      </c>
      <c r="B1258" t="str">
        <f>_xlfn.IFNA(_xlfn.XLOOKUP(Query1[[#This Row],[Contract Line Item Number (CLIN)]],'CPA New w POF'!$B$5:$B$3010,'CPA New w POF'!$C$5:$C$3010),"TBD")</f>
        <v>TW161PBFY18.4824A</v>
      </c>
      <c r="C1258">
        <f>LEN(Query1[[#This Row],[CALCTRA Product Number]])</f>
        <v>17</v>
      </c>
      <c r="D1258" t="s">
        <v>4052</v>
      </c>
      <c r="E1258" t="s">
        <v>1902</v>
      </c>
      <c r="F1258" t="s">
        <v>356</v>
      </c>
      <c r="G1258" t="s">
        <v>1908</v>
      </c>
      <c r="H1258" t="s">
        <v>3796</v>
      </c>
      <c r="I1258" t="s">
        <v>376</v>
      </c>
      <c r="J1258" t="s">
        <v>388</v>
      </c>
      <c r="K1258" t="s">
        <v>155</v>
      </c>
      <c r="L1258" s="54">
        <f>_xlfn.IFNA(_xlfn.XLOOKUP(Query1[[#This Row],[Contract Line Item Number (CLIN)]],'CPA New w POF'!$B$5:$B$3010,'CPA New w POF'!$Q$5:$Q$3010),"TBD")</f>
        <v>74.900000000000006</v>
      </c>
    </row>
    <row r="1259" spans="1:12" x14ac:dyDescent="0.25">
      <c r="A1259" t="s">
        <v>4055</v>
      </c>
      <c r="B1259" t="str">
        <f>_xlfn.IFNA(_xlfn.XLOOKUP(Query1[[#This Row],[Contract Line Item Number (CLIN)]],'CPA New w POF'!$B$5:$B$3010,'CPA New w POF'!$C$5:$C$3010),"TBD")</f>
        <v>TW161PBFY16.2412B</v>
      </c>
      <c r="C1259">
        <f>LEN(Query1[[#This Row],[CALCTRA Product Number]])</f>
        <v>17</v>
      </c>
      <c r="D1259" t="s">
        <v>4056</v>
      </c>
      <c r="E1259" t="s">
        <v>4057</v>
      </c>
      <c r="F1259" t="s">
        <v>356</v>
      </c>
      <c r="G1259" t="s">
        <v>786</v>
      </c>
      <c r="H1259" t="s">
        <v>3796</v>
      </c>
      <c r="I1259" t="s">
        <v>376</v>
      </c>
      <c r="J1259" t="s">
        <v>381</v>
      </c>
      <c r="K1259" t="s">
        <v>155</v>
      </c>
      <c r="L1259" s="54">
        <f>_xlfn.IFNA(_xlfn.XLOOKUP(Query1[[#This Row],[Contract Line Item Number (CLIN)]],'CPA New w POF'!$B$5:$B$3010,'CPA New w POF'!$Q$5:$Q$3010),"TBD")</f>
        <v>20.48</v>
      </c>
    </row>
    <row r="1260" spans="1:12" x14ac:dyDescent="0.25">
      <c r="A1260" t="s">
        <v>4058</v>
      </c>
      <c r="B1260" t="str">
        <f>_xlfn.IFNA(_xlfn.XLOOKUP(Query1[[#This Row],[Contract Line Item Number (CLIN)]],'CPA New w POF'!$B$5:$B$3010,'CPA New w POF'!$C$5:$C$3010),"TBD")</f>
        <v>TW161PBFY16.3018A</v>
      </c>
      <c r="C1260">
        <f>LEN(Query1[[#This Row],[CALCTRA Product Number]])</f>
        <v>17</v>
      </c>
      <c r="D1260" t="s">
        <v>4056</v>
      </c>
      <c r="E1260" t="s">
        <v>4057</v>
      </c>
      <c r="F1260" t="s">
        <v>356</v>
      </c>
      <c r="G1260" t="s">
        <v>468</v>
      </c>
      <c r="H1260" t="s">
        <v>3796</v>
      </c>
      <c r="I1260" t="s">
        <v>376</v>
      </c>
      <c r="J1260" t="s">
        <v>381</v>
      </c>
      <c r="K1260" t="s">
        <v>155</v>
      </c>
      <c r="L1260" s="54">
        <f>_xlfn.IFNA(_xlfn.XLOOKUP(Query1[[#This Row],[Contract Line Item Number (CLIN)]],'CPA New w POF'!$B$5:$B$3010,'CPA New w POF'!$Q$5:$Q$3010),"TBD")</f>
        <v>36.36</v>
      </c>
    </row>
    <row r="1261" spans="1:12" x14ac:dyDescent="0.25">
      <c r="A1261" t="s">
        <v>4060</v>
      </c>
      <c r="B1261" t="str">
        <f>_xlfn.IFNA(_xlfn.XLOOKUP(Query1[[#This Row],[Contract Line Item Number (CLIN)]],'CPA New w POF'!$B$5:$B$3010,'CPA New w POF'!$C$5:$C$3010),"TBD")</f>
        <v>TW161PBFY16.2418B</v>
      </c>
      <c r="C1261">
        <f>LEN(Query1[[#This Row],[CALCTRA Product Number]])</f>
        <v>17</v>
      </c>
      <c r="D1261" t="s">
        <v>4061</v>
      </c>
      <c r="E1261" t="s">
        <v>4062</v>
      </c>
      <c r="F1261" t="s">
        <v>356</v>
      </c>
      <c r="G1261" t="s">
        <v>521</v>
      </c>
      <c r="H1261" t="s">
        <v>3796</v>
      </c>
      <c r="I1261" t="s">
        <v>376</v>
      </c>
      <c r="J1261" t="s">
        <v>381</v>
      </c>
      <c r="K1261" t="s">
        <v>155</v>
      </c>
      <c r="L1261" s="54">
        <f>_xlfn.IFNA(_xlfn.XLOOKUP(Query1[[#This Row],[Contract Line Item Number (CLIN)]],'CPA New w POF'!$B$5:$B$3010,'CPA New w POF'!$Q$5:$Q$3010),"TBD")</f>
        <v>29.55</v>
      </c>
    </row>
    <row r="1262" spans="1:12" x14ac:dyDescent="0.25">
      <c r="A1262" t="s">
        <v>4063</v>
      </c>
      <c r="B1262" t="str">
        <f>_xlfn.IFNA(_xlfn.XLOOKUP(Query1[[#This Row],[Contract Line Item Number (CLIN)]],'CPA New w POF'!$B$5:$B$3010,'CPA New w POF'!$C$5:$C$3010),"TBD")</f>
        <v>TW161PBFY16.2412D</v>
      </c>
      <c r="C1262">
        <f>LEN(Query1[[#This Row],[CALCTRA Product Number]])</f>
        <v>17</v>
      </c>
      <c r="D1262" t="s">
        <v>4064</v>
      </c>
      <c r="E1262" t="s">
        <v>4065</v>
      </c>
      <c r="F1262" t="s">
        <v>356</v>
      </c>
      <c r="G1262" t="s">
        <v>786</v>
      </c>
      <c r="H1262" t="s">
        <v>3796</v>
      </c>
      <c r="I1262" t="s">
        <v>376</v>
      </c>
      <c r="J1262" t="s">
        <v>381</v>
      </c>
      <c r="K1262" t="s">
        <v>155</v>
      </c>
      <c r="L1262" s="54">
        <f>_xlfn.IFNA(_xlfn.XLOOKUP(Query1[[#This Row],[Contract Line Item Number (CLIN)]],'CPA New w POF'!$B$5:$B$3010,'CPA New w POF'!$Q$5:$Q$3010),"TBD")</f>
        <v>20.48</v>
      </c>
    </row>
    <row r="1263" spans="1:12" x14ac:dyDescent="0.25">
      <c r="A1263" t="s">
        <v>4066</v>
      </c>
      <c r="B1263" t="str">
        <f>_xlfn.IFNA(_xlfn.XLOOKUP(Query1[[#This Row],[Contract Line Item Number (CLIN)]],'CPA New w POF'!$B$5:$B$3010,'CPA New w POF'!$C$5:$C$3010),"TBD")</f>
        <v>TW161PBFY16.2412E</v>
      </c>
      <c r="C1263">
        <f>LEN(Query1[[#This Row],[CALCTRA Product Number]])</f>
        <v>17</v>
      </c>
      <c r="D1263" t="s">
        <v>4067</v>
      </c>
      <c r="E1263" t="s">
        <v>4068</v>
      </c>
      <c r="F1263" t="s">
        <v>356</v>
      </c>
      <c r="G1263" t="s">
        <v>786</v>
      </c>
      <c r="H1263" t="s">
        <v>3796</v>
      </c>
      <c r="I1263" t="s">
        <v>376</v>
      </c>
      <c r="J1263" t="s">
        <v>381</v>
      </c>
      <c r="K1263" t="s">
        <v>155</v>
      </c>
      <c r="L1263" s="54">
        <f>_xlfn.IFNA(_xlfn.XLOOKUP(Query1[[#This Row],[Contract Line Item Number (CLIN)]],'CPA New w POF'!$B$5:$B$3010,'CPA New w POF'!$Q$5:$Q$3010),"TBD")</f>
        <v>20.48</v>
      </c>
    </row>
    <row r="1264" spans="1:12" x14ac:dyDescent="0.25">
      <c r="A1264" t="s">
        <v>4070</v>
      </c>
      <c r="B1264" t="str">
        <f>_xlfn.IFNA(_xlfn.XLOOKUP(Query1[[#This Row],[Contract Line Item Number (CLIN)]],'CPA New w POF'!$B$5:$B$3010,'CPA New w POF'!$C$5:$C$3010),"TBD")</f>
        <v>TW161PBFY16.2412F</v>
      </c>
      <c r="C1264">
        <f>LEN(Query1[[#This Row],[CALCTRA Product Number]])</f>
        <v>17</v>
      </c>
      <c r="D1264" t="s">
        <v>4071</v>
      </c>
      <c r="E1264" t="s">
        <v>4072</v>
      </c>
      <c r="F1264" t="s">
        <v>356</v>
      </c>
      <c r="G1264" t="s">
        <v>786</v>
      </c>
      <c r="H1264" t="s">
        <v>3796</v>
      </c>
      <c r="I1264" t="s">
        <v>376</v>
      </c>
      <c r="J1264" t="s">
        <v>381</v>
      </c>
      <c r="K1264" t="s">
        <v>155</v>
      </c>
      <c r="L1264" s="54">
        <f>_xlfn.IFNA(_xlfn.XLOOKUP(Query1[[#This Row],[Contract Line Item Number (CLIN)]],'CPA New w POF'!$B$5:$B$3010,'CPA New w POF'!$Q$5:$Q$3010),"TBD")</f>
        <v>20.48</v>
      </c>
    </row>
    <row r="1265" spans="1:12" x14ac:dyDescent="0.25">
      <c r="A1265" t="s">
        <v>4078</v>
      </c>
      <c r="B1265" t="str">
        <f>_xlfn.IFNA(_xlfn.XLOOKUP(Query1[[#This Row],[Contract Line Item Number (CLIN)]],'CPA New w POF'!$B$5:$B$3010,'CPA New w POF'!$C$5:$C$3010),"TBD")</f>
        <v>TW162PBFY16.2412C</v>
      </c>
      <c r="C1265">
        <f>LEN(Query1[[#This Row],[CALCTRA Product Number]])</f>
        <v>17</v>
      </c>
      <c r="D1265" t="s">
        <v>4079</v>
      </c>
      <c r="E1265" t="s">
        <v>4080</v>
      </c>
      <c r="F1265" t="s">
        <v>356</v>
      </c>
      <c r="G1265" t="s">
        <v>786</v>
      </c>
      <c r="H1265" t="s">
        <v>3796</v>
      </c>
      <c r="I1265" t="s">
        <v>376</v>
      </c>
      <c r="J1265" t="s">
        <v>381</v>
      </c>
      <c r="K1265" t="s">
        <v>155</v>
      </c>
      <c r="L1265" s="54">
        <f>_xlfn.IFNA(_xlfn.XLOOKUP(Query1[[#This Row],[Contract Line Item Number (CLIN)]],'CPA New w POF'!$B$5:$B$3010,'CPA New w POF'!$Q$5:$Q$3010),"TBD")</f>
        <v>19.920000000000002</v>
      </c>
    </row>
    <row r="1266" spans="1:12" x14ac:dyDescent="0.25">
      <c r="A1266" t="s">
        <v>4081</v>
      </c>
      <c r="B1266" t="str">
        <f>_xlfn.IFNA(_xlfn.XLOOKUP(Query1[[#This Row],[Contract Line Item Number (CLIN)]],'CPA New w POF'!$B$5:$B$3010,'CPA New w POF'!$C$5:$C$3010),"TBD")</f>
        <v>TW162PBFY16.3018A</v>
      </c>
      <c r="C1266">
        <f>LEN(Query1[[#This Row],[CALCTRA Product Number]])</f>
        <v>17</v>
      </c>
      <c r="D1266" t="s">
        <v>4079</v>
      </c>
      <c r="E1266" t="s">
        <v>4080</v>
      </c>
      <c r="F1266" t="s">
        <v>356</v>
      </c>
      <c r="G1266" t="s">
        <v>468</v>
      </c>
      <c r="H1266" t="s">
        <v>3796</v>
      </c>
      <c r="I1266" t="s">
        <v>376</v>
      </c>
      <c r="J1266" t="s">
        <v>381</v>
      </c>
      <c r="K1266" t="s">
        <v>155</v>
      </c>
      <c r="L1266" s="54">
        <f>_xlfn.IFNA(_xlfn.XLOOKUP(Query1[[#This Row],[Contract Line Item Number (CLIN)]],'CPA New w POF'!$B$5:$B$3010,'CPA New w POF'!$Q$5:$Q$3010),"TBD")</f>
        <v>36.36</v>
      </c>
    </row>
    <row r="1267" spans="1:12" x14ac:dyDescent="0.25">
      <c r="A1267" t="s">
        <v>4087</v>
      </c>
      <c r="B1267" t="str">
        <f>_xlfn.IFNA(_xlfn.XLOOKUP(Query1[[#This Row],[Contract Line Item Number (CLIN)]],'CPA New w POF'!$B$5:$B$3010,'CPA New w POF'!$C$5:$C$3010),"TBD")</f>
        <v>TW162PBFY16.2418A</v>
      </c>
      <c r="C1267">
        <f>LEN(Query1[[#This Row],[CALCTRA Product Number]])</f>
        <v>17</v>
      </c>
      <c r="D1267" t="s">
        <v>4088</v>
      </c>
      <c r="E1267" t="s">
        <v>4089</v>
      </c>
      <c r="F1267" t="s">
        <v>356</v>
      </c>
      <c r="G1267" t="s">
        <v>521</v>
      </c>
      <c r="H1267" t="s">
        <v>3796</v>
      </c>
      <c r="I1267" t="s">
        <v>376</v>
      </c>
      <c r="J1267" t="s">
        <v>381</v>
      </c>
      <c r="K1267" t="s">
        <v>155</v>
      </c>
      <c r="L1267" s="54">
        <f>_xlfn.IFNA(_xlfn.XLOOKUP(Query1[[#This Row],[Contract Line Item Number (CLIN)]],'CPA New w POF'!$B$5:$B$3010,'CPA New w POF'!$Q$5:$Q$3010),"TBD")</f>
        <v>30.12</v>
      </c>
    </row>
    <row r="1268" spans="1:12" x14ac:dyDescent="0.25">
      <c r="A1268" t="s">
        <v>4090</v>
      </c>
      <c r="B1268" t="str">
        <f>_xlfn.IFNA(_xlfn.XLOOKUP(Query1[[#This Row],[Contract Line Item Number (CLIN)]],'CPA New w POF'!$B$5:$B$3010,'CPA New w POF'!$C$5:$C$3010),"TBD")</f>
        <v>TW162PBFY16.3024A</v>
      </c>
      <c r="C1268">
        <f>LEN(Query1[[#This Row],[CALCTRA Product Number]])</f>
        <v>17</v>
      </c>
      <c r="D1268" t="s">
        <v>4088</v>
      </c>
      <c r="E1268" t="s">
        <v>4089</v>
      </c>
      <c r="F1268" t="s">
        <v>356</v>
      </c>
      <c r="G1268" t="s">
        <v>613</v>
      </c>
      <c r="H1268" t="s">
        <v>3796</v>
      </c>
      <c r="I1268" t="s">
        <v>376</v>
      </c>
      <c r="J1268" t="s">
        <v>381</v>
      </c>
      <c r="K1268" t="s">
        <v>155</v>
      </c>
      <c r="L1268" s="54">
        <f>_xlfn.IFNA(_xlfn.XLOOKUP(Query1[[#This Row],[Contract Line Item Number (CLIN)]],'CPA New w POF'!$B$5:$B$3010,'CPA New w POF'!$Q$5:$Q$3010),"TBD")</f>
        <v>44.29</v>
      </c>
    </row>
    <row r="1269" spans="1:12" x14ac:dyDescent="0.25">
      <c r="A1269" t="s">
        <v>4091</v>
      </c>
      <c r="B1269" t="str">
        <f>_xlfn.IFNA(_xlfn.XLOOKUP(Query1[[#This Row],[Contract Line Item Number (CLIN)]],'CPA New w POF'!$B$5:$B$3010,'CPA New w POF'!$C$5:$C$3010),"TBD")</f>
        <v>TW162PBFY16.1812A</v>
      </c>
      <c r="C1269">
        <f>LEN(Query1[[#This Row],[CALCTRA Product Number]])</f>
        <v>17</v>
      </c>
      <c r="D1269" t="s">
        <v>4088</v>
      </c>
      <c r="E1269" t="s">
        <v>4089</v>
      </c>
      <c r="F1269" t="s">
        <v>356</v>
      </c>
      <c r="G1269" t="s">
        <v>1061</v>
      </c>
      <c r="H1269" t="s">
        <v>3796</v>
      </c>
      <c r="I1269" t="s">
        <v>376</v>
      </c>
      <c r="J1269" t="s">
        <v>381</v>
      </c>
      <c r="K1269" t="s">
        <v>155</v>
      </c>
      <c r="L1269" s="54">
        <f>_xlfn.IFNA(_xlfn.XLOOKUP(Query1[[#This Row],[Contract Line Item Number (CLIN)]],'CPA New w POF'!$B$5:$B$3010,'CPA New w POF'!$Q$5:$Q$3010),"TBD")</f>
        <v>14.82</v>
      </c>
    </row>
    <row r="1270" spans="1:12" x14ac:dyDescent="0.25">
      <c r="A1270" t="s">
        <v>4092</v>
      </c>
      <c r="B1270" t="str">
        <f>_xlfn.IFNA(_xlfn.XLOOKUP(Query1[[#This Row],[Contract Line Item Number (CLIN)]],'CPA New w POF'!$B$5:$B$3010,'CPA New w POF'!$C$5:$C$3010),"TBD")</f>
        <v>TW163PBFY16.3012A</v>
      </c>
      <c r="C1270">
        <f>LEN(Query1[[#This Row],[CALCTRA Product Number]])</f>
        <v>17</v>
      </c>
      <c r="D1270" t="s">
        <v>4093</v>
      </c>
      <c r="E1270" t="s">
        <v>4094</v>
      </c>
      <c r="F1270" t="s">
        <v>356</v>
      </c>
      <c r="G1270" t="s">
        <v>788</v>
      </c>
      <c r="H1270" t="s">
        <v>3796</v>
      </c>
      <c r="I1270" t="s">
        <v>376</v>
      </c>
      <c r="J1270" t="s">
        <v>381</v>
      </c>
      <c r="K1270" t="s">
        <v>155</v>
      </c>
      <c r="L1270" s="54">
        <f>_xlfn.IFNA(_xlfn.XLOOKUP(Query1[[#This Row],[Contract Line Item Number (CLIN)]],'CPA New w POF'!$B$5:$B$3010,'CPA New w POF'!$Q$5:$Q$3010),"TBD")</f>
        <v>25.02</v>
      </c>
    </row>
    <row r="1271" spans="1:12" x14ac:dyDescent="0.25">
      <c r="A1271" t="s">
        <v>4095</v>
      </c>
      <c r="B1271" t="str">
        <f>_xlfn.IFNA(_xlfn.XLOOKUP(Query1[[#This Row],[Contract Line Item Number (CLIN)]],'CPA New w POF'!$B$5:$B$3010,'CPA New w POF'!$C$5:$C$3010),"TBD")</f>
        <v>TW163PBFY16.3024A</v>
      </c>
      <c r="C1271">
        <f>LEN(Query1[[#This Row],[CALCTRA Product Number]])</f>
        <v>17</v>
      </c>
      <c r="D1271" t="s">
        <v>4096</v>
      </c>
      <c r="E1271" t="s">
        <v>4097</v>
      </c>
      <c r="F1271" t="s">
        <v>356</v>
      </c>
      <c r="G1271" t="s">
        <v>613</v>
      </c>
      <c r="H1271" t="s">
        <v>3796</v>
      </c>
      <c r="I1271" t="s">
        <v>376</v>
      </c>
      <c r="J1271" t="s">
        <v>381</v>
      </c>
      <c r="K1271" t="s">
        <v>155</v>
      </c>
      <c r="L1271" s="54">
        <f>_xlfn.IFNA(_xlfn.XLOOKUP(Query1[[#This Row],[Contract Line Item Number (CLIN)]],'CPA New w POF'!$B$5:$B$3010,'CPA New w POF'!$Q$5:$Q$3010),"TBD")</f>
        <v>44.29</v>
      </c>
    </row>
    <row r="1272" spans="1:12" x14ac:dyDescent="0.25">
      <c r="A1272" t="s">
        <v>4098</v>
      </c>
      <c r="B1272" t="str">
        <f>_xlfn.IFNA(_xlfn.XLOOKUP(Query1[[#This Row],[Contract Line Item Number (CLIN)]],'CPA New w POF'!$B$5:$B$3010,'CPA New w POF'!$C$5:$C$3010),"TBD")</f>
        <v>TW164PBFY16.3024A</v>
      </c>
      <c r="C1272">
        <f>LEN(Query1[[#This Row],[CALCTRA Product Number]])</f>
        <v>17</v>
      </c>
      <c r="D1272" t="s">
        <v>4099</v>
      </c>
      <c r="E1272" t="s">
        <v>4100</v>
      </c>
      <c r="F1272" t="s">
        <v>356</v>
      </c>
      <c r="G1272" t="s">
        <v>613</v>
      </c>
      <c r="H1272" t="s">
        <v>3796</v>
      </c>
      <c r="I1272" t="s">
        <v>376</v>
      </c>
      <c r="J1272" t="s">
        <v>381</v>
      </c>
      <c r="K1272" t="s">
        <v>155</v>
      </c>
      <c r="L1272" s="54">
        <f>_xlfn.IFNA(_xlfn.XLOOKUP(Query1[[#This Row],[Contract Line Item Number (CLIN)]],'CPA New w POF'!$B$5:$B$3010,'CPA New w POF'!$Q$5:$Q$3010),"TBD")</f>
        <v>44.29</v>
      </c>
    </row>
    <row r="1273" spans="1:12" x14ac:dyDescent="0.25">
      <c r="A1273" t="s">
        <v>4101</v>
      </c>
      <c r="B1273" t="str">
        <f>_xlfn.IFNA(_xlfn.XLOOKUP(Query1[[#This Row],[Contract Line Item Number (CLIN)]],'CPA New w POF'!$B$5:$B$3010,'CPA New w POF'!$C$5:$C$3010),"TBD")</f>
        <v>TW165PBFY16.2115A</v>
      </c>
      <c r="C1273">
        <f>LEN(Query1[[#This Row],[CALCTRA Product Number]])</f>
        <v>17</v>
      </c>
      <c r="D1273" t="s">
        <v>4102</v>
      </c>
      <c r="E1273" t="s">
        <v>4103</v>
      </c>
      <c r="F1273" t="s">
        <v>356</v>
      </c>
      <c r="G1273" t="s">
        <v>1224</v>
      </c>
      <c r="H1273" t="s">
        <v>3796</v>
      </c>
      <c r="I1273" t="s">
        <v>376</v>
      </c>
      <c r="J1273" t="s">
        <v>381</v>
      </c>
      <c r="K1273" t="s">
        <v>155</v>
      </c>
      <c r="L1273" s="54">
        <f>_xlfn.IFNA(_xlfn.XLOOKUP(Query1[[#This Row],[Contract Line Item Number (CLIN)]],'CPA New w POF'!$B$5:$B$3010,'CPA New w POF'!$Q$5:$Q$3010),"TBD")</f>
        <v>30.69</v>
      </c>
    </row>
    <row r="1274" spans="1:12" x14ac:dyDescent="0.25">
      <c r="A1274" t="s">
        <v>4107</v>
      </c>
      <c r="B1274" t="str">
        <f>_xlfn.IFNA(_xlfn.XLOOKUP(Query1[[#This Row],[Contract Line Item Number (CLIN)]],'CPA New w POF'!$B$5:$B$3010,'CPA New w POF'!$C$5:$C$3010),"TBD")</f>
        <v>TW166PBFY16.2115A</v>
      </c>
      <c r="C1274">
        <f>LEN(Query1[[#This Row],[CALCTRA Product Number]])</f>
        <v>17</v>
      </c>
      <c r="D1274" t="s">
        <v>4108</v>
      </c>
      <c r="E1274" t="s">
        <v>4103</v>
      </c>
      <c r="F1274" t="s">
        <v>356</v>
      </c>
      <c r="G1274" t="s">
        <v>1224</v>
      </c>
      <c r="H1274" t="s">
        <v>3796</v>
      </c>
      <c r="I1274" t="s">
        <v>376</v>
      </c>
      <c r="J1274" t="s">
        <v>381</v>
      </c>
      <c r="K1274" t="s">
        <v>155</v>
      </c>
      <c r="L1274" s="54">
        <f>_xlfn.IFNA(_xlfn.XLOOKUP(Query1[[#This Row],[Contract Line Item Number (CLIN)]],'CPA New w POF'!$B$5:$B$3010,'CPA New w POF'!$Q$5:$Q$3010),"TBD")</f>
        <v>30.69</v>
      </c>
    </row>
    <row r="1275" spans="1:12" x14ac:dyDescent="0.25">
      <c r="A1275" t="s">
        <v>4114</v>
      </c>
      <c r="B1275" t="str">
        <f>_xlfn.IFNA(_xlfn.XLOOKUP(Query1[[#This Row],[Contract Line Item Number (CLIN)]],'CPA New w POF'!$B$5:$B$3010,'CPA New w POF'!$C$5:$C$3010),"TBD")</f>
        <v>TW167PBFY16.2115B</v>
      </c>
      <c r="C1275">
        <f>LEN(Query1[[#This Row],[CALCTRA Product Number]])</f>
        <v>17</v>
      </c>
      <c r="D1275" t="s">
        <v>4115</v>
      </c>
      <c r="E1275" t="s">
        <v>4116</v>
      </c>
      <c r="F1275" t="s">
        <v>356</v>
      </c>
      <c r="G1275" t="s">
        <v>1224</v>
      </c>
      <c r="H1275" t="s">
        <v>3796</v>
      </c>
      <c r="I1275" t="s">
        <v>376</v>
      </c>
      <c r="J1275" t="s">
        <v>381</v>
      </c>
      <c r="K1275" t="s">
        <v>155</v>
      </c>
      <c r="L1275" s="54">
        <f>_xlfn.IFNA(_xlfn.XLOOKUP(Query1[[#This Row],[Contract Line Item Number (CLIN)]],'CPA New w POF'!$B$5:$B$3010,'CPA New w POF'!$Q$5:$Q$3010),"TBD")</f>
        <v>19.920000000000002</v>
      </c>
    </row>
    <row r="1276" spans="1:12" x14ac:dyDescent="0.25">
      <c r="A1276" t="s">
        <v>4122</v>
      </c>
      <c r="B1276" t="str">
        <f>_xlfn.IFNA(_xlfn.XLOOKUP(Query1[[#This Row],[Contract Line Item Number (CLIN)]],'CPA New w POF'!$B$5:$B$3010,'CPA New w POF'!$C$5:$C$3010),"TBD")</f>
        <v>TW169PBFY16.2412A</v>
      </c>
      <c r="C1276">
        <f>LEN(Query1[[#This Row],[CALCTRA Product Number]])</f>
        <v>17</v>
      </c>
      <c r="D1276" t="s">
        <v>4123</v>
      </c>
      <c r="E1276" t="s">
        <v>2485</v>
      </c>
      <c r="F1276" t="s">
        <v>356</v>
      </c>
      <c r="G1276" t="s">
        <v>786</v>
      </c>
      <c r="H1276" t="s">
        <v>3796</v>
      </c>
      <c r="I1276" t="s">
        <v>376</v>
      </c>
      <c r="J1276" t="s">
        <v>381</v>
      </c>
      <c r="K1276" t="s">
        <v>155</v>
      </c>
      <c r="L1276" s="54">
        <f>_xlfn.IFNA(_xlfn.XLOOKUP(Query1[[#This Row],[Contract Line Item Number (CLIN)]],'CPA New w POF'!$B$5:$B$3010,'CPA New w POF'!$Q$5:$Q$3010),"TBD")</f>
        <v>19.920000000000002</v>
      </c>
    </row>
    <row r="1277" spans="1:12" x14ac:dyDescent="0.25">
      <c r="A1277" t="s">
        <v>4124</v>
      </c>
      <c r="B1277" t="str">
        <f>_xlfn.IFNA(_xlfn.XLOOKUP(Query1[[#This Row],[Contract Line Item Number (CLIN)]],'CPA New w POF'!$B$5:$B$3010,'CPA New w POF'!$C$5:$C$3010),"TBD")</f>
        <v>TW169PBFY16.3018A</v>
      </c>
      <c r="C1277">
        <f>LEN(Query1[[#This Row],[CALCTRA Product Number]])</f>
        <v>17</v>
      </c>
      <c r="D1277" t="s">
        <v>4123</v>
      </c>
      <c r="E1277" t="s">
        <v>2485</v>
      </c>
      <c r="F1277" t="s">
        <v>356</v>
      </c>
      <c r="G1277" t="s">
        <v>468</v>
      </c>
      <c r="H1277" t="s">
        <v>3796</v>
      </c>
      <c r="I1277" t="s">
        <v>376</v>
      </c>
      <c r="J1277" t="s">
        <v>381</v>
      </c>
      <c r="K1277" t="s">
        <v>155</v>
      </c>
      <c r="L1277" s="54">
        <f>_xlfn.IFNA(_xlfn.XLOOKUP(Query1[[#This Row],[Contract Line Item Number (CLIN)]],'CPA New w POF'!$B$5:$B$3010,'CPA New w POF'!$Q$5:$Q$3010),"TBD")</f>
        <v>36.36</v>
      </c>
    </row>
    <row r="1278" spans="1:12" x14ac:dyDescent="0.25">
      <c r="A1278" t="s">
        <v>4125</v>
      </c>
      <c r="B1278" t="str">
        <f>_xlfn.IFNA(_xlfn.XLOOKUP(Query1[[#This Row],[Contract Line Item Number (CLIN)]],'CPA New w POF'!$B$5:$B$3010,'CPA New w POF'!$C$5:$C$3010),"TBD")</f>
        <v>TW16LPBFY18.4824A</v>
      </c>
      <c r="C1278">
        <f>LEN(Query1[[#This Row],[CALCTRA Product Number]])</f>
        <v>17</v>
      </c>
      <c r="D1278" t="s">
        <v>4126</v>
      </c>
      <c r="E1278" t="s">
        <v>4127</v>
      </c>
      <c r="F1278" t="s">
        <v>356</v>
      </c>
      <c r="G1278" t="s">
        <v>1908</v>
      </c>
      <c r="H1278" t="s">
        <v>3796</v>
      </c>
      <c r="I1278" t="s">
        <v>376</v>
      </c>
      <c r="J1278" t="s">
        <v>388</v>
      </c>
      <c r="K1278" t="s">
        <v>155</v>
      </c>
      <c r="L1278" s="54">
        <f>_xlfn.IFNA(_xlfn.XLOOKUP(Query1[[#This Row],[Contract Line Item Number (CLIN)]],'CPA New w POF'!$B$5:$B$3010,'CPA New w POF'!$Q$5:$Q$3010),"TBD")</f>
        <v>79.44</v>
      </c>
    </row>
    <row r="1279" spans="1:12" x14ac:dyDescent="0.25">
      <c r="A1279" t="s">
        <v>4128</v>
      </c>
      <c r="B1279" t="str">
        <f>_xlfn.IFNA(_xlfn.XLOOKUP(Query1[[#This Row],[Contract Line Item Number (CLIN)]],'CPA New w POF'!$B$5:$B$3010,'CPA New w POF'!$C$5:$C$3010),"TBD")</f>
        <v>TW16LPBFY16.6030A</v>
      </c>
      <c r="C1279">
        <f>LEN(Query1[[#This Row],[CALCTRA Product Number]])</f>
        <v>17</v>
      </c>
      <c r="D1279" t="s">
        <v>4126</v>
      </c>
      <c r="E1279" t="s">
        <v>4127</v>
      </c>
      <c r="F1279" t="s">
        <v>356</v>
      </c>
      <c r="G1279" t="s">
        <v>586</v>
      </c>
      <c r="H1279" t="s">
        <v>3796</v>
      </c>
      <c r="I1279" t="s">
        <v>376</v>
      </c>
      <c r="J1279" t="s">
        <v>378</v>
      </c>
      <c r="K1279" t="s">
        <v>155</v>
      </c>
      <c r="L1279" s="54">
        <f>_xlfn.IFNA(_xlfn.XLOOKUP(Query1[[#This Row],[Contract Line Item Number (CLIN)]],'CPA New w POF'!$B$5:$B$3010,'CPA New w POF'!$Q$5:$Q$3010),"TBD")</f>
        <v>300.5</v>
      </c>
    </row>
    <row r="1280" spans="1:12" x14ac:dyDescent="0.25">
      <c r="A1280" t="s">
        <v>4129</v>
      </c>
      <c r="B1280" t="str">
        <f>_xlfn.IFNA(_xlfn.XLOOKUP(Query1[[#This Row],[Contract Line Item Number (CLIN)]],'CPA New w POF'!$B$5:$B$3010,'CPA New w POF'!$C$5:$C$3010),"TBD")</f>
        <v>TW16RPBFY18.4824A</v>
      </c>
      <c r="C1280">
        <f>LEN(Query1[[#This Row],[CALCTRA Product Number]])</f>
        <v>17</v>
      </c>
      <c r="D1280" t="s">
        <v>4130</v>
      </c>
      <c r="E1280" t="s">
        <v>4131</v>
      </c>
      <c r="F1280" t="s">
        <v>356</v>
      </c>
      <c r="G1280" t="s">
        <v>1908</v>
      </c>
      <c r="H1280" t="s">
        <v>3796</v>
      </c>
      <c r="I1280" t="s">
        <v>376</v>
      </c>
      <c r="J1280" t="s">
        <v>388</v>
      </c>
      <c r="K1280" t="s">
        <v>155</v>
      </c>
      <c r="L1280" s="54">
        <f>_xlfn.IFNA(_xlfn.XLOOKUP(Query1[[#This Row],[Contract Line Item Number (CLIN)]],'CPA New w POF'!$B$5:$B$3010,'CPA New w POF'!$Q$5:$Q$3010),"TBD")</f>
        <v>79.44</v>
      </c>
    </row>
    <row r="1281" spans="1:12" x14ac:dyDescent="0.25">
      <c r="A1281" t="s">
        <v>4132</v>
      </c>
      <c r="B1281" t="str">
        <f>_xlfn.IFNA(_xlfn.XLOOKUP(Query1[[#This Row],[Contract Line Item Number (CLIN)]],'CPA New w POF'!$B$5:$B$3010,'CPA New w POF'!$C$5:$C$3010),"TBD")</f>
        <v>TW16RPBFY16.6030A</v>
      </c>
      <c r="C1281">
        <f>LEN(Query1[[#This Row],[CALCTRA Product Number]])</f>
        <v>17</v>
      </c>
      <c r="D1281" t="s">
        <v>4130</v>
      </c>
      <c r="E1281" t="s">
        <v>4131</v>
      </c>
      <c r="F1281" t="s">
        <v>356</v>
      </c>
      <c r="G1281" t="s">
        <v>586</v>
      </c>
      <c r="H1281" t="s">
        <v>3796</v>
      </c>
      <c r="I1281" t="s">
        <v>376</v>
      </c>
      <c r="J1281" t="s">
        <v>378</v>
      </c>
      <c r="K1281" t="s">
        <v>155</v>
      </c>
      <c r="L1281" s="54">
        <f>_xlfn.IFNA(_xlfn.XLOOKUP(Query1[[#This Row],[Contract Line Item Number (CLIN)]],'CPA New w POF'!$B$5:$B$3010,'CPA New w POF'!$Q$5:$Q$3010),"TBD")</f>
        <v>300.5</v>
      </c>
    </row>
    <row r="1282" spans="1:12" x14ac:dyDescent="0.25">
      <c r="A1282" t="s">
        <v>4133</v>
      </c>
      <c r="B1282" t="str">
        <f>_xlfn.IFNA(_xlfn.XLOOKUP(Query1[[#This Row],[Contract Line Item Number (CLIN)]],'CPA New w POF'!$B$5:$B$3010,'CPA New w POF'!$C$5:$C$3010),"TBD")</f>
        <v>TW170PBFY16.6030A</v>
      </c>
      <c r="C1282">
        <f>LEN(Query1[[#This Row],[CALCTRA Product Number]])</f>
        <v>17</v>
      </c>
      <c r="D1282" t="s">
        <v>4134</v>
      </c>
      <c r="E1282" t="s">
        <v>4135</v>
      </c>
      <c r="F1282" t="s">
        <v>356</v>
      </c>
      <c r="G1282" t="s">
        <v>586</v>
      </c>
      <c r="H1282" t="s">
        <v>3796</v>
      </c>
      <c r="I1282" t="s">
        <v>376</v>
      </c>
      <c r="J1282" t="s">
        <v>378</v>
      </c>
      <c r="K1282" t="s">
        <v>155</v>
      </c>
      <c r="L1282" s="54">
        <f>_xlfn.IFNA(_xlfn.XLOOKUP(Query1[[#This Row],[Contract Line Item Number (CLIN)]],'CPA New w POF'!$B$5:$B$3010,'CPA New w POF'!$Q$5:$Q$3010),"TBD")</f>
        <v>351.52</v>
      </c>
    </row>
    <row r="1283" spans="1:12" x14ac:dyDescent="0.25">
      <c r="A1283" t="s">
        <v>4137</v>
      </c>
      <c r="B1283" t="str">
        <f>_xlfn.IFNA(_xlfn.XLOOKUP(Query1[[#This Row],[Contract Line Item Number (CLIN)]],'CPA New w POF'!$B$5:$B$3010,'CPA New w POF'!$C$5:$C$3010),"TBD")</f>
        <v>TW170PBFY18.4824A</v>
      </c>
      <c r="C1283">
        <f>LEN(Query1[[#This Row],[CALCTRA Product Number]])</f>
        <v>17</v>
      </c>
      <c r="D1283" t="s">
        <v>4134</v>
      </c>
      <c r="E1283" t="s">
        <v>4135</v>
      </c>
      <c r="F1283" t="s">
        <v>356</v>
      </c>
      <c r="G1283" t="s">
        <v>1908</v>
      </c>
      <c r="H1283" t="s">
        <v>3796</v>
      </c>
      <c r="I1283" t="s">
        <v>376</v>
      </c>
      <c r="J1283" t="s">
        <v>388</v>
      </c>
      <c r="K1283" t="s">
        <v>155</v>
      </c>
      <c r="L1283" s="54">
        <f>_xlfn.IFNA(_xlfn.XLOOKUP(Query1[[#This Row],[Contract Line Item Number (CLIN)]],'CPA New w POF'!$B$5:$B$3010,'CPA New w POF'!$Q$5:$Q$3010),"TBD")</f>
        <v>74.900000000000006</v>
      </c>
    </row>
    <row r="1284" spans="1:12" x14ac:dyDescent="0.25">
      <c r="A1284" t="s">
        <v>4138</v>
      </c>
      <c r="B1284" t="str">
        <f>_xlfn.IFNA(_xlfn.XLOOKUP(Query1[[#This Row],[Contract Line Item Number (CLIN)]],'CPA New w POF'!$B$5:$B$3010,'CPA New w POF'!$C$5:$C$3010),"TBD")</f>
        <v>TW171PBFY16.3030A</v>
      </c>
      <c r="C1284">
        <f>LEN(Query1[[#This Row],[CALCTRA Product Number]])</f>
        <v>17</v>
      </c>
      <c r="D1284" t="s">
        <v>4139</v>
      </c>
      <c r="E1284" t="s">
        <v>4140</v>
      </c>
      <c r="F1284" t="s">
        <v>356</v>
      </c>
      <c r="G1284" t="s">
        <v>421</v>
      </c>
      <c r="H1284" t="s">
        <v>3796</v>
      </c>
      <c r="I1284" t="s">
        <v>376</v>
      </c>
      <c r="J1284" t="s">
        <v>381</v>
      </c>
      <c r="K1284" t="s">
        <v>155</v>
      </c>
      <c r="L1284" s="54">
        <f>_xlfn.IFNA(_xlfn.XLOOKUP(Query1[[#This Row],[Contract Line Item Number (CLIN)]],'CPA New w POF'!$B$5:$B$3010,'CPA New w POF'!$Q$5:$Q$3010),"TBD")</f>
        <v>55.34</v>
      </c>
    </row>
    <row r="1285" spans="1:12" x14ac:dyDescent="0.25">
      <c r="A1285" t="s">
        <v>4141</v>
      </c>
      <c r="B1285" t="str">
        <f>_xlfn.IFNA(_xlfn.XLOOKUP(Query1[[#This Row],[Contract Line Item Number (CLIN)]],'CPA New w POF'!$B$5:$B$3010,'CPA New w POF'!$C$5:$C$3010),"TBD")</f>
        <v>TW171PBFY16.3636A</v>
      </c>
      <c r="C1285">
        <f>LEN(Query1[[#This Row],[CALCTRA Product Number]])</f>
        <v>17</v>
      </c>
      <c r="D1285" t="s">
        <v>4139</v>
      </c>
      <c r="E1285" t="s">
        <v>4140</v>
      </c>
      <c r="F1285" t="s">
        <v>356</v>
      </c>
      <c r="G1285" t="s">
        <v>380</v>
      </c>
      <c r="H1285" t="s">
        <v>3796</v>
      </c>
      <c r="I1285" t="s">
        <v>376</v>
      </c>
      <c r="J1285" t="s">
        <v>381</v>
      </c>
      <c r="K1285" t="s">
        <v>155</v>
      </c>
      <c r="L1285" s="54">
        <f>_xlfn.IFNA(_xlfn.XLOOKUP(Query1[[#This Row],[Contract Line Item Number (CLIN)]],'CPA New w POF'!$B$5:$B$3010,'CPA New w POF'!$Q$5:$Q$3010),"TBD")</f>
        <v>74.900000000000006</v>
      </c>
    </row>
    <row r="1286" spans="1:12" x14ac:dyDescent="0.25">
      <c r="A1286" t="s">
        <v>4142</v>
      </c>
      <c r="B1286" t="str">
        <f>_xlfn.IFNA(_xlfn.XLOOKUP(Query1[[#This Row],[Contract Line Item Number (CLIN)]],'CPA New w POF'!$B$5:$B$3010,'CPA New w POF'!$C$5:$C$3010),"TBD")</f>
        <v>TW171PBFY18.4848A</v>
      </c>
      <c r="C1286">
        <f>LEN(Query1[[#This Row],[CALCTRA Product Number]])</f>
        <v>17</v>
      </c>
      <c r="D1286" t="s">
        <v>4139</v>
      </c>
      <c r="E1286" t="s">
        <v>4140</v>
      </c>
      <c r="F1286" t="s">
        <v>356</v>
      </c>
      <c r="G1286" t="s">
        <v>374</v>
      </c>
      <c r="H1286" t="s">
        <v>3796</v>
      </c>
      <c r="I1286" t="s">
        <v>376</v>
      </c>
      <c r="J1286" t="s">
        <v>388</v>
      </c>
      <c r="K1286" t="s">
        <v>155</v>
      </c>
      <c r="L1286" s="54">
        <f>_xlfn.IFNA(_xlfn.XLOOKUP(Query1[[#This Row],[Contract Line Item Number (CLIN)]],'CPA New w POF'!$B$5:$B$3010,'CPA New w POF'!$Q$5:$Q$3010),"TBD")</f>
        <v>140.65</v>
      </c>
    </row>
    <row r="1287" spans="1:12" x14ac:dyDescent="0.25">
      <c r="A1287" t="s">
        <v>4144</v>
      </c>
      <c r="B1287" t="str">
        <f>_xlfn.IFNA(_xlfn.XLOOKUP(Query1[[#This Row],[Contract Line Item Number (CLIN)]],'CPA New w POF'!$B$5:$B$3010,'CPA New w POF'!$C$5:$C$3010),"TBD")</f>
        <v>TW180PBFY16.3648A</v>
      </c>
      <c r="C1287">
        <f>LEN(Query1[[#This Row],[CALCTRA Product Number]])</f>
        <v>17</v>
      </c>
      <c r="D1287" t="s">
        <v>4145</v>
      </c>
      <c r="E1287" t="s">
        <v>4146</v>
      </c>
      <c r="F1287" t="s">
        <v>356</v>
      </c>
      <c r="G1287" t="s">
        <v>619</v>
      </c>
      <c r="H1287" t="s">
        <v>3796</v>
      </c>
      <c r="I1287" t="s">
        <v>376</v>
      </c>
      <c r="J1287" t="s">
        <v>381</v>
      </c>
      <c r="K1287" t="s">
        <v>155</v>
      </c>
      <c r="L1287" s="54">
        <f>_xlfn.IFNA(_xlfn.XLOOKUP(Query1[[#This Row],[Contract Line Item Number (CLIN)]],'CPA New w POF'!$B$5:$B$3010,'CPA New w POF'!$Q$5:$Q$3010),"TBD")</f>
        <v>91.91</v>
      </c>
    </row>
    <row r="1288" spans="1:12" x14ac:dyDescent="0.25">
      <c r="A1288" t="s">
        <v>4153</v>
      </c>
      <c r="B1288" t="str">
        <f>_xlfn.IFNA(_xlfn.XLOOKUP(Query1[[#This Row],[Contract Line Item Number (CLIN)]],'CPA New w POF'!$B$5:$B$3010,'CPA New w POF'!$C$5:$C$3010),"TBD")</f>
        <v>TW193PBFY18.4848A</v>
      </c>
      <c r="C1288">
        <f>LEN(Query1[[#This Row],[CALCTRA Product Number]])</f>
        <v>17</v>
      </c>
      <c r="D1288" t="s">
        <v>4154</v>
      </c>
      <c r="E1288" t="s">
        <v>4155</v>
      </c>
      <c r="F1288" t="s">
        <v>356</v>
      </c>
      <c r="G1288" t="s">
        <v>374</v>
      </c>
      <c r="H1288" t="s">
        <v>3796</v>
      </c>
      <c r="I1288" t="s">
        <v>376</v>
      </c>
      <c r="J1288" t="s">
        <v>388</v>
      </c>
      <c r="K1288" t="s">
        <v>155</v>
      </c>
      <c r="L1288" s="54">
        <f>_xlfn.IFNA(_xlfn.XLOOKUP(Query1[[#This Row],[Contract Line Item Number (CLIN)]],'CPA New w POF'!$B$5:$B$3010,'CPA New w POF'!$Q$5:$Q$3010),"TBD")</f>
        <v>140.65</v>
      </c>
    </row>
    <row r="1289" spans="1:12" x14ac:dyDescent="0.25">
      <c r="A1289" t="s">
        <v>4156</v>
      </c>
      <c r="B1289" t="str">
        <f>_xlfn.IFNA(_xlfn.XLOOKUP(Query1[[#This Row],[Contract Line Item Number (CLIN)]],'CPA New w POF'!$B$5:$B$3010,'CPA New w POF'!$C$5:$C$3010),"TBD")</f>
        <v>TW194PBFY18.4848A</v>
      </c>
      <c r="C1289">
        <f>LEN(Query1[[#This Row],[CALCTRA Product Number]])</f>
        <v>17</v>
      </c>
      <c r="D1289" t="s">
        <v>4157</v>
      </c>
      <c r="E1289" t="s">
        <v>4158</v>
      </c>
      <c r="F1289" t="s">
        <v>356</v>
      </c>
      <c r="G1289" t="s">
        <v>374</v>
      </c>
      <c r="H1289" t="s">
        <v>3796</v>
      </c>
      <c r="I1289" t="s">
        <v>376</v>
      </c>
      <c r="J1289" t="s">
        <v>388</v>
      </c>
      <c r="K1289" t="s">
        <v>155</v>
      </c>
      <c r="L1289" s="54">
        <f>_xlfn.IFNA(_xlfn.XLOOKUP(Query1[[#This Row],[Contract Line Item Number (CLIN)]],'CPA New w POF'!$B$5:$B$3010,'CPA New w POF'!$Q$5:$Q$3010),"TBD")</f>
        <v>140.65</v>
      </c>
    </row>
    <row r="1290" spans="1:12" x14ac:dyDescent="0.25">
      <c r="A1290" t="s">
        <v>4159</v>
      </c>
      <c r="B1290" t="str">
        <f>_xlfn.IFNA(_xlfn.XLOOKUP(Query1[[#This Row],[Contract Line Item Number (CLIN)]],'CPA New w POF'!$B$5:$B$3010,'CPA New w POF'!$C$5:$C$3010),"TBD")</f>
        <v>TW195PBFY18.9048A</v>
      </c>
      <c r="C1290">
        <f>LEN(Query1[[#This Row],[CALCTRA Product Number]])</f>
        <v>17</v>
      </c>
      <c r="D1290" t="s">
        <v>4160</v>
      </c>
      <c r="E1290" t="s">
        <v>4161</v>
      </c>
      <c r="F1290" t="s">
        <v>356</v>
      </c>
      <c r="G1290" t="s">
        <v>4162</v>
      </c>
      <c r="H1290" t="s">
        <v>3796</v>
      </c>
      <c r="I1290" t="s">
        <v>376</v>
      </c>
      <c r="J1290" t="s">
        <v>379</v>
      </c>
      <c r="K1290" t="s">
        <v>155</v>
      </c>
      <c r="L1290" s="54">
        <f>_xlfn.IFNA(_xlfn.XLOOKUP(Query1[[#This Row],[Contract Line Item Number (CLIN)]],'CPA New w POF'!$B$5:$B$3010,'CPA New w POF'!$Q$5:$Q$3010),"TBD")</f>
        <v>680.29</v>
      </c>
    </row>
    <row r="1291" spans="1:12" x14ac:dyDescent="0.25">
      <c r="A1291" t="s">
        <v>4163</v>
      </c>
      <c r="B1291" t="str">
        <f>_xlfn.IFNA(_xlfn.XLOOKUP(Query1[[#This Row],[Contract Line Item Number (CLIN)]],'CPA New w POF'!$B$5:$B$3010,'CPA New w POF'!$C$5:$C$3010),"TBD")</f>
        <v>TW200PBFY16.3036A</v>
      </c>
      <c r="C1291">
        <f>LEN(Query1[[#This Row],[CALCTRA Product Number]])</f>
        <v>17</v>
      </c>
      <c r="D1291" t="s">
        <v>4164</v>
      </c>
      <c r="E1291" t="s">
        <v>267</v>
      </c>
      <c r="F1291" t="s">
        <v>356</v>
      </c>
      <c r="G1291" t="s">
        <v>617</v>
      </c>
      <c r="H1291" t="s">
        <v>375</v>
      </c>
      <c r="I1291" t="s">
        <v>376</v>
      </c>
      <c r="J1291" t="s">
        <v>381</v>
      </c>
      <c r="K1291" t="s">
        <v>155</v>
      </c>
      <c r="L1291" s="54">
        <f>_xlfn.IFNA(_xlfn.XLOOKUP(Query1[[#This Row],[Contract Line Item Number (CLIN)]],'CPA New w POF'!$B$5:$B$3010,'CPA New w POF'!$Q$5:$Q$3010),"TBD")</f>
        <v>62.43</v>
      </c>
    </row>
    <row r="1292" spans="1:12" x14ac:dyDescent="0.25">
      <c r="A1292" t="s">
        <v>4165</v>
      </c>
      <c r="B1292" t="str">
        <f>_xlfn.IFNA(_xlfn.XLOOKUP(Query1[[#This Row],[Contract Line Item Number (CLIN)]],'CPA New w POF'!$B$5:$B$3010,'CPA New w POF'!$C$5:$C$3010),"TBD")</f>
        <v>TW200PBFY16.3648A</v>
      </c>
      <c r="C1292">
        <f>LEN(Query1[[#This Row],[CALCTRA Product Number]])</f>
        <v>17</v>
      </c>
      <c r="D1292" t="s">
        <v>4164</v>
      </c>
      <c r="E1292" t="s">
        <v>267</v>
      </c>
      <c r="F1292" t="s">
        <v>356</v>
      </c>
      <c r="G1292" t="s">
        <v>619</v>
      </c>
      <c r="H1292" t="s">
        <v>375</v>
      </c>
      <c r="I1292" t="s">
        <v>376</v>
      </c>
      <c r="J1292" t="s">
        <v>381</v>
      </c>
      <c r="K1292" t="s">
        <v>155</v>
      </c>
      <c r="L1292" s="54">
        <f>_xlfn.IFNA(_xlfn.XLOOKUP(Query1[[#This Row],[Contract Line Item Number (CLIN)]],'CPA New w POF'!$B$5:$B$3010,'CPA New w POF'!$Q$5:$Q$3010),"TBD")</f>
        <v>93.04</v>
      </c>
    </row>
    <row r="1293" spans="1:12" x14ac:dyDescent="0.25">
      <c r="A1293" t="s">
        <v>4169</v>
      </c>
      <c r="B1293" t="str">
        <f>_xlfn.IFNA(_xlfn.XLOOKUP(Query1[[#This Row],[Contract Line Item Number (CLIN)]],'CPA New w POF'!$B$5:$B$3010,'CPA New w POF'!$C$5:$C$3010),"TBD")</f>
        <v>TW201PBFO16.3636A</v>
      </c>
      <c r="C1293">
        <f>LEN(Query1[[#This Row],[CALCTRA Product Number]])</f>
        <v>17</v>
      </c>
      <c r="D1293" t="s">
        <v>4167</v>
      </c>
      <c r="E1293" t="s">
        <v>4168</v>
      </c>
      <c r="F1293" t="s">
        <v>356</v>
      </c>
      <c r="G1293" t="s">
        <v>380</v>
      </c>
      <c r="H1293" t="s">
        <v>386</v>
      </c>
      <c r="I1293" t="s">
        <v>376</v>
      </c>
      <c r="J1293" t="s">
        <v>381</v>
      </c>
      <c r="K1293" t="s">
        <v>155</v>
      </c>
      <c r="L1293" s="54">
        <f>_xlfn.IFNA(_xlfn.XLOOKUP(Query1[[#This Row],[Contract Line Item Number (CLIN)]],'CPA New w POF'!$B$5:$B$3010,'CPA New w POF'!$Q$5:$Q$3010),"TBD")</f>
        <v>74.900000000000006</v>
      </c>
    </row>
    <row r="1294" spans="1:12" x14ac:dyDescent="0.25">
      <c r="A1294" t="s">
        <v>4170</v>
      </c>
      <c r="B1294" t="str">
        <f>_xlfn.IFNA(_xlfn.XLOOKUP(Query1[[#This Row],[Contract Line Item Number (CLIN)]],'CPA New w POF'!$B$5:$B$3010,'CPA New w POF'!$C$5:$C$3010),"TBD")</f>
        <v>TW201PBFO16.3636B</v>
      </c>
      <c r="C1294">
        <f>LEN(Query1[[#This Row],[CALCTRA Product Number]])</f>
        <v>17</v>
      </c>
      <c r="D1294" t="s">
        <v>4167</v>
      </c>
      <c r="E1294" t="s">
        <v>4171</v>
      </c>
      <c r="F1294" t="s">
        <v>356</v>
      </c>
      <c r="G1294" t="s">
        <v>380</v>
      </c>
      <c r="H1294" t="s">
        <v>386</v>
      </c>
      <c r="I1294" t="s">
        <v>376</v>
      </c>
      <c r="J1294" t="s">
        <v>381</v>
      </c>
      <c r="K1294" t="s">
        <v>155</v>
      </c>
      <c r="L1294" s="54">
        <f>_xlfn.IFNA(_xlfn.XLOOKUP(Query1[[#This Row],[Contract Line Item Number (CLIN)]],'CPA New w POF'!$B$5:$B$3010,'CPA New w POF'!$Q$5:$Q$3010),"TBD")</f>
        <v>74.900000000000006</v>
      </c>
    </row>
    <row r="1295" spans="1:12" x14ac:dyDescent="0.25">
      <c r="A1295" t="s">
        <v>4172</v>
      </c>
      <c r="B1295" t="str">
        <f>_xlfn.IFNA(_xlfn.XLOOKUP(Query1[[#This Row],[Contract Line Item Number (CLIN)]],'CPA New w POF'!$B$5:$B$3010,'CPA New w POF'!$C$5:$C$3010),"TBD")</f>
        <v>TW201PBFO16.3636C</v>
      </c>
      <c r="C1295">
        <f>LEN(Query1[[#This Row],[CALCTRA Product Number]])</f>
        <v>17</v>
      </c>
      <c r="D1295" t="s">
        <v>4167</v>
      </c>
      <c r="E1295" t="s">
        <v>4173</v>
      </c>
      <c r="F1295" t="s">
        <v>356</v>
      </c>
      <c r="G1295" t="s">
        <v>380</v>
      </c>
      <c r="H1295" t="s">
        <v>386</v>
      </c>
      <c r="I1295" t="s">
        <v>376</v>
      </c>
      <c r="J1295" t="s">
        <v>381</v>
      </c>
      <c r="K1295" t="s">
        <v>155</v>
      </c>
      <c r="L1295" s="54">
        <f>_xlfn.IFNA(_xlfn.XLOOKUP(Query1[[#This Row],[Contract Line Item Number (CLIN)]],'CPA New w POF'!$B$5:$B$3010,'CPA New w POF'!$Q$5:$Q$3010),"TBD")</f>
        <v>74.900000000000006</v>
      </c>
    </row>
    <row r="1296" spans="1:12" x14ac:dyDescent="0.25">
      <c r="A1296" t="s">
        <v>4174</v>
      </c>
      <c r="B1296" t="str">
        <f>_xlfn.IFNA(_xlfn.XLOOKUP(Query1[[#This Row],[Contract Line Item Number (CLIN)]],'CPA New w POF'!$B$5:$B$3010,'CPA New w POF'!$C$5:$C$3010),"TBD")</f>
        <v>TW201PBFO18.4848A</v>
      </c>
      <c r="C1296">
        <f>LEN(Query1[[#This Row],[CALCTRA Product Number]])</f>
        <v>17</v>
      </c>
      <c r="D1296" t="s">
        <v>4167</v>
      </c>
      <c r="E1296" t="s">
        <v>3304</v>
      </c>
      <c r="F1296" t="s">
        <v>356</v>
      </c>
      <c r="G1296" t="s">
        <v>374</v>
      </c>
      <c r="H1296" t="s">
        <v>386</v>
      </c>
      <c r="I1296" t="s">
        <v>376</v>
      </c>
      <c r="J1296" t="s">
        <v>388</v>
      </c>
      <c r="K1296" t="s">
        <v>155</v>
      </c>
      <c r="L1296" s="54">
        <f>_xlfn.IFNA(_xlfn.XLOOKUP(Query1[[#This Row],[Contract Line Item Number (CLIN)]],'CPA New w POF'!$B$5:$B$3010,'CPA New w POF'!$Q$5:$Q$3010),"TBD")</f>
        <v>133.85</v>
      </c>
    </row>
    <row r="1297" spans="1:12" x14ac:dyDescent="0.25">
      <c r="A1297" t="s">
        <v>4175</v>
      </c>
      <c r="B1297" t="str">
        <f>_xlfn.IFNA(_xlfn.XLOOKUP(Query1[[#This Row],[Contract Line Item Number (CLIN)]],'CPA New w POF'!$B$5:$B$3010,'CPA New w POF'!$C$5:$C$3010),"TBD")</f>
        <v>TW201PBFO18.4848B</v>
      </c>
      <c r="C1297">
        <f>LEN(Query1[[#This Row],[CALCTRA Product Number]])</f>
        <v>17</v>
      </c>
      <c r="D1297" t="s">
        <v>4167</v>
      </c>
      <c r="E1297" t="s">
        <v>4168</v>
      </c>
      <c r="F1297" t="s">
        <v>356</v>
      </c>
      <c r="G1297" t="s">
        <v>374</v>
      </c>
      <c r="H1297" t="s">
        <v>386</v>
      </c>
      <c r="I1297" t="s">
        <v>376</v>
      </c>
      <c r="J1297" t="s">
        <v>388</v>
      </c>
      <c r="K1297" t="s">
        <v>155</v>
      </c>
      <c r="L1297" s="54">
        <f>_xlfn.IFNA(_xlfn.XLOOKUP(Query1[[#This Row],[Contract Line Item Number (CLIN)]],'CPA New w POF'!$B$5:$B$3010,'CPA New w POF'!$Q$5:$Q$3010),"TBD")</f>
        <v>133.85</v>
      </c>
    </row>
    <row r="1298" spans="1:12" x14ac:dyDescent="0.25">
      <c r="A1298" t="s">
        <v>4176</v>
      </c>
      <c r="B1298" t="str">
        <f>_xlfn.IFNA(_xlfn.XLOOKUP(Query1[[#This Row],[Contract Line Item Number (CLIN)]],'CPA New w POF'!$B$5:$B$3010,'CPA New w POF'!$C$5:$C$3010),"TBD")</f>
        <v>TW201PBFO18.4848C</v>
      </c>
      <c r="C1298">
        <f>LEN(Query1[[#This Row],[CALCTRA Product Number]])</f>
        <v>17</v>
      </c>
      <c r="D1298" t="s">
        <v>4167</v>
      </c>
      <c r="E1298" t="s">
        <v>4171</v>
      </c>
      <c r="F1298" t="s">
        <v>356</v>
      </c>
      <c r="G1298" t="s">
        <v>374</v>
      </c>
      <c r="H1298" t="s">
        <v>386</v>
      </c>
      <c r="I1298" t="s">
        <v>376</v>
      </c>
      <c r="J1298" t="s">
        <v>388</v>
      </c>
      <c r="K1298" t="s">
        <v>155</v>
      </c>
      <c r="L1298" s="54">
        <f>_xlfn.IFNA(_xlfn.XLOOKUP(Query1[[#This Row],[Contract Line Item Number (CLIN)]],'CPA New w POF'!$B$5:$B$3010,'CPA New w POF'!$Q$5:$Q$3010),"TBD")</f>
        <v>133.85</v>
      </c>
    </row>
    <row r="1299" spans="1:12" x14ac:dyDescent="0.25">
      <c r="A1299" t="s">
        <v>4177</v>
      </c>
      <c r="B1299" t="str">
        <f>_xlfn.IFNA(_xlfn.XLOOKUP(Query1[[#This Row],[Contract Line Item Number (CLIN)]],'CPA New w POF'!$B$5:$B$3010,'CPA New w POF'!$C$5:$C$3010),"TBD")</f>
        <v>TW201PBFO18.4848D</v>
      </c>
      <c r="C1299">
        <f>LEN(Query1[[#This Row],[CALCTRA Product Number]])</f>
        <v>17</v>
      </c>
      <c r="D1299" t="s">
        <v>4167</v>
      </c>
      <c r="E1299" t="s">
        <v>4173</v>
      </c>
      <c r="F1299" t="s">
        <v>356</v>
      </c>
      <c r="G1299" t="s">
        <v>374</v>
      </c>
      <c r="H1299" t="s">
        <v>386</v>
      </c>
      <c r="I1299" t="s">
        <v>376</v>
      </c>
      <c r="J1299" t="s">
        <v>388</v>
      </c>
      <c r="K1299" t="s">
        <v>155</v>
      </c>
      <c r="L1299" s="54">
        <f>_xlfn.IFNA(_xlfn.XLOOKUP(Query1[[#This Row],[Contract Line Item Number (CLIN)]],'CPA New w POF'!$B$5:$B$3010,'CPA New w POF'!$Q$5:$Q$3010),"TBD")</f>
        <v>133.85</v>
      </c>
    </row>
    <row r="1300" spans="1:12" x14ac:dyDescent="0.25">
      <c r="A1300" t="s">
        <v>4183</v>
      </c>
      <c r="B1300" t="str">
        <f>_xlfn.IFNA(_xlfn.XLOOKUP(Query1[[#This Row],[Contract Line Item Number (CLIN)]],'CPA New w POF'!$B$5:$B$3010,'CPA New w POF'!$C$5:$C$3010),"TBD")</f>
        <v>TW202PBFO16.3636A</v>
      </c>
      <c r="C1300">
        <f>LEN(Query1[[#This Row],[CALCTRA Product Number]])</f>
        <v>17</v>
      </c>
      <c r="D1300" t="s">
        <v>4181</v>
      </c>
      <c r="E1300" t="s">
        <v>4182</v>
      </c>
      <c r="F1300" t="s">
        <v>356</v>
      </c>
      <c r="G1300" t="s">
        <v>380</v>
      </c>
      <c r="H1300" t="s">
        <v>386</v>
      </c>
      <c r="I1300" t="s">
        <v>376</v>
      </c>
      <c r="J1300" t="s">
        <v>381</v>
      </c>
      <c r="K1300" t="s">
        <v>155</v>
      </c>
      <c r="L1300" s="54">
        <f>_xlfn.IFNA(_xlfn.XLOOKUP(Query1[[#This Row],[Contract Line Item Number (CLIN)]],'CPA New w POF'!$B$5:$B$3010,'CPA New w POF'!$Q$5:$Q$3010),"TBD")</f>
        <v>74.900000000000006</v>
      </c>
    </row>
    <row r="1301" spans="1:12" x14ac:dyDescent="0.25">
      <c r="A1301" t="s">
        <v>4184</v>
      </c>
      <c r="B1301" t="str">
        <f>_xlfn.IFNA(_xlfn.XLOOKUP(Query1[[#This Row],[Contract Line Item Number (CLIN)]],'CPA New w POF'!$B$5:$B$3010,'CPA New w POF'!$C$5:$C$3010),"TBD")</f>
        <v>TW202PBFO16.3636B</v>
      </c>
      <c r="C1301">
        <f>LEN(Query1[[#This Row],[CALCTRA Product Number]])</f>
        <v>17</v>
      </c>
      <c r="D1301" t="s">
        <v>4181</v>
      </c>
      <c r="E1301" t="s">
        <v>4185</v>
      </c>
      <c r="F1301" t="s">
        <v>356</v>
      </c>
      <c r="G1301" t="s">
        <v>380</v>
      </c>
      <c r="H1301" t="s">
        <v>386</v>
      </c>
      <c r="I1301" t="s">
        <v>376</v>
      </c>
      <c r="J1301" t="s">
        <v>381</v>
      </c>
      <c r="K1301" t="s">
        <v>155</v>
      </c>
      <c r="L1301" s="54">
        <f>_xlfn.IFNA(_xlfn.XLOOKUP(Query1[[#This Row],[Contract Line Item Number (CLIN)]],'CPA New w POF'!$B$5:$B$3010,'CPA New w POF'!$Q$5:$Q$3010),"TBD")</f>
        <v>74.900000000000006</v>
      </c>
    </row>
    <row r="1302" spans="1:12" x14ac:dyDescent="0.25">
      <c r="A1302" t="s">
        <v>4186</v>
      </c>
      <c r="B1302" t="str">
        <f>_xlfn.IFNA(_xlfn.XLOOKUP(Query1[[#This Row],[Contract Line Item Number (CLIN)]],'CPA New w POF'!$B$5:$B$3010,'CPA New w POF'!$C$5:$C$3010),"TBD")</f>
        <v>TW202PBFO16.3636C</v>
      </c>
      <c r="C1302">
        <f>LEN(Query1[[#This Row],[CALCTRA Product Number]])</f>
        <v>17</v>
      </c>
      <c r="D1302" t="s">
        <v>4181</v>
      </c>
      <c r="E1302" t="s">
        <v>4187</v>
      </c>
      <c r="F1302" t="s">
        <v>356</v>
      </c>
      <c r="G1302" t="s">
        <v>380</v>
      </c>
      <c r="H1302" t="s">
        <v>386</v>
      </c>
      <c r="I1302" t="s">
        <v>376</v>
      </c>
      <c r="J1302" t="s">
        <v>381</v>
      </c>
      <c r="K1302" t="s">
        <v>155</v>
      </c>
      <c r="L1302" s="54">
        <f>_xlfn.IFNA(_xlfn.XLOOKUP(Query1[[#This Row],[Contract Line Item Number (CLIN)]],'CPA New w POF'!$B$5:$B$3010,'CPA New w POF'!$Q$5:$Q$3010),"TBD")</f>
        <v>74.900000000000006</v>
      </c>
    </row>
    <row r="1303" spans="1:12" x14ac:dyDescent="0.25">
      <c r="A1303" t="s">
        <v>4188</v>
      </c>
      <c r="B1303" t="str">
        <f>_xlfn.IFNA(_xlfn.XLOOKUP(Query1[[#This Row],[Contract Line Item Number (CLIN)]],'CPA New w POF'!$B$5:$B$3010,'CPA New w POF'!$C$5:$C$3010),"TBD")</f>
        <v>TW202PBFO18.4848A</v>
      </c>
      <c r="C1303">
        <f>LEN(Query1[[#This Row],[CALCTRA Product Number]])</f>
        <v>17</v>
      </c>
      <c r="D1303" t="s">
        <v>4181</v>
      </c>
      <c r="E1303" t="s">
        <v>4185</v>
      </c>
      <c r="F1303" t="s">
        <v>356</v>
      </c>
      <c r="G1303" t="s">
        <v>374</v>
      </c>
      <c r="H1303" t="s">
        <v>386</v>
      </c>
      <c r="I1303" t="s">
        <v>376</v>
      </c>
      <c r="J1303" t="s">
        <v>388</v>
      </c>
      <c r="K1303" t="s">
        <v>155</v>
      </c>
      <c r="L1303" s="54">
        <f>_xlfn.IFNA(_xlfn.XLOOKUP(Query1[[#This Row],[Contract Line Item Number (CLIN)]],'CPA New w POF'!$B$5:$B$3010,'CPA New w POF'!$Q$5:$Q$3010),"TBD")</f>
        <v>136.12</v>
      </c>
    </row>
    <row r="1304" spans="1:12" x14ac:dyDescent="0.25">
      <c r="A1304" t="s">
        <v>4189</v>
      </c>
      <c r="B1304" t="str">
        <f>_xlfn.IFNA(_xlfn.XLOOKUP(Query1[[#This Row],[Contract Line Item Number (CLIN)]],'CPA New w POF'!$B$5:$B$3010,'CPA New w POF'!$C$5:$C$3010),"TBD")</f>
        <v>TW202PBFO18.4848B</v>
      </c>
      <c r="C1304">
        <f>LEN(Query1[[#This Row],[CALCTRA Product Number]])</f>
        <v>17</v>
      </c>
      <c r="D1304" t="s">
        <v>4181</v>
      </c>
      <c r="E1304" t="s">
        <v>4187</v>
      </c>
      <c r="F1304" t="s">
        <v>356</v>
      </c>
      <c r="G1304" t="s">
        <v>374</v>
      </c>
      <c r="H1304" t="s">
        <v>386</v>
      </c>
      <c r="I1304" t="s">
        <v>376</v>
      </c>
      <c r="J1304" t="s">
        <v>388</v>
      </c>
      <c r="K1304" t="s">
        <v>155</v>
      </c>
      <c r="L1304" s="54">
        <f>_xlfn.IFNA(_xlfn.XLOOKUP(Query1[[#This Row],[Contract Line Item Number (CLIN)]],'CPA New w POF'!$B$5:$B$3010,'CPA New w POF'!$Q$5:$Q$3010),"TBD")</f>
        <v>136.12</v>
      </c>
    </row>
    <row r="1305" spans="1:12" x14ac:dyDescent="0.25">
      <c r="A1305" t="s">
        <v>4194</v>
      </c>
      <c r="B1305" t="str">
        <f>_xlfn.IFNA(_xlfn.XLOOKUP(Query1[[#This Row],[Contract Line Item Number (CLIN)]],'CPA New w POF'!$B$5:$B$3010,'CPA New w POF'!$C$5:$C$3010),"TBD")</f>
        <v>TW203PBFO16.3636A</v>
      </c>
      <c r="C1305">
        <f>LEN(Query1[[#This Row],[CALCTRA Product Number]])</f>
        <v>17</v>
      </c>
      <c r="D1305" t="s">
        <v>4195</v>
      </c>
      <c r="E1305" t="s">
        <v>4196</v>
      </c>
      <c r="F1305" t="s">
        <v>356</v>
      </c>
      <c r="G1305" t="s">
        <v>380</v>
      </c>
      <c r="H1305" t="s">
        <v>386</v>
      </c>
      <c r="I1305" t="s">
        <v>376</v>
      </c>
      <c r="J1305" t="s">
        <v>381</v>
      </c>
      <c r="K1305" t="s">
        <v>155</v>
      </c>
      <c r="L1305" s="54">
        <f>_xlfn.IFNA(_xlfn.XLOOKUP(Query1[[#This Row],[Contract Line Item Number (CLIN)]],'CPA New w POF'!$B$5:$B$3010,'CPA New w POF'!$Q$5:$Q$3010),"TBD")</f>
        <v>74.900000000000006</v>
      </c>
    </row>
    <row r="1306" spans="1:12" x14ac:dyDescent="0.25">
      <c r="A1306" t="s">
        <v>4197</v>
      </c>
      <c r="B1306" t="str">
        <f>_xlfn.IFNA(_xlfn.XLOOKUP(Query1[[#This Row],[Contract Line Item Number (CLIN)]],'CPA New w POF'!$B$5:$B$3010,'CPA New w POF'!$C$5:$C$3010),"TBD")</f>
        <v>TW203PBFO16.3636B</v>
      </c>
      <c r="C1306">
        <f>LEN(Query1[[#This Row],[CALCTRA Product Number]])</f>
        <v>17</v>
      </c>
      <c r="D1306" t="s">
        <v>4195</v>
      </c>
      <c r="E1306" t="s">
        <v>4198</v>
      </c>
      <c r="F1306" t="s">
        <v>356</v>
      </c>
      <c r="G1306" t="s">
        <v>380</v>
      </c>
      <c r="H1306" t="s">
        <v>386</v>
      </c>
      <c r="I1306" t="s">
        <v>376</v>
      </c>
      <c r="J1306" t="s">
        <v>381</v>
      </c>
      <c r="K1306" t="s">
        <v>155</v>
      </c>
      <c r="L1306" s="54">
        <f>_xlfn.IFNA(_xlfn.XLOOKUP(Query1[[#This Row],[Contract Line Item Number (CLIN)]],'CPA New w POF'!$B$5:$B$3010,'CPA New w POF'!$Q$5:$Q$3010),"TBD")</f>
        <v>74.900000000000006</v>
      </c>
    </row>
    <row r="1307" spans="1:12" x14ac:dyDescent="0.25">
      <c r="A1307" t="s">
        <v>4199</v>
      </c>
      <c r="B1307" t="str">
        <f>_xlfn.IFNA(_xlfn.XLOOKUP(Query1[[#This Row],[Contract Line Item Number (CLIN)]],'CPA New w POF'!$B$5:$B$3010,'CPA New w POF'!$C$5:$C$3010),"TBD")</f>
        <v>TW203PBFO16.3636C</v>
      </c>
      <c r="C1307">
        <f>LEN(Query1[[#This Row],[CALCTRA Product Number]])</f>
        <v>17</v>
      </c>
      <c r="D1307" t="s">
        <v>4195</v>
      </c>
      <c r="E1307" t="s">
        <v>4200</v>
      </c>
      <c r="F1307" t="s">
        <v>356</v>
      </c>
      <c r="G1307" t="s">
        <v>380</v>
      </c>
      <c r="H1307" t="s">
        <v>386</v>
      </c>
      <c r="I1307" t="s">
        <v>376</v>
      </c>
      <c r="J1307" t="s">
        <v>381</v>
      </c>
      <c r="K1307" t="s">
        <v>155</v>
      </c>
      <c r="L1307" s="54">
        <f>_xlfn.IFNA(_xlfn.XLOOKUP(Query1[[#This Row],[Contract Line Item Number (CLIN)]],'CPA New w POF'!$B$5:$B$3010,'CPA New w POF'!$Q$5:$Q$3010),"TBD")</f>
        <v>74.900000000000006</v>
      </c>
    </row>
    <row r="1308" spans="1:12" x14ac:dyDescent="0.25">
      <c r="A1308" t="s">
        <v>4201</v>
      </c>
      <c r="B1308" t="str">
        <f>_xlfn.IFNA(_xlfn.XLOOKUP(Query1[[#This Row],[Contract Line Item Number (CLIN)]],'CPA New w POF'!$B$5:$B$3010,'CPA New w POF'!$C$5:$C$3010),"TBD")</f>
        <v>TW203PBFO16.3636D</v>
      </c>
      <c r="C1308">
        <f>LEN(Query1[[#This Row],[CALCTRA Product Number]])</f>
        <v>17</v>
      </c>
      <c r="D1308" t="s">
        <v>4195</v>
      </c>
      <c r="E1308" t="s">
        <v>4202</v>
      </c>
      <c r="F1308" t="s">
        <v>356</v>
      </c>
      <c r="G1308" t="s">
        <v>380</v>
      </c>
      <c r="H1308" t="s">
        <v>386</v>
      </c>
      <c r="I1308" t="s">
        <v>376</v>
      </c>
      <c r="J1308" t="s">
        <v>381</v>
      </c>
      <c r="K1308" t="s">
        <v>155</v>
      </c>
      <c r="L1308" s="54">
        <f>_xlfn.IFNA(_xlfn.XLOOKUP(Query1[[#This Row],[Contract Line Item Number (CLIN)]],'CPA New w POF'!$B$5:$B$3010,'CPA New w POF'!$Q$5:$Q$3010),"TBD")</f>
        <v>74.900000000000006</v>
      </c>
    </row>
    <row r="1309" spans="1:12" x14ac:dyDescent="0.25">
      <c r="A1309" t="s">
        <v>4203</v>
      </c>
      <c r="B1309" t="str">
        <f>_xlfn.IFNA(_xlfn.XLOOKUP(Query1[[#This Row],[Contract Line Item Number (CLIN)]],'CPA New w POF'!$B$5:$B$3010,'CPA New w POF'!$C$5:$C$3010),"TBD")</f>
        <v>TW203PBFO18.4848A</v>
      </c>
      <c r="C1309">
        <f>LEN(Query1[[#This Row],[CALCTRA Product Number]])</f>
        <v>17</v>
      </c>
      <c r="D1309" t="s">
        <v>4195</v>
      </c>
      <c r="E1309" t="s">
        <v>4198</v>
      </c>
      <c r="F1309" t="s">
        <v>356</v>
      </c>
      <c r="G1309" t="s">
        <v>374</v>
      </c>
      <c r="H1309" t="s">
        <v>386</v>
      </c>
      <c r="I1309" t="s">
        <v>376</v>
      </c>
      <c r="J1309" t="s">
        <v>388</v>
      </c>
      <c r="K1309" t="s">
        <v>155</v>
      </c>
      <c r="L1309" s="54">
        <f>_xlfn.IFNA(_xlfn.XLOOKUP(Query1[[#This Row],[Contract Line Item Number (CLIN)]],'CPA New w POF'!$B$5:$B$3010,'CPA New w POF'!$Q$5:$Q$3010),"TBD")</f>
        <v>133.85</v>
      </c>
    </row>
    <row r="1310" spans="1:12" x14ac:dyDescent="0.25">
      <c r="A1310" t="s">
        <v>4204</v>
      </c>
      <c r="B1310" t="str">
        <f>_xlfn.IFNA(_xlfn.XLOOKUP(Query1[[#This Row],[Contract Line Item Number (CLIN)]],'CPA New w POF'!$B$5:$B$3010,'CPA New w POF'!$C$5:$C$3010),"TBD")</f>
        <v>TW203PBFO18.4848B</v>
      </c>
      <c r="C1310">
        <f>LEN(Query1[[#This Row],[CALCTRA Product Number]])</f>
        <v>17</v>
      </c>
      <c r="D1310" t="s">
        <v>4195</v>
      </c>
      <c r="E1310" t="s">
        <v>4200</v>
      </c>
      <c r="F1310" t="s">
        <v>356</v>
      </c>
      <c r="G1310" t="s">
        <v>374</v>
      </c>
      <c r="H1310" t="s">
        <v>386</v>
      </c>
      <c r="I1310" t="s">
        <v>376</v>
      </c>
      <c r="J1310" t="s">
        <v>388</v>
      </c>
      <c r="K1310" t="s">
        <v>155</v>
      </c>
      <c r="L1310" s="54">
        <f>_xlfn.IFNA(_xlfn.XLOOKUP(Query1[[#This Row],[Contract Line Item Number (CLIN)]],'CPA New w POF'!$B$5:$B$3010,'CPA New w POF'!$Q$5:$Q$3010),"TBD")</f>
        <v>133.85</v>
      </c>
    </row>
    <row r="1311" spans="1:12" x14ac:dyDescent="0.25">
      <c r="A1311" t="s">
        <v>4205</v>
      </c>
      <c r="B1311" t="str">
        <f>_xlfn.IFNA(_xlfn.XLOOKUP(Query1[[#This Row],[Contract Line Item Number (CLIN)]],'CPA New w POF'!$B$5:$B$3010,'CPA New w POF'!$C$5:$C$3010),"TBD")</f>
        <v>TW203PBFO18.4848C</v>
      </c>
      <c r="C1311">
        <f>LEN(Query1[[#This Row],[CALCTRA Product Number]])</f>
        <v>17</v>
      </c>
      <c r="D1311" t="s">
        <v>4195</v>
      </c>
      <c r="E1311" t="s">
        <v>4202</v>
      </c>
      <c r="F1311" t="s">
        <v>356</v>
      </c>
      <c r="G1311" t="s">
        <v>374</v>
      </c>
      <c r="H1311" t="s">
        <v>386</v>
      </c>
      <c r="I1311" t="s">
        <v>376</v>
      </c>
      <c r="J1311" t="s">
        <v>388</v>
      </c>
      <c r="K1311" t="s">
        <v>155</v>
      </c>
      <c r="L1311" s="54">
        <f>_xlfn.IFNA(_xlfn.XLOOKUP(Query1[[#This Row],[Contract Line Item Number (CLIN)]],'CPA New w POF'!$B$5:$B$3010,'CPA New w POF'!$Q$5:$Q$3010),"TBD")</f>
        <v>133.85</v>
      </c>
    </row>
    <row r="1312" spans="1:12" x14ac:dyDescent="0.25">
      <c r="A1312" t="s">
        <v>4219</v>
      </c>
      <c r="B1312" t="str">
        <f>_xlfn.IFNA(_xlfn.XLOOKUP(Query1[[#This Row],[Contract Line Item Number (CLIN)]],'CPA New w POF'!$B$5:$B$3010,'CPA New w POF'!$C$5:$C$3010),"TBD")</f>
        <v>TW204PBFO16.3636A</v>
      </c>
      <c r="C1312">
        <f>LEN(Query1[[#This Row],[CALCTRA Product Number]])</f>
        <v>17</v>
      </c>
      <c r="D1312" t="s">
        <v>4213</v>
      </c>
      <c r="E1312" t="s">
        <v>4214</v>
      </c>
      <c r="F1312" t="s">
        <v>356</v>
      </c>
      <c r="G1312" t="s">
        <v>380</v>
      </c>
      <c r="H1312" t="s">
        <v>386</v>
      </c>
      <c r="I1312" t="s">
        <v>376</v>
      </c>
      <c r="J1312" t="s">
        <v>381</v>
      </c>
      <c r="K1312" t="s">
        <v>155</v>
      </c>
      <c r="L1312" s="54">
        <f>_xlfn.IFNA(_xlfn.XLOOKUP(Query1[[#This Row],[Contract Line Item Number (CLIN)]],'CPA New w POF'!$B$5:$B$3010,'CPA New w POF'!$Q$5:$Q$3010),"TBD")</f>
        <v>74.900000000000006</v>
      </c>
    </row>
    <row r="1313" spans="1:12" x14ac:dyDescent="0.25">
      <c r="A1313" t="s">
        <v>4220</v>
      </c>
      <c r="B1313" t="str">
        <f>_xlfn.IFNA(_xlfn.XLOOKUP(Query1[[#This Row],[Contract Line Item Number (CLIN)]],'CPA New w POF'!$B$5:$B$3010,'CPA New w POF'!$C$5:$C$3010),"TBD")</f>
        <v>TW204PBFO16.3636B</v>
      </c>
      <c r="C1313">
        <f>LEN(Query1[[#This Row],[CALCTRA Product Number]])</f>
        <v>17</v>
      </c>
      <c r="D1313" t="s">
        <v>4213</v>
      </c>
      <c r="E1313" t="s">
        <v>4218</v>
      </c>
      <c r="F1313" t="s">
        <v>356</v>
      </c>
      <c r="G1313" t="s">
        <v>380</v>
      </c>
      <c r="H1313" t="s">
        <v>386</v>
      </c>
      <c r="I1313" t="s">
        <v>376</v>
      </c>
      <c r="J1313" t="s">
        <v>381</v>
      </c>
      <c r="K1313" t="s">
        <v>155</v>
      </c>
      <c r="L1313" s="54">
        <f>_xlfn.IFNA(_xlfn.XLOOKUP(Query1[[#This Row],[Contract Line Item Number (CLIN)]],'CPA New w POF'!$B$5:$B$3010,'CPA New w POF'!$Q$5:$Q$3010),"TBD")</f>
        <v>74.900000000000006</v>
      </c>
    </row>
    <row r="1314" spans="1:12" x14ac:dyDescent="0.25">
      <c r="A1314" t="s">
        <v>4221</v>
      </c>
      <c r="B1314" t="str">
        <f>_xlfn.IFNA(_xlfn.XLOOKUP(Query1[[#This Row],[Contract Line Item Number (CLIN)]],'CPA New w POF'!$B$5:$B$3010,'CPA New w POF'!$C$5:$C$3010),"TBD")</f>
        <v>TW204PBFO16.3636C</v>
      </c>
      <c r="C1314">
        <f>LEN(Query1[[#This Row],[CALCTRA Product Number]])</f>
        <v>17</v>
      </c>
      <c r="D1314" t="s">
        <v>4213</v>
      </c>
      <c r="E1314" t="s">
        <v>4216</v>
      </c>
      <c r="F1314" t="s">
        <v>356</v>
      </c>
      <c r="G1314" t="s">
        <v>380</v>
      </c>
      <c r="H1314" t="s">
        <v>386</v>
      </c>
      <c r="I1314" t="s">
        <v>376</v>
      </c>
      <c r="J1314" t="s">
        <v>381</v>
      </c>
      <c r="K1314" t="s">
        <v>155</v>
      </c>
      <c r="L1314" s="54">
        <f>_xlfn.IFNA(_xlfn.XLOOKUP(Query1[[#This Row],[Contract Line Item Number (CLIN)]],'CPA New w POF'!$B$5:$B$3010,'CPA New w POF'!$Q$5:$Q$3010),"TBD")</f>
        <v>74.900000000000006</v>
      </c>
    </row>
    <row r="1315" spans="1:12" x14ac:dyDescent="0.25">
      <c r="A1315" t="s">
        <v>4222</v>
      </c>
      <c r="B1315" t="str">
        <f>_xlfn.IFNA(_xlfn.XLOOKUP(Query1[[#This Row],[Contract Line Item Number (CLIN)]],'CPA New w POF'!$B$5:$B$3010,'CPA New w POF'!$C$5:$C$3010),"TBD")</f>
        <v>TW204PBFO18.4848A</v>
      </c>
      <c r="C1315">
        <f>LEN(Query1[[#This Row],[CALCTRA Product Number]])</f>
        <v>17</v>
      </c>
      <c r="D1315" t="s">
        <v>4213</v>
      </c>
      <c r="E1315" t="s">
        <v>4214</v>
      </c>
      <c r="F1315" t="s">
        <v>356</v>
      </c>
      <c r="G1315" t="s">
        <v>374</v>
      </c>
      <c r="H1315" t="s">
        <v>386</v>
      </c>
      <c r="I1315" t="s">
        <v>376</v>
      </c>
      <c r="J1315" t="s">
        <v>388</v>
      </c>
      <c r="K1315" t="s">
        <v>155</v>
      </c>
      <c r="L1315" s="54">
        <f>_xlfn.IFNA(_xlfn.XLOOKUP(Query1[[#This Row],[Contract Line Item Number (CLIN)]],'CPA New w POF'!$B$5:$B$3010,'CPA New w POF'!$Q$5:$Q$3010),"TBD")</f>
        <v>136.12</v>
      </c>
    </row>
    <row r="1316" spans="1:12" x14ac:dyDescent="0.25">
      <c r="A1316" t="s">
        <v>4223</v>
      </c>
      <c r="B1316" t="str">
        <f>_xlfn.IFNA(_xlfn.XLOOKUP(Query1[[#This Row],[Contract Line Item Number (CLIN)]],'CPA New w POF'!$B$5:$B$3010,'CPA New w POF'!$C$5:$C$3010),"TBD")</f>
        <v>TW204PBFO18.4848B</v>
      </c>
      <c r="C1316">
        <f>LEN(Query1[[#This Row],[CALCTRA Product Number]])</f>
        <v>17</v>
      </c>
      <c r="D1316" t="s">
        <v>4213</v>
      </c>
      <c r="E1316" t="s">
        <v>4218</v>
      </c>
      <c r="F1316" t="s">
        <v>356</v>
      </c>
      <c r="G1316" t="s">
        <v>374</v>
      </c>
      <c r="H1316" t="s">
        <v>386</v>
      </c>
      <c r="I1316" t="s">
        <v>376</v>
      </c>
      <c r="J1316" t="s">
        <v>388</v>
      </c>
      <c r="K1316" t="s">
        <v>155</v>
      </c>
      <c r="L1316" s="54">
        <f>_xlfn.IFNA(_xlfn.XLOOKUP(Query1[[#This Row],[Contract Line Item Number (CLIN)]],'CPA New w POF'!$B$5:$B$3010,'CPA New w POF'!$Q$5:$Q$3010),"TBD")</f>
        <v>136.12</v>
      </c>
    </row>
    <row r="1317" spans="1:12" x14ac:dyDescent="0.25">
      <c r="A1317" t="s">
        <v>4224</v>
      </c>
      <c r="B1317" t="str">
        <f>_xlfn.IFNA(_xlfn.XLOOKUP(Query1[[#This Row],[Contract Line Item Number (CLIN)]],'CPA New w POF'!$B$5:$B$3010,'CPA New w POF'!$C$5:$C$3010),"TBD")</f>
        <v>TW204PBFO18.4848C</v>
      </c>
      <c r="C1317">
        <f>LEN(Query1[[#This Row],[CALCTRA Product Number]])</f>
        <v>17</v>
      </c>
      <c r="D1317" t="s">
        <v>4213</v>
      </c>
      <c r="E1317" t="s">
        <v>4216</v>
      </c>
      <c r="F1317" t="s">
        <v>356</v>
      </c>
      <c r="G1317" t="s">
        <v>374</v>
      </c>
      <c r="H1317" t="s">
        <v>386</v>
      </c>
      <c r="I1317" t="s">
        <v>376</v>
      </c>
      <c r="J1317" t="s">
        <v>388</v>
      </c>
      <c r="K1317" t="s">
        <v>155</v>
      </c>
      <c r="L1317" s="54">
        <f>_xlfn.IFNA(_xlfn.XLOOKUP(Query1[[#This Row],[Contract Line Item Number (CLIN)]],'CPA New w POF'!$B$5:$B$3010,'CPA New w POF'!$Q$5:$Q$3010),"TBD")</f>
        <v>136.12</v>
      </c>
    </row>
    <row r="1318" spans="1:12" x14ac:dyDescent="0.25">
      <c r="A1318" t="s">
        <v>4236</v>
      </c>
      <c r="B1318" t="str">
        <f>_xlfn.IFNA(_xlfn.XLOOKUP(Query1[[#This Row],[Contract Line Item Number (CLIN)]],'CPA New w POF'!$B$5:$B$3010,'CPA New w POF'!$C$5:$C$3010),"TBD")</f>
        <v>TW205PBFO16.3636A</v>
      </c>
      <c r="C1318">
        <f>LEN(Query1[[#This Row],[CALCTRA Product Number]])</f>
        <v>17</v>
      </c>
      <c r="D1318" t="s">
        <v>4226</v>
      </c>
      <c r="E1318" t="s">
        <v>4227</v>
      </c>
      <c r="F1318" t="s">
        <v>356</v>
      </c>
      <c r="G1318" t="s">
        <v>380</v>
      </c>
      <c r="H1318" t="s">
        <v>386</v>
      </c>
      <c r="I1318" t="s">
        <v>376</v>
      </c>
      <c r="J1318" t="s">
        <v>381</v>
      </c>
      <c r="K1318" t="s">
        <v>155</v>
      </c>
      <c r="L1318" s="54">
        <f>_xlfn.IFNA(_xlfn.XLOOKUP(Query1[[#This Row],[Contract Line Item Number (CLIN)]],'CPA New w POF'!$B$5:$B$3010,'CPA New w POF'!$Q$5:$Q$3010),"TBD")</f>
        <v>74.900000000000006</v>
      </c>
    </row>
    <row r="1319" spans="1:12" x14ac:dyDescent="0.25">
      <c r="A1319" t="s">
        <v>4237</v>
      </c>
      <c r="B1319" t="str">
        <f>_xlfn.IFNA(_xlfn.XLOOKUP(Query1[[#This Row],[Contract Line Item Number (CLIN)]],'CPA New w POF'!$B$5:$B$3010,'CPA New w POF'!$C$5:$C$3010),"TBD")</f>
        <v>TW205PBFO16.3636B</v>
      </c>
      <c r="C1319">
        <f>LEN(Query1[[#This Row],[CALCTRA Product Number]])</f>
        <v>17</v>
      </c>
      <c r="D1319" t="s">
        <v>4226</v>
      </c>
      <c r="E1319" t="s">
        <v>4231</v>
      </c>
      <c r="F1319" t="s">
        <v>356</v>
      </c>
      <c r="G1319" t="s">
        <v>380</v>
      </c>
      <c r="H1319" t="s">
        <v>386</v>
      </c>
      <c r="I1319" t="s">
        <v>376</v>
      </c>
      <c r="J1319" t="s">
        <v>381</v>
      </c>
      <c r="K1319" t="s">
        <v>155</v>
      </c>
      <c r="L1319" s="54">
        <f>_xlfn.IFNA(_xlfn.XLOOKUP(Query1[[#This Row],[Contract Line Item Number (CLIN)]],'CPA New w POF'!$B$5:$B$3010,'CPA New w POF'!$Q$5:$Q$3010),"TBD")</f>
        <v>74.900000000000006</v>
      </c>
    </row>
    <row r="1320" spans="1:12" x14ac:dyDescent="0.25">
      <c r="A1320" t="s">
        <v>4238</v>
      </c>
      <c r="B1320" t="str">
        <f>_xlfn.IFNA(_xlfn.XLOOKUP(Query1[[#This Row],[Contract Line Item Number (CLIN)]],'CPA New w POF'!$B$5:$B$3010,'CPA New w POF'!$C$5:$C$3010),"TBD")</f>
        <v>TW205PBFO16.3636C</v>
      </c>
      <c r="C1320">
        <f>LEN(Query1[[#This Row],[CALCTRA Product Number]])</f>
        <v>17</v>
      </c>
      <c r="D1320" t="s">
        <v>4226</v>
      </c>
      <c r="E1320" t="s">
        <v>4229</v>
      </c>
      <c r="F1320" t="s">
        <v>356</v>
      </c>
      <c r="G1320" t="s">
        <v>380</v>
      </c>
      <c r="H1320" t="s">
        <v>386</v>
      </c>
      <c r="I1320" t="s">
        <v>376</v>
      </c>
      <c r="J1320" t="s">
        <v>381</v>
      </c>
      <c r="K1320" t="s">
        <v>155</v>
      </c>
      <c r="L1320" s="54">
        <f>_xlfn.IFNA(_xlfn.XLOOKUP(Query1[[#This Row],[Contract Line Item Number (CLIN)]],'CPA New w POF'!$B$5:$B$3010,'CPA New w POF'!$Q$5:$Q$3010),"TBD")</f>
        <v>74.900000000000006</v>
      </c>
    </row>
    <row r="1321" spans="1:12" x14ac:dyDescent="0.25">
      <c r="A1321" t="s">
        <v>4239</v>
      </c>
      <c r="B1321" t="str">
        <f>_xlfn.IFNA(_xlfn.XLOOKUP(Query1[[#This Row],[Contract Line Item Number (CLIN)]],'CPA New w POF'!$B$5:$B$3010,'CPA New w POF'!$C$5:$C$3010),"TBD")</f>
        <v>TW205PBFO16.3636D</v>
      </c>
      <c r="C1321">
        <f>LEN(Query1[[#This Row],[CALCTRA Product Number]])</f>
        <v>17</v>
      </c>
      <c r="D1321" t="s">
        <v>4226</v>
      </c>
      <c r="E1321" t="s">
        <v>4235</v>
      </c>
      <c r="F1321" t="s">
        <v>356</v>
      </c>
      <c r="G1321" t="s">
        <v>380</v>
      </c>
      <c r="H1321" t="s">
        <v>386</v>
      </c>
      <c r="I1321" t="s">
        <v>376</v>
      </c>
      <c r="J1321" t="s">
        <v>381</v>
      </c>
      <c r="K1321" t="s">
        <v>155</v>
      </c>
      <c r="L1321" s="54">
        <f>_xlfn.IFNA(_xlfn.XLOOKUP(Query1[[#This Row],[Contract Line Item Number (CLIN)]],'CPA New w POF'!$B$5:$B$3010,'CPA New w POF'!$Q$5:$Q$3010),"TBD")</f>
        <v>74.900000000000006</v>
      </c>
    </row>
    <row r="1322" spans="1:12" x14ac:dyDescent="0.25">
      <c r="A1322" t="s">
        <v>4240</v>
      </c>
      <c r="B1322" t="str">
        <f>_xlfn.IFNA(_xlfn.XLOOKUP(Query1[[#This Row],[Contract Line Item Number (CLIN)]],'CPA New w POF'!$B$5:$B$3010,'CPA New w POF'!$C$5:$C$3010),"TBD")</f>
        <v>TW205PBFO16.3636E</v>
      </c>
      <c r="C1322">
        <f>LEN(Query1[[#This Row],[CALCTRA Product Number]])</f>
        <v>17</v>
      </c>
      <c r="D1322" t="s">
        <v>4226</v>
      </c>
      <c r="E1322" t="s">
        <v>4233</v>
      </c>
      <c r="F1322" t="s">
        <v>356</v>
      </c>
      <c r="G1322" t="s">
        <v>380</v>
      </c>
      <c r="H1322" t="s">
        <v>386</v>
      </c>
      <c r="I1322" t="s">
        <v>376</v>
      </c>
      <c r="J1322" t="s">
        <v>381</v>
      </c>
      <c r="K1322" t="s">
        <v>155</v>
      </c>
      <c r="L1322" s="54">
        <f>_xlfn.IFNA(_xlfn.XLOOKUP(Query1[[#This Row],[Contract Line Item Number (CLIN)]],'CPA New w POF'!$B$5:$B$3010,'CPA New w POF'!$Q$5:$Q$3010),"TBD")</f>
        <v>74.900000000000006</v>
      </c>
    </row>
    <row r="1323" spans="1:12" x14ac:dyDescent="0.25">
      <c r="A1323" t="s">
        <v>4241</v>
      </c>
      <c r="B1323" t="str">
        <f>_xlfn.IFNA(_xlfn.XLOOKUP(Query1[[#This Row],[Contract Line Item Number (CLIN)]],'CPA New w POF'!$B$5:$B$3010,'CPA New w POF'!$C$5:$C$3010),"TBD")</f>
        <v>TW205PBFO18.4848A</v>
      </c>
      <c r="C1323">
        <f>LEN(Query1[[#This Row],[CALCTRA Product Number]])</f>
        <v>17</v>
      </c>
      <c r="D1323" t="s">
        <v>4226</v>
      </c>
      <c r="E1323" t="s">
        <v>4227</v>
      </c>
      <c r="F1323" t="s">
        <v>356</v>
      </c>
      <c r="G1323" t="s">
        <v>374</v>
      </c>
      <c r="H1323" t="s">
        <v>386</v>
      </c>
      <c r="I1323" t="s">
        <v>376</v>
      </c>
      <c r="J1323" t="s">
        <v>388</v>
      </c>
      <c r="K1323" t="s">
        <v>155</v>
      </c>
      <c r="L1323" s="54">
        <f>_xlfn.IFNA(_xlfn.XLOOKUP(Query1[[#This Row],[Contract Line Item Number (CLIN)]],'CPA New w POF'!$B$5:$B$3010,'CPA New w POF'!$Q$5:$Q$3010),"TBD")</f>
        <v>136.12</v>
      </c>
    </row>
    <row r="1324" spans="1:12" x14ac:dyDescent="0.25">
      <c r="A1324" t="s">
        <v>4242</v>
      </c>
      <c r="B1324" t="str">
        <f>_xlfn.IFNA(_xlfn.XLOOKUP(Query1[[#This Row],[Contract Line Item Number (CLIN)]],'CPA New w POF'!$B$5:$B$3010,'CPA New w POF'!$C$5:$C$3010),"TBD")</f>
        <v>TW205PBFO18.4848B</v>
      </c>
      <c r="C1324">
        <f>LEN(Query1[[#This Row],[CALCTRA Product Number]])</f>
        <v>17</v>
      </c>
      <c r="D1324" t="s">
        <v>4226</v>
      </c>
      <c r="E1324" t="s">
        <v>4231</v>
      </c>
      <c r="F1324" t="s">
        <v>356</v>
      </c>
      <c r="G1324" t="s">
        <v>374</v>
      </c>
      <c r="H1324" t="s">
        <v>386</v>
      </c>
      <c r="I1324" t="s">
        <v>376</v>
      </c>
      <c r="J1324" t="s">
        <v>388</v>
      </c>
      <c r="K1324" t="s">
        <v>155</v>
      </c>
      <c r="L1324" s="54">
        <f>_xlfn.IFNA(_xlfn.XLOOKUP(Query1[[#This Row],[Contract Line Item Number (CLIN)]],'CPA New w POF'!$B$5:$B$3010,'CPA New w POF'!$Q$5:$Q$3010),"TBD")</f>
        <v>136.12</v>
      </c>
    </row>
    <row r="1325" spans="1:12" x14ac:dyDescent="0.25">
      <c r="A1325" t="s">
        <v>4243</v>
      </c>
      <c r="B1325" t="str">
        <f>_xlfn.IFNA(_xlfn.XLOOKUP(Query1[[#This Row],[Contract Line Item Number (CLIN)]],'CPA New w POF'!$B$5:$B$3010,'CPA New w POF'!$C$5:$C$3010),"TBD")</f>
        <v>TW205PBFO18.4848C</v>
      </c>
      <c r="C1325">
        <f>LEN(Query1[[#This Row],[CALCTRA Product Number]])</f>
        <v>17</v>
      </c>
      <c r="D1325" t="s">
        <v>4226</v>
      </c>
      <c r="E1325" t="s">
        <v>4229</v>
      </c>
      <c r="F1325" t="s">
        <v>356</v>
      </c>
      <c r="G1325" t="s">
        <v>374</v>
      </c>
      <c r="H1325" t="s">
        <v>386</v>
      </c>
      <c r="I1325" t="s">
        <v>376</v>
      </c>
      <c r="J1325" t="s">
        <v>388</v>
      </c>
      <c r="K1325" t="s">
        <v>155</v>
      </c>
      <c r="L1325" s="54">
        <f>_xlfn.IFNA(_xlfn.XLOOKUP(Query1[[#This Row],[Contract Line Item Number (CLIN)]],'CPA New w POF'!$B$5:$B$3010,'CPA New w POF'!$Q$5:$Q$3010),"TBD")</f>
        <v>136.12</v>
      </c>
    </row>
    <row r="1326" spans="1:12" x14ac:dyDescent="0.25">
      <c r="A1326" t="s">
        <v>4244</v>
      </c>
      <c r="B1326" t="str">
        <f>_xlfn.IFNA(_xlfn.XLOOKUP(Query1[[#This Row],[Contract Line Item Number (CLIN)]],'CPA New w POF'!$B$5:$B$3010,'CPA New w POF'!$C$5:$C$3010),"TBD")</f>
        <v>TW205PBFO18.4848D</v>
      </c>
      <c r="C1326">
        <f>LEN(Query1[[#This Row],[CALCTRA Product Number]])</f>
        <v>17</v>
      </c>
      <c r="D1326" t="s">
        <v>4226</v>
      </c>
      <c r="E1326" t="s">
        <v>4235</v>
      </c>
      <c r="F1326" t="s">
        <v>356</v>
      </c>
      <c r="G1326" t="s">
        <v>374</v>
      </c>
      <c r="H1326" t="s">
        <v>386</v>
      </c>
      <c r="I1326" t="s">
        <v>376</v>
      </c>
      <c r="J1326" t="s">
        <v>388</v>
      </c>
      <c r="K1326" t="s">
        <v>155</v>
      </c>
      <c r="L1326" s="54">
        <f>_xlfn.IFNA(_xlfn.XLOOKUP(Query1[[#This Row],[Contract Line Item Number (CLIN)]],'CPA New w POF'!$B$5:$B$3010,'CPA New w POF'!$Q$5:$Q$3010),"TBD")</f>
        <v>136.12</v>
      </c>
    </row>
    <row r="1327" spans="1:12" x14ac:dyDescent="0.25">
      <c r="A1327" t="s">
        <v>4245</v>
      </c>
      <c r="B1327" t="str">
        <f>_xlfn.IFNA(_xlfn.XLOOKUP(Query1[[#This Row],[Contract Line Item Number (CLIN)]],'CPA New w POF'!$B$5:$B$3010,'CPA New w POF'!$C$5:$C$3010),"TBD")</f>
        <v>TW205PBFO18.4848E</v>
      </c>
      <c r="C1327">
        <f>LEN(Query1[[#This Row],[CALCTRA Product Number]])</f>
        <v>17</v>
      </c>
      <c r="D1327" t="s">
        <v>4226</v>
      </c>
      <c r="E1327" t="s">
        <v>4233</v>
      </c>
      <c r="F1327" t="s">
        <v>356</v>
      </c>
      <c r="G1327" t="s">
        <v>374</v>
      </c>
      <c r="H1327" t="s">
        <v>386</v>
      </c>
      <c r="I1327" t="s">
        <v>376</v>
      </c>
      <c r="J1327" t="s">
        <v>388</v>
      </c>
      <c r="K1327" t="s">
        <v>155</v>
      </c>
      <c r="L1327" s="54">
        <f>_xlfn.IFNA(_xlfn.XLOOKUP(Query1[[#This Row],[Contract Line Item Number (CLIN)]],'CPA New w POF'!$B$5:$B$3010,'CPA New w POF'!$Q$5:$Q$3010),"TBD")</f>
        <v>136.12</v>
      </c>
    </row>
    <row r="1328" spans="1:12" x14ac:dyDescent="0.25">
      <c r="A1328" t="s">
        <v>4279</v>
      </c>
      <c r="B1328" t="str">
        <f>_xlfn.IFNA(_xlfn.XLOOKUP(Query1[[#This Row],[Contract Line Item Number (CLIN)]],'CPA New w POF'!$B$5:$B$3010,'CPA New w POF'!$C$5:$C$3010),"TBD")</f>
        <v>TW207PFOB16.3636D</v>
      </c>
      <c r="C1328">
        <f>LEN(Query1[[#This Row],[CALCTRA Product Number]])</f>
        <v>17</v>
      </c>
      <c r="D1328" t="s">
        <v>4276</v>
      </c>
      <c r="E1328" t="s">
        <v>4264</v>
      </c>
      <c r="F1328" t="s">
        <v>356</v>
      </c>
      <c r="G1328" t="s">
        <v>380</v>
      </c>
      <c r="H1328" t="s">
        <v>386</v>
      </c>
      <c r="I1328" t="s">
        <v>376</v>
      </c>
      <c r="J1328" t="s">
        <v>381</v>
      </c>
      <c r="K1328" t="s">
        <v>155</v>
      </c>
      <c r="L1328" s="54">
        <f>_xlfn.IFNA(_xlfn.XLOOKUP(Query1[[#This Row],[Contract Line Item Number (CLIN)]],'CPA New w POF'!$B$5:$B$3010,'CPA New w POF'!$Q$5:$Q$3010),"TBD")</f>
        <v>74.900000000000006</v>
      </c>
    </row>
    <row r="1329" spans="1:12" x14ac:dyDescent="0.25">
      <c r="A1329" t="s">
        <v>4280</v>
      </c>
      <c r="B1329" t="str">
        <f>_xlfn.IFNA(_xlfn.XLOOKUP(Query1[[#This Row],[Contract Line Item Number (CLIN)]],'CPA New w POF'!$B$5:$B$3010,'CPA New w POF'!$C$5:$C$3010),"TBD")</f>
        <v>TW207PFOB16.3636E</v>
      </c>
      <c r="C1329">
        <f>LEN(Query1[[#This Row],[CALCTRA Product Number]])</f>
        <v>17</v>
      </c>
      <c r="D1329" t="s">
        <v>4276</v>
      </c>
      <c r="E1329" t="s">
        <v>4272</v>
      </c>
      <c r="F1329" t="s">
        <v>356</v>
      </c>
      <c r="G1329" t="s">
        <v>380</v>
      </c>
      <c r="H1329" t="s">
        <v>386</v>
      </c>
      <c r="I1329" t="s">
        <v>376</v>
      </c>
      <c r="J1329" t="s">
        <v>381</v>
      </c>
      <c r="K1329" t="s">
        <v>155</v>
      </c>
      <c r="L1329" s="54">
        <f>_xlfn.IFNA(_xlfn.XLOOKUP(Query1[[#This Row],[Contract Line Item Number (CLIN)]],'CPA New w POF'!$B$5:$B$3010,'CPA New w POF'!$Q$5:$Q$3010),"TBD")</f>
        <v>74.900000000000006</v>
      </c>
    </row>
    <row r="1330" spans="1:12" x14ac:dyDescent="0.25">
      <c r="A1330" t="s">
        <v>4281</v>
      </c>
      <c r="B1330" t="str">
        <f>_xlfn.IFNA(_xlfn.XLOOKUP(Query1[[#This Row],[Contract Line Item Number (CLIN)]],'CPA New w POF'!$B$5:$B$3010,'CPA New w POF'!$C$5:$C$3010),"TBD")</f>
        <v>TW207PFOB16.3636F</v>
      </c>
      <c r="C1330">
        <f>LEN(Query1[[#This Row],[CALCTRA Product Number]])</f>
        <v>17</v>
      </c>
      <c r="D1330" t="s">
        <v>4276</v>
      </c>
      <c r="E1330" t="s">
        <v>4268</v>
      </c>
      <c r="F1330" t="s">
        <v>356</v>
      </c>
      <c r="G1330" t="s">
        <v>380</v>
      </c>
      <c r="H1330" t="s">
        <v>386</v>
      </c>
      <c r="I1330" t="s">
        <v>376</v>
      </c>
      <c r="J1330" t="s">
        <v>381</v>
      </c>
      <c r="K1330" t="s">
        <v>155</v>
      </c>
      <c r="L1330" s="54">
        <f>_xlfn.IFNA(_xlfn.XLOOKUP(Query1[[#This Row],[Contract Line Item Number (CLIN)]],'CPA New w POF'!$B$5:$B$3010,'CPA New w POF'!$Q$5:$Q$3010),"TBD")</f>
        <v>74.900000000000006</v>
      </c>
    </row>
    <row r="1331" spans="1:12" x14ac:dyDescent="0.25">
      <c r="A1331" t="s">
        <v>4282</v>
      </c>
      <c r="B1331" t="str">
        <f>_xlfn.IFNA(_xlfn.XLOOKUP(Query1[[#This Row],[Contract Line Item Number (CLIN)]],'CPA New w POF'!$B$5:$B$3010,'CPA New w POF'!$C$5:$C$3010),"TBD")</f>
        <v>TW207PBFO18.4848D</v>
      </c>
      <c r="C1331">
        <f>LEN(Query1[[#This Row],[CALCTRA Product Number]])</f>
        <v>17</v>
      </c>
      <c r="D1331" t="s">
        <v>4276</v>
      </c>
      <c r="E1331" t="s">
        <v>4264</v>
      </c>
      <c r="F1331" t="s">
        <v>356</v>
      </c>
      <c r="G1331" t="s">
        <v>374</v>
      </c>
      <c r="H1331" t="s">
        <v>386</v>
      </c>
      <c r="I1331" t="s">
        <v>376</v>
      </c>
      <c r="J1331" t="s">
        <v>388</v>
      </c>
      <c r="K1331" t="s">
        <v>155</v>
      </c>
      <c r="L1331" s="54">
        <f>_xlfn.IFNA(_xlfn.XLOOKUP(Query1[[#This Row],[Contract Line Item Number (CLIN)]],'CPA New w POF'!$B$5:$B$3010,'CPA New w POF'!$Q$5:$Q$3010),"TBD")</f>
        <v>136.12</v>
      </c>
    </row>
    <row r="1332" spans="1:12" x14ac:dyDescent="0.25">
      <c r="A1332" t="s">
        <v>4283</v>
      </c>
      <c r="B1332" t="str">
        <f>_xlfn.IFNA(_xlfn.XLOOKUP(Query1[[#This Row],[Contract Line Item Number (CLIN)]],'CPA New w POF'!$B$5:$B$3010,'CPA New w POF'!$C$5:$C$3010),"TBD")</f>
        <v>TW207PFOB18.4848A</v>
      </c>
      <c r="C1332">
        <f>LEN(Query1[[#This Row],[CALCTRA Product Number]])</f>
        <v>17</v>
      </c>
      <c r="D1332" t="s">
        <v>4276</v>
      </c>
      <c r="E1332" t="s">
        <v>4272</v>
      </c>
      <c r="F1332" t="s">
        <v>356</v>
      </c>
      <c r="G1332" t="s">
        <v>374</v>
      </c>
      <c r="H1332" t="s">
        <v>386</v>
      </c>
      <c r="I1332" t="s">
        <v>376</v>
      </c>
      <c r="J1332" t="s">
        <v>388</v>
      </c>
      <c r="K1332" t="s">
        <v>155</v>
      </c>
      <c r="L1332" s="54">
        <f>_xlfn.IFNA(_xlfn.XLOOKUP(Query1[[#This Row],[Contract Line Item Number (CLIN)]],'CPA New w POF'!$B$5:$B$3010,'CPA New w POF'!$Q$5:$Q$3010),"TBD")</f>
        <v>136.12</v>
      </c>
    </row>
    <row r="1333" spans="1:12" x14ac:dyDescent="0.25">
      <c r="A1333" t="s">
        <v>4284</v>
      </c>
      <c r="B1333" t="str">
        <f>_xlfn.IFNA(_xlfn.XLOOKUP(Query1[[#This Row],[Contract Line Item Number (CLIN)]],'CPA New w POF'!$B$5:$B$3010,'CPA New w POF'!$C$5:$C$3010),"TBD")</f>
        <v>TW207PFOB18.4848B</v>
      </c>
      <c r="C1333">
        <f>LEN(Query1[[#This Row],[CALCTRA Product Number]])</f>
        <v>17</v>
      </c>
      <c r="D1333" t="s">
        <v>4276</v>
      </c>
      <c r="E1333" t="s">
        <v>4268</v>
      </c>
      <c r="F1333" t="s">
        <v>356</v>
      </c>
      <c r="G1333" t="s">
        <v>374</v>
      </c>
      <c r="H1333" t="s">
        <v>386</v>
      </c>
      <c r="I1333" t="s">
        <v>376</v>
      </c>
      <c r="J1333" t="s">
        <v>388</v>
      </c>
      <c r="K1333" t="s">
        <v>155</v>
      </c>
      <c r="L1333" s="54">
        <f>_xlfn.IFNA(_xlfn.XLOOKUP(Query1[[#This Row],[Contract Line Item Number (CLIN)]],'CPA New w POF'!$B$5:$B$3010,'CPA New w POF'!$Q$5:$Q$3010),"TBD")</f>
        <v>136.12</v>
      </c>
    </row>
    <row r="1334" spans="1:12" x14ac:dyDescent="0.25">
      <c r="A1334" t="s">
        <v>4285</v>
      </c>
      <c r="B1334" t="str">
        <f>_xlfn.IFNA(_xlfn.XLOOKUP(Query1[[#This Row],[Contract Line Item Number (CLIN)]],'CPA New w POF'!$B$5:$B$3010,'CPA New w POF'!$C$5:$C$3010),"TBD")</f>
        <v>TW20APBFY16.3030A</v>
      </c>
      <c r="C1334">
        <f>LEN(Query1[[#This Row],[CALCTRA Product Number]])</f>
        <v>17</v>
      </c>
      <c r="D1334" t="s">
        <v>4286</v>
      </c>
      <c r="E1334" t="s">
        <v>267</v>
      </c>
      <c r="F1334" t="s">
        <v>356</v>
      </c>
      <c r="G1334" t="s">
        <v>421</v>
      </c>
      <c r="H1334" t="s">
        <v>375</v>
      </c>
      <c r="I1334" t="s">
        <v>376</v>
      </c>
      <c r="J1334" t="s">
        <v>381</v>
      </c>
      <c r="K1334" t="s">
        <v>155</v>
      </c>
      <c r="L1334" s="54">
        <f>_xlfn.IFNA(_xlfn.XLOOKUP(Query1[[#This Row],[Contract Line Item Number (CLIN)]],'CPA New w POF'!$B$5:$B$3010,'CPA New w POF'!$Q$5:$Q$3010),"TBD")</f>
        <v>55.63</v>
      </c>
    </row>
    <row r="1335" spans="1:12" x14ac:dyDescent="0.25">
      <c r="A1335" t="s">
        <v>4287</v>
      </c>
      <c r="B1335" t="str">
        <f>_xlfn.IFNA(_xlfn.XLOOKUP(Query1[[#This Row],[Contract Line Item Number (CLIN)]],'CPA New w POF'!$B$5:$B$3010,'CPA New w POF'!$C$5:$C$3010),"TBD")</f>
        <v>TW20APBFY16.3640A</v>
      </c>
      <c r="C1335">
        <f>LEN(Query1[[#This Row],[CALCTRA Product Number]])</f>
        <v>17</v>
      </c>
      <c r="D1335" t="s">
        <v>4286</v>
      </c>
      <c r="E1335" t="s">
        <v>267</v>
      </c>
      <c r="F1335" t="s">
        <v>356</v>
      </c>
      <c r="G1335" t="s">
        <v>4288</v>
      </c>
      <c r="H1335" t="s">
        <v>375</v>
      </c>
      <c r="I1335" t="s">
        <v>376</v>
      </c>
      <c r="J1335" t="s">
        <v>381</v>
      </c>
      <c r="K1335" t="s">
        <v>155</v>
      </c>
      <c r="L1335" s="54">
        <f>_xlfn.IFNA(_xlfn.XLOOKUP(Query1[[#This Row],[Contract Line Item Number (CLIN)]],'CPA New w POF'!$B$5:$B$3010,'CPA New w POF'!$Q$5:$Q$3010),"TBD")</f>
        <v>87.37</v>
      </c>
    </row>
    <row r="1336" spans="1:12" x14ac:dyDescent="0.25">
      <c r="A1336" t="s">
        <v>4289</v>
      </c>
      <c r="B1336" t="str">
        <f>_xlfn.IFNA(_xlfn.XLOOKUP(Query1[[#This Row],[Contract Line Item Number (CLIN)]],'CPA New w POF'!$B$5:$B$3010,'CPA New w POF'!$C$5:$C$3010),"TBD")</f>
        <v>TW210PBFY16.3030A</v>
      </c>
      <c r="C1336">
        <f>LEN(Query1[[#This Row],[CALCTRA Product Number]])</f>
        <v>17</v>
      </c>
      <c r="D1336" t="s">
        <v>4290</v>
      </c>
      <c r="E1336" t="s">
        <v>4291</v>
      </c>
      <c r="F1336" t="s">
        <v>356</v>
      </c>
      <c r="G1336" t="s">
        <v>421</v>
      </c>
      <c r="H1336" t="s">
        <v>375</v>
      </c>
      <c r="I1336" t="s">
        <v>376</v>
      </c>
      <c r="J1336" t="s">
        <v>381</v>
      </c>
      <c r="K1336" t="s">
        <v>155</v>
      </c>
      <c r="L1336" s="54">
        <f>_xlfn.IFNA(_xlfn.XLOOKUP(Query1[[#This Row],[Contract Line Item Number (CLIN)]],'CPA New w POF'!$B$5:$B$3010,'CPA New w POF'!$Q$5:$Q$3010),"TBD")</f>
        <v>55.34</v>
      </c>
    </row>
    <row r="1337" spans="1:12" x14ac:dyDescent="0.25">
      <c r="A1337" t="s">
        <v>4292</v>
      </c>
      <c r="B1337" t="str">
        <f>_xlfn.IFNA(_xlfn.XLOOKUP(Query1[[#This Row],[Contract Line Item Number (CLIN)]],'CPA New w POF'!$B$5:$B$3010,'CPA New w POF'!$C$5:$C$3010),"TBD")</f>
        <v>TW210PBFY18.4848A</v>
      </c>
      <c r="C1337">
        <f>LEN(Query1[[#This Row],[CALCTRA Product Number]])</f>
        <v>17</v>
      </c>
      <c r="D1337" t="s">
        <v>4290</v>
      </c>
      <c r="E1337" t="s">
        <v>4291</v>
      </c>
      <c r="F1337" t="s">
        <v>356</v>
      </c>
      <c r="G1337" t="s">
        <v>374</v>
      </c>
      <c r="H1337" t="s">
        <v>375</v>
      </c>
      <c r="I1337" t="s">
        <v>376</v>
      </c>
      <c r="J1337" t="s">
        <v>388</v>
      </c>
      <c r="K1337" t="s">
        <v>155</v>
      </c>
      <c r="L1337" s="54">
        <f>_xlfn.IFNA(_xlfn.XLOOKUP(Query1[[#This Row],[Contract Line Item Number (CLIN)]],'CPA New w POF'!$B$5:$B$3010,'CPA New w POF'!$Q$5:$Q$3010),"TBD")</f>
        <v>140.65</v>
      </c>
    </row>
    <row r="1338" spans="1:12" x14ac:dyDescent="0.25">
      <c r="A1338" t="s">
        <v>4295</v>
      </c>
      <c r="B1338" t="str">
        <f>_xlfn.IFNA(_xlfn.XLOOKUP(Query1[[#This Row],[Contract Line Item Number (CLIN)]],'CPA New w POF'!$B$5:$B$3010,'CPA New w POF'!$C$5:$C$3010),"TBD")</f>
        <v>TW210PBFY16.3636A</v>
      </c>
      <c r="C1338">
        <f>LEN(Query1[[#This Row],[CALCTRA Product Number]])</f>
        <v>17</v>
      </c>
      <c r="D1338" t="s">
        <v>4290</v>
      </c>
      <c r="E1338" t="s">
        <v>4291</v>
      </c>
      <c r="F1338" t="s">
        <v>356</v>
      </c>
      <c r="G1338" t="s">
        <v>380</v>
      </c>
      <c r="H1338" t="s">
        <v>375</v>
      </c>
      <c r="I1338" t="s">
        <v>376</v>
      </c>
      <c r="J1338" t="s">
        <v>381</v>
      </c>
      <c r="K1338" t="s">
        <v>155</v>
      </c>
      <c r="L1338" s="54">
        <f>_xlfn.IFNA(_xlfn.XLOOKUP(Query1[[#This Row],[Contract Line Item Number (CLIN)]],'CPA New w POF'!$B$5:$B$3010,'CPA New w POF'!$Q$5:$Q$3010),"TBD")</f>
        <v>74.900000000000006</v>
      </c>
    </row>
    <row r="1339" spans="1:12" x14ac:dyDescent="0.25">
      <c r="A1339" t="s">
        <v>4299</v>
      </c>
      <c r="B1339" t="str">
        <f>_xlfn.IFNA(_xlfn.XLOOKUP(Query1[[#This Row],[Contract Line Item Number (CLIN)]],'CPA New w POF'!$B$5:$B$3010,'CPA New w POF'!$C$5:$C$3010),"TBD")</f>
        <v>TW211PBFY16.3636A</v>
      </c>
      <c r="C1339">
        <f>LEN(Query1[[#This Row],[CALCTRA Product Number]])</f>
        <v>17</v>
      </c>
      <c r="D1339" t="s">
        <v>4297</v>
      </c>
      <c r="E1339" t="s">
        <v>4298</v>
      </c>
      <c r="F1339" t="s">
        <v>356</v>
      </c>
      <c r="G1339" t="s">
        <v>380</v>
      </c>
      <c r="H1339" t="s">
        <v>375</v>
      </c>
      <c r="I1339" t="s">
        <v>376</v>
      </c>
      <c r="J1339" t="s">
        <v>381</v>
      </c>
      <c r="K1339" t="s">
        <v>155</v>
      </c>
      <c r="L1339" s="54">
        <f>_xlfn.IFNA(_xlfn.XLOOKUP(Query1[[#This Row],[Contract Line Item Number (CLIN)]],'CPA New w POF'!$B$5:$B$3010,'CPA New w POF'!$Q$5:$Q$3010),"TBD")</f>
        <v>74.900000000000006</v>
      </c>
    </row>
    <row r="1340" spans="1:12" x14ac:dyDescent="0.25">
      <c r="A1340" t="s">
        <v>4300</v>
      </c>
      <c r="B1340" t="str">
        <f>_xlfn.IFNA(_xlfn.XLOOKUP(Query1[[#This Row],[Contract Line Item Number (CLIN)]],'CPA New w POF'!$B$5:$B$3010,'CPA New w POF'!$C$5:$C$3010),"TBD")</f>
        <v>TW211PBFY18.4848A</v>
      </c>
      <c r="C1340">
        <f>LEN(Query1[[#This Row],[CALCTRA Product Number]])</f>
        <v>17</v>
      </c>
      <c r="D1340" t="s">
        <v>4297</v>
      </c>
      <c r="E1340" t="s">
        <v>4298</v>
      </c>
      <c r="F1340" t="s">
        <v>356</v>
      </c>
      <c r="G1340" t="s">
        <v>374</v>
      </c>
      <c r="H1340" t="s">
        <v>375</v>
      </c>
      <c r="I1340" t="s">
        <v>376</v>
      </c>
      <c r="J1340" t="s">
        <v>388</v>
      </c>
      <c r="K1340" t="s">
        <v>155</v>
      </c>
      <c r="L1340" s="54">
        <f>_xlfn.IFNA(_xlfn.XLOOKUP(Query1[[#This Row],[Contract Line Item Number (CLIN)]],'CPA New w POF'!$B$5:$B$3010,'CPA New w POF'!$Q$5:$Q$3010),"TBD")</f>
        <v>136.12</v>
      </c>
    </row>
    <row r="1341" spans="1:12" x14ac:dyDescent="0.25">
      <c r="A1341" t="s">
        <v>4303</v>
      </c>
      <c r="B1341" t="str">
        <f>_xlfn.IFNA(_xlfn.XLOOKUP(Query1[[#This Row],[Contract Line Item Number (CLIN)]],'CPA New w POF'!$B$5:$B$3010,'CPA New w POF'!$C$5:$C$3010),"TBD")</f>
        <v>TW211PBFY16.3636B</v>
      </c>
      <c r="C1341">
        <f>LEN(Query1[[#This Row],[CALCTRA Product Number]])</f>
        <v>17</v>
      </c>
      <c r="D1341" t="s">
        <v>4302</v>
      </c>
      <c r="E1341" t="s">
        <v>4304</v>
      </c>
      <c r="F1341" t="s">
        <v>356</v>
      </c>
      <c r="G1341" t="s">
        <v>380</v>
      </c>
      <c r="H1341" t="s">
        <v>375</v>
      </c>
      <c r="I1341" t="s">
        <v>376</v>
      </c>
      <c r="J1341" t="s">
        <v>381</v>
      </c>
      <c r="K1341" t="s">
        <v>155</v>
      </c>
      <c r="L1341" s="54">
        <f>_xlfn.IFNA(_xlfn.XLOOKUP(Query1[[#This Row],[Contract Line Item Number (CLIN)]],'CPA New w POF'!$B$5:$B$3010,'CPA New w POF'!$Q$5:$Q$3010),"TBD")</f>
        <v>74.900000000000006</v>
      </c>
    </row>
    <row r="1342" spans="1:12" x14ac:dyDescent="0.25">
      <c r="A1342" t="s">
        <v>4305</v>
      </c>
      <c r="B1342" t="str">
        <f>_xlfn.IFNA(_xlfn.XLOOKUP(Query1[[#This Row],[Contract Line Item Number (CLIN)]],'CPA New w POF'!$B$5:$B$3010,'CPA New w POF'!$C$5:$C$3010),"TBD")</f>
        <v>TW211PBFY18.4848B</v>
      </c>
      <c r="C1342">
        <f>LEN(Query1[[#This Row],[CALCTRA Product Number]])</f>
        <v>17</v>
      </c>
      <c r="D1342" t="s">
        <v>4302</v>
      </c>
      <c r="E1342" t="s">
        <v>4304</v>
      </c>
      <c r="F1342" t="s">
        <v>356</v>
      </c>
      <c r="G1342" t="s">
        <v>374</v>
      </c>
      <c r="H1342" t="s">
        <v>375</v>
      </c>
      <c r="I1342" t="s">
        <v>376</v>
      </c>
      <c r="J1342" t="s">
        <v>388</v>
      </c>
      <c r="K1342" t="s">
        <v>155</v>
      </c>
      <c r="L1342" s="54">
        <f>_xlfn.IFNA(_xlfn.XLOOKUP(Query1[[#This Row],[Contract Line Item Number (CLIN)]],'CPA New w POF'!$B$5:$B$3010,'CPA New w POF'!$Q$5:$Q$3010),"TBD")</f>
        <v>136.12</v>
      </c>
    </row>
    <row r="1343" spans="1:12" x14ac:dyDescent="0.25">
      <c r="A1343" t="s">
        <v>4309</v>
      </c>
      <c r="B1343" t="str">
        <f>_xlfn.IFNA(_xlfn.XLOOKUP(Query1[[#This Row],[Contract Line Item Number (CLIN)]],'CPA New w POF'!$B$5:$B$3010,'CPA New w POF'!$C$5:$C$3010),"TBD")</f>
        <v>TW212PBFY16.2424A</v>
      </c>
      <c r="C1343">
        <f>LEN(Query1[[#This Row],[CALCTRA Product Number]])</f>
        <v>17</v>
      </c>
      <c r="D1343" t="s">
        <v>4307</v>
      </c>
      <c r="E1343" t="s">
        <v>4308</v>
      </c>
      <c r="F1343" t="s">
        <v>356</v>
      </c>
      <c r="G1343" t="s">
        <v>741</v>
      </c>
      <c r="H1343" t="s">
        <v>375</v>
      </c>
      <c r="I1343" t="s">
        <v>376</v>
      </c>
      <c r="J1343" t="s">
        <v>381</v>
      </c>
      <c r="K1343" t="s">
        <v>155</v>
      </c>
      <c r="L1343" s="54">
        <f>_xlfn.IFNA(_xlfn.XLOOKUP(Query1[[#This Row],[Contract Line Item Number (CLIN)]],'CPA New w POF'!$B$5:$B$3010,'CPA New w POF'!$Q$5:$Q$3010),"TBD")</f>
        <v>36.36</v>
      </c>
    </row>
    <row r="1344" spans="1:12" x14ac:dyDescent="0.25">
      <c r="A1344" t="s">
        <v>4310</v>
      </c>
      <c r="B1344" t="str">
        <f>_xlfn.IFNA(_xlfn.XLOOKUP(Query1[[#This Row],[Contract Line Item Number (CLIN)]],'CPA New w POF'!$B$5:$B$3010,'CPA New w POF'!$C$5:$C$3010),"TBD")</f>
        <v>TW212PBFY16.3636A</v>
      </c>
      <c r="C1344">
        <f>LEN(Query1[[#This Row],[CALCTRA Product Number]])</f>
        <v>17</v>
      </c>
      <c r="D1344" t="s">
        <v>4307</v>
      </c>
      <c r="E1344" t="s">
        <v>4311</v>
      </c>
      <c r="F1344" t="s">
        <v>356</v>
      </c>
      <c r="G1344" t="s">
        <v>380</v>
      </c>
      <c r="H1344" t="s">
        <v>375</v>
      </c>
      <c r="I1344" t="s">
        <v>376</v>
      </c>
      <c r="J1344" t="s">
        <v>381</v>
      </c>
      <c r="K1344" t="s">
        <v>155</v>
      </c>
      <c r="L1344" s="54">
        <f>_xlfn.IFNA(_xlfn.XLOOKUP(Query1[[#This Row],[Contract Line Item Number (CLIN)]],'CPA New w POF'!$B$5:$B$3010,'CPA New w POF'!$Q$5:$Q$3010),"TBD")</f>
        <v>74.900000000000006</v>
      </c>
    </row>
    <row r="1345" spans="1:12" x14ac:dyDescent="0.25">
      <c r="A1345" t="s">
        <v>4312</v>
      </c>
      <c r="B1345" t="str">
        <f>_xlfn.IFNA(_xlfn.XLOOKUP(Query1[[#This Row],[Contract Line Item Number (CLIN)]],'CPA New w POF'!$B$5:$B$3010,'CPA New w POF'!$C$5:$C$3010),"TBD")</f>
        <v>TW212PBFY18.4848A</v>
      </c>
      <c r="C1345">
        <f>LEN(Query1[[#This Row],[CALCTRA Product Number]])</f>
        <v>17</v>
      </c>
      <c r="D1345" t="s">
        <v>4307</v>
      </c>
      <c r="E1345" t="s">
        <v>4308</v>
      </c>
      <c r="F1345" t="s">
        <v>356</v>
      </c>
      <c r="G1345" t="s">
        <v>374</v>
      </c>
      <c r="H1345" t="s">
        <v>375</v>
      </c>
      <c r="I1345" t="s">
        <v>376</v>
      </c>
      <c r="J1345" t="s">
        <v>388</v>
      </c>
      <c r="K1345" t="s">
        <v>155</v>
      </c>
      <c r="L1345" s="54">
        <f>_xlfn.IFNA(_xlfn.XLOOKUP(Query1[[#This Row],[Contract Line Item Number (CLIN)]],'CPA New w POF'!$B$5:$B$3010,'CPA New w POF'!$Q$5:$Q$3010),"TBD")</f>
        <v>136.12</v>
      </c>
    </row>
    <row r="1346" spans="1:12" x14ac:dyDescent="0.25">
      <c r="A1346" t="s">
        <v>4313</v>
      </c>
      <c r="B1346" t="str">
        <f>_xlfn.IFNA(_xlfn.XLOOKUP(Query1[[#This Row],[Contract Line Item Number (CLIN)]],'CPA New w POF'!$B$5:$B$3010,'CPA New w POF'!$C$5:$C$3010),"TBD")</f>
        <v>TW212PBFY18.4848B</v>
      </c>
      <c r="C1346">
        <f>LEN(Query1[[#This Row],[CALCTRA Product Number]])</f>
        <v>17</v>
      </c>
      <c r="D1346" t="s">
        <v>4307</v>
      </c>
      <c r="E1346" t="s">
        <v>4311</v>
      </c>
      <c r="F1346" t="s">
        <v>356</v>
      </c>
      <c r="G1346" t="s">
        <v>374</v>
      </c>
      <c r="H1346" t="s">
        <v>375</v>
      </c>
      <c r="I1346" t="s">
        <v>376</v>
      </c>
      <c r="J1346" t="s">
        <v>388</v>
      </c>
      <c r="K1346" t="s">
        <v>155</v>
      </c>
      <c r="L1346" s="54">
        <f>_xlfn.IFNA(_xlfn.XLOOKUP(Query1[[#This Row],[Contract Line Item Number (CLIN)]],'CPA New w POF'!$B$5:$B$3010,'CPA New w POF'!$Q$5:$Q$3010),"TBD")</f>
        <v>136.12</v>
      </c>
    </row>
    <row r="1347" spans="1:12" x14ac:dyDescent="0.25">
      <c r="A1347" t="s">
        <v>4321</v>
      </c>
      <c r="B1347" t="str">
        <f>_xlfn.IFNA(_xlfn.XLOOKUP(Query1[[#This Row],[Contract Line Item Number (CLIN)]],'CPA New w POF'!$B$5:$B$3010,'CPA New w POF'!$C$5:$C$3010),"TBD")</f>
        <v>TW213PBFY16.3636A</v>
      </c>
      <c r="C1347">
        <f>LEN(Query1[[#This Row],[CALCTRA Product Number]])</f>
        <v>17</v>
      </c>
      <c r="D1347" t="s">
        <v>4315</v>
      </c>
      <c r="E1347" t="s">
        <v>4316</v>
      </c>
      <c r="F1347" t="s">
        <v>356</v>
      </c>
      <c r="G1347" t="s">
        <v>380</v>
      </c>
      <c r="H1347" t="s">
        <v>375</v>
      </c>
      <c r="I1347" t="s">
        <v>376</v>
      </c>
      <c r="J1347" t="s">
        <v>381</v>
      </c>
      <c r="K1347" t="s">
        <v>155</v>
      </c>
      <c r="L1347" s="54">
        <f>_xlfn.IFNA(_xlfn.XLOOKUP(Query1[[#This Row],[Contract Line Item Number (CLIN)]],'CPA New w POF'!$B$5:$B$3010,'CPA New w POF'!$Q$5:$Q$3010),"TBD")</f>
        <v>74.900000000000006</v>
      </c>
    </row>
    <row r="1348" spans="1:12" x14ac:dyDescent="0.25">
      <c r="A1348" t="s">
        <v>4322</v>
      </c>
      <c r="B1348" t="str">
        <f>_xlfn.IFNA(_xlfn.XLOOKUP(Query1[[#This Row],[Contract Line Item Number (CLIN)]],'CPA New w POF'!$B$5:$B$3010,'CPA New w POF'!$C$5:$C$3010),"TBD")</f>
        <v>TW213PBFY16.3636B</v>
      </c>
      <c r="C1348">
        <f>LEN(Query1[[#This Row],[CALCTRA Product Number]])</f>
        <v>17</v>
      </c>
      <c r="D1348" t="s">
        <v>4315</v>
      </c>
      <c r="E1348" t="s">
        <v>4320</v>
      </c>
      <c r="F1348" t="s">
        <v>356</v>
      </c>
      <c r="G1348" t="s">
        <v>380</v>
      </c>
      <c r="H1348" t="s">
        <v>375</v>
      </c>
      <c r="I1348" t="s">
        <v>376</v>
      </c>
      <c r="J1348" t="s">
        <v>381</v>
      </c>
      <c r="K1348" t="s">
        <v>155</v>
      </c>
      <c r="L1348" s="54">
        <f>_xlfn.IFNA(_xlfn.XLOOKUP(Query1[[#This Row],[Contract Line Item Number (CLIN)]],'CPA New w POF'!$B$5:$B$3010,'CPA New w POF'!$Q$5:$Q$3010),"TBD")</f>
        <v>74.900000000000006</v>
      </c>
    </row>
    <row r="1349" spans="1:12" x14ac:dyDescent="0.25">
      <c r="A1349" t="s">
        <v>4323</v>
      </c>
      <c r="B1349" t="str">
        <f>_xlfn.IFNA(_xlfn.XLOOKUP(Query1[[#This Row],[Contract Line Item Number (CLIN)]],'CPA New w POF'!$B$5:$B$3010,'CPA New w POF'!$C$5:$C$3010),"TBD")</f>
        <v>TW213PBFY16.3636C</v>
      </c>
      <c r="C1349">
        <f>LEN(Query1[[#This Row],[CALCTRA Product Number]])</f>
        <v>17</v>
      </c>
      <c r="D1349" t="s">
        <v>4315</v>
      </c>
      <c r="E1349" t="s">
        <v>4318</v>
      </c>
      <c r="F1349" t="s">
        <v>356</v>
      </c>
      <c r="G1349" t="s">
        <v>380</v>
      </c>
      <c r="H1349" t="s">
        <v>375</v>
      </c>
      <c r="I1349" t="s">
        <v>376</v>
      </c>
      <c r="J1349" t="s">
        <v>381</v>
      </c>
      <c r="K1349" t="s">
        <v>155</v>
      </c>
      <c r="L1349" s="54">
        <f>_xlfn.IFNA(_xlfn.XLOOKUP(Query1[[#This Row],[Contract Line Item Number (CLIN)]],'CPA New w POF'!$B$5:$B$3010,'CPA New w POF'!$Q$5:$Q$3010),"TBD")</f>
        <v>74.900000000000006</v>
      </c>
    </row>
    <row r="1350" spans="1:12" x14ac:dyDescent="0.25">
      <c r="A1350" t="s">
        <v>4324</v>
      </c>
      <c r="B1350" t="str">
        <f>_xlfn.IFNA(_xlfn.XLOOKUP(Query1[[#This Row],[Contract Line Item Number (CLIN)]],'CPA New w POF'!$B$5:$B$3010,'CPA New w POF'!$C$5:$C$3010),"TBD")</f>
        <v>TW213PBFY18.4848A</v>
      </c>
      <c r="C1350">
        <f>LEN(Query1[[#This Row],[CALCTRA Product Number]])</f>
        <v>17</v>
      </c>
      <c r="D1350" t="s">
        <v>4315</v>
      </c>
      <c r="E1350" t="s">
        <v>4316</v>
      </c>
      <c r="F1350" t="s">
        <v>356</v>
      </c>
      <c r="G1350" t="s">
        <v>374</v>
      </c>
      <c r="H1350" t="s">
        <v>375</v>
      </c>
      <c r="I1350" t="s">
        <v>376</v>
      </c>
      <c r="J1350" t="s">
        <v>388</v>
      </c>
      <c r="K1350" t="s">
        <v>155</v>
      </c>
      <c r="L1350" s="54">
        <f>_xlfn.IFNA(_xlfn.XLOOKUP(Query1[[#This Row],[Contract Line Item Number (CLIN)]],'CPA New w POF'!$B$5:$B$3010,'CPA New w POF'!$Q$5:$Q$3010),"TBD")</f>
        <v>136.12</v>
      </c>
    </row>
    <row r="1351" spans="1:12" x14ac:dyDescent="0.25">
      <c r="A1351" t="s">
        <v>4325</v>
      </c>
      <c r="B1351" t="str">
        <f>_xlfn.IFNA(_xlfn.XLOOKUP(Query1[[#This Row],[Contract Line Item Number (CLIN)]],'CPA New w POF'!$B$5:$B$3010,'CPA New w POF'!$C$5:$C$3010),"TBD")</f>
        <v>TW213PBFY18.4848B</v>
      </c>
      <c r="C1351">
        <f>LEN(Query1[[#This Row],[CALCTRA Product Number]])</f>
        <v>17</v>
      </c>
      <c r="D1351" t="s">
        <v>4315</v>
      </c>
      <c r="E1351" t="s">
        <v>4320</v>
      </c>
      <c r="F1351" t="s">
        <v>356</v>
      </c>
      <c r="G1351" t="s">
        <v>374</v>
      </c>
      <c r="H1351" t="s">
        <v>375</v>
      </c>
      <c r="I1351" t="s">
        <v>376</v>
      </c>
      <c r="J1351" t="s">
        <v>388</v>
      </c>
      <c r="K1351" t="s">
        <v>155</v>
      </c>
      <c r="L1351" s="54">
        <f>_xlfn.IFNA(_xlfn.XLOOKUP(Query1[[#This Row],[Contract Line Item Number (CLIN)]],'CPA New w POF'!$B$5:$B$3010,'CPA New w POF'!$Q$5:$Q$3010),"TBD")</f>
        <v>136.12</v>
      </c>
    </row>
    <row r="1352" spans="1:12" x14ac:dyDescent="0.25">
      <c r="A1352" t="s">
        <v>4326</v>
      </c>
      <c r="B1352" t="str">
        <f>_xlfn.IFNA(_xlfn.XLOOKUP(Query1[[#This Row],[Contract Line Item Number (CLIN)]],'CPA New w POF'!$B$5:$B$3010,'CPA New w POF'!$C$5:$C$3010),"TBD")</f>
        <v>TW213PBFY18.4848C</v>
      </c>
      <c r="C1352">
        <f>LEN(Query1[[#This Row],[CALCTRA Product Number]])</f>
        <v>17</v>
      </c>
      <c r="D1352" t="s">
        <v>4315</v>
      </c>
      <c r="E1352" t="s">
        <v>4318</v>
      </c>
      <c r="F1352" t="s">
        <v>356</v>
      </c>
      <c r="G1352" t="s">
        <v>374</v>
      </c>
      <c r="H1352" t="s">
        <v>375</v>
      </c>
      <c r="I1352" t="s">
        <v>376</v>
      </c>
      <c r="J1352" t="s">
        <v>388</v>
      </c>
      <c r="K1352" t="s">
        <v>155</v>
      </c>
      <c r="L1352" s="54">
        <f>_xlfn.IFNA(_xlfn.XLOOKUP(Query1[[#This Row],[Contract Line Item Number (CLIN)]],'CPA New w POF'!$B$5:$B$3010,'CPA New w POF'!$Q$5:$Q$3010),"TBD")</f>
        <v>136.12</v>
      </c>
    </row>
    <row r="1353" spans="1:12" x14ac:dyDescent="0.25">
      <c r="A1353" t="s">
        <v>4327</v>
      </c>
      <c r="B1353" t="str">
        <f>_xlfn.IFNA(_xlfn.XLOOKUP(Query1[[#This Row],[Contract Line Item Number (CLIN)]],'CPA New w POF'!$B$5:$B$3010,'CPA New w POF'!$C$5:$C$3010),"TBD")</f>
        <v>TW214PBFY16.3618A</v>
      </c>
      <c r="C1353">
        <f>LEN(Query1[[#This Row],[CALCTRA Product Number]])</f>
        <v>17</v>
      </c>
      <c r="D1353" t="s">
        <v>4328</v>
      </c>
      <c r="E1353" t="s">
        <v>4329</v>
      </c>
      <c r="F1353" t="s">
        <v>356</v>
      </c>
      <c r="G1353" t="s">
        <v>966</v>
      </c>
      <c r="H1353" t="s">
        <v>375</v>
      </c>
      <c r="I1353" t="s">
        <v>376</v>
      </c>
      <c r="J1353" t="s">
        <v>381</v>
      </c>
      <c r="K1353" t="s">
        <v>155</v>
      </c>
      <c r="L1353" s="54">
        <f>_xlfn.IFNA(_xlfn.XLOOKUP(Query1[[#This Row],[Contract Line Item Number (CLIN)]],'CPA New w POF'!$B$5:$B$3010,'CPA New w POF'!$Q$5:$Q$3010),"TBD")</f>
        <v>39.76</v>
      </c>
    </row>
    <row r="1354" spans="1:12" x14ac:dyDescent="0.25">
      <c r="A1354" t="s">
        <v>4333</v>
      </c>
      <c r="B1354" t="str">
        <f>_xlfn.IFNA(_xlfn.XLOOKUP(Query1[[#This Row],[Contract Line Item Number (CLIN)]],'CPA New w POF'!$B$5:$B$3010,'CPA New w POF'!$C$5:$C$3010),"TBD")</f>
        <v>TW215PBFY16.3636A</v>
      </c>
      <c r="C1354">
        <f>LEN(Query1[[#This Row],[CALCTRA Product Number]])</f>
        <v>17</v>
      </c>
      <c r="D1354" t="s">
        <v>4331</v>
      </c>
      <c r="E1354" t="s">
        <v>4332</v>
      </c>
      <c r="F1354" t="s">
        <v>356</v>
      </c>
      <c r="G1354" t="s">
        <v>380</v>
      </c>
      <c r="H1354" t="s">
        <v>375</v>
      </c>
      <c r="I1354" t="s">
        <v>376</v>
      </c>
      <c r="J1354" t="s">
        <v>381</v>
      </c>
      <c r="K1354" t="s">
        <v>155</v>
      </c>
      <c r="L1354" s="54">
        <f>_xlfn.IFNA(_xlfn.XLOOKUP(Query1[[#This Row],[Contract Line Item Number (CLIN)]],'CPA New w POF'!$B$5:$B$3010,'CPA New w POF'!$Q$5:$Q$3010),"TBD")</f>
        <v>74.900000000000006</v>
      </c>
    </row>
    <row r="1355" spans="1:12" x14ac:dyDescent="0.25">
      <c r="A1355" t="s">
        <v>4334</v>
      </c>
      <c r="B1355" t="str">
        <f>_xlfn.IFNA(_xlfn.XLOOKUP(Query1[[#This Row],[Contract Line Item Number (CLIN)]],'CPA New w POF'!$B$5:$B$3010,'CPA New w POF'!$C$5:$C$3010),"TBD")</f>
        <v>TW215PBFY18.4848A</v>
      </c>
      <c r="C1355">
        <f>LEN(Query1[[#This Row],[CALCTRA Product Number]])</f>
        <v>17</v>
      </c>
      <c r="D1355" t="s">
        <v>4331</v>
      </c>
      <c r="E1355" t="s">
        <v>4332</v>
      </c>
      <c r="F1355" t="s">
        <v>356</v>
      </c>
      <c r="G1355" t="s">
        <v>374</v>
      </c>
      <c r="H1355" t="s">
        <v>375</v>
      </c>
      <c r="I1355" t="s">
        <v>376</v>
      </c>
      <c r="J1355" t="s">
        <v>388</v>
      </c>
      <c r="K1355" t="s">
        <v>155</v>
      </c>
      <c r="L1355" s="54">
        <f>_xlfn.IFNA(_xlfn.XLOOKUP(Query1[[#This Row],[Contract Line Item Number (CLIN)]],'CPA New w POF'!$B$5:$B$3010,'CPA New w POF'!$Q$5:$Q$3010),"TBD")</f>
        <v>136.12</v>
      </c>
    </row>
    <row r="1356" spans="1:12" x14ac:dyDescent="0.25">
      <c r="A1356" t="s">
        <v>4338</v>
      </c>
      <c r="B1356" t="str">
        <f>_xlfn.IFNA(_xlfn.XLOOKUP(Query1[[#This Row],[Contract Line Item Number (CLIN)]],'CPA New w POF'!$B$5:$B$3010,'CPA New w POF'!$C$5:$C$3010),"TBD")</f>
        <v>TW215PBFY16.3636B</v>
      </c>
      <c r="C1356">
        <f>LEN(Query1[[#This Row],[CALCTRA Product Number]])</f>
        <v>17</v>
      </c>
      <c r="D1356" t="s">
        <v>4336</v>
      </c>
      <c r="E1356" t="s">
        <v>4337</v>
      </c>
      <c r="F1356" t="s">
        <v>356</v>
      </c>
      <c r="G1356" t="s">
        <v>380</v>
      </c>
      <c r="H1356" t="s">
        <v>375</v>
      </c>
      <c r="I1356" t="s">
        <v>376</v>
      </c>
      <c r="J1356" t="s">
        <v>381</v>
      </c>
      <c r="K1356" t="s">
        <v>155</v>
      </c>
      <c r="L1356" s="54">
        <f>_xlfn.IFNA(_xlfn.XLOOKUP(Query1[[#This Row],[Contract Line Item Number (CLIN)]],'CPA New w POF'!$B$5:$B$3010,'CPA New w POF'!$Q$5:$Q$3010),"TBD")</f>
        <v>74.900000000000006</v>
      </c>
    </row>
    <row r="1357" spans="1:12" x14ac:dyDescent="0.25">
      <c r="A1357" t="s">
        <v>4339</v>
      </c>
      <c r="B1357" t="str">
        <f>_xlfn.IFNA(_xlfn.XLOOKUP(Query1[[#This Row],[Contract Line Item Number (CLIN)]],'CPA New w POF'!$B$5:$B$3010,'CPA New w POF'!$C$5:$C$3010),"TBD")</f>
        <v>TW215PBFY18.4848B</v>
      </c>
      <c r="C1357">
        <f>LEN(Query1[[#This Row],[CALCTRA Product Number]])</f>
        <v>17</v>
      </c>
      <c r="D1357" t="s">
        <v>4336</v>
      </c>
      <c r="E1357" t="s">
        <v>4337</v>
      </c>
      <c r="F1357" t="s">
        <v>356</v>
      </c>
      <c r="G1357" t="s">
        <v>374</v>
      </c>
      <c r="H1357" t="s">
        <v>375</v>
      </c>
      <c r="I1357" t="s">
        <v>376</v>
      </c>
      <c r="J1357" t="s">
        <v>388</v>
      </c>
      <c r="K1357" t="s">
        <v>155</v>
      </c>
      <c r="L1357" s="54">
        <f>_xlfn.IFNA(_xlfn.XLOOKUP(Query1[[#This Row],[Contract Line Item Number (CLIN)]],'CPA New w POF'!$B$5:$B$3010,'CPA New w POF'!$Q$5:$Q$3010),"TBD")</f>
        <v>136.12</v>
      </c>
    </row>
    <row r="1358" spans="1:12" x14ac:dyDescent="0.25">
      <c r="A1358" t="s">
        <v>4343</v>
      </c>
      <c r="B1358" t="str">
        <f>_xlfn.IFNA(_xlfn.XLOOKUP(Query1[[#This Row],[Contract Line Item Number (CLIN)]],'CPA New w POF'!$B$5:$B$3010,'CPA New w POF'!$C$5:$C$3010),"TBD")</f>
        <v>TW215PBFY16.3636C</v>
      </c>
      <c r="C1358">
        <f>LEN(Query1[[#This Row],[CALCTRA Product Number]])</f>
        <v>17</v>
      </c>
      <c r="D1358" t="s">
        <v>4341</v>
      </c>
      <c r="E1358" t="s">
        <v>4342</v>
      </c>
      <c r="F1358" t="s">
        <v>356</v>
      </c>
      <c r="G1358" t="s">
        <v>380</v>
      </c>
      <c r="H1358" t="s">
        <v>375</v>
      </c>
      <c r="I1358" t="s">
        <v>376</v>
      </c>
      <c r="J1358" t="s">
        <v>381</v>
      </c>
      <c r="K1358" t="s">
        <v>155</v>
      </c>
      <c r="L1358" s="54">
        <f>_xlfn.IFNA(_xlfn.XLOOKUP(Query1[[#This Row],[Contract Line Item Number (CLIN)]],'CPA New w POF'!$B$5:$B$3010,'CPA New w POF'!$Q$5:$Q$3010),"TBD")</f>
        <v>74.900000000000006</v>
      </c>
    </row>
    <row r="1359" spans="1:12" x14ac:dyDescent="0.25">
      <c r="A1359" t="s">
        <v>4344</v>
      </c>
      <c r="B1359" t="str">
        <f>_xlfn.IFNA(_xlfn.XLOOKUP(Query1[[#This Row],[Contract Line Item Number (CLIN)]],'CPA New w POF'!$B$5:$B$3010,'CPA New w POF'!$C$5:$C$3010),"TBD")</f>
        <v>TW215PBFY18.4848C</v>
      </c>
      <c r="C1359">
        <f>LEN(Query1[[#This Row],[CALCTRA Product Number]])</f>
        <v>17</v>
      </c>
      <c r="D1359" t="s">
        <v>4341</v>
      </c>
      <c r="E1359" t="s">
        <v>4342</v>
      </c>
      <c r="F1359" t="s">
        <v>356</v>
      </c>
      <c r="G1359" t="s">
        <v>374</v>
      </c>
      <c r="H1359" t="s">
        <v>375</v>
      </c>
      <c r="I1359" t="s">
        <v>376</v>
      </c>
      <c r="J1359" t="s">
        <v>388</v>
      </c>
      <c r="K1359" t="s">
        <v>155</v>
      </c>
      <c r="L1359" s="54">
        <f>_xlfn.IFNA(_xlfn.XLOOKUP(Query1[[#This Row],[Contract Line Item Number (CLIN)]],'CPA New w POF'!$B$5:$B$3010,'CPA New w POF'!$Q$5:$Q$3010),"TBD")</f>
        <v>136.12</v>
      </c>
    </row>
    <row r="1360" spans="1:12" x14ac:dyDescent="0.25">
      <c r="A1360" t="s">
        <v>4352</v>
      </c>
      <c r="B1360" t="str">
        <f>_xlfn.IFNA(_xlfn.XLOOKUP(Query1[[#This Row],[Contract Line Item Number (CLIN)]],'CPA New w POF'!$B$5:$B$3010,'CPA New w POF'!$C$5:$C$3010),"TBD")</f>
        <v>TW215PBFY16.3636D</v>
      </c>
      <c r="C1360">
        <f>LEN(Query1[[#This Row],[CALCTRA Product Number]])</f>
        <v>17</v>
      </c>
      <c r="D1360" t="s">
        <v>4346</v>
      </c>
      <c r="E1360" t="s">
        <v>4347</v>
      </c>
      <c r="F1360" t="s">
        <v>356</v>
      </c>
      <c r="G1360" t="s">
        <v>380</v>
      </c>
      <c r="H1360" t="s">
        <v>375</v>
      </c>
      <c r="I1360" t="s">
        <v>376</v>
      </c>
      <c r="J1360" t="s">
        <v>381</v>
      </c>
      <c r="K1360" t="s">
        <v>155</v>
      </c>
      <c r="L1360" s="54">
        <f>_xlfn.IFNA(_xlfn.XLOOKUP(Query1[[#This Row],[Contract Line Item Number (CLIN)]],'CPA New w POF'!$B$5:$B$3010,'CPA New w POF'!$Q$5:$Q$3010),"TBD")</f>
        <v>74.900000000000006</v>
      </c>
    </row>
    <row r="1361" spans="1:12" x14ac:dyDescent="0.25">
      <c r="A1361" t="s">
        <v>4353</v>
      </c>
      <c r="B1361" t="str">
        <f>_xlfn.IFNA(_xlfn.XLOOKUP(Query1[[#This Row],[Contract Line Item Number (CLIN)]],'CPA New w POF'!$B$5:$B$3010,'CPA New w POF'!$C$5:$C$3010),"TBD")</f>
        <v>TW215PBFY16.3636E</v>
      </c>
      <c r="C1361">
        <f>LEN(Query1[[#This Row],[CALCTRA Product Number]])</f>
        <v>17</v>
      </c>
      <c r="D1361" t="s">
        <v>4346</v>
      </c>
      <c r="E1361" t="s">
        <v>4351</v>
      </c>
      <c r="F1361" t="s">
        <v>356</v>
      </c>
      <c r="G1361" t="s">
        <v>380</v>
      </c>
      <c r="H1361" t="s">
        <v>375</v>
      </c>
      <c r="I1361" t="s">
        <v>376</v>
      </c>
      <c r="J1361" t="s">
        <v>381</v>
      </c>
      <c r="K1361" t="s">
        <v>155</v>
      </c>
      <c r="L1361" s="54">
        <f>_xlfn.IFNA(_xlfn.XLOOKUP(Query1[[#This Row],[Contract Line Item Number (CLIN)]],'CPA New w POF'!$B$5:$B$3010,'CPA New w POF'!$Q$5:$Q$3010),"TBD")</f>
        <v>74.900000000000006</v>
      </c>
    </row>
    <row r="1362" spans="1:12" x14ac:dyDescent="0.25">
      <c r="A1362" t="s">
        <v>4354</v>
      </c>
      <c r="B1362" t="str">
        <f>_xlfn.IFNA(_xlfn.XLOOKUP(Query1[[#This Row],[Contract Line Item Number (CLIN)]],'CPA New w POF'!$B$5:$B$3010,'CPA New w POF'!$C$5:$C$3010),"TBD")</f>
        <v>TW215PBFY16.3636F</v>
      </c>
      <c r="C1362">
        <f>LEN(Query1[[#This Row],[CALCTRA Product Number]])</f>
        <v>17</v>
      </c>
      <c r="D1362" t="s">
        <v>4346</v>
      </c>
      <c r="E1362" t="s">
        <v>4349</v>
      </c>
      <c r="F1362" t="s">
        <v>356</v>
      </c>
      <c r="G1362" t="s">
        <v>380</v>
      </c>
      <c r="H1362" t="s">
        <v>375</v>
      </c>
      <c r="I1362" t="s">
        <v>376</v>
      </c>
      <c r="J1362" t="s">
        <v>381</v>
      </c>
      <c r="K1362" t="s">
        <v>155</v>
      </c>
      <c r="L1362" s="54">
        <f>_xlfn.IFNA(_xlfn.XLOOKUP(Query1[[#This Row],[Contract Line Item Number (CLIN)]],'CPA New w POF'!$B$5:$B$3010,'CPA New w POF'!$Q$5:$Q$3010),"TBD")</f>
        <v>74.900000000000006</v>
      </c>
    </row>
    <row r="1363" spans="1:12" x14ac:dyDescent="0.25">
      <c r="A1363" t="s">
        <v>4355</v>
      </c>
      <c r="B1363" t="str">
        <f>_xlfn.IFNA(_xlfn.XLOOKUP(Query1[[#This Row],[Contract Line Item Number (CLIN)]],'CPA New w POF'!$B$5:$B$3010,'CPA New w POF'!$C$5:$C$3010),"TBD")</f>
        <v>TW215PBFY18.4848D</v>
      </c>
      <c r="C1363">
        <f>LEN(Query1[[#This Row],[CALCTRA Product Number]])</f>
        <v>17</v>
      </c>
      <c r="D1363" t="s">
        <v>4346</v>
      </c>
      <c r="E1363" t="s">
        <v>4347</v>
      </c>
      <c r="F1363" t="s">
        <v>356</v>
      </c>
      <c r="G1363" t="s">
        <v>374</v>
      </c>
      <c r="H1363" t="s">
        <v>375</v>
      </c>
      <c r="I1363" t="s">
        <v>376</v>
      </c>
      <c r="J1363" t="s">
        <v>388</v>
      </c>
      <c r="K1363" t="s">
        <v>155</v>
      </c>
      <c r="L1363" s="54">
        <f>_xlfn.IFNA(_xlfn.XLOOKUP(Query1[[#This Row],[Contract Line Item Number (CLIN)]],'CPA New w POF'!$B$5:$B$3010,'CPA New w POF'!$Q$5:$Q$3010),"TBD")</f>
        <v>136.12</v>
      </c>
    </row>
    <row r="1364" spans="1:12" x14ac:dyDescent="0.25">
      <c r="A1364" t="s">
        <v>4356</v>
      </c>
      <c r="B1364" t="str">
        <f>_xlfn.IFNA(_xlfn.XLOOKUP(Query1[[#This Row],[Contract Line Item Number (CLIN)]],'CPA New w POF'!$B$5:$B$3010,'CPA New w POF'!$C$5:$C$3010),"TBD")</f>
        <v>TW215PBFY18.4848E</v>
      </c>
      <c r="C1364">
        <f>LEN(Query1[[#This Row],[CALCTRA Product Number]])</f>
        <v>17</v>
      </c>
      <c r="D1364" t="s">
        <v>4346</v>
      </c>
      <c r="E1364" t="s">
        <v>4351</v>
      </c>
      <c r="F1364" t="s">
        <v>356</v>
      </c>
      <c r="G1364" t="s">
        <v>374</v>
      </c>
      <c r="H1364" t="s">
        <v>375</v>
      </c>
      <c r="I1364" t="s">
        <v>376</v>
      </c>
      <c r="J1364" t="s">
        <v>388</v>
      </c>
      <c r="K1364" t="s">
        <v>155</v>
      </c>
      <c r="L1364" s="54">
        <f>_xlfn.IFNA(_xlfn.XLOOKUP(Query1[[#This Row],[Contract Line Item Number (CLIN)]],'CPA New w POF'!$B$5:$B$3010,'CPA New w POF'!$Q$5:$Q$3010),"TBD")</f>
        <v>136.12</v>
      </c>
    </row>
    <row r="1365" spans="1:12" x14ac:dyDescent="0.25">
      <c r="A1365" t="s">
        <v>4357</v>
      </c>
      <c r="B1365" t="str">
        <f>_xlfn.IFNA(_xlfn.XLOOKUP(Query1[[#This Row],[Contract Line Item Number (CLIN)]],'CPA New w POF'!$B$5:$B$3010,'CPA New w POF'!$C$5:$C$3010),"TBD")</f>
        <v>TW215PBFY18.4848F</v>
      </c>
      <c r="C1365">
        <f>LEN(Query1[[#This Row],[CALCTRA Product Number]])</f>
        <v>17</v>
      </c>
      <c r="D1365" t="s">
        <v>4346</v>
      </c>
      <c r="E1365" t="s">
        <v>4349</v>
      </c>
      <c r="F1365" t="s">
        <v>356</v>
      </c>
      <c r="G1365" t="s">
        <v>374</v>
      </c>
      <c r="H1365" t="s">
        <v>375</v>
      </c>
      <c r="I1365" t="s">
        <v>376</v>
      </c>
      <c r="J1365" t="s">
        <v>388</v>
      </c>
      <c r="K1365" t="s">
        <v>155</v>
      </c>
      <c r="L1365" s="54">
        <f>_xlfn.IFNA(_xlfn.XLOOKUP(Query1[[#This Row],[Contract Line Item Number (CLIN)]],'CPA New w POF'!$B$5:$B$3010,'CPA New w POF'!$Q$5:$Q$3010),"TBD")</f>
        <v>136.12</v>
      </c>
    </row>
    <row r="1366" spans="1:12" x14ac:dyDescent="0.25">
      <c r="A1366" t="s">
        <v>4365</v>
      </c>
      <c r="B1366" t="str">
        <f>_xlfn.IFNA(_xlfn.XLOOKUP(Query1[[#This Row],[Contract Line Item Number (CLIN)]],'CPA New w POF'!$B$5:$B$3010,'CPA New w POF'!$C$5:$C$3010),"TBD")</f>
        <v>TW215PBFY16.3636G</v>
      </c>
      <c r="C1366">
        <f>LEN(Query1[[#This Row],[CALCTRA Product Number]])</f>
        <v>17</v>
      </c>
      <c r="D1366" t="s">
        <v>4359</v>
      </c>
      <c r="E1366" t="s">
        <v>4360</v>
      </c>
      <c r="F1366" t="s">
        <v>356</v>
      </c>
      <c r="G1366" t="s">
        <v>380</v>
      </c>
      <c r="H1366" t="s">
        <v>375</v>
      </c>
      <c r="I1366" t="s">
        <v>376</v>
      </c>
      <c r="J1366" t="s">
        <v>381</v>
      </c>
      <c r="K1366" t="s">
        <v>155</v>
      </c>
      <c r="L1366" s="54">
        <f>_xlfn.IFNA(_xlfn.XLOOKUP(Query1[[#This Row],[Contract Line Item Number (CLIN)]],'CPA New w POF'!$B$5:$B$3010,'CPA New w POF'!$Q$5:$Q$3010),"TBD")</f>
        <v>74.900000000000006</v>
      </c>
    </row>
    <row r="1367" spans="1:12" x14ac:dyDescent="0.25">
      <c r="A1367" t="s">
        <v>4366</v>
      </c>
      <c r="B1367" t="str">
        <f>_xlfn.IFNA(_xlfn.XLOOKUP(Query1[[#This Row],[Contract Line Item Number (CLIN)]],'CPA New w POF'!$B$5:$B$3010,'CPA New w POF'!$C$5:$C$3010),"TBD")</f>
        <v>TW215PBFY16.3636H</v>
      </c>
      <c r="C1367">
        <f>LEN(Query1[[#This Row],[CALCTRA Product Number]])</f>
        <v>17</v>
      </c>
      <c r="D1367" t="s">
        <v>4359</v>
      </c>
      <c r="E1367" t="s">
        <v>4364</v>
      </c>
      <c r="F1367" t="s">
        <v>356</v>
      </c>
      <c r="G1367" t="s">
        <v>380</v>
      </c>
      <c r="H1367" t="s">
        <v>375</v>
      </c>
      <c r="I1367" t="s">
        <v>376</v>
      </c>
      <c r="J1367" t="s">
        <v>381</v>
      </c>
      <c r="K1367" t="s">
        <v>155</v>
      </c>
      <c r="L1367" s="54">
        <f>_xlfn.IFNA(_xlfn.XLOOKUP(Query1[[#This Row],[Contract Line Item Number (CLIN)]],'CPA New w POF'!$B$5:$B$3010,'CPA New w POF'!$Q$5:$Q$3010),"TBD")</f>
        <v>74.900000000000006</v>
      </c>
    </row>
    <row r="1368" spans="1:12" x14ac:dyDescent="0.25">
      <c r="A1368" t="s">
        <v>4367</v>
      </c>
      <c r="B1368" t="str">
        <f>_xlfn.IFNA(_xlfn.XLOOKUP(Query1[[#This Row],[Contract Line Item Number (CLIN)]],'CPA New w POF'!$B$5:$B$3010,'CPA New w POF'!$C$5:$C$3010),"TBD")</f>
        <v>TW215PBFY16.3636I</v>
      </c>
      <c r="C1368">
        <f>LEN(Query1[[#This Row],[CALCTRA Product Number]])</f>
        <v>17</v>
      </c>
      <c r="D1368" t="s">
        <v>4359</v>
      </c>
      <c r="E1368" t="s">
        <v>4362</v>
      </c>
      <c r="F1368" t="s">
        <v>356</v>
      </c>
      <c r="G1368" t="s">
        <v>380</v>
      </c>
      <c r="H1368" t="s">
        <v>375</v>
      </c>
      <c r="I1368" t="s">
        <v>376</v>
      </c>
      <c r="J1368" t="s">
        <v>381</v>
      </c>
      <c r="K1368" t="s">
        <v>155</v>
      </c>
      <c r="L1368" s="54">
        <f>_xlfn.IFNA(_xlfn.XLOOKUP(Query1[[#This Row],[Contract Line Item Number (CLIN)]],'CPA New w POF'!$B$5:$B$3010,'CPA New w POF'!$Q$5:$Q$3010),"TBD")</f>
        <v>74.900000000000006</v>
      </c>
    </row>
    <row r="1369" spans="1:12" x14ac:dyDescent="0.25">
      <c r="A1369" t="s">
        <v>4368</v>
      </c>
      <c r="B1369" t="str">
        <f>_xlfn.IFNA(_xlfn.XLOOKUP(Query1[[#This Row],[Contract Line Item Number (CLIN)]],'CPA New w POF'!$B$5:$B$3010,'CPA New w POF'!$C$5:$C$3010),"TBD")</f>
        <v>TW215PBFY18.4848G</v>
      </c>
      <c r="C1369">
        <f>LEN(Query1[[#This Row],[CALCTRA Product Number]])</f>
        <v>17</v>
      </c>
      <c r="D1369" t="s">
        <v>4359</v>
      </c>
      <c r="E1369" t="s">
        <v>4360</v>
      </c>
      <c r="F1369" t="s">
        <v>356</v>
      </c>
      <c r="G1369" t="s">
        <v>374</v>
      </c>
      <c r="H1369" t="s">
        <v>375</v>
      </c>
      <c r="I1369" t="s">
        <v>376</v>
      </c>
      <c r="J1369" t="s">
        <v>388</v>
      </c>
      <c r="K1369" t="s">
        <v>155</v>
      </c>
      <c r="L1369" s="54">
        <f>_xlfn.IFNA(_xlfn.XLOOKUP(Query1[[#This Row],[Contract Line Item Number (CLIN)]],'CPA New w POF'!$B$5:$B$3010,'CPA New w POF'!$Q$5:$Q$3010),"TBD")</f>
        <v>136.12</v>
      </c>
    </row>
    <row r="1370" spans="1:12" x14ac:dyDescent="0.25">
      <c r="A1370" t="s">
        <v>4369</v>
      </c>
      <c r="B1370" t="str">
        <f>_xlfn.IFNA(_xlfn.XLOOKUP(Query1[[#This Row],[Contract Line Item Number (CLIN)]],'CPA New w POF'!$B$5:$B$3010,'CPA New w POF'!$C$5:$C$3010),"TBD")</f>
        <v>TW215PBFY18.4848H</v>
      </c>
      <c r="C1370">
        <f>LEN(Query1[[#This Row],[CALCTRA Product Number]])</f>
        <v>17</v>
      </c>
      <c r="D1370" t="s">
        <v>4359</v>
      </c>
      <c r="E1370" t="s">
        <v>4364</v>
      </c>
      <c r="F1370" t="s">
        <v>356</v>
      </c>
      <c r="G1370" t="s">
        <v>374</v>
      </c>
      <c r="H1370" t="s">
        <v>375</v>
      </c>
      <c r="I1370" t="s">
        <v>376</v>
      </c>
      <c r="J1370" t="s">
        <v>388</v>
      </c>
      <c r="K1370" t="s">
        <v>155</v>
      </c>
      <c r="L1370" s="54">
        <f>_xlfn.IFNA(_xlfn.XLOOKUP(Query1[[#This Row],[Contract Line Item Number (CLIN)]],'CPA New w POF'!$B$5:$B$3010,'CPA New w POF'!$Q$5:$Q$3010),"TBD")</f>
        <v>136.12</v>
      </c>
    </row>
    <row r="1371" spans="1:12" x14ac:dyDescent="0.25">
      <c r="A1371" t="s">
        <v>4370</v>
      </c>
      <c r="B1371" t="str">
        <f>_xlfn.IFNA(_xlfn.XLOOKUP(Query1[[#This Row],[Contract Line Item Number (CLIN)]],'CPA New w POF'!$B$5:$B$3010,'CPA New w POF'!$C$5:$C$3010),"TBD")</f>
        <v>TW215PBFY18.4848I</v>
      </c>
      <c r="C1371">
        <f>LEN(Query1[[#This Row],[CALCTRA Product Number]])</f>
        <v>17</v>
      </c>
      <c r="D1371" t="s">
        <v>4359</v>
      </c>
      <c r="E1371" t="s">
        <v>4362</v>
      </c>
      <c r="F1371" t="s">
        <v>356</v>
      </c>
      <c r="G1371" t="s">
        <v>374</v>
      </c>
      <c r="H1371" t="s">
        <v>375</v>
      </c>
      <c r="I1371" t="s">
        <v>376</v>
      </c>
      <c r="J1371" t="s">
        <v>388</v>
      </c>
      <c r="K1371" t="s">
        <v>155</v>
      </c>
      <c r="L1371" s="54">
        <f>_xlfn.IFNA(_xlfn.XLOOKUP(Query1[[#This Row],[Contract Line Item Number (CLIN)]],'CPA New w POF'!$B$5:$B$3010,'CPA New w POF'!$Q$5:$Q$3010),"TBD")</f>
        <v>136.12</v>
      </c>
    </row>
    <row r="1372" spans="1:12" x14ac:dyDescent="0.25">
      <c r="A1372" t="s">
        <v>4374</v>
      </c>
      <c r="B1372" t="str">
        <f>_xlfn.IFNA(_xlfn.XLOOKUP(Query1[[#This Row],[Contract Line Item Number (CLIN)]],'CPA New w POF'!$B$5:$B$3010,'CPA New w POF'!$C$5:$C$3010),"TBD")</f>
        <v>TW216PBFY16.3636A</v>
      </c>
      <c r="C1372">
        <f>LEN(Query1[[#This Row],[CALCTRA Product Number]])</f>
        <v>17</v>
      </c>
      <c r="D1372" t="s">
        <v>4372</v>
      </c>
      <c r="E1372" t="s">
        <v>4373</v>
      </c>
      <c r="F1372" t="s">
        <v>356</v>
      </c>
      <c r="G1372" t="s">
        <v>380</v>
      </c>
      <c r="H1372" t="s">
        <v>375</v>
      </c>
      <c r="I1372" t="s">
        <v>376</v>
      </c>
      <c r="J1372" t="s">
        <v>381</v>
      </c>
      <c r="K1372" t="s">
        <v>155</v>
      </c>
      <c r="L1372" s="54">
        <f>_xlfn.IFNA(_xlfn.XLOOKUP(Query1[[#This Row],[Contract Line Item Number (CLIN)]],'CPA New w POF'!$B$5:$B$3010,'CPA New w POF'!$Q$5:$Q$3010),"TBD")</f>
        <v>74.900000000000006</v>
      </c>
    </row>
    <row r="1373" spans="1:12" x14ac:dyDescent="0.25">
      <c r="A1373" t="s">
        <v>4375</v>
      </c>
      <c r="B1373" t="str">
        <f>_xlfn.IFNA(_xlfn.XLOOKUP(Query1[[#This Row],[Contract Line Item Number (CLIN)]],'CPA New w POF'!$B$5:$B$3010,'CPA New w POF'!$C$5:$C$3010),"TBD")</f>
        <v>TW216PBFY18.4848A</v>
      </c>
      <c r="C1373">
        <f>LEN(Query1[[#This Row],[CALCTRA Product Number]])</f>
        <v>17</v>
      </c>
      <c r="D1373" t="s">
        <v>4372</v>
      </c>
      <c r="E1373" t="s">
        <v>4373</v>
      </c>
      <c r="F1373" t="s">
        <v>356</v>
      </c>
      <c r="G1373" t="s">
        <v>374</v>
      </c>
      <c r="H1373" t="s">
        <v>375</v>
      </c>
      <c r="I1373" t="s">
        <v>376</v>
      </c>
      <c r="J1373" t="s">
        <v>388</v>
      </c>
      <c r="K1373" t="s">
        <v>155</v>
      </c>
      <c r="L1373" s="54">
        <f>_xlfn.IFNA(_xlfn.XLOOKUP(Query1[[#This Row],[Contract Line Item Number (CLIN)]],'CPA New w POF'!$B$5:$B$3010,'CPA New w POF'!$Q$5:$Q$3010),"TBD")</f>
        <v>136.12</v>
      </c>
    </row>
    <row r="1374" spans="1:12" x14ac:dyDescent="0.25">
      <c r="A1374" t="s">
        <v>4379</v>
      </c>
      <c r="B1374" t="str">
        <f>_xlfn.IFNA(_xlfn.XLOOKUP(Query1[[#This Row],[Contract Line Item Number (CLIN)]],'CPA New w POF'!$B$5:$B$3010,'CPA New w POF'!$C$5:$C$3010),"TBD")</f>
        <v>TW217PBFY16.3636A</v>
      </c>
      <c r="C1374">
        <f>LEN(Query1[[#This Row],[CALCTRA Product Number]])</f>
        <v>17</v>
      </c>
      <c r="D1374" t="s">
        <v>4377</v>
      </c>
      <c r="E1374" t="s">
        <v>4378</v>
      </c>
      <c r="F1374" t="s">
        <v>356</v>
      </c>
      <c r="G1374" t="s">
        <v>380</v>
      </c>
      <c r="H1374" t="s">
        <v>375</v>
      </c>
      <c r="I1374" t="s">
        <v>376</v>
      </c>
      <c r="J1374" t="s">
        <v>381</v>
      </c>
      <c r="K1374" t="s">
        <v>155</v>
      </c>
      <c r="L1374" s="54">
        <f>_xlfn.IFNA(_xlfn.XLOOKUP(Query1[[#This Row],[Contract Line Item Number (CLIN)]],'CPA New w POF'!$B$5:$B$3010,'CPA New w POF'!$Q$5:$Q$3010),"TBD")</f>
        <v>74.900000000000006</v>
      </c>
    </row>
    <row r="1375" spans="1:12" x14ac:dyDescent="0.25">
      <c r="A1375" t="s">
        <v>4380</v>
      </c>
      <c r="B1375" t="str">
        <f>_xlfn.IFNA(_xlfn.XLOOKUP(Query1[[#This Row],[Contract Line Item Number (CLIN)]],'CPA New w POF'!$B$5:$B$3010,'CPA New w POF'!$C$5:$C$3010),"TBD")</f>
        <v>TW217PBFY18.4848A</v>
      </c>
      <c r="C1375">
        <f>LEN(Query1[[#This Row],[CALCTRA Product Number]])</f>
        <v>17</v>
      </c>
      <c r="D1375" t="s">
        <v>4377</v>
      </c>
      <c r="E1375" t="s">
        <v>4378</v>
      </c>
      <c r="F1375" t="s">
        <v>356</v>
      </c>
      <c r="G1375" t="s">
        <v>374</v>
      </c>
      <c r="H1375" t="s">
        <v>375</v>
      </c>
      <c r="I1375" t="s">
        <v>376</v>
      </c>
      <c r="J1375" t="s">
        <v>388</v>
      </c>
      <c r="K1375" t="s">
        <v>155</v>
      </c>
      <c r="L1375" s="54">
        <f>_xlfn.IFNA(_xlfn.XLOOKUP(Query1[[#This Row],[Contract Line Item Number (CLIN)]],'CPA New w POF'!$B$5:$B$3010,'CPA New w POF'!$Q$5:$Q$3010),"TBD")</f>
        <v>136.12</v>
      </c>
    </row>
    <row r="1376" spans="1:12" x14ac:dyDescent="0.25">
      <c r="A1376" t="s">
        <v>4384</v>
      </c>
      <c r="B1376" t="str">
        <f>_xlfn.IFNA(_xlfn.XLOOKUP(Query1[[#This Row],[Contract Line Item Number (CLIN)]],'CPA New w POF'!$B$5:$B$3010,'CPA New w POF'!$C$5:$C$3010),"TBD")</f>
        <v>TW218PBFY16.3636A</v>
      </c>
      <c r="C1376">
        <f>LEN(Query1[[#This Row],[CALCTRA Product Number]])</f>
        <v>17</v>
      </c>
      <c r="D1376" t="s">
        <v>4382</v>
      </c>
      <c r="E1376" t="s">
        <v>4383</v>
      </c>
      <c r="F1376" t="s">
        <v>356</v>
      </c>
      <c r="G1376" t="s">
        <v>380</v>
      </c>
      <c r="H1376" t="s">
        <v>375</v>
      </c>
      <c r="I1376" t="s">
        <v>376</v>
      </c>
      <c r="J1376" t="s">
        <v>381</v>
      </c>
      <c r="K1376" t="s">
        <v>155</v>
      </c>
      <c r="L1376" s="54">
        <f>_xlfn.IFNA(_xlfn.XLOOKUP(Query1[[#This Row],[Contract Line Item Number (CLIN)]],'CPA New w POF'!$B$5:$B$3010,'CPA New w POF'!$Q$5:$Q$3010),"TBD")</f>
        <v>74.900000000000006</v>
      </c>
    </row>
    <row r="1377" spans="1:12" x14ac:dyDescent="0.25">
      <c r="A1377" t="s">
        <v>4385</v>
      </c>
      <c r="B1377" t="str">
        <f>_xlfn.IFNA(_xlfn.XLOOKUP(Query1[[#This Row],[Contract Line Item Number (CLIN)]],'CPA New w POF'!$B$5:$B$3010,'CPA New w POF'!$C$5:$C$3010),"TBD")</f>
        <v>TW218PBFY18.4848A</v>
      </c>
      <c r="C1377">
        <f>LEN(Query1[[#This Row],[CALCTRA Product Number]])</f>
        <v>17</v>
      </c>
      <c r="D1377" t="s">
        <v>4382</v>
      </c>
      <c r="E1377" t="s">
        <v>4383</v>
      </c>
      <c r="F1377" t="s">
        <v>356</v>
      </c>
      <c r="G1377" t="s">
        <v>374</v>
      </c>
      <c r="H1377" t="s">
        <v>375</v>
      </c>
      <c r="I1377" t="s">
        <v>376</v>
      </c>
      <c r="J1377" t="s">
        <v>388</v>
      </c>
      <c r="K1377" t="s">
        <v>155</v>
      </c>
      <c r="L1377" s="54">
        <f>_xlfn.IFNA(_xlfn.XLOOKUP(Query1[[#This Row],[Contract Line Item Number (CLIN)]],'CPA New w POF'!$B$5:$B$3010,'CPA New w POF'!$Q$5:$Q$3010),"TBD")</f>
        <v>136.12</v>
      </c>
    </row>
    <row r="1378" spans="1:12" x14ac:dyDescent="0.25">
      <c r="A1378" t="s">
        <v>4386</v>
      </c>
      <c r="B1378" t="str">
        <f>_xlfn.IFNA(_xlfn.XLOOKUP(Query1[[#This Row],[Contract Line Item Number (CLIN)]],'CPA New w POF'!$B$5:$B$3010,'CPA New w POF'!$C$5:$C$3010),"TBD")</f>
        <v>TW220PBFY18.4848A</v>
      </c>
      <c r="C1378">
        <f>LEN(Query1[[#This Row],[CALCTRA Product Number]])</f>
        <v>17</v>
      </c>
      <c r="D1378" t="s">
        <v>4387</v>
      </c>
      <c r="E1378" t="s">
        <v>4388</v>
      </c>
      <c r="F1378" t="s">
        <v>356</v>
      </c>
      <c r="G1378" t="s">
        <v>374</v>
      </c>
      <c r="H1378" t="s">
        <v>375</v>
      </c>
      <c r="I1378" t="s">
        <v>376</v>
      </c>
      <c r="J1378" t="s">
        <v>388</v>
      </c>
      <c r="K1378" t="s">
        <v>155</v>
      </c>
      <c r="L1378" s="54">
        <f>_xlfn.IFNA(_xlfn.XLOOKUP(Query1[[#This Row],[Contract Line Item Number (CLIN)]],'CPA New w POF'!$B$5:$B$3010,'CPA New w POF'!$Q$5:$Q$3010),"TBD")</f>
        <v>140.65</v>
      </c>
    </row>
    <row r="1379" spans="1:12" x14ac:dyDescent="0.25">
      <c r="A1379" t="s">
        <v>4392</v>
      </c>
      <c r="B1379" t="str">
        <f>_xlfn.IFNA(_xlfn.XLOOKUP(Query1[[#This Row],[Contract Line Item Number (CLIN)]],'CPA New w POF'!$B$5:$B$3010,'CPA New w POF'!$C$5:$C$3010),"TBD")</f>
        <v>TW220PBFY16.3030A</v>
      </c>
      <c r="C1379">
        <f>LEN(Query1[[#This Row],[CALCTRA Product Number]])</f>
        <v>17</v>
      </c>
      <c r="D1379" t="s">
        <v>4387</v>
      </c>
      <c r="E1379" t="s">
        <v>4390</v>
      </c>
      <c r="F1379" t="s">
        <v>356</v>
      </c>
      <c r="G1379" t="s">
        <v>421</v>
      </c>
      <c r="H1379" t="s">
        <v>375</v>
      </c>
      <c r="I1379" t="s">
        <v>376</v>
      </c>
      <c r="J1379" t="s">
        <v>381</v>
      </c>
      <c r="K1379" t="s">
        <v>155</v>
      </c>
      <c r="L1379" s="54">
        <f>_xlfn.IFNA(_xlfn.XLOOKUP(Query1[[#This Row],[Contract Line Item Number (CLIN)]],'CPA New w POF'!$B$5:$B$3010,'CPA New w POF'!$Q$5:$Q$3010),"TBD")</f>
        <v>55.63</v>
      </c>
    </row>
    <row r="1380" spans="1:12" x14ac:dyDescent="0.25">
      <c r="A1380" t="s">
        <v>4393</v>
      </c>
      <c r="B1380" t="str">
        <f>_xlfn.IFNA(_xlfn.XLOOKUP(Query1[[#This Row],[Contract Line Item Number (CLIN)]],'CPA New w POF'!$B$5:$B$3010,'CPA New w POF'!$C$5:$C$3010),"TBD")</f>
        <v>TW220PBFY16.3636A</v>
      </c>
      <c r="C1380">
        <f>LEN(Query1[[#This Row],[CALCTRA Product Number]])</f>
        <v>17</v>
      </c>
      <c r="D1380" t="s">
        <v>4387</v>
      </c>
      <c r="E1380" t="s">
        <v>4390</v>
      </c>
      <c r="F1380" t="s">
        <v>356</v>
      </c>
      <c r="G1380" t="s">
        <v>380</v>
      </c>
      <c r="H1380" t="s">
        <v>375</v>
      </c>
      <c r="I1380" t="s">
        <v>376</v>
      </c>
      <c r="J1380" t="s">
        <v>381</v>
      </c>
      <c r="K1380" t="s">
        <v>155</v>
      </c>
      <c r="L1380" s="54">
        <f>_xlfn.IFNA(_xlfn.XLOOKUP(Query1[[#This Row],[Contract Line Item Number (CLIN)]],'CPA New w POF'!$B$5:$B$3010,'CPA New w POF'!$Q$5:$Q$3010),"TBD")</f>
        <v>74.900000000000006</v>
      </c>
    </row>
    <row r="1381" spans="1:12" x14ac:dyDescent="0.25">
      <c r="A1381" t="s">
        <v>4397</v>
      </c>
      <c r="B1381" t="str">
        <f>_xlfn.IFNA(_xlfn.XLOOKUP(Query1[[#This Row],[Contract Line Item Number (CLIN)]],'CPA New w POF'!$B$5:$B$3010,'CPA New w POF'!$C$5:$C$3010),"TBD")</f>
        <v>TW221PBFY16.3636A</v>
      </c>
      <c r="C1381">
        <f>LEN(Query1[[#This Row],[CALCTRA Product Number]])</f>
        <v>17</v>
      </c>
      <c r="D1381" t="s">
        <v>4395</v>
      </c>
      <c r="E1381" t="s">
        <v>4396</v>
      </c>
      <c r="F1381" t="s">
        <v>356</v>
      </c>
      <c r="G1381" t="s">
        <v>380</v>
      </c>
      <c r="H1381" t="s">
        <v>375</v>
      </c>
      <c r="I1381" t="s">
        <v>376</v>
      </c>
      <c r="J1381" t="s">
        <v>381</v>
      </c>
      <c r="K1381" t="s">
        <v>155</v>
      </c>
      <c r="L1381" s="54">
        <f>_xlfn.IFNA(_xlfn.XLOOKUP(Query1[[#This Row],[Contract Line Item Number (CLIN)]],'CPA New w POF'!$B$5:$B$3010,'CPA New w POF'!$Q$5:$Q$3010),"TBD")</f>
        <v>74.900000000000006</v>
      </c>
    </row>
    <row r="1382" spans="1:12" x14ac:dyDescent="0.25">
      <c r="A1382" t="s">
        <v>4398</v>
      </c>
      <c r="B1382" t="str">
        <f>_xlfn.IFNA(_xlfn.XLOOKUP(Query1[[#This Row],[Contract Line Item Number (CLIN)]],'CPA New w POF'!$B$5:$B$3010,'CPA New w POF'!$C$5:$C$3010),"TBD")</f>
        <v>TW221PBFY18.4848A</v>
      </c>
      <c r="C1382">
        <f>LEN(Query1[[#This Row],[CALCTRA Product Number]])</f>
        <v>17</v>
      </c>
      <c r="D1382" t="s">
        <v>4395</v>
      </c>
      <c r="E1382" t="s">
        <v>4396</v>
      </c>
      <c r="F1382" t="s">
        <v>356</v>
      </c>
      <c r="G1382" t="s">
        <v>374</v>
      </c>
      <c r="H1382" t="s">
        <v>375</v>
      </c>
      <c r="I1382" t="s">
        <v>376</v>
      </c>
      <c r="J1382" t="s">
        <v>388</v>
      </c>
      <c r="K1382" t="s">
        <v>155</v>
      </c>
      <c r="L1382" s="54">
        <f>_xlfn.IFNA(_xlfn.XLOOKUP(Query1[[#This Row],[Contract Line Item Number (CLIN)]],'CPA New w POF'!$B$5:$B$3010,'CPA New w POF'!$Q$5:$Q$3010),"TBD")</f>
        <v>136.12</v>
      </c>
    </row>
    <row r="1383" spans="1:12" x14ac:dyDescent="0.25">
      <c r="A1383" t="s">
        <v>4402</v>
      </c>
      <c r="B1383" t="str">
        <f>_xlfn.IFNA(_xlfn.XLOOKUP(Query1[[#This Row],[Contract Line Item Number (CLIN)]],'CPA New w POF'!$B$5:$B$3010,'CPA New w POF'!$C$5:$C$3010),"TBD")</f>
        <v>TW223PBFY16.4236A</v>
      </c>
      <c r="C1383">
        <f>LEN(Query1[[#This Row],[CALCTRA Product Number]])</f>
        <v>17</v>
      </c>
      <c r="D1383" t="s">
        <v>4400</v>
      </c>
      <c r="E1383" t="s">
        <v>4401</v>
      </c>
      <c r="F1383" t="s">
        <v>356</v>
      </c>
      <c r="G1383" t="s">
        <v>2288</v>
      </c>
      <c r="H1383" t="s">
        <v>375</v>
      </c>
      <c r="I1383" t="s">
        <v>376</v>
      </c>
      <c r="J1383" t="s">
        <v>381</v>
      </c>
      <c r="K1383" t="s">
        <v>155</v>
      </c>
      <c r="L1383" s="54">
        <f>_xlfn.IFNA(_xlfn.XLOOKUP(Query1[[#This Row],[Contract Line Item Number (CLIN)]],'CPA New w POF'!$B$5:$B$3010,'CPA New w POF'!$Q$5:$Q$3010),"TBD")</f>
        <v>87.37</v>
      </c>
    </row>
    <row r="1384" spans="1:12" x14ac:dyDescent="0.25">
      <c r="A1384" t="s">
        <v>4403</v>
      </c>
      <c r="B1384" t="str">
        <f>_xlfn.IFNA(_xlfn.XLOOKUP(Query1[[#This Row],[Contract Line Item Number (CLIN)]],'CPA New w POF'!$B$5:$B$3010,'CPA New w POF'!$C$5:$C$3010),"TBD")</f>
        <v>TW230PBFY16.3030A</v>
      </c>
      <c r="C1384">
        <f>LEN(Query1[[#This Row],[CALCTRA Product Number]])</f>
        <v>17</v>
      </c>
      <c r="D1384" t="s">
        <v>4404</v>
      </c>
      <c r="E1384" t="s">
        <v>4405</v>
      </c>
      <c r="F1384" t="s">
        <v>356</v>
      </c>
      <c r="G1384" t="s">
        <v>421</v>
      </c>
      <c r="H1384" t="s">
        <v>375</v>
      </c>
      <c r="I1384" t="s">
        <v>376</v>
      </c>
      <c r="J1384" t="s">
        <v>381</v>
      </c>
      <c r="K1384" t="s">
        <v>155</v>
      </c>
      <c r="L1384" s="54">
        <f>_xlfn.IFNA(_xlfn.XLOOKUP(Query1[[#This Row],[Contract Line Item Number (CLIN)]],'CPA New w POF'!$B$5:$B$3010,'CPA New w POF'!$Q$5:$Q$3010),"TBD")</f>
        <v>55.63</v>
      </c>
    </row>
    <row r="1385" spans="1:12" x14ac:dyDescent="0.25">
      <c r="A1385" t="s">
        <v>4406</v>
      </c>
      <c r="B1385" t="str">
        <f>_xlfn.IFNA(_xlfn.XLOOKUP(Query1[[#This Row],[Contract Line Item Number (CLIN)]],'CPA New w POF'!$B$5:$B$3010,'CPA New w POF'!$C$5:$C$3010),"TBD")</f>
        <v>TW230PBFY16.3636A</v>
      </c>
      <c r="C1385">
        <f>LEN(Query1[[#This Row],[CALCTRA Product Number]])</f>
        <v>17</v>
      </c>
      <c r="D1385" t="s">
        <v>4404</v>
      </c>
      <c r="E1385" t="s">
        <v>4405</v>
      </c>
      <c r="F1385" t="s">
        <v>356</v>
      </c>
      <c r="G1385" t="s">
        <v>380</v>
      </c>
      <c r="H1385" t="s">
        <v>375</v>
      </c>
      <c r="I1385" t="s">
        <v>376</v>
      </c>
      <c r="J1385" t="s">
        <v>381</v>
      </c>
      <c r="K1385" t="s">
        <v>155</v>
      </c>
      <c r="L1385" s="54">
        <f>_xlfn.IFNA(_xlfn.XLOOKUP(Query1[[#This Row],[Contract Line Item Number (CLIN)]],'CPA New w POF'!$B$5:$B$3010,'CPA New w POF'!$Q$5:$Q$3010),"TBD")</f>
        <v>74.900000000000006</v>
      </c>
    </row>
    <row r="1386" spans="1:12" x14ac:dyDescent="0.25">
      <c r="A1386" t="s">
        <v>4407</v>
      </c>
      <c r="B1386" t="str">
        <f>_xlfn.IFNA(_xlfn.XLOOKUP(Query1[[#This Row],[Contract Line Item Number (CLIN)]],'CPA New w POF'!$B$5:$B$3010,'CPA New w POF'!$C$5:$C$3010),"TBD")</f>
        <v>TW230PBFY18.4848A</v>
      </c>
      <c r="C1386">
        <f>LEN(Query1[[#This Row],[CALCTRA Product Number]])</f>
        <v>17</v>
      </c>
      <c r="D1386" t="s">
        <v>4404</v>
      </c>
      <c r="E1386" t="s">
        <v>4405</v>
      </c>
      <c r="F1386" t="s">
        <v>356</v>
      </c>
      <c r="G1386" t="s">
        <v>374</v>
      </c>
      <c r="H1386" t="s">
        <v>375</v>
      </c>
      <c r="I1386" t="s">
        <v>376</v>
      </c>
      <c r="J1386" t="s">
        <v>388</v>
      </c>
      <c r="K1386" t="s">
        <v>155</v>
      </c>
      <c r="L1386" s="54">
        <f>_xlfn.IFNA(_xlfn.XLOOKUP(Query1[[#This Row],[Contract Line Item Number (CLIN)]],'CPA New w POF'!$B$5:$B$3010,'CPA New w POF'!$Q$5:$Q$3010),"TBD")</f>
        <v>140.65</v>
      </c>
    </row>
    <row r="1387" spans="1:12" x14ac:dyDescent="0.25">
      <c r="A1387" t="s">
        <v>4411</v>
      </c>
      <c r="B1387" t="str">
        <f>_xlfn.IFNA(_xlfn.XLOOKUP(Query1[[#This Row],[Contract Line Item Number (CLIN)]],'CPA New w POF'!$B$5:$B$3010,'CPA New w POF'!$C$5:$C$3010),"TBD")</f>
        <v>TW232PBFY18.4848A</v>
      </c>
      <c r="C1387">
        <f>LEN(Query1[[#This Row],[CALCTRA Product Number]])</f>
        <v>17</v>
      </c>
      <c r="D1387" t="s">
        <v>4412</v>
      </c>
      <c r="E1387" t="s">
        <v>4413</v>
      </c>
      <c r="F1387" t="s">
        <v>356</v>
      </c>
      <c r="G1387" t="s">
        <v>374</v>
      </c>
      <c r="H1387" t="s">
        <v>375</v>
      </c>
      <c r="I1387" t="s">
        <v>376</v>
      </c>
      <c r="J1387" t="s">
        <v>388</v>
      </c>
      <c r="K1387" t="s">
        <v>155</v>
      </c>
      <c r="L1387" s="54">
        <f>_xlfn.IFNA(_xlfn.XLOOKUP(Query1[[#This Row],[Contract Line Item Number (CLIN)]],'CPA New w POF'!$B$5:$B$3010,'CPA New w POF'!$Q$5:$Q$3010),"TBD")</f>
        <v>136.12</v>
      </c>
    </row>
    <row r="1388" spans="1:12" x14ac:dyDescent="0.25">
      <c r="A1388" t="s">
        <v>4420</v>
      </c>
      <c r="B1388" t="str">
        <f>_xlfn.IFNA(_xlfn.XLOOKUP(Query1[[#This Row],[Contract Line Item Number (CLIN)]],'CPA New w POF'!$B$5:$B$3010,'CPA New w POF'!$C$5:$C$3010),"TBD")</f>
        <v>TW240PBFY16.3030A</v>
      </c>
      <c r="C1388">
        <f>LEN(Query1[[#This Row],[CALCTRA Product Number]])</f>
        <v>17</v>
      </c>
      <c r="D1388" t="s">
        <v>4421</v>
      </c>
      <c r="E1388" t="s">
        <v>4422</v>
      </c>
      <c r="F1388" t="s">
        <v>356</v>
      </c>
      <c r="G1388" t="s">
        <v>421</v>
      </c>
      <c r="H1388" t="s">
        <v>375</v>
      </c>
      <c r="I1388" t="s">
        <v>376</v>
      </c>
      <c r="J1388" t="s">
        <v>381</v>
      </c>
      <c r="K1388" t="s">
        <v>155</v>
      </c>
      <c r="L1388" s="54">
        <f>_xlfn.IFNA(_xlfn.XLOOKUP(Query1[[#This Row],[Contract Line Item Number (CLIN)]],'CPA New w POF'!$B$5:$B$3010,'CPA New w POF'!$Q$5:$Q$3010),"TBD")</f>
        <v>55.63</v>
      </c>
    </row>
    <row r="1389" spans="1:12" x14ac:dyDescent="0.25">
      <c r="A1389" t="s">
        <v>4423</v>
      </c>
      <c r="B1389" t="str">
        <f>_xlfn.IFNA(_xlfn.XLOOKUP(Query1[[#This Row],[Contract Line Item Number (CLIN)]],'CPA New w POF'!$B$5:$B$3010,'CPA New w POF'!$C$5:$C$3010),"TBD")</f>
        <v>TW240PBFY16.3636A</v>
      </c>
      <c r="C1389">
        <f>LEN(Query1[[#This Row],[CALCTRA Product Number]])</f>
        <v>17</v>
      </c>
      <c r="D1389" t="s">
        <v>4421</v>
      </c>
      <c r="E1389" t="s">
        <v>4422</v>
      </c>
      <c r="F1389" t="s">
        <v>356</v>
      </c>
      <c r="G1389" t="s">
        <v>380</v>
      </c>
      <c r="H1389" t="s">
        <v>375</v>
      </c>
      <c r="I1389" t="s">
        <v>376</v>
      </c>
      <c r="J1389" t="s">
        <v>381</v>
      </c>
      <c r="K1389" t="s">
        <v>155</v>
      </c>
      <c r="L1389" s="54">
        <f>_xlfn.IFNA(_xlfn.XLOOKUP(Query1[[#This Row],[Contract Line Item Number (CLIN)]],'CPA New w POF'!$B$5:$B$3010,'CPA New w POF'!$Q$5:$Q$3010),"TBD")</f>
        <v>74.900000000000006</v>
      </c>
    </row>
    <row r="1390" spans="1:12" x14ac:dyDescent="0.25">
      <c r="A1390" t="s">
        <v>4424</v>
      </c>
      <c r="B1390" t="str">
        <f>_xlfn.IFNA(_xlfn.XLOOKUP(Query1[[#This Row],[Contract Line Item Number (CLIN)]],'CPA New w POF'!$B$5:$B$3010,'CPA New w POF'!$C$5:$C$3010),"TBD")</f>
        <v>TW240PBFY18.4848A</v>
      </c>
      <c r="C1390">
        <f>LEN(Query1[[#This Row],[CALCTRA Product Number]])</f>
        <v>17</v>
      </c>
      <c r="D1390" t="s">
        <v>4421</v>
      </c>
      <c r="E1390" t="s">
        <v>4422</v>
      </c>
      <c r="F1390" t="s">
        <v>356</v>
      </c>
      <c r="G1390" t="s">
        <v>374</v>
      </c>
      <c r="H1390" t="s">
        <v>375</v>
      </c>
      <c r="I1390" t="s">
        <v>376</v>
      </c>
      <c r="J1390" t="s">
        <v>388</v>
      </c>
      <c r="K1390" t="s">
        <v>155</v>
      </c>
      <c r="L1390" s="54">
        <f>_xlfn.IFNA(_xlfn.XLOOKUP(Query1[[#This Row],[Contract Line Item Number (CLIN)]],'CPA New w POF'!$B$5:$B$3010,'CPA New w POF'!$Q$5:$Q$3010),"TBD")</f>
        <v>140.65</v>
      </c>
    </row>
    <row r="1391" spans="1:12" x14ac:dyDescent="0.25">
      <c r="A1391" t="s">
        <v>4436</v>
      </c>
      <c r="B1391" t="str">
        <f>_xlfn.IFNA(_xlfn.XLOOKUP(Query1[[#This Row],[Contract Line Item Number (CLIN)]],'CPA New w POF'!$B$5:$B$3010,'CPA New w POF'!$C$5:$C$3010),"TBD")</f>
        <v>TW241PBFY16.2418A</v>
      </c>
      <c r="C1391">
        <f>LEN(Query1[[#This Row],[CALCTRA Product Number]])</f>
        <v>17</v>
      </c>
      <c r="D1391" t="s">
        <v>4437</v>
      </c>
      <c r="E1391" t="s">
        <v>4438</v>
      </c>
      <c r="F1391" t="s">
        <v>356</v>
      </c>
      <c r="G1391" t="s">
        <v>521</v>
      </c>
      <c r="H1391" t="s">
        <v>375</v>
      </c>
      <c r="I1391" t="s">
        <v>376</v>
      </c>
      <c r="J1391" t="s">
        <v>381</v>
      </c>
      <c r="K1391" t="s">
        <v>155</v>
      </c>
      <c r="L1391" s="54">
        <f>_xlfn.IFNA(_xlfn.XLOOKUP(Query1[[#This Row],[Contract Line Item Number (CLIN)]],'CPA New w POF'!$B$5:$B$3010,'CPA New w POF'!$Q$5:$Q$3010),"TBD")</f>
        <v>29.55</v>
      </c>
    </row>
    <row r="1392" spans="1:12" x14ac:dyDescent="0.25">
      <c r="A1392" t="s">
        <v>4439</v>
      </c>
      <c r="B1392" t="str">
        <f>_xlfn.IFNA(_xlfn.XLOOKUP(Query1[[#This Row],[Contract Line Item Number (CLIN)]],'CPA New w POF'!$B$5:$B$3010,'CPA New w POF'!$C$5:$C$3010),"TBD")</f>
        <v>TW241PBFY16.3024A</v>
      </c>
      <c r="C1392">
        <f>LEN(Query1[[#This Row],[CALCTRA Product Number]])</f>
        <v>17</v>
      </c>
      <c r="D1392" t="s">
        <v>4437</v>
      </c>
      <c r="E1392" t="s">
        <v>4438</v>
      </c>
      <c r="F1392" t="s">
        <v>356</v>
      </c>
      <c r="G1392" t="s">
        <v>613</v>
      </c>
      <c r="H1392" t="s">
        <v>375</v>
      </c>
      <c r="I1392" t="s">
        <v>376</v>
      </c>
      <c r="J1392" t="s">
        <v>381</v>
      </c>
      <c r="K1392" t="s">
        <v>155</v>
      </c>
      <c r="L1392" s="54">
        <f>_xlfn.IFNA(_xlfn.XLOOKUP(Query1[[#This Row],[Contract Line Item Number (CLIN)]],'CPA New w POF'!$B$5:$B$3010,'CPA New w POF'!$Q$5:$Q$3010),"TBD")</f>
        <v>44.29</v>
      </c>
    </row>
    <row r="1393" spans="1:12" x14ac:dyDescent="0.25">
      <c r="A1393" t="s">
        <v>4440</v>
      </c>
      <c r="B1393" t="str">
        <f>_xlfn.IFNA(_xlfn.XLOOKUP(Query1[[#This Row],[Contract Line Item Number (CLIN)]],'CPA New w POF'!$B$5:$B$3010,'CPA New w POF'!$C$5:$C$3010),"TBD")</f>
        <v>TW250PBFY16.3030A</v>
      </c>
      <c r="C1393">
        <f>LEN(Query1[[#This Row],[CALCTRA Product Number]])</f>
        <v>17</v>
      </c>
      <c r="D1393" t="s">
        <v>4441</v>
      </c>
      <c r="E1393" t="s">
        <v>4442</v>
      </c>
      <c r="F1393" t="s">
        <v>356</v>
      </c>
      <c r="G1393" t="s">
        <v>421</v>
      </c>
      <c r="H1393" t="s">
        <v>375</v>
      </c>
      <c r="I1393" t="s">
        <v>376</v>
      </c>
      <c r="J1393" t="s">
        <v>381</v>
      </c>
      <c r="K1393" t="s">
        <v>155</v>
      </c>
      <c r="L1393" s="54">
        <f>_xlfn.IFNA(_xlfn.XLOOKUP(Query1[[#This Row],[Contract Line Item Number (CLIN)]],'CPA New w POF'!$B$5:$B$3010,'CPA New w POF'!$Q$5:$Q$3010),"TBD")</f>
        <v>55.63</v>
      </c>
    </row>
    <row r="1394" spans="1:12" x14ac:dyDescent="0.25">
      <c r="A1394" t="s">
        <v>4443</v>
      </c>
      <c r="B1394" t="str">
        <f>_xlfn.IFNA(_xlfn.XLOOKUP(Query1[[#This Row],[Contract Line Item Number (CLIN)]],'CPA New w POF'!$B$5:$B$3010,'CPA New w POF'!$C$5:$C$3010),"TBD")</f>
        <v>TW250PBFY16.3636A</v>
      </c>
      <c r="C1394">
        <f>LEN(Query1[[#This Row],[CALCTRA Product Number]])</f>
        <v>17</v>
      </c>
      <c r="D1394" t="s">
        <v>4441</v>
      </c>
      <c r="E1394" t="s">
        <v>4442</v>
      </c>
      <c r="F1394" t="s">
        <v>356</v>
      </c>
      <c r="G1394" t="s">
        <v>380</v>
      </c>
      <c r="H1394" t="s">
        <v>375</v>
      </c>
      <c r="I1394" t="s">
        <v>376</v>
      </c>
      <c r="J1394" t="s">
        <v>381</v>
      </c>
      <c r="K1394" t="s">
        <v>155</v>
      </c>
      <c r="L1394" s="54">
        <f>_xlfn.IFNA(_xlfn.XLOOKUP(Query1[[#This Row],[Contract Line Item Number (CLIN)]],'CPA New w POF'!$B$5:$B$3010,'CPA New w POF'!$Q$5:$Q$3010),"TBD")</f>
        <v>74.900000000000006</v>
      </c>
    </row>
    <row r="1395" spans="1:12" x14ac:dyDescent="0.25">
      <c r="A1395" t="s">
        <v>4444</v>
      </c>
      <c r="B1395" t="str">
        <f>_xlfn.IFNA(_xlfn.XLOOKUP(Query1[[#This Row],[Contract Line Item Number (CLIN)]],'CPA New w POF'!$B$5:$B$3010,'CPA New w POF'!$C$5:$C$3010),"TBD")</f>
        <v>TW250PBFY18.4848A</v>
      </c>
      <c r="C1395">
        <f>LEN(Query1[[#This Row],[CALCTRA Product Number]])</f>
        <v>17</v>
      </c>
      <c r="D1395" t="s">
        <v>4441</v>
      </c>
      <c r="E1395" t="s">
        <v>4442</v>
      </c>
      <c r="F1395" t="s">
        <v>356</v>
      </c>
      <c r="G1395" t="s">
        <v>374</v>
      </c>
      <c r="H1395" t="s">
        <v>375</v>
      </c>
      <c r="I1395" t="s">
        <v>376</v>
      </c>
      <c r="J1395" t="s">
        <v>388</v>
      </c>
      <c r="K1395" t="s">
        <v>155</v>
      </c>
      <c r="L1395" s="54">
        <f>_xlfn.IFNA(_xlfn.XLOOKUP(Query1[[#This Row],[Contract Line Item Number (CLIN)]],'CPA New w POF'!$B$5:$B$3010,'CPA New w POF'!$Q$5:$Q$3010),"TBD")</f>
        <v>140.65</v>
      </c>
    </row>
    <row r="1396" spans="1:12" x14ac:dyDescent="0.25">
      <c r="A1396" t="s">
        <v>4453</v>
      </c>
      <c r="B1396" t="str">
        <f>_xlfn.IFNA(_xlfn.XLOOKUP(Query1[[#This Row],[Contract Line Item Number (CLIN)]],'CPA New w POF'!$B$5:$B$3010,'CPA New w POF'!$C$5:$C$3010),"TBD")</f>
        <v>TW27LPBFY16.3636A</v>
      </c>
      <c r="C1396">
        <f>LEN(Query1[[#This Row],[CALCTRA Product Number]])</f>
        <v>17</v>
      </c>
      <c r="D1396" t="s">
        <v>4454</v>
      </c>
      <c r="E1396" t="s">
        <v>4455</v>
      </c>
      <c r="F1396" t="s">
        <v>356</v>
      </c>
      <c r="G1396" t="s">
        <v>380</v>
      </c>
      <c r="H1396" t="s">
        <v>375</v>
      </c>
      <c r="I1396" t="s">
        <v>376</v>
      </c>
      <c r="J1396" t="s">
        <v>381</v>
      </c>
      <c r="K1396" t="s">
        <v>155</v>
      </c>
      <c r="L1396" s="54">
        <f>_xlfn.IFNA(_xlfn.XLOOKUP(Query1[[#This Row],[Contract Line Item Number (CLIN)]],'CPA New w POF'!$B$5:$B$3010,'CPA New w POF'!$Q$5:$Q$3010),"TBD")</f>
        <v>74.900000000000006</v>
      </c>
    </row>
    <row r="1397" spans="1:12" x14ac:dyDescent="0.25">
      <c r="A1397" t="s">
        <v>4456</v>
      </c>
      <c r="B1397" t="str">
        <f>_xlfn.IFNA(_xlfn.XLOOKUP(Query1[[#This Row],[Contract Line Item Number (CLIN)]],'CPA New w POF'!$B$5:$B$3010,'CPA New w POF'!$C$5:$C$3010),"TBD")</f>
        <v>TW27LPBFY16.3030A</v>
      </c>
      <c r="C1397">
        <f>LEN(Query1[[#This Row],[CALCTRA Product Number]])</f>
        <v>17</v>
      </c>
      <c r="D1397" t="s">
        <v>4454</v>
      </c>
      <c r="E1397" t="s">
        <v>4455</v>
      </c>
      <c r="F1397" t="s">
        <v>356</v>
      </c>
      <c r="G1397" t="s">
        <v>421</v>
      </c>
      <c r="H1397" t="s">
        <v>375</v>
      </c>
      <c r="I1397" t="s">
        <v>376</v>
      </c>
      <c r="J1397" t="s">
        <v>381</v>
      </c>
      <c r="K1397" t="s">
        <v>155</v>
      </c>
      <c r="L1397" s="54">
        <f>_xlfn.IFNA(_xlfn.XLOOKUP(Query1[[#This Row],[Contract Line Item Number (CLIN)]],'CPA New w POF'!$B$5:$B$3010,'CPA New w POF'!$Q$5:$Q$3010),"TBD")</f>
        <v>55.34</v>
      </c>
    </row>
    <row r="1398" spans="1:12" x14ac:dyDescent="0.25">
      <c r="A1398" t="s">
        <v>4457</v>
      </c>
      <c r="B1398" t="str">
        <f>_xlfn.IFNA(_xlfn.XLOOKUP(Query1[[#This Row],[Contract Line Item Number (CLIN)]],'CPA New w POF'!$B$5:$B$3010,'CPA New w POF'!$C$5:$C$3010),"TBD")</f>
        <v>TW27LPBFY18.4848A</v>
      </c>
      <c r="C1398">
        <f>LEN(Query1[[#This Row],[CALCTRA Product Number]])</f>
        <v>17</v>
      </c>
      <c r="D1398" t="s">
        <v>4454</v>
      </c>
      <c r="E1398" t="s">
        <v>4455</v>
      </c>
      <c r="F1398" t="s">
        <v>356</v>
      </c>
      <c r="G1398" t="s">
        <v>374</v>
      </c>
      <c r="H1398" t="s">
        <v>375</v>
      </c>
      <c r="I1398" t="s">
        <v>376</v>
      </c>
      <c r="J1398" t="s">
        <v>388</v>
      </c>
      <c r="K1398" t="s">
        <v>155</v>
      </c>
      <c r="L1398" s="54">
        <f>_xlfn.IFNA(_xlfn.XLOOKUP(Query1[[#This Row],[Contract Line Item Number (CLIN)]],'CPA New w POF'!$B$5:$B$3010,'CPA New w POF'!$Q$5:$Q$3010),"TBD")</f>
        <v>140.65</v>
      </c>
    </row>
    <row r="1399" spans="1:12" x14ac:dyDescent="0.25">
      <c r="A1399" t="s">
        <v>4459</v>
      </c>
      <c r="B1399" t="str">
        <f>_xlfn.IFNA(_xlfn.XLOOKUP(Query1[[#This Row],[Contract Line Item Number (CLIN)]],'CPA New w POF'!$B$5:$B$3010,'CPA New w POF'!$C$5:$C$3010),"TBD")</f>
        <v>TW27RPBFY16.3636A</v>
      </c>
      <c r="C1399">
        <f>LEN(Query1[[#This Row],[CALCTRA Product Number]])</f>
        <v>17</v>
      </c>
      <c r="D1399" t="s">
        <v>4460</v>
      </c>
      <c r="E1399" t="s">
        <v>4455</v>
      </c>
      <c r="F1399" t="s">
        <v>356</v>
      </c>
      <c r="G1399" t="s">
        <v>380</v>
      </c>
      <c r="H1399" t="s">
        <v>375</v>
      </c>
      <c r="I1399" t="s">
        <v>376</v>
      </c>
      <c r="J1399" t="s">
        <v>381</v>
      </c>
      <c r="K1399" t="s">
        <v>155</v>
      </c>
      <c r="L1399" s="54">
        <f>_xlfn.IFNA(_xlfn.XLOOKUP(Query1[[#This Row],[Contract Line Item Number (CLIN)]],'CPA New w POF'!$B$5:$B$3010,'CPA New w POF'!$Q$5:$Q$3010),"TBD")</f>
        <v>74.900000000000006</v>
      </c>
    </row>
    <row r="1400" spans="1:12" x14ac:dyDescent="0.25">
      <c r="A1400" t="s">
        <v>4461</v>
      </c>
      <c r="B1400" t="str">
        <f>_xlfn.IFNA(_xlfn.XLOOKUP(Query1[[#This Row],[Contract Line Item Number (CLIN)]],'CPA New w POF'!$B$5:$B$3010,'CPA New w POF'!$C$5:$C$3010),"TBD")</f>
        <v>TW27RPBFY16.3030A</v>
      </c>
      <c r="C1400">
        <f>LEN(Query1[[#This Row],[CALCTRA Product Number]])</f>
        <v>17</v>
      </c>
      <c r="D1400" t="s">
        <v>4460</v>
      </c>
      <c r="E1400" t="s">
        <v>4455</v>
      </c>
      <c r="F1400" t="s">
        <v>356</v>
      </c>
      <c r="G1400" t="s">
        <v>421</v>
      </c>
      <c r="H1400" t="s">
        <v>375</v>
      </c>
      <c r="I1400" t="s">
        <v>376</v>
      </c>
      <c r="J1400" t="s">
        <v>381</v>
      </c>
      <c r="K1400" t="s">
        <v>155</v>
      </c>
      <c r="L1400" s="54">
        <f>_xlfn.IFNA(_xlfn.XLOOKUP(Query1[[#This Row],[Contract Line Item Number (CLIN)]],'CPA New w POF'!$B$5:$B$3010,'CPA New w POF'!$Q$5:$Q$3010),"TBD")</f>
        <v>55.34</v>
      </c>
    </row>
    <row r="1401" spans="1:12" x14ac:dyDescent="0.25">
      <c r="A1401" t="s">
        <v>4462</v>
      </c>
      <c r="B1401" t="str">
        <f>_xlfn.IFNA(_xlfn.XLOOKUP(Query1[[#This Row],[Contract Line Item Number (CLIN)]],'CPA New w POF'!$B$5:$B$3010,'CPA New w POF'!$C$5:$C$3010),"TBD")</f>
        <v>TW27RPBFY18.4848A</v>
      </c>
      <c r="C1401">
        <f>LEN(Query1[[#This Row],[CALCTRA Product Number]])</f>
        <v>17</v>
      </c>
      <c r="D1401" t="s">
        <v>4460</v>
      </c>
      <c r="E1401" t="s">
        <v>4455</v>
      </c>
      <c r="F1401" t="s">
        <v>356</v>
      </c>
      <c r="G1401" t="s">
        <v>374</v>
      </c>
      <c r="H1401" t="s">
        <v>375</v>
      </c>
      <c r="I1401" t="s">
        <v>376</v>
      </c>
      <c r="J1401" t="s">
        <v>388</v>
      </c>
      <c r="K1401" t="s">
        <v>155</v>
      </c>
      <c r="L1401" s="54">
        <f>_xlfn.IFNA(_xlfn.XLOOKUP(Query1[[#This Row],[Contract Line Item Number (CLIN)]],'CPA New w POF'!$B$5:$B$3010,'CPA New w POF'!$Q$5:$Q$3010),"TBD")</f>
        <v>140.65</v>
      </c>
    </row>
    <row r="1402" spans="1:12" x14ac:dyDescent="0.25">
      <c r="A1402" t="s">
        <v>4464</v>
      </c>
      <c r="B1402" t="str">
        <f>_xlfn.IFNA(_xlfn.XLOOKUP(Query1[[#This Row],[Contract Line Item Number (CLIN)]],'CPA New w POF'!$B$5:$B$3010,'CPA New w POF'!$C$5:$C$3010),"TBD")</f>
        <v>TW280PBFY16.3030A</v>
      </c>
      <c r="C1402">
        <f>LEN(Query1[[#This Row],[CALCTRA Product Number]])</f>
        <v>17</v>
      </c>
      <c r="D1402" t="s">
        <v>4465</v>
      </c>
      <c r="E1402" t="s">
        <v>4466</v>
      </c>
      <c r="F1402" t="s">
        <v>356</v>
      </c>
      <c r="G1402" t="s">
        <v>421</v>
      </c>
      <c r="H1402" t="s">
        <v>375</v>
      </c>
      <c r="I1402" t="s">
        <v>376</v>
      </c>
      <c r="J1402" t="s">
        <v>381</v>
      </c>
      <c r="K1402" t="s">
        <v>155</v>
      </c>
      <c r="L1402" s="54">
        <f>_xlfn.IFNA(_xlfn.XLOOKUP(Query1[[#This Row],[Contract Line Item Number (CLIN)]],'CPA New w POF'!$B$5:$B$3010,'CPA New w POF'!$Q$5:$Q$3010),"TBD")</f>
        <v>55.63</v>
      </c>
    </row>
    <row r="1403" spans="1:12" x14ac:dyDescent="0.25">
      <c r="A1403" t="s">
        <v>4467</v>
      </c>
      <c r="B1403" t="str">
        <f>_xlfn.IFNA(_xlfn.XLOOKUP(Query1[[#This Row],[Contract Line Item Number (CLIN)]],'CPA New w POF'!$B$5:$B$3010,'CPA New w POF'!$C$5:$C$3010),"TBD")</f>
        <v>TW280PBFY16.3636A</v>
      </c>
      <c r="C1403">
        <f>LEN(Query1[[#This Row],[CALCTRA Product Number]])</f>
        <v>17</v>
      </c>
      <c r="D1403" t="s">
        <v>4465</v>
      </c>
      <c r="E1403" t="s">
        <v>4466</v>
      </c>
      <c r="F1403" t="s">
        <v>356</v>
      </c>
      <c r="G1403" t="s">
        <v>380</v>
      </c>
      <c r="H1403" t="s">
        <v>375</v>
      </c>
      <c r="I1403" t="s">
        <v>376</v>
      </c>
      <c r="J1403" t="s">
        <v>381</v>
      </c>
      <c r="K1403" t="s">
        <v>155</v>
      </c>
      <c r="L1403" s="54">
        <f>_xlfn.IFNA(_xlfn.XLOOKUP(Query1[[#This Row],[Contract Line Item Number (CLIN)]],'CPA New w POF'!$B$5:$B$3010,'CPA New w POF'!$Q$5:$Q$3010),"TBD")</f>
        <v>74.900000000000006</v>
      </c>
    </row>
    <row r="1404" spans="1:12" x14ac:dyDescent="0.25">
      <c r="A1404" t="s">
        <v>4468</v>
      </c>
      <c r="B1404" t="str">
        <f>_xlfn.IFNA(_xlfn.XLOOKUP(Query1[[#This Row],[Contract Line Item Number (CLIN)]],'CPA New w POF'!$B$5:$B$3010,'CPA New w POF'!$C$5:$C$3010),"TBD")</f>
        <v>TW280PBFY18.4848A</v>
      </c>
      <c r="C1404">
        <f>LEN(Query1[[#This Row],[CALCTRA Product Number]])</f>
        <v>17</v>
      </c>
      <c r="D1404" t="s">
        <v>4465</v>
      </c>
      <c r="E1404" t="s">
        <v>4466</v>
      </c>
      <c r="F1404" t="s">
        <v>356</v>
      </c>
      <c r="G1404" t="s">
        <v>374</v>
      </c>
      <c r="H1404" t="s">
        <v>375</v>
      </c>
      <c r="I1404" t="s">
        <v>376</v>
      </c>
      <c r="J1404" t="s">
        <v>388</v>
      </c>
      <c r="K1404" t="s">
        <v>155</v>
      </c>
      <c r="L1404" s="54">
        <f>_xlfn.IFNA(_xlfn.XLOOKUP(Query1[[#This Row],[Contract Line Item Number (CLIN)]],'CPA New w POF'!$B$5:$B$3010,'CPA New w POF'!$Q$5:$Q$3010),"TBD")</f>
        <v>140.65</v>
      </c>
    </row>
    <row r="1405" spans="1:12" x14ac:dyDescent="0.25">
      <c r="A1405" t="s">
        <v>4470</v>
      </c>
      <c r="B1405" t="str">
        <f>_xlfn.IFNA(_xlfn.XLOOKUP(Query1[[#This Row],[Contract Line Item Number (CLIN)]],'CPA New w POF'!$B$5:$B$3010,'CPA New w POF'!$C$5:$C$3010),"TBD")</f>
        <v>TW30BPBFY16.3636A</v>
      </c>
      <c r="C1405">
        <f>LEN(Query1[[#This Row],[CALCTRA Product Number]])</f>
        <v>17</v>
      </c>
      <c r="D1405" t="s">
        <v>4471</v>
      </c>
      <c r="E1405" t="s">
        <v>4472</v>
      </c>
      <c r="F1405" t="s">
        <v>356</v>
      </c>
      <c r="G1405" t="s">
        <v>380</v>
      </c>
      <c r="H1405" t="s">
        <v>375</v>
      </c>
      <c r="I1405" t="s">
        <v>376</v>
      </c>
      <c r="J1405" t="s">
        <v>381</v>
      </c>
      <c r="K1405" t="s">
        <v>155</v>
      </c>
      <c r="L1405" s="54">
        <f>_xlfn.IFNA(_xlfn.XLOOKUP(Query1[[#This Row],[Contract Line Item Number (CLIN)]],'CPA New w POF'!$B$5:$B$3010,'CPA New w POF'!$Q$5:$Q$3010),"TBD")</f>
        <v>74.900000000000006</v>
      </c>
    </row>
    <row r="1406" spans="1:12" x14ac:dyDescent="0.25">
      <c r="A1406" t="s">
        <v>4479</v>
      </c>
      <c r="B1406" t="str">
        <f>_xlfn.IFNA(_xlfn.XLOOKUP(Query1[[#This Row],[Contract Line Item Number (CLIN)]],'CPA New w POF'!$B$5:$B$3010,'CPA New w POF'!$C$5:$C$3010),"TBD")</f>
        <v>TW310PBFY18.4848A</v>
      </c>
      <c r="C1406">
        <f>LEN(Query1[[#This Row],[CALCTRA Product Number]])</f>
        <v>17</v>
      </c>
      <c r="D1406" t="s">
        <v>4476</v>
      </c>
      <c r="E1406" t="s">
        <v>4477</v>
      </c>
      <c r="F1406" t="s">
        <v>356</v>
      </c>
      <c r="G1406" t="s">
        <v>374</v>
      </c>
      <c r="H1406" t="s">
        <v>375</v>
      </c>
      <c r="I1406" t="s">
        <v>376</v>
      </c>
      <c r="J1406" t="s">
        <v>388</v>
      </c>
      <c r="K1406" t="s">
        <v>155</v>
      </c>
      <c r="L1406" s="54">
        <f>_xlfn.IFNA(_xlfn.XLOOKUP(Query1[[#This Row],[Contract Line Item Number (CLIN)]],'CPA New w POF'!$B$5:$B$3010,'CPA New w POF'!$Q$5:$Q$3010),"TBD")</f>
        <v>153.13</v>
      </c>
    </row>
    <row r="1407" spans="1:12" x14ac:dyDescent="0.25">
      <c r="A1407" t="s">
        <v>4480</v>
      </c>
      <c r="B1407" t="str">
        <f>_xlfn.IFNA(_xlfn.XLOOKUP(Query1[[#This Row],[Contract Line Item Number (CLIN)]],'CPA New w POF'!$B$5:$B$3010,'CPA New w POF'!$C$5:$C$3010),"TBD")</f>
        <v>TW310PBFY16.3030B</v>
      </c>
      <c r="C1407">
        <f>LEN(Query1[[#This Row],[CALCTRA Product Number]])</f>
        <v>17</v>
      </c>
      <c r="D1407" t="s">
        <v>4481</v>
      </c>
      <c r="E1407" t="s">
        <v>217</v>
      </c>
      <c r="F1407" t="s">
        <v>356</v>
      </c>
      <c r="G1407" t="s">
        <v>421</v>
      </c>
      <c r="H1407" t="s">
        <v>375</v>
      </c>
      <c r="I1407" t="s">
        <v>376</v>
      </c>
      <c r="J1407" t="s">
        <v>381</v>
      </c>
      <c r="K1407" t="s">
        <v>155</v>
      </c>
      <c r="L1407" s="54">
        <f>_xlfn.IFNA(_xlfn.XLOOKUP(Query1[[#This Row],[Contract Line Item Number (CLIN)]],'CPA New w POF'!$B$5:$B$3010,'CPA New w POF'!$Q$5:$Q$3010),"TBD")</f>
        <v>55.34</v>
      </c>
    </row>
    <row r="1408" spans="1:12" x14ac:dyDescent="0.25">
      <c r="A1408" t="s">
        <v>4483</v>
      </c>
      <c r="B1408" t="str">
        <f>_xlfn.IFNA(_xlfn.XLOOKUP(Query1[[#This Row],[Contract Line Item Number (CLIN)]],'CPA New w POF'!$B$5:$B$3010,'CPA New w POF'!$C$5:$C$3010),"TBD")</f>
        <v>TW320PBFY16.3030A</v>
      </c>
      <c r="C1408">
        <f>LEN(Query1[[#This Row],[CALCTRA Product Number]])</f>
        <v>17</v>
      </c>
      <c r="D1408" t="s">
        <v>4484</v>
      </c>
      <c r="E1408" t="s">
        <v>4485</v>
      </c>
      <c r="F1408" t="s">
        <v>356</v>
      </c>
      <c r="G1408" t="s">
        <v>421</v>
      </c>
      <c r="H1408" t="s">
        <v>375</v>
      </c>
      <c r="I1408" t="s">
        <v>376</v>
      </c>
      <c r="J1408" t="s">
        <v>381</v>
      </c>
      <c r="K1408" t="s">
        <v>155</v>
      </c>
      <c r="L1408" s="54">
        <f>_xlfn.IFNA(_xlfn.XLOOKUP(Query1[[#This Row],[Contract Line Item Number (CLIN)]],'CPA New w POF'!$B$5:$B$3010,'CPA New w POF'!$Q$5:$Q$3010),"TBD")</f>
        <v>79.44</v>
      </c>
    </row>
    <row r="1409" spans="1:12" x14ac:dyDescent="0.25">
      <c r="A1409" t="s">
        <v>4486</v>
      </c>
      <c r="B1409" t="str">
        <f>_xlfn.IFNA(_xlfn.XLOOKUP(Query1[[#This Row],[Contract Line Item Number (CLIN)]],'CPA New w POF'!$B$5:$B$3010,'CPA New w POF'!$C$5:$C$3010),"TBD")</f>
        <v>TW320PBFY16.3636A</v>
      </c>
      <c r="C1409">
        <f>LEN(Query1[[#This Row],[CALCTRA Product Number]])</f>
        <v>17</v>
      </c>
      <c r="D1409" t="s">
        <v>4484</v>
      </c>
      <c r="E1409" t="s">
        <v>4485</v>
      </c>
      <c r="F1409" t="s">
        <v>356</v>
      </c>
      <c r="G1409" t="s">
        <v>380</v>
      </c>
      <c r="H1409" t="s">
        <v>375</v>
      </c>
      <c r="I1409" t="s">
        <v>376</v>
      </c>
      <c r="J1409" t="s">
        <v>381</v>
      </c>
      <c r="K1409" t="s">
        <v>155</v>
      </c>
      <c r="L1409" s="54">
        <f>_xlfn.IFNA(_xlfn.XLOOKUP(Query1[[#This Row],[Contract Line Item Number (CLIN)]],'CPA New w POF'!$B$5:$B$3010,'CPA New w POF'!$Q$5:$Q$3010),"TBD")</f>
        <v>100.98</v>
      </c>
    </row>
    <row r="1410" spans="1:12" x14ac:dyDescent="0.25">
      <c r="A1410" t="s">
        <v>4487</v>
      </c>
      <c r="B1410" t="str">
        <f>_xlfn.IFNA(_xlfn.XLOOKUP(Query1[[#This Row],[Contract Line Item Number (CLIN)]],'CPA New w POF'!$B$5:$B$3010,'CPA New w POF'!$C$5:$C$3010),"TBD")</f>
        <v>TW320PBFY18.4848A</v>
      </c>
      <c r="C1410">
        <f>LEN(Query1[[#This Row],[CALCTRA Product Number]])</f>
        <v>17</v>
      </c>
      <c r="D1410" t="s">
        <v>4484</v>
      </c>
      <c r="E1410" t="s">
        <v>4485</v>
      </c>
      <c r="F1410" t="s">
        <v>356</v>
      </c>
      <c r="G1410" t="s">
        <v>374</v>
      </c>
      <c r="H1410" t="s">
        <v>375</v>
      </c>
      <c r="I1410" t="s">
        <v>376</v>
      </c>
      <c r="J1410" t="s">
        <v>388</v>
      </c>
      <c r="K1410" t="s">
        <v>155</v>
      </c>
      <c r="L1410" s="54">
        <f>_xlfn.IFNA(_xlfn.XLOOKUP(Query1[[#This Row],[Contract Line Item Number (CLIN)]],'CPA New w POF'!$B$5:$B$3010,'CPA New w POF'!$Q$5:$Q$3010),"TBD")</f>
        <v>153.13</v>
      </c>
    </row>
    <row r="1411" spans="1:12" x14ac:dyDescent="0.25">
      <c r="A1411" t="s">
        <v>4491</v>
      </c>
      <c r="B1411" t="str">
        <f>_xlfn.IFNA(_xlfn.XLOOKUP(Query1[[#This Row],[Contract Line Item Number (CLIN)]],'CPA New w POF'!$B$5:$B$3010,'CPA New w POF'!$C$5:$C$3010),"TBD")</f>
        <v>TW330PBFY18.4848A</v>
      </c>
      <c r="C1411">
        <f>LEN(Query1[[#This Row],[CALCTRA Product Number]])</f>
        <v>17</v>
      </c>
      <c r="D1411" t="s">
        <v>4489</v>
      </c>
      <c r="E1411" t="s">
        <v>4490</v>
      </c>
      <c r="F1411" t="s">
        <v>356</v>
      </c>
      <c r="G1411" t="s">
        <v>374</v>
      </c>
      <c r="H1411" t="s">
        <v>375</v>
      </c>
      <c r="I1411" t="s">
        <v>376</v>
      </c>
      <c r="J1411" t="s">
        <v>388</v>
      </c>
      <c r="K1411" t="s">
        <v>155</v>
      </c>
      <c r="L1411" s="54">
        <f>_xlfn.IFNA(_xlfn.XLOOKUP(Query1[[#This Row],[Contract Line Item Number (CLIN)]],'CPA New w POF'!$B$5:$B$3010,'CPA New w POF'!$Q$5:$Q$3010),"TBD")</f>
        <v>153.13</v>
      </c>
    </row>
    <row r="1412" spans="1:12" x14ac:dyDescent="0.25">
      <c r="A1412" t="s">
        <v>4492</v>
      </c>
      <c r="B1412" t="str">
        <f>_xlfn.IFNA(_xlfn.XLOOKUP(Query1[[#This Row],[Contract Line Item Number (CLIN)]],'CPA New w POF'!$B$5:$B$3010,'CPA New w POF'!$C$5:$C$3010),"TBD")</f>
        <v>TW330PBFY16.3030A</v>
      </c>
      <c r="C1412">
        <f>LEN(Query1[[#This Row],[CALCTRA Product Number]])</f>
        <v>17</v>
      </c>
      <c r="D1412" t="s">
        <v>4489</v>
      </c>
      <c r="E1412" t="s">
        <v>4490</v>
      </c>
      <c r="F1412" t="s">
        <v>356</v>
      </c>
      <c r="G1412" t="s">
        <v>421</v>
      </c>
      <c r="H1412" t="s">
        <v>375</v>
      </c>
      <c r="I1412" t="s">
        <v>376</v>
      </c>
      <c r="J1412" t="s">
        <v>381</v>
      </c>
      <c r="K1412" t="s">
        <v>155</v>
      </c>
      <c r="L1412" s="54">
        <f>_xlfn.IFNA(_xlfn.XLOOKUP(Query1[[#This Row],[Contract Line Item Number (CLIN)]],'CPA New w POF'!$B$5:$B$3010,'CPA New w POF'!$Q$5:$Q$3010),"TBD")</f>
        <v>62.43</v>
      </c>
    </row>
    <row r="1413" spans="1:12" x14ac:dyDescent="0.25">
      <c r="A1413" t="s">
        <v>4493</v>
      </c>
      <c r="B1413" t="str">
        <f>_xlfn.IFNA(_xlfn.XLOOKUP(Query1[[#This Row],[Contract Line Item Number (CLIN)]],'CPA New w POF'!$B$5:$B$3010,'CPA New w POF'!$C$5:$C$3010),"TBD")</f>
        <v>TW340PBFY16.3636A</v>
      </c>
      <c r="C1413">
        <f>LEN(Query1[[#This Row],[CALCTRA Product Number]])</f>
        <v>17</v>
      </c>
      <c r="D1413" t="s">
        <v>4494</v>
      </c>
      <c r="E1413" t="s">
        <v>4495</v>
      </c>
      <c r="F1413" t="s">
        <v>356</v>
      </c>
      <c r="G1413" t="s">
        <v>380</v>
      </c>
      <c r="H1413" t="s">
        <v>375</v>
      </c>
      <c r="I1413" t="s">
        <v>376</v>
      </c>
      <c r="J1413" t="s">
        <v>381</v>
      </c>
      <c r="K1413" t="s">
        <v>155</v>
      </c>
      <c r="L1413" s="54">
        <f>_xlfn.IFNA(_xlfn.XLOOKUP(Query1[[#This Row],[Contract Line Item Number (CLIN)]],'CPA New w POF'!$B$5:$B$3010,'CPA New w POF'!$Q$5:$Q$3010),"TBD")</f>
        <v>74.900000000000006</v>
      </c>
    </row>
    <row r="1414" spans="1:12" x14ac:dyDescent="0.25">
      <c r="A1414" t="s">
        <v>4497</v>
      </c>
      <c r="B1414" t="str">
        <f>_xlfn.IFNA(_xlfn.XLOOKUP(Query1[[#This Row],[Contract Line Item Number (CLIN)]],'CPA New w POF'!$B$5:$B$3010,'CPA New w POF'!$C$5:$C$3010),"TBD")</f>
        <v>TW340PBFY18.4848A</v>
      </c>
      <c r="C1414">
        <f>LEN(Query1[[#This Row],[CALCTRA Product Number]])</f>
        <v>17</v>
      </c>
      <c r="D1414" t="s">
        <v>4494</v>
      </c>
      <c r="E1414" t="s">
        <v>4495</v>
      </c>
      <c r="F1414" t="s">
        <v>356</v>
      </c>
      <c r="G1414" t="s">
        <v>374</v>
      </c>
      <c r="H1414" t="s">
        <v>375</v>
      </c>
      <c r="I1414" t="s">
        <v>376</v>
      </c>
      <c r="J1414" t="s">
        <v>388</v>
      </c>
      <c r="K1414" t="s">
        <v>155</v>
      </c>
      <c r="L1414" s="54">
        <f>_xlfn.IFNA(_xlfn.XLOOKUP(Query1[[#This Row],[Contract Line Item Number (CLIN)]],'CPA New w POF'!$B$5:$B$3010,'CPA New w POF'!$Q$5:$Q$3010),"TBD")</f>
        <v>136.12</v>
      </c>
    </row>
    <row r="1415" spans="1:12" x14ac:dyDescent="0.25">
      <c r="A1415" t="s">
        <v>4498</v>
      </c>
      <c r="B1415" t="str">
        <f>_xlfn.IFNA(_xlfn.XLOOKUP(Query1[[#This Row],[Contract Line Item Number (CLIN)]],'CPA New w POF'!$B$5:$B$3010,'CPA New w POF'!$C$5:$C$3010),"TBD")</f>
        <v>TW34CPBFY16.3654A</v>
      </c>
      <c r="C1415">
        <f>LEN(Query1[[#This Row],[CALCTRA Product Number]])</f>
        <v>17</v>
      </c>
      <c r="D1415" t="s">
        <v>4499</v>
      </c>
      <c r="E1415" t="s">
        <v>4500</v>
      </c>
      <c r="F1415" t="s">
        <v>356</v>
      </c>
      <c r="G1415" t="s">
        <v>1900</v>
      </c>
      <c r="H1415" t="s">
        <v>375</v>
      </c>
      <c r="I1415" t="s">
        <v>376</v>
      </c>
      <c r="J1415" t="s">
        <v>381</v>
      </c>
      <c r="K1415" t="s">
        <v>155</v>
      </c>
      <c r="L1415" s="54">
        <f>_xlfn.IFNA(_xlfn.XLOOKUP(Query1[[#This Row],[Contract Line Item Number (CLIN)]],'CPA New w POF'!$B$5:$B$3010,'CPA New w POF'!$Q$5:$Q$3010),"TBD")</f>
        <v>103.24</v>
      </c>
    </row>
    <row r="1416" spans="1:12" x14ac:dyDescent="0.25">
      <c r="A1416" t="s">
        <v>4501</v>
      </c>
      <c r="B1416" t="str">
        <f>_xlfn.IFNA(_xlfn.XLOOKUP(Query1[[#This Row],[Contract Line Item Number (CLIN)]],'CPA New w POF'!$B$5:$B$3010,'CPA New w POF'!$C$5:$C$3010),"TBD")</f>
        <v>TW34CPBFY18.4872A</v>
      </c>
      <c r="C1416">
        <f>LEN(Query1[[#This Row],[CALCTRA Product Number]])</f>
        <v>17</v>
      </c>
      <c r="D1416" t="s">
        <v>4499</v>
      </c>
      <c r="E1416" t="s">
        <v>4500</v>
      </c>
      <c r="F1416" t="s">
        <v>356</v>
      </c>
      <c r="G1416" t="s">
        <v>3785</v>
      </c>
      <c r="H1416" t="s">
        <v>375</v>
      </c>
      <c r="I1416" t="s">
        <v>376</v>
      </c>
      <c r="J1416" t="s">
        <v>388</v>
      </c>
      <c r="K1416" t="s">
        <v>155</v>
      </c>
      <c r="L1416" s="54">
        <f>_xlfn.IFNA(_xlfn.XLOOKUP(Query1[[#This Row],[Contract Line Item Number (CLIN)]],'CPA New w POF'!$B$5:$B$3010,'CPA New w POF'!$Q$5:$Q$3010),"TBD")</f>
        <v>215.48</v>
      </c>
    </row>
    <row r="1417" spans="1:12" x14ac:dyDescent="0.25">
      <c r="A1417" t="s">
        <v>4502</v>
      </c>
      <c r="B1417" t="str">
        <f>_xlfn.IFNA(_xlfn.XLOOKUP(Query1[[#This Row],[Contract Line Item Number (CLIN)]],'CPA New w POF'!$B$5:$B$3010,'CPA New w POF'!$C$5:$C$3010),"TBD")</f>
        <v>TW350PBFY18.4848A</v>
      </c>
      <c r="C1417">
        <f>LEN(Query1[[#This Row],[CALCTRA Product Number]])</f>
        <v>17</v>
      </c>
      <c r="D1417" t="s">
        <v>4503</v>
      </c>
      <c r="E1417" t="s">
        <v>4504</v>
      </c>
      <c r="F1417" t="s">
        <v>356</v>
      </c>
      <c r="G1417" t="s">
        <v>374</v>
      </c>
      <c r="H1417" t="s">
        <v>375</v>
      </c>
      <c r="I1417" t="s">
        <v>376</v>
      </c>
      <c r="J1417" t="s">
        <v>388</v>
      </c>
      <c r="K1417" t="s">
        <v>155</v>
      </c>
      <c r="L1417" s="54">
        <f>_xlfn.IFNA(_xlfn.XLOOKUP(Query1[[#This Row],[Contract Line Item Number (CLIN)]],'CPA New w POF'!$B$5:$B$3010,'CPA New w POF'!$Q$5:$Q$3010),"TBD")</f>
        <v>140.65</v>
      </c>
    </row>
    <row r="1418" spans="1:12" x14ac:dyDescent="0.25">
      <c r="A1418" t="s">
        <v>4505</v>
      </c>
      <c r="B1418" t="str">
        <f>_xlfn.IFNA(_xlfn.XLOOKUP(Query1[[#This Row],[Contract Line Item Number (CLIN)]],'CPA New w POF'!$B$5:$B$3010,'CPA New w POF'!$C$5:$C$3010),"TBD")</f>
        <v>TW350PBFY16.3636A</v>
      </c>
      <c r="C1418">
        <f>LEN(Query1[[#This Row],[CALCTRA Product Number]])</f>
        <v>17</v>
      </c>
      <c r="D1418" t="s">
        <v>4503</v>
      </c>
      <c r="E1418" t="s">
        <v>4504</v>
      </c>
      <c r="F1418" t="s">
        <v>356</v>
      </c>
      <c r="G1418" t="s">
        <v>380</v>
      </c>
      <c r="H1418" t="s">
        <v>375</v>
      </c>
      <c r="I1418" t="s">
        <v>376</v>
      </c>
      <c r="J1418" t="s">
        <v>381</v>
      </c>
      <c r="K1418" t="s">
        <v>155</v>
      </c>
      <c r="L1418" s="54">
        <f>_xlfn.IFNA(_xlfn.XLOOKUP(Query1[[#This Row],[Contract Line Item Number (CLIN)]],'CPA New w POF'!$B$5:$B$3010,'CPA New w POF'!$Q$5:$Q$3010),"TBD")</f>
        <v>74.900000000000006</v>
      </c>
    </row>
    <row r="1419" spans="1:12" x14ac:dyDescent="0.25">
      <c r="A1419" t="s">
        <v>4506</v>
      </c>
      <c r="B1419" t="str">
        <f>_xlfn.IFNA(_xlfn.XLOOKUP(Query1[[#This Row],[Contract Line Item Number (CLIN)]],'CPA New w POF'!$B$5:$B$3010,'CPA New w POF'!$C$5:$C$3010),"TBD")</f>
        <v>TW35APBFY16.3636A</v>
      </c>
      <c r="C1419">
        <f>LEN(Query1[[#This Row],[CALCTRA Product Number]])</f>
        <v>17</v>
      </c>
      <c r="D1419" t="s">
        <v>4507</v>
      </c>
      <c r="E1419" t="s">
        <v>4508</v>
      </c>
      <c r="F1419" t="s">
        <v>356</v>
      </c>
      <c r="G1419" t="s">
        <v>380</v>
      </c>
      <c r="H1419" t="s">
        <v>375</v>
      </c>
      <c r="I1419" t="s">
        <v>376</v>
      </c>
      <c r="J1419" t="s">
        <v>381</v>
      </c>
      <c r="K1419" t="s">
        <v>155</v>
      </c>
      <c r="L1419" s="54">
        <f>_xlfn.IFNA(_xlfn.XLOOKUP(Query1[[#This Row],[Contract Line Item Number (CLIN)]],'CPA New w POF'!$B$5:$B$3010,'CPA New w POF'!$Q$5:$Q$3010),"TBD")</f>
        <v>74.900000000000006</v>
      </c>
    </row>
    <row r="1420" spans="1:12" x14ac:dyDescent="0.25">
      <c r="A1420" t="s">
        <v>4509</v>
      </c>
      <c r="B1420" t="str">
        <f>_xlfn.IFNA(_xlfn.XLOOKUP(Query1[[#This Row],[Contract Line Item Number (CLIN)]],'CPA New w POF'!$B$5:$B$3010,'CPA New w POF'!$C$5:$C$3010),"TBD")</f>
        <v>TW35APBFY18.4848A</v>
      </c>
      <c r="C1420">
        <f>LEN(Query1[[#This Row],[CALCTRA Product Number]])</f>
        <v>17</v>
      </c>
      <c r="D1420" t="s">
        <v>4507</v>
      </c>
      <c r="E1420" t="s">
        <v>4508</v>
      </c>
      <c r="F1420" t="s">
        <v>356</v>
      </c>
      <c r="G1420" t="s">
        <v>4510</v>
      </c>
      <c r="H1420" t="s">
        <v>375</v>
      </c>
      <c r="I1420" t="s">
        <v>376</v>
      </c>
      <c r="J1420" t="s">
        <v>388</v>
      </c>
      <c r="K1420" t="s">
        <v>155</v>
      </c>
      <c r="L1420" s="54">
        <f>_xlfn.IFNA(_xlfn.XLOOKUP(Query1[[#This Row],[Contract Line Item Number (CLIN)]],'CPA New w POF'!$B$5:$B$3010,'CPA New w POF'!$Q$5:$Q$3010),"TBD")</f>
        <v>140.65</v>
      </c>
    </row>
    <row r="1421" spans="1:12" x14ac:dyDescent="0.25">
      <c r="A1421" t="s">
        <v>4515</v>
      </c>
      <c r="B1421" t="str">
        <f>_xlfn.IFNA(_xlfn.XLOOKUP(Query1[[#This Row],[Contract Line Item Number (CLIN)]],'CPA New w POF'!$B$5:$B$3010,'CPA New w POF'!$C$5:$C$3010),"TBD")</f>
        <v>TW360PBFY16.3636A</v>
      </c>
      <c r="C1421">
        <f>LEN(Query1[[#This Row],[CALCTRA Product Number]])</f>
        <v>17</v>
      </c>
      <c r="D1421" t="s">
        <v>4516</v>
      </c>
      <c r="E1421" t="s">
        <v>4517</v>
      </c>
      <c r="F1421" t="s">
        <v>356</v>
      </c>
      <c r="G1421" t="s">
        <v>380</v>
      </c>
      <c r="H1421" t="s">
        <v>375</v>
      </c>
      <c r="I1421" t="s">
        <v>376</v>
      </c>
      <c r="J1421" t="s">
        <v>381</v>
      </c>
      <c r="K1421" t="s">
        <v>155</v>
      </c>
      <c r="L1421" s="54">
        <f>_xlfn.IFNA(_xlfn.XLOOKUP(Query1[[#This Row],[Contract Line Item Number (CLIN)]],'CPA New w POF'!$B$5:$B$3010,'CPA New w POF'!$Q$5:$Q$3010),"TBD")</f>
        <v>74.900000000000006</v>
      </c>
    </row>
    <row r="1422" spans="1:12" x14ac:dyDescent="0.25">
      <c r="A1422" t="s">
        <v>4518</v>
      </c>
      <c r="B1422" t="str">
        <f>_xlfn.IFNA(_xlfn.XLOOKUP(Query1[[#This Row],[Contract Line Item Number (CLIN)]],'CPA New w POF'!$B$5:$B$3010,'CPA New w POF'!$C$5:$C$3010),"TBD")</f>
        <v>TW360PBFY18.4848A</v>
      </c>
      <c r="C1422">
        <f>LEN(Query1[[#This Row],[CALCTRA Product Number]])</f>
        <v>17</v>
      </c>
      <c r="D1422" t="s">
        <v>4516</v>
      </c>
      <c r="E1422" t="s">
        <v>4517</v>
      </c>
      <c r="F1422" t="s">
        <v>356</v>
      </c>
      <c r="G1422" t="s">
        <v>374</v>
      </c>
      <c r="H1422" t="s">
        <v>375</v>
      </c>
      <c r="I1422" t="s">
        <v>376</v>
      </c>
      <c r="J1422" t="s">
        <v>388</v>
      </c>
      <c r="K1422" t="s">
        <v>155</v>
      </c>
      <c r="L1422" s="54">
        <f>_xlfn.IFNA(_xlfn.XLOOKUP(Query1[[#This Row],[Contract Line Item Number (CLIN)]],'CPA New w POF'!$B$5:$B$3010,'CPA New w POF'!$Q$5:$Q$3010),"TBD")</f>
        <v>140.65</v>
      </c>
    </row>
    <row r="1423" spans="1:12" x14ac:dyDescent="0.25">
      <c r="A1423" t="s">
        <v>4519</v>
      </c>
      <c r="B1423" t="str">
        <f>_xlfn.IFNA(_xlfn.XLOOKUP(Query1[[#This Row],[Contract Line Item Number (CLIN)]],'CPA New w POF'!$B$5:$B$3010,'CPA New w POF'!$C$5:$C$3010),"TBD")</f>
        <v>TW360PBFY16.6060A</v>
      </c>
      <c r="C1423">
        <f>LEN(Query1[[#This Row],[CALCTRA Product Number]])</f>
        <v>17</v>
      </c>
      <c r="D1423" t="s">
        <v>4516</v>
      </c>
      <c r="E1423" t="s">
        <v>4517</v>
      </c>
      <c r="F1423" t="s">
        <v>356</v>
      </c>
      <c r="G1423" t="s">
        <v>377</v>
      </c>
      <c r="H1423" t="s">
        <v>375</v>
      </c>
      <c r="I1423" t="s">
        <v>376</v>
      </c>
      <c r="J1423" t="s">
        <v>378</v>
      </c>
      <c r="K1423" t="s">
        <v>155</v>
      </c>
      <c r="L1423" s="54">
        <f>_xlfn.IFNA(_xlfn.XLOOKUP(Query1[[#This Row],[Contract Line Item Number (CLIN)]],'CPA New w POF'!$B$5:$B$3010,'CPA New w POF'!$Q$5:$Q$3010),"TBD")</f>
        <v>566.91999999999996</v>
      </c>
    </row>
    <row r="1424" spans="1:12" x14ac:dyDescent="0.25">
      <c r="A1424" t="s">
        <v>4520</v>
      </c>
      <c r="B1424" t="str">
        <f>_xlfn.IFNA(_xlfn.XLOOKUP(Query1[[#This Row],[Contract Line Item Number (CLIN)]],'CPA New w POF'!$B$5:$B$3010,'CPA New w POF'!$C$5:$C$3010),"TBD")</f>
        <v>TW370PBFY16.3636A</v>
      </c>
      <c r="C1424">
        <f>LEN(Query1[[#This Row],[CALCTRA Product Number]])</f>
        <v>17</v>
      </c>
      <c r="D1424" t="s">
        <v>4521</v>
      </c>
      <c r="E1424" t="s">
        <v>4522</v>
      </c>
      <c r="F1424" t="s">
        <v>356</v>
      </c>
      <c r="G1424" t="s">
        <v>380</v>
      </c>
      <c r="H1424" t="s">
        <v>375</v>
      </c>
      <c r="I1424" t="s">
        <v>376</v>
      </c>
      <c r="J1424" t="s">
        <v>381</v>
      </c>
      <c r="K1424" t="s">
        <v>155</v>
      </c>
      <c r="L1424" s="54">
        <f>_xlfn.IFNA(_xlfn.XLOOKUP(Query1[[#This Row],[Contract Line Item Number (CLIN)]],'CPA New w POF'!$B$5:$B$3010,'CPA New w POF'!$Q$5:$Q$3010),"TBD")</f>
        <v>74.900000000000006</v>
      </c>
    </row>
    <row r="1425" spans="1:12" x14ac:dyDescent="0.25">
      <c r="A1425" t="s">
        <v>4523</v>
      </c>
      <c r="B1425" t="str">
        <f>_xlfn.IFNA(_xlfn.XLOOKUP(Query1[[#This Row],[Contract Line Item Number (CLIN)]],'CPA New w POF'!$B$5:$B$3010,'CPA New w POF'!$C$5:$C$3010),"TBD")</f>
        <v>TW380PBFY16.3636A</v>
      </c>
      <c r="C1425">
        <f>LEN(Query1[[#This Row],[CALCTRA Product Number]])</f>
        <v>17</v>
      </c>
      <c r="D1425" t="s">
        <v>4524</v>
      </c>
      <c r="E1425" t="s">
        <v>4525</v>
      </c>
      <c r="F1425" t="s">
        <v>356</v>
      </c>
      <c r="G1425" t="s">
        <v>380</v>
      </c>
      <c r="H1425" t="s">
        <v>375</v>
      </c>
      <c r="I1425" t="s">
        <v>376</v>
      </c>
      <c r="J1425" t="s">
        <v>381</v>
      </c>
      <c r="K1425" t="s">
        <v>155</v>
      </c>
      <c r="L1425" s="54">
        <f>_xlfn.IFNA(_xlfn.XLOOKUP(Query1[[#This Row],[Contract Line Item Number (CLIN)]],'CPA New w POF'!$B$5:$B$3010,'CPA New w POF'!$Q$5:$Q$3010),"TBD")</f>
        <v>74.900000000000006</v>
      </c>
    </row>
    <row r="1426" spans="1:12" x14ac:dyDescent="0.25">
      <c r="A1426" t="s">
        <v>4526</v>
      </c>
      <c r="B1426" t="str">
        <f>_xlfn.IFNA(_xlfn.XLOOKUP(Query1[[#This Row],[Contract Line Item Number (CLIN)]],'CPA New w POF'!$B$5:$B$3010,'CPA New w POF'!$C$5:$C$3010),"TBD")</f>
        <v>TW380PBFY18.4848A</v>
      </c>
      <c r="C1426">
        <f>LEN(Query1[[#This Row],[CALCTRA Product Number]])</f>
        <v>17</v>
      </c>
      <c r="D1426" t="s">
        <v>4527</v>
      </c>
      <c r="E1426" t="s">
        <v>4528</v>
      </c>
      <c r="F1426" t="s">
        <v>356</v>
      </c>
      <c r="G1426" t="s">
        <v>374</v>
      </c>
      <c r="H1426" t="s">
        <v>375</v>
      </c>
      <c r="I1426" t="s">
        <v>376</v>
      </c>
      <c r="J1426" t="s">
        <v>388</v>
      </c>
      <c r="K1426" t="s">
        <v>155</v>
      </c>
      <c r="L1426" s="54">
        <f>_xlfn.IFNA(_xlfn.XLOOKUP(Query1[[#This Row],[Contract Line Item Number (CLIN)]],'CPA New w POF'!$B$5:$B$3010,'CPA New w POF'!$Q$5:$Q$3010),"TBD")</f>
        <v>140.65</v>
      </c>
    </row>
    <row r="1427" spans="1:12" x14ac:dyDescent="0.25">
      <c r="A1427" t="s">
        <v>4535</v>
      </c>
      <c r="B1427" t="str">
        <f>_xlfn.IFNA(_xlfn.XLOOKUP(Query1[[#This Row],[Contract Line Item Number (CLIN)]],'CPA New w POF'!$B$5:$B$3010,'CPA New w POF'!$C$5:$C$3010),"TBD")</f>
        <v>TW41LPBFY16.3636A</v>
      </c>
      <c r="C1427">
        <f>LEN(Query1[[#This Row],[CALCTRA Product Number]])</f>
        <v>17</v>
      </c>
      <c r="D1427" t="s">
        <v>4533</v>
      </c>
      <c r="E1427" t="s">
        <v>4534</v>
      </c>
      <c r="F1427" t="s">
        <v>356</v>
      </c>
      <c r="G1427" t="s">
        <v>380</v>
      </c>
      <c r="H1427" t="s">
        <v>375</v>
      </c>
      <c r="I1427" t="s">
        <v>376</v>
      </c>
      <c r="J1427" t="s">
        <v>381</v>
      </c>
      <c r="K1427" t="s">
        <v>155</v>
      </c>
      <c r="L1427" s="54">
        <f>_xlfn.IFNA(_xlfn.XLOOKUP(Query1[[#This Row],[Contract Line Item Number (CLIN)]],'CPA New w POF'!$B$5:$B$3010,'CPA New w POF'!$Q$5:$Q$3010),"TBD")</f>
        <v>74.900000000000006</v>
      </c>
    </row>
    <row r="1428" spans="1:12" x14ac:dyDescent="0.25">
      <c r="A1428" t="s">
        <v>4536</v>
      </c>
      <c r="B1428" t="str">
        <f>_xlfn.IFNA(_xlfn.XLOOKUP(Query1[[#This Row],[Contract Line Item Number (CLIN)]],'CPA New w POF'!$B$5:$B$3010,'CPA New w POF'!$C$5:$C$3010),"TBD")</f>
        <v>TW41LPBFY18.4848A</v>
      </c>
      <c r="C1428">
        <f>LEN(Query1[[#This Row],[CALCTRA Product Number]])</f>
        <v>17</v>
      </c>
      <c r="D1428" t="s">
        <v>4533</v>
      </c>
      <c r="E1428" t="s">
        <v>4534</v>
      </c>
      <c r="F1428" t="s">
        <v>356</v>
      </c>
      <c r="G1428" t="s">
        <v>374</v>
      </c>
      <c r="H1428" t="s">
        <v>375</v>
      </c>
      <c r="I1428" t="s">
        <v>376</v>
      </c>
      <c r="J1428" t="s">
        <v>388</v>
      </c>
      <c r="K1428" t="s">
        <v>155</v>
      </c>
      <c r="L1428" s="54">
        <f>_xlfn.IFNA(_xlfn.XLOOKUP(Query1[[#This Row],[Contract Line Item Number (CLIN)]],'CPA New w POF'!$B$5:$B$3010,'CPA New w POF'!$Q$5:$Q$3010),"TBD")</f>
        <v>136.12</v>
      </c>
    </row>
    <row r="1429" spans="1:12" x14ac:dyDescent="0.25">
      <c r="A1429" t="s">
        <v>4540</v>
      </c>
      <c r="B1429" t="str">
        <f>_xlfn.IFNA(_xlfn.XLOOKUP(Query1[[#This Row],[Contract Line Item Number (CLIN)]],'CPA New w POF'!$B$5:$B$3010,'CPA New w POF'!$C$5:$C$3010),"TBD")</f>
        <v>TW41RPBFY16.3636A</v>
      </c>
      <c r="C1429">
        <f>LEN(Query1[[#This Row],[CALCTRA Product Number]])</f>
        <v>17</v>
      </c>
      <c r="D1429" t="s">
        <v>4538</v>
      </c>
      <c r="E1429" t="s">
        <v>4539</v>
      </c>
      <c r="F1429" t="s">
        <v>356</v>
      </c>
      <c r="G1429" t="s">
        <v>380</v>
      </c>
      <c r="H1429" t="s">
        <v>375</v>
      </c>
      <c r="I1429" t="s">
        <v>376</v>
      </c>
      <c r="J1429" t="s">
        <v>381</v>
      </c>
      <c r="K1429" t="s">
        <v>155</v>
      </c>
      <c r="L1429" s="54">
        <f>_xlfn.IFNA(_xlfn.XLOOKUP(Query1[[#This Row],[Contract Line Item Number (CLIN)]],'CPA New w POF'!$B$5:$B$3010,'CPA New w POF'!$Q$5:$Q$3010),"TBD")</f>
        <v>74.900000000000006</v>
      </c>
    </row>
    <row r="1430" spans="1:12" x14ac:dyDescent="0.25">
      <c r="A1430" t="s">
        <v>4541</v>
      </c>
      <c r="B1430" t="str">
        <f>_xlfn.IFNA(_xlfn.XLOOKUP(Query1[[#This Row],[Contract Line Item Number (CLIN)]],'CPA New w POF'!$B$5:$B$3010,'CPA New w POF'!$C$5:$C$3010),"TBD")</f>
        <v>TW41RPBFY18.4848A</v>
      </c>
      <c r="C1430">
        <f>LEN(Query1[[#This Row],[CALCTRA Product Number]])</f>
        <v>17</v>
      </c>
      <c r="D1430" t="s">
        <v>4538</v>
      </c>
      <c r="E1430" t="s">
        <v>4539</v>
      </c>
      <c r="F1430" t="s">
        <v>356</v>
      </c>
      <c r="G1430" t="s">
        <v>374</v>
      </c>
      <c r="H1430" t="s">
        <v>375</v>
      </c>
      <c r="I1430" t="s">
        <v>376</v>
      </c>
      <c r="J1430" t="s">
        <v>388</v>
      </c>
      <c r="K1430" t="s">
        <v>155</v>
      </c>
      <c r="L1430" s="54">
        <f>_xlfn.IFNA(_xlfn.XLOOKUP(Query1[[#This Row],[Contract Line Item Number (CLIN)]],'CPA New w POF'!$B$5:$B$3010,'CPA New w POF'!$Q$5:$Q$3010),"TBD")</f>
        <v>131.59</v>
      </c>
    </row>
    <row r="1431" spans="1:12" x14ac:dyDescent="0.25">
      <c r="A1431" t="s">
        <v>4545</v>
      </c>
      <c r="B1431" t="str">
        <f>_xlfn.IFNA(_xlfn.XLOOKUP(Query1[[#This Row],[Contract Line Item Number (CLIN)]],'CPA New w POF'!$B$5:$B$3010,'CPA New w POF'!$C$5:$C$3010),"TBD")</f>
        <v>TW42LPBFY16.3636A</v>
      </c>
      <c r="C1431">
        <f>LEN(Query1[[#This Row],[CALCTRA Product Number]])</f>
        <v>17</v>
      </c>
      <c r="D1431" t="s">
        <v>4543</v>
      </c>
      <c r="E1431" t="s">
        <v>4544</v>
      </c>
      <c r="F1431" t="s">
        <v>356</v>
      </c>
      <c r="G1431" t="s">
        <v>380</v>
      </c>
      <c r="H1431" t="s">
        <v>375</v>
      </c>
      <c r="I1431" t="s">
        <v>376</v>
      </c>
      <c r="J1431" t="s">
        <v>381</v>
      </c>
      <c r="K1431" t="s">
        <v>155</v>
      </c>
      <c r="L1431" s="54">
        <f>_xlfn.IFNA(_xlfn.XLOOKUP(Query1[[#This Row],[Contract Line Item Number (CLIN)]],'CPA New w POF'!$B$5:$B$3010,'CPA New w POF'!$Q$5:$Q$3010),"TBD")</f>
        <v>74.900000000000006</v>
      </c>
    </row>
    <row r="1432" spans="1:12" x14ac:dyDescent="0.25">
      <c r="A1432" t="s">
        <v>4546</v>
      </c>
      <c r="B1432" t="str">
        <f>_xlfn.IFNA(_xlfn.XLOOKUP(Query1[[#This Row],[Contract Line Item Number (CLIN)]],'CPA New w POF'!$B$5:$B$3010,'CPA New w POF'!$C$5:$C$3010),"TBD")</f>
        <v>TW42LPBFY18.4848A</v>
      </c>
      <c r="C1432">
        <f>LEN(Query1[[#This Row],[CALCTRA Product Number]])</f>
        <v>17</v>
      </c>
      <c r="D1432" t="s">
        <v>4543</v>
      </c>
      <c r="E1432" t="s">
        <v>4544</v>
      </c>
      <c r="F1432" t="s">
        <v>356</v>
      </c>
      <c r="G1432" t="s">
        <v>374</v>
      </c>
      <c r="H1432" t="s">
        <v>375</v>
      </c>
      <c r="I1432" t="s">
        <v>376</v>
      </c>
      <c r="J1432" t="s">
        <v>388</v>
      </c>
      <c r="K1432" t="s">
        <v>155</v>
      </c>
      <c r="L1432" s="54">
        <f>_xlfn.IFNA(_xlfn.XLOOKUP(Query1[[#This Row],[Contract Line Item Number (CLIN)]],'CPA New w POF'!$B$5:$B$3010,'CPA New w POF'!$Q$5:$Q$3010),"TBD")</f>
        <v>136.12</v>
      </c>
    </row>
    <row r="1433" spans="1:12" x14ac:dyDescent="0.25">
      <c r="A1433" t="s">
        <v>4550</v>
      </c>
      <c r="B1433" t="str">
        <f>_xlfn.IFNA(_xlfn.XLOOKUP(Query1[[#This Row],[Contract Line Item Number (CLIN)]],'CPA New w POF'!$B$5:$B$3010,'CPA New w POF'!$C$5:$C$3010),"TBD")</f>
        <v>TW42RPBFY16.3636A</v>
      </c>
      <c r="C1433">
        <f>LEN(Query1[[#This Row],[CALCTRA Product Number]])</f>
        <v>17</v>
      </c>
      <c r="D1433" t="s">
        <v>4548</v>
      </c>
      <c r="E1433" t="s">
        <v>4549</v>
      </c>
      <c r="F1433" t="s">
        <v>356</v>
      </c>
      <c r="G1433" t="s">
        <v>380</v>
      </c>
      <c r="H1433" t="s">
        <v>375</v>
      </c>
      <c r="I1433" t="s">
        <v>376</v>
      </c>
      <c r="J1433" t="s">
        <v>381</v>
      </c>
      <c r="K1433" t="s">
        <v>155</v>
      </c>
      <c r="L1433" s="54">
        <f>_xlfn.IFNA(_xlfn.XLOOKUP(Query1[[#This Row],[Contract Line Item Number (CLIN)]],'CPA New w POF'!$B$5:$B$3010,'CPA New w POF'!$Q$5:$Q$3010),"TBD")</f>
        <v>74.900000000000006</v>
      </c>
    </row>
    <row r="1434" spans="1:12" x14ac:dyDescent="0.25">
      <c r="A1434" t="s">
        <v>4551</v>
      </c>
      <c r="B1434" t="str">
        <f>_xlfn.IFNA(_xlfn.XLOOKUP(Query1[[#This Row],[Contract Line Item Number (CLIN)]],'CPA New w POF'!$B$5:$B$3010,'CPA New w POF'!$C$5:$C$3010),"TBD")</f>
        <v>TW42RPBFY18.4848A</v>
      </c>
      <c r="C1434">
        <f>LEN(Query1[[#This Row],[CALCTRA Product Number]])</f>
        <v>17</v>
      </c>
      <c r="D1434" t="s">
        <v>4548</v>
      </c>
      <c r="E1434" t="s">
        <v>4549</v>
      </c>
      <c r="F1434" t="s">
        <v>356</v>
      </c>
      <c r="G1434" t="s">
        <v>374</v>
      </c>
      <c r="H1434" t="s">
        <v>375</v>
      </c>
      <c r="I1434" t="s">
        <v>376</v>
      </c>
      <c r="J1434" t="s">
        <v>388</v>
      </c>
      <c r="K1434" t="s">
        <v>155</v>
      </c>
      <c r="L1434" s="54">
        <f>_xlfn.IFNA(_xlfn.XLOOKUP(Query1[[#This Row],[Contract Line Item Number (CLIN)]],'CPA New w POF'!$B$5:$B$3010,'CPA New w POF'!$Q$5:$Q$3010),"TBD")</f>
        <v>136.12</v>
      </c>
    </row>
    <row r="1435" spans="1:12" x14ac:dyDescent="0.25">
      <c r="A1435" t="s">
        <v>4555</v>
      </c>
      <c r="B1435" t="str">
        <f>_xlfn.IFNA(_xlfn.XLOOKUP(Query1[[#This Row],[Contract Line Item Number (CLIN)]],'CPA New w POF'!$B$5:$B$3010,'CPA New w POF'!$C$5:$C$3010),"TBD")</f>
        <v>TW43LPBFY16.3636A</v>
      </c>
      <c r="C1435">
        <f>LEN(Query1[[#This Row],[CALCTRA Product Number]])</f>
        <v>17</v>
      </c>
      <c r="D1435" t="s">
        <v>4553</v>
      </c>
      <c r="E1435" t="s">
        <v>4554</v>
      </c>
      <c r="F1435" t="s">
        <v>356</v>
      </c>
      <c r="G1435" t="s">
        <v>380</v>
      </c>
      <c r="H1435" t="s">
        <v>375</v>
      </c>
      <c r="I1435" t="s">
        <v>376</v>
      </c>
      <c r="J1435" t="s">
        <v>381</v>
      </c>
      <c r="K1435" t="s">
        <v>155</v>
      </c>
      <c r="L1435" s="54">
        <f>_xlfn.IFNA(_xlfn.XLOOKUP(Query1[[#This Row],[Contract Line Item Number (CLIN)]],'CPA New w POF'!$B$5:$B$3010,'CPA New w POF'!$Q$5:$Q$3010),"TBD")</f>
        <v>74.900000000000006</v>
      </c>
    </row>
    <row r="1436" spans="1:12" x14ac:dyDescent="0.25">
      <c r="A1436" t="s">
        <v>4556</v>
      </c>
      <c r="B1436" t="str">
        <f>_xlfn.IFNA(_xlfn.XLOOKUP(Query1[[#This Row],[Contract Line Item Number (CLIN)]],'CPA New w POF'!$B$5:$B$3010,'CPA New w POF'!$C$5:$C$3010),"TBD")</f>
        <v>TW43LPBFY18.4848A</v>
      </c>
      <c r="C1436">
        <f>LEN(Query1[[#This Row],[CALCTRA Product Number]])</f>
        <v>17</v>
      </c>
      <c r="D1436" t="s">
        <v>4553</v>
      </c>
      <c r="E1436" t="s">
        <v>4554</v>
      </c>
      <c r="F1436" t="s">
        <v>356</v>
      </c>
      <c r="G1436" t="s">
        <v>374</v>
      </c>
      <c r="H1436" t="s">
        <v>375</v>
      </c>
      <c r="I1436" t="s">
        <v>376</v>
      </c>
      <c r="J1436" t="s">
        <v>388</v>
      </c>
      <c r="K1436" t="s">
        <v>155</v>
      </c>
      <c r="L1436" s="54">
        <f>_xlfn.IFNA(_xlfn.XLOOKUP(Query1[[#This Row],[Contract Line Item Number (CLIN)]],'CPA New w POF'!$B$5:$B$3010,'CPA New w POF'!$Q$5:$Q$3010),"TBD")</f>
        <v>136.12</v>
      </c>
    </row>
    <row r="1437" spans="1:12" x14ac:dyDescent="0.25">
      <c r="A1437" t="s">
        <v>4560</v>
      </c>
      <c r="B1437" t="str">
        <f>_xlfn.IFNA(_xlfn.XLOOKUP(Query1[[#This Row],[Contract Line Item Number (CLIN)]],'CPA New w POF'!$B$5:$B$3010,'CPA New w POF'!$C$5:$C$3010),"TBD")</f>
        <v>TW43RPBFY16.3636A</v>
      </c>
      <c r="C1437">
        <f>LEN(Query1[[#This Row],[CALCTRA Product Number]])</f>
        <v>17</v>
      </c>
      <c r="D1437" t="s">
        <v>4558</v>
      </c>
      <c r="E1437" t="s">
        <v>4559</v>
      </c>
      <c r="F1437" t="s">
        <v>356</v>
      </c>
      <c r="G1437" t="s">
        <v>380</v>
      </c>
      <c r="H1437" t="s">
        <v>375</v>
      </c>
      <c r="I1437" t="s">
        <v>376</v>
      </c>
      <c r="J1437" t="s">
        <v>381</v>
      </c>
      <c r="K1437" t="s">
        <v>155</v>
      </c>
      <c r="L1437" s="54">
        <f>_xlfn.IFNA(_xlfn.XLOOKUP(Query1[[#This Row],[Contract Line Item Number (CLIN)]],'CPA New w POF'!$B$5:$B$3010,'CPA New w POF'!$Q$5:$Q$3010),"TBD")</f>
        <v>74.900000000000006</v>
      </c>
    </row>
    <row r="1438" spans="1:12" x14ac:dyDescent="0.25">
      <c r="A1438" t="s">
        <v>4561</v>
      </c>
      <c r="B1438" t="str">
        <f>_xlfn.IFNA(_xlfn.XLOOKUP(Query1[[#This Row],[Contract Line Item Number (CLIN)]],'CPA New w POF'!$B$5:$B$3010,'CPA New w POF'!$C$5:$C$3010),"TBD")</f>
        <v>TW43RPBFY18.4848A</v>
      </c>
      <c r="C1438">
        <f>LEN(Query1[[#This Row],[CALCTRA Product Number]])</f>
        <v>17</v>
      </c>
      <c r="D1438" t="s">
        <v>4558</v>
      </c>
      <c r="E1438" t="s">
        <v>4559</v>
      </c>
      <c r="F1438" t="s">
        <v>356</v>
      </c>
      <c r="G1438" t="s">
        <v>374</v>
      </c>
      <c r="H1438" t="s">
        <v>375</v>
      </c>
      <c r="I1438" t="s">
        <v>376</v>
      </c>
      <c r="J1438" t="s">
        <v>388</v>
      </c>
      <c r="K1438" t="s">
        <v>155</v>
      </c>
      <c r="L1438" s="54">
        <f>_xlfn.IFNA(_xlfn.XLOOKUP(Query1[[#This Row],[Contract Line Item Number (CLIN)]],'CPA New w POF'!$B$5:$B$3010,'CPA New w POF'!$Q$5:$Q$3010),"TBD")</f>
        <v>136.12</v>
      </c>
    </row>
    <row r="1439" spans="1:12" x14ac:dyDescent="0.25">
      <c r="A1439" t="s">
        <v>4562</v>
      </c>
      <c r="B1439" t="str">
        <f>_xlfn.IFNA(_xlfn.XLOOKUP(Query1[[#This Row],[Contract Line Item Number (CLIN)]],'CPA New w POF'!$B$5:$B$3010,'CPA New w POF'!$C$5:$C$3010),"TBD")</f>
        <v>TW44APBFY16.2412A</v>
      </c>
      <c r="C1439">
        <f>LEN(Query1[[#This Row],[CALCTRA Product Number]])</f>
        <v>17</v>
      </c>
      <c r="D1439" t="s">
        <v>4563</v>
      </c>
      <c r="E1439" t="s">
        <v>4564</v>
      </c>
      <c r="F1439" t="s">
        <v>356</v>
      </c>
      <c r="G1439" t="s">
        <v>786</v>
      </c>
      <c r="H1439" t="s">
        <v>375</v>
      </c>
      <c r="I1439" t="s">
        <v>376</v>
      </c>
      <c r="J1439" t="s">
        <v>381</v>
      </c>
      <c r="K1439" t="s">
        <v>155</v>
      </c>
      <c r="L1439" s="54">
        <f>_xlfn.IFNA(_xlfn.XLOOKUP(Query1[[#This Row],[Contract Line Item Number (CLIN)]],'CPA New w POF'!$B$5:$B$3010,'CPA New w POF'!$Q$5:$Q$3010),"TBD")</f>
        <v>20.48</v>
      </c>
    </row>
    <row r="1440" spans="1:12" x14ac:dyDescent="0.25">
      <c r="A1440" t="s">
        <v>4565</v>
      </c>
      <c r="B1440" t="str">
        <f>_xlfn.IFNA(_xlfn.XLOOKUP(Query1[[#This Row],[Contract Line Item Number (CLIN)]],'CPA New w POF'!$B$5:$B$3010,'CPA New w POF'!$C$5:$C$3010),"TBD")</f>
        <v>TW44APBFY16.3618A</v>
      </c>
      <c r="C1440">
        <f>LEN(Query1[[#This Row],[CALCTRA Product Number]])</f>
        <v>17</v>
      </c>
      <c r="D1440" t="s">
        <v>4563</v>
      </c>
      <c r="E1440" t="s">
        <v>4564</v>
      </c>
      <c r="F1440" t="s">
        <v>356</v>
      </c>
      <c r="G1440" t="s">
        <v>966</v>
      </c>
      <c r="H1440" t="s">
        <v>375</v>
      </c>
      <c r="I1440" t="s">
        <v>376</v>
      </c>
      <c r="J1440" t="s">
        <v>381</v>
      </c>
      <c r="K1440" t="s">
        <v>155</v>
      </c>
      <c r="L1440" s="54">
        <f>_xlfn.IFNA(_xlfn.XLOOKUP(Query1[[#This Row],[Contract Line Item Number (CLIN)]],'CPA New w POF'!$B$5:$B$3010,'CPA New w POF'!$Q$5:$Q$3010),"TBD")</f>
        <v>39.76</v>
      </c>
    </row>
    <row r="1441" spans="1:12" x14ac:dyDescent="0.25">
      <c r="A1441" t="s">
        <v>4566</v>
      </c>
      <c r="B1441" t="str">
        <f>_xlfn.IFNA(_xlfn.XLOOKUP(Query1[[#This Row],[Contract Line Item Number (CLIN)]],'CPA New w POF'!$B$5:$B$3010,'CPA New w POF'!$C$5:$C$3010),"TBD")</f>
        <v>TW44APBFY18.4824A</v>
      </c>
      <c r="C1441">
        <f>LEN(Query1[[#This Row],[CALCTRA Product Number]])</f>
        <v>17</v>
      </c>
      <c r="D1441" t="s">
        <v>4563</v>
      </c>
      <c r="E1441" t="s">
        <v>4564</v>
      </c>
      <c r="F1441" t="s">
        <v>356</v>
      </c>
      <c r="G1441" t="s">
        <v>1908</v>
      </c>
      <c r="H1441" t="s">
        <v>375</v>
      </c>
      <c r="I1441" t="s">
        <v>376</v>
      </c>
      <c r="J1441" t="s">
        <v>388</v>
      </c>
      <c r="K1441" t="s">
        <v>155</v>
      </c>
      <c r="L1441" s="54">
        <f>_xlfn.IFNA(_xlfn.XLOOKUP(Query1[[#This Row],[Contract Line Item Number (CLIN)]],'CPA New w POF'!$B$5:$B$3010,'CPA New w POF'!$Q$5:$Q$3010),"TBD")</f>
        <v>74.900000000000006</v>
      </c>
    </row>
    <row r="1442" spans="1:12" x14ac:dyDescent="0.25">
      <c r="A1442" t="s">
        <v>4568</v>
      </c>
      <c r="B1442" t="str">
        <f>_xlfn.IFNA(_xlfn.XLOOKUP(Query1[[#This Row],[Contract Line Item Number (CLIN)]],'CPA New w POF'!$B$5:$B$3010,'CPA New w POF'!$C$5:$C$3010),"TBD")</f>
        <v>TW44BPBFY16.2412A</v>
      </c>
      <c r="C1442">
        <f>LEN(Query1[[#This Row],[CALCTRA Product Number]])</f>
        <v>17</v>
      </c>
      <c r="D1442" t="s">
        <v>4569</v>
      </c>
      <c r="E1442" t="s">
        <v>4570</v>
      </c>
      <c r="F1442" t="s">
        <v>356</v>
      </c>
      <c r="G1442" t="s">
        <v>786</v>
      </c>
      <c r="H1442" t="s">
        <v>375</v>
      </c>
      <c r="I1442" t="s">
        <v>376</v>
      </c>
      <c r="J1442" t="s">
        <v>381</v>
      </c>
      <c r="K1442" t="s">
        <v>155</v>
      </c>
      <c r="L1442" s="54">
        <f>_xlfn.IFNA(_xlfn.XLOOKUP(Query1[[#This Row],[Contract Line Item Number (CLIN)]],'CPA New w POF'!$B$5:$B$3010,'CPA New w POF'!$Q$5:$Q$3010),"TBD")</f>
        <v>20.48</v>
      </c>
    </row>
    <row r="1443" spans="1:12" x14ac:dyDescent="0.25">
      <c r="A1443" t="s">
        <v>4571</v>
      </c>
      <c r="B1443" t="str">
        <f>_xlfn.IFNA(_xlfn.XLOOKUP(Query1[[#This Row],[Contract Line Item Number (CLIN)]],'CPA New w POF'!$B$5:$B$3010,'CPA New w POF'!$C$5:$C$3010),"TBD")</f>
        <v>TW44BPBFY16.3618A</v>
      </c>
      <c r="C1443">
        <f>LEN(Query1[[#This Row],[CALCTRA Product Number]])</f>
        <v>17</v>
      </c>
      <c r="D1443" t="s">
        <v>4569</v>
      </c>
      <c r="E1443" t="s">
        <v>4570</v>
      </c>
      <c r="F1443" t="s">
        <v>356</v>
      </c>
      <c r="G1443" t="s">
        <v>966</v>
      </c>
      <c r="H1443" t="s">
        <v>375</v>
      </c>
      <c r="I1443" t="s">
        <v>376</v>
      </c>
      <c r="J1443" t="s">
        <v>381</v>
      </c>
      <c r="K1443" t="s">
        <v>155</v>
      </c>
      <c r="L1443" s="54">
        <f>_xlfn.IFNA(_xlfn.XLOOKUP(Query1[[#This Row],[Contract Line Item Number (CLIN)]],'CPA New w POF'!$B$5:$B$3010,'CPA New w POF'!$Q$5:$Q$3010),"TBD")</f>
        <v>39.76</v>
      </c>
    </row>
    <row r="1444" spans="1:12" x14ac:dyDescent="0.25">
      <c r="A1444" t="s">
        <v>4572</v>
      </c>
      <c r="B1444" t="str">
        <f>_xlfn.IFNA(_xlfn.XLOOKUP(Query1[[#This Row],[Contract Line Item Number (CLIN)]],'CPA New w POF'!$B$5:$B$3010,'CPA New w POF'!$C$5:$C$3010),"TBD")</f>
        <v>TW44BPBFY18.4824A</v>
      </c>
      <c r="C1444">
        <f>LEN(Query1[[#This Row],[CALCTRA Product Number]])</f>
        <v>17</v>
      </c>
      <c r="D1444" t="s">
        <v>4569</v>
      </c>
      <c r="E1444" t="s">
        <v>4570</v>
      </c>
      <c r="F1444" t="s">
        <v>356</v>
      </c>
      <c r="G1444" t="s">
        <v>1908</v>
      </c>
      <c r="H1444" t="s">
        <v>375</v>
      </c>
      <c r="I1444" t="s">
        <v>376</v>
      </c>
      <c r="J1444" t="s">
        <v>388</v>
      </c>
      <c r="K1444" t="s">
        <v>155</v>
      </c>
      <c r="L1444" s="54">
        <f>_xlfn.IFNA(_xlfn.XLOOKUP(Query1[[#This Row],[Contract Line Item Number (CLIN)]],'CPA New w POF'!$B$5:$B$3010,'CPA New w POF'!$Q$5:$Q$3010),"TBD")</f>
        <v>74.900000000000006</v>
      </c>
    </row>
    <row r="1445" spans="1:12" x14ac:dyDescent="0.25">
      <c r="A1445" t="s">
        <v>4573</v>
      </c>
      <c r="B1445" t="str">
        <f>_xlfn.IFNA(_xlfn.XLOOKUP(Query1[[#This Row],[Contract Line Item Number (CLIN)]],'CPA New w POF'!$B$5:$B$3010,'CPA New w POF'!$C$5:$C$3010),"TBD")</f>
        <v>TW44PPBFY16.2412A</v>
      </c>
      <c r="C1445">
        <f>LEN(Query1[[#This Row],[CALCTRA Product Number]])</f>
        <v>17</v>
      </c>
      <c r="D1445" t="s">
        <v>4574</v>
      </c>
      <c r="E1445" t="s">
        <v>4575</v>
      </c>
      <c r="F1445" t="s">
        <v>356</v>
      </c>
      <c r="G1445" t="s">
        <v>786</v>
      </c>
      <c r="H1445" t="s">
        <v>375</v>
      </c>
      <c r="I1445" t="s">
        <v>376</v>
      </c>
      <c r="J1445" t="s">
        <v>381</v>
      </c>
      <c r="K1445" t="s">
        <v>155</v>
      </c>
      <c r="L1445" s="54">
        <f>_xlfn.IFNA(_xlfn.XLOOKUP(Query1[[#This Row],[Contract Line Item Number (CLIN)]],'CPA New w POF'!$B$5:$B$3010,'CPA New w POF'!$Q$5:$Q$3010),"TBD")</f>
        <v>20.48</v>
      </c>
    </row>
    <row r="1446" spans="1:12" x14ac:dyDescent="0.25">
      <c r="A1446" t="s">
        <v>4576</v>
      </c>
      <c r="B1446" t="str">
        <f>_xlfn.IFNA(_xlfn.XLOOKUP(Query1[[#This Row],[Contract Line Item Number (CLIN)]],'CPA New w POF'!$B$5:$B$3010,'CPA New w POF'!$C$5:$C$3010),"TBD")</f>
        <v>TW44PPBFY16.3618A</v>
      </c>
      <c r="C1446">
        <f>LEN(Query1[[#This Row],[CALCTRA Product Number]])</f>
        <v>17</v>
      </c>
      <c r="D1446" t="s">
        <v>4574</v>
      </c>
      <c r="E1446" t="s">
        <v>4577</v>
      </c>
      <c r="F1446" t="s">
        <v>356</v>
      </c>
      <c r="G1446" t="s">
        <v>966</v>
      </c>
      <c r="H1446" t="s">
        <v>375</v>
      </c>
      <c r="I1446" t="s">
        <v>376</v>
      </c>
      <c r="J1446" t="s">
        <v>381</v>
      </c>
      <c r="K1446" t="s">
        <v>155</v>
      </c>
      <c r="L1446" s="54">
        <f>_xlfn.IFNA(_xlfn.XLOOKUP(Query1[[#This Row],[Contract Line Item Number (CLIN)]],'CPA New w POF'!$B$5:$B$3010,'CPA New w POF'!$Q$5:$Q$3010),"TBD")</f>
        <v>39.76</v>
      </c>
    </row>
    <row r="1447" spans="1:12" x14ac:dyDescent="0.25">
      <c r="A1447" t="s">
        <v>4578</v>
      </c>
      <c r="B1447" t="str">
        <f>_xlfn.IFNA(_xlfn.XLOOKUP(Query1[[#This Row],[Contract Line Item Number (CLIN)]],'CPA New w POF'!$B$5:$B$3010,'CPA New w POF'!$C$5:$C$3010),"TBD")</f>
        <v>TW44PPBFY18.4824A</v>
      </c>
      <c r="C1447">
        <f>LEN(Query1[[#This Row],[CALCTRA Product Number]])</f>
        <v>17</v>
      </c>
      <c r="D1447" t="s">
        <v>4574</v>
      </c>
      <c r="E1447" t="s">
        <v>4577</v>
      </c>
      <c r="F1447" t="s">
        <v>356</v>
      </c>
      <c r="G1447" t="s">
        <v>1908</v>
      </c>
      <c r="H1447" t="s">
        <v>375</v>
      </c>
      <c r="I1447" t="s">
        <v>376</v>
      </c>
      <c r="J1447" t="s">
        <v>388</v>
      </c>
      <c r="K1447" t="s">
        <v>155</v>
      </c>
      <c r="L1447" s="54">
        <f>_xlfn.IFNA(_xlfn.XLOOKUP(Query1[[#This Row],[Contract Line Item Number (CLIN)]],'CPA New w POF'!$B$5:$B$3010,'CPA New w POF'!$Q$5:$Q$3010),"TBD")</f>
        <v>74.900000000000006</v>
      </c>
    </row>
    <row r="1448" spans="1:12" x14ac:dyDescent="0.25">
      <c r="A1448" t="s">
        <v>4579</v>
      </c>
      <c r="B1448" t="str">
        <f>_xlfn.IFNA(_xlfn.XLOOKUP(Query1[[#This Row],[Contract Line Item Number (CLIN)]],'CPA New w POF'!$B$5:$B$3010,'CPA New w POF'!$C$5:$C$3010),"TBD")</f>
        <v>TW450PBFY16.3636A</v>
      </c>
      <c r="C1448">
        <f>LEN(Query1[[#This Row],[CALCTRA Product Number]])</f>
        <v>17</v>
      </c>
      <c r="D1448" t="s">
        <v>4580</v>
      </c>
      <c r="E1448" t="s">
        <v>4581</v>
      </c>
      <c r="F1448" t="s">
        <v>356</v>
      </c>
      <c r="G1448" t="s">
        <v>380</v>
      </c>
      <c r="H1448" t="s">
        <v>375</v>
      </c>
      <c r="I1448" t="s">
        <v>376</v>
      </c>
      <c r="J1448" t="s">
        <v>381</v>
      </c>
      <c r="K1448" t="s">
        <v>155</v>
      </c>
      <c r="L1448" s="54">
        <f>_xlfn.IFNA(_xlfn.XLOOKUP(Query1[[#This Row],[Contract Line Item Number (CLIN)]],'CPA New w POF'!$B$5:$B$3010,'CPA New w POF'!$Q$5:$Q$3010),"TBD")</f>
        <v>74.900000000000006</v>
      </c>
    </row>
    <row r="1449" spans="1:12" x14ac:dyDescent="0.25">
      <c r="A1449" t="s">
        <v>4582</v>
      </c>
      <c r="B1449" t="str">
        <f>_xlfn.IFNA(_xlfn.XLOOKUP(Query1[[#This Row],[Contract Line Item Number (CLIN)]],'CPA New w POF'!$B$5:$B$3010,'CPA New w POF'!$C$5:$C$3010),"TBD")</f>
        <v>TW450PBFY18.4848A</v>
      </c>
      <c r="C1449">
        <f>LEN(Query1[[#This Row],[CALCTRA Product Number]])</f>
        <v>17</v>
      </c>
      <c r="D1449" t="s">
        <v>4580</v>
      </c>
      <c r="E1449" t="s">
        <v>4581</v>
      </c>
      <c r="F1449" t="s">
        <v>356</v>
      </c>
      <c r="G1449" t="s">
        <v>374</v>
      </c>
      <c r="H1449" t="s">
        <v>375</v>
      </c>
      <c r="I1449" t="s">
        <v>376</v>
      </c>
      <c r="J1449" t="s">
        <v>388</v>
      </c>
      <c r="K1449" t="s">
        <v>155</v>
      </c>
      <c r="L1449" s="54">
        <f>_xlfn.IFNA(_xlfn.XLOOKUP(Query1[[#This Row],[Contract Line Item Number (CLIN)]],'CPA New w POF'!$B$5:$B$3010,'CPA New w POF'!$Q$5:$Q$3010),"TBD")</f>
        <v>136.12</v>
      </c>
    </row>
    <row r="1450" spans="1:12" x14ac:dyDescent="0.25">
      <c r="A1450" t="s">
        <v>4585</v>
      </c>
      <c r="B1450" t="str">
        <f>_xlfn.IFNA(_xlfn.XLOOKUP(Query1[[#This Row],[Contract Line Item Number (CLIN)]],'CPA New w POF'!$B$5:$B$3010,'CPA New w POF'!$C$5:$C$3010),"TBD")</f>
        <v>TW460PBFY16.3636A</v>
      </c>
      <c r="C1450">
        <f>LEN(Query1[[#This Row],[CALCTRA Product Number]])</f>
        <v>17</v>
      </c>
      <c r="D1450" t="s">
        <v>4586</v>
      </c>
      <c r="E1450" t="s">
        <v>4587</v>
      </c>
      <c r="F1450" t="s">
        <v>356</v>
      </c>
      <c r="G1450" t="s">
        <v>380</v>
      </c>
      <c r="H1450" t="s">
        <v>375</v>
      </c>
      <c r="I1450" t="s">
        <v>376</v>
      </c>
      <c r="J1450" t="s">
        <v>381</v>
      </c>
      <c r="K1450" t="s">
        <v>155</v>
      </c>
      <c r="L1450" s="54">
        <f>_xlfn.IFNA(_xlfn.XLOOKUP(Query1[[#This Row],[Contract Line Item Number (CLIN)]],'CPA New w POF'!$B$5:$B$3010,'CPA New w POF'!$Q$5:$Q$3010),"TBD")</f>
        <v>74.900000000000006</v>
      </c>
    </row>
    <row r="1451" spans="1:12" x14ac:dyDescent="0.25">
      <c r="A1451" t="s">
        <v>4588</v>
      </c>
      <c r="B1451" t="str">
        <f>_xlfn.IFNA(_xlfn.XLOOKUP(Query1[[#This Row],[Contract Line Item Number (CLIN)]],'CPA New w POF'!$B$5:$B$3010,'CPA New w POF'!$C$5:$C$3010),"TBD")</f>
        <v>TW460PBFY18.4848A</v>
      </c>
      <c r="C1451">
        <f>LEN(Query1[[#This Row],[CALCTRA Product Number]])</f>
        <v>17</v>
      </c>
      <c r="D1451" t="s">
        <v>4586</v>
      </c>
      <c r="E1451" t="s">
        <v>4587</v>
      </c>
      <c r="F1451" t="s">
        <v>356</v>
      </c>
      <c r="G1451" t="s">
        <v>374</v>
      </c>
      <c r="H1451" t="s">
        <v>375</v>
      </c>
      <c r="I1451" t="s">
        <v>376</v>
      </c>
      <c r="J1451" t="s">
        <v>388</v>
      </c>
      <c r="K1451" t="s">
        <v>155</v>
      </c>
      <c r="L1451" s="54">
        <f>_xlfn.IFNA(_xlfn.XLOOKUP(Query1[[#This Row],[Contract Line Item Number (CLIN)]],'CPA New w POF'!$B$5:$B$3010,'CPA New w POF'!$Q$5:$Q$3010),"TBD")</f>
        <v>136.12</v>
      </c>
    </row>
    <row r="1452" spans="1:12" x14ac:dyDescent="0.25">
      <c r="A1452" t="s">
        <v>4589</v>
      </c>
      <c r="B1452" t="str">
        <f>_xlfn.IFNA(_xlfn.XLOOKUP(Query1[[#This Row],[Contract Line Item Number (CLIN)]],'CPA New w POF'!$B$5:$B$3010,'CPA New w POF'!$C$5:$C$3010),"TBD")</f>
        <v>TW46APBFY16.1509A</v>
      </c>
      <c r="C1452">
        <f>LEN(Query1[[#This Row],[CALCTRA Product Number]])</f>
        <v>17</v>
      </c>
      <c r="D1452" t="s">
        <v>4590</v>
      </c>
      <c r="E1452" t="s">
        <v>4591</v>
      </c>
      <c r="F1452" t="s">
        <v>356</v>
      </c>
      <c r="G1452" t="s">
        <v>998</v>
      </c>
      <c r="H1452" t="s">
        <v>375</v>
      </c>
      <c r="I1452" t="s">
        <v>376</v>
      </c>
      <c r="J1452" t="s">
        <v>381</v>
      </c>
      <c r="K1452" t="s">
        <v>155</v>
      </c>
      <c r="L1452" s="54">
        <f>_xlfn.IFNA(_xlfn.XLOOKUP(Query1[[#This Row],[Contract Line Item Number (CLIN)]],'CPA New w POF'!$B$5:$B$3010,'CPA New w POF'!$Q$5:$Q$3010),"TBD")</f>
        <v>17.079999999999998</v>
      </c>
    </row>
    <row r="1453" spans="1:12" x14ac:dyDescent="0.25">
      <c r="A1453" t="s">
        <v>4594</v>
      </c>
      <c r="B1453" t="str">
        <f>_xlfn.IFNA(_xlfn.XLOOKUP(Query1[[#This Row],[Contract Line Item Number (CLIN)]],'CPA New w POF'!$B$5:$B$3010,'CPA New w POF'!$C$5:$C$3010),"TBD")</f>
        <v>TW48PPBFY16.3024A</v>
      </c>
      <c r="C1453">
        <f>LEN(Query1[[#This Row],[CALCTRA Product Number]])</f>
        <v>17</v>
      </c>
      <c r="D1453" t="s">
        <v>4595</v>
      </c>
      <c r="E1453" t="s">
        <v>4596</v>
      </c>
      <c r="F1453" t="s">
        <v>356</v>
      </c>
      <c r="G1453" t="s">
        <v>613</v>
      </c>
      <c r="H1453" t="s">
        <v>375</v>
      </c>
      <c r="I1453" t="s">
        <v>376</v>
      </c>
      <c r="J1453" t="s">
        <v>381</v>
      </c>
      <c r="K1453" t="s">
        <v>155</v>
      </c>
      <c r="L1453" s="54">
        <f>_xlfn.IFNA(_xlfn.XLOOKUP(Query1[[#This Row],[Contract Line Item Number (CLIN)]],'CPA New w POF'!$B$5:$B$3010,'CPA New w POF'!$Q$5:$Q$3010),"TBD")</f>
        <v>55.63</v>
      </c>
    </row>
    <row r="1454" spans="1:12" x14ac:dyDescent="0.25">
      <c r="A1454" t="s">
        <v>4600</v>
      </c>
      <c r="B1454" t="str">
        <f>_xlfn.IFNA(_xlfn.XLOOKUP(Query1[[#This Row],[Contract Line Item Number (CLIN)]],'CPA New w POF'!$B$5:$B$3010,'CPA New w POF'!$C$5:$C$3010),"TBD")</f>
        <v>TW510PBFY16.3636A</v>
      </c>
      <c r="C1454">
        <f>LEN(Query1[[#This Row],[CALCTRA Product Number]])</f>
        <v>17</v>
      </c>
      <c r="D1454" t="s">
        <v>4598</v>
      </c>
      <c r="E1454" t="s">
        <v>4599</v>
      </c>
      <c r="F1454" t="s">
        <v>356</v>
      </c>
      <c r="G1454" t="s">
        <v>380</v>
      </c>
      <c r="H1454" t="s">
        <v>375</v>
      </c>
      <c r="I1454" t="s">
        <v>376</v>
      </c>
      <c r="J1454" t="s">
        <v>381</v>
      </c>
      <c r="K1454" t="s">
        <v>155</v>
      </c>
      <c r="L1454" s="54">
        <f>_xlfn.IFNA(_xlfn.XLOOKUP(Query1[[#This Row],[Contract Line Item Number (CLIN)]],'CPA New w POF'!$B$5:$B$3010,'CPA New w POF'!$Q$5:$Q$3010),"TBD")</f>
        <v>74.900000000000006</v>
      </c>
    </row>
    <row r="1455" spans="1:12" x14ac:dyDescent="0.25">
      <c r="A1455" t="s">
        <v>4601</v>
      </c>
      <c r="B1455" t="str">
        <f>_xlfn.IFNA(_xlfn.XLOOKUP(Query1[[#This Row],[Contract Line Item Number (CLIN)]],'CPA New w POF'!$B$5:$B$3010,'CPA New w POF'!$C$5:$C$3010),"TBD")</f>
        <v>TW510PBFY18.4848A</v>
      </c>
      <c r="C1455">
        <f>LEN(Query1[[#This Row],[CALCTRA Product Number]])</f>
        <v>17</v>
      </c>
      <c r="D1455" t="s">
        <v>4598</v>
      </c>
      <c r="E1455" t="s">
        <v>4599</v>
      </c>
      <c r="F1455" t="s">
        <v>356</v>
      </c>
      <c r="G1455" t="s">
        <v>374</v>
      </c>
      <c r="H1455" t="s">
        <v>375</v>
      </c>
      <c r="I1455" t="s">
        <v>376</v>
      </c>
      <c r="J1455" t="s">
        <v>388</v>
      </c>
      <c r="K1455" t="s">
        <v>155</v>
      </c>
      <c r="L1455" s="54">
        <f>_xlfn.IFNA(_xlfn.XLOOKUP(Query1[[#This Row],[Contract Line Item Number (CLIN)]],'CPA New w POF'!$B$5:$B$3010,'CPA New w POF'!$Q$5:$Q$3010),"TBD")</f>
        <v>136.12</v>
      </c>
    </row>
    <row r="1456" spans="1:12" x14ac:dyDescent="0.25">
      <c r="A1456" t="s">
        <v>4602</v>
      </c>
      <c r="B1456" t="str">
        <f>_xlfn.IFNA(_xlfn.XLOOKUP(Query1[[#This Row],[Contract Line Item Number (CLIN)]],'CPA New w POF'!$B$5:$B$3010,'CPA New w POF'!$C$5:$C$3010),"TBD")</f>
        <v>TW510PBFY18.4848B</v>
      </c>
      <c r="C1456">
        <f>LEN(Query1[[#This Row],[CALCTRA Product Number]])</f>
        <v>17</v>
      </c>
      <c r="D1456" t="s">
        <v>4603</v>
      </c>
      <c r="E1456" t="s">
        <v>4604</v>
      </c>
      <c r="F1456" t="s">
        <v>356</v>
      </c>
      <c r="G1456" t="s">
        <v>374</v>
      </c>
      <c r="H1456" t="s">
        <v>375</v>
      </c>
      <c r="I1456" t="s">
        <v>376</v>
      </c>
      <c r="J1456" t="s">
        <v>388</v>
      </c>
      <c r="K1456" t="s">
        <v>155</v>
      </c>
      <c r="L1456" s="54">
        <f>_xlfn.IFNA(_xlfn.XLOOKUP(Query1[[#This Row],[Contract Line Item Number (CLIN)]],'CPA New w POF'!$B$5:$B$3010,'CPA New w POF'!$Q$5:$Q$3010),"TBD")</f>
        <v>140.65</v>
      </c>
    </row>
    <row r="1457" spans="1:12" x14ac:dyDescent="0.25">
      <c r="A1457" t="s">
        <v>4610</v>
      </c>
      <c r="B1457" t="str">
        <f>_xlfn.IFNA(_xlfn.XLOOKUP(Query1[[#This Row],[Contract Line Item Number (CLIN)]],'CPA New w POF'!$B$5:$B$3010,'CPA New w POF'!$C$5:$C$3010),"TBD")</f>
        <v>TW520PBFY18.4848A</v>
      </c>
      <c r="C1457">
        <f>LEN(Query1[[#This Row],[CALCTRA Product Number]])</f>
        <v>17</v>
      </c>
      <c r="D1457" t="s">
        <v>4607</v>
      </c>
      <c r="E1457" t="s">
        <v>4608</v>
      </c>
      <c r="F1457" t="s">
        <v>356</v>
      </c>
      <c r="G1457" t="s">
        <v>374</v>
      </c>
      <c r="H1457" t="s">
        <v>375</v>
      </c>
      <c r="I1457" t="s">
        <v>376</v>
      </c>
      <c r="J1457" t="s">
        <v>388</v>
      </c>
      <c r="K1457" t="s">
        <v>155</v>
      </c>
      <c r="L1457" s="54">
        <f>_xlfn.IFNA(_xlfn.XLOOKUP(Query1[[#This Row],[Contract Line Item Number (CLIN)]],'CPA New w POF'!$B$5:$B$3010,'CPA New w POF'!$Q$5:$Q$3010),"TBD")</f>
        <v>136.12</v>
      </c>
    </row>
    <row r="1458" spans="1:12" x14ac:dyDescent="0.25">
      <c r="A1458" t="s">
        <v>4611</v>
      </c>
      <c r="B1458" t="str">
        <f>_xlfn.IFNA(_xlfn.XLOOKUP(Query1[[#This Row],[Contract Line Item Number (CLIN)]],'CPA New w POF'!$B$5:$B$3010,'CPA New w POF'!$C$5:$C$3010),"TBD")</f>
        <v>TW520PBFY16.3636A</v>
      </c>
      <c r="C1458">
        <f>LEN(Query1[[#This Row],[CALCTRA Product Number]])</f>
        <v>17</v>
      </c>
      <c r="D1458" t="s">
        <v>4607</v>
      </c>
      <c r="E1458" t="s">
        <v>4608</v>
      </c>
      <c r="F1458" t="s">
        <v>356</v>
      </c>
      <c r="G1458" t="s">
        <v>380</v>
      </c>
      <c r="H1458" t="s">
        <v>375</v>
      </c>
      <c r="I1458" t="s">
        <v>376</v>
      </c>
      <c r="J1458" t="s">
        <v>381</v>
      </c>
      <c r="K1458" t="s">
        <v>155</v>
      </c>
      <c r="L1458" s="54">
        <f>_xlfn.IFNA(_xlfn.XLOOKUP(Query1[[#This Row],[Contract Line Item Number (CLIN)]],'CPA New w POF'!$B$5:$B$3010,'CPA New w POF'!$Q$5:$Q$3010),"TBD")</f>
        <v>74.900000000000006</v>
      </c>
    </row>
    <row r="1459" spans="1:12" x14ac:dyDescent="0.25">
      <c r="A1459" t="s">
        <v>4618</v>
      </c>
      <c r="B1459" t="str">
        <f>_xlfn.IFNA(_xlfn.XLOOKUP(Query1[[#This Row],[Contract Line Item Number (CLIN)]],'CPA New w POF'!$B$5:$B$3010,'CPA New w POF'!$C$5:$C$3010),"TBD")</f>
        <v>TW530PBFY16.3636A</v>
      </c>
      <c r="C1459">
        <f>LEN(Query1[[#This Row],[CALCTRA Product Number]])</f>
        <v>17</v>
      </c>
      <c r="D1459" t="s">
        <v>4616</v>
      </c>
      <c r="E1459" t="s">
        <v>4617</v>
      </c>
      <c r="F1459" t="s">
        <v>356</v>
      </c>
      <c r="G1459" t="s">
        <v>380</v>
      </c>
      <c r="H1459" t="s">
        <v>375</v>
      </c>
      <c r="I1459" t="s">
        <v>376</v>
      </c>
      <c r="J1459" t="s">
        <v>381</v>
      </c>
      <c r="K1459" t="s">
        <v>155</v>
      </c>
      <c r="L1459" s="54">
        <f>_xlfn.IFNA(_xlfn.XLOOKUP(Query1[[#This Row],[Contract Line Item Number (CLIN)]],'CPA New w POF'!$B$5:$B$3010,'CPA New w POF'!$Q$5:$Q$3010),"TBD")</f>
        <v>74.900000000000006</v>
      </c>
    </row>
    <row r="1460" spans="1:12" x14ac:dyDescent="0.25">
      <c r="A1460" t="s">
        <v>4619</v>
      </c>
      <c r="B1460" t="str">
        <f>_xlfn.IFNA(_xlfn.XLOOKUP(Query1[[#This Row],[Contract Line Item Number (CLIN)]],'CPA New w POF'!$B$5:$B$3010,'CPA New w POF'!$C$5:$C$3010),"TBD")</f>
        <v>TW530PBFY18.4848A</v>
      </c>
      <c r="C1460">
        <f>LEN(Query1[[#This Row],[CALCTRA Product Number]])</f>
        <v>17</v>
      </c>
      <c r="D1460" t="s">
        <v>4616</v>
      </c>
      <c r="E1460" t="s">
        <v>4617</v>
      </c>
      <c r="F1460" t="s">
        <v>356</v>
      </c>
      <c r="G1460" t="s">
        <v>374</v>
      </c>
      <c r="H1460" t="s">
        <v>375</v>
      </c>
      <c r="I1460" t="s">
        <v>376</v>
      </c>
      <c r="J1460" t="s">
        <v>388</v>
      </c>
      <c r="K1460" t="s">
        <v>155</v>
      </c>
      <c r="L1460" s="54">
        <f>_xlfn.IFNA(_xlfn.XLOOKUP(Query1[[#This Row],[Contract Line Item Number (CLIN)]],'CPA New w POF'!$B$5:$B$3010,'CPA New w POF'!$Q$5:$Q$3010),"TBD")</f>
        <v>136.12</v>
      </c>
    </row>
    <row r="1461" spans="1:12" x14ac:dyDescent="0.25">
      <c r="A1461" t="s">
        <v>4623</v>
      </c>
      <c r="B1461" t="str">
        <f>_xlfn.IFNA(_xlfn.XLOOKUP(Query1[[#This Row],[Contract Line Item Number (CLIN)]],'CPA New w POF'!$B$5:$B$3010,'CPA New w POF'!$C$5:$C$3010),"TBD")</f>
        <v>TW54APBFY16.1818A</v>
      </c>
      <c r="C1461">
        <f>LEN(Query1[[#This Row],[CALCTRA Product Number]])</f>
        <v>17</v>
      </c>
      <c r="D1461" t="s">
        <v>4624</v>
      </c>
      <c r="E1461" t="s">
        <v>4625</v>
      </c>
      <c r="F1461" t="s">
        <v>356</v>
      </c>
      <c r="G1461" t="s">
        <v>525</v>
      </c>
      <c r="H1461" t="s">
        <v>375</v>
      </c>
      <c r="I1461" t="s">
        <v>376</v>
      </c>
      <c r="J1461" t="s">
        <v>381</v>
      </c>
      <c r="K1461" t="s">
        <v>155</v>
      </c>
      <c r="L1461" s="54">
        <f>_xlfn.IFNA(_xlfn.XLOOKUP(Query1[[#This Row],[Contract Line Item Number (CLIN)]],'CPA New w POF'!$B$5:$B$3010,'CPA New w POF'!$Q$5:$Q$3010),"TBD")</f>
        <v>22.75</v>
      </c>
    </row>
    <row r="1462" spans="1:12" x14ac:dyDescent="0.25">
      <c r="A1462" t="s">
        <v>4626</v>
      </c>
      <c r="B1462" t="str">
        <f>_xlfn.IFNA(_xlfn.XLOOKUP(Query1[[#This Row],[Contract Line Item Number (CLIN)]],'CPA New w POF'!$B$5:$B$3010,'CPA New w POF'!$C$5:$C$3010),"TBD")</f>
        <v>TW550PBFY16.3636A</v>
      </c>
      <c r="C1462">
        <f>LEN(Query1[[#This Row],[CALCTRA Product Number]])</f>
        <v>17</v>
      </c>
      <c r="D1462" t="s">
        <v>4627</v>
      </c>
      <c r="E1462" t="s">
        <v>4628</v>
      </c>
      <c r="F1462" t="s">
        <v>356</v>
      </c>
      <c r="G1462" t="s">
        <v>380</v>
      </c>
      <c r="H1462" t="s">
        <v>375</v>
      </c>
      <c r="I1462" t="s">
        <v>376</v>
      </c>
      <c r="J1462" t="s">
        <v>381</v>
      </c>
      <c r="K1462" t="s">
        <v>155</v>
      </c>
      <c r="L1462" s="54">
        <f>_xlfn.IFNA(_xlfn.XLOOKUP(Query1[[#This Row],[Contract Line Item Number (CLIN)]],'CPA New w POF'!$B$5:$B$3010,'CPA New w POF'!$Q$5:$Q$3010),"TBD")</f>
        <v>74.900000000000006</v>
      </c>
    </row>
    <row r="1463" spans="1:12" x14ac:dyDescent="0.25">
      <c r="A1463" t="s">
        <v>4629</v>
      </c>
      <c r="B1463" t="str">
        <f>_xlfn.IFNA(_xlfn.XLOOKUP(Query1[[#This Row],[Contract Line Item Number (CLIN)]],'CPA New w POF'!$B$5:$B$3010,'CPA New w POF'!$C$5:$C$3010),"TBD")</f>
        <v>TW550PBFY16.3030A</v>
      </c>
      <c r="C1463">
        <f>LEN(Query1[[#This Row],[CALCTRA Product Number]])</f>
        <v>17</v>
      </c>
      <c r="D1463" t="s">
        <v>4627</v>
      </c>
      <c r="E1463" t="s">
        <v>4628</v>
      </c>
      <c r="F1463" t="s">
        <v>356</v>
      </c>
      <c r="G1463" t="s">
        <v>421</v>
      </c>
      <c r="H1463" t="s">
        <v>375</v>
      </c>
      <c r="I1463" t="s">
        <v>376</v>
      </c>
      <c r="J1463" t="s">
        <v>381</v>
      </c>
      <c r="K1463" t="s">
        <v>155</v>
      </c>
      <c r="L1463" s="54">
        <f>_xlfn.IFNA(_xlfn.XLOOKUP(Query1[[#This Row],[Contract Line Item Number (CLIN)]],'CPA New w POF'!$B$5:$B$3010,'CPA New w POF'!$Q$5:$Q$3010),"TBD")</f>
        <v>20.48</v>
      </c>
    </row>
    <row r="1464" spans="1:12" x14ac:dyDescent="0.25">
      <c r="A1464" t="s">
        <v>4630</v>
      </c>
      <c r="B1464" t="str">
        <f>_xlfn.IFNA(_xlfn.XLOOKUP(Query1[[#This Row],[Contract Line Item Number (CLIN)]],'CPA New w POF'!$B$5:$B$3010,'CPA New w POF'!$C$5:$C$3010),"TBD")</f>
        <v>TW591PBFY16.3060A</v>
      </c>
      <c r="C1464">
        <f>LEN(Query1[[#This Row],[CALCTRA Product Number]])</f>
        <v>17</v>
      </c>
      <c r="D1464" t="s">
        <v>4631</v>
      </c>
      <c r="E1464" t="s">
        <v>4632</v>
      </c>
      <c r="F1464" t="s">
        <v>356</v>
      </c>
      <c r="G1464" t="s">
        <v>3782</v>
      </c>
      <c r="H1464" t="s">
        <v>375</v>
      </c>
      <c r="I1464" t="s">
        <v>376</v>
      </c>
      <c r="J1464" t="s">
        <v>381</v>
      </c>
      <c r="K1464" t="s">
        <v>155</v>
      </c>
      <c r="L1464" s="54">
        <f>_xlfn.IFNA(_xlfn.XLOOKUP(Query1[[#This Row],[Contract Line Item Number (CLIN)]],'CPA New w POF'!$B$5:$B$3010,'CPA New w POF'!$Q$5:$Q$3010),"TBD")</f>
        <v>102.11</v>
      </c>
    </row>
    <row r="1465" spans="1:12" x14ac:dyDescent="0.25">
      <c r="A1465" t="s">
        <v>4633</v>
      </c>
      <c r="B1465" t="str">
        <f>_xlfn.IFNA(_xlfn.XLOOKUP(Query1[[#This Row],[Contract Line Item Number (CLIN)]],'CPA New w POF'!$B$5:$B$3010,'CPA New w POF'!$C$5:$C$3010),"TBD")</f>
        <v>TW591PBFY16.3660A</v>
      </c>
      <c r="C1465">
        <f>LEN(Query1[[#This Row],[CALCTRA Product Number]])</f>
        <v>17</v>
      </c>
      <c r="D1465" t="s">
        <v>4631</v>
      </c>
      <c r="E1465" t="s">
        <v>4632</v>
      </c>
      <c r="F1465" t="s">
        <v>356</v>
      </c>
      <c r="G1465" t="s">
        <v>2448</v>
      </c>
      <c r="H1465" t="s">
        <v>375</v>
      </c>
      <c r="I1465" t="s">
        <v>376</v>
      </c>
      <c r="J1465" t="s">
        <v>381</v>
      </c>
      <c r="K1465" t="s">
        <v>155</v>
      </c>
      <c r="L1465" s="54">
        <f>_xlfn.IFNA(_xlfn.XLOOKUP(Query1[[#This Row],[Contract Line Item Number (CLIN)]],'CPA New w POF'!$B$5:$B$3010,'CPA New w POF'!$Q$5:$Q$3010),"TBD")</f>
        <v>122.52</v>
      </c>
    </row>
    <row r="1466" spans="1:12" x14ac:dyDescent="0.25">
      <c r="A1466" t="s">
        <v>4635</v>
      </c>
      <c r="B1466" t="str">
        <f>_xlfn.IFNA(_xlfn.XLOOKUP(Query1[[#This Row],[Contract Line Item Number (CLIN)]],'CPA New w POF'!$B$5:$B$3010,'CPA New w POF'!$C$5:$C$3010),"TBD")</f>
        <v>TW610PBFY16.3636A</v>
      </c>
      <c r="C1466">
        <f>LEN(Query1[[#This Row],[CALCTRA Product Number]])</f>
        <v>17</v>
      </c>
      <c r="D1466" t="s">
        <v>4636</v>
      </c>
      <c r="E1466" t="s">
        <v>4637</v>
      </c>
      <c r="F1466" t="s">
        <v>356</v>
      </c>
      <c r="G1466" t="s">
        <v>380</v>
      </c>
      <c r="H1466" t="s">
        <v>375</v>
      </c>
      <c r="I1466" t="s">
        <v>376</v>
      </c>
      <c r="J1466" t="s">
        <v>381</v>
      </c>
      <c r="K1466" t="s">
        <v>155</v>
      </c>
      <c r="L1466" s="54">
        <f>_xlfn.IFNA(_xlfn.XLOOKUP(Query1[[#This Row],[Contract Line Item Number (CLIN)]],'CPA New w POF'!$B$5:$B$3010,'CPA New w POF'!$Q$5:$Q$3010),"TBD")</f>
        <v>74.900000000000006</v>
      </c>
    </row>
    <row r="1467" spans="1:12" x14ac:dyDescent="0.25">
      <c r="A1467" t="s">
        <v>4638</v>
      </c>
      <c r="B1467" t="str">
        <f>_xlfn.IFNA(_xlfn.XLOOKUP(Query1[[#This Row],[Contract Line Item Number (CLIN)]],'CPA New w POF'!$B$5:$B$3010,'CPA New w POF'!$C$5:$C$3010),"TBD")</f>
        <v>TW610PBFY18.4848A</v>
      </c>
      <c r="C1467">
        <f>LEN(Query1[[#This Row],[CALCTRA Product Number]])</f>
        <v>17</v>
      </c>
      <c r="D1467" t="s">
        <v>4636</v>
      </c>
      <c r="E1467" t="s">
        <v>4637</v>
      </c>
      <c r="F1467" t="s">
        <v>356</v>
      </c>
      <c r="G1467" t="s">
        <v>374</v>
      </c>
      <c r="H1467" t="s">
        <v>375</v>
      </c>
      <c r="I1467" t="s">
        <v>376</v>
      </c>
      <c r="J1467" t="s">
        <v>388</v>
      </c>
      <c r="K1467" t="s">
        <v>155</v>
      </c>
      <c r="L1467" s="54">
        <f>_xlfn.IFNA(_xlfn.XLOOKUP(Query1[[#This Row],[Contract Line Item Number (CLIN)]],'CPA New w POF'!$B$5:$B$3010,'CPA New w POF'!$Q$5:$Q$3010),"TBD")</f>
        <v>136.12</v>
      </c>
    </row>
    <row r="1468" spans="1:12" x14ac:dyDescent="0.25">
      <c r="A1468" t="s">
        <v>4639</v>
      </c>
      <c r="B1468" t="str">
        <f>_xlfn.IFNA(_xlfn.XLOOKUP(Query1[[#This Row],[Contract Line Item Number (CLIN)]],'CPA New w POF'!$B$5:$B$3010,'CPA New w POF'!$C$5:$C$3010),"TBD")</f>
        <v>TW620PBFY16.3636A</v>
      </c>
      <c r="C1468">
        <f>LEN(Query1[[#This Row],[CALCTRA Product Number]])</f>
        <v>17</v>
      </c>
      <c r="D1468" t="s">
        <v>4640</v>
      </c>
      <c r="E1468" t="s">
        <v>4641</v>
      </c>
      <c r="F1468" t="s">
        <v>356</v>
      </c>
      <c r="G1468" t="s">
        <v>380</v>
      </c>
      <c r="H1468" t="s">
        <v>375</v>
      </c>
      <c r="I1468" t="s">
        <v>376</v>
      </c>
      <c r="J1468" t="s">
        <v>381</v>
      </c>
      <c r="K1468" t="s">
        <v>155</v>
      </c>
      <c r="L1468" s="54">
        <f>_xlfn.IFNA(_xlfn.XLOOKUP(Query1[[#This Row],[Contract Line Item Number (CLIN)]],'CPA New w POF'!$B$5:$B$3010,'CPA New w POF'!$Q$5:$Q$3010),"TBD")</f>
        <v>74.900000000000006</v>
      </c>
    </row>
    <row r="1469" spans="1:12" x14ac:dyDescent="0.25">
      <c r="A1469" t="s">
        <v>4642</v>
      </c>
      <c r="B1469" t="str">
        <f>_xlfn.IFNA(_xlfn.XLOOKUP(Query1[[#This Row],[Contract Line Item Number (CLIN)]],'CPA New w POF'!$B$5:$B$3010,'CPA New w POF'!$C$5:$C$3010),"TBD")</f>
        <v>TW620PBFY18.4848A</v>
      </c>
      <c r="C1469">
        <f>LEN(Query1[[#This Row],[CALCTRA Product Number]])</f>
        <v>17</v>
      </c>
      <c r="D1469" t="s">
        <v>4640</v>
      </c>
      <c r="E1469" t="s">
        <v>4641</v>
      </c>
      <c r="F1469" t="s">
        <v>356</v>
      </c>
      <c r="G1469" t="s">
        <v>374</v>
      </c>
      <c r="H1469" t="s">
        <v>375</v>
      </c>
      <c r="I1469" t="s">
        <v>376</v>
      </c>
      <c r="J1469" t="s">
        <v>388</v>
      </c>
      <c r="K1469" t="s">
        <v>155</v>
      </c>
      <c r="L1469" s="54">
        <f>_xlfn.IFNA(_xlfn.XLOOKUP(Query1[[#This Row],[Contract Line Item Number (CLIN)]],'CPA New w POF'!$B$5:$B$3010,'CPA New w POF'!$Q$5:$Q$3010),"TBD")</f>
        <v>136.12</v>
      </c>
    </row>
    <row r="1470" spans="1:12" x14ac:dyDescent="0.25">
      <c r="A1470" t="s">
        <v>4643</v>
      </c>
      <c r="B1470" t="str">
        <f>_xlfn.IFNA(_xlfn.XLOOKUP(Query1[[#This Row],[Contract Line Item Number (CLIN)]],'CPA New w POF'!$B$5:$B$3010,'CPA New w POF'!$C$5:$C$3010),"TBD")</f>
        <v>TW630PBFY16.3636A</v>
      </c>
      <c r="C1470">
        <f>LEN(Query1[[#This Row],[CALCTRA Product Number]])</f>
        <v>17</v>
      </c>
      <c r="D1470" t="s">
        <v>4644</v>
      </c>
      <c r="E1470" t="s">
        <v>4645</v>
      </c>
      <c r="F1470" t="s">
        <v>356</v>
      </c>
      <c r="G1470" t="s">
        <v>380</v>
      </c>
      <c r="H1470" t="s">
        <v>375</v>
      </c>
      <c r="I1470" t="s">
        <v>376</v>
      </c>
      <c r="J1470" t="s">
        <v>381</v>
      </c>
      <c r="K1470" t="s">
        <v>155</v>
      </c>
      <c r="L1470" s="54">
        <f>_xlfn.IFNA(_xlfn.XLOOKUP(Query1[[#This Row],[Contract Line Item Number (CLIN)]],'CPA New w POF'!$B$5:$B$3010,'CPA New w POF'!$Q$5:$Q$3010),"TBD")</f>
        <v>74.900000000000006</v>
      </c>
    </row>
    <row r="1471" spans="1:12" x14ac:dyDescent="0.25">
      <c r="A1471" t="s">
        <v>4646</v>
      </c>
      <c r="B1471" t="str">
        <f>_xlfn.IFNA(_xlfn.XLOOKUP(Query1[[#This Row],[Contract Line Item Number (CLIN)]],'CPA New w POF'!$B$5:$B$3010,'CPA New w POF'!$C$5:$C$3010),"TBD")</f>
        <v>TW630PBFY18.4848A</v>
      </c>
      <c r="C1471">
        <f>LEN(Query1[[#This Row],[CALCTRA Product Number]])</f>
        <v>17</v>
      </c>
      <c r="D1471" t="s">
        <v>4644</v>
      </c>
      <c r="E1471" t="s">
        <v>4645</v>
      </c>
      <c r="F1471" t="s">
        <v>356</v>
      </c>
      <c r="G1471" t="s">
        <v>374</v>
      </c>
      <c r="H1471" t="s">
        <v>375</v>
      </c>
      <c r="I1471" t="s">
        <v>376</v>
      </c>
      <c r="J1471" t="s">
        <v>388</v>
      </c>
      <c r="K1471" t="s">
        <v>155</v>
      </c>
      <c r="L1471" s="54">
        <f>_xlfn.IFNA(_xlfn.XLOOKUP(Query1[[#This Row],[Contract Line Item Number (CLIN)]],'CPA New w POF'!$B$5:$B$3010,'CPA New w POF'!$Q$5:$Q$3010),"TBD")</f>
        <v>136.12</v>
      </c>
    </row>
    <row r="1472" spans="1:12" x14ac:dyDescent="0.25">
      <c r="A1472" t="s">
        <v>4647</v>
      </c>
      <c r="B1472" t="str">
        <f>_xlfn.IFNA(_xlfn.XLOOKUP(Query1[[#This Row],[Contract Line Item Number (CLIN)]],'CPA New w POF'!$B$5:$B$3010,'CPA New w POF'!$C$5:$C$3010),"TBD")</f>
        <v>TW640PBFY16.1218A</v>
      </c>
      <c r="C1472">
        <f>LEN(Query1[[#This Row],[CALCTRA Product Number]])</f>
        <v>17</v>
      </c>
      <c r="D1472" t="s">
        <v>4648</v>
      </c>
      <c r="E1472" t="s">
        <v>4649</v>
      </c>
      <c r="F1472" t="s">
        <v>356</v>
      </c>
      <c r="G1472" t="s">
        <v>541</v>
      </c>
      <c r="H1472" t="s">
        <v>375</v>
      </c>
      <c r="I1472" t="s">
        <v>376</v>
      </c>
      <c r="J1472" t="s">
        <v>381</v>
      </c>
      <c r="K1472" t="s">
        <v>155</v>
      </c>
      <c r="L1472" s="54">
        <f>_xlfn.IFNA(_xlfn.XLOOKUP(Query1[[#This Row],[Contract Line Item Number (CLIN)]],'CPA New w POF'!$B$5:$B$3010,'CPA New w POF'!$Q$5:$Q$3010),"TBD")</f>
        <v>19.350000000000001</v>
      </c>
    </row>
    <row r="1473" spans="1:12" x14ac:dyDescent="0.25">
      <c r="A1473" t="s">
        <v>4655</v>
      </c>
      <c r="B1473" t="str">
        <f>_xlfn.IFNA(_xlfn.XLOOKUP(Query1[[#This Row],[Contract Line Item Number (CLIN)]],'CPA New w POF'!$B$5:$B$3010,'CPA New w POF'!$C$5:$C$3010),"TBD")</f>
        <v>TW710PBFY16.3636A</v>
      </c>
      <c r="C1473">
        <f>LEN(Query1[[#This Row],[CALCTRA Product Number]])</f>
        <v>17</v>
      </c>
      <c r="D1473" t="s">
        <v>4656</v>
      </c>
      <c r="E1473" t="s">
        <v>4657</v>
      </c>
      <c r="F1473" t="s">
        <v>356</v>
      </c>
      <c r="G1473" t="s">
        <v>380</v>
      </c>
      <c r="H1473" t="s">
        <v>375</v>
      </c>
      <c r="I1473" t="s">
        <v>376</v>
      </c>
      <c r="J1473" t="s">
        <v>381</v>
      </c>
      <c r="K1473" t="s">
        <v>155</v>
      </c>
      <c r="L1473" s="54">
        <f>_xlfn.IFNA(_xlfn.XLOOKUP(Query1[[#This Row],[Contract Line Item Number (CLIN)]],'CPA New w POF'!$B$5:$B$3010,'CPA New w POF'!$Q$5:$Q$3010),"TBD")</f>
        <v>74.900000000000006</v>
      </c>
    </row>
    <row r="1474" spans="1:12" x14ac:dyDescent="0.25">
      <c r="A1474" t="s">
        <v>4658</v>
      </c>
      <c r="B1474" t="str">
        <f>_xlfn.IFNA(_xlfn.XLOOKUP(Query1[[#This Row],[Contract Line Item Number (CLIN)]],'CPA New w POF'!$B$5:$B$3010,'CPA New w POF'!$C$5:$C$3010),"TBD")</f>
        <v>TW710PBFY18.4848A</v>
      </c>
      <c r="C1474">
        <f>LEN(Query1[[#This Row],[CALCTRA Product Number]])</f>
        <v>17</v>
      </c>
      <c r="D1474" t="s">
        <v>4656</v>
      </c>
      <c r="E1474" t="s">
        <v>4657</v>
      </c>
      <c r="F1474" t="s">
        <v>356</v>
      </c>
      <c r="G1474" t="s">
        <v>374</v>
      </c>
      <c r="H1474" t="s">
        <v>375</v>
      </c>
      <c r="I1474" t="s">
        <v>376</v>
      </c>
      <c r="J1474" t="s">
        <v>388</v>
      </c>
      <c r="K1474" t="s">
        <v>155</v>
      </c>
      <c r="L1474" s="54">
        <f>_xlfn.IFNA(_xlfn.XLOOKUP(Query1[[#This Row],[Contract Line Item Number (CLIN)]],'CPA New w POF'!$B$5:$B$3010,'CPA New w POF'!$Q$5:$Q$3010),"TBD")</f>
        <v>140.65</v>
      </c>
    </row>
    <row r="1475" spans="1:12" x14ac:dyDescent="0.25">
      <c r="A1475" t="s">
        <v>4661</v>
      </c>
      <c r="B1475" t="str">
        <f>_xlfn.IFNA(_xlfn.XLOOKUP(Query1[[#This Row],[Contract Line Item Number (CLIN)]],'CPA New w POF'!$B$5:$B$3010,'CPA New w POF'!$C$5:$C$3010),"TBD")</f>
        <v>TW71APBFY16.3636A</v>
      </c>
      <c r="C1475">
        <f>LEN(Query1[[#This Row],[CALCTRA Product Number]])</f>
        <v>17</v>
      </c>
      <c r="D1475" t="s">
        <v>4662</v>
      </c>
      <c r="E1475" t="s">
        <v>4663</v>
      </c>
      <c r="F1475" t="s">
        <v>356</v>
      </c>
      <c r="G1475" t="s">
        <v>380</v>
      </c>
      <c r="H1475" t="s">
        <v>375</v>
      </c>
      <c r="I1475" t="s">
        <v>376</v>
      </c>
      <c r="J1475" t="s">
        <v>381</v>
      </c>
      <c r="K1475" t="s">
        <v>155</v>
      </c>
      <c r="L1475" s="54">
        <f>_xlfn.IFNA(_xlfn.XLOOKUP(Query1[[#This Row],[Contract Line Item Number (CLIN)]],'CPA New w POF'!$B$5:$B$3010,'CPA New w POF'!$Q$5:$Q$3010),"TBD")</f>
        <v>74.900000000000006</v>
      </c>
    </row>
    <row r="1476" spans="1:12" x14ac:dyDescent="0.25">
      <c r="A1476" t="s">
        <v>4664</v>
      </c>
      <c r="B1476" t="str">
        <f>_xlfn.IFNA(_xlfn.XLOOKUP(Query1[[#This Row],[Contract Line Item Number (CLIN)]],'CPA New w POF'!$B$5:$B$3010,'CPA New w POF'!$C$5:$C$3010),"TBD")</f>
        <v>TW71APBFY18.4848A</v>
      </c>
      <c r="C1476">
        <f>LEN(Query1[[#This Row],[CALCTRA Product Number]])</f>
        <v>17</v>
      </c>
      <c r="D1476" t="s">
        <v>4662</v>
      </c>
      <c r="E1476" t="s">
        <v>4663</v>
      </c>
      <c r="F1476" t="s">
        <v>356</v>
      </c>
      <c r="G1476" t="s">
        <v>374</v>
      </c>
      <c r="H1476" t="s">
        <v>375</v>
      </c>
      <c r="I1476" t="s">
        <v>376</v>
      </c>
      <c r="J1476" t="s">
        <v>388</v>
      </c>
      <c r="K1476" t="s">
        <v>155</v>
      </c>
      <c r="L1476" s="54">
        <f>_xlfn.IFNA(_xlfn.XLOOKUP(Query1[[#This Row],[Contract Line Item Number (CLIN)]],'CPA New w POF'!$B$5:$B$3010,'CPA New w POF'!$Q$5:$Q$3010),"TBD")</f>
        <v>140.65</v>
      </c>
    </row>
    <row r="1477" spans="1:12" x14ac:dyDescent="0.25">
      <c r="A1477" t="s">
        <v>4667</v>
      </c>
      <c r="B1477" t="str">
        <f>_xlfn.IFNA(_xlfn.XLOOKUP(Query1[[#This Row],[Contract Line Item Number (CLIN)]],'CPA New w POF'!$B$5:$B$3010,'CPA New w POF'!$C$5:$C$3010),"TBD")</f>
        <v>TW72BPBFY16.3666A</v>
      </c>
      <c r="C1477">
        <f>LEN(Query1[[#This Row],[CALCTRA Product Number]])</f>
        <v>17</v>
      </c>
      <c r="D1477" t="s">
        <v>4668</v>
      </c>
      <c r="E1477" t="s">
        <v>4669</v>
      </c>
      <c r="F1477" t="s">
        <v>356</v>
      </c>
      <c r="G1477" t="s">
        <v>2505</v>
      </c>
      <c r="H1477" t="s">
        <v>375</v>
      </c>
      <c r="I1477" t="s">
        <v>376</v>
      </c>
      <c r="J1477" t="s">
        <v>381</v>
      </c>
      <c r="K1477" t="s">
        <v>155</v>
      </c>
      <c r="L1477" s="54">
        <f>_xlfn.IFNA(_xlfn.XLOOKUP(Query1[[#This Row],[Contract Line Item Number (CLIN)]],'CPA New w POF'!$B$5:$B$3010,'CPA New w POF'!$Q$5:$Q$3010),"TBD")</f>
        <v>130.44999999999999</v>
      </c>
    </row>
    <row r="1478" spans="1:12" x14ac:dyDescent="0.25">
      <c r="A1478" t="s">
        <v>4670</v>
      </c>
      <c r="B1478" t="str">
        <f>_xlfn.IFNA(_xlfn.XLOOKUP(Query1[[#This Row],[Contract Line Item Number (CLIN)]],'CPA New w POF'!$B$5:$B$3010,'CPA New w POF'!$C$5:$C$3010),"TBD")</f>
        <v>TW72BPBFY18.4878A</v>
      </c>
      <c r="C1478">
        <f>LEN(Query1[[#This Row],[CALCTRA Product Number]])</f>
        <v>17</v>
      </c>
      <c r="D1478" t="s">
        <v>4668</v>
      </c>
      <c r="E1478" t="s">
        <v>4669</v>
      </c>
      <c r="F1478" t="s">
        <v>356</v>
      </c>
      <c r="G1478" t="s">
        <v>2219</v>
      </c>
      <c r="H1478" t="s">
        <v>375</v>
      </c>
      <c r="I1478" t="s">
        <v>376</v>
      </c>
      <c r="J1478" t="s">
        <v>388</v>
      </c>
      <c r="K1478" t="s">
        <v>155</v>
      </c>
      <c r="L1478" s="54">
        <f>_xlfn.IFNA(_xlfn.XLOOKUP(Query1[[#This Row],[Contract Line Item Number (CLIN)]],'CPA New w POF'!$B$5:$B$3010,'CPA New w POF'!$Q$5:$Q$3010),"TBD")</f>
        <v>201.87</v>
      </c>
    </row>
    <row r="1479" spans="1:12" x14ac:dyDescent="0.25">
      <c r="A1479" t="s">
        <v>4672</v>
      </c>
      <c r="B1479" t="str">
        <f>_xlfn.IFNA(_xlfn.XLOOKUP(Query1[[#This Row],[Contract Line Item Number (CLIN)]],'CPA New w POF'!$B$5:$B$3010,'CPA New w POF'!$C$5:$C$3010),"TBD")</f>
        <v>TW72BPBFY16.2418A</v>
      </c>
      <c r="C1479">
        <f>LEN(Query1[[#This Row],[CALCTRA Product Number]])</f>
        <v>17</v>
      </c>
      <c r="D1479" t="s">
        <v>4673</v>
      </c>
      <c r="E1479" t="s">
        <v>4674</v>
      </c>
      <c r="F1479" t="s">
        <v>356</v>
      </c>
      <c r="G1479" t="s">
        <v>521</v>
      </c>
      <c r="H1479" t="s">
        <v>375</v>
      </c>
      <c r="I1479" t="s">
        <v>376</v>
      </c>
      <c r="J1479" t="s">
        <v>381</v>
      </c>
      <c r="K1479" t="s">
        <v>155</v>
      </c>
      <c r="L1479" s="54">
        <f>_xlfn.IFNA(_xlfn.XLOOKUP(Query1[[#This Row],[Contract Line Item Number (CLIN)]],'CPA New w POF'!$B$5:$B$3010,'CPA New w POF'!$Q$5:$Q$3010),"TBD")</f>
        <v>30.12</v>
      </c>
    </row>
    <row r="1480" spans="1:12" x14ac:dyDescent="0.25">
      <c r="A1480" t="s">
        <v>4675</v>
      </c>
      <c r="B1480" t="str">
        <f>_xlfn.IFNA(_xlfn.XLOOKUP(Query1[[#This Row],[Contract Line Item Number (CLIN)]],'CPA New w POF'!$B$5:$B$3010,'CPA New w POF'!$C$5:$C$3010),"TBD")</f>
        <v>TW72PPBFY16.2418A</v>
      </c>
      <c r="C1480">
        <f>LEN(Query1[[#This Row],[CALCTRA Product Number]])</f>
        <v>17</v>
      </c>
      <c r="D1480" t="s">
        <v>4676</v>
      </c>
      <c r="E1480" t="s">
        <v>4677</v>
      </c>
      <c r="F1480" t="s">
        <v>356</v>
      </c>
      <c r="G1480" t="s">
        <v>521</v>
      </c>
      <c r="H1480" t="s">
        <v>375</v>
      </c>
      <c r="I1480" t="s">
        <v>376</v>
      </c>
      <c r="J1480" t="s">
        <v>381</v>
      </c>
      <c r="K1480" t="s">
        <v>155</v>
      </c>
      <c r="L1480" s="54">
        <f>_xlfn.IFNA(_xlfn.XLOOKUP(Query1[[#This Row],[Contract Line Item Number (CLIN)]],'CPA New w POF'!$B$5:$B$3010,'CPA New w POF'!$Q$5:$Q$3010),"TBD")</f>
        <v>30.12</v>
      </c>
    </row>
    <row r="1481" spans="1:12" x14ac:dyDescent="0.25">
      <c r="A1481" t="s">
        <v>4678</v>
      </c>
      <c r="B1481" t="str">
        <f>_xlfn.IFNA(_xlfn.XLOOKUP(Query1[[#This Row],[Contract Line Item Number (CLIN)]],'CPA New w POF'!$B$5:$B$3010,'CPA New w POF'!$C$5:$C$3010),"TBD")</f>
        <v>TW73APBFY16.3636A</v>
      </c>
      <c r="C1481">
        <f>LEN(Query1[[#This Row],[CALCTRA Product Number]])</f>
        <v>17</v>
      </c>
      <c r="D1481" t="s">
        <v>4679</v>
      </c>
      <c r="E1481" t="s">
        <v>4680</v>
      </c>
      <c r="F1481" t="s">
        <v>356</v>
      </c>
      <c r="G1481" t="s">
        <v>380</v>
      </c>
      <c r="H1481" t="s">
        <v>375</v>
      </c>
      <c r="I1481" t="s">
        <v>376</v>
      </c>
      <c r="J1481" t="s">
        <v>381</v>
      </c>
      <c r="K1481" t="s">
        <v>155</v>
      </c>
      <c r="L1481" s="54">
        <f>_xlfn.IFNA(_xlfn.XLOOKUP(Query1[[#This Row],[Contract Line Item Number (CLIN)]],'CPA New w POF'!$B$5:$B$3010,'CPA New w POF'!$Q$5:$Q$3010),"TBD")</f>
        <v>74.900000000000006</v>
      </c>
    </row>
    <row r="1482" spans="1:12" x14ac:dyDescent="0.25">
      <c r="A1482" t="s">
        <v>4681</v>
      </c>
      <c r="B1482" t="str">
        <f>_xlfn.IFNA(_xlfn.XLOOKUP(Query1[[#This Row],[Contract Line Item Number (CLIN)]],'CPA New w POF'!$B$5:$B$3010,'CPA New w POF'!$C$5:$C$3010),"TBD")</f>
        <v>TW73APBFY18.4848A</v>
      </c>
      <c r="C1482">
        <f>LEN(Query1[[#This Row],[CALCTRA Product Number]])</f>
        <v>17</v>
      </c>
      <c r="D1482" t="s">
        <v>4679</v>
      </c>
      <c r="E1482" t="s">
        <v>4680</v>
      </c>
      <c r="F1482" t="s">
        <v>356</v>
      </c>
      <c r="G1482" t="s">
        <v>374</v>
      </c>
      <c r="H1482" t="s">
        <v>375</v>
      </c>
      <c r="I1482" t="s">
        <v>376</v>
      </c>
      <c r="J1482" t="s">
        <v>388</v>
      </c>
      <c r="K1482" t="s">
        <v>155</v>
      </c>
      <c r="L1482" s="54">
        <f>_xlfn.IFNA(_xlfn.XLOOKUP(Query1[[#This Row],[Contract Line Item Number (CLIN)]],'CPA New w POF'!$B$5:$B$3010,'CPA New w POF'!$Q$5:$Q$3010),"TBD")</f>
        <v>140.65</v>
      </c>
    </row>
    <row r="1483" spans="1:12" x14ac:dyDescent="0.25">
      <c r="A1483" t="s">
        <v>4682</v>
      </c>
      <c r="B1483" t="str">
        <f>_xlfn.IFNA(_xlfn.XLOOKUP(Query1[[#This Row],[Contract Line Item Number (CLIN)]],'CPA New w POF'!$B$5:$B$3010,'CPA New w POF'!$C$5:$C$3010),"TBD")</f>
        <v>TW73APBFY16.6060A</v>
      </c>
      <c r="C1483">
        <f>LEN(Query1[[#This Row],[CALCTRA Product Number]])</f>
        <v>17</v>
      </c>
      <c r="D1483" t="s">
        <v>4679</v>
      </c>
      <c r="E1483" t="s">
        <v>4680</v>
      </c>
      <c r="F1483" t="s">
        <v>356</v>
      </c>
      <c r="G1483" t="s">
        <v>377</v>
      </c>
      <c r="H1483" t="s">
        <v>375</v>
      </c>
      <c r="I1483" t="s">
        <v>376</v>
      </c>
      <c r="J1483" t="s">
        <v>378</v>
      </c>
      <c r="K1483" t="s">
        <v>155</v>
      </c>
      <c r="L1483" s="54">
        <f>_xlfn.IFNA(_xlfn.XLOOKUP(Query1[[#This Row],[Contract Line Item Number (CLIN)]],'CPA New w POF'!$B$5:$B$3010,'CPA New w POF'!$Q$5:$Q$3010),"TBD")</f>
        <v>566.91999999999996</v>
      </c>
    </row>
    <row r="1484" spans="1:12" x14ac:dyDescent="0.25">
      <c r="A1484" t="s">
        <v>4683</v>
      </c>
      <c r="B1484" t="str">
        <f>_xlfn.IFNA(_xlfn.XLOOKUP(Query1[[#This Row],[Contract Line Item Number (CLIN)]],'CPA New w POF'!$B$5:$B$3010,'CPA New w POF'!$C$5:$C$3010),"TBD")</f>
        <v>TW73APBFY16.2418A</v>
      </c>
      <c r="C1484">
        <f>LEN(Query1[[#This Row],[CALCTRA Product Number]])</f>
        <v>17</v>
      </c>
      <c r="D1484" t="s">
        <v>4684</v>
      </c>
      <c r="E1484" t="s">
        <v>4685</v>
      </c>
      <c r="F1484" t="s">
        <v>356</v>
      </c>
      <c r="G1484" t="s">
        <v>521</v>
      </c>
      <c r="H1484" t="s">
        <v>375</v>
      </c>
      <c r="I1484" t="s">
        <v>376</v>
      </c>
      <c r="J1484" t="s">
        <v>381</v>
      </c>
      <c r="K1484" t="s">
        <v>155</v>
      </c>
      <c r="L1484" s="54">
        <f>_xlfn.IFNA(_xlfn.XLOOKUP(Query1[[#This Row],[Contract Line Item Number (CLIN)]],'CPA New w POF'!$B$5:$B$3010,'CPA New w POF'!$Q$5:$Q$3010),"TBD")</f>
        <v>30.69</v>
      </c>
    </row>
    <row r="1485" spans="1:12" x14ac:dyDescent="0.25">
      <c r="A1485" t="s">
        <v>4686</v>
      </c>
      <c r="B1485" t="str">
        <f>_xlfn.IFNA(_xlfn.XLOOKUP(Query1[[#This Row],[Contract Line Item Number (CLIN)]],'CPA New w POF'!$B$5:$B$3010,'CPA New w POF'!$C$5:$C$3010),"TBD")</f>
        <v>TW73BPBFY16.2418A</v>
      </c>
      <c r="C1485">
        <f>LEN(Query1[[#This Row],[CALCTRA Product Number]])</f>
        <v>17</v>
      </c>
      <c r="D1485" t="s">
        <v>4687</v>
      </c>
      <c r="E1485" t="s">
        <v>4688</v>
      </c>
      <c r="F1485" t="s">
        <v>356</v>
      </c>
      <c r="G1485" t="s">
        <v>521</v>
      </c>
      <c r="H1485" t="s">
        <v>375</v>
      </c>
      <c r="I1485" t="s">
        <v>376</v>
      </c>
      <c r="J1485" t="s">
        <v>381</v>
      </c>
      <c r="K1485" t="s">
        <v>155</v>
      </c>
      <c r="L1485" s="54">
        <f>_xlfn.IFNA(_xlfn.XLOOKUP(Query1[[#This Row],[Contract Line Item Number (CLIN)]],'CPA New w POF'!$B$5:$B$3010,'CPA New w POF'!$Q$5:$Q$3010),"TBD")</f>
        <v>30.12</v>
      </c>
    </row>
    <row r="1486" spans="1:12" x14ac:dyDescent="0.25">
      <c r="A1486" t="s">
        <v>4689</v>
      </c>
      <c r="B1486" t="str">
        <f>_xlfn.IFNA(_xlfn.XLOOKUP(Query1[[#This Row],[Contract Line Item Number (CLIN)]],'CPA New w POF'!$B$5:$B$3010,'CPA New w POF'!$C$5:$C$3010),"TBD")</f>
        <v>TW73PPBFY16.2418A</v>
      </c>
      <c r="C1486">
        <f>LEN(Query1[[#This Row],[CALCTRA Product Number]])</f>
        <v>17</v>
      </c>
      <c r="D1486" t="s">
        <v>4690</v>
      </c>
      <c r="E1486" t="s">
        <v>4691</v>
      </c>
      <c r="F1486" t="s">
        <v>356</v>
      </c>
      <c r="G1486" t="s">
        <v>521</v>
      </c>
      <c r="H1486" t="s">
        <v>375</v>
      </c>
      <c r="I1486" t="s">
        <v>376</v>
      </c>
      <c r="J1486" t="s">
        <v>381</v>
      </c>
      <c r="K1486" t="s">
        <v>155</v>
      </c>
      <c r="L1486" s="54">
        <f>_xlfn.IFNA(_xlfn.XLOOKUP(Query1[[#This Row],[Contract Line Item Number (CLIN)]],'CPA New w POF'!$B$5:$B$3010,'CPA New w POF'!$Q$5:$Q$3010),"TBD")</f>
        <v>30.12</v>
      </c>
    </row>
    <row r="1487" spans="1:12" x14ac:dyDescent="0.25">
      <c r="A1487" t="s">
        <v>4694</v>
      </c>
      <c r="B1487" t="str">
        <f>_xlfn.IFNA(_xlfn.XLOOKUP(Query1[[#This Row],[Contract Line Item Number (CLIN)]],'CPA New w POF'!$B$5:$B$3010,'CPA New w POF'!$C$5:$C$3010),"TBD")</f>
        <v>TW740PBFY16.3636A</v>
      </c>
      <c r="C1487">
        <f>LEN(Query1[[#This Row],[CALCTRA Product Number]])</f>
        <v>17</v>
      </c>
      <c r="D1487" t="s">
        <v>4695</v>
      </c>
      <c r="E1487" t="s">
        <v>4696</v>
      </c>
      <c r="F1487" t="s">
        <v>356</v>
      </c>
      <c r="G1487" t="s">
        <v>380</v>
      </c>
      <c r="H1487" t="s">
        <v>375</v>
      </c>
      <c r="I1487" t="s">
        <v>376</v>
      </c>
      <c r="J1487" t="s">
        <v>381</v>
      </c>
      <c r="K1487" t="s">
        <v>155</v>
      </c>
      <c r="L1487" s="54">
        <f>_xlfn.IFNA(_xlfn.XLOOKUP(Query1[[#This Row],[Contract Line Item Number (CLIN)]],'CPA New w POF'!$B$5:$B$3010,'CPA New w POF'!$Q$5:$Q$3010),"TBD")</f>
        <v>74.900000000000006</v>
      </c>
    </row>
    <row r="1488" spans="1:12" x14ac:dyDescent="0.25">
      <c r="A1488" t="s">
        <v>4697</v>
      </c>
      <c r="B1488" t="str">
        <f>_xlfn.IFNA(_xlfn.XLOOKUP(Query1[[#This Row],[Contract Line Item Number (CLIN)]],'CPA New w POF'!$B$5:$B$3010,'CPA New w POF'!$C$5:$C$3010),"TBD")</f>
        <v>TW740PBFY18.4848A</v>
      </c>
      <c r="C1488">
        <f>LEN(Query1[[#This Row],[CALCTRA Product Number]])</f>
        <v>17</v>
      </c>
      <c r="D1488" t="s">
        <v>4695</v>
      </c>
      <c r="E1488" t="s">
        <v>4696</v>
      </c>
      <c r="F1488" t="s">
        <v>356</v>
      </c>
      <c r="G1488" t="s">
        <v>374</v>
      </c>
      <c r="H1488" t="s">
        <v>375</v>
      </c>
      <c r="I1488" t="s">
        <v>376</v>
      </c>
      <c r="J1488" t="s">
        <v>388</v>
      </c>
      <c r="K1488" t="s">
        <v>155</v>
      </c>
      <c r="L1488" s="54">
        <f>_xlfn.IFNA(_xlfn.XLOOKUP(Query1[[#This Row],[Contract Line Item Number (CLIN)]],'CPA New w POF'!$B$5:$B$3010,'CPA New w POF'!$Q$5:$Q$3010),"TBD")</f>
        <v>140.65</v>
      </c>
    </row>
    <row r="1489" spans="1:12" x14ac:dyDescent="0.25">
      <c r="A1489" t="s">
        <v>4699</v>
      </c>
      <c r="B1489" t="str">
        <f>_xlfn.IFNA(_xlfn.XLOOKUP(Query1[[#This Row],[Contract Line Item Number (CLIN)]],'CPA New w POF'!$B$5:$B$3010,'CPA New w POF'!$C$5:$C$3010),"TBD")</f>
        <v>TW741PBFY16.3060A</v>
      </c>
      <c r="C1489">
        <f>LEN(Query1[[#This Row],[CALCTRA Product Number]])</f>
        <v>17</v>
      </c>
      <c r="D1489" t="s">
        <v>4700</v>
      </c>
      <c r="E1489" t="s">
        <v>4701</v>
      </c>
      <c r="F1489" t="s">
        <v>356</v>
      </c>
      <c r="G1489" t="s">
        <v>3782</v>
      </c>
      <c r="H1489" t="s">
        <v>375</v>
      </c>
      <c r="I1489" t="s">
        <v>376</v>
      </c>
      <c r="J1489" t="s">
        <v>381</v>
      </c>
      <c r="K1489" t="s">
        <v>155</v>
      </c>
      <c r="L1489" s="54">
        <f>_xlfn.IFNA(_xlfn.XLOOKUP(Query1[[#This Row],[Contract Line Item Number (CLIN)]],'CPA New w POF'!$B$5:$B$3010,'CPA New w POF'!$Q$5:$Q$3010),"TBD")</f>
        <v>102.11</v>
      </c>
    </row>
    <row r="1490" spans="1:12" x14ac:dyDescent="0.25">
      <c r="A1490" t="s">
        <v>4702</v>
      </c>
      <c r="B1490" t="str">
        <f>_xlfn.IFNA(_xlfn.XLOOKUP(Query1[[#This Row],[Contract Line Item Number (CLIN)]],'CPA New w POF'!$B$5:$B$3010,'CPA New w POF'!$C$5:$C$3010),"TBD")</f>
        <v>TW741PBFY16.3660A</v>
      </c>
      <c r="C1490">
        <f>LEN(Query1[[#This Row],[CALCTRA Product Number]])</f>
        <v>17</v>
      </c>
      <c r="D1490" t="s">
        <v>4700</v>
      </c>
      <c r="E1490" t="s">
        <v>4701</v>
      </c>
      <c r="F1490" t="s">
        <v>356</v>
      </c>
      <c r="G1490" t="s">
        <v>2448</v>
      </c>
      <c r="H1490" t="s">
        <v>375</v>
      </c>
      <c r="I1490" t="s">
        <v>376</v>
      </c>
      <c r="J1490" t="s">
        <v>381</v>
      </c>
      <c r="K1490" t="s">
        <v>155</v>
      </c>
      <c r="L1490" s="54">
        <f>_xlfn.IFNA(_xlfn.XLOOKUP(Query1[[#This Row],[Contract Line Item Number (CLIN)]],'CPA New w POF'!$B$5:$B$3010,'CPA New w POF'!$Q$5:$Q$3010),"TBD")</f>
        <v>122.52</v>
      </c>
    </row>
    <row r="1491" spans="1:12" x14ac:dyDescent="0.25">
      <c r="A1491" t="s">
        <v>4706</v>
      </c>
      <c r="B1491" t="str">
        <f>_xlfn.IFNA(_xlfn.XLOOKUP(Query1[[#This Row],[Contract Line Item Number (CLIN)]],'CPA New w POF'!$B$5:$B$3010,'CPA New w POF'!$C$5:$C$3010),"TBD")</f>
        <v>TW74CPBFY16.7860A</v>
      </c>
      <c r="C1491">
        <f>LEN(Query1[[#This Row],[CALCTRA Product Number]])</f>
        <v>17</v>
      </c>
      <c r="D1491" t="s">
        <v>4707</v>
      </c>
      <c r="E1491" t="s">
        <v>4708</v>
      </c>
      <c r="F1491" t="s">
        <v>356</v>
      </c>
      <c r="G1491" t="s">
        <v>608</v>
      </c>
      <c r="H1491" t="s">
        <v>375</v>
      </c>
      <c r="I1491" t="s">
        <v>376</v>
      </c>
      <c r="J1491" t="s">
        <v>378</v>
      </c>
      <c r="K1491" t="s">
        <v>155</v>
      </c>
      <c r="L1491" s="54">
        <f>_xlfn.IFNA(_xlfn.XLOOKUP(Query1[[#This Row],[Contract Line Item Number (CLIN)]],'CPA New w POF'!$B$5:$B$3010,'CPA New w POF'!$Q$5:$Q$3010),"TBD")</f>
        <v>777.79</v>
      </c>
    </row>
    <row r="1492" spans="1:12" x14ac:dyDescent="0.25">
      <c r="A1492" t="s">
        <v>4709</v>
      </c>
      <c r="B1492" t="str">
        <f>_xlfn.IFNA(_xlfn.XLOOKUP(Query1[[#This Row],[Contract Line Item Number (CLIN)]],'CPA New w POF'!$B$5:$B$3010,'CPA New w POF'!$C$5:$C$3010),"TBD")</f>
        <v>TW74DPBFY16.2412A</v>
      </c>
      <c r="C1492">
        <f>LEN(Query1[[#This Row],[CALCTRA Product Number]])</f>
        <v>17</v>
      </c>
      <c r="D1492" t="s">
        <v>4710</v>
      </c>
      <c r="E1492" t="s">
        <v>4711</v>
      </c>
      <c r="F1492" t="s">
        <v>356</v>
      </c>
      <c r="G1492" t="s">
        <v>786</v>
      </c>
      <c r="H1492" t="s">
        <v>375</v>
      </c>
      <c r="I1492" t="s">
        <v>376</v>
      </c>
      <c r="J1492" t="s">
        <v>381</v>
      </c>
      <c r="K1492" t="s">
        <v>155</v>
      </c>
      <c r="L1492" s="54">
        <f>_xlfn.IFNA(_xlfn.XLOOKUP(Query1[[#This Row],[Contract Line Item Number (CLIN)]],'CPA New w POF'!$B$5:$B$3010,'CPA New w POF'!$Q$5:$Q$3010),"TBD")</f>
        <v>20.48</v>
      </c>
    </row>
    <row r="1493" spans="1:12" x14ac:dyDescent="0.25">
      <c r="A1493" t="s">
        <v>4712</v>
      </c>
      <c r="B1493" t="str">
        <f>_xlfn.IFNA(_xlfn.XLOOKUP(Query1[[#This Row],[Contract Line Item Number (CLIN)]],'CPA New w POF'!$B$5:$B$3010,'CPA New w POF'!$C$5:$C$3010),"TBD")</f>
        <v>TW74EPBFY16.2412A</v>
      </c>
      <c r="C1493">
        <f>LEN(Query1[[#This Row],[CALCTRA Product Number]])</f>
        <v>17</v>
      </c>
      <c r="D1493" t="s">
        <v>4713</v>
      </c>
      <c r="E1493" t="s">
        <v>4714</v>
      </c>
      <c r="F1493" t="s">
        <v>356</v>
      </c>
      <c r="G1493" t="s">
        <v>786</v>
      </c>
      <c r="H1493" t="s">
        <v>375</v>
      </c>
      <c r="I1493" t="s">
        <v>376</v>
      </c>
      <c r="J1493" t="s">
        <v>381</v>
      </c>
      <c r="K1493" t="s">
        <v>155</v>
      </c>
      <c r="L1493" s="54">
        <f>_xlfn.IFNA(_xlfn.XLOOKUP(Query1[[#This Row],[Contract Line Item Number (CLIN)]],'CPA New w POF'!$B$5:$B$3010,'CPA New w POF'!$Q$5:$Q$3010),"TBD")</f>
        <v>20.48</v>
      </c>
    </row>
    <row r="1494" spans="1:12" x14ac:dyDescent="0.25">
      <c r="A1494" t="s">
        <v>4715</v>
      </c>
      <c r="B1494" t="str">
        <f>_xlfn.IFNA(_xlfn.XLOOKUP(Query1[[#This Row],[Contract Line Item Number (CLIN)]],'CPA New w POF'!$B$5:$B$3010,'CPA New w POF'!$C$5:$C$3010),"TBD")</f>
        <v>TW74FPBFY16.2412A</v>
      </c>
      <c r="C1494">
        <f>LEN(Query1[[#This Row],[CALCTRA Product Number]])</f>
        <v>17</v>
      </c>
      <c r="D1494" t="s">
        <v>4716</v>
      </c>
      <c r="E1494" t="s">
        <v>4717</v>
      </c>
      <c r="F1494" t="s">
        <v>356</v>
      </c>
      <c r="G1494" t="s">
        <v>786</v>
      </c>
      <c r="H1494" t="s">
        <v>375</v>
      </c>
      <c r="I1494" t="s">
        <v>376</v>
      </c>
      <c r="J1494" t="s">
        <v>381</v>
      </c>
      <c r="K1494" t="s">
        <v>155</v>
      </c>
      <c r="L1494" s="54">
        <f>_xlfn.IFNA(_xlfn.XLOOKUP(Query1[[#This Row],[Contract Line Item Number (CLIN)]],'CPA New w POF'!$B$5:$B$3010,'CPA New w POF'!$Q$5:$Q$3010),"TBD")</f>
        <v>20.48</v>
      </c>
    </row>
    <row r="1495" spans="1:12" x14ac:dyDescent="0.25">
      <c r="A1495" t="s">
        <v>4718</v>
      </c>
      <c r="B1495" t="str">
        <f>_xlfn.IFNA(_xlfn.XLOOKUP(Query1[[#This Row],[Contract Line Item Number (CLIN)]],'CPA New w POF'!$B$5:$B$3010,'CPA New w POF'!$C$5:$C$3010),"TBD")</f>
        <v>TW750PBFY16.1818A</v>
      </c>
      <c r="C1495">
        <f>LEN(Query1[[#This Row],[CALCTRA Product Number]])</f>
        <v>17</v>
      </c>
      <c r="D1495" t="s">
        <v>4719</v>
      </c>
      <c r="E1495" t="s">
        <v>4720</v>
      </c>
      <c r="F1495" t="s">
        <v>356</v>
      </c>
      <c r="G1495" t="s">
        <v>525</v>
      </c>
      <c r="H1495" t="s">
        <v>375</v>
      </c>
      <c r="I1495" t="s">
        <v>376</v>
      </c>
      <c r="J1495" t="s">
        <v>381</v>
      </c>
      <c r="K1495" t="s">
        <v>155</v>
      </c>
      <c r="L1495" s="54">
        <f>_xlfn.IFNA(_xlfn.XLOOKUP(Query1[[#This Row],[Contract Line Item Number (CLIN)]],'CPA New w POF'!$B$5:$B$3010,'CPA New w POF'!$Q$5:$Q$3010),"TBD")</f>
        <v>22.75</v>
      </c>
    </row>
    <row r="1496" spans="1:12" x14ac:dyDescent="0.25">
      <c r="A1496" t="s">
        <v>4721</v>
      </c>
      <c r="B1496" t="str">
        <f>_xlfn.IFNA(_xlfn.XLOOKUP(Query1[[#This Row],[Contract Line Item Number (CLIN)]],'CPA New w POF'!$B$5:$B$3010,'CPA New w POF'!$C$5:$C$3010),"TBD")</f>
        <v>TW750PBFY16.3030A</v>
      </c>
      <c r="C1496">
        <f>LEN(Query1[[#This Row],[CALCTRA Product Number]])</f>
        <v>17</v>
      </c>
      <c r="D1496" t="s">
        <v>4719</v>
      </c>
      <c r="E1496" t="s">
        <v>4720</v>
      </c>
      <c r="F1496" t="s">
        <v>356</v>
      </c>
      <c r="G1496" t="s">
        <v>421</v>
      </c>
      <c r="H1496" t="s">
        <v>375</v>
      </c>
      <c r="I1496" t="s">
        <v>376</v>
      </c>
      <c r="J1496" t="s">
        <v>381</v>
      </c>
      <c r="K1496" t="s">
        <v>155</v>
      </c>
      <c r="L1496" s="54">
        <f>_xlfn.IFNA(_xlfn.XLOOKUP(Query1[[#This Row],[Contract Line Item Number (CLIN)]],'CPA New w POF'!$B$5:$B$3010,'CPA New w POF'!$Q$5:$Q$3010),"TBD")</f>
        <v>55.63</v>
      </c>
    </row>
    <row r="1497" spans="1:12" x14ac:dyDescent="0.25">
      <c r="A1497" t="s">
        <v>4722</v>
      </c>
      <c r="B1497" t="str">
        <f>_xlfn.IFNA(_xlfn.XLOOKUP(Query1[[#This Row],[Contract Line Item Number (CLIN)]],'CPA New w POF'!$B$5:$B$3010,'CPA New w POF'!$C$5:$C$3010),"TBD")</f>
        <v>TW760PBFY16.3030A</v>
      </c>
      <c r="C1497">
        <f>LEN(Query1[[#This Row],[CALCTRA Product Number]])</f>
        <v>17</v>
      </c>
      <c r="D1497" t="s">
        <v>4723</v>
      </c>
      <c r="E1497" t="s">
        <v>4724</v>
      </c>
      <c r="F1497" t="s">
        <v>356</v>
      </c>
      <c r="G1497" t="s">
        <v>421</v>
      </c>
      <c r="H1497" t="s">
        <v>375</v>
      </c>
      <c r="I1497" t="s">
        <v>376</v>
      </c>
      <c r="J1497" t="s">
        <v>381</v>
      </c>
      <c r="K1497" t="s">
        <v>155</v>
      </c>
      <c r="L1497" s="54">
        <f>_xlfn.IFNA(_xlfn.XLOOKUP(Query1[[#This Row],[Contract Line Item Number (CLIN)]],'CPA New w POF'!$B$5:$B$3010,'CPA New w POF'!$Q$5:$Q$3010),"TBD")</f>
        <v>55.63</v>
      </c>
    </row>
    <row r="1498" spans="1:12" x14ac:dyDescent="0.25">
      <c r="A1498" t="s">
        <v>4725</v>
      </c>
      <c r="B1498" t="str">
        <f>_xlfn.IFNA(_xlfn.XLOOKUP(Query1[[#This Row],[Contract Line Item Number (CLIN)]],'CPA New w POF'!$B$5:$B$3010,'CPA New w POF'!$C$5:$C$3010),"TBD")</f>
        <v>TW760PBFY16.3636A</v>
      </c>
      <c r="C1498">
        <f>LEN(Query1[[#This Row],[CALCTRA Product Number]])</f>
        <v>17</v>
      </c>
      <c r="D1498" t="s">
        <v>4723</v>
      </c>
      <c r="E1498" t="s">
        <v>4724</v>
      </c>
      <c r="F1498" t="s">
        <v>356</v>
      </c>
      <c r="G1498" t="s">
        <v>380</v>
      </c>
      <c r="H1498" t="s">
        <v>375</v>
      </c>
      <c r="I1498" t="s">
        <v>376</v>
      </c>
      <c r="J1498" t="s">
        <v>381</v>
      </c>
      <c r="K1498" t="s">
        <v>155</v>
      </c>
      <c r="L1498" s="54">
        <f>_xlfn.IFNA(_xlfn.XLOOKUP(Query1[[#This Row],[Contract Line Item Number (CLIN)]],'CPA New w POF'!$B$5:$B$3010,'CPA New w POF'!$Q$5:$Q$3010),"TBD")</f>
        <v>74.900000000000006</v>
      </c>
    </row>
    <row r="1499" spans="1:12" x14ac:dyDescent="0.25">
      <c r="A1499" t="s">
        <v>4726</v>
      </c>
      <c r="B1499" t="str">
        <f>_xlfn.IFNA(_xlfn.XLOOKUP(Query1[[#This Row],[Contract Line Item Number (CLIN)]],'CPA New w POF'!$B$5:$B$3010,'CPA New w POF'!$C$5:$C$3010),"TBD")</f>
        <v>TW760PBFY18.4848A</v>
      </c>
      <c r="C1499">
        <f>LEN(Query1[[#This Row],[CALCTRA Product Number]])</f>
        <v>17</v>
      </c>
      <c r="D1499" t="s">
        <v>4723</v>
      </c>
      <c r="E1499" t="s">
        <v>4724</v>
      </c>
      <c r="F1499" t="s">
        <v>356</v>
      </c>
      <c r="G1499" t="s">
        <v>4510</v>
      </c>
      <c r="H1499" t="s">
        <v>375</v>
      </c>
      <c r="I1499" t="s">
        <v>376</v>
      </c>
      <c r="J1499" t="s">
        <v>388</v>
      </c>
      <c r="K1499" t="s">
        <v>155</v>
      </c>
      <c r="L1499" s="54">
        <f>_xlfn.IFNA(_xlfn.XLOOKUP(Query1[[#This Row],[Contract Line Item Number (CLIN)]],'CPA New w POF'!$B$5:$B$3010,'CPA New w POF'!$Q$5:$Q$3010),"TBD")</f>
        <v>140.65</v>
      </c>
    </row>
    <row r="1500" spans="1:12" x14ac:dyDescent="0.25">
      <c r="A1500" t="s">
        <v>4727</v>
      </c>
      <c r="B1500" t="str">
        <f>_xlfn.IFNA(_xlfn.XLOOKUP(Query1[[#This Row],[Contract Line Item Number (CLIN)]],'CPA New w POF'!$B$5:$B$3010,'CPA New w POF'!$C$5:$C$3010),"TBD")</f>
        <v>TW810PBFY16.3030A</v>
      </c>
      <c r="C1500">
        <f>LEN(Query1[[#This Row],[CALCTRA Product Number]])</f>
        <v>17</v>
      </c>
      <c r="D1500" t="s">
        <v>4728</v>
      </c>
      <c r="E1500" t="s">
        <v>4729</v>
      </c>
      <c r="F1500" t="s">
        <v>356</v>
      </c>
      <c r="G1500" t="s">
        <v>421</v>
      </c>
      <c r="H1500" t="s">
        <v>375</v>
      </c>
      <c r="I1500" t="s">
        <v>376</v>
      </c>
      <c r="J1500" t="s">
        <v>381</v>
      </c>
      <c r="K1500" t="s">
        <v>155</v>
      </c>
      <c r="L1500" s="54">
        <f>_xlfn.IFNA(_xlfn.XLOOKUP(Query1[[#This Row],[Contract Line Item Number (CLIN)]],'CPA New w POF'!$B$5:$B$3010,'CPA New w POF'!$Q$5:$Q$3010),"TBD")</f>
        <v>55.63</v>
      </c>
    </row>
    <row r="1501" spans="1:12" x14ac:dyDescent="0.25">
      <c r="A1501" t="s">
        <v>4730</v>
      </c>
      <c r="B1501" t="str">
        <f>_xlfn.IFNA(_xlfn.XLOOKUP(Query1[[#This Row],[Contract Line Item Number (CLIN)]],'CPA New w POF'!$B$5:$B$3010,'CPA New w POF'!$C$5:$C$3010),"TBD")</f>
        <v>TW810PBFY16.3636A</v>
      </c>
      <c r="C1501">
        <f>LEN(Query1[[#This Row],[CALCTRA Product Number]])</f>
        <v>17</v>
      </c>
      <c r="D1501" t="s">
        <v>4728</v>
      </c>
      <c r="E1501" t="s">
        <v>4729</v>
      </c>
      <c r="F1501" t="s">
        <v>356</v>
      </c>
      <c r="G1501" t="s">
        <v>380</v>
      </c>
      <c r="H1501" t="s">
        <v>375</v>
      </c>
      <c r="I1501" t="s">
        <v>376</v>
      </c>
      <c r="J1501" t="s">
        <v>381</v>
      </c>
      <c r="K1501" t="s">
        <v>155</v>
      </c>
      <c r="L1501" s="54">
        <f>_xlfn.IFNA(_xlfn.XLOOKUP(Query1[[#This Row],[Contract Line Item Number (CLIN)]],'CPA New w POF'!$B$5:$B$3010,'CPA New w POF'!$Q$5:$Q$3010),"TBD")</f>
        <v>74.900000000000006</v>
      </c>
    </row>
    <row r="1502" spans="1:12" x14ac:dyDescent="0.25">
      <c r="A1502" t="s">
        <v>4731</v>
      </c>
      <c r="B1502" t="str">
        <f>_xlfn.IFNA(_xlfn.XLOOKUP(Query1[[#This Row],[Contract Line Item Number (CLIN)]],'CPA New w POF'!$B$5:$B$3010,'CPA New w POF'!$C$5:$C$3010),"TBD")</f>
        <v>TW810PBFY18.4848A</v>
      </c>
      <c r="C1502">
        <f>LEN(Query1[[#This Row],[CALCTRA Product Number]])</f>
        <v>17</v>
      </c>
      <c r="D1502" t="s">
        <v>4728</v>
      </c>
      <c r="E1502" t="s">
        <v>4729</v>
      </c>
      <c r="F1502" t="s">
        <v>356</v>
      </c>
      <c r="G1502" t="s">
        <v>374</v>
      </c>
      <c r="H1502" t="s">
        <v>375</v>
      </c>
      <c r="I1502" t="s">
        <v>376</v>
      </c>
      <c r="J1502" t="s">
        <v>388</v>
      </c>
      <c r="K1502" t="s">
        <v>155</v>
      </c>
      <c r="L1502" s="54">
        <f>_xlfn.IFNA(_xlfn.XLOOKUP(Query1[[#This Row],[Contract Line Item Number (CLIN)]],'CPA New w POF'!$B$5:$B$3010,'CPA New w POF'!$Q$5:$Q$3010),"TBD")</f>
        <v>136.12</v>
      </c>
    </row>
    <row r="1503" spans="1:12" x14ac:dyDescent="0.25">
      <c r="A1503" t="s">
        <v>4732</v>
      </c>
      <c r="B1503" t="str">
        <f>_xlfn.IFNA(_xlfn.XLOOKUP(Query1[[#This Row],[Contract Line Item Number (CLIN)]],'CPA New w POF'!$B$5:$B$3010,'CPA New w POF'!$C$5:$C$3010),"TBD")</f>
        <v>TW810PBFY16.1818A</v>
      </c>
      <c r="C1503">
        <f>LEN(Query1[[#This Row],[CALCTRA Product Number]])</f>
        <v>17</v>
      </c>
      <c r="D1503" t="s">
        <v>4728</v>
      </c>
      <c r="E1503" t="s">
        <v>4729</v>
      </c>
      <c r="F1503" t="s">
        <v>356</v>
      </c>
      <c r="G1503" t="s">
        <v>525</v>
      </c>
      <c r="H1503" t="s">
        <v>375</v>
      </c>
      <c r="I1503" t="s">
        <v>376</v>
      </c>
      <c r="J1503" t="s">
        <v>381</v>
      </c>
      <c r="K1503" t="s">
        <v>155</v>
      </c>
      <c r="L1503" s="54">
        <f>_xlfn.IFNA(_xlfn.XLOOKUP(Query1[[#This Row],[Contract Line Item Number (CLIN)]],'CPA New w POF'!$B$5:$B$3010,'CPA New w POF'!$Q$5:$Q$3010),"TBD")</f>
        <v>22.75</v>
      </c>
    </row>
    <row r="1504" spans="1:12" x14ac:dyDescent="0.25">
      <c r="A1504" t="s">
        <v>4733</v>
      </c>
      <c r="B1504" t="str">
        <f>_xlfn.IFNA(_xlfn.XLOOKUP(Query1[[#This Row],[Contract Line Item Number (CLIN)]],'CPA New w POF'!$B$5:$B$3010,'CPA New w POF'!$C$5:$C$3010),"TBD")</f>
        <v>TW810PBFY16.2424A</v>
      </c>
      <c r="C1504">
        <f>LEN(Query1[[#This Row],[CALCTRA Product Number]])</f>
        <v>17</v>
      </c>
      <c r="D1504" t="s">
        <v>4728</v>
      </c>
      <c r="E1504" t="s">
        <v>4729</v>
      </c>
      <c r="F1504" t="s">
        <v>356</v>
      </c>
      <c r="G1504" t="s">
        <v>741</v>
      </c>
      <c r="H1504" t="s">
        <v>375</v>
      </c>
      <c r="I1504" t="s">
        <v>376</v>
      </c>
      <c r="J1504" t="s">
        <v>381</v>
      </c>
      <c r="K1504" t="s">
        <v>155</v>
      </c>
      <c r="L1504" s="54">
        <f>_xlfn.IFNA(_xlfn.XLOOKUP(Query1[[#This Row],[Contract Line Item Number (CLIN)]],'CPA New w POF'!$B$5:$B$3010,'CPA New w POF'!$Q$5:$Q$3010),"TBD")</f>
        <v>35.22</v>
      </c>
    </row>
    <row r="1505" spans="1:12" x14ac:dyDescent="0.25">
      <c r="A1505" t="s">
        <v>4734</v>
      </c>
      <c r="B1505" t="str">
        <f>_xlfn.IFNA(_xlfn.XLOOKUP(Query1[[#This Row],[Contract Line Item Number (CLIN)]],'CPA New w POF'!$B$5:$B$3010,'CPA New w POF'!$C$5:$C$3010),"TBD")</f>
        <v>TW810PBFY16.1818B</v>
      </c>
      <c r="C1505">
        <f>LEN(Query1[[#This Row],[CALCTRA Product Number]])</f>
        <v>17</v>
      </c>
      <c r="D1505" t="s">
        <v>4735</v>
      </c>
      <c r="E1505" t="s">
        <v>4736</v>
      </c>
      <c r="F1505" t="s">
        <v>356</v>
      </c>
      <c r="G1505" t="s">
        <v>525</v>
      </c>
      <c r="H1505" t="s">
        <v>375</v>
      </c>
      <c r="I1505" t="s">
        <v>376</v>
      </c>
      <c r="J1505" t="s">
        <v>381</v>
      </c>
      <c r="K1505" t="s">
        <v>155</v>
      </c>
      <c r="L1505" s="54">
        <f>_xlfn.IFNA(_xlfn.XLOOKUP(Query1[[#This Row],[Contract Line Item Number (CLIN)]],'CPA New w POF'!$B$5:$B$3010,'CPA New w POF'!$Q$5:$Q$3010),"TBD")</f>
        <v>22.75</v>
      </c>
    </row>
    <row r="1506" spans="1:12" x14ac:dyDescent="0.25">
      <c r="A1506" t="s">
        <v>4737</v>
      </c>
      <c r="B1506" t="str">
        <f>_xlfn.IFNA(_xlfn.XLOOKUP(Query1[[#This Row],[Contract Line Item Number (CLIN)]],'CPA New w POF'!$B$5:$B$3010,'CPA New w POF'!$C$5:$C$3010),"TBD")</f>
        <v>TW810PBFY16.3030B</v>
      </c>
      <c r="C1506">
        <f>LEN(Query1[[#This Row],[CALCTRA Product Number]])</f>
        <v>17</v>
      </c>
      <c r="D1506" t="s">
        <v>4735</v>
      </c>
      <c r="E1506" t="s">
        <v>4736</v>
      </c>
      <c r="F1506" t="s">
        <v>356</v>
      </c>
      <c r="G1506" t="s">
        <v>421</v>
      </c>
      <c r="H1506" t="s">
        <v>375</v>
      </c>
      <c r="I1506" t="s">
        <v>376</v>
      </c>
      <c r="J1506" t="s">
        <v>381</v>
      </c>
      <c r="K1506" t="s">
        <v>155</v>
      </c>
      <c r="L1506" s="54">
        <f>_xlfn.IFNA(_xlfn.XLOOKUP(Query1[[#This Row],[Contract Line Item Number (CLIN)]],'CPA New w POF'!$B$5:$B$3010,'CPA New w POF'!$Q$5:$Q$3010),"TBD")</f>
        <v>55.63</v>
      </c>
    </row>
    <row r="1507" spans="1:12" x14ac:dyDescent="0.25">
      <c r="A1507" t="s">
        <v>4738</v>
      </c>
      <c r="B1507" t="str">
        <f>_xlfn.IFNA(_xlfn.XLOOKUP(Query1[[#This Row],[Contract Line Item Number (CLIN)]],'CPA New w POF'!$B$5:$B$3010,'CPA New w POF'!$C$5:$C$3010),"TBD")</f>
        <v>TW810PBFY16.1209A</v>
      </c>
      <c r="C1507">
        <f>LEN(Query1[[#This Row],[CALCTRA Product Number]])</f>
        <v>17</v>
      </c>
      <c r="D1507" t="s">
        <v>4739</v>
      </c>
      <c r="E1507" t="s">
        <v>4740</v>
      </c>
      <c r="F1507" t="s">
        <v>356</v>
      </c>
      <c r="G1507" t="s">
        <v>1456</v>
      </c>
      <c r="H1507" t="s">
        <v>375</v>
      </c>
      <c r="I1507" t="s">
        <v>376</v>
      </c>
      <c r="J1507" t="s">
        <v>381</v>
      </c>
      <c r="K1507" t="s">
        <v>155</v>
      </c>
      <c r="L1507" s="54">
        <f>_xlfn.IFNA(_xlfn.XLOOKUP(Query1[[#This Row],[Contract Line Item Number (CLIN)]],'CPA New w POF'!$B$5:$B$3010,'CPA New w POF'!$Q$5:$Q$3010),"TBD")</f>
        <v>11.41</v>
      </c>
    </row>
    <row r="1508" spans="1:12" x14ac:dyDescent="0.25">
      <c r="A1508" t="s">
        <v>4741</v>
      </c>
      <c r="B1508" t="str">
        <f>_xlfn.IFNA(_xlfn.XLOOKUP(Query1[[#This Row],[Contract Line Item Number (CLIN)]],'CPA New w POF'!$B$5:$B$3010,'CPA New w POF'!$C$5:$C$3010),"TBD")</f>
        <v>TW811PBFY18.4848A</v>
      </c>
      <c r="C1508">
        <f>LEN(Query1[[#This Row],[CALCTRA Product Number]])</f>
        <v>17</v>
      </c>
      <c r="D1508" t="s">
        <v>4742</v>
      </c>
      <c r="E1508" t="s">
        <v>4743</v>
      </c>
      <c r="F1508" t="s">
        <v>356</v>
      </c>
      <c r="G1508" t="s">
        <v>4510</v>
      </c>
      <c r="H1508" t="s">
        <v>375</v>
      </c>
      <c r="I1508" t="s">
        <v>376</v>
      </c>
      <c r="J1508" t="s">
        <v>388</v>
      </c>
      <c r="K1508" t="s">
        <v>155</v>
      </c>
      <c r="L1508" s="54">
        <f>_xlfn.IFNA(_xlfn.XLOOKUP(Query1[[#This Row],[Contract Line Item Number (CLIN)]],'CPA New w POF'!$B$5:$B$3010,'CPA New w POF'!$Q$5:$Q$3010),"TBD")</f>
        <v>140.65</v>
      </c>
    </row>
    <row r="1509" spans="1:12" x14ac:dyDescent="0.25">
      <c r="A1509" t="s">
        <v>4744</v>
      </c>
      <c r="B1509" t="str">
        <f>_xlfn.IFNA(_xlfn.XLOOKUP(Query1[[#This Row],[Contract Line Item Number (CLIN)]],'CPA New w POF'!$B$5:$B$3010,'CPA New w POF'!$C$5:$C$3010),"TBD")</f>
        <v>TW811PBFY16.3636A</v>
      </c>
      <c r="C1509">
        <f>LEN(Query1[[#This Row],[CALCTRA Product Number]])</f>
        <v>17</v>
      </c>
      <c r="D1509" t="s">
        <v>4742</v>
      </c>
      <c r="E1509" t="s">
        <v>4743</v>
      </c>
      <c r="F1509" t="s">
        <v>356</v>
      </c>
      <c r="G1509" t="s">
        <v>380</v>
      </c>
      <c r="H1509" t="s">
        <v>375</v>
      </c>
      <c r="I1509" t="s">
        <v>376</v>
      </c>
      <c r="J1509" t="s">
        <v>381</v>
      </c>
      <c r="K1509" t="s">
        <v>155</v>
      </c>
      <c r="L1509" s="54">
        <f>_xlfn.IFNA(_xlfn.XLOOKUP(Query1[[#This Row],[Contract Line Item Number (CLIN)]],'CPA New w POF'!$B$5:$B$3010,'CPA New w POF'!$Q$5:$Q$3010),"TBD")</f>
        <v>74.900000000000006</v>
      </c>
    </row>
    <row r="1510" spans="1:12" x14ac:dyDescent="0.25">
      <c r="A1510" t="s">
        <v>4745</v>
      </c>
      <c r="B1510" t="str">
        <f>_xlfn.IFNA(_xlfn.XLOOKUP(Query1[[#This Row],[Contract Line Item Number (CLIN)]],'CPA New w POF'!$B$5:$B$3010,'CPA New w POF'!$C$5:$C$3010),"TBD")</f>
        <v>TW812PBFY16.3636A</v>
      </c>
      <c r="C1510">
        <f>LEN(Query1[[#This Row],[CALCTRA Product Number]])</f>
        <v>17</v>
      </c>
      <c r="D1510" t="s">
        <v>4746</v>
      </c>
      <c r="E1510" t="s">
        <v>4747</v>
      </c>
      <c r="F1510" t="s">
        <v>356</v>
      </c>
      <c r="G1510" t="s">
        <v>380</v>
      </c>
      <c r="H1510" t="s">
        <v>375</v>
      </c>
      <c r="I1510" t="s">
        <v>376</v>
      </c>
      <c r="J1510" t="s">
        <v>381</v>
      </c>
      <c r="K1510" t="s">
        <v>155</v>
      </c>
      <c r="L1510" s="54">
        <f>_xlfn.IFNA(_xlfn.XLOOKUP(Query1[[#This Row],[Contract Line Item Number (CLIN)]],'CPA New w POF'!$B$5:$B$3010,'CPA New w POF'!$Q$5:$Q$3010),"TBD")</f>
        <v>74.900000000000006</v>
      </c>
    </row>
    <row r="1511" spans="1:12" x14ac:dyDescent="0.25">
      <c r="A1511" t="s">
        <v>4748</v>
      </c>
      <c r="B1511" t="str">
        <f>_xlfn.IFNA(_xlfn.XLOOKUP(Query1[[#This Row],[Contract Line Item Number (CLIN)]],'CPA New w POF'!$B$5:$B$3010,'CPA New w POF'!$C$5:$C$3010),"TBD")</f>
        <v>TW812PBFY18.4848A</v>
      </c>
      <c r="C1511">
        <f>LEN(Query1[[#This Row],[CALCTRA Product Number]])</f>
        <v>17</v>
      </c>
      <c r="D1511" t="s">
        <v>4746</v>
      </c>
      <c r="E1511" t="s">
        <v>4747</v>
      </c>
      <c r="F1511" t="s">
        <v>356</v>
      </c>
      <c r="G1511" t="s">
        <v>4510</v>
      </c>
      <c r="H1511" t="s">
        <v>375</v>
      </c>
      <c r="I1511" t="s">
        <v>376</v>
      </c>
      <c r="J1511" t="s">
        <v>388</v>
      </c>
      <c r="K1511" t="s">
        <v>155</v>
      </c>
      <c r="L1511" s="54">
        <f>_xlfn.IFNA(_xlfn.XLOOKUP(Query1[[#This Row],[Contract Line Item Number (CLIN)]],'CPA New w POF'!$B$5:$B$3010,'CPA New w POF'!$Q$5:$Q$3010),"TBD")</f>
        <v>136.12</v>
      </c>
    </row>
    <row r="1512" spans="1:12" x14ac:dyDescent="0.25">
      <c r="A1512" t="s">
        <v>4749</v>
      </c>
      <c r="B1512" t="str">
        <f>_xlfn.IFNA(_xlfn.XLOOKUP(Query1[[#This Row],[Contract Line Item Number (CLIN)]],'CPA New w POF'!$B$5:$B$3010,'CPA New w POF'!$C$5:$C$3010),"TBD")</f>
        <v>TW813PBFY16.3636A</v>
      </c>
      <c r="C1512">
        <f>LEN(Query1[[#This Row],[CALCTRA Product Number]])</f>
        <v>17</v>
      </c>
      <c r="D1512" t="s">
        <v>4750</v>
      </c>
      <c r="E1512" t="s">
        <v>4751</v>
      </c>
      <c r="F1512" t="s">
        <v>356</v>
      </c>
      <c r="G1512" t="s">
        <v>380</v>
      </c>
      <c r="H1512" t="s">
        <v>375</v>
      </c>
      <c r="I1512" t="s">
        <v>376</v>
      </c>
      <c r="J1512" t="s">
        <v>381</v>
      </c>
      <c r="K1512" t="s">
        <v>155</v>
      </c>
      <c r="L1512" s="54">
        <f>_xlfn.IFNA(_xlfn.XLOOKUP(Query1[[#This Row],[Contract Line Item Number (CLIN)]],'CPA New w POF'!$B$5:$B$3010,'CPA New w POF'!$Q$5:$Q$3010),"TBD")</f>
        <v>74.900000000000006</v>
      </c>
    </row>
    <row r="1513" spans="1:12" x14ac:dyDescent="0.25">
      <c r="A1513" t="s">
        <v>4752</v>
      </c>
      <c r="B1513" t="str">
        <f>_xlfn.IFNA(_xlfn.XLOOKUP(Query1[[#This Row],[Contract Line Item Number (CLIN)]],'CPA New w POF'!$B$5:$B$3010,'CPA New w POF'!$C$5:$C$3010),"TBD")</f>
        <v>TW813PBFY18.4848A</v>
      </c>
      <c r="C1513">
        <f>LEN(Query1[[#This Row],[CALCTRA Product Number]])</f>
        <v>17</v>
      </c>
      <c r="D1513" t="s">
        <v>4750</v>
      </c>
      <c r="E1513" t="s">
        <v>4751</v>
      </c>
      <c r="F1513" t="s">
        <v>356</v>
      </c>
      <c r="G1513" t="s">
        <v>4510</v>
      </c>
      <c r="H1513" t="s">
        <v>375</v>
      </c>
      <c r="I1513" t="s">
        <v>376</v>
      </c>
      <c r="J1513" t="s">
        <v>388</v>
      </c>
      <c r="K1513" t="s">
        <v>155</v>
      </c>
      <c r="L1513" s="54">
        <f>_xlfn.IFNA(_xlfn.XLOOKUP(Query1[[#This Row],[Contract Line Item Number (CLIN)]],'CPA New w POF'!$B$5:$B$3010,'CPA New w POF'!$Q$5:$Q$3010),"TBD")</f>
        <v>140.65</v>
      </c>
    </row>
    <row r="1514" spans="1:12" x14ac:dyDescent="0.25">
      <c r="A1514" t="s">
        <v>4765</v>
      </c>
      <c r="B1514" t="str">
        <f>_xlfn.IFNA(_xlfn.XLOOKUP(Query1[[#This Row],[Contract Line Item Number (CLIN)]],'CPA New w POF'!$B$5:$B$3010,'CPA New w POF'!$C$5:$C$3010),"TBD")</f>
        <v>TW815PBFY16.3636A</v>
      </c>
      <c r="C1514">
        <f>LEN(Query1[[#This Row],[CALCTRA Product Number]])</f>
        <v>17</v>
      </c>
      <c r="D1514" t="s">
        <v>4759</v>
      </c>
      <c r="E1514" t="s">
        <v>4763</v>
      </c>
      <c r="F1514" t="s">
        <v>356</v>
      </c>
      <c r="G1514" t="s">
        <v>380</v>
      </c>
      <c r="H1514" t="s">
        <v>375</v>
      </c>
      <c r="I1514" t="s">
        <v>376</v>
      </c>
      <c r="J1514" t="s">
        <v>381</v>
      </c>
      <c r="K1514" t="s">
        <v>155</v>
      </c>
      <c r="L1514" s="54">
        <f>_xlfn.IFNA(_xlfn.XLOOKUP(Query1[[#This Row],[Contract Line Item Number (CLIN)]],'CPA New w POF'!$B$5:$B$3010,'CPA New w POF'!$Q$5:$Q$3010),"TBD")</f>
        <v>74.900000000000006</v>
      </c>
    </row>
    <row r="1515" spans="1:12" x14ac:dyDescent="0.25">
      <c r="A1515" t="s">
        <v>4766</v>
      </c>
      <c r="B1515" t="str">
        <f>_xlfn.IFNA(_xlfn.XLOOKUP(Query1[[#This Row],[Contract Line Item Number (CLIN)]],'CPA New w POF'!$B$5:$B$3010,'CPA New w POF'!$C$5:$C$3010),"TBD")</f>
        <v>TW815PBFY16.3636B</v>
      </c>
      <c r="C1515">
        <f>LEN(Query1[[#This Row],[CALCTRA Product Number]])</f>
        <v>17</v>
      </c>
      <c r="D1515" t="s">
        <v>4759</v>
      </c>
      <c r="E1515" t="s">
        <v>4760</v>
      </c>
      <c r="F1515" t="s">
        <v>356</v>
      </c>
      <c r="G1515" t="s">
        <v>380</v>
      </c>
      <c r="H1515" t="s">
        <v>375</v>
      </c>
      <c r="I1515" t="s">
        <v>376</v>
      </c>
      <c r="J1515" t="s">
        <v>381</v>
      </c>
      <c r="K1515" t="s">
        <v>155</v>
      </c>
      <c r="L1515" s="54">
        <f>_xlfn.IFNA(_xlfn.XLOOKUP(Query1[[#This Row],[Contract Line Item Number (CLIN)]],'CPA New w POF'!$B$5:$B$3010,'CPA New w POF'!$Q$5:$Q$3010),"TBD")</f>
        <v>74.900000000000006</v>
      </c>
    </row>
    <row r="1516" spans="1:12" x14ac:dyDescent="0.25">
      <c r="A1516" t="s">
        <v>4767</v>
      </c>
      <c r="B1516" t="str">
        <f>_xlfn.IFNA(_xlfn.XLOOKUP(Query1[[#This Row],[Contract Line Item Number (CLIN)]],'CPA New w POF'!$B$5:$B$3010,'CPA New w POF'!$C$5:$C$3010),"TBD")</f>
        <v>TW815PBFY18.4848A</v>
      </c>
      <c r="C1516">
        <f>LEN(Query1[[#This Row],[CALCTRA Product Number]])</f>
        <v>17</v>
      </c>
      <c r="D1516" t="s">
        <v>4759</v>
      </c>
      <c r="E1516" t="s">
        <v>4763</v>
      </c>
      <c r="F1516" t="s">
        <v>356</v>
      </c>
      <c r="G1516" t="s">
        <v>374</v>
      </c>
      <c r="H1516" t="s">
        <v>375</v>
      </c>
      <c r="I1516" t="s">
        <v>376</v>
      </c>
      <c r="J1516" t="s">
        <v>388</v>
      </c>
      <c r="K1516" t="s">
        <v>155</v>
      </c>
      <c r="L1516" s="54">
        <f>_xlfn.IFNA(_xlfn.XLOOKUP(Query1[[#This Row],[Contract Line Item Number (CLIN)]],'CPA New w POF'!$B$5:$B$3010,'CPA New w POF'!$Q$5:$Q$3010),"TBD")</f>
        <v>136.12</v>
      </c>
    </row>
    <row r="1517" spans="1:12" x14ac:dyDescent="0.25">
      <c r="A1517" t="s">
        <v>4768</v>
      </c>
      <c r="B1517" t="str">
        <f>_xlfn.IFNA(_xlfn.XLOOKUP(Query1[[#This Row],[Contract Line Item Number (CLIN)]],'CPA New w POF'!$B$5:$B$3010,'CPA New w POF'!$C$5:$C$3010),"TBD")</f>
        <v>TW815PBFY18.4848B</v>
      </c>
      <c r="C1517">
        <f>LEN(Query1[[#This Row],[CALCTRA Product Number]])</f>
        <v>17</v>
      </c>
      <c r="D1517" t="s">
        <v>4759</v>
      </c>
      <c r="E1517" t="s">
        <v>4760</v>
      </c>
      <c r="F1517" t="s">
        <v>356</v>
      </c>
      <c r="G1517" t="s">
        <v>374</v>
      </c>
      <c r="H1517" t="s">
        <v>375</v>
      </c>
      <c r="I1517" t="s">
        <v>376</v>
      </c>
      <c r="J1517" t="s">
        <v>388</v>
      </c>
      <c r="K1517" t="s">
        <v>155</v>
      </c>
      <c r="L1517" s="54">
        <f>_xlfn.IFNA(_xlfn.XLOOKUP(Query1[[#This Row],[Contract Line Item Number (CLIN)]],'CPA New w POF'!$B$5:$B$3010,'CPA New w POF'!$Q$5:$Q$3010),"TBD")</f>
        <v>136.12</v>
      </c>
    </row>
    <row r="1518" spans="1:12" x14ac:dyDescent="0.25">
      <c r="A1518" t="s">
        <v>4769</v>
      </c>
      <c r="B1518" t="str">
        <f>_xlfn.IFNA(_xlfn.XLOOKUP(Query1[[#This Row],[Contract Line Item Number (CLIN)]],'CPA New w POF'!$B$5:$B$3010,'CPA New w POF'!$C$5:$C$3010),"TBD")</f>
        <v>TW815PBFY16.3636C</v>
      </c>
      <c r="C1518">
        <f>LEN(Query1[[#This Row],[CALCTRA Product Number]])</f>
        <v>17</v>
      </c>
      <c r="D1518" t="s">
        <v>4770</v>
      </c>
      <c r="E1518" t="s">
        <v>4771</v>
      </c>
      <c r="F1518" t="s">
        <v>356</v>
      </c>
      <c r="G1518" t="s">
        <v>380</v>
      </c>
      <c r="H1518" t="s">
        <v>375</v>
      </c>
      <c r="I1518" t="s">
        <v>376</v>
      </c>
      <c r="J1518" t="s">
        <v>381</v>
      </c>
      <c r="K1518" t="s">
        <v>155</v>
      </c>
      <c r="L1518" s="54">
        <f>_xlfn.IFNA(_xlfn.XLOOKUP(Query1[[#This Row],[Contract Line Item Number (CLIN)]],'CPA New w POF'!$B$5:$B$3010,'CPA New w POF'!$Q$5:$Q$3010),"TBD")</f>
        <v>74.900000000000006</v>
      </c>
    </row>
    <row r="1519" spans="1:12" x14ac:dyDescent="0.25">
      <c r="A1519" t="s">
        <v>4772</v>
      </c>
      <c r="B1519" t="str">
        <f>_xlfn.IFNA(_xlfn.XLOOKUP(Query1[[#This Row],[Contract Line Item Number (CLIN)]],'CPA New w POF'!$B$5:$B$3010,'CPA New w POF'!$C$5:$C$3010),"TBD")</f>
        <v>TW815PBFY18.4848C</v>
      </c>
      <c r="C1519">
        <f>LEN(Query1[[#This Row],[CALCTRA Product Number]])</f>
        <v>17</v>
      </c>
      <c r="D1519" t="s">
        <v>4770</v>
      </c>
      <c r="E1519" t="s">
        <v>4771</v>
      </c>
      <c r="F1519" t="s">
        <v>356</v>
      </c>
      <c r="G1519" t="s">
        <v>374</v>
      </c>
      <c r="H1519" t="s">
        <v>375</v>
      </c>
      <c r="I1519" t="s">
        <v>376</v>
      </c>
      <c r="J1519" t="s">
        <v>388</v>
      </c>
      <c r="K1519" t="s">
        <v>155</v>
      </c>
      <c r="L1519" s="54">
        <f>_xlfn.IFNA(_xlfn.XLOOKUP(Query1[[#This Row],[Contract Line Item Number (CLIN)]],'CPA New w POF'!$B$5:$B$3010,'CPA New w POF'!$Q$5:$Q$3010),"TBD")</f>
        <v>140.65</v>
      </c>
    </row>
    <row r="1520" spans="1:12" x14ac:dyDescent="0.25">
      <c r="A1520" t="s">
        <v>4778</v>
      </c>
      <c r="B1520" t="str">
        <f>_xlfn.IFNA(_xlfn.XLOOKUP(Query1[[#This Row],[Contract Line Item Number (CLIN)]],'CPA New w POF'!$B$5:$B$3010,'CPA New w POF'!$C$5:$C$3010),"TBD")</f>
        <v>TW816PBFY18.4848A</v>
      </c>
      <c r="C1520">
        <f>LEN(Query1[[#This Row],[CALCTRA Product Number]])</f>
        <v>17</v>
      </c>
      <c r="D1520" t="s">
        <v>4779</v>
      </c>
      <c r="E1520" t="s">
        <v>4780</v>
      </c>
      <c r="F1520" t="s">
        <v>356</v>
      </c>
      <c r="G1520" t="s">
        <v>374</v>
      </c>
      <c r="H1520" t="s">
        <v>375</v>
      </c>
      <c r="I1520" t="s">
        <v>376</v>
      </c>
      <c r="J1520" t="s">
        <v>388</v>
      </c>
      <c r="K1520" t="s">
        <v>155</v>
      </c>
      <c r="L1520" s="54">
        <f>_xlfn.IFNA(_xlfn.XLOOKUP(Query1[[#This Row],[Contract Line Item Number (CLIN)]],'CPA New w POF'!$B$5:$B$3010,'CPA New w POF'!$Q$5:$Q$3010),"TBD")</f>
        <v>140.65</v>
      </c>
    </row>
    <row r="1521" spans="1:12" x14ac:dyDescent="0.25">
      <c r="A1521" t="s">
        <v>4782</v>
      </c>
      <c r="B1521" t="str">
        <f>_xlfn.IFNA(_xlfn.XLOOKUP(Query1[[#This Row],[Contract Line Item Number (CLIN)]],'CPA New w POF'!$B$5:$B$3010,'CPA New w POF'!$C$5:$C$3010),"TBD")</f>
        <v>TW816PBFY16.3030A</v>
      </c>
      <c r="C1521">
        <f>LEN(Query1[[#This Row],[CALCTRA Product Number]])</f>
        <v>17</v>
      </c>
      <c r="D1521" t="s">
        <v>4779</v>
      </c>
      <c r="E1521" t="s">
        <v>4780</v>
      </c>
      <c r="F1521" t="s">
        <v>356</v>
      </c>
      <c r="G1521" t="s">
        <v>421</v>
      </c>
      <c r="H1521" t="s">
        <v>375</v>
      </c>
      <c r="I1521" t="s">
        <v>376</v>
      </c>
      <c r="J1521" t="s">
        <v>381</v>
      </c>
      <c r="K1521" t="s">
        <v>155</v>
      </c>
      <c r="L1521" s="54">
        <f>_xlfn.IFNA(_xlfn.XLOOKUP(Query1[[#This Row],[Contract Line Item Number (CLIN)]],'CPA New w POF'!$B$5:$B$3010,'CPA New w POF'!$Q$5:$Q$3010),"TBD")</f>
        <v>74.900000000000006</v>
      </c>
    </row>
    <row r="1522" spans="1:12" x14ac:dyDescent="0.25">
      <c r="A1522" t="s">
        <v>4783</v>
      </c>
      <c r="B1522" t="str">
        <f>_xlfn.IFNA(_xlfn.XLOOKUP(Query1[[#This Row],[Contract Line Item Number (CLIN)]],'CPA New w POF'!$B$5:$B$3010,'CPA New w POF'!$C$5:$C$3010),"TBD")</f>
        <v>TW816PBFY16.3636A</v>
      </c>
      <c r="C1522">
        <f>LEN(Query1[[#This Row],[CALCTRA Product Number]])</f>
        <v>17</v>
      </c>
      <c r="D1522" t="s">
        <v>4779</v>
      </c>
      <c r="E1522" t="s">
        <v>4780</v>
      </c>
      <c r="F1522" t="s">
        <v>356</v>
      </c>
      <c r="G1522" t="s">
        <v>4784</v>
      </c>
      <c r="H1522" t="s">
        <v>375</v>
      </c>
      <c r="I1522" t="s">
        <v>376</v>
      </c>
      <c r="J1522" t="s">
        <v>381</v>
      </c>
      <c r="K1522" t="s">
        <v>155</v>
      </c>
      <c r="L1522" s="54">
        <f>_xlfn.IFNA(_xlfn.XLOOKUP(Query1[[#This Row],[Contract Line Item Number (CLIN)]],'CPA New w POF'!$B$5:$B$3010,'CPA New w POF'!$Q$5:$Q$3010),"TBD")</f>
        <v>136.12</v>
      </c>
    </row>
    <row r="1523" spans="1:12" x14ac:dyDescent="0.25">
      <c r="A1523" t="s">
        <v>4785</v>
      </c>
      <c r="B1523" t="str">
        <f>_xlfn.IFNA(_xlfn.XLOOKUP(Query1[[#This Row],[Contract Line Item Number (CLIN)]],'CPA New w POF'!$B$5:$B$3010,'CPA New w POF'!$C$5:$C$3010),"TBD")</f>
        <v>TW817PBFY16.3030A</v>
      </c>
      <c r="C1523">
        <f>LEN(Query1[[#This Row],[CALCTRA Product Number]])</f>
        <v>17</v>
      </c>
      <c r="D1523" t="s">
        <v>4786</v>
      </c>
      <c r="E1523" t="s">
        <v>4787</v>
      </c>
      <c r="F1523" t="s">
        <v>356</v>
      </c>
      <c r="G1523" t="s">
        <v>421</v>
      </c>
      <c r="H1523" t="s">
        <v>375</v>
      </c>
      <c r="I1523" t="s">
        <v>376</v>
      </c>
      <c r="J1523" t="s">
        <v>381</v>
      </c>
      <c r="K1523" t="s">
        <v>155</v>
      </c>
      <c r="L1523" s="54">
        <f>_xlfn.IFNA(_xlfn.XLOOKUP(Query1[[#This Row],[Contract Line Item Number (CLIN)]],'CPA New w POF'!$B$5:$B$3010,'CPA New w POF'!$Q$5:$Q$3010),"TBD")</f>
        <v>55.63</v>
      </c>
    </row>
    <row r="1524" spans="1:12" x14ac:dyDescent="0.25">
      <c r="A1524" t="s">
        <v>4788</v>
      </c>
      <c r="B1524" t="str">
        <f>_xlfn.IFNA(_xlfn.XLOOKUP(Query1[[#This Row],[Contract Line Item Number (CLIN)]],'CPA New w POF'!$B$5:$B$3010,'CPA New w POF'!$C$5:$C$3010),"TBD")</f>
        <v>TW817PBFY16.3636A</v>
      </c>
      <c r="C1524">
        <f>LEN(Query1[[#This Row],[CALCTRA Product Number]])</f>
        <v>17</v>
      </c>
      <c r="D1524" t="s">
        <v>4786</v>
      </c>
      <c r="E1524" t="s">
        <v>4787</v>
      </c>
      <c r="F1524" t="s">
        <v>356</v>
      </c>
      <c r="G1524" t="s">
        <v>380</v>
      </c>
      <c r="H1524" t="s">
        <v>375</v>
      </c>
      <c r="I1524" t="s">
        <v>376</v>
      </c>
      <c r="J1524" t="s">
        <v>381</v>
      </c>
      <c r="K1524" t="s">
        <v>155</v>
      </c>
      <c r="L1524" s="54">
        <f>_xlfn.IFNA(_xlfn.XLOOKUP(Query1[[#This Row],[Contract Line Item Number (CLIN)]],'CPA New w POF'!$B$5:$B$3010,'CPA New w POF'!$Q$5:$Q$3010),"TBD")</f>
        <v>74.900000000000006</v>
      </c>
    </row>
    <row r="1525" spans="1:12" x14ac:dyDescent="0.25">
      <c r="A1525" t="s">
        <v>4789</v>
      </c>
      <c r="B1525" t="str">
        <f>_xlfn.IFNA(_xlfn.XLOOKUP(Query1[[#This Row],[Contract Line Item Number (CLIN)]],'CPA New w POF'!$B$5:$B$3010,'CPA New w POF'!$C$5:$C$3010),"TBD")</f>
        <v>TW817PBFY18.4848A</v>
      </c>
      <c r="C1525">
        <f>LEN(Query1[[#This Row],[CALCTRA Product Number]])</f>
        <v>17</v>
      </c>
      <c r="D1525" t="s">
        <v>4786</v>
      </c>
      <c r="E1525" t="s">
        <v>4787</v>
      </c>
      <c r="F1525" t="s">
        <v>356</v>
      </c>
      <c r="G1525" t="s">
        <v>4510</v>
      </c>
      <c r="H1525" t="s">
        <v>375</v>
      </c>
      <c r="I1525" t="s">
        <v>376</v>
      </c>
      <c r="J1525" t="s">
        <v>388</v>
      </c>
      <c r="K1525" t="s">
        <v>155</v>
      </c>
      <c r="L1525" s="54">
        <f>_xlfn.IFNA(_xlfn.XLOOKUP(Query1[[#This Row],[Contract Line Item Number (CLIN)]],'CPA New w POF'!$B$5:$B$3010,'CPA New w POF'!$Q$5:$Q$3010),"TBD")</f>
        <v>140.65</v>
      </c>
    </row>
    <row r="1526" spans="1:12" x14ac:dyDescent="0.25">
      <c r="A1526" t="s">
        <v>4791</v>
      </c>
      <c r="B1526" t="str">
        <f>_xlfn.IFNA(_xlfn.XLOOKUP(Query1[[#This Row],[Contract Line Item Number (CLIN)]],'CPA New w POF'!$B$5:$B$3010,'CPA New w POF'!$C$5:$C$3010),"TBD")</f>
        <v>TW817PBFY16.2418A</v>
      </c>
      <c r="C1526">
        <f>LEN(Query1[[#This Row],[CALCTRA Product Number]])</f>
        <v>17</v>
      </c>
      <c r="D1526" t="s">
        <v>4792</v>
      </c>
      <c r="E1526" t="s">
        <v>4793</v>
      </c>
      <c r="F1526" t="s">
        <v>356</v>
      </c>
      <c r="G1526" t="s">
        <v>521</v>
      </c>
      <c r="H1526" t="s">
        <v>375</v>
      </c>
      <c r="I1526" t="s">
        <v>376</v>
      </c>
      <c r="J1526" t="s">
        <v>381</v>
      </c>
      <c r="K1526" t="s">
        <v>155</v>
      </c>
      <c r="L1526" s="54">
        <f>_xlfn.IFNA(_xlfn.XLOOKUP(Query1[[#This Row],[Contract Line Item Number (CLIN)]],'CPA New w POF'!$B$5:$B$3010,'CPA New w POF'!$Q$5:$Q$3010),"TBD")</f>
        <v>30.69</v>
      </c>
    </row>
    <row r="1527" spans="1:12" x14ac:dyDescent="0.25">
      <c r="A1527" t="s">
        <v>4794</v>
      </c>
      <c r="B1527" t="str">
        <f>_xlfn.IFNA(_xlfn.XLOOKUP(Query1[[#This Row],[Contract Line Item Number (CLIN)]],'CPA New w POF'!$B$5:$B$3010,'CPA New w POF'!$C$5:$C$3010),"TBD")</f>
        <v>TW817PBFY16.3024A</v>
      </c>
      <c r="C1527">
        <f>LEN(Query1[[#This Row],[CALCTRA Product Number]])</f>
        <v>17</v>
      </c>
      <c r="D1527" t="s">
        <v>4792</v>
      </c>
      <c r="E1527" t="s">
        <v>4793</v>
      </c>
      <c r="F1527" t="s">
        <v>356</v>
      </c>
      <c r="G1527" t="s">
        <v>613</v>
      </c>
      <c r="H1527" t="s">
        <v>375</v>
      </c>
      <c r="I1527" t="s">
        <v>376</v>
      </c>
      <c r="J1527" t="s">
        <v>381</v>
      </c>
      <c r="K1527" t="s">
        <v>155</v>
      </c>
      <c r="L1527" s="54">
        <f>_xlfn.IFNA(_xlfn.XLOOKUP(Query1[[#This Row],[Contract Line Item Number (CLIN)]],'CPA New w POF'!$B$5:$B$3010,'CPA New w POF'!$Q$5:$Q$3010),"TBD")</f>
        <v>44.29</v>
      </c>
    </row>
    <row r="1528" spans="1:12" x14ac:dyDescent="0.25">
      <c r="A1528" t="s">
        <v>4795</v>
      </c>
      <c r="B1528" t="str">
        <f>_xlfn.IFNA(_xlfn.XLOOKUP(Query1[[#This Row],[Contract Line Item Number (CLIN)]],'CPA New w POF'!$B$5:$B$3010,'CPA New w POF'!$C$5:$C$3010),"TBD")</f>
        <v>TW817PBFY16.3630A</v>
      </c>
      <c r="C1528">
        <f>LEN(Query1[[#This Row],[CALCTRA Product Number]])</f>
        <v>17</v>
      </c>
      <c r="D1528" t="s">
        <v>4792</v>
      </c>
      <c r="E1528" t="s">
        <v>4793</v>
      </c>
      <c r="F1528" t="s">
        <v>356</v>
      </c>
      <c r="G1528" t="s">
        <v>995</v>
      </c>
      <c r="H1528" t="s">
        <v>375</v>
      </c>
      <c r="I1528" t="s">
        <v>376</v>
      </c>
      <c r="J1528" t="s">
        <v>381</v>
      </c>
      <c r="K1528" t="s">
        <v>155</v>
      </c>
      <c r="L1528" s="54">
        <f>_xlfn.IFNA(_xlfn.XLOOKUP(Query1[[#This Row],[Contract Line Item Number (CLIN)]],'CPA New w POF'!$B$5:$B$3010,'CPA New w POF'!$Q$5:$Q$3010),"TBD")</f>
        <v>62.43</v>
      </c>
    </row>
    <row r="1529" spans="1:12" x14ac:dyDescent="0.25">
      <c r="A1529" t="s">
        <v>4796</v>
      </c>
      <c r="B1529" t="str">
        <f>_xlfn.IFNA(_xlfn.XLOOKUP(Query1[[#This Row],[Contract Line Item Number (CLIN)]],'CPA New w POF'!$B$5:$B$3010,'CPA New w POF'!$C$5:$C$3010),"TBD")</f>
        <v>TW818PBFY16.3636A</v>
      </c>
      <c r="C1529">
        <f>LEN(Query1[[#This Row],[CALCTRA Product Number]])</f>
        <v>17</v>
      </c>
      <c r="D1529" t="s">
        <v>4797</v>
      </c>
      <c r="E1529" t="s">
        <v>4798</v>
      </c>
      <c r="F1529" t="s">
        <v>356</v>
      </c>
      <c r="G1529" t="s">
        <v>380</v>
      </c>
      <c r="H1529" t="s">
        <v>375</v>
      </c>
      <c r="I1529" t="s">
        <v>376</v>
      </c>
      <c r="J1529" t="s">
        <v>381</v>
      </c>
      <c r="K1529" t="s">
        <v>155</v>
      </c>
      <c r="L1529" s="54">
        <f>_xlfn.IFNA(_xlfn.XLOOKUP(Query1[[#This Row],[Contract Line Item Number (CLIN)]],'CPA New w POF'!$B$5:$B$3010,'CPA New w POF'!$Q$5:$Q$3010),"TBD")</f>
        <v>74.900000000000006</v>
      </c>
    </row>
    <row r="1530" spans="1:12" x14ac:dyDescent="0.25">
      <c r="A1530" t="s">
        <v>4799</v>
      </c>
      <c r="B1530" t="str">
        <f>_xlfn.IFNA(_xlfn.XLOOKUP(Query1[[#This Row],[Contract Line Item Number (CLIN)]],'CPA New w POF'!$B$5:$B$3010,'CPA New w POF'!$C$5:$C$3010),"TBD")</f>
        <v>TW818PBFY18.4848A</v>
      </c>
      <c r="C1530">
        <f>LEN(Query1[[#This Row],[CALCTRA Product Number]])</f>
        <v>17</v>
      </c>
      <c r="D1530" t="s">
        <v>4797</v>
      </c>
      <c r="E1530" t="s">
        <v>4798</v>
      </c>
      <c r="F1530" t="s">
        <v>356</v>
      </c>
      <c r="G1530" t="s">
        <v>4510</v>
      </c>
      <c r="H1530" t="s">
        <v>375</v>
      </c>
      <c r="I1530" t="s">
        <v>376</v>
      </c>
      <c r="J1530" t="s">
        <v>388</v>
      </c>
      <c r="K1530" t="s">
        <v>155</v>
      </c>
      <c r="L1530" s="54">
        <f>_xlfn.IFNA(_xlfn.XLOOKUP(Query1[[#This Row],[Contract Line Item Number (CLIN)]],'CPA New w POF'!$B$5:$B$3010,'CPA New w POF'!$Q$5:$Q$3010),"TBD")</f>
        <v>140.65</v>
      </c>
    </row>
    <row r="1531" spans="1:12" x14ac:dyDescent="0.25">
      <c r="A1531" t="s">
        <v>4801</v>
      </c>
      <c r="B1531" t="str">
        <f>_xlfn.IFNA(_xlfn.XLOOKUP(Query1[[#This Row],[Contract Line Item Number (CLIN)]],'CPA New w POF'!$B$5:$B$3010,'CPA New w POF'!$C$5:$C$3010),"TBD")</f>
        <v>TW819PBFY16.1272A</v>
      </c>
      <c r="C1531">
        <f>LEN(Query1[[#This Row],[CALCTRA Product Number]])</f>
        <v>17</v>
      </c>
      <c r="D1531" t="s">
        <v>4802</v>
      </c>
      <c r="E1531" t="s">
        <v>4803</v>
      </c>
      <c r="F1531" t="s">
        <v>356</v>
      </c>
      <c r="G1531" t="s">
        <v>4804</v>
      </c>
      <c r="H1531" t="s">
        <v>375</v>
      </c>
      <c r="I1531" t="s">
        <v>376</v>
      </c>
      <c r="J1531" t="s">
        <v>381</v>
      </c>
      <c r="K1531" t="s">
        <v>155</v>
      </c>
      <c r="L1531" s="54">
        <f>_xlfn.IFNA(_xlfn.XLOOKUP(Query1[[#This Row],[Contract Line Item Number (CLIN)]],'CPA New w POF'!$B$5:$B$3010,'CPA New w POF'!$Q$5:$Q$3010),"TBD")</f>
        <v>59.03</v>
      </c>
    </row>
    <row r="1532" spans="1:12" x14ac:dyDescent="0.25">
      <c r="A1532" t="s">
        <v>4805</v>
      </c>
      <c r="B1532" t="str">
        <f>_xlfn.IFNA(_xlfn.XLOOKUP(Query1[[#This Row],[Contract Line Item Number (CLIN)]],'CPA New w POF'!$B$5:$B$3010,'CPA New w POF'!$C$5:$C$3010),"TBD")</f>
        <v>TW820PBFY16.3636A</v>
      </c>
      <c r="C1532">
        <f>LEN(Query1[[#This Row],[CALCTRA Product Number]])</f>
        <v>17</v>
      </c>
      <c r="D1532" t="s">
        <v>4806</v>
      </c>
      <c r="E1532" t="s">
        <v>4807</v>
      </c>
      <c r="F1532" t="s">
        <v>356</v>
      </c>
      <c r="G1532" t="s">
        <v>380</v>
      </c>
      <c r="H1532" t="s">
        <v>375</v>
      </c>
      <c r="I1532" t="s">
        <v>376</v>
      </c>
      <c r="J1532" t="s">
        <v>381</v>
      </c>
      <c r="K1532" t="s">
        <v>155</v>
      </c>
      <c r="L1532" s="54">
        <f>_xlfn.IFNA(_xlfn.XLOOKUP(Query1[[#This Row],[Contract Line Item Number (CLIN)]],'CPA New w POF'!$B$5:$B$3010,'CPA New w POF'!$Q$5:$Q$3010),"TBD")</f>
        <v>74.900000000000006</v>
      </c>
    </row>
    <row r="1533" spans="1:12" x14ac:dyDescent="0.25">
      <c r="A1533" t="s">
        <v>4808</v>
      </c>
      <c r="B1533" t="str">
        <f>_xlfn.IFNA(_xlfn.XLOOKUP(Query1[[#This Row],[Contract Line Item Number (CLIN)]],'CPA New w POF'!$B$5:$B$3010,'CPA New w POF'!$C$5:$C$3010),"TBD")</f>
        <v>TW820PBFY18.4848A</v>
      </c>
      <c r="C1533">
        <f>LEN(Query1[[#This Row],[CALCTRA Product Number]])</f>
        <v>17</v>
      </c>
      <c r="D1533" t="s">
        <v>4806</v>
      </c>
      <c r="E1533" t="s">
        <v>4807</v>
      </c>
      <c r="F1533" t="s">
        <v>356</v>
      </c>
      <c r="G1533" t="s">
        <v>4510</v>
      </c>
      <c r="H1533" t="s">
        <v>375</v>
      </c>
      <c r="I1533" t="s">
        <v>376</v>
      </c>
      <c r="J1533" t="s">
        <v>388</v>
      </c>
      <c r="K1533" t="s">
        <v>155</v>
      </c>
      <c r="L1533" s="54">
        <f>_xlfn.IFNA(_xlfn.XLOOKUP(Query1[[#This Row],[Contract Line Item Number (CLIN)]],'CPA New w POF'!$B$5:$B$3010,'CPA New w POF'!$Q$5:$Q$3010),"TBD")</f>
        <v>140.65</v>
      </c>
    </row>
    <row r="1534" spans="1:12" x14ac:dyDescent="0.25">
      <c r="A1534" t="s">
        <v>4810</v>
      </c>
      <c r="B1534" t="str">
        <f>_xlfn.IFNA(_xlfn.XLOOKUP(Query1[[#This Row],[Contract Line Item Number (CLIN)]],'CPA New w POF'!$B$5:$B$3010,'CPA New w POF'!$C$5:$C$3010),"TBD")</f>
        <v>TW820PBFY16.1818A</v>
      </c>
      <c r="C1534">
        <f>LEN(Query1[[#This Row],[CALCTRA Product Number]])</f>
        <v>17</v>
      </c>
      <c r="D1534" t="s">
        <v>4806</v>
      </c>
      <c r="E1534" t="s">
        <v>4807</v>
      </c>
      <c r="F1534" t="s">
        <v>356</v>
      </c>
      <c r="G1534" t="s">
        <v>525</v>
      </c>
      <c r="H1534" t="s">
        <v>375</v>
      </c>
      <c r="I1534" t="s">
        <v>376</v>
      </c>
      <c r="J1534" t="s">
        <v>381</v>
      </c>
      <c r="K1534" t="s">
        <v>155</v>
      </c>
      <c r="L1534" s="54">
        <f>_xlfn.IFNA(_xlfn.XLOOKUP(Query1[[#This Row],[Contract Line Item Number (CLIN)]],'CPA New w POF'!$B$5:$B$3010,'CPA New w POF'!$Q$5:$Q$3010),"TBD")</f>
        <v>22.75</v>
      </c>
    </row>
    <row r="1535" spans="1:12" x14ac:dyDescent="0.25">
      <c r="A1535" t="s">
        <v>4811</v>
      </c>
      <c r="B1535" t="str">
        <f>_xlfn.IFNA(_xlfn.XLOOKUP(Query1[[#This Row],[Contract Line Item Number (CLIN)]],'CPA New w POF'!$B$5:$B$3010,'CPA New w POF'!$C$5:$C$3010),"TBD")</f>
        <v>TW820PBFY16.2424A</v>
      </c>
      <c r="C1535">
        <f>LEN(Query1[[#This Row],[CALCTRA Product Number]])</f>
        <v>17</v>
      </c>
      <c r="D1535" t="s">
        <v>4806</v>
      </c>
      <c r="E1535" t="s">
        <v>4807</v>
      </c>
      <c r="F1535" t="s">
        <v>356</v>
      </c>
      <c r="G1535" t="s">
        <v>741</v>
      </c>
      <c r="H1535" t="s">
        <v>375</v>
      </c>
      <c r="I1535" t="s">
        <v>376</v>
      </c>
      <c r="J1535" t="s">
        <v>381</v>
      </c>
      <c r="K1535" t="s">
        <v>155</v>
      </c>
      <c r="L1535" s="54">
        <f>_xlfn.IFNA(_xlfn.XLOOKUP(Query1[[#This Row],[Contract Line Item Number (CLIN)]],'CPA New w POF'!$B$5:$B$3010,'CPA New w POF'!$Q$5:$Q$3010),"TBD")</f>
        <v>35.22</v>
      </c>
    </row>
    <row r="1536" spans="1:12" x14ac:dyDescent="0.25">
      <c r="A1536" t="s">
        <v>4812</v>
      </c>
      <c r="B1536" t="str">
        <f>_xlfn.IFNA(_xlfn.XLOOKUP(Query1[[#This Row],[Contract Line Item Number (CLIN)]],'CPA New w POF'!$B$5:$B$3010,'CPA New w POF'!$C$5:$C$3010),"TBD")</f>
        <v>TW821PBFY16.3636A</v>
      </c>
      <c r="C1536">
        <f>LEN(Query1[[#This Row],[CALCTRA Product Number]])</f>
        <v>17</v>
      </c>
      <c r="D1536" t="s">
        <v>4813</v>
      </c>
      <c r="E1536" t="s">
        <v>4814</v>
      </c>
      <c r="F1536" t="s">
        <v>356</v>
      </c>
      <c r="G1536" t="s">
        <v>380</v>
      </c>
      <c r="H1536" t="s">
        <v>375</v>
      </c>
      <c r="I1536" t="s">
        <v>376</v>
      </c>
      <c r="J1536" t="s">
        <v>381</v>
      </c>
      <c r="K1536" t="s">
        <v>155</v>
      </c>
      <c r="L1536" s="54">
        <f>_xlfn.IFNA(_xlfn.XLOOKUP(Query1[[#This Row],[Contract Line Item Number (CLIN)]],'CPA New w POF'!$B$5:$B$3010,'CPA New w POF'!$Q$5:$Q$3010),"TBD")</f>
        <v>74.900000000000006</v>
      </c>
    </row>
    <row r="1537" spans="1:12" x14ac:dyDescent="0.25">
      <c r="A1537" t="s">
        <v>4815</v>
      </c>
      <c r="B1537" t="str">
        <f>_xlfn.IFNA(_xlfn.XLOOKUP(Query1[[#This Row],[Contract Line Item Number (CLIN)]],'CPA New w POF'!$B$5:$B$3010,'CPA New w POF'!$C$5:$C$3010),"TBD")</f>
        <v>TW821PBFY18.4848A</v>
      </c>
      <c r="C1537">
        <f>LEN(Query1[[#This Row],[CALCTRA Product Number]])</f>
        <v>17</v>
      </c>
      <c r="D1537" t="s">
        <v>4813</v>
      </c>
      <c r="E1537" t="s">
        <v>4814</v>
      </c>
      <c r="F1537" t="s">
        <v>356</v>
      </c>
      <c r="G1537" t="s">
        <v>374</v>
      </c>
      <c r="H1537" t="s">
        <v>375</v>
      </c>
      <c r="I1537" t="s">
        <v>376</v>
      </c>
      <c r="J1537" t="s">
        <v>388</v>
      </c>
      <c r="K1537" t="s">
        <v>155</v>
      </c>
      <c r="L1537" s="54">
        <f>_xlfn.IFNA(_xlfn.XLOOKUP(Query1[[#This Row],[Contract Line Item Number (CLIN)]],'CPA New w POF'!$B$5:$B$3010,'CPA New w POF'!$Q$5:$Q$3010),"TBD")</f>
        <v>140.65</v>
      </c>
    </row>
    <row r="1538" spans="1:12" x14ac:dyDescent="0.25">
      <c r="A1538" t="s">
        <v>4817</v>
      </c>
      <c r="B1538" t="str">
        <f>_xlfn.IFNA(_xlfn.XLOOKUP(Query1[[#This Row],[Contract Line Item Number (CLIN)]],'CPA New w POF'!$B$5:$B$3010,'CPA New w POF'!$C$5:$C$3010),"TBD")</f>
        <v>TW822PBFY16.3636A</v>
      </c>
      <c r="C1538">
        <f>LEN(Query1[[#This Row],[CALCTRA Product Number]])</f>
        <v>17</v>
      </c>
      <c r="D1538" t="s">
        <v>4818</v>
      </c>
      <c r="E1538" t="s">
        <v>4819</v>
      </c>
      <c r="F1538" t="s">
        <v>356</v>
      </c>
      <c r="G1538" t="s">
        <v>380</v>
      </c>
      <c r="H1538" t="s">
        <v>375</v>
      </c>
      <c r="I1538" t="s">
        <v>376</v>
      </c>
      <c r="J1538" t="s">
        <v>381</v>
      </c>
      <c r="K1538" t="s">
        <v>155</v>
      </c>
      <c r="L1538" s="54">
        <f>_xlfn.IFNA(_xlfn.XLOOKUP(Query1[[#This Row],[Contract Line Item Number (CLIN)]],'CPA New w POF'!$B$5:$B$3010,'CPA New w POF'!$Q$5:$Q$3010),"TBD")</f>
        <v>74.900000000000006</v>
      </c>
    </row>
    <row r="1539" spans="1:12" x14ac:dyDescent="0.25">
      <c r="A1539" t="s">
        <v>4820</v>
      </c>
      <c r="B1539" t="str">
        <f>_xlfn.IFNA(_xlfn.XLOOKUP(Query1[[#This Row],[Contract Line Item Number (CLIN)]],'CPA New w POF'!$B$5:$B$3010,'CPA New w POF'!$C$5:$C$3010),"TBD")</f>
        <v>TW822PBFY18.4848A</v>
      </c>
      <c r="C1539">
        <f>LEN(Query1[[#This Row],[CALCTRA Product Number]])</f>
        <v>17</v>
      </c>
      <c r="D1539" t="s">
        <v>4818</v>
      </c>
      <c r="E1539" t="s">
        <v>4819</v>
      </c>
      <c r="F1539" t="s">
        <v>356</v>
      </c>
      <c r="G1539" t="s">
        <v>4510</v>
      </c>
      <c r="H1539" t="s">
        <v>375</v>
      </c>
      <c r="I1539" t="s">
        <v>376</v>
      </c>
      <c r="J1539" t="s">
        <v>388</v>
      </c>
      <c r="K1539" t="s">
        <v>155</v>
      </c>
      <c r="L1539" s="54">
        <f>_xlfn.IFNA(_xlfn.XLOOKUP(Query1[[#This Row],[Contract Line Item Number (CLIN)]],'CPA New w POF'!$B$5:$B$3010,'CPA New w POF'!$Q$5:$Q$3010),"TBD")</f>
        <v>140.65</v>
      </c>
    </row>
    <row r="1540" spans="1:12" x14ac:dyDescent="0.25">
      <c r="A1540" t="s">
        <v>4822</v>
      </c>
      <c r="B1540" t="str">
        <f>_xlfn.IFNA(_xlfn.XLOOKUP(Query1[[#This Row],[Contract Line Item Number (CLIN)]],'CPA New w POF'!$B$5:$B$3010,'CPA New w POF'!$C$5:$C$3010),"TBD")</f>
        <v>TW823PBFY16.3636A</v>
      </c>
      <c r="C1540">
        <f>LEN(Query1[[#This Row],[CALCTRA Product Number]])</f>
        <v>17</v>
      </c>
      <c r="D1540" t="s">
        <v>4823</v>
      </c>
      <c r="E1540" t="s">
        <v>4824</v>
      </c>
      <c r="F1540" t="s">
        <v>356</v>
      </c>
      <c r="G1540" t="s">
        <v>380</v>
      </c>
      <c r="H1540" t="s">
        <v>375</v>
      </c>
      <c r="I1540" t="s">
        <v>376</v>
      </c>
      <c r="J1540" t="s">
        <v>381</v>
      </c>
      <c r="K1540" t="s">
        <v>155</v>
      </c>
      <c r="L1540" s="54">
        <f>_xlfn.IFNA(_xlfn.XLOOKUP(Query1[[#This Row],[Contract Line Item Number (CLIN)]],'CPA New w POF'!$B$5:$B$3010,'CPA New w POF'!$Q$5:$Q$3010),"TBD")</f>
        <v>74.900000000000006</v>
      </c>
    </row>
    <row r="1541" spans="1:12" x14ac:dyDescent="0.25">
      <c r="A1541" t="s">
        <v>4825</v>
      </c>
      <c r="B1541" t="str">
        <f>_xlfn.IFNA(_xlfn.XLOOKUP(Query1[[#This Row],[Contract Line Item Number (CLIN)]],'CPA New w POF'!$B$5:$B$3010,'CPA New w POF'!$C$5:$C$3010),"TBD")</f>
        <v>TW823PBFY18.4848A</v>
      </c>
      <c r="C1541">
        <f>LEN(Query1[[#This Row],[CALCTRA Product Number]])</f>
        <v>17</v>
      </c>
      <c r="D1541" t="s">
        <v>4823</v>
      </c>
      <c r="E1541" t="s">
        <v>4824</v>
      </c>
      <c r="F1541" t="s">
        <v>356</v>
      </c>
      <c r="G1541" t="s">
        <v>4510</v>
      </c>
      <c r="H1541" t="s">
        <v>375</v>
      </c>
      <c r="I1541" t="s">
        <v>376</v>
      </c>
      <c r="J1541" t="s">
        <v>388</v>
      </c>
      <c r="K1541" t="s">
        <v>155</v>
      </c>
      <c r="L1541" s="54">
        <f>_xlfn.IFNA(_xlfn.XLOOKUP(Query1[[#This Row],[Contract Line Item Number (CLIN)]],'CPA New w POF'!$B$5:$B$3010,'CPA New w POF'!$Q$5:$Q$3010),"TBD")</f>
        <v>140.65</v>
      </c>
    </row>
    <row r="1542" spans="1:12" x14ac:dyDescent="0.25">
      <c r="A1542" t="s">
        <v>4830</v>
      </c>
      <c r="B1542" t="str">
        <f>_xlfn.IFNA(_xlfn.XLOOKUP(Query1[[#This Row],[Contract Line Item Number (CLIN)]],'CPA New w POF'!$B$5:$B$3010,'CPA New w POF'!$C$5:$C$3010),"TBD")</f>
        <v>TW824PBFY16.3636A</v>
      </c>
      <c r="C1542">
        <f>LEN(Query1[[#This Row],[CALCTRA Product Number]])</f>
        <v>17</v>
      </c>
      <c r="D1542" t="s">
        <v>4828</v>
      </c>
      <c r="E1542" t="s">
        <v>4829</v>
      </c>
      <c r="F1542" t="s">
        <v>356</v>
      </c>
      <c r="G1542" t="s">
        <v>380</v>
      </c>
      <c r="H1542" t="s">
        <v>375</v>
      </c>
      <c r="I1542" t="s">
        <v>376</v>
      </c>
      <c r="J1542" t="s">
        <v>381</v>
      </c>
      <c r="K1542" t="s">
        <v>155</v>
      </c>
      <c r="L1542" s="54">
        <f>_xlfn.IFNA(_xlfn.XLOOKUP(Query1[[#This Row],[Contract Line Item Number (CLIN)]],'CPA New w POF'!$B$5:$B$3010,'CPA New w POF'!$Q$5:$Q$3010),"TBD")</f>
        <v>74.900000000000006</v>
      </c>
    </row>
    <row r="1543" spans="1:12" x14ac:dyDescent="0.25">
      <c r="A1543" t="s">
        <v>4831</v>
      </c>
      <c r="B1543" t="str">
        <f>_xlfn.IFNA(_xlfn.XLOOKUP(Query1[[#This Row],[Contract Line Item Number (CLIN)]],'CPA New w POF'!$B$5:$B$3010,'CPA New w POF'!$C$5:$C$3010),"TBD")</f>
        <v>TW824PBFY18.4848A</v>
      </c>
      <c r="C1543">
        <f>LEN(Query1[[#This Row],[CALCTRA Product Number]])</f>
        <v>17</v>
      </c>
      <c r="D1543" t="s">
        <v>4828</v>
      </c>
      <c r="E1543" t="s">
        <v>4829</v>
      </c>
      <c r="F1543" t="s">
        <v>356</v>
      </c>
      <c r="G1543" t="s">
        <v>4510</v>
      </c>
      <c r="H1543" t="s">
        <v>375</v>
      </c>
      <c r="I1543" t="s">
        <v>376</v>
      </c>
      <c r="J1543" t="s">
        <v>388</v>
      </c>
      <c r="K1543" t="s">
        <v>155</v>
      </c>
      <c r="L1543" s="54">
        <f>_xlfn.IFNA(_xlfn.XLOOKUP(Query1[[#This Row],[Contract Line Item Number (CLIN)]],'CPA New w POF'!$B$5:$B$3010,'CPA New w POF'!$Q$5:$Q$3010),"TBD")</f>
        <v>136.12</v>
      </c>
    </row>
    <row r="1544" spans="1:12" x14ac:dyDescent="0.25">
      <c r="A1544" t="s">
        <v>4832</v>
      </c>
      <c r="B1544" t="str">
        <f>_xlfn.IFNA(_xlfn.XLOOKUP(Query1[[#This Row],[Contract Line Item Number (CLIN)]],'CPA New w POF'!$B$5:$B$3010,'CPA New w POF'!$C$5:$C$3010),"TBD")</f>
        <v>TW825PBFY16.3030A</v>
      </c>
      <c r="C1544">
        <f>LEN(Query1[[#This Row],[CALCTRA Product Number]])</f>
        <v>17</v>
      </c>
      <c r="D1544" t="s">
        <v>4833</v>
      </c>
      <c r="E1544" t="s">
        <v>4834</v>
      </c>
      <c r="F1544" t="s">
        <v>356</v>
      </c>
      <c r="G1544" t="s">
        <v>421</v>
      </c>
      <c r="H1544" t="s">
        <v>375</v>
      </c>
      <c r="I1544" t="s">
        <v>376</v>
      </c>
      <c r="J1544" t="s">
        <v>381</v>
      </c>
      <c r="K1544" t="s">
        <v>155</v>
      </c>
      <c r="L1544" s="54">
        <f>_xlfn.IFNA(_xlfn.XLOOKUP(Query1[[#This Row],[Contract Line Item Number (CLIN)]],'CPA New w POF'!$B$5:$B$3010,'CPA New w POF'!$Q$5:$Q$3010),"TBD")</f>
        <v>55.63</v>
      </c>
    </row>
    <row r="1545" spans="1:12" x14ac:dyDescent="0.25">
      <c r="A1545" t="s">
        <v>4835</v>
      </c>
      <c r="B1545" t="str">
        <f>_xlfn.IFNA(_xlfn.XLOOKUP(Query1[[#This Row],[Contract Line Item Number (CLIN)]],'CPA New w POF'!$B$5:$B$3010,'CPA New w POF'!$C$5:$C$3010),"TBD")</f>
        <v>TW825PBFY16.3636A</v>
      </c>
      <c r="C1545">
        <f>LEN(Query1[[#This Row],[CALCTRA Product Number]])</f>
        <v>17</v>
      </c>
      <c r="D1545" t="s">
        <v>4833</v>
      </c>
      <c r="E1545" t="s">
        <v>4834</v>
      </c>
      <c r="F1545" t="s">
        <v>356</v>
      </c>
      <c r="G1545" t="s">
        <v>380</v>
      </c>
      <c r="H1545" t="s">
        <v>375</v>
      </c>
      <c r="I1545" t="s">
        <v>376</v>
      </c>
      <c r="J1545" t="s">
        <v>381</v>
      </c>
      <c r="K1545" t="s">
        <v>155</v>
      </c>
      <c r="L1545" s="54">
        <f>_xlfn.IFNA(_xlfn.XLOOKUP(Query1[[#This Row],[Contract Line Item Number (CLIN)]],'CPA New w POF'!$B$5:$B$3010,'CPA New w POF'!$Q$5:$Q$3010),"TBD")</f>
        <v>74.900000000000006</v>
      </c>
    </row>
    <row r="1546" spans="1:12" x14ac:dyDescent="0.25">
      <c r="A1546" t="s">
        <v>4836</v>
      </c>
      <c r="B1546" t="str">
        <f>_xlfn.IFNA(_xlfn.XLOOKUP(Query1[[#This Row],[Contract Line Item Number (CLIN)]],'CPA New w POF'!$B$5:$B$3010,'CPA New w POF'!$C$5:$C$3010),"TBD")</f>
        <v>TW825PBFY18.4848A</v>
      </c>
      <c r="C1546">
        <f>LEN(Query1[[#This Row],[CALCTRA Product Number]])</f>
        <v>17</v>
      </c>
      <c r="D1546" t="s">
        <v>4833</v>
      </c>
      <c r="E1546" t="s">
        <v>4834</v>
      </c>
      <c r="F1546" t="s">
        <v>356</v>
      </c>
      <c r="G1546" t="s">
        <v>374</v>
      </c>
      <c r="H1546" t="s">
        <v>375</v>
      </c>
      <c r="I1546" t="s">
        <v>376</v>
      </c>
      <c r="J1546" t="s">
        <v>388</v>
      </c>
      <c r="K1546" t="s">
        <v>155</v>
      </c>
      <c r="L1546" s="54">
        <f>_xlfn.IFNA(_xlfn.XLOOKUP(Query1[[#This Row],[Contract Line Item Number (CLIN)]],'CPA New w POF'!$B$5:$B$3010,'CPA New w POF'!$Q$5:$Q$3010),"TBD")</f>
        <v>140.65</v>
      </c>
    </row>
    <row r="1547" spans="1:12" x14ac:dyDescent="0.25">
      <c r="A1547" t="s">
        <v>4842</v>
      </c>
      <c r="B1547" t="str">
        <f>_xlfn.IFNA(_xlfn.XLOOKUP(Query1[[#This Row],[Contract Line Item Number (CLIN)]],'CPA New w POF'!$B$5:$B$3010,'CPA New w POF'!$C$5:$C$3010),"TBD")</f>
        <v>TW830PBFY16.3636A</v>
      </c>
      <c r="C1547">
        <f>LEN(Query1[[#This Row],[CALCTRA Product Number]])</f>
        <v>17</v>
      </c>
      <c r="D1547" t="s">
        <v>4843</v>
      </c>
      <c r="E1547" t="s">
        <v>4844</v>
      </c>
      <c r="F1547" t="s">
        <v>356</v>
      </c>
      <c r="G1547" t="s">
        <v>380</v>
      </c>
      <c r="H1547" t="s">
        <v>375</v>
      </c>
      <c r="I1547" t="s">
        <v>376</v>
      </c>
      <c r="J1547" t="s">
        <v>381</v>
      </c>
      <c r="K1547" t="s">
        <v>155</v>
      </c>
      <c r="L1547" s="54">
        <f>_xlfn.IFNA(_xlfn.XLOOKUP(Query1[[#This Row],[Contract Line Item Number (CLIN)]],'CPA New w POF'!$B$5:$B$3010,'CPA New w POF'!$Q$5:$Q$3010),"TBD")</f>
        <v>74.900000000000006</v>
      </c>
    </row>
    <row r="1548" spans="1:12" x14ac:dyDescent="0.25">
      <c r="A1548" t="s">
        <v>4845</v>
      </c>
      <c r="B1548" t="str">
        <f>_xlfn.IFNA(_xlfn.XLOOKUP(Query1[[#This Row],[Contract Line Item Number (CLIN)]],'CPA New w POF'!$B$5:$B$3010,'CPA New w POF'!$C$5:$C$3010),"TBD")</f>
        <v>TW830PBFY18.4848A</v>
      </c>
      <c r="C1548">
        <f>LEN(Query1[[#This Row],[CALCTRA Product Number]])</f>
        <v>17</v>
      </c>
      <c r="D1548" t="s">
        <v>4843</v>
      </c>
      <c r="E1548" t="s">
        <v>4844</v>
      </c>
      <c r="F1548" t="s">
        <v>356</v>
      </c>
      <c r="G1548" t="s">
        <v>4510</v>
      </c>
      <c r="H1548" t="s">
        <v>375</v>
      </c>
      <c r="I1548" t="s">
        <v>376</v>
      </c>
      <c r="J1548" t="s">
        <v>388</v>
      </c>
      <c r="K1548" t="s">
        <v>155</v>
      </c>
      <c r="L1548" s="54">
        <f>_xlfn.IFNA(_xlfn.XLOOKUP(Query1[[#This Row],[Contract Line Item Number (CLIN)]],'CPA New w POF'!$B$5:$B$3010,'CPA New w POF'!$Q$5:$Q$3010),"TBD")</f>
        <v>140.65</v>
      </c>
    </row>
    <row r="1549" spans="1:12" x14ac:dyDescent="0.25">
      <c r="A1549" t="s">
        <v>4846</v>
      </c>
      <c r="B1549" t="str">
        <f>_xlfn.IFNA(_xlfn.XLOOKUP(Query1[[#This Row],[Contract Line Item Number (CLIN)]],'CPA New w POF'!$B$5:$B$3010,'CPA New w POF'!$C$5:$C$3010),"TBD")</f>
        <v>TW830PBFY16.1818A</v>
      </c>
      <c r="C1549">
        <f>LEN(Query1[[#This Row],[CALCTRA Product Number]])</f>
        <v>17</v>
      </c>
      <c r="D1549" t="s">
        <v>4843</v>
      </c>
      <c r="E1549" t="s">
        <v>4844</v>
      </c>
      <c r="F1549" t="s">
        <v>356</v>
      </c>
      <c r="G1549" t="s">
        <v>525</v>
      </c>
      <c r="H1549" t="s">
        <v>375</v>
      </c>
      <c r="I1549" t="s">
        <v>376</v>
      </c>
      <c r="J1549" t="s">
        <v>381</v>
      </c>
      <c r="K1549" t="s">
        <v>155</v>
      </c>
      <c r="L1549" s="54">
        <f>_xlfn.IFNA(_xlfn.XLOOKUP(Query1[[#This Row],[Contract Line Item Number (CLIN)]],'CPA New w POF'!$B$5:$B$3010,'CPA New w POF'!$Q$5:$Q$3010),"TBD")</f>
        <v>22.75</v>
      </c>
    </row>
    <row r="1550" spans="1:12" x14ac:dyDescent="0.25">
      <c r="A1550" t="s">
        <v>4847</v>
      </c>
      <c r="B1550" t="str">
        <f>_xlfn.IFNA(_xlfn.XLOOKUP(Query1[[#This Row],[Contract Line Item Number (CLIN)]],'CPA New w POF'!$B$5:$B$3010,'CPA New w POF'!$C$5:$C$3010),"TBD")</f>
        <v>TW830PBFY16.3030A</v>
      </c>
      <c r="C1550">
        <f>LEN(Query1[[#This Row],[CALCTRA Product Number]])</f>
        <v>17</v>
      </c>
      <c r="D1550" t="s">
        <v>4843</v>
      </c>
      <c r="E1550" t="s">
        <v>4844</v>
      </c>
      <c r="F1550" t="s">
        <v>356</v>
      </c>
      <c r="G1550" t="s">
        <v>421</v>
      </c>
      <c r="H1550" t="s">
        <v>375</v>
      </c>
      <c r="I1550" t="s">
        <v>376</v>
      </c>
      <c r="J1550" t="s">
        <v>381</v>
      </c>
      <c r="K1550" t="s">
        <v>155</v>
      </c>
      <c r="L1550" s="54">
        <f>_xlfn.IFNA(_xlfn.XLOOKUP(Query1[[#This Row],[Contract Line Item Number (CLIN)]],'CPA New w POF'!$B$5:$B$3010,'CPA New w POF'!$Q$5:$Q$3010),"TBD")</f>
        <v>55.63</v>
      </c>
    </row>
    <row r="1551" spans="1:12" x14ac:dyDescent="0.25">
      <c r="A1551" t="s">
        <v>4848</v>
      </c>
      <c r="B1551" t="str">
        <f>_xlfn.IFNA(_xlfn.XLOOKUP(Query1[[#This Row],[Contract Line Item Number (CLIN)]],'CPA New w POF'!$B$5:$B$3010,'CPA New w POF'!$C$5:$C$3010),"TBD")</f>
        <v>TW83PPBFY16.2430A</v>
      </c>
      <c r="C1551">
        <f>LEN(Query1[[#This Row],[CALCTRA Product Number]])</f>
        <v>17</v>
      </c>
      <c r="D1551" t="s">
        <v>4849</v>
      </c>
      <c r="E1551" t="s">
        <v>4850</v>
      </c>
      <c r="F1551" t="s">
        <v>356</v>
      </c>
      <c r="G1551" t="s">
        <v>615</v>
      </c>
      <c r="H1551" t="s">
        <v>375</v>
      </c>
      <c r="I1551" t="s">
        <v>376</v>
      </c>
      <c r="J1551" t="s">
        <v>381</v>
      </c>
      <c r="K1551" t="s">
        <v>155</v>
      </c>
      <c r="L1551" s="54">
        <f>_xlfn.IFNA(_xlfn.XLOOKUP(Query1[[#This Row],[Contract Line Item Number (CLIN)]],'CPA New w POF'!$B$5:$B$3010,'CPA New w POF'!$Q$5:$Q$3010),"TBD")</f>
        <v>44.29</v>
      </c>
    </row>
    <row r="1552" spans="1:12" x14ac:dyDescent="0.25">
      <c r="A1552" t="s">
        <v>4851</v>
      </c>
      <c r="B1552" t="str">
        <f>_xlfn.IFNA(_xlfn.XLOOKUP(Query1[[#This Row],[Contract Line Item Number (CLIN)]],'CPA New w POF'!$B$5:$B$3010,'CPA New w POF'!$C$5:$C$3010),"TBD")</f>
        <v>TW83PPBFY16.3645A</v>
      </c>
      <c r="C1552">
        <f>LEN(Query1[[#This Row],[CALCTRA Product Number]])</f>
        <v>17</v>
      </c>
      <c r="D1552" t="s">
        <v>4849</v>
      </c>
      <c r="E1552" t="s">
        <v>4850</v>
      </c>
      <c r="F1552" t="s">
        <v>356</v>
      </c>
      <c r="G1552" t="s">
        <v>2313</v>
      </c>
      <c r="H1552" t="s">
        <v>375</v>
      </c>
      <c r="I1552" t="s">
        <v>376</v>
      </c>
      <c r="J1552" t="s">
        <v>381</v>
      </c>
      <c r="K1552" t="s">
        <v>155</v>
      </c>
      <c r="L1552" s="54">
        <f>_xlfn.IFNA(_xlfn.XLOOKUP(Query1[[#This Row],[Contract Line Item Number (CLIN)]],'CPA New w POF'!$B$5:$B$3010,'CPA New w POF'!$Q$5:$Q$3010),"TBD")</f>
        <v>93.04</v>
      </c>
    </row>
    <row r="1553" spans="1:12" x14ac:dyDescent="0.25">
      <c r="A1553" t="s">
        <v>4852</v>
      </c>
      <c r="B1553" t="str">
        <f>_xlfn.IFNA(_xlfn.XLOOKUP(Query1[[#This Row],[Contract Line Item Number (CLIN)]],'CPA New w POF'!$B$5:$B$3010,'CPA New w POF'!$C$5:$C$3010),"TBD")</f>
        <v>TW840PBFY16.3636A</v>
      </c>
      <c r="C1553">
        <f>LEN(Query1[[#This Row],[CALCTRA Product Number]])</f>
        <v>17</v>
      </c>
      <c r="D1553" t="s">
        <v>4853</v>
      </c>
      <c r="E1553" t="s">
        <v>4854</v>
      </c>
      <c r="F1553" t="s">
        <v>356</v>
      </c>
      <c r="G1553" t="s">
        <v>380</v>
      </c>
      <c r="H1553" t="s">
        <v>375</v>
      </c>
      <c r="I1553" t="s">
        <v>376</v>
      </c>
      <c r="J1553" t="s">
        <v>381</v>
      </c>
      <c r="K1553" t="s">
        <v>155</v>
      </c>
      <c r="L1553" s="54">
        <f>_xlfn.IFNA(_xlfn.XLOOKUP(Query1[[#This Row],[Contract Line Item Number (CLIN)]],'CPA New w POF'!$B$5:$B$3010,'CPA New w POF'!$Q$5:$Q$3010),"TBD")</f>
        <v>74.900000000000006</v>
      </c>
    </row>
    <row r="1554" spans="1:12" x14ac:dyDescent="0.25">
      <c r="A1554" t="s">
        <v>4856</v>
      </c>
      <c r="B1554" t="str">
        <f>_xlfn.IFNA(_xlfn.XLOOKUP(Query1[[#This Row],[Contract Line Item Number (CLIN)]],'CPA New w POF'!$B$5:$B$3010,'CPA New w POF'!$C$5:$C$3010),"TBD")</f>
        <v>TW840PBFY18.4848A</v>
      </c>
      <c r="C1554">
        <f>LEN(Query1[[#This Row],[CALCTRA Product Number]])</f>
        <v>17</v>
      </c>
      <c r="D1554" t="s">
        <v>4853</v>
      </c>
      <c r="E1554" t="s">
        <v>4857</v>
      </c>
      <c r="F1554" t="s">
        <v>356</v>
      </c>
      <c r="G1554" t="s">
        <v>374</v>
      </c>
      <c r="H1554" t="s">
        <v>375</v>
      </c>
      <c r="I1554" t="s">
        <v>376</v>
      </c>
      <c r="J1554" t="s">
        <v>388</v>
      </c>
      <c r="K1554" t="s">
        <v>155</v>
      </c>
      <c r="L1554" s="54">
        <f>_xlfn.IFNA(_xlfn.XLOOKUP(Query1[[#This Row],[Contract Line Item Number (CLIN)]],'CPA New w POF'!$B$5:$B$3010,'CPA New w POF'!$Q$5:$Q$3010),"TBD")</f>
        <v>136.12</v>
      </c>
    </row>
    <row r="1555" spans="1:12" x14ac:dyDescent="0.25">
      <c r="A1555" t="s">
        <v>4858</v>
      </c>
      <c r="B1555" t="str">
        <f>_xlfn.IFNA(_xlfn.XLOOKUP(Query1[[#This Row],[Contract Line Item Number (CLIN)]],'CPA New w POF'!$B$5:$B$3010,'CPA New w POF'!$C$5:$C$3010),"TBD")</f>
        <v>TW840PBFY16.3030A</v>
      </c>
      <c r="C1555">
        <f>LEN(Query1[[#This Row],[CALCTRA Product Number]])</f>
        <v>17</v>
      </c>
      <c r="D1555" t="s">
        <v>4859</v>
      </c>
      <c r="E1555" t="s">
        <v>4860</v>
      </c>
      <c r="F1555" t="s">
        <v>356</v>
      </c>
      <c r="G1555" t="s">
        <v>421</v>
      </c>
      <c r="H1555" t="s">
        <v>375</v>
      </c>
      <c r="I1555" t="s">
        <v>376</v>
      </c>
      <c r="J1555" t="s">
        <v>381</v>
      </c>
      <c r="K1555" t="s">
        <v>155</v>
      </c>
      <c r="L1555" s="54">
        <f>_xlfn.IFNA(_xlfn.XLOOKUP(Query1[[#This Row],[Contract Line Item Number (CLIN)]],'CPA New w POF'!$B$5:$B$3010,'CPA New w POF'!$Q$5:$Q$3010),"TBD")</f>
        <v>55.63</v>
      </c>
    </row>
    <row r="1556" spans="1:12" x14ac:dyDescent="0.25">
      <c r="A1556" t="s">
        <v>4861</v>
      </c>
      <c r="B1556" t="str">
        <f>_xlfn.IFNA(_xlfn.XLOOKUP(Query1[[#This Row],[Contract Line Item Number (CLIN)]],'CPA New w POF'!$B$5:$B$3010,'CPA New w POF'!$C$5:$C$3010),"TBD")</f>
        <v>TW840PBFY16.3636B</v>
      </c>
      <c r="C1556">
        <f>LEN(Query1[[#This Row],[CALCTRA Product Number]])</f>
        <v>17</v>
      </c>
      <c r="D1556" t="s">
        <v>4859</v>
      </c>
      <c r="E1556" t="s">
        <v>4860</v>
      </c>
      <c r="F1556" t="s">
        <v>356</v>
      </c>
      <c r="G1556" t="s">
        <v>380</v>
      </c>
      <c r="H1556" t="s">
        <v>375</v>
      </c>
      <c r="I1556" t="s">
        <v>376</v>
      </c>
      <c r="J1556" t="s">
        <v>381</v>
      </c>
      <c r="K1556" t="s">
        <v>155</v>
      </c>
      <c r="L1556" s="54">
        <f>_xlfn.IFNA(_xlfn.XLOOKUP(Query1[[#This Row],[Contract Line Item Number (CLIN)]],'CPA New w POF'!$B$5:$B$3010,'CPA New w POF'!$Q$5:$Q$3010),"TBD")</f>
        <v>74.900000000000006</v>
      </c>
    </row>
    <row r="1557" spans="1:12" x14ac:dyDescent="0.25">
      <c r="A1557" t="s">
        <v>4866</v>
      </c>
      <c r="B1557" t="str">
        <f>_xlfn.IFNA(_xlfn.XLOOKUP(Query1[[#This Row],[Contract Line Item Number (CLIN)]],'CPA New w POF'!$B$5:$B$3010,'CPA New w POF'!$C$5:$C$3010),"TBD")</f>
        <v>TW850PBFY16.3636A</v>
      </c>
      <c r="C1557">
        <f>LEN(Query1[[#This Row],[CALCTRA Product Number]])</f>
        <v>17</v>
      </c>
      <c r="D1557" t="s">
        <v>4863</v>
      </c>
      <c r="E1557" t="s">
        <v>4864</v>
      </c>
      <c r="F1557" t="s">
        <v>356</v>
      </c>
      <c r="G1557" t="s">
        <v>380</v>
      </c>
      <c r="H1557" t="s">
        <v>375</v>
      </c>
      <c r="I1557" t="s">
        <v>376</v>
      </c>
      <c r="J1557" t="s">
        <v>381</v>
      </c>
      <c r="K1557" t="s">
        <v>155</v>
      </c>
      <c r="L1557" s="54">
        <f>_xlfn.IFNA(_xlfn.XLOOKUP(Query1[[#This Row],[Contract Line Item Number (CLIN)]],'CPA New w POF'!$B$5:$B$3010,'CPA New w POF'!$Q$5:$Q$3010),"TBD")</f>
        <v>74.900000000000006</v>
      </c>
    </row>
    <row r="1558" spans="1:12" x14ac:dyDescent="0.25">
      <c r="A1558" t="s">
        <v>4867</v>
      </c>
      <c r="B1558" t="str">
        <f>_xlfn.IFNA(_xlfn.XLOOKUP(Query1[[#This Row],[Contract Line Item Number (CLIN)]],'CPA New w POF'!$B$5:$B$3010,'CPA New w POF'!$C$5:$C$3010),"TBD")</f>
        <v>TW850PBFY18.4848A</v>
      </c>
      <c r="C1558">
        <f>LEN(Query1[[#This Row],[CALCTRA Product Number]])</f>
        <v>17</v>
      </c>
      <c r="D1558" t="s">
        <v>4863</v>
      </c>
      <c r="E1558" t="s">
        <v>4864</v>
      </c>
      <c r="F1558" t="s">
        <v>356</v>
      </c>
      <c r="G1558" t="s">
        <v>4510</v>
      </c>
      <c r="H1558" t="s">
        <v>375</v>
      </c>
      <c r="I1558" t="s">
        <v>376</v>
      </c>
      <c r="J1558" t="s">
        <v>388</v>
      </c>
      <c r="K1558" t="s">
        <v>155</v>
      </c>
      <c r="L1558" s="54">
        <f>_xlfn.IFNA(_xlfn.XLOOKUP(Query1[[#This Row],[Contract Line Item Number (CLIN)]],'CPA New w POF'!$B$5:$B$3010,'CPA New w POF'!$Q$5:$Q$3010),"TBD")</f>
        <v>136.12</v>
      </c>
    </row>
    <row r="1559" spans="1:12" x14ac:dyDescent="0.25">
      <c r="A1559" t="s">
        <v>4868</v>
      </c>
      <c r="B1559" t="str">
        <f>_xlfn.IFNA(_xlfn.XLOOKUP(Query1[[#This Row],[Contract Line Item Number (CLIN)]],'CPA New w POF'!$B$5:$B$3010,'CPA New w POF'!$C$5:$C$3010),"TBD")</f>
        <v>TW850PBFY16.3030B</v>
      </c>
      <c r="C1559">
        <f>LEN(Query1[[#This Row],[CALCTRA Product Number]])</f>
        <v>17</v>
      </c>
      <c r="D1559" t="s">
        <v>4869</v>
      </c>
      <c r="E1559" t="s">
        <v>4870</v>
      </c>
      <c r="F1559" t="s">
        <v>356</v>
      </c>
      <c r="G1559" t="s">
        <v>421</v>
      </c>
      <c r="H1559" t="s">
        <v>375</v>
      </c>
      <c r="I1559" t="s">
        <v>376</v>
      </c>
      <c r="J1559" t="s">
        <v>381</v>
      </c>
      <c r="K1559" t="s">
        <v>155</v>
      </c>
      <c r="L1559" s="54">
        <f>_xlfn.IFNA(_xlfn.XLOOKUP(Query1[[#This Row],[Contract Line Item Number (CLIN)]],'CPA New w POF'!$B$5:$B$3010,'CPA New w POF'!$Q$5:$Q$3010),"TBD")</f>
        <v>55.63</v>
      </c>
    </row>
    <row r="1560" spans="1:12" x14ac:dyDescent="0.25">
      <c r="A1560" t="s">
        <v>4871</v>
      </c>
      <c r="B1560" t="str">
        <f>_xlfn.IFNA(_xlfn.XLOOKUP(Query1[[#This Row],[Contract Line Item Number (CLIN)]],'CPA New w POF'!$B$5:$B$3010,'CPA New w POF'!$C$5:$C$3010),"TBD")</f>
        <v>TW850PBFY16.3636B</v>
      </c>
      <c r="C1560">
        <f>LEN(Query1[[#This Row],[CALCTRA Product Number]])</f>
        <v>17</v>
      </c>
      <c r="D1560" t="s">
        <v>4869</v>
      </c>
      <c r="E1560" t="s">
        <v>4870</v>
      </c>
      <c r="F1560" t="s">
        <v>356</v>
      </c>
      <c r="G1560" t="s">
        <v>380</v>
      </c>
      <c r="H1560" t="s">
        <v>375</v>
      </c>
      <c r="I1560" t="s">
        <v>376</v>
      </c>
      <c r="J1560" t="s">
        <v>4872</v>
      </c>
      <c r="K1560" t="s">
        <v>155</v>
      </c>
      <c r="L1560" s="54">
        <f>_xlfn.IFNA(_xlfn.XLOOKUP(Query1[[#This Row],[Contract Line Item Number (CLIN)]],'CPA New w POF'!$B$5:$B$3010,'CPA New w POF'!$Q$5:$Q$3010),"TBD")</f>
        <v>74.900000000000006</v>
      </c>
    </row>
    <row r="1561" spans="1:12" x14ac:dyDescent="0.25">
      <c r="A1561" t="s">
        <v>4884</v>
      </c>
      <c r="B1561" t="str">
        <f>_xlfn.IFNA(_xlfn.XLOOKUP(Query1[[#This Row],[Contract Line Item Number (CLIN)]],'CPA New w POF'!$B$5:$B$3010,'CPA New w POF'!$C$5:$C$3010),"TBD")</f>
        <v>TW860PBFY18.4848A</v>
      </c>
      <c r="C1561">
        <f>LEN(Query1[[#This Row],[CALCTRA Product Number]])</f>
        <v>17</v>
      </c>
      <c r="D1561" t="s">
        <v>4885</v>
      </c>
      <c r="E1561" t="s">
        <v>4886</v>
      </c>
      <c r="F1561" t="s">
        <v>356</v>
      </c>
      <c r="G1561" t="s">
        <v>4510</v>
      </c>
      <c r="H1561" t="s">
        <v>375</v>
      </c>
      <c r="I1561" t="s">
        <v>376</v>
      </c>
      <c r="J1561" t="s">
        <v>388</v>
      </c>
      <c r="K1561" t="s">
        <v>155</v>
      </c>
      <c r="L1561" s="54">
        <f>_xlfn.IFNA(_xlfn.XLOOKUP(Query1[[#This Row],[Contract Line Item Number (CLIN)]],'CPA New w POF'!$B$5:$B$3010,'CPA New w POF'!$Q$5:$Q$3010),"TBD")</f>
        <v>140.65</v>
      </c>
    </row>
    <row r="1562" spans="1:12" x14ac:dyDescent="0.25">
      <c r="A1562" t="s">
        <v>4888</v>
      </c>
      <c r="B1562" t="str">
        <f>_xlfn.IFNA(_xlfn.XLOOKUP(Query1[[#This Row],[Contract Line Item Number (CLIN)]],'CPA New w POF'!$B$5:$B$3010,'CPA New w POF'!$C$5:$C$3010),"TBD")</f>
        <v>TW860PBFY16.3636A</v>
      </c>
      <c r="C1562">
        <f>LEN(Query1[[#This Row],[CALCTRA Product Number]])</f>
        <v>17</v>
      </c>
      <c r="D1562" t="s">
        <v>4885</v>
      </c>
      <c r="E1562" t="s">
        <v>4886</v>
      </c>
      <c r="F1562" t="s">
        <v>356</v>
      </c>
      <c r="G1562" t="s">
        <v>380</v>
      </c>
      <c r="H1562" t="s">
        <v>375</v>
      </c>
      <c r="I1562" t="s">
        <v>376</v>
      </c>
      <c r="J1562" t="s">
        <v>381</v>
      </c>
      <c r="K1562" t="s">
        <v>155</v>
      </c>
      <c r="L1562" s="54">
        <f>_xlfn.IFNA(_xlfn.XLOOKUP(Query1[[#This Row],[Contract Line Item Number (CLIN)]],'CPA New w POF'!$B$5:$B$3010,'CPA New w POF'!$Q$5:$Q$3010),"TBD")</f>
        <v>74.900000000000006</v>
      </c>
    </row>
    <row r="1563" spans="1:12" x14ac:dyDescent="0.25">
      <c r="A1563" t="s">
        <v>4889</v>
      </c>
      <c r="B1563" t="str">
        <f>_xlfn.IFNA(_xlfn.XLOOKUP(Query1[[#This Row],[Contract Line Item Number (CLIN)]],'CPA New w POF'!$B$5:$B$3010,'CPA New w POF'!$C$5:$C$3010),"TBD")</f>
        <v>TW870PBFY16.3636A</v>
      </c>
      <c r="C1563">
        <f>LEN(Query1[[#This Row],[CALCTRA Product Number]])</f>
        <v>17</v>
      </c>
      <c r="D1563" t="s">
        <v>4890</v>
      </c>
      <c r="E1563" t="s">
        <v>4891</v>
      </c>
      <c r="F1563" t="s">
        <v>356</v>
      </c>
      <c r="G1563" t="s">
        <v>380</v>
      </c>
      <c r="H1563" t="s">
        <v>375</v>
      </c>
      <c r="I1563" t="s">
        <v>376</v>
      </c>
      <c r="J1563" t="s">
        <v>381</v>
      </c>
      <c r="K1563" t="s">
        <v>155</v>
      </c>
      <c r="L1563" s="54">
        <f>_xlfn.IFNA(_xlfn.XLOOKUP(Query1[[#This Row],[Contract Line Item Number (CLIN)]],'CPA New w POF'!$B$5:$B$3010,'CPA New w POF'!$Q$5:$Q$3010),"TBD")</f>
        <v>74.900000000000006</v>
      </c>
    </row>
    <row r="1564" spans="1:12" x14ac:dyDescent="0.25">
      <c r="A1564" t="s">
        <v>4893</v>
      </c>
      <c r="B1564" t="str">
        <f>_xlfn.IFNA(_xlfn.XLOOKUP(Query1[[#This Row],[Contract Line Item Number (CLIN)]],'CPA New w POF'!$B$5:$B$3010,'CPA New w POF'!$C$5:$C$3010),"TBD")</f>
        <v>TW870PBFY18.4848A</v>
      </c>
      <c r="C1564">
        <f>LEN(Query1[[#This Row],[CALCTRA Product Number]])</f>
        <v>17</v>
      </c>
      <c r="D1564" t="s">
        <v>4890</v>
      </c>
      <c r="E1564" t="s">
        <v>4891</v>
      </c>
      <c r="F1564" t="s">
        <v>356</v>
      </c>
      <c r="G1564" t="s">
        <v>4510</v>
      </c>
      <c r="H1564" t="s">
        <v>375</v>
      </c>
      <c r="I1564" t="s">
        <v>376</v>
      </c>
      <c r="J1564" t="s">
        <v>388</v>
      </c>
      <c r="K1564" t="s">
        <v>155</v>
      </c>
      <c r="L1564" s="54">
        <f>_xlfn.IFNA(_xlfn.XLOOKUP(Query1[[#This Row],[Contract Line Item Number (CLIN)]],'CPA New w POF'!$B$5:$B$3010,'CPA New w POF'!$Q$5:$Q$3010),"TBD")</f>
        <v>136.12</v>
      </c>
    </row>
    <row r="1565" spans="1:12" x14ac:dyDescent="0.25">
      <c r="A1565" t="s">
        <v>4897</v>
      </c>
      <c r="B1565" t="str">
        <f>_xlfn.IFNA(_xlfn.XLOOKUP(Query1[[#This Row],[Contract Line Item Number (CLIN)]],'CPA New w POF'!$B$5:$B$3010,'CPA New w POF'!$C$5:$C$3010),"TBD")</f>
        <v>TW880PBFY16.3636A</v>
      </c>
      <c r="C1565">
        <f>LEN(Query1[[#This Row],[CALCTRA Product Number]])</f>
        <v>17</v>
      </c>
      <c r="D1565" t="s">
        <v>4895</v>
      </c>
      <c r="E1565" t="s">
        <v>4896</v>
      </c>
      <c r="F1565" t="s">
        <v>356</v>
      </c>
      <c r="G1565" t="s">
        <v>380</v>
      </c>
      <c r="H1565" t="s">
        <v>375</v>
      </c>
      <c r="I1565" t="s">
        <v>376</v>
      </c>
      <c r="J1565" t="s">
        <v>381</v>
      </c>
      <c r="K1565" t="s">
        <v>155</v>
      </c>
      <c r="L1565" s="54">
        <f>_xlfn.IFNA(_xlfn.XLOOKUP(Query1[[#This Row],[Contract Line Item Number (CLIN)]],'CPA New w POF'!$B$5:$B$3010,'CPA New w POF'!$Q$5:$Q$3010),"TBD")</f>
        <v>74.900000000000006</v>
      </c>
    </row>
    <row r="1566" spans="1:12" x14ac:dyDescent="0.25">
      <c r="A1566" t="s">
        <v>4898</v>
      </c>
      <c r="B1566" t="str">
        <f>_xlfn.IFNA(_xlfn.XLOOKUP(Query1[[#This Row],[Contract Line Item Number (CLIN)]],'CPA New w POF'!$B$5:$B$3010,'CPA New w POF'!$C$5:$C$3010),"TBD")</f>
        <v>TW880PBFY18.4848A</v>
      </c>
      <c r="C1566">
        <f>LEN(Query1[[#This Row],[CALCTRA Product Number]])</f>
        <v>17</v>
      </c>
      <c r="D1566" t="s">
        <v>4895</v>
      </c>
      <c r="E1566" t="s">
        <v>4896</v>
      </c>
      <c r="F1566" t="s">
        <v>356</v>
      </c>
      <c r="G1566" t="s">
        <v>374</v>
      </c>
      <c r="H1566" t="s">
        <v>375</v>
      </c>
      <c r="I1566" t="s">
        <v>376</v>
      </c>
      <c r="J1566" t="s">
        <v>388</v>
      </c>
      <c r="K1566" t="s">
        <v>155</v>
      </c>
      <c r="L1566" s="54">
        <f>_xlfn.IFNA(_xlfn.XLOOKUP(Query1[[#This Row],[Contract Line Item Number (CLIN)]],'CPA New w POF'!$B$5:$B$3010,'CPA New w POF'!$Q$5:$Q$3010),"TBD")</f>
        <v>136.12</v>
      </c>
    </row>
    <row r="1567" spans="1:12" x14ac:dyDescent="0.25">
      <c r="A1567" t="s">
        <v>4902</v>
      </c>
      <c r="B1567" t="str">
        <f>_xlfn.IFNA(_xlfn.XLOOKUP(Query1[[#This Row],[Contract Line Item Number (CLIN)]],'CPA New w POF'!$B$5:$B$3010,'CPA New w POF'!$C$5:$C$3010),"TBD")</f>
        <v>TW890PBFY16.3636A</v>
      </c>
      <c r="C1567">
        <f>LEN(Query1[[#This Row],[CALCTRA Product Number]])</f>
        <v>17</v>
      </c>
      <c r="D1567" t="s">
        <v>4900</v>
      </c>
      <c r="E1567" t="s">
        <v>4901</v>
      </c>
      <c r="F1567" t="s">
        <v>356</v>
      </c>
      <c r="G1567" t="s">
        <v>380</v>
      </c>
      <c r="H1567" t="s">
        <v>375</v>
      </c>
      <c r="I1567" t="s">
        <v>376</v>
      </c>
      <c r="J1567" t="s">
        <v>381</v>
      </c>
      <c r="K1567" t="s">
        <v>155</v>
      </c>
      <c r="L1567" s="54">
        <f>_xlfn.IFNA(_xlfn.XLOOKUP(Query1[[#This Row],[Contract Line Item Number (CLIN)]],'CPA New w POF'!$B$5:$B$3010,'CPA New w POF'!$Q$5:$Q$3010),"TBD")</f>
        <v>74.900000000000006</v>
      </c>
    </row>
    <row r="1568" spans="1:12" x14ac:dyDescent="0.25">
      <c r="A1568" t="s">
        <v>4903</v>
      </c>
      <c r="B1568" t="str">
        <f>_xlfn.IFNA(_xlfn.XLOOKUP(Query1[[#This Row],[Contract Line Item Number (CLIN)]],'CPA New w POF'!$B$5:$B$3010,'CPA New w POF'!$C$5:$C$3010),"TBD")</f>
        <v>TW890PBFY18.4848A</v>
      </c>
      <c r="C1568">
        <f>LEN(Query1[[#This Row],[CALCTRA Product Number]])</f>
        <v>17</v>
      </c>
      <c r="D1568" t="s">
        <v>4900</v>
      </c>
      <c r="E1568" t="s">
        <v>4901</v>
      </c>
      <c r="F1568" t="s">
        <v>356</v>
      </c>
      <c r="G1568" t="s">
        <v>4510</v>
      </c>
      <c r="H1568" t="s">
        <v>375</v>
      </c>
      <c r="I1568" t="s">
        <v>376</v>
      </c>
      <c r="J1568" t="s">
        <v>388</v>
      </c>
      <c r="K1568" t="s">
        <v>155</v>
      </c>
      <c r="L1568" s="54">
        <f>_xlfn.IFNA(_xlfn.XLOOKUP(Query1[[#This Row],[Contract Line Item Number (CLIN)]],'CPA New w POF'!$B$5:$B$3010,'CPA New w POF'!$Q$5:$Q$3010),"TBD")</f>
        <v>136.12</v>
      </c>
    </row>
    <row r="1569" spans="1:12" x14ac:dyDescent="0.25">
      <c r="A1569" t="s">
        <v>4907</v>
      </c>
      <c r="B1569" t="str">
        <f>_xlfn.IFNA(_xlfn.XLOOKUP(Query1[[#This Row],[Contract Line Item Number (CLIN)]],'CPA New w POF'!$B$5:$B$3010,'CPA New w POF'!$C$5:$C$3010),"TBD")</f>
        <v>TW910PBFY16.3636A</v>
      </c>
      <c r="C1569">
        <f>LEN(Query1[[#This Row],[CALCTRA Product Number]])</f>
        <v>17</v>
      </c>
      <c r="D1569" t="s">
        <v>4905</v>
      </c>
      <c r="E1569" t="s">
        <v>4906</v>
      </c>
      <c r="F1569" t="s">
        <v>356</v>
      </c>
      <c r="G1569" t="s">
        <v>380</v>
      </c>
      <c r="H1569" t="s">
        <v>375</v>
      </c>
      <c r="I1569" t="s">
        <v>376</v>
      </c>
      <c r="J1569" t="s">
        <v>381</v>
      </c>
      <c r="K1569" t="s">
        <v>155</v>
      </c>
      <c r="L1569" s="54">
        <f>_xlfn.IFNA(_xlfn.XLOOKUP(Query1[[#This Row],[Contract Line Item Number (CLIN)]],'CPA New w POF'!$B$5:$B$3010,'CPA New w POF'!$Q$5:$Q$3010),"TBD")</f>
        <v>74.900000000000006</v>
      </c>
    </row>
    <row r="1570" spans="1:12" x14ac:dyDescent="0.25">
      <c r="A1570" t="s">
        <v>4908</v>
      </c>
      <c r="B1570" t="str">
        <f>_xlfn.IFNA(_xlfn.XLOOKUP(Query1[[#This Row],[Contract Line Item Number (CLIN)]],'CPA New w POF'!$B$5:$B$3010,'CPA New w POF'!$C$5:$C$3010),"TBD")</f>
        <v>TW910PBFY18.4848A</v>
      </c>
      <c r="C1570">
        <f>LEN(Query1[[#This Row],[CALCTRA Product Number]])</f>
        <v>17</v>
      </c>
      <c r="D1570" t="s">
        <v>4905</v>
      </c>
      <c r="E1570" t="s">
        <v>4906</v>
      </c>
      <c r="F1570" t="s">
        <v>356</v>
      </c>
      <c r="G1570" t="s">
        <v>374</v>
      </c>
      <c r="H1570" t="s">
        <v>375</v>
      </c>
      <c r="I1570" t="s">
        <v>376</v>
      </c>
      <c r="J1570" t="s">
        <v>388</v>
      </c>
      <c r="K1570" t="s">
        <v>155</v>
      </c>
      <c r="L1570" s="54">
        <f>_xlfn.IFNA(_xlfn.XLOOKUP(Query1[[#This Row],[Contract Line Item Number (CLIN)]],'CPA New w POF'!$B$5:$B$3010,'CPA New w POF'!$Q$5:$Q$3010),"TBD")</f>
        <v>136.12</v>
      </c>
    </row>
    <row r="1571" spans="1:12" x14ac:dyDescent="0.25">
      <c r="A1571" t="s">
        <v>4912</v>
      </c>
      <c r="B1571" t="str">
        <f>_xlfn.IFNA(_xlfn.XLOOKUP(Query1[[#This Row],[Contract Line Item Number (CLIN)]],'CPA New w POF'!$B$5:$B$3010,'CPA New w POF'!$C$5:$C$3010),"TBD")</f>
        <v>TW930PBFY16.3636A</v>
      </c>
      <c r="C1571">
        <f>LEN(Query1[[#This Row],[CALCTRA Product Number]])</f>
        <v>17</v>
      </c>
      <c r="D1571" t="s">
        <v>4911</v>
      </c>
      <c r="E1571" t="s">
        <v>4227</v>
      </c>
      <c r="F1571" t="s">
        <v>356</v>
      </c>
      <c r="G1571" t="s">
        <v>380</v>
      </c>
      <c r="H1571" t="s">
        <v>375</v>
      </c>
      <c r="I1571" t="s">
        <v>376</v>
      </c>
      <c r="J1571" t="s">
        <v>381</v>
      </c>
      <c r="K1571" t="s">
        <v>155</v>
      </c>
      <c r="L1571" s="54">
        <f>_xlfn.IFNA(_xlfn.XLOOKUP(Query1[[#This Row],[Contract Line Item Number (CLIN)]],'CPA New w POF'!$B$5:$B$3010,'CPA New w POF'!$Q$5:$Q$3010),"TBD")</f>
        <v>74.900000000000006</v>
      </c>
    </row>
    <row r="1572" spans="1:12" x14ac:dyDescent="0.25">
      <c r="A1572" t="s">
        <v>4913</v>
      </c>
      <c r="B1572" t="str">
        <f>_xlfn.IFNA(_xlfn.XLOOKUP(Query1[[#This Row],[Contract Line Item Number (CLIN)]],'CPA New w POF'!$B$5:$B$3010,'CPA New w POF'!$C$5:$C$3010),"TBD")</f>
        <v>TW930PBFY18.4848A</v>
      </c>
      <c r="C1572">
        <f>LEN(Query1[[#This Row],[CALCTRA Product Number]])</f>
        <v>17</v>
      </c>
      <c r="D1572" t="s">
        <v>4911</v>
      </c>
      <c r="E1572" t="s">
        <v>4227</v>
      </c>
      <c r="F1572" t="s">
        <v>356</v>
      </c>
      <c r="G1572" t="s">
        <v>374</v>
      </c>
      <c r="H1572" t="s">
        <v>375</v>
      </c>
      <c r="I1572" t="s">
        <v>376</v>
      </c>
      <c r="J1572" t="s">
        <v>388</v>
      </c>
      <c r="K1572" t="s">
        <v>155</v>
      </c>
      <c r="L1572" s="54">
        <f>_xlfn.IFNA(_xlfn.XLOOKUP(Query1[[#This Row],[Contract Line Item Number (CLIN)]],'CPA New w POF'!$B$5:$B$3010,'CPA New w POF'!$Q$5:$Q$3010),"TBD")</f>
        <v>136.12</v>
      </c>
    </row>
    <row r="1573" spans="1:12" x14ac:dyDescent="0.25">
      <c r="A1573" t="s">
        <v>4916</v>
      </c>
      <c r="B1573" t="str">
        <f>_xlfn.IFNA(_xlfn.XLOOKUP(Query1[[#This Row],[Contract Line Item Number (CLIN)]],'CPA New w POF'!$B$5:$B$3010,'CPA New w POF'!$C$5:$C$3010),"TBD")</f>
        <v>TW93LPBFY16.3636A</v>
      </c>
      <c r="C1573">
        <f>LEN(Query1[[#This Row],[CALCTRA Product Number]])</f>
        <v>17</v>
      </c>
      <c r="D1573" t="s">
        <v>4915</v>
      </c>
      <c r="E1573" t="s">
        <v>4229</v>
      </c>
      <c r="F1573" t="s">
        <v>356</v>
      </c>
      <c r="G1573" t="s">
        <v>380</v>
      </c>
      <c r="H1573" t="s">
        <v>375</v>
      </c>
      <c r="I1573" t="s">
        <v>376</v>
      </c>
      <c r="J1573" t="s">
        <v>381</v>
      </c>
      <c r="K1573" t="s">
        <v>155</v>
      </c>
      <c r="L1573" s="54">
        <f>_xlfn.IFNA(_xlfn.XLOOKUP(Query1[[#This Row],[Contract Line Item Number (CLIN)]],'CPA New w POF'!$B$5:$B$3010,'CPA New w POF'!$Q$5:$Q$3010),"TBD")</f>
        <v>74.900000000000006</v>
      </c>
    </row>
    <row r="1574" spans="1:12" x14ac:dyDescent="0.25">
      <c r="A1574" t="s">
        <v>4917</v>
      </c>
      <c r="B1574" t="str">
        <f>_xlfn.IFNA(_xlfn.XLOOKUP(Query1[[#This Row],[Contract Line Item Number (CLIN)]],'CPA New w POF'!$B$5:$B$3010,'CPA New w POF'!$C$5:$C$3010),"TBD")</f>
        <v>TW93LPBFY18.4848A</v>
      </c>
      <c r="C1574">
        <f>LEN(Query1[[#This Row],[CALCTRA Product Number]])</f>
        <v>17</v>
      </c>
      <c r="D1574" t="s">
        <v>4915</v>
      </c>
      <c r="E1574" t="s">
        <v>4229</v>
      </c>
      <c r="F1574" t="s">
        <v>356</v>
      </c>
      <c r="G1574" t="s">
        <v>4510</v>
      </c>
      <c r="H1574" t="s">
        <v>375</v>
      </c>
      <c r="I1574" t="s">
        <v>376</v>
      </c>
      <c r="J1574" t="s">
        <v>388</v>
      </c>
      <c r="K1574" t="s">
        <v>155</v>
      </c>
      <c r="L1574" s="54">
        <f>_xlfn.IFNA(_xlfn.XLOOKUP(Query1[[#This Row],[Contract Line Item Number (CLIN)]],'CPA New w POF'!$B$5:$B$3010,'CPA New w POF'!$Q$5:$Q$3010),"TBD")</f>
        <v>136.12</v>
      </c>
    </row>
    <row r="1575" spans="1:12" x14ac:dyDescent="0.25">
      <c r="A1575" t="s">
        <v>4920</v>
      </c>
      <c r="B1575" t="str">
        <f>_xlfn.IFNA(_xlfn.XLOOKUP(Query1[[#This Row],[Contract Line Item Number (CLIN)]],'CPA New w POF'!$B$5:$B$3010,'CPA New w POF'!$C$5:$C$3010),"TBD")</f>
        <v>TW93RPBFY16.3636A</v>
      </c>
      <c r="C1575">
        <f>LEN(Query1[[#This Row],[CALCTRA Product Number]])</f>
        <v>17</v>
      </c>
      <c r="D1575" t="s">
        <v>4919</v>
      </c>
      <c r="E1575" t="s">
        <v>4231</v>
      </c>
      <c r="F1575" t="s">
        <v>356</v>
      </c>
      <c r="G1575" t="s">
        <v>380</v>
      </c>
      <c r="H1575" t="s">
        <v>375</v>
      </c>
      <c r="I1575" t="s">
        <v>376</v>
      </c>
      <c r="J1575" t="s">
        <v>381</v>
      </c>
      <c r="K1575" t="s">
        <v>155</v>
      </c>
      <c r="L1575" s="54">
        <f>_xlfn.IFNA(_xlfn.XLOOKUP(Query1[[#This Row],[Contract Line Item Number (CLIN)]],'CPA New w POF'!$B$5:$B$3010,'CPA New w POF'!$Q$5:$Q$3010),"TBD")</f>
        <v>74.900000000000006</v>
      </c>
    </row>
    <row r="1576" spans="1:12" x14ac:dyDescent="0.25">
      <c r="A1576" t="s">
        <v>4921</v>
      </c>
      <c r="B1576" t="str">
        <f>_xlfn.IFNA(_xlfn.XLOOKUP(Query1[[#This Row],[Contract Line Item Number (CLIN)]],'CPA New w POF'!$B$5:$B$3010,'CPA New w POF'!$C$5:$C$3010),"TBD")</f>
        <v>TW93RPBFY18.4848A</v>
      </c>
      <c r="C1576">
        <f>LEN(Query1[[#This Row],[CALCTRA Product Number]])</f>
        <v>17</v>
      </c>
      <c r="D1576" t="s">
        <v>4919</v>
      </c>
      <c r="E1576" t="s">
        <v>4231</v>
      </c>
      <c r="F1576" t="s">
        <v>356</v>
      </c>
      <c r="G1576" t="s">
        <v>4510</v>
      </c>
      <c r="H1576" t="s">
        <v>375</v>
      </c>
      <c r="I1576" t="s">
        <v>376</v>
      </c>
      <c r="J1576" t="s">
        <v>388</v>
      </c>
      <c r="K1576" t="s">
        <v>155</v>
      </c>
      <c r="L1576" s="54">
        <f>_xlfn.IFNA(_xlfn.XLOOKUP(Query1[[#This Row],[Contract Line Item Number (CLIN)]],'CPA New w POF'!$B$5:$B$3010,'CPA New w POF'!$Q$5:$Q$3010),"TBD")</f>
        <v>136.12</v>
      </c>
    </row>
    <row r="1577" spans="1:12" x14ac:dyDescent="0.25">
      <c r="A1577" t="s">
        <v>4930</v>
      </c>
      <c r="B1577" t="str">
        <f>_xlfn.IFNA(_xlfn.XLOOKUP(Query1[[#This Row],[Contract Line Item Number (CLIN)]],'CPA New w POF'!$B$5:$B$3010,'CPA New w POF'!$C$5:$C$3010),"TBD")</f>
        <v>TW970PBFY18.1327A</v>
      </c>
      <c r="C1577">
        <f>LEN(Query1[[#This Row],[CALCTRA Product Number]])</f>
        <v>17</v>
      </c>
      <c r="D1577" t="s">
        <v>4931</v>
      </c>
      <c r="E1577" t="s">
        <v>4932</v>
      </c>
      <c r="F1577" t="s">
        <v>356</v>
      </c>
      <c r="G1577" t="s">
        <v>4933</v>
      </c>
      <c r="H1577" t="s">
        <v>375</v>
      </c>
      <c r="I1577" t="s">
        <v>376</v>
      </c>
      <c r="J1577" t="s">
        <v>4934</v>
      </c>
      <c r="K1577" t="s">
        <v>155</v>
      </c>
      <c r="L1577" s="54">
        <f>_xlfn.IFNA(_xlfn.XLOOKUP(Query1[[#This Row],[Contract Line Item Number (CLIN)]],'CPA New w POF'!$B$5:$B$3010,'CPA New w POF'!$Q$5:$Q$3010),"TBD")</f>
        <v>1496.54</v>
      </c>
    </row>
  </sheetData>
  <mergeCells count="5">
    <mergeCell ref="B1:J1"/>
    <mergeCell ref="B2:J2"/>
    <mergeCell ref="B3:J3"/>
    <mergeCell ref="B4:J4"/>
    <mergeCell ref="B5:J5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45093-995A-4B89-A6AA-A1D5238ADEF0}">
  <sheetPr>
    <pageSetUpPr fitToPage="1"/>
  </sheetPr>
  <dimension ref="A1:J260"/>
  <sheetViews>
    <sheetView workbookViewId="0"/>
  </sheetViews>
  <sheetFormatPr defaultRowHeight="15" x14ac:dyDescent="0.25"/>
  <cols>
    <col min="1" max="1" width="16.28515625" style="11" bestFit="1" customWidth="1"/>
    <col min="2" max="2" width="13.5703125" style="4" customWidth="1"/>
    <col min="3" max="3" width="83.85546875" style="4" bestFit="1" customWidth="1"/>
    <col min="4" max="4" width="18" style="4" customWidth="1"/>
    <col min="5" max="5" width="9.140625" style="4"/>
    <col min="6" max="6" width="15.140625" style="4" customWidth="1"/>
    <col min="7" max="7" width="7.28515625" style="4" customWidth="1"/>
    <col min="8" max="8" width="7.28515625" style="4" bestFit="1" customWidth="1"/>
    <col min="9" max="9" width="11.42578125" style="4" customWidth="1"/>
    <col min="10" max="10" width="25.5703125" style="8" bestFit="1" customWidth="1"/>
  </cols>
  <sheetData>
    <row r="1" spans="1:10" ht="15.75" x14ac:dyDescent="0.25">
      <c r="B1" s="12"/>
      <c r="C1" s="15" t="s">
        <v>363</v>
      </c>
    </row>
    <row r="2" spans="1:10" ht="47.25" x14ac:dyDescent="0.25">
      <c r="B2" s="12"/>
      <c r="C2" s="13" t="s">
        <v>360</v>
      </c>
    </row>
    <row r="3" spans="1:10" ht="31.5" x14ac:dyDescent="0.25">
      <c r="B3" s="12"/>
      <c r="C3" s="13" t="s">
        <v>368</v>
      </c>
    </row>
    <row r="4" spans="1:10" ht="31.5" x14ac:dyDescent="0.25">
      <c r="B4" s="12"/>
      <c r="C4" s="13" t="s">
        <v>358</v>
      </c>
    </row>
    <row r="5" spans="1:10" ht="15.75" x14ac:dyDescent="0.25">
      <c r="B5" s="14" t="s">
        <v>359</v>
      </c>
      <c r="C5" s="16">
        <v>46182</v>
      </c>
    </row>
    <row r="7" spans="1:10" ht="45.75" customHeight="1" x14ac:dyDescent="0.25">
      <c r="A7" s="9" t="s">
        <v>369</v>
      </c>
      <c r="B7" s="1" t="s">
        <v>0</v>
      </c>
      <c r="C7" s="1" t="s">
        <v>157</v>
      </c>
      <c r="D7" s="1" t="s">
        <v>158</v>
      </c>
      <c r="E7" s="1" t="s">
        <v>151</v>
      </c>
      <c r="F7" s="1" t="s">
        <v>152</v>
      </c>
      <c r="G7" s="5" t="s">
        <v>356</v>
      </c>
      <c r="H7" s="1" t="s">
        <v>361</v>
      </c>
      <c r="I7" s="1" t="s">
        <v>362</v>
      </c>
      <c r="J7" s="5" t="s">
        <v>156</v>
      </c>
    </row>
    <row r="8" spans="1:10" x14ac:dyDescent="0.25">
      <c r="A8" s="10">
        <v>361800.18050000002</v>
      </c>
      <c r="B8" s="2" t="s">
        <v>136</v>
      </c>
      <c r="C8" s="2" t="s">
        <v>159</v>
      </c>
      <c r="D8" s="3" t="s">
        <v>160</v>
      </c>
      <c r="E8" s="2" t="s">
        <v>153</v>
      </c>
      <c r="F8" s="2" t="s">
        <v>154</v>
      </c>
      <c r="G8" s="2" t="s">
        <v>357</v>
      </c>
      <c r="H8" s="2" t="s">
        <v>155</v>
      </c>
      <c r="I8" s="6">
        <v>12.65</v>
      </c>
      <c r="J8" s="7">
        <v>33319</v>
      </c>
    </row>
    <row r="9" spans="1:10" x14ac:dyDescent="0.25">
      <c r="A9" s="10">
        <v>361800.24060000002</v>
      </c>
      <c r="B9" s="2" t="s">
        <v>136</v>
      </c>
      <c r="C9" s="2" t="s">
        <v>159</v>
      </c>
      <c r="D9" s="3" t="s">
        <v>161</v>
      </c>
      <c r="E9" s="2" t="s">
        <v>153</v>
      </c>
      <c r="F9" s="2" t="s">
        <v>154</v>
      </c>
      <c r="G9" s="2" t="s">
        <v>357</v>
      </c>
      <c r="H9" s="2" t="s">
        <v>155</v>
      </c>
      <c r="I9" s="6">
        <v>12.36</v>
      </c>
      <c r="J9" s="7">
        <v>33319</v>
      </c>
    </row>
    <row r="10" spans="1:10" x14ac:dyDescent="0.25">
      <c r="A10" s="10">
        <v>361800.30080000003</v>
      </c>
      <c r="B10" s="2" t="s">
        <v>136</v>
      </c>
      <c r="C10" s="2" t="s">
        <v>159</v>
      </c>
      <c r="D10" s="3" t="s">
        <v>162</v>
      </c>
      <c r="E10" s="2" t="s">
        <v>153</v>
      </c>
      <c r="F10" s="2" t="s">
        <v>154</v>
      </c>
      <c r="G10" s="2" t="s">
        <v>357</v>
      </c>
      <c r="H10" s="2" t="s">
        <v>155</v>
      </c>
      <c r="I10" s="6">
        <v>18.39</v>
      </c>
      <c r="J10" s="7">
        <v>33319</v>
      </c>
    </row>
    <row r="11" spans="1:10" x14ac:dyDescent="0.25">
      <c r="A11" s="10">
        <v>361801.30239999999</v>
      </c>
      <c r="B11" s="2" t="s">
        <v>47</v>
      </c>
      <c r="C11" s="2" t="s">
        <v>165</v>
      </c>
      <c r="D11" s="3" t="s">
        <v>164</v>
      </c>
      <c r="E11" s="2" t="s">
        <v>153</v>
      </c>
      <c r="F11" s="2" t="s">
        <v>154</v>
      </c>
      <c r="G11" s="2" t="s">
        <v>357</v>
      </c>
      <c r="H11" s="2" t="s">
        <v>155</v>
      </c>
      <c r="I11" s="6">
        <v>43.11</v>
      </c>
      <c r="J11" s="7">
        <v>33319</v>
      </c>
    </row>
    <row r="12" spans="1:10" x14ac:dyDescent="0.25">
      <c r="A12" s="10">
        <v>361802.30239999999</v>
      </c>
      <c r="B12" s="2" t="s">
        <v>47</v>
      </c>
      <c r="C12" s="2" t="s">
        <v>166</v>
      </c>
      <c r="D12" s="3" t="s">
        <v>164</v>
      </c>
      <c r="E12" s="2" t="s">
        <v>153</v>
      </c>
      <c r="F12" s="2" t="s">
        <v>154</v>
      </c>
      <c r="G12" s="2" t="s">
        <v>357</v>
      </c>
      <c r="H12" s="2" t="s">
        <v>155</v>
      </c>
      <c r="I12" s="6">
        <v>43.11</v>
      </c>
      <c r="J12" s="7">
        <v>33319</v>
      </c>
    </row>
    <row r="13" spans="1:10" x14ac:dyDescent="0.25">
      <c r="A13" s="10">
        <v>361803.30239999999</v>
      </c>
      <c r="B13" s="2" t="s">
        <v>47</v>
      </c>
      <c r="C13" s="2" t="s">
        <v>163</v>
      </c>
      <c r="D13" s="3" t="s">
        <v>164</v>
      </c>
      <c r="E13" s="2" t="s">
        <v>153</v>
      </c>
      <c r="F13" s="2" t="s">
        <v>154</v>
      </c>
      <c r="G13" s="2" t="s">
        <v>357</v>
      </c>
      <c r="H13" s="2" t="s">
        <v>155</v>
      </c>
      <c r="I13" s="6">
        <v>43.11</v>
      </c>
      <c r="J13" s="7">
        <v>33319</v>
      </c>
    </row>
    <row r="14" spans="1:10" x14ac:dyDescent="0.25">
      <c r="A14" s="10">
        <v>361804.21149999998</v>
      </c>
      <c r="B14" s="2" t="s">
        <v>66</v>
      </c>
      <c r="C14" s="2" t="s">
        <v>167</v>
      </c>
      <c r="D14" s="3" t="s">
        <v>168</v>
      </c>
      <c r="E14" s="2" t="s">
        <v>153</v>
      </c>
      <c r="F14" s="2" t="s">
        <v>154</v>
      </c>
      <c r="G14" s="2" t="s">
        <v>357</v>
      </c>
      <c r="H14" s="2" t="s">
        <v>155</v>
      </c>
      <c r="I14" s="6">
        <v>21.84</v>
      </c>
      <c r="J14" s="7" t="s">
        <v>169</v>
      </c>
    </row>
    <row r="15" spans="1:10" x14ac:dyDescent="0.25">
      <c r="A15" s="10">
        <v>361804.30209999997</v>
      </c>
      <c r="B15" s="2" t="s">
        <v>66</v>
      </c>
      <c r="C15" s="2" t="s">
        <v>167</v>
      </c>
      <c r="D15" s="3" t="s">
        <v>170</v>
      </c>
      <c r="E15" s="2" t="s">
        <v>153</v>
      </c>
      <c r="F15" s="2" t="s">
        <v>154</v>
      </c>
      <c r="G15" s="2" t="s">
        <v>357</v>
      </c>
      <c r="H15" s="2" t="s">
        <v>155</v>
      </c>
      <c r="I15" s="6">
        <v>43.4</v>
      </c>
      <c r="J15" s="7" t="s">
        <v>169</v>
      </c>
    </row>
    <row r="16" spans="1:10" x14ac:dyDescent="0.25">
      <c r="A16" s="10">
        <v>361805.24119999999</v>
      </c>
      <c r="B16" s="2" t="s">
        <v>87</v>
      </c>
      <c r="C16" s="2" t="s">
        <v>173</v>
      </c>
      <c r="D16" s="3" t="s">
        <v>172</v>
      </c>
      <c r="E16" s="2" t="s">
        <v>153</v>
      </c>
      <c r="F16" s="2" t="s">
        <v>154</v>
      </c>
      <c r="G16" s="2" t="s">
        <v>357</v>
      </c>
      <c r="H16" s="2" t="s">
        <v>155</v>
      </c>
      <c r="I16" s="6">
        <v>19.54</v>
      </c>
      <c r="J16" s="7" t="s">
        <v>169</v>
      </c>
    </row>
    <row r="17" spans="1:10" x14ac:dyDescent="0.25">
      <c r="A17" s="10">
        <v>361805.3015</v>
      </c>
      <c r="B17" s="2" t="s">
        <v>87</v>
      </c>
      <c r="C17" s="2" t="s">
        <v>173</v>
      </c>
      <c r="D17" s="3" t="s">
        <v>176</v>
      </c>
      <c r="E17" s="2" t="s">
        <v>153</v>
      </c>
      <c r="F17" s="2" t="s">
        <v>154</v>
      </c>
      <c r="G17" s="2" t="s">
        <v>357</v>
      </c>
      <c r="H17" s="2" t="s">
        <v>155</v>
      </c>
      <c r="I17" s="6">
        <v>30.81</v>
      </c>
      <c r="J17" s="7" t="s">
        <v>169</v>
      </c>
    </row>
    <row r="18" spans="1:10" x14ac:dyDescent="0.25">
      <c r="A18" s="10">
        <v>361805.36180000001</v>
      </c>
      <c r="B18" s="2" t="s">
        <v>87</v>
      </c>
      <c r="C18" s="2" t="s">
        <v>173</v>
      </c>
      <c r="D18" s="3" t="s">
        <v>177</v>
      </c>
      <c r="E18" s="2" t="s">
        <v>153</v>
      </c>
      <c r="F18" s="2" t="s">
        <v>154</v>
      </c>
      <c r="G18" s="2" t="s">
        <v>357</v>
      </c>
      <c r="H18" s="2" t="s">
        <v>155</v>
      </c>
      <c r="I18" s="6">
        <v>39.090000000000003</v>
      </c>
      <c r="J18" s="7" t="s">
        <v>169</v>
      </c>
    </row>
    <row r="19" spans="1:10" x14ac:dyDescent="0.25">
      <c r="A19" s="10">
        <v>361806.24119999999</v>
      </c>
      <c r="B19" s="2" t="s">
        <v>86</v>
      </c>
      <c r="C19" s="2" t="s">
        <v>171</v>
      </c>
      <c r="D19" s="3" t="s">
        <v>172</v>
      </c>
      <c r="E19" s="2" t="s">
        <v>153</v>
      </c>
      <c r="F19" s="2" t="s">
        <v>154</v>
      </c>
      <c r="G19" s="2" t="s">
        <v>357</v>
      </c>
      <c r="H19" s="2" t="s">
        <v>155</v>
      </c>
      <c r="I19" s="6">
        <v>19.54</v>
      </c>
      <c r="J19" s="7" t="s">
        <v>169</v>
      </c>
    </row>
    <row r="20" spans="1:10" x14ac:dyDescent="0.25">
      <c r="A20" s="10">
        <v>361806.3015</v>
      </c>
      <c r="B20" s="2" t="s">
        <v>86</v>
      </c>
      <c r="C20" s="2" t="s">
        <v>171</v>
      </c>
      <c r="D20" s="3" t="s">
        <v>176</v>
      </c>
      <c r="E20" s="2" t="s">
        <v>153</v>
      </c>
      <c r="F20" s="2" t="s">
        <v>154</v>
      </c>
      <c r="G20" s="2" t="s">
        <v>357</v>
      </c>
      <c r="H20" s="2" t="s">
        <v>155</v>
      </c>
      <c r="I20" s="6">
        <v>30.81</v>
      </c>
      <c r="J20" s="7" t="s">
        <v>169</v>
      </c>
    </row>
    <row r="21" spans="1:10" x14ac:dyDescent="0.25">
      <c r="A21" s="10">
        <v>361806.36180000001</v>
      </c>
      <c r="B21" s="2" t="s">
        <v>86</v>
      </c>
      <c r="C21" s="2" t="s">
        <v>171</v>
      </c>
      <c r="D21" s="3" t="s">
        <v>177</v>
      </c>
      <c r="E21" s="2" t="s">
        <v>153</v>
      </c>
      <c r="F21" s="2" t="s">
        <v>154</v>
      </c>
      <c r="G21" s="2" t="s">
        <v>357</v>
      </c>
      <c r="H21" s="2" t="s">
        <v>155</v>
      </c>
      <c r="I21" s="6">
        <v>39.090000000000003</v>
      </c>
      <c r="J21" s="7" t="s">
        <v>169</v>
      </c>
    </row>
    <row r="22" spans="1:10" x14ac:dyDescent="0.25">
      <c r="A22" s="10">
        <v>361807.24119999999</v>
      </c>
      <c r="B22" s="2" t="s">
        <v>88</v>
      </c>
      <c r="C22" s="2" t="s">
        <v>174</v>
      </c>
      <c r="D22" s="3" t="s">
        <v>172</v>
      </c>
      <c r="E22" s="2" t="s">
        <v>153</v>
      </c>
      <c r="F22" s="2" t="s">
        <v>154</v>
      </c>
      <c r="G22" s="2" t="s">
        <v>357</v>
      </c>
      <c r="H22" s="2" t="s">
        <v>155</v>
      </c>
      <c r="I22" s="6">
        <v>19.54</v>
      </c>
      <c r="J22" s="7" t="s">
        <v>169</v>
      </c>
    </row>
    <row r="23" spans="1:10" x14ac:dyDescent="0.25">
      <c r="A23" s="10">
        <v>361807.3015</v>
      </c>
      <c r="B23" s="2" t="s">
        <v>88</v>
      </c>
      <c r="C23" s="2" t="s">
        <v>174</v>
      </c>
      <c r="D23" s="3" t="s">
        <v>176</v>
      </c>
      <c r="E23" s="2" t="s">
        <v>153</v>
      </c>
      <c r="F23" s="2" t="s">
        <v>154</v>
      </c>
      <c r="G23" s="2" t="s">
        <v>357</v>
      </c>
      <c r="H23" s="2" t="s">
        <v>155</v>
      </c>
      <c r="I23" s="6">
        <v>30.81</v>
      </c>
      <c r="J23" s="7" t="s">
        <v>169</v>
      </c>
    </row>
    <row r="24" spans="1:10" x14ac:dyDescent="0.25">
      <c r="A24" s="10">
        <v>361807.36180000001</v>
      </c>
      <c r="B24" s="2" t="s">
        <v>88</v>
      </c>
      <c r="C24" s="2" t="s">
        <v>174</v>
      </c>
      <c r="D24" s="3" t="s">
        <v>177</v>
      </c>
      <c r="E24" s="2" t="s">
        <v>153</v>
      </c>
      <c r="F24" s="2" t="s">
        <v>154</v>
      </c>
      <c r="G24" s="2" t="s">
        <v>357</v>
      </c>
      <c r="H24" s="2" t="s">
        <v>155</v>
      </c>
      <c r="I24" s="6">
        <v>39.090000000000003</v>
      </c>
      <c r="J24" s="7" t="s">
        <v>169</v>
      </c>
    </row>
    <row r="25" spans="1:10" x14ac:dyDescent="0.25">
      <c r="A25" s="10">
        <v>361808.24119999999</v>
      </c>
      <c r="B25" s="2" t="s">
        <v>89</v>
      </c>
      <c r="C25" s="2" t="s">
        <v>175</v>
      </c>
      <c r="D25" s="3" t="s">
        <v>172</v>
      </c>
      <c r="E25" s="2" t="s">
        <v>153</v>
      </c>
      <c r="F25" s="2" t="s">
        <v>154</v>
      </c>
      <c r="G25" s="2" t="s">
        <v>357</v>
      </c>
      <c r="H25" s="2" t="s">
        <v>155</v>
      </c>
      <c r="I25" s="6">
        <v>19.54</v>
      </c>
      <c r="J25" s="7" t="s">
        <v>169</v>
      </c>
    </row>
    <row r="26" spans="1:10" x14ac:dyDescent="0.25">
      <c r="A26" s="10">
        <v>361808.3015</v>
      </c>
      <c r="B26" s="2" t="s">
        <v>89</v>
      </c>
      <c r="C26" s="2" t="s">
        <v>175</v>
      </c>
      <c r="D26" s="3" t="s">
        <v>176</v>
      </c>
      <c r="E26" s="2" t="s">
        <v>153</v>
      </c>
      <c r="F26" s="2" t="s">
        <v>154</v>
      </c>
      <c r="G26" s="2" t="s">
        <v>357</v>
      </c>
      <c r="H26" s="2" t="s">
        <v>155</v>
      </c>
      <c r="I26" s="6">
        <v>30.81</v>
      </c>
      <c r="J26" s="7" t="s">
        <v>169</v>
      </c>
    </row>
    <row r="27" spans="1:10" x14ac:dyDescent="0.25">
      <c r="A27" s="10">
        <v>361808.36180000001</v>
      </c>
      <c r="B27" s="2" t="s">
        <v>89</v>
      </c>
      <c r="C27" s="2" t="s">
        <v>175</v>
      </c>
      <c r="D27" s="3" t="s">
        <v>177</v>
      </c>
      <c r="E27" s="2" t="s">
        <v>153</v>
      </c>
      <c r="F27" s="2" t="s">
        <v>154</v>
      </c>
      <c r="G27" s="2" t="s">
        <v>357</v>
      </c>
      <c r="H27" s="2" t="s">
        <v>155</v>
      </c>
      <c r="I27" s="6">
        <v>39.090000000000003</v>
      </c>
      <c r="J27" s="7" t="s">
        <v>169</v>
      </c>
    </row>
    <row r="28" spans="1:10" x14ac:dyDescent="0.25">
      <c r="A28" s="10">
        <v>361809.24119999999</v>
      </c>
      <c r="B28" s="2" t="s">
        <v>90</v>
      </c>
      <c r="C28" s="2" t="s">
        <v>178</v>
      </c>
      <c r="D28" s="3" t="s">
        <v>172</v>
      </c>
      <c r="E28" s="2" t="s">
        <v>153</v>
      </c>
      <c r="F28" s="2" t="s">
        <v>154</v>
      </c>
      <c r="G28" s="2" t="s">
        <v>357</v>
      </c>
      <c r="H28" s="2" t="s">
        <v>155</v>
      </c>
      <c r="I28" s="6">
        <v>19.829999999999998</v>
      </c>
      <c r="J28" s="7" t="s">
        <v>169</v>
      </c>
    </row>
    <row r="29" spans="1:10" x14ac:dyDescent="0.25">
      <c r="A29" s="10">
        <v>361809.36180000001</v>
      </c>
      <c r="B29" s="2" t="s">
        <v>90</v>
      </c>
      <c r="C29" s="2" t="s">
        <v>178</v>
      </c>
      <c r="D29" s="3" t="s">
        <v>177</v>
      </c>
      <c r="E29" s="2" t="s">
        <v>153</v>
      </c>
      <c r="F29" s="2" t="s">
        <v>154</v>
      </c>
      <c r="G29" s="2" t="s">
        <v>357</v>
      </c>
      <c r="H29" s="2" t="s">
        <v>155</v>
      </c>
      <c r="I29" s="6">
        <v>39.090000000000003</v>
      </c>
      <c r="J29" s="7" t="s">
        <v>169</v>
      </c>
    </row>
    <row r="30" spans="1:10" x14ac:dyDescent="0.25">
      <c r="A30" s="10">
        <v>361810.24119999999</v>
      </c>
      <c r="B30" s="2" t="s">
        <v>99</v>
      </c>
      <c r="C30" s="2" t="s">
        <v>187</v>
      </c>
      <c r="D30" s="3" t="s">
        <v>172</v>
      </c>
      <c r="E30" s="2" t="s">
        <v>153</v>
      </c>
      <c r="F30" s="2" t="s">
        <v>154</v>
      </c>
      <c r="G30" s="2" t="s">
        <v>357</v>
      </c>
      <c r="H30" s="2" t="s">
        <v>155</v>
      </c>
      <c r="I30" s="6">
        <v>19.829999999999998</v>
      </c>
      <c r="J30" s="7" t="s">
        <v>169</v>
      </c>
    </row>
    <row r="31" spans="1:10" x14ac:dyDescent="0.25">
      <c r="A31" s="10">
        <v>361810.36180000001</v>
      </c>
      <c r="B31" s="2" t="s">
        <v>99</v>
      </c>
      <c r="C31" s="2" t="s">
        <v>187</v>
      </c>
      <c r="D31" s="3" t="s">
        <v>177</v>
      </c>
      <c r="E31" s="2" t="s">
        <v>153</v>
      </c>
      <c r="F31" s="2" t="s">
        <v>154</v>
      </c>
      <c r="G31" s="2" t="s">
        <v>357</v>
      </c>
      <c r="H31" s="2" t="s">
        <v>155</v>
      </c>
      <c r="I31" s="6">
        <v>39.090000000000003</v>
      </c>
      <c r="J31" s="7" t="s">
        <v>169</v>
      </c>
    </row>
    <row r="32" spans="1:10" x14ac:dyDescent="0.25">
      <c r="A32" s="10">
        <v>361811.24119999999</v>
      </c>
      <c r="B32" s="2" t="s">
        <v>91</v>
      </c>
      <c r="C32" s="2" t="s">
        <v>179</v>
      </c>
      <c r="D32" s="3" t="s">
        <v>172</v>
      </c>
      <c r="E32" s="2" t="s">
        <v>153</v>
      </c>
      <c r="F32" s="2" t="s">
        <v>154</v>
      </c>
      <c r="G32" s="2" t="s">
        <v>357</v>
      </c>
      <c r="H32" s="2" t="s">
        <v>155</v>
      </c>
      <c r="I32" s="6">
        <v>19.829999999999998</v>
      </c>
      <c r="J32" s="7" t="s">
        <v>169</v>
      </c>
    </row>
    <row r="33" spans="1:10" x14ac:dyDescent="0.25">
      <c r="A33" s="10">
        <v>361811.36180000001</v>
      </c>
      <c r="B33" s="2" t="s">
        <v>91</v>
      </c>
      <c r="C33" s="2" t="s">
        <v>179</v>
      </c>
      <c r="D33" s="3" t="s">
        <v>177</v>
      </c>
      <c r="E33" s="2" t="s">
        <v>153</v>
      </c>
      <c r="F33" s="2" t="s">
        <v>154</v>
      </c>
      <c r="G33" s="2" t="s">
        <v>357</v>
      </c>
      <c r="H33" s="2" t="s">
        <v>155</v>
      </c>
      <c r="I33" s="6">
        <v>39.090000000000003</v>
      </c>
      <c r="J33" s="7" t="s">
        <v>169</v>
      </c>
    </row>
    <row r="34" spans="1:10" x14ac:dyDescent="0.25">
      <c r="A34" s="10">
        <v>361812.24119999999</v>
      </c>
      <c r="B34" s="2" t="s">
        <v>92</v>
      </c>
      <c r="C34" s="2" t="s">
        <v>180</v>
      </c>
      <c r="D34" s="3" t="s">
        <v>172</v>
      </c>
      <c r="E34" s="2" t="s">
        <v>153</v>
      </c>
      <c r="F34" s="2" t="s">
        <v>154</v>
      </c>
      <c r="G34" s="2" t="s">
        <v>357</v>
      </c>
      <c r="H34" s="2" t="s">
        <v>155</v>
      </c>
      <c r="I34" s="6">
        <v>19.829999999999998</v>
      </c>
      <c r="J34" s="7" t="s">
        <v>169</v>
      </c>
    </row>
    <row r="35" spans="1:10" x14ac:dyDescent="0.25">
      <c r="A35" s="10">
        <v>361812.36180000001</v>
      </c>
      <c r="B35" s="2" t="s">
        <v>92</v>
      </c>
      <c r="C35" s="2" t="s">
        <v>180</v>
      </c>
      <c r="D35" s="3" t="s">
        <v>177</v>
      </c>
      <c r="E35" s="2" t="s">
        <v>153</v>
      </c>
      <c r="F35" s="2" t="s">
        <v>154</v>
      </c>
      <c r="G35" s="2" t="s">
        <v>357</v>
      </c>
      <c r="H35" s="2" t="s">
        <v>155</v>
      </c>
      <c r="I35" s="6">
        <v>39.090000000000003</v>
      </c>
      <c r="J35" s="7" t="s">
        <v>169</v>
      </c>
    </row>
    <row r="36" spans="1:10" x14ac:dyDescent="0.25">
      <c r="A36" s="10">
        <v>361813.24119999999</v>
      </c>
      <c r="B36" s="2" t="s">
        <v>93</v>
      </c>
      <c r="C36" s="2" t="s">
        <v>181</v>
      </c>
      <c r="D36" s="3" t="s">
        <v>172</v>
      </c>
      <c r="E36" s="2" t="s">
        <v>153</v>
      </c>
      <c r="F36" s="2" t="s">
        <v>154</v>
      </c>
      <c r="G36" s="2" t="s">
        <v>357</v>
      </c>
      <c r="H36" s="2" t="s">
        <v>155</v>
      </c>
      <c r="I36" s="6">
        <v>19.829999999999998</v>
      </c>
      <c r="J36" s="7" t="s">
        <v>169</v>
      </c>
    </row>
    <row r="37" spans="1:10" x14ac:dyDescent="0.25">
      <c r="A37" s="10">
        <v>361813.36180000001</v>
      </c>
      <c r="B37" s="2" t="s">
        <v>93</v>
      </c>
      <c r="C37" s="2" t="s">
        <v>181</v>
      </c>
      <c r="D37" s="3" t="s">
        <v>177</v>
      </c>
      <c r="E37" s="2" t="s">
        <v>153</v>
      </c>
      <c r="F37" s="2" t="s">
        <v>154</v>
      </c>
      <c r="G37" s="2" t="s">
        <v>357</v>
      </c>
      <c r="H37" s="2" t="s">
        <v>155</v>
      </c>
      <c r="I37" s="6">
        <v>39.090000000000003</v>
      </c>
      <c r="J37" s="7" t="s">
        <v>169</v>
      </c>
    </row>
    <row r="38" spans="1:10" x14ac:dyDescent="0.25">
      <c r="A38" s="10">
        <v>361814.24119999999</v>
      </c>
      <c r="B38" s="2" t="s">
        <v>94</v>
      </c>
      <c r="C38" s="2" t="s">
        <v>182</v>
      </c>
      <c r="D38" s="3" t="s">
        <v>172</v>
      </c>
      <c r="E38" s="2" t="s">
        <v>153</v>
      </c>
      <c r="F38" s="2" t="s">
        <v>154</v>
      </c>
      <c r="G38" s="2" t="s">
        <v>357</v>
      </c>
      <c r="H38" s="2" t="s">
        <v>155</v>
      </c>
      <c r="I38" s="6">
        <v>19.829999999999998</v>
      </c>
      <c r="J38" s="7" t="s">
        <v>169</v>
      </c>
    </row>
    <row r="39" spans="1:10" x14ac:dyDescent="0.25">
      <c r="A39" s="10">
        <v>361814.36180000001</v>
      </c>
      <c r="B39" s="2" t="s">
        <v>94</v>
      </c>
      <c r="C39" s="2" t="s">
        <v>182</v>
      </c>
      <c r="D39" s="3" t="s">
        <v>177</v>
      </c>
      <c r="E39" s="2" t="s">
        <v>153</v>
      </c>
      <c r="F39" s="2" t="s">
        <v>154</v>
      </c>
      <c r="G39" s="2" t="s">
        <v>357</v>
      </c>
      <c r="H39" s="2" t="s">
        <v>155</v>
      </c>
      <c r="I39" s="6">
        <v>39.090000000000003</v>
      </c>
      <c r="J39" s="7" t="s">
        <v>169</v>
      </c>
    </row>
    <row r="40" spans="1:10" x14ac:dyDescent="0.25">
      <c r="A40" s="10">
        <v>361815.24119999999</v>
      </c>
      <c r="B40" s="2" t="s">
        <v>95</v>
      </c>
      <c r="C40" s="2" t="s">
        <v>183</v>
      </c>
      <c r="D40" s="3" t="s">
        <v>172</v>
      </c>
      <c r="E40" s="2" t="s">
        <v>153</v>
      </c>
      <c r="F40" s="2" t="s">
        <v>154</v>
      </c>
      <c r="G40" s="2" t="s">
        <v>357</v>
      </c>
      <c r="H40" s="2" t="s">
        <v>155</v>
      </c>
      <c r="I40" s="6">
        <v>19.829999999999998</v>
      </c>
      <c r="J40" s="7" t="s">
        <v>169</v>
      </c>
    </row>
    <row r="41" spans="1:10" x14ac:dyDescent="0.25">
      <c r="A41" s="10">
        <v>361815.36180000001</v>
      </c>
      <c r="B41" s="2" t="s">
        <v>95</v>
      </c>
      <c r="C41" s="2" t="s">
        <v>183</v>
      </c>
      <c r="D41" s="3" t="s">
        <v>177</v>
      </c>
      <c r="E41" s="2" t="s">
        <v>153</v>
      </c>
      <c r="F41" s="2" t="s">
        <v>154</v>
      </c>
      <c r="G41" s="2" t="s">
        <v>357</v>
      </c>
      <c r="H41" s="2" t="s">
        <v>155</v>
      </c>
      <c r="I41" s="6">
        <v>39.090000000000003</v>
      </c>
      <c r="J41" s="7" t="s">
        <v>169</v>
      </c>
    </row>
    <row r="42" spans="1:10" x14ac:dyDescent="0.25">
      <c r="A42" s="10">
        <v>361816.24119999999</v>
      </c>
      <c r="B42" s="2" t="s">
        <v>96</v>
      </c>
      <c r="C42" s="2" t="s">
        <v>184</v>
      </c>
      <c r="D42" s="3" t="s">
        <v>172</v>
      </c>
      <c r="E42" s="2" t="s">
        <v>153</v>
      </c>
      <c r="F42" s="2" t="s">
        <v>154</v>
      </c>
      <c r="G42" s="2" t="s">
        <v>357</v>
      </c>
      <c r="H42" s="2" t="s">
        <v>155</v>
      </c>
      <c r="I42" s="6">
        <v>19.829999999999998</v>
      </c>
      <c r="J42" s="7" t="s">
        <v>169</v>
      </c>
    </row>
    <row r="43" spans="1:10" x14ac:dyDescent="0.25">
      <c r="A43" s="10">
        <v>361816.36180000001</v>
      </c>
      <c r="B43" s="2" t="s">
        <v>96</v>
      </c>
      <c r="C43" s="2" t="s">
        <v>184</v>
      </c>
      <c r="D43" s="3" t="s">
        <v>177</v>
      </c>
      <c r="E43" s="2" t="s">
        <v>153</v>
      </c>
      <c r="F43" s="2" t="s">
        <v>154</v>
      </c>
      <c r="G43" s="2" t="s">
        <v>357</v>
      </c>
      <c r="H43" s="2" t="s">
        <v>155</v>
      </c>
      <c r="I43" s="6">
        <v>39.090000000000003</v>
      </c>
      <c r="J43" s="7" t="s">
        <v>169</v>
      </c>
    </row>
    <row r="44" spans="1:10" x14ac:dyDescent="0.25">
      <c r="A44" s="10">
        <v>361817.24119999999</v>
      </c>
      <c r="B44" s="2" t="s">
        <v>97</v>
      </c>
      <c r="C44" s="2" t="s">
        <v>185</v>
      </c>
      <c r="D44" s="3" t="s">
        <v>172</v>
      </c>
      <c r="E44" s="2" t="s">
        <v>153</v>
      </c>
      <c r="F44" s="2" t="s">
        <v>154</v>
      </c>
      <c r="G44" s="2" t="s">
        <v>357</v>
      </c>
      <c r="H44" s="2" t="s">
        <v>155</v>
      </c>
      <c r="I44" s="6">
        <v>19.829999999999998</v>
      </c>
      <c r="J44" s="7" t="s">
        <v>169</v>
      </c>
    </row>
    <row r="45" spans="1:10" x14ac:dyDescent="0.25">
      <c r="A45" s="10">
        <v>361817.36180000001</v>
      </c>
      <c r="B45" s="2" t="s">
        <v>97</v>
      </c>
      <c r="C45" s="2" t="s">
        <v>185</v>
      </c>
      <c r="D45" s="3" t="s">
        <v>177</v>
      </c>
      <c r="E45" s="2" t="s">
        <v>153</v>
      </c>
      <c r="F45" s="2" t="s">
        <v>154</v>
      </c>
      <c r="G45" s="2" t="s">
        <v>357</v>
      </c>
      <c r="H45" s="2" t="s">
        <v>155</v>
      </c>
      <c r="I45" s="6">
        <v>39.090000000000003</v>
      </c>
      <c r="J45" s="7" t="s">
        <v>169</v>
      </c>
    </row>
    <row r="46" spans="1:10" x14ac:dyDescent="0.25">
      <c r="A46" s="10">
        <v>361818.24119999999</v>
      </c>
      <c r="B46" s="2" t="s">
        <v>98</v>
      </c>
      <c r="C46" s="2" t="s">
        <v>186</v>
      </c>
      <c r="D46" s="3" t="s">
        <v>172</v>
      </c>
      <c r="E46" s="2" t="s">
        <v>153</v>
      </c>
      <c r="F46" s="2" t="s">
        <v>154</v>
      </c>
      <c r="G46" s="2" t="s">
        <v>357</v>
      </c>
      <c r="H46" s="2" t="s">
        <v>155</v>
      </c>
      <c r="I46" s="6">
        <v>19.829999999999998</v>
      </c>
      <c r="J46" s="7" t="s">
        <v>169</v>
      </c>
    </row>
    <row r="47" spans="1:10" x14ac:dyDescent="0.25">
      <c r="A47" s="10">
        <v>361818.36180000001</v>
      </c>
      <c r="B47" s="2" t="s">
        <v>98</v>
      </c>
      <c r="C47" s="2" t="s">
        <v>186</v>
      </c>
      <c r="D47" s="3" t="s">
        <v>177</v>
      </c>
      <c r="E47" s="2" t="s">
        <v>153</v>
      </c>
      <c r="F47" s="2" t="s">
        <v>154</v>
      </c>
      <c r="G47" s="2" t="s">
        <v>357</v>
      </c>
      <c r="H47" s="2" t="s">
        <v>155</v>
      </c>
      <c r="I47" s="6">
        <v>39.090000000000003</v>
      </c>
      <c r="J47" s="7" t="s">
        <v>169</v>
      </c>
    </row>
    <row r="48" spans="1:10" x14ac:dyDescent="0.25">
      <c r="A48" s="10">
        <v>361819.21149999998</v>
      </c>
      <c r="B48" s="2" t="s">
        <v>67</v>
      </c>
      <c r="C48" s="2" t="s">
        <v>188</v>
      </c>
      <c r="D48" s="3" t="s">
        <v>168</v>
      </c>
      <c r="E48" s="2" t="s">
        <v>153</v>
      </c>
      <c r="F48" s="2" t="s">
        <v>154</v>
      </c>
      <c r="G48" s="2" t="s">
        <v>357</v>
      </c>
      <c r="H48" s="2" t="s">
        <v>155</v>
      </c>
      <c r="I48" s="6">
        <v>21.55</v>
      </c>
      <c r="J48" s="7" t="s">
        <v>169</v>
      </c>
    </row>
    <row r="49" spans="1:10" x14ac:dyDescent="0.25">
      <c r="A49" s="10">
        <v>361819.30209999997</v>
      </c>
      <c r="B49" s="2" t="s">
        <v>67</v>
      </c>
      <c r="C49" s="2" t="s">
        <v>188</v>
      </c>
      <c r="D49" s="3" t="s">
        <v>170</v>
      </c>
      <c r="E49" s="2" t="s">
        <v>153</v>
      </c>
      <c r="F49" s="2" t="s">
        <v>154</v>
      </c>
      <c r="G49" s="2" t="s">
        <v>357</v>
      </c>
      <c r="H49" s="2" t="s">
        <v>155</v>
      </c>
      <c r="I49" s="6">
        <v>42.53</v>
      </c>
      <c r="J49" s="7" t="s">
        <v>169</v>
      </c>
    </row>
    <row r="50" spans="1:10" x14ac:dyDescent="0.25">
      <c r="A50" s="10">
        <v>361820.21149999998</v>
      </c>
      <c r="B50" s="2" t="s">
        <v>68</v>
      </c>
      <c r="C50" s="2" t="s">
        <v>189</v>
      </c>
      <c r="D50" s="3" t="s">
        <v>168</v>
      </c>
      <c r="E50" s="2" t="s">
        <v>153</v>
      </c>
      <c r="F50" s="2" t="s">
        <v>154</v>
      </c>
      <c r="G50" s="2" t="s">
        <v>357</v>
      </c>
      <c r="H50" s="2" t="s">
        <v>155</v>
      </c>
      <c r="I50" s="6">
        <v>21.55</v>
      </c>
      <c r="J50" s="7" t="s">
        <v>169</v>
      </c>
    </row>
    <row r="51" spans="1:10" x14ac:dyDescent="0.25">
      <c r="A51" s="10">
        <v>361820.30209999997</v>
      </c>
      <c r="B51" s="2" t="s">
        <v>68</v>
      </c>
      <c r="C51" s="2" t="s">
        <v>189</v>
      </c>
      <c r="D51" s="3" t="s">
        <v>170</v>
      </c>
      <c r="E51" s="2" t="s">
        <v>153</v>
      </c>
      <c r="F51" s="2" t="s">
        <v>154</v>
      </c>
      <c r="G51" s="2" t="s">
        <v>357</v>
      </c>
      <c r="H51" s="2" t="s">
        <v>155</v>
      </c>
      <c r="I51" s="6">
        <v>42.53</v>
      </c>
      <c r="J51" s="7" t="s">
        <v>169</v>
      </c>
    </row>
    <row r="52" spans="1:10" x14ac:dyDescent="0.25">
      <c r="A52" s="10">
        <v>361821.21149999998</v>
      </c>
      <c r="B52" s="2" t="s">
        <v>69</v>
      </c>
      <c r="C52" s="2" t="s">
        <v>188</v>
      </c>
      <c r="D52" s="3" t="s">
        <v>168</v>
      </c>
      <c r="E52" s="2" t="s">
        <v>153</v>
      </c>
      <c r="F52" s="2" t="s">
        <v>154</v>
      </c>
      <c r="G52" s="2" t="s">
        <v>357</v>
      </c>
      <c r="H52" s="2" t="s">
        <v>155</v>
      </c>
      <c r="I52" s="6">
        <v>21.55</v>
      </c>
      <c r="J52" s="7" t="s">
        <v>169</v>
      </c>
    </row>
    <row r="53" spans="1:10" x14ac:dyDescent="0.25">
      <c r="A53" s="10">
        <v>361821.30209999997</v>
      </c>
      <c r="B53" s="2" t="s">
        <v>69</v>
      </c>
      <c r="C53" s="2" t="s">
        <v>188</v>
      </c>
      <c r="D53" s="3" t="s">
        <v>170</v>
      </c>
      <c r="E53" s="2" t="s">
        <v>153</v>
      </c>
      <c r="F53" s="2" t="s">
        <v>154</v>
      </c>
      <c r="G53" s="2" t="s">
        <v>357</v>
      </c>
      <c r="H53" s="2" t="s">
        <v>155</v>
      </c>
      <c r="I53" s="6">
        <v>42.53</v>
      </c>
      <c r="J53" s="7" t="s">
        <v>169</v>
      </c>
    </row>
    <row r="54" spans="1:10" x14ac:dyDescent="0.25">
      <c r="A54" s="10">
        <v>361822.21149999998</v>
      </c>
      <c r="B54" s="2" t="s">
        <v>70</v>
      </c>
      <c r="C54" s="2" t="s">
        <v>189</v>
      </c>
      <c r="D54" s="3" t="s">
        <v>168</v>
      </c>
      <c r="E54" s="2" t="s">
        <v>153</v>
      </c>
      <c r="F54" s="2" t="s">
        <v>154</v>
      </c>
      <c r="G54" s="2" t="s">
        <v>357</v>
      </c>
      <c r="H54" s="2" t="s">
        <v>155</v>
      </c>
      <c r="I54" s="6">
        <v>21.55</v>
      </c>
      <c r="J54" s="7" t="s">
        <v>169</v>
      </c>
    </row>
    <row r="55" spans="1:10" x14ac:dyDescent="0.25">
      <c r="A55" s="10">
        <v>361822.30209999997</v>
      </c>
      <c r="B55" s="2" t="s">
        <v>70</v>
      </c>
      <c r="C55" s="2" t="s">
        <v>189</v>
      </c>
      <c r="D55" s="3" t="s">
        <v>170</v>
      </c>
      <c r="E55" s="2" t="s">
        <v>153</v>
      </c>
      <c r="F55" s="2" t="s">
        <v>154</v>
      </c>
      <c r="G55" s="2" t="s">
        <v>357</v>
      </c>
      <c r="H55" s="2" t="s">
        <v>155</v>
      </c>
      <c r="I55" s="6">
        <v>42.53</v>
      </c>
      <c r="J55" s="7" t="s">
        <v>169</v>
      </c>
    </row>
    <row r="56" spans="1:10" x14ac:dyDescent="0.25">
      <c r="A56" s="10">
        <v>361823.21149999998</v>
      </c>
      <c r="B56" s="2" t="s">
        <v>71</v>
      </c>
      <c r="C56" s="2" t="s">
        <v>188</v>
      </c>
      <c r="D56" s="3" t="s">
        <v>168</v>
      </c>
      <c r="E56" s="2" t="s">
        <v>153</v>
      </c>
      <c r="F56" s="2" t="s">
        <v>154</v>
      </c>
      <c r="G56" s="2" t="s">
        <v>357</v>
      </c>
      <c r="H56" s="2" t="s">
        <v>155</v>
      </c>
      <c r="I56" s="6">
        <v>21.55</v>
      </c>
      <c r="J56" s="7" t="s">
        <v>169</v>
      </c>
    </row>
    <row r="57" spans="1:10" x14ac:dyDescent="0.25">
      <c r="A57" s="10">
        <v>361823.30209999997</v>
      </c>
      <c r="B57" s="2" t="s">
        <v>71</v>
      </c>
      <c r="C57" s="2" t="s">
        <v>188</v>
      </c>
      <c r="D57" s="3" t="s">
        <v>170</v>
      </c>
      <c r="E57" s="2" t="s">
        <v>153</v>
      </c>
      <c r="F57" s="2" t="s">
        <v>154</v>
      </c>
      <c r="G57" s="2" t="s">
        <v>357</v>
      </c>
      <c r="H57" s="2" t="s">
        <v>155</v>
      </c>
      <c r="I57" s="6">
        <v>42.53</v>
      </c>
      <c r="J57" s="7" t="s">
        <v>169</v>
      </c>
    </row>
    <row r="58" spans="1:10" x14ac:dyDescent="0.25">
      <c r="A58" s="10">
        <v>361824.21149999998</v>
      </c>
      <c r="B58" s="2" t="s">
        <v>72</v>
      </c>
      <c r="C58" s="2" t="s">
        <v>189</v>
      </c>
      <c r="D58" s="3" t="s">
        <v>168</v>
      </c>
      <c r="E58" s="2" t="s">
        <v>153</v>
      </c>
      <c r="F58" s="2" t="s">
        <v>154</v>
      </c>
      <c r="G58" s="2" t="s">
        <v>357</v>
      </c>
      <c r="H58" s="2" t="s">
        <v>155</v>
      </c>
      <c r="I58" s="6">
        <v>21.55</v>
      </c>
      <c r="J58" s="7" t="s">
        <v>169</v>
      </c>
    </row>
    <row r="59" spans="1:10" x14ac:dyDescent="0.25">
      <c r="A59" s="10">
        <v>361824.30209999997</v>
      </c>
      <c r="B59" s="2" t="s">
        <v>72</v>
      </c>
      <c r="C59" s="2" t="s">
        <v>189</v>
      </c>
      <c r="D59" s="3" t="s">
        <v>170</v>
      </c>
      <c r="E59" s="2" t="s">
        <v>153</v>
      </c>
      <c r="F59" s="2" t="s">
        <v>154</v>
      </c>
      <c r="G59" s="2" t="s">
        <v>357</v>
      </c>
      <c r="H59" s="2" t="s">
        <v>155</v>
      </c>
      <c r="I59" s="6">
        <v>42.53</v>
      </c>
      <c r="J59" s="7" t="s">
        <v>169</v>
      </c>
    </row>
    <row r="60" spans="1:10" x14ac:dyDescent="0.25">
      <c r="A60" s="10">
        <v>361825.24180000002</v>
      </c>
      <c r="B60" s="2" t="s">
        <v>58</v>
      </c>
      <c r="C60" s="2" t="s">
        <v>190</v>
      </c>
      <c r="D60" s="3" t="s">
        <v>191</v>
      </c>
      <c r="E60" s="2" t="s">
        <v>153</v>
      </c>
      <c r="F60" s="2" t="s">
        <v>154</v>
      </c>
      <c r="G60" s="2" t="s">
        <v>357</v>
      </c>
      <c r="H60" s="2" t="s">
        <v>155</v>
      </c>
      <c r="I60" s="6">
        <v>28.74</v>
      </c>
      <c r="J60" s="7" t="s">
        <v>169</v>
      </c>
    </row>
    <row r="61" spans="1:10" x14ac:dyDescent="0.25">
      <c r="A61" s="10">
        <v>361825.36239999998</v>
      </c>
      <c r="B61" s="2" t="s">
        <v>58</v>
      </c>
      <c r="C61" s="2" t="s">
        <v>190</v>
      </c>
      <c r="D61" s="3" t="s">
        <v>194</v>
      </c>
      <c r="E61" s="2" t="s">
        <v>153</v>
      </c>
      <c r="F61" s="2" t="s">
        <v>154</v>
      </c>
      <c r="G61" s="2" t="s">
        <v>357</v>
      </c>
      <c r="H61" s="2" t="s">
        <v>155</v>
      </c>
      <c r="I61" s="6">
        <v>51.73</v>
      </c>
      <c r="J61" s="7" t="s">
        <v>169</v>
      </c>
    </row>
    <row r="62" spans="1:10" x14ac:dyDescent="0.25">
      <c r="A62" s="10">
        <v>361826.24180000002</v>
      </c>
      <c r="B62" s="2" t="s">
        <v>59</v>
      </c>
      <c r="C62" s="2" t="s">
        <v>192</v>
      </c>
      <c r="D62" s="3" t="s">
        <v>191</v>
      </c>
      <c r="E62" s="2" t="s">
        <v>153</v>
      </c>
      <c r="F62" s="2" t="s">
        <v>154</v>
      </c>
      <c r="G62" s="2" t="s">
        <v>357</v>
      </c>
      <c r="H62" s="2" t="s">
        <v>155</v>
      </c>
      <c r="I62" s="6">
        <v>28.74</v>
      </c>
      <c r="J62" s="7" t="s">
        <v>169</v>
      </c>
    </row>
    <row r="63" spans="1:10" x14ac:dyDescent="0.25">
      <c r="A63" s="10">
        <v>361826.36239999998</v>
      </c>
      <c r="B63" s="2" t="s">
        <v>59</v>
      </c>
      <c r="C63" s="2" t="s">
        <v>192</v>
      </c>
      <c r="D63" s="3" t="s">
        <v>194</v>
      </c>
      <c r="E63" s="2" t="s">
        <v>153</v>
      </c>
      <c r="F63" s="2" t="s">
        <v>154</v>
      </c>
      <c r="G63" s="2" t="s">
        <v>357</v>
      </c>
      <c r="H63" s="2" t="s">
        <v>155</v>
      </c>
      <c r="I63" s="6">
        <v>51.73</v>
      </c>
      <c r="J63" s="7" t="s">
        <v>169</v>
      </c>
    </row>
    <row r="64" spans="1:10" x14ac:dyDescent="0.25">
      <c r="A64" s="10">
        <v>361827.24180000002</v>
      </c>
      <c r="B64" s="2" t="s">
        <v>60</v>
      </c>
      <c r="C64" s="2" t="s">
        <v>193</v>
      </c>
      <c r="D64" s="3" t="s">
        <v>191</v>
      </c>
      <c r="E64" s="2" t="s">
        <v>153</v>
      </c>
      <c r="F64" s="2" t="s">
        <v>154</v>
      </c>
      <c r="G64" s="2" t="s">
        <v>357</v>
      </c>
      <c r="H64" s="2" t="s">
        <v>155</v>
      </c>
      <c r="I64" s="6">
        <v>28.74</v>
      </c>
      <c r="J64" s="7" t="s">
        <v>169</v>
      </c>
    </row>
    <row r="65" spans="1:10" x14ac:dyDescent="0.25">
      <c r="A65" s="10">
        <v>361827.36239999998</v>
      </c>
      <c r="B65" s="2" t="s">
        <v>60</v>
      </c>
      <c r="C65" s="2" t="s">
        <v>193</v>
      </c>
      <c r="D65" s="3" t="s">
        <v>194</v>
      </c>
      <c r="E65" s="2" t="s">
        <v>153</v>
      </c>
      <c r="F65" s="2" t="s">
        <v>154</v>
      </c>
      <c r="G65" s="2" t="s">
        <v>357</v>
      </c>
      <c r="H65" s="2" t="s">
        <v>155</v>
      </c>
      <c r="I65" s="6">
        <v>51.73</v>
      </c>
      <c r="J65" s="7" t="s">
        <v>169</v>
      </c>
    </row>
    <row r="66" spans="1:10" x14ac:dyDescent="0.25">
      <c r="A66" s="10">
        <v>361828.21149999998</v>
      </c>
      <c r="B66" s="2" t="s">
        <v>73</v>
      </c>
      <c r="C66" s="2" t="s">
        <v>195</v>
      </c>
      <c r="D66" s="3" t="s">
        <v>168</v>
      </c>
      <c r="E66" s="2" t="s">
        <v>153</v>
      </c>
      <c r="F66" s="2" t="s">
        <v>154</v>
      </c>
      <c r="G66" s="2" t="s">
        <v>357</v>
      </c>
      <c r="H66" s="2" t="s">
        <v>155</v>
      </c>
      <c r="I66" s="6">
        <v>19.649999999999999</v>
      </c>
      <c r="J66" s="7" t="s">
        <v>169</v>
      </c>
    </row>
    <row r="67" spans="1:10" x14ac:dyDescent="0.25">
      <c r="A67" s="10">
        <v>361828.30209999997</v>
      </c>
      <c r="B67" s="2" t="s">
        <v>73</v>
      </c>
      <c r="C67" s="2" t="s">
        <v>195</v>
      </c>
      <c r="D67" s="3" t="s">
        <v>170</v>
      </c>
      <c r="E67" s="2" t="s">
        <v>153</v>
      </c>
      <c r="F67" s="2" t="s">
        <v>154</v>
      </c>
      <c r="G67" s="2" t="s">
        <v>357</v>
      </c>
      <c r="H67" s="2" t="s">
        <v>155</v>
      </c>
      <c r="I67" s="6">
        <v>34.369999999999997</v>
      </c>
      <c r="J67" s="7" t="s">
        <v>169</v>
      </c>
    </row>
    <row r="68" spans="1:10" x14ac:dyDescent="0.25">
      <c r="A68" s="10">
        <v>361829.21149999998</v>
      </c>
      <c r="B68" s="2" t="s">
        <v>73</v>
      </c>
      <c r="C68" s="2" t="s">
        <v>196</v>
      </c>
      <c r="D68" s="3" t="s">
        <v>168</v>
      </c>
      <c r="E68" s="2" t="s">
        <v>153</v>
      </c>
      <c r="F68" s="2" t="s">
        <v>154</v>
      </c>
      <c r="G68" s="2" t="s">
        <v>357</v>
      </c>
      <c r="H68" s="2" t="s">
        <v>155</v>
      </c>
      <c r="I68" s="6">
        <v>19.649999999999999</v>
      </c>
      <c r="J68" s="7" t="s">
        <v>169</v>
      </c>
    </row>
    <row r="69" spans="1:10" x14ac:dyDescent="0.25">
      <c r="A69" s="10">
        <v>361829.30209999997</v>
      </c>
      <c r="B69" s="2" t="s">
        <v>73</v>
      </c>
      <c r="C69" s="2" t="s">
        <v>196</v>
      </c>
      <c r="D69" s="3" t="s">
        <v>170</v>
      </c>
      <c r="E69" s="2" t="s">
        <v>153</v>
      </c>
      <c r="F69" s="2" t="s">
        <v>154</v>
      </c>
      <c r="G69" s="2" t="s">
        <v>357</v>
      </c>
      <c r="H69" s="2" t="s">
        <v>155</v>
      </c>
      <c r="I69" s="6">
        <v>34.369999999999997</v>
      </c>
      <c r="J69" s="7" t="s">
        <v>169</v>
      </c>
    </row>
    <row r="70" spans="1:10" x14ac:dyDescent="0.25">
      <c r="A70" s="10">
        <v>361830.21149999998</v>
      </c>
      <c r="B70" s="2" t="s">
        <v>74</v>
      </c>
      <c r="C70" s="2" t="s">
        <v>195</v>
      </c>
      <c r="D70" s="3" t="s">
        <v>168</v>
      </c>
      <c r="E70" s="2" t="s">
        <v>153</v>
      </c>
      <c r="F70" s="2" t="s">
        <v>154</v>
      </c>
      <c r="G70" s="2" t="s">
        <v>357</v>
      </c>
      <c r="H70" s="2" t="s">
        <v>155</v>
      </c>
      <c r="I70" s="6">
        <v>19.649999999999999</v>
      </c>
      <c r="J70" s="7" t="s">
        <v>169</v>
      </c>
    </row>
    <row r="71" spans="1:10" x14ac:dyDescent="0.25">
      <c r="A71" s="10">
        <v>361830.30209999997</v>
      </c>
      <c r="B71" s="2" t="s">
        <v>74</v>
      </c>
      <c r="C71" s="2" t="s">
        <v>195</v>
      </c>
      <c r="D71" s="3" t="s">
        <v>170</v>
      </c>
      <c r="E71" s="2" t="s">
        <v>153</v>
      </c>
      <c r="F71" s="2" t="s">
        <v>154</v>
      </c>
      <c r="G71" s="2" t="s">
        <v>357</v>
      </c>
      <c r="H71" s="2" t="s">
        <v>155</v>
      </c>
      <c r="I71" s="6">
        <v>34.369999999999997</v>
      </c>
      <c r="J71" s="7" t="s">
        <v>169</v>
      </c>
    </row>
    <row r="72" spans="1:10" x14ac:dyDescent="0.25">
      <c r="A72" s="10">
        <v>361831.21149999998</v>
      </c>
      <c r="B72" s="2" t="s">
        <v>74</v>
      </c>
      <c r="C72" s="2" t="s">
        <v>196</v>
      </c>
      <c r="D72" s="3" t="s">
        <v>168</v>
      </c>
      <c r="E72" s="2" t="s">
        <v>153</v>
      </c>
      <c r="F72" s="2" t="s">
        <v>154</v>
      </c>
      <c r="G72" s="2" t="s">
        <v>357</v>
      </c>
      <c r="H72" s="2" t="s">
        <v>155</v>
      </c>
      <c r="I72" s="6">
        <v>19.649999999999999</v>
      </c>
      <c r="J72" s="7" t="s">
        <v>169</v>
      </c>
    </row>
    <row r="73" spans="1:10" x14ac:dyDescent="0.25">
      <c r="A73" s="10">
        <v>361831.30209999997</v>
      </c>
      <c r="B73" s="2" t="s">
        <v>74</v>
      </c>
      <c r="C73" s="2" t="s">
        <v>196</v>
      </c>
      <c r="D73" s="3" t="s">
        <v>170</v>
      </c>
      <c r="E73" s="2" t="s">
        <v>153</v>
      </c>
      <c r="F73" s="2" t="s">
        <v>154</v>
      </c>
      <c r="G73" s="2" t="s">
        <v>357</v>
      </c>
      <c r="H73" s="2" t="s">
        <v>155</v>
      </c>
      <c r="I73" s="6">
        <v>34.369999999999997</v>
      </c>
      <c r="J73" s="7" t="s">
        <v>169</v>
      </c>
    </row>
    <row r="74" spans="1:10" x14ac:dyDescent="0.25">
      <c r="A74" s="10">
        <v>361832.21149999998</v>
      </c>
      <c r="B74" s="2" t="s">
        <v>75</v>
      </c>
      <c r="C74" s="2" t="s">
        <v>195</v>
      </c>
      <c r="D74" s="3" t="s">
        <v>168</v>
      </c>
      <c r="E74" s="2" t="s">
        <v>153</v>
      </c>
      <c r="F74" s="2" t="s">
        <v>154</v>
      </c>
      <c r="G74" s="2" t="s">
        <v>357</v>
      </c>
      <c r="H74" s="2" t="s">
        <v>155</v>
      </c>
      <c r="I74" s="6">
        <v>19.649999999999999</v>
      </c>
      <c r="J74" s="7" t="s">
        <v>169</v>
      </c>
    </row>
    <row r="75" spans="1:10" x14ac:dyDescent="0.25">
      <c r="A75" s="10">
        <v>361832.30209999997</v>
      </c>
      <c r="B75" s="2" t="s">
        <v>75</v>
      </c>
      <c r="C75" s="2" t="s">
        <v>195</v>
      </c>
      <c r="D75" s="3" t="s">
        <v>170</v>
      </c>
      <c r="E75" s="2" t="s">
        <v>153</v>
      </c>
      <c r="F75" s="2" t="s">
        <v>154</v>
      </c>
      <c r="G75" s="2" t="s">
        <v>357</v>
      </c>
      <c r="H75" s="2" t="s">
        <v>155</v>
      </c>
      <c r="I75" s="6">
        <v>34.369999999999997</v>
      </c>
      <c r="J75" s="7" t="s">
        <v>169</v>
      </c>
    </row>
    <row r="76" spans="1:10" x14ac:dyDescent="0.25">
      <c r="A76" s="10">
        <v>361833.21149999998</v>
      </c>
      <c r="B76" s="2" t="s">
        <v>75</v>
      </c>
      <c r="C76" s="2" t="s">
        <v>196</v>
      </c>
      <c r="D76" s="3" t="s">
        <v>168</v>
      </c>
      <c r="E76" s="2" t="s">
        <v>153</v>
      </c>
      <c r="F76" s="2" t="s">
        <v>154</v>
      </c>
      <c r="G76" s="2" t="s">
        <v>357</v>
      </c>
      <c r="H76" s="2" t="s">
        <v>155</v>
      </c>
      <c r="I76" s="6">
        <v>19.649999999999999</v>
      </c>
      <c r="J76" s="7" t="s">
        <v>169</v>
      </c>
    </row>
    <row r="77" spans="1:10" x14ac:dyDescent="0.25">
      <c r="A77" s="10">
        <v>361833.30209999997</v>
      </c>
      <c r="B77" s="2" t="s">
        <v>75</v>
      </c>
      <c r="C77" s="2" t="s">
        <v>196</v>
      </c>
      <c r="D77" s="3" t="s">
        <v>170</v>
      </c>
      <c r="E77" s="2" t="s">
        <v>153</v>
      </c>
      <c r="F77" s="2" t="s">
        <v>154</v>
      </c>
      <c r="G77" s="2" t="s">
        <v>357</v>
      </c>
      <c r="H77" s="2" t="s">
        <v>155</v>
      </c>
      <c r="I77" s="6">
        <v>34.369999999999997</v>
      </c>
      <c r="J77" s="7" t="s">
        <v>169</v>
      </c>
    </row>
    <row r="78" spans="1:10" x14ac:dyDescent="0.25">
      <c r="A78" s="10">
        <v>361834.21149999998</v>
      </c>
      <c r="B78" s="2" t="s">
        <v>76</v>
      </c>
      <c r="C78" s="2" t="s">
        <v>198</v>
      </c>
      <c r="D78" s="3" t="s">
        <v>168</v>
      </c>
      <c r="E78" s="2" t="s">
        <v>153</v>
      </c>
      <c r="F78" s="2" t="s">
        <v>154</v>
      </c>
      <c r="G78" s="2" t="s">
        <v>357</v>
      </c>
      <c r="H78" s="2" t="s">
        <v>155</v>
      </c>
      <c r="I78" s="6">
        <v>19.649999999999999</v>
      </c>
      <c r="J78" s="7" t="s">
        <v>169</v>
      </c>
    </row>
    <row r="79" spans="1:10" x14ac:dyDescent="0.25">
      <c r="A79" s="10">
        <v>361834.30209999997</v>
      </c>
      <c r="B79" s="2" t="s">
        <v>76</v>
      </c>
      <c r="C79" s="2" t="s">
        <v>198</v>
      </c>
      <c r="D79" s="3" t="s">
        <v>170</v>
      </c>
      <c r="E79" s="2" t="s">
        <v>153</v>
      </c>
      <c r="F79" s="2" t="s">
        <v>154</v>
      </c>
      <c r="G79" s="2" t="s">
        <v>357</v>
      </c>
      <c r="H79" s="2" t="s">
        <v>155</v>
      </c>
      <c r="I79" s="6">
        <v>34.369999999999997</v>
      </c>
      <c r="J79" s="7" t="s">
        <v>169</v>
      </c>
    </row>
    <row r="80" spans="1:10" x14ac:dyDescent="0.25">
      <c r="A80" s="10">
        <v>361835.21149999998</v>
      </c>
      <c r="B80" s="2" t="s">
        <v>76</v>
      </c>
      <c r="C80" s="2" t="s">
        <v>197</v>
      </c>
      <c r="D80" s="3" t="s">
        <v>168</v>
      </c>
      <c r="E80" s="2" t="s">
        <v>153</v>
      </c>
      <c r="F80" s="2" t="s">
        <v>154</v>
      </c>
      <c r="G80" s="2" t="s">
        <v>357</v>
      </c>
      <c r="H80" s="2" t="s">
        <v>155</v>
      </c>
      <c r="I80" s="6">
        <v>19.649999999999999</v>
      </c>
      <c r="J80" s="7" t="s">
        <v>169</v>
      </c>
    </row>
    <row r="81" spans="1:10" x14ac:dyDescent="0.25">
      <c r="A81" s="10">
        <v>361835.30209999997</v>
      </c>
      <c r="B81" s="2" t="s">
        <v>76</v>
      </c>
      <c r="C81" s="2" t="s">
        <v>197</v>
      </c>
      <c r="D81" s="3" t="s">
        <v>170</v>
      </c>
      <c r="E81" s="2" t="s">
        <v>153</v>
      </c>
      <c r="F81" s="2" t="s">
        <v>154</v>
      </c>
      <c r="G81" s="2" t="s">
        <v>357</v>
      </c>
      <c r="H81" s="2" t="s">
        <v>155</v>
      </c>
      <c r="I81" s="6">
        <v>34.369999999999997</v>
      </c>
      <c r="J81" s="7" t="s">
        <v>169</v>
      </c>
    </row>
    <row r="82" spans="1:10" x14ac:dyDescent="0.25">
      <c r="A82" s="10">
        <v>361836.21149999998</v>
      </c>
      <c r="B82" s="2" t="s">
        <v>77</v>
      </c>
      <c r="C82" s="2" t="s">
        <v>200</v>
      </c>
      <c r="D82" s="3" t="s">
        <v>168</v>
      </c>
      <c r="E82" s="2" t="s">
        <v>153</v>
      </c>
      <c r="F82" s="2" t="s">
        <v>154</v>
      </c>
      <c r="G82" s="2" t="s">
        <v>357</v>
      </c>
      <c r="H82" s="2" t="s">
        <v>155</v>
      </c>
      <c r="I82" s="6">
        <v>19.649999999999999</v>
      </c>
      <c r="J82" s="7" t="s">
        <v>169</v>
      </c>
    </row>
    <row r="83" spans="1:10" x14ac:dyDescent="0.25">
      <c r="A83" s="10">
        <v>361836.30209999997</v>
      </c>
      <c r="B83" s="2" t="s">
        <v>77</v>
      </c>
      <c r="C83" s="2" t="s">
        <v>200</v>
      </c>
      <c r="D83" s="3" t="s">
        <v>170</v>
      </c>
      <c r="E83" s="2" t="s">
        <v>153</v>
      </c>
      <c r="F83" s="2" t="s">
        <v>154</v>
      </c>
      <c r="G83" s="2" t="s">
        <v>357</v>
      </c>
      <c r="H83" s="2" t="s">
        <v>155</v>
      </c>
      <c r="I83" s="6">
        <v>34.369999999999997</v>
      </c>
      <c r="J83" s="7" t="s">
        <v>169</v>
      </c>
    </row>
    <row r="84" spans="1:10" x14ac:dyDescent="0.25">
      <c r="A84" s="10">
        <v>361837.21149999998</v>
      </c>
      <c r="B84" s="2" t="s">
        <v>77</v>
      </c>
      <c r="C84" s="2" t="s">
        <v>199</v>
      </c>
      <c r="D84" s="3" t="s">
        <v>168</v>
      </c>
      <c r="E84" s="2" t="s">
        <v>153</v>
      </c>
      <c r="F84" s="2" t="s">
        <v>154</v>
      </c>
      <c r="G84" s="2" t="s">
        <v>357</v>
      </c>
      <c r="H84" s="2" t="s">
        <v>155</v>
      </c>
      <c r="I84" s="6">
        <v>19.649999999999999</v>
      </c>
      <c r="J84" s="7" t="s">
        <v>169</v>
      </c>
    </row>
    <row r="85" spans="1:10" x14ac:dyDescent="0.25">
      <c r="A85" s="10">
        <v>361837.30209999997</v>
      </c>
      <c r="B85" s="2" t="s">
        <v>77</v>
      </c>
      <c r="C85" s="2" t="s">
        <v>199</v>
      </c>
      <c r="D85" s="3" t="s">
        <v>170</v>
      </c>
      <c r="E85" s="2" t="s">
        <v>153</v>
      </c>
      <c r="F85" s="2" t="s">
        <v>154</v>
      </c>
      <c r="G85" s="2" t="s">
        <v>357</v>
      </c>
      <c r="H85" s="2" t="s">
        <v>155</v>
      </c>
      <c r="I85" s="6">
        <v>34.369999999999997</v>
      </c>
      <c r="J85" s="7" t="s">
        <v>169</v>
      </c>
    </row>
    <row r="86" spans="1:10" x14ac:dyDescent="0.25">
      <c r="A86" s="10">
        <v>361838.21149999998</v>
      </c>
      <c r="B86" s="2" t="s">
        <v>78</v>
      </c>
      <c r="C86" s="2" t="s">
        <v>201</v>
      </c>
      <c r="D86" s="3" t="s">
        <v>168</v>
      </c>
      <c r="E86" s="2" t="s">
        <v>153</v>
      </c>
      <c r="F86" s="2" t="s">
        <v>154</v>
      </c>
      <c r="G86" s="2" t="s">
        <v>357</v>
      </c>
      <c r="H86" s="2" t="s">
        <v>155</v>
      </c>
      <c r="I86" s="6">
        <v>19.649999999999999</v>
      </c>
      <c r="J86" s="7" t="s">
        <v>169</v>
      </c>
    </row>
    <row r="87" spans="1:10" x14ac:dyDescent="0.25">
      <c r="A87" s="10">
        <v>361838.30209999997</v>
      </c>
      <c r="B87" s="2" t="s">
        <v>78</v>
      </c>
      <c r="C87" s="2" t="s">
        <v>201</v>
      </c>
      <c r="D87" s="3" t="s">
        <v>170</v>
      </c>
      <c r="E87" s="2" t="s">
        <v>153</v>
      </c>
      <c r="F87" s="2" t="s">
        <v>154</v>
      </c>
      <c r="G87" s="2" t="s">
        <v>357</v>
      </c>
      <c r="H87" s="2" t="s">
        <v>155</v>
      </c>
      <c r="I87" s="6">
        <v>34.369999999999997</v>
      </c>
      <c r="J87" s="7" t="s">
        <v>169</v>
      </c>
    </row>
    <row r="88" spans="1:10" x14ac:dyDescent="0.25">
      <c r="A88" s="10">
        <v>361839.21149999998</v>
      </c>
      <c r="B88" s="2" t="s">
        <v>78</v>
      </c>
      <c r="C88" s="2" t="s">
        <v>202</v>
      </c>
      <c r="D88" s="3" t="s">
        <v>168</v>
      </c>
      <c r="E88" s="2" t="s">
        <v>153</v>
      </c>
      <c r="F88" s="2" t="s">
        <v>154</v>
      </c>
      <c r="G88" s="2" t="s">
        <v>357</v>
      </c>
      <c r="H88" s="2" t="s">
        <v>155</v>
      </c>
      <c r="I88" s="6">
        <v>19.649999999999999</v>
      </c>
      <c r="J88" s="7" t="s">
        <v>169</v>
      </c>
    </row>
    <row r="89" spans="1:10" x14ac:dyDescent="0.25">
      <c r="A89" s="10">
        <v>361839.30209999997</v>
      </c>
      <c r="B89" s="2" t="s">
        <v>78</v>
      </c>
      <c r="C89" s="2" t="s">
        <v>202</v>
      </c>
      <c r="D89" s="3" t="s">
        <v>170</v>
      </c>
      <c r="E89" s="2" t="s">
        <v>153</v>
      </c>
      <c r="F89" s="2" t="s">
        <v>154</v>
      </c>
      <c r="G89" s="2" t="s">
        <v>357</v>
      </c>
      <c r="H89" s="2" t="s">
        <v>155</v>
      </c>
      <c r="I89" s="6">
        <v>34.369999999999997</v>
      </c>
      <c r="J89" s="7" t="s">
        <v>169</v>
      </c>
    </row>
    <row r="90" spans="1:10" x14ac:dyDescent="0.25">
      <c r="A90" s="10">
        <v>361840.21149999998</v>
      </c>
      <c r="B90" s="2" t="s">
        <v>79</v>
      </c>
      <c r="C90" s="2" t="s">
        <v>205</v>
      </c>
      <c r="D90" s="3" t="s">
        <v>168</v>
      </c>
      <c r="E90" s="2" t="s">
        <v>153</v>
      </c>
      <c r="F90" s="2" t="s">
        <v>154</v>
      </c>
      <c r="G90" s="2" t="s">
        <v>357</v>
      </c>
      <c r="H90" s="2" t="s">
        <v>155</v>
      </c>
      <c r="I90" s="6">
        <v>19.649999999999999</v>
      </c>
      <c r="J90" s="7" t="s">
        <v>169</v>
      </c>
    </row>
    <row r="91" spans="1:10" x14ac:dyDescent="0.25">
      <c r="A91" s="10">
        <v>361840.30209999997</v>
      </c>
      <c r="B91" s="2" t="s">
        <v>79</v>
      </c>
      <c r="C91" s="2" t="s">
        <v>205</v>
      </c>
      <c r="D91" s="3" t="s">
        <v>170</v>
      </c>
      <c r="E91" s="2" t="s">
        <v>153</v>
      </c>
      <c r="F91" s="2" t="s">
        <v>154</v>
      </c>
      <c r="G91" s="2" t="s">
        <v>357</v>
      </c>
      <c r="H91" s="2" t="s">
        <v>155</v>
      </c>
      <c r="I91" s="6">
        <v>34.369999999999997</v>
      </c>
      <c r="J91" s="7" t="s">
        <v>169</v>
      </c>
    </row>
    <row r="92" spans="1:10" x14ac:dyDescent="0.25">
      <c r="A92" s="10">
        <v>361841.21149999998</v>
      </c>
      <c r="B92" s="2" t="s">
        <v>79</v>
      </c>
      <c r="C92" s="2" t="s">
        <v>206</v>
      </c>
      <c r="D92" s="3" t="s">
        <v>168</v>
      </c>
      <c r="E92" s="2" t="s">
        <v>153</v>
      </c>
      <c r="F92" s="2" t="s">
        <v>154</v>
      </c>
      <c r="G92" s="2" t="s">
        <v>357</v>
      </c>
      <c r="H92" s="2" t="s">
        <v>155</v>
      </c>
      <c r="I92" s="6">
        <v>19.649999999999999</v>
      </c>
      <c r="J92" s="7" t="s">
        <v>169</v>
      </c>
    </row>
    <row r="93" spans="1:10" x14ac:dyDescent="0.25">
      <c r="A93" s="10">
        <v>361841.30209999997</v>
      </c>
      <c r="B93" s="2" t="s">
        <v>79</v>
      </c>
      <c r="C93" s="2" t="s">
        <v>206</v>
      </c>
      <c r="D93" s="3" t="s">
        <v>170</v>
      </c>
      <c r="E93" s="2" t="s">
        <v>153</v>
      </c>
      <c r="F93" s="2" t="s">
        <v>154</v>
      </c>
      <c r="G93" s="2" t="s">
        <v>357</v>
      </c>
      <c r="H93" s="2" t="s">
        <v>155</v>
      </c>
      <c r="I93" s="6">
        <v>34.369999999999997</v>
      </c>
      <c r="J93" s="7" t="s">
        <v>169</v>
      </c>
    </row>
    <row r="94" spans="1:10" x14ac:dyDescent="0.25">
      <c r="A94" s="10">
        <v>361842.21149999998</v>
      </c>
      <c r="B94" s="2" t="s">
        <v>79</v>
      </c>
      <c r="C94" s="2" t="s">
        <v>203</v>
      </c>
      <c r="D94" s="3" t="s">
        <v>168</v>
      </c>
      <c r="E94" s="2" t="s">
        <v>153</v>
      </c>
      <c r="F94" s="2" t="s">
        <v>154</v>
      </c>
      <c r="G94" s="2" t="s">
        <v>357</v>
      </c>
      <c r="H94" s="2" t="s">
        <v>155</v>
      </c>
      <c r="I94" s="6">
        <v>19.649999999999999</v>
      </c>
      <c r="J94" s="7" t="s">
        <v>169</v>
      </c>
    </row>
    <row r="95" spans="1:10" x14ac:dyDescent="0.25">
      <c r="A95" s="10">
        <v>361842.30209999997</v>
      </c>
      <c r="B95" s="2" t="s">
        <v>79</v>
      </c>
      <c r="C95" s="2" t="s">
        <v>203</v>
      </c>
      <c r="D95" s="3" t="s">
        <v>170</v>
      </c>
      <c r="E95" s="2" t="s">
        <v>153</v>
      </c>
      <c r="F95" s="2" t="s">
        <v>154</v>
      </c>
      <c r="G95" s="2" t="s">
        <v>357</v>
      </c>
      <c r="H95" s="2" t="s">
        <v>155</v>
      </c>
      <c r="I95" s="6">
        <v>34.369999999999997</v>
      </c>
      <c r="J95" s="7" t="s">
        <v>169</v>
      </c>
    </row>
    <row r="96" spans="1:10" x14ac:dyDescent="0.25">
      <c r="A96" s="10">
        <v>361843.21149999998</v>
      </c>
      <c r="B96" s="2" t="s">
        <v>79</v>
      </c>
      <c r="C96" s="2" t="s">
        <v>204</v>
      </c>
      <c r="D96" s="3" t="s">
        <v>168</v>
      </c>
      <c r="E96" s="2" t="s">
        <v>153</v>
      </c>
      <c r="F96" s="2" t="s">
        <v>154</v>
      </c>
      <c r="G96" s="2" t="s">
        <v>357</v>
      </c>
      <c r="H96" s="2" t="s">
        <v>155</v>
      </c>
      <c r="I96" s="6">
        <v>19.649999999999999</v>
      </c>
      <c r="J96" s="7" t="s">
        <v>169</v>
      </c>
    </row>
    <row r="97" spans="1:10" x14ac:dyDescent="0.25">
      <c r="A97" s="10">
        <v>361843.30209999997</v>
      </c>
      <c r="B97" s="2" t="s">
        <v>79</v>
      </c>
      <c r="C97" s="2" t="s">
        <v>204</v>
      </c>
      <c r="D97" s="3" t="s">
        <v>170</v>
      </c>
      <c r="E97" s="2" t="s">
        <v>153</v>
      </c>
      <c r="F97" s="2" t="s">
        <v>154</v>
      </c>
      <c r="G97" s="2" t="s">
        <v>357</v>
      </c>
      <c r="H97" s="2" t="s">
        <v>155</v>
      </c>
      <c r="I97" s="6">
        <v>34.369999999999997</v>
      </c>
      <c r="J97" s="7" t="s">
        <v>169</v>
      </c>
    </row>
    <row r="98" spans="1:10" x14ac:dyDescent="0.25">
      <c r="A98" s="10">
        <v>361844.21149999998</v>
      </c>
      <c r="B98" s="2" t="s">
        <v>80</v>
      </c>
      <c r="C98" s="2" t="s">
        <v>205</v>
      </c>
      <c r="D98" s="3" t="s">
        <v>168</v>
      </c>
      <c r="E98" s="2" t="s">
        <v>153</v>
      </c>
      <c r="F98" s="2" t="s">
        <v>154</v>
      </c>
      <c r="G98" s="2" t="s">
        <v>357</v>
      </c>
      <c r="H98" s="2" t="s">
        <v>155</v>
      </c>
      <c r="I98" s="6">
        <v>19.649999999999999</v>
      </c>
      <c r="J98" s="7" t="s">
        <v>169</v>
      </c>
    </row>
    <row r="99" spans="1:10" x14ac:dyDescent="0.25">
      <c r="A99" s="10">
        <v>361844.30209999997</v>
      </c>
      <c r="B99" s="2" t="s">
        <v>80</v>
      </c>
      <c r="C99" s="2" t="s">
        <v>205</v>
      </c>
      <c r="D99" s="3" t="s">
        <v>170</v>
      </c>
      <c r="E99" s="2" t="s">
        <v>153</v>
      </c>
      <c r="F99" s="2" t="s">
        <v>154</v>
      </c>
      <c r="G99" s="2" t="s">
        <v>357</v>
      </c>
      <c r="H99" s="2" t="s">
        <v>155</v>
      </c>
      <c r="I99" s="6">
        <v>34.369999999999997</v>
      </c>
      <c r="J99" s="7" t="s">
        <v>169</v>
      </c>
    </row>
    <row r="100" spans="1:10" x14ac:dyDescent="0.25">
      <c r="A100" s="10">
        <v>361845.21149999998</v>
      </c>
      <c r="B100" s="2" t="s">
        <v>80</v>
      </c>
      <c r="C100" s="2" t="s">
        <v>206</v>
      </c>
      <c r="D100" s="3" t="s">
        <v>168</v>
      </c>
      <c r="E100" s="2" t="s">
        <v>153</v>
      </c>
      <c r="F100" s="2" t="s">
        <v>154</v>
      </c>
      <c r="G100" s="2" t="s">
        <v>357</v>
      </c>
      <c r="H100" s="2" t="s">
        <v>155</v>
      </c>
      <c r="I100" s="6">
        <v>19.649999999999999</v>
      </c>
      <c r="J100" s="7" t="s">
        <v>169</v>
      </c>
    </row>
    <row r="101" spans="1:10" x14ac:dyDescent="0.25">
      <c r="A101" s="10">
        <v>361845.30209999997</v>
      </c>
      <c r="B101" s="2" t="s">
        <v>80</v>
      </c>
      <c r="C101" s="2" t="s">
        <v>206</v>
      </c>
      <c r="D101" s="3" t="s">
        <v>170</v>
      </c>
      <c r="E101" s="2" t="s">
        <v>153</v>
      </c>
      <c r="F101" s="2" t="s">
        <v>154</v>
      </c>
      <c r="G101" s="2" t="s">
        <v>357</v>
      </c>
      <c r="H101" s="2" t="s">
        <v>155</v>
      </c>
      <c r="I101" s="6">
        <v>34.369999999999997</v>
      </c>
      <c r="J101" s="7" t="s">
        <v>169</v>
      </c>
    </row>
    <row r="102" spans="1:10" x14ac:dyDescent="0.25">
      <c r="A102" s="10">
        <v>361846.21149999998</v>
      </c>
      <c r="B102" s="2" t="s">
        <v>80</v>
      </c>
      <c r="C102" s="2" t="s">
        <v>203</v>
      </c>
      <c r="D102" s="3" t="s">
        <v>168</v>
      </c>
      <c r="E102" s="2" t="s">
        <v>153</v>
      </c>
      <c r="F102" s="2" t="s">
        <v>154</v>
      </c>
      <c r="G102" s="2" t="s">
        <v>357</v>
      </c>
      <c r="H102" s="2" t="s">
        <v>155</v>
      </c>
      <c r="I102" s="6">
        <v>19.649999999999999</v>
      </c>
      <c r="J102" s="7" t="s">
        <v>169</v>
      </c>
    </row>
    <row r="103" spans="1:10" x14ac:dyDescent="0.25">
      <c r="A103" s="10">
        <v>361846.30209999997</v>
      </c>
      <c r="B103" s="2" t="s">
        <v>80</v>
      </c>
      <c r="C103" s="2" t="s">
        <v>203</v>
      </c>
      <c r="D103" s="3" t="s">
        <v>170</v>
      </c>
      <c r="E103" s="2" t="s">
        <v>153</v>
      </c>
      <c r="F103" s="2" t="s">
        <v>154</v>
      </c>
      <c r="G103" s="2" t="s">
        <v>357</v>
      </c>
      <c r="H103" s="2" t="s">
        <v>155</v>
      </c>
      <c r="I103" s="6">
        <v>34.369999999999997</v>
      </c>
      <c r="J103" s="7" t="s">
        <v>169</v>
      </c>
    </row>
    <row r="104" spans="1:10" x14ac:dyDescent="0.25">
      <c r="A104" s="10">
        <v>361847.21149999998</v>
      </c>
      <c r="B104" s="2" t="s">
        <v>80</v>
      </c>
      <c r="C104" s="2" t="s">
        <v>204</v>
      </c>
      <c r="D104" s="3" t="s">
        <v>168</v>
      </c>
      <c r="E104" s="2" t="s">
        <v>153</v>
      </c>
      <c r="F104" s="2" t="s">
        <v>154</v>
      </c>
      <c r="G104" s="2" t="s">
        <v>357</v>
      </c>
      <c r="H104" s="2" t="s">
        <v>155</v>
      </c>
      <c r="I104" s="6">
        <v>19.649999999999999</v>
      </c>
      <c r="J104" s="7" t="s">
        <v>169</v>
      </c>
    </row>
    <row r="105" spans="1:10" x14ac:dyDescent="0.25">
      <c r="A105" s="10">
        <v>361847.30209999997</v>
      </c>
      <c r="B105" s="2" t="s">
        <v>80</v>
      </c>
      <c r="C105" s="2" t="s">
        <v>204</v>
      </c>
      <c r="D105" s="3" t="s">
        <v>170</v>
      </c>
      <c r="E105" s="2" t="s">
        <v>153</v>
      </c>
      <c r="F105" s="2" t="s">
        <v>154</v>
      </c>
      <c r="G105" s="2" t="s">
        <v>357</v>
      </c>
      <c r="H105" s="2" t="s">
        <v>155</v>
      </c>
      <c r="I105" s="6">
        <v>34.369999999999997</v>
      </c>
      <c r="J105" s="7" t="s">
        <v>169</v>
      </c>
    </row>
    <row r="106" spans="1:10" x14ac:dyDescent="0.25">
      <c r="A106" s="10">
        <v>361848.36239999998</v>
      </c>
      <c r="B106" s="2" t="s">
        <v>63</v>
      </c>
      <c r="C106" s="2" t="s">
        <v>312</v>
      </c>
      <c r="D106" s="3" t="s">
        <v>194</v>
      </c>
      <c r="E106" s="2" t="s">
        <v>153</v>
      </c>
      <c r="F106" s="2" t="s">
        <v>154</v>
      </c>
      <c r="G106" s="2" t="s">
        <v>357</v>
      </c>
      <c r="H106" s="2" t="s">
        <v>155</v>
      </c>
      <c r="I106" s="6">
        <v>52.88</v>
      </c>
      <c r="J106" s="7">
        <v>31726</v>
      </c>
    </row>
    <row r="107" spans="1:10" x14ac:dyDescent="0.25">
      <c r="A107" s="10">
        <v>361849.24239999999</v>
      </c>
      <c r="B107" s="2" t="s">
        <v>32</v>
      </c>
      <c r="C107" s="2" t="s">
        <v>262</v>
      </c>
      <c r="D107" s="3" t="s">
        <v>218</v>
      </c>
      <c r="E107" s="2" t="s">
        <v>153</v>
      </c>
      <c r="F107" s="2" t="s">
        <v>154</v>
      </c>
      <c r="G107" s="2" t="s">
        <v>357</v>
      </c>
      <c r="H107" s="2" t="s">
        <v>155</v>
      </c>
      <c r="I107" s="6">
        <v>35.64</v>
      </c>
      <c r="J107" s="7">
        <v>45646</v>
      </c>
    </row>
    <row r="108" spans="1:10" x14ac:dyDescent="0.25">
      <c r="A108" s="10">
        <v>361850.24180000002</v>
      </c>
      <c r="B108" s="2" t="s">
        <v>32</v>
      </c>
      <c r="C108" s="2" t="s">
        <v>263</v>
      </c>
      <c r="D108" s="3" t="s">
        <v>191</v>
      </c>
      <c r="E108" s="2" t="s">
        <v>153</v>
      </c>
      <c r="F108" s="2" t="s">
        <v>154</v>
      </c>
      <c r="G108" s="2" t="s">
        <v>357</v>
      </c>
      <c r="H108" s="2" t="s">
        <v>155</v>
      </c>
      <c r="I108" s="6">
        <v>28.74</v>
      </c>
      <c r="J108" s="7">
        <v>45646</v>
      </c>
    </row>
    <row r="109" spans="1:10" x14ac:dyDescent="0.25">
      <c r="A109" s="10">
        <v>361851.24180000002</v>
      </c>
      <c r="B109" s="2" t="s">
        <v>82</v>
      </c>
      <c r="C109" s="2" t="s">
        <v>313</v>
      </c>
      <c r="D109" s="3" t="s">
        <v>191</v>
      </c>
      <c r="E109" s="2" t="s">
        <v>153</v>
      </c>
      <c r="F109" s="2" t="s">
        <v>154</v>
      </c>
      <c r="G109" s="2" t="s">
        <v>357</v>
      </c>
      <c r="H109" s="2" t="s">
        <v>155</v>
      </c>
      <c r="I109" s="6">
        <v>29.89</v>
      </c>
      <c r="J109" s="7">
        <v>31443</v>
      </c>
    </row>
    <row r="110" spans="1:10" x14ac:dyDescent="0.25">
      <c r="A110" s="10">
        <v>361851.30200000003</v>
      </c>
      <c r="B110" s="2" t="s">
        <v>82</v>
      </c>
      <c r="C110" s="2" t="s">
        <v>313</v>
      </c>
      <c r="D110" s="3" t="s">
        <v>314</v>
      </c>
      <c r="E110" s="2" t="s">
        <v>153</v>
      </c>
      <c r="F110" s="2" t="s">
        <v>154</v>
      </c>
      <c r="G110" s="2" t="s">
        <v>357</v>
      </c>
      <c r="H110" s="2" t="s">
        <v>155</v>
      </c>
      <c r="I110" s="6">
        <v>43.11</v>
      </c>
      <c r="J110" s="7">
        <v>31443</v>
      </c>
    </row>
    <row r="111" spans="1:10" x14ac:dyDescent="0.25">
      <c r="A111" s="10">
        <v>361852.24089999998</v>
      </c>
      <c r="B111" s="2" t="s">
        <v>148</v>
      </c>
      <c r="C111" s="2" t="s">
        <v>264</v>
      </c>
      <c r="D111" s="3" t="s">
        <v>265</v>
      </c>
      <c r="E111" s="2" t="s">
        <v>153</v>
      </c>
      <c r="F111" s="2" t="s">
        <v>154</v>
      </c>
      <c r="G111" s="2" t="s">
        <v>357</v>
      </c>
      <c r="H111" s="2" t="s">
        <v>155</v>
      </c>
      <c r="I111" s="6">
        <v>13.79</v>
      </c>
      <c r="J111" s="7">
        <v>45646</v>
      </c>
    </row>
    <row r="112" spans="1:10" x14ac:dyDescent="0.25">
      <c r="A112" s="10">
        <v>361853.24180000002</v>
      </c>
      <c r="B112" s="2" t="s">
        <v>83</v>
      </c>
      <c r="C112" s="2" t="s">
        <v>315</v>
      </c>
      <c r="D112" s="3" t="s">
        <v>191</v>
      </c>
      <c r="E112" s="2" t="s">
        <v>153</v>
      </c>
      <c r="F112" s="2" t="s">
        <v>154</v>
      </c>
      <c r="G112" s="2" t="s">
        <v>357</v>
      </c>
      <c r="H112" s="2" t="s">
        <v>155</v>
      </c>
      <c r="I112" s="6">
        <v>28.74</v>
      </c>
      <c r="J112" s="7">
        <v>31443</v>
      </c>
    </row>
    <row r="113" spans="1:10" x14ac:dyDescent="0.25">
      <c r="A113" s="10">
        <v>361853.30200000003</v>
      </c>
      <c r="B113" s="2" t="s">
        <v>83</v>
      </c>
      <c r="C113" s="2" t="s">
        <v>315</v>
      </c>
      <c r="D113" s="3" t="s">
        <v>314</v>
      </c>
      <c r="E113" s="2" t="s">
        <v>153</v>
      </c>
      <c r="F113" s="2" t="s">
        <v>154</v>
      </c>
      <c r="G113" s="2" t="s">
        <v>357</v>
      </c>
      <c r="H113" s="2" t="s">
        <v>155</v>
      </c>
      <c r="I113" s="6">
        <v>43.11</v>
      </c>
      <c r="J113" s="7">
        <v>31443</v>
      </c>
    </row>
    <row r="114" spans="1:10" x14ac:dyDescent="0.25">
      <c r="A114" s="10">
        <v>361854.24180000002</v>
      </c>
      <c r="B114" s="2" t="s">
        <v>84</v>
      </c>
      <c r="C114" s="2" t="s">
        <v>316</v>
      </c>
      <c r="D114" s="3" t="s">
        <v>191</v>
      </c>
      <c r="E114" s="2" t="s">
        <v>153</v>
      </c>
      <c r="F114" s="2" t="s">
        <v>154</v>
      </c>
      <c r="G114" s="2" t="s">
        <v>357</v>
      </c>
      <c r="H114" s="2" t="s">
        <v>155</v>
      </c>
      <c r="I114" s="6">
        <v>29.89</v>
      </c>
      <c r="J114" s="7">
        <v>31443</v>
      </c>
    </row>
    <row r="115" spans="1:10" x14ac:dyDescent="0.25">
      <c r="A115" s="10">
        <v>361854.30200000003</v>
      </c>
      <c r="B115" s="2" t="s">
        <v>84</v>
      </c>
      <c r="C115" s="2" t="s">
        <v>316</v>
      </c>
      <c r="D115" s="3" t="s">
        <v>314</v>
      </c>
      <c r="E115" s="2" t="s">
        <v>153</v>
      </c>
      <c r="F115" s="2" t="s">
        <v>154</v>
      </c>
      <c r="G115" s="2" t="s">
        <v>357</v>
      </c>
      <c r="H115" s="2" t="s">
        <v>155</v>
      </c>
      <c r="I115" s="6">
        <v>43.11</v>
      </c>
      <c r="J115" s="7">
        <v>31443</v>
      </c>
    </row>
    <row r="116" spans="1:10" x14ac:dyDescent="0.25">
      <c r="A116" s="10">
        <v>361855.24180000002</v>
      </c>
      <c r="B116" s="2" t="s">
        <v>85</v>
      </c>
      <c r="C116" s="2" t="s">
        <v>317</v>
      </c>
      <c r="D116" s="3" t="s">
        <v>191</v>
      </c>
      <c r="E116" s="2" t="s">
        <v>153</v>
      </c>
      <c r="F116" s="2" t="s">
        <v>154</v>
      </c>
      <c r="G116" s="2" t="s">
        <v>357</v>
      </c>
      <c r="H116" s="2" t="s">
        <v>155</v>
      </c>
      <c r="I116" s="6">
        <v>28.74</v>
      </c>
      <c r="J116" s="7">
        <v>31443</v>
      </c>
    </row>
    <row r="117" spans="1:10" x14ac:dyDescent="0.25">
      <c r="A117" s="10">
        <v>361855.30200000003</v>
      </c>
      <c r="B117" s="2" t="s">
        <v>85</v>
      </c>
      <c r="C117" s="2" t="s">
        <v>317</v>
      </c>
      <c r="D117" s="3" t="s">
        <v>314</v>
      </c>
      <c r="E117" s="2" t="s">
        <v>153</v>
      </c>
      <c r="F117" s="2" t="s">
        <v>154</v>
      </c>
      <c r="G117" s="2" t="s">
        <v>357</v>
      </c>
      <c r="H117" s="2" t="s">
        <v>155</v>
      </c>
      <c r="I117" s="6">
        <v>43.11</v>
      </c>
      <c r="J117" s="7">
        <v>31443</v>
      </c>
    </row>
    <row r="118" spans="1:10" x14ac:dyDescent="0.25">
      <c r="A118" s="10">
        <v>361856.24359999999</v>
      </c>
      <c r="B118" s="2" t="s">
        <v>29</v>
      </c>
      <c r="C118" s="2" t="s">
        <v>348</v>
      </c>
      <c r="D118" s="3" t="s">
        <v>215</v>
      </c>
      <c r="E118" s="2" t="s">
        <v>153</v>
      </c>
      <c r="F118" s="2" t="s">
        <v>154</v>
      </c>
      <c r="G118" s="2" t="s">
        <v>357</v>
      </c>
      <c r="H118" s="2" t="s">
        <v>155</v>
      </c>
      <c r="I118" s="6">
        <v>51.73</v>
      </c>
      <c r="J118" s="7">
        <v>45646</v>
      </c>
    </row>
    <row r="119" spans="1:10" x14ac:dyDescent="0.25">
      <c r="A119" s="10">
        <v>361857.24300000002</v>
      </c>
      <c r="B119" s="2" t="s">
        <v>30</v>
      </c>
      <c r="C119" s="2" t="s">
        <v>261</v>
      </c>
      <c r="D119" s="3" t="s">
        <v>220</v>
      </c>
      <c r="E119" s="2" t="s">
        <v>153</v>
      </c>
      <c r="F119" s="2" t="s">
        <v>154</v>
      </c>
      <c r="G119" s="2" t="s">
        <v>357</v>
      </c>
      <c r="H119" s="2" t="s">
        <v>155</v>
      </c>
      <c r="I119" s="6">
        <v>43.69</v>
      </c>
      <c r="J119" s="7">
        <v>45646</v>
      </c>
    </row>
    <row r="120" spans="1:10" x14ac:dyDescent="0.25">
      <c r="A120" s="10">
        <v>361858.24180000002</v>
      </c>
      <c r="B120" s="2" t="s">
        <v>108</v>
      </c>
      <c r="C120" s="2" t="s">
        <v>229</v>
      </c>
      <c r="D120" s="3" t="s">
        <v>191</v>
      </c>
      <c r="E120" s="2" t="s">
        <v>153</v>
      </c>
      <c r="F120" s="2" t="s">
        <v>154</v>
      </c>
      <c r="G120" s="2" t="s">
        <v>357</v>
      </c>
      <c r="H120" s="2" t="s">
        <v>155</v>
      </c>
      <c r="I120" s="6">
        <v>29.89</v>
      </c>
      <c r="J120" s="7">
        <v>45646</v>
      </c>
    </row>
    <row r="121" spans="1:10" x14ac:dyDescent="0.25">
      <c r="A121" s="10">
        <v>361859.24300000002</v>
      </c>
      <c r="B121" s="2" t="s">
        <v>33</v>
      </c>
      <c r="C121" s="2" t="s">
        <v>266</v>
      </c>
      <c r="D121" s="3" t="s">
        <v>220</v>
      </c>
      <c r="E121" s="2" t="s">
        <v>153</v>
      </c>
      <c r="F121" s="2" t="s">
        <v>154</v>
      </c>
      <c r="G121" s="2" t="s">
        <v>357</v>
      </c>
      <c r="H121" s="2" t="s">
        <v>155</v>
      </c>
      <c r="I121" s="6">
        <v>43.69</v>
      </c>
      <c r="J121" s="7">
        <v>45646</v>
      </c>
    </row>
    <row r="122" spans="1:10" x14ac:dyDescent="0.25">
      <c r="A122" s="10">
        <v>361860.36180000001</v>
      </c>
      <c r="B122" s="2" t="s">
        <v>101</v>
      </c>
      <c r="C122" s="2" t="s">
        <v>318</v>
      </c>
      <c r="D122" s="3" t="s">
        <v>177</v>
      </c>
      <c r="E122" s="2" t="s">
        <v>153</v>
      </c>
      <c r="F122" s="2" t="s">
        <v>154</v>
      </c>
      <c r="G122" s="2" t="s">
        <v>357</v>
      </c>
      <c r="H122" s="2" t="s">
        <v>155</v>
      </c>
      <c r="I122" s="6">
        <v>39.090000000000003</v>
      </c>
      <c r="J122" s="7">
        <v>42937</v>
      </c>
    </row>
    <row r="123" spans="1:10" x14ac:dyDescent="0.25">
      <c r="A123" s="10">
        <v>361861.24239999999</v>
      </c>
      <c r="B123" s="2" t="s">
        <v>44</v>
      </c>
      <c r="C123" s="2" t="s">
        <v>320</v>
      </c>
      <c r="D123" s="3" t="s">
        <v>218</v>
      </c>
      <c r="E123" s="2" t="s">
        <v>153</v>
      </c>
      <c r="F123" s="2" t="s">
        <v>154</v>
      </c>
      <c r="G123" s="2" t="s">
        <v>357</v>
      </c>
      <c r="H123" s="2" t="s">
        <v>155</v>
      </c>
      <c r="I123" s="6">
        <v>34.49</v>
      </c>
      <c r="J123" s="7">
        <v>42937</v>
      </c>
    </row>
    <row r="124" spans="1:10" x14ac:dyDescent="0.25">
      <c r="A124" s="10">
        <v>361862.18050000002</v>
      </c>
      <c r="B124" s="2" t="s">
        <v>55</v>
      </c>
      <c r="C124" s="2" t="s">
        <v>321</v>
      </c>
      <c r="D124" s="3" t="s">
        <v>160</v>
      </c>
      <c r="E124" s="2" t="s">
        <v>153</v>
      </c>
      <c r="F124" s="2" t="s">
        <v>154</v>
      </c>
      <c r="G124" s="2" t="s">
        <v>357</v>
      </c>
      <c r="H124" s="2" t="s">
        <v>155</v>
      </c>
      <c r="I124" s="6">
        <v>12.65</v>
      </c>
      <c r="J124" s="7">
        <v>42937</v>
      </c>
    </row>
    <row r="125" spans="1:10" x14ac:dyDescent="0.25">
      <c r="A125" s="10">
        <v>361862.24180000002</v>
      </c>
      <c r="B125" s="2" t="s">
        <v>55</v>
      </c>
      <c r="C125" s="2" t="s">
        <v>321</v>
      </c>
      <c r="D125" s="3" t="s">
        <v>191</v>
      </c>
      <c r="E125" s="2" t="s">
        <v>153</v>
      </c>
      <c r="F125" s="2" t="s">
        <v>154</v>
      </c>
      <c r="G125" s="2" t="s">
        <v>357</v>
      </c>
      <c r="H125" s="2" t="s">
        <v>155</v>
      </c>
      <c r="I125" s="6">
        <v>29.89</v>
      </c>
      <c r="J125" s="7">
        <v>42937</v>
      </c>
    </row>
    <row r="126" spans="1:10" x14ac:dyDescent="0.25">
      <c r="A126" s="10">
        <v>361862.30239999999</v>
      </c>
      <c r="B126" s="2" t="s">
        <v>55</v>
      </c>
      <c r="C126" s="2" t="s">
        <v>321</v>
      </c>
      <c r="D126" s="3" t="s">
        <v>164</v>
      </c>
      <c r="E126" s="2" t="s">
        <v>153</v>
      </c>
      <c r="F126" s="2" t="s">
        <v>154</v>
      </c>
      <c r="G126" s="2" t="s">
        <v>357</v>
      </c>
      <c r="H126" s="2" t="s">
        <v>155</v>
      </c>
      <c r="I126" s="6">
        <v>43.69</v>
      </c>
      <c r="J126" s="7">
        <v>42937</v>
      </c>
    </row>
    <row r="127" spans="1:10" x14ac:dyDescent="0.25">
      <c r="A127" s="10">
        <v>361863.24300000002</v>
      </c>
      <c r="B127" s="2" t="s">
        <v>34</v>
      </c>
      <c r="C127" s="2" t="s">
        <v>267</v>
      </c>
      <c r="D127" s="3" t="s">
        <v>220</v>
      </c>
      <c r="E127" s="2" t="s">
        <v>153</v>
      </c>
      <c r="F127" s="2" t="s">
        <v>154</v>
      </c>
      <c r="G127" s="2" t="s">
        <v>357</v>
      </c>
      <c r="H127" s="2" t="s">
        <v>155</v>
      </c>
      <c r="I127" s="6">
        <v>43.69</v>
      </c>
      <c r="J127" s="7">
        <v>45646</v>
      </c>
    </row>
    <row r="128" spans="1:10" x14ac:dyDescent="0.25">
      <c r="A128" s="10">
        <v>361864.24300000002</v>
      </c>
      <c r="B128" s="2" t="s">
        <v>35</v>
      </c>
      <c r="C128" s="2" t="s">
        <v>267</v>
      </c>
      <c r="D128" s="3" t="s">
        <v>220</v>
      </c>
      <c r="E128" s="2" t="s">
        <v>153</v>
      </c>
      <c r="F128" s="2" t="s">
        <v>154</v>
      </c>
      <c r="G128" s="2" t="s">
        <v>357</v>
      </c>
      <c r="H128" s="2" t="s">
        <v>155</v>
      </c>
      <c r="I128" s="6">
        <v>43.69</v>
      </c>
      <c r="J128" s="7">
        <v>45646</v>
      </c>
    </row>
    <row r="129" spans="1:10" x14ac:dyDescent="0.25">
      <c r="A129" s="10">
        <v>361865.24180000002</v>
      </c>
      <c r="B129" s="2" t="s">
        <v>109</v>
      </c>
      <c r="C129" s="2" t="s">
        <v>237</v>
      </c>
      <c r="D129" s="3" t="s">
        <v>191</v>
      </c>
      <c r="E129" s="2" t="s">
        <v>153</v>
      </c>
      <c r="F129" s="2" t="s">
        <v>154</v>
      </c>
      <c r="G129" s="2" t="s">
        <v>357</v>
      </c>
      <c r="H129" s="2" t="s">
        <v>155</v>
      </c>
      <c r="I129" s="6">
        <v>28.74</v>
      </c>
      <c r="J129" s="7">
        <v>45646</v>
      </c>
    </row>
    <row r="130" spans="1:10" x14ac:dyDescent="0.25">
      <c r="A130" s="10">
        <v>361865.36239999998</v>
      </c>
      <c r="B130" s="2" t="s">
        <v>109</v>
      </c>
      <c r="C130" s="2" t="s">
        <v>237</v>
      </c>
      <c r="D130" s="2" t="s">
        <v>194</v>
      </c>
      <c r="E130" s="2" t="s">
        <v>153</v>
      </c>
      <c r="F130" s="2" t="s">
        <v>154</v>
      </c>
      <c r="G130" s="2" t="s">
        <v>357</v>
      </c>
      <c r="H130" s="2" t="s">
        <v>155</v>
      </c>
      <c r="I130" s="6">
        <v>57.48</v>
      </c>
      <c r="J130" s="7">
        <v>46174</v>
      </c>
    </row>
    <row r="131" spans="1:10" x14ac:dyDescent="0.25">
      <c r="A131" s="10">
        <v>361866.24180000002</v>
      </c>
      <c r="B131" s="2" t="s">
        <v>110</v>
      </c>
      <c r="C131" s="2" t="s">
        <v>268</v>
      </c>
      <c r="D131" s="3" t="s">
        <v>191</v>
      </c>
      <c r="E131" s="2" t="s">
        <v>153</v>
      </c>
      <c r="F131" s="2" t="s">
        <v>154</v>
      </c>
      <c r="G131" s="2" t="s">
        <v>357</v>
      </c>
      <c r="H131" s="2" t="s">
        <v>155</v>
      </c>
      <c r="I131" s="6">
        <v>28.74</v>
      </c>
      <c r="J131" s="7">
        <v>45646</v>
      </c>
    </row>
    <row r="132" spans="1:10" x14ac:dyDescent="0.25">
      <c r="A132" s="10">
        <v>361867.24300000002</v>
      </c>
      <c r="B132" s="2" t="s">
        <v>36</v>
      </c>
      <c r="C132" s="2" t="s">
        <v>269</v>
      </c>
      <c r="D132" s="3" t="s">
        <v>220</v>
      </c>
      <c r="E132" s="2" t="s">
        <v>153</v>
      </c>
      <c r="F132" s="2" t="s">
        <v>154</v>
      </c>
      <c r="G132" s="2" t="s">
        <v>357</v>
      </c>
      <c r="H132" s="2" t="s">
        <v>155</v>
      </c>
      <c r="I132" s="6">
        <v>43.69</v>
      </c>
      <c r="J132" s="7">
        <v>45646</v>
      </c>
    </row>
    <row r="133" spans="1:10" x14ac:dyDescent="0.25">
      <c r="A133" s="10">
        <v>361868.24300000002</v>
      </c>
      <c r="B133" s="2" t="s">
        <v>37</v>
      </c>
      <c r="C133" s="2" t="s">
        <v>269</v>
      </c>
      <c r="D133" s="3" t="s">
        <v>220</v>
      </c>
      <c r="E133" s="2" t="s">
        <v>153</v>
      </c>
      <c r="F133" s="2" t="s">
        <v>154</v>
      </c>
      <c r="G133" s="2" t="s">
        <v>357</v>
      </c>
      <c r="H133" s="2" t="s">
        <v>155</v>
      </c>
      <c r="I133" s="6">
        <v>43.69</v>
      </c>
      <c r="J133" s="7">
        <v>45646</v>
      </c>
    </row>
    <row r="134" spans="1:10" x14ac:dyDescent="0.25">
      <c r="A134" s="10">
        <v>361869.3015</v>
      </c>
      <c r="B134" s="2" t="s">
        <v>120</v>
      </c>
      <c r="C134" s="2" t="s">
        <v>270</v>
      </c>
      <c r="D134" s="3" t="s">
        <v>176</v>
      </c>
      <c r="E134" s="2" t="s">
        <v>153</v>
      </c>
      <c r="F134" s="2" t="s">
        <v>154</v>
      </c>
      <c r="G134" s="2" t="s">
        <v>357</v>
      </c>
      <c r="H134" s="2" t="s">
        <v>155</v>
      </c>
      <c r="I134" s="6">
        <v>35.64</v>
      </c>
      <c r="J134" s="7">
        <v>45646</v>
      </c>
    </row>
    <row r="135" spans="1:10" x14ac:dyDescent="0.25">
      <c r="A135" s="10">
        <v>361870.3015</v>
      </c>
      <c r="B135" s="2" t="s">
        <v>121</v>
      </c>
      <c r="C135" s="2" t="s">
        <v>270</v>
      </c>
      <c r="D135" s="3" t="s">
        <v>176</v>
      </c>
      <c r="E135" s="2" t="s">
        <v>153</v>
      </c>
      <c r="F135" s="2" t="s">
        <v>154</v>
      </c>
      <c r="G135" s="2" t="s">
        <v>357</v>
      </c>
      <c r="H135" s="2" t="s">
        <v>155</v>
      </c>
      <c r="I135" s="6">
        <v>35.64</v>
      </c>
      <c r="J135" s="7">
        <v>45646</v>
      </c>
    </row>
    <row r="136" spans="1:10" x14ac:dyDescent="0.25">
      <c r="A136" s="10">
        <v>361871.24060000002</v>
      </c>
      <c r="B136" s="2" t="s">
        <v>123</v>
      </c>
      <c r="C136" s="2" t="s">
        <v>272</v>
      </c>
      <c r="D136" s="3" t="s">
        <v>161</v>
      </c>
      <c r="E136" s="2" t="s">
        <v>153</v>
      </c>
      <c r="F136" s="2" t="s">
        <v>154</v>
      </c>
      <c r="G136" s="2" t="s">
        <v>357</v>
      </c>
      <c r="H136" s="2" t="s">
        <v>155</v>
      </c>
      <c r="I136" s="6">
        <v>12.65</v>
      </c>
      <c r="J136" s="7">
        <v>35992</v>
      </c>
    </row>
    <row r="137" spans="1:10" x14ac:dyDescent="0.25">
      <c r="A137" s="10">
        <v>361871.30089999997</v>
      </c>
      <c r="B137" s="2" t="s">
        <v>123</v>
      </c>
      <c r="C137" s="2" t="s">
        <v>272</v>
      </c>
      <c r="D137" s="3" t="s">
        <v>273</v>
      </c>
      <c r="E137" s="2" t="s">
        <v>153</v>
      </c>
      <c r="F137" s="2" t="s">
        <v>154</v>
      </c>
      <c r="G137" s="2" t="s">
        <v>357</v>
      </c>
      <c r="H137" s="2" t="s">
        <v>155</v>
      </c>
      <c r="I137" s="6">
        <v>18.97</v>
      </c>
      <c r="J137" s="7">
        <v>35992</v>
      </c>
    </row>
    <row r="138" spans="1:10" x14ac:dyDescent="0.25">
      <c r="A138" s="10">
        <v>361871.36119999998</v>
      </c>
      <c r="B138" s="2" t="s">
        <v>123</v>
      </c>
      <c r="C138" s="2" t="s">
        <v>272</v>
      </c>
      <c r="D138" s="3" t="s">
        <v>274</v>
      </c>
      <c r="E138" s="2" t="s">
        <v>153</v>
      </c>
      <c r="F138" s="2" t="s">
        <v>154</v>
      </c>
      <c r="G138" s="2" t="s">
        <v>357</v>
      </c>
      <c r="H138" s="2" t="s">
        <v>155</v>
      </c>
      <c r="I138" s="6">
        <v>29.89</v>
      </c>
      <c r="J138" s="7">
        <v>35992</v>
      </c>
    </row>
    <row r="139" spans="1:10" x14ac:dyDescent="0.25">
      <c r="A139" s="10">
        <v>361872.24060000002</v>
      </c>
      <c r="B139" s="2" t="s">
        <v>124</v>
      </c>
      <c r="C139" s="2" t="s">
        <v>272</v>
      </c>
      <c r="D139" s="3" t="s">
        <v>161</v>
      </c>
      <c r="E139" s="2" t="s">
        <v>153</v>
      </c>
      <c r="F139" s="2" t="s">
        <v>154</v>
      </c>
      <c r="G139" s="2" t="s">
        <v>357</v>
      </c>
      <c r="H139" s="2" t="s">
        <v>155</v>
      </c>
      <c r="I139" s="6">
        <v>12.65</v>
      </c>
      <c r="J139" s="7">
        <v>35992</v>
      </c>
    </row>
    <row r="140" spans="1:10" x14ac:dyDescent="0.25">
      <c r="A140" s="10">
        <v>361872.30089999997</v>
      </c>
      <c r="B140" s="2" t="s">
        <v>124</v>
      </c>
      <c r="C140" s="2" t="s">
        <v>272</v>
      </c>
      <c r="D140" s="3" t="s">
        <v>273</v>
      </c>
      <c r="E140" s="2" t="s">
        <v>153</v>
      </c>
      <c r="F140" s="2" t="s">
        <v>154</v>
      </c>
      <c r="G140" s="2" t="s">
        <v>357</v>
      </c>
      <c r="H140" s="2" t="s">
        <v>155</v>
      </c>
      <c r="I140" s="6">
        <v>18.97</v>
      </c>
      <c r="J140" s="7">
        <v>35992</v>
      </c>
    </row>
    <row r="141" spans="1:10" x14ac:dyDescent="0.25">
      <c r="A141" s="10">
        <v>361872.36119999998</v>
      </c>
      <c r="B141" s="2" t="s">
        <v>124</v>
      </c>
      <c r="C141" s="2" t="s">
        <v>272</v>
      </c>
      <c r="D141" s="3" t="s">
        <v>274</v>
      </c>
      <c r="E141" s="2" t="s">
        <v>153</v>
      </c>
      <c r="F141" s="2" t="s">
        <v>154</v>
      </c>
      <c r="G141" s="2" t="s">
        <v>357</v>
      </c>
      <c r="H141" s="2" t="s">
        <v>155</v>
      </c>
      <c r="I141" s="6">
        <v>29.89</v>
      </c>
      <c r="J141" s="7">
        <v>35992</v>
      </c>
    </row>
    <row r="142" spans="1:10" x14ac:dyDescent="0.25">
      <c r="A142" s="10">
        <v>361873.24060000002</v>
      </c>
      <c r="B142" s="2" t="s">
        <v>125</v>
      </c>
      <c r="C142" s="2" t="s">
        <v>272</v>
      </c>
      <c r="D142" s="3" t="s">
        <v>161</v>
      </c>
      <c r="E142" s="2" t="s">
        <v>153</v>
      </c>
      <c r="F142" s="2" t="s">
        <v>154</v>
      </c>
      <c r="G142" s="2" t="s">
        <v>357</v>
      </c>
      <c r="H142" s="2" t="s">
        <v>155</v>
      </c>
      <c r="I142" s="6">
        <v>12.65</v>
      </c>
      <c r="J142" s="7">
        <v>35992</v>
      </c>
    </row>
    <row r="143" spans="1:10" x14ac:dyDescent="0.25">
      <c r="A143" s="10">
        <v>361873.30089999997</v>
      </c>
      <c r="B143" s="2" t="s">
        <v>125</v>
      </c>
      <c r="C143" s="2" t="s">
        <v>272</v>
      </c>
      <c r="D143" s="3" t="s">
        <v>273</v>
      </c>
      <c r="E143" s="2" t="s">
        <v>153</v>
      </c>
      <c r="F143" s="2" t="s">
        <v>154</v>
      </c>
      <c r="G143" s="2" t="s">
        <v>357</v>
      </c>
      <c r="H143" s="2" t="s">
        <v>155</v>
      </c>
      <c r="I143" s="6">
        <v>18.97</v>
      </c>
      <c r="J143" s="7">
        <v>35992</v>
      </c>
    </row>
    <row r="144" spans="1:10" x14ac:dyDescent="0.25">
      <c r="A144" s="10">
        <v>361873.36119999998</v>
      </c>
      <c r="B144" s="2" t="s">
        <v>125</v>
      </c>
      <c r="C144" s="2" t="s">
        <v>352</v>
      </c>
      <c r="D144" s="3" t="s">
        <v>274</v>
      </c>
      <c r="E144" s="2" t="s">
        <v>153</v>
      </c>
      <c r="F144" s="2" t="s">
        <v>154</v>
      </c>
      <c r="G144" s="2" t="s">
        <v>357</v>
      </c>
      <c r="H144" s="2" t="s">
        <v>155</v>
      </c>
      <c r="I144" s="6">
        <v>29.89</v>
      </c>
      <c r="J144" s="7">
        <v>35992</v>
      </c>
    </row>
    <row r="145" spans="1:10" x14ac:dyDescent="0.25">
      <c r="A145" s="10">
        <v>361875.24060000002</v>
      </c>
      <c r="B145" s="2" t="s">
        <v>126</v>
      </c>
      <c r="C145" s="2" t="s">
        <v>272</v>
      </c>
      <c r="D145" s="3" t="s">
        <v>161</v>
      </c>
      <c r="E145" s="2" t="s">
        <v>153</v>
      </c>
      <c r="F145" s="2" t="s">
        <v>154</v>
      </c>
      <c r="G145" s="2" t="s">
        <v>357</v>
      </c>
      <c r="H145" s="2" t="s">
        <v>155</v>
      </c>
      <c r="I145" s="6">
        <v>12.65</v>
      </c>
      <c r="J145" s="7">
        <v>35992</v>
      </c>
    </row>
    <row r="146" spans="1:10" x14ac:dyDescent="0.25">
      <c r="A146" s="10">
        <v>361875.30089999997</v>
      </c>
      <c r="B146" s="2" t="s">
        <v>126</v>
      </c>
      <c r="C146" s="2" t="s">
        <v>272</v>
      </c>
      <c r="D146" s="3" t="s">
        <v>273</v>
      </c>
      <c r="E146" s="2" t="s">
        <v>153</v>
      </c>
      <c r="F146" s="2" t="s">
        <v>154</v>
      </c>
      <c r="G146" s="2" t="s">
        <v>357</v>
      </c>
      <c r="H146" s="2" t="s">
        <v>155</v>
      </c>
      <c r="I146" s="6">
        <v>18.97</v>
      </c>
      <c r="J146" s="7">
        <v>35992</v>
      </c>
    </row>
    <row r="147" spans="1:10" x14ac:dyDescent="0.25">
      <c r="A147" s="10">
        <v>361875.36119999998</v>
      </c>
      <c r="B147" s="2" t="s">
        <v>126</v>
      </c>
      <c r="C147" s="2" t="s">
        <v>352</v>
      </c>
      <c r="D147" s="3" t="s">
        <v>274</v>
      </c>
      <c r="E147" s="2" t="s">
        <v>153</v>
      </c>
      <c r="F147" s="2" t="s">
        <v>154</v>
      </c>
      <c r="G147" s="2" t="s">
        <v>357</v>
      </c>
      <c r="H147" s="2" t="s">
        <v>155</v>
      </c>
      <c r="I147" s="6">
        <v>29.89</v>
      </c>
      <c r="J147" s="7">
        <v>35992</v>
      </c>
    </row>
    <row r="148" spans="1:10" x14ac:dyDescent="0.25">
      <c r="A148" s="10">
        <v>361877.24300000002</v>
      </c>
      <c r="B148" s="2" t="s">
        <v>18</v>
      </c>
      <c r="C148" s="2" t="s">
        <v>233</v>
      </c>
      <c r="D148" s="3" t="s">
        <v>220</v>
      </c>
      <c r="E148" s="2" t="s">
        <v>153</v>
      </c>
      <c r="F148" s="2" t="s">
        <v>154</v>
      </c>
      <c r="G148" s="2" t="s">
        <v>357</v>
      </c>
      <c r="H148" s="2" t="s">
        <v>155</v>
      </c>
      <c r="I148" s="6">
        <v>43.4</v>
      </c>
      <c r="J148" s="7">
        <v>45646</v>
      </c>
    </row>
    <row r="149" spans="1:10" x14ac:dyDescent="0.25">
      <c r="A149" s="10">
        <v>361878.24300000002</v>
      </c>
      <c r="B149" s="2" t="s">
        <v>41</v>
      </c>
      <c r="C149" s="2" t="s">
        <v>298</v>
      </c>
      <c r="D149" s="3" t="s">
        <v>220</v>
      </c>
      <c r="E149" s="2" t="s">
        <v>153</v>
      </c>
      <c r="F149" s="2" t="s">
        <v>154</v>
      </c>
      <c r="G149" s="2" t="s">
        <v>357</v>
      </c>
      <c r="H149" s="2" t="s">
        <v>155</v>
      </c>
      <c r="I149" s="6">
        <v>43.69</v>
      </c>
      <c r="J149" s="7">
        <v>45646</v>
      </c>
    </row>
    <row r="150" spans="1:10" x14ac:dyDescent="0.25">
      <c r="A150" s="10">
        <v>361879.12180000002</v>
      </c>
      <c r="B150" s="2" t="s">
        <v>138</v>
      </c>
      <c r="C150" s="2" t="s">
        <v>277</v>
      </c>
      <c r="D150" s="3" t="s">
        <v>255</v>
      </c>
      <c r="E150" s="2" t="s">
        <v>153</v>
      </c>
      <c r="F150" s="2" t="s">
        <v>154</v>
      </c>
      <c r="G150" s="2" t="s">
        <v>357</v>
      </c>
      <c r="H150" s="2" t="s">
        <v>155</v>
      </c>
      <c r="I150" s="6">
        <v>15.52</v>
      </c>
      <c r="J150" s="7">
        <v>26326</v>
      </c>
    </row>
    <row r="151" spans="1:10" x14ac:dyDescent="0.25">
      <c r="A151" s="10">
        <v>361880.26179999998</v>
      </c>
      <c r="B151" s="2" t="s">
        <v>112</v>
      </c>
      <c r="C151" s="2" t="s">
        <v>275</v>
      </c>
      <c r="D151" s="3" t="s">
        <v>276</v>
      </c>
      <c r="E151" s="2" t="s">
        <v>153</v>
      </c>
      <c r="F151" s="2" t="s">
        <v>154</v>
      </c>
      <c r="G151" s="2" t="s">
        <v>357</v>
      </c>
      <c r="H151" s="2" t="s">
        <v>155</v>
      </c>
      <c r="I151" s="6">
        <v>31.04</v>
      </c>
      <c r="J151" s="7">
        <v>36031</v>
      </c>
    </row>
    <row r="152" spans="1:10" x14ac:dyDescent="0.25">
      <c r="A152" s="10">
        <v>361881.24239999999</v>
      </c>
      <c r="B152" s="2" t="s">
        <v>22</v>
      </c>
      <c r="C152" s="2" t="s">
        <v>238</v>
      </c>
      <c r="D152" s="3" t="s">
        <v>218</v>
      </c>
      <c r="E152" s="2" t="s">
        <v>153</v>
      </c>
      <c r="F152" s="2" t="s">
        <v>154</v>
      </c>
      <c r="G152" s="2" t="s">
        <v>357</v>
      </c>
      <c r="H152" s="2" t="s">
        <v>155</v>
      </c>
      <c r="I152" s="6">
        <v>34.770000000000003</v>
      </c>
      <c r="J152" s="7">
        <v>45646</v>
      </c>
    </row>
    <row r="153" spans="1:10" x14ac:dyDescent="0.25">
      <c r="A153" s="10">
        <v>361882.12180000002</v>
      </c>
      <c r="B153" s="2" t="s">
        <v>139</v>
      </c>
      <c r="C153" s="2" t="s">
        <v>278</v>
      </c>
      <c r="D153" s="3" t="s">
        <v>255</v>
      </c>
      <c r="E153" s="2" t="s">
        <v>153</v>
      </c>
      <c r="F153" s="2" t="s">
        <v>154</v>
      </c>
      <c r="G153" s="2" t="s">
        <v>357</v>
      </c>
      <c r="H153" s="2" t="s">
        <v>155</v>
      </c>
      <c r="I153" s="6">
        <v>15.52</v>
      </c>
      <c r="J153" s="7">
        <v>26326</v>
      </c>
    </row>
    <row r="154" spans="1:10" x14ac:dyDescent="0.25">
      <c r="A154" s="10">
        <v>361883.24300000002</v>
      </c>
      <c r="B154" s="2" t="s">
        <v>31</v>
      </c>
      <c r="C154" s="2" t="s">
        <v>349</v>
      </c>
      <c r="D154" s="3" t="s">
        <v>220</v>
      </c>
      <c r="E154" s="2" t="s">
        <v>153</v>
      </c>
      <c r="F154" s="2" t="s">
        <v>154</v>
      </c>
      <c r="G154" s="2" t="s">
        <v>357</v>
      </c>
      <c r="H154" s="2" t="s">
        <v>155</v>
      </c>
      <c r="I154" s="6">
        <v>43.69</v>
      </c>
      <c r="J154" s="7">
        <v>38139</v>
      </c>
    </row>
    <row r="155" spans="1:10" x14ac:dyDescent="0.25">
      <c r="A155" s="10">
        <v>361884.12180000002</v>
      </c>
      <c r="B155" s="2" t="s">
        <v>140</v>
      </c>
      <c r="C155" s="2" t="s">
        <v>279</v>
      </c>
      <c r="D155" s="3" t="s">
        <v>255</v>
      </c>
      <c r="E155" s="2" t="s">
        <v>153</v>
      </c>
      <c r="F155" s="2" t="s">
        <v>154</v>
      </c>
      <c r="G155" s="2" t="s">
        <v>357</v>
      </c>
      <c r="H155" s="2" t="s">
        <v>155</v>
      </c>
      <c r="I155" s="6">
        <v>15.52</v>
      </c>
      <c r="J155" s="7">
        <v>39861</v>
      </c>
    </row>
    <row r="156" spans="1:10" x14ac:dyDescent="0.25">
      <c r="A156" s="10">
        <v>361885.12180000002</v>
      </c>
      <c r="B156" s="2" t="s">
        <v>141</v>
      </c>
      <c r="C156" s="2" t="s">
        <v>280</v>
      </c>
      <c r="D156" s="3" t="s">
        <v>255</v>
      </c>
      <c r="E156" s="2" t="s">
        <v>153</v>
      </c>
      <c r="F156" s="2" t="s">
        <v>154</v>
      </c>
      <c r="G156" s="2" t="s">
        <v>357</v>
      </c>
      <c r="H156" s="2" t="s">
        <v>155</v>
      </c>
      <c r="I156" s="6">
        <v>15.52</v>
      </c>
      <c r="J156" s="7">
        <v>39861</v>
      </c>
    </row>
    <row r="157" spans="1:10" x14ac:dyDescent="0.25">
      <c r="A157" s="10">
        <v>361886.12180000002</v>
      </c>
      <c r="B157" s="2" t="s">
        <v>142</v>
      </c>
      <c r="C157" s="2" t="s">
        <v>281</v>
      </c>
      <c r="D157" s="3" t="s">
        <v>255</v>
      </c>
      <c r="E157" s="2" t="s">
        <v>153</v>
      </c>
      <c r="F157" s="2" t="s">
        <v>154</v>
      </c>
      <c r="G157" s="2" t="s">
        <v>357</v>
      </c>
      <c r="H157" s="2" t="s">
        <v>155</v>
      </c>
      <c r="I157" s="6">
        <v>15.52</v>
      </c>
      <c r="J157" s="7">
        <v>39861</v>
      </c>
    </row>
    <row r="158" spans="1:10" x14ac:dyDescent="0.25">
      <c r="A158" s="10">
        <v>361887.12180000002</v>
      </c>
      <c r="B158" s="2" t="s">
        <v>143</v>
      </c>
      <c r="C158" s="2" t="s">
        <v>282</v>
      </c>
      <c r="D158" s="3" t="s">
        <v>255</v>
      </c>
      <c r="E158" s="2" t="s">
        <v>153</v>
      </c>
      <c r="F158" s="2" t="s">
        <v>154</v>
      </c>
      <c r="G158" s="2" t="s">
        <v>357</v>
      </c>
      <c r="H158" s="2" t="s">
        <v>155</v>
      </c>
      <c r="I158" s="6">
        <v>15.52</v>
      </c>
      <c r="J158" s="7">
        <v>39861</v>
      </c>
    </row>
    <row r="159" spans="1:10" x14ac:dyDescent="0.25">
      <c r="A159" s="10">
        <v>361888.12180000002</v>
      </c>
      <c r="B159" s="2" t="s">
        <v>144</v>
      </c>
      <c r="C159" s="2" t="s">
        <v>283</v>
      </c>
      <c r="D159" s="3" t="s">
        <v>255</v>
      </c>
      <c r="E159" s="2" t="s">
        <v>153</v>
      </c>
      <c r="F159" s="2" t="s">
        <v>154</v>
      </c>
      <c r="G159" s="2" t="s">
        <v>357</v>
      </c>
      <c r="H159" s="2" t="s">
        <v>155</v>
      </c>
      <c r="I159" s="6">
        <v>15.52</v>
      </c>
      <c r="J159" s="7">
        <v>39861</v>
      </c>
    </row>
    <row r="160" spans="1:10" x14ac:dyDescent="0.25">
      <c r="A160" s="10">
        <v>361889.24300000002</v>
      </c>
      <c r="B160" s="2" t="s">
        <v>25</v>
      </c>
      <c r="C160" s="2" t="s">
        <v>249</v>
      </c>
      <c r="D160" s="3" t="s">
        <v>220</v>
      </c>
      <c r="E160" s="2" t="s">
        <v>153</v>
      </c>
      <c r="F160" s="2" t="s">
        <v>154</v>
      </c>
      <c r="G160" s="2" t="s">
        <v>357</v>
      </c>
      <c r="H160" s="2" t="s">
        <v>155</v>
      </c>
      <c r="I160" s="6">
        <v>43.69</v>
      </c>
      <c r="J160" s="7">
        <v>45646</v>
      </c>
    </row>
    <row r="161" spans="1:10" x14ac:dyDescent="0.25">
      <c r="A161" s="10">
        <v>361890.18119999999</v>
      </c>
      <c r="B161" s="2" t="s">
        <v>147</v>
      </c>
      <c r="C161" s="2" t="s">
        <v>284</v>
      </c>
      <c r="D161" s="3" t="s">
        <v>256</v>
      </c>
      <c r="E161" s="2" t="s">
        <v>153</v>
      </c>
      <c r="F161" s="2" t="s">
        <v>154</v>
      </c>
      <c r="G161" s="2" t="s">
        <v>357</v>
      </c>
      <c r="H161" s="2" t="s">
        <v>155</v>
      </c>
      <c r="I161" s="6">
        <v>15.52</v>
      </c>
      <c r="J161" s="7">
        <v>26266</v>
      </c>
    </row>
    <row r="162" spans="1:10" x14ac:dyDescent="0.25">
      <c r="A162" s="10">
        <v>361891.18180000002</v>
      </c>
      <c r="B162" s="2" t="s">
        <v>127</v>
      </c>
      <c r="C162" s="2" t="s">
        <v>285</v>
      </c>
      <c r="D162" s="3" t="s">
        <v>259</v>
      </c>
      <c r="E162" s="2" t="s">
        <v>153</v>
      </c>
      <c r="F162" s="2" t="s">
        <v>154</v>
      </c>
      <c r="G162" s="2" t="s">
        <v>357</v>
      </c>
      <c r="H162" s="2" t="s">
        <v>155</v>
      </c>
      <c r="I162" s="6">
        <v>22.41</v>
      </c>
      <c r="J162" s="7">
        <v>39861</v>
      </c>
    </row>
    <row r="163" spans="1:10" x14ac:dyDescent="0.25">
      <c r="A163" s="10">
        <v>361892.18180000002</v>
      </c>
      <c r="B163" s="2" t="s">
        <v>128</v>
      </c>
      <c r="C163" s="2" t="s">
        <v>286</v>
      </c>
      <c r="D163" s="3" t="s">
        <v>259</v>
      </c>
      <c r="E163" s="2" t="s">
        <v>153</v>
      </c>
      <c r="F163" s="2" t="s">
        <v>154</v>
      </c>
      <c r="G163" s="2" t="s">
        <v>357</v>
      </c>
      <c r="H163" s="2" t="s">
        <v>155</v>
      </c>
      <c r="I163" s="6">
        <v>22.41</v>
      </c>
      <c r="J163" s="7">
        <v>39861</v>
      </c>
    </row>
    <row r="164" spans="1:10" x14ac:dyDescent="0.25">
      <c r="A164" s="10">
        <v>361893.18209999998</v>
      </c>
      <c r="B164" s="2" t="s">
        <v>132</v>
      </c>
      <c r="C164" s="2" t="s">
        <v>291</v>
      </c>
      <c r="D164" s="3" t="s">
        <v>292</v>
      </c>
      <c r="E164" s="2" t="s">
        <v>153</v>
      </c>
      <c r="F164" s="2" t="s">
        <v>154</v>
      </c>
      <c r="G164" s="2" t="s">
        <v>357</v>
      </c>
      <c r="H164" s="2" t="s">
        <v>155</v>
      </c>
      <c r="I164" s="6">
        <v>29.89</v>
      </c>
      <c r="J164" s="7">
        <v>39861</v>
      </c>
    </row>
    <row r="165" spans="1:10" x14ac:dyDescent="0.25">
      <c r="A165" s="10">
        <v>361894.18209999998</v>
      </c>
      <c r="B165" s="2" t="s">
        <v>133</v>
      </c>
      <c r="C165" s="2" t="s">
        <v>293</v>
      </c>
      <c r="D165" s="3" t="s">
        <v>292</v>
      </c>
      <c r="E165" s="2" t="s">
        <v>153</v>
      </c>
      <c r="F165" s="2" t="s">
        <v>154</v>
      </c>
      <c r="G165" s="2" t="s">
        <v>357</v>
      </c>
      <c r="H165" s="2" t="s">
        <v>155</v>
      </c>
      <c r="I165" s="6">
        <v>29.89</v>
      </c>
      <c r="J165" s="7">
        <v>39861</v>
      </c>
    </row>
    <row r="166" spans="1:10" x14ac:dyDescent="0.25">
      <c r="A166" s="10">
        <v>361895.18180000002</v>
      </c>
      <c r="B166" s="2" t="s">
        <v>129</v>
      </c>
      <c r="C166" s="2" t="s">
        <v>287</v>
      </c>
      <c r="D166" s="3" t="s">
        <v>259</v>
      </c>
      <c r="E166" s="2" t="s">
        <v>153</v>
      </c>
      <c r="F166" s="2" t="s">
        <v>154</v>
      </c>
      <c r="G166" s="2" t="s">
        <v>357</v>
      </c>
      <c r="H166" s="2" t="s">
        <v>155</v>
      </c>
      <c r="I166" s="6">
        <v>22.41</v>
      </c>
      <c r="J166" s="7">
        <v>39861</v>
      </c>
    </row>
    <row r="167" spans="1:10" x14ac:dyDescent="0.25">
      <c r="A167" s="10">
        <v>361896.18180000002</v>
      </c>
      <c r="B167" s="2" t="s">
        <v>130</v>
      </c>
      <c r="C167" s="2" t="s">
        <v>288</v>
      </c>
      <c r="D167" s="3" t="s">
        <v>259</v>
      </c>
      <c r="E167" s="2" t="s">
        <v>153</v>
      </c>
      <c r="F167" s="2" t="s">
        <v>154</v>
      </c>
      <c r="G167" s="2" t="s">
        <v>357</v>
      </c>
      <c r="H167" s="2" t="s">
        <v>155</v>
      </c>
      <c r="I167" s="6">
        <v>22.41</v>
      </c>
      <c r="J167" s="7">
        <v>39861</v>
      </c>
    </row>
    <row r="168" spans="1:10" x14ac:dyDescent="0.25">
      <c r="A168" s="10">
        <v>361897.18180000002</v>
      </c>
      <c r="B168" s="2" t="s">
        <v>131</v>
      </c>
      <c r="C168" s="2" t="s">
        <v>289</v>
      </c>
      <c r="D168" s="3" t="s">
        <v>259</v>
      </c>
      <c r="E168" s="2" t="s">
        <v>153</v>
      </c>
      <c r="F168" s="2" t="s">
        <v>154</v>
      </c>
      <c r="G168" s="2" t="s">
        <v>357</v>
      </c>
      <c r="H168" s="2" t="s">
        <v>155</v>
      </c>
      <c r="I168" s="6">
        <v>22.41</v>
      </c>
      <c r="J168" s="7">
        <v>39861</v>
      </c>
    </row>
    <row r="169" spans="1:10" x14ac:dyDescent="0.25">
      <c r="A169" s="10">
        <v>361898.24180000002</v>
      </c>
      <c r="B169" s="2" t="s">
        <v>61</v>
      </c>
      <c r="C169" s="2" t="s">
        <v>271</v>
      </c>
      <c r="D169" s="3" t="s">
        <v>191</v>
      </c>
      <c r="E169" s="2" t="s">
        <v>153</v>
      </c>
      <c r="F169" s="2" t="s">
        <v>154</v>
      </c>
      <c r="G169" s="2" t="s">
        <v>357</v>
      </c>
      <c r="H169" s="2" t="s">
        <v>155</v>
      </c>
      <c r="I169" s="6">
        <v>28.74</v>
      </c>
      <c r="J169" s="7">
        <v>45646</v>
      </c>
    </row>
    <row r="170" spans="1:10" x14ac:dyDescent="0.25">
      <c r="A170" s="10">
        <v>361898.36239999998</v>
      </c>
      <c r="B170" s="2" t="s">
        <v>61</v>
      </c>
      <c r="C170" s="2" t="s">
        <v>271</v>
      </c>
      <c r="D170" s="3" t="s">
        <v>194</v>
      </c>
      <c r="E170" s="2" t="s">
        <v>153</v>
      </c>
      <c r="F170" s="2" t="s">
        <v>154</v>
      </c>
      <c r="G170" s="2" t="s">
        <v>357</v>
      </c>
      <c r="H170" s="2" t="s">
        <v>155</v>
      </c>
      <c r="I170" s="6">
        <v>52.31</v>
      </c>
      <c r="J170" s="7">
        <v>45646</v>
      </c>
    </row>
    <row r="171" spans="1:10" x14ac:dyDescent="0.25">
      <c r="A171" s="10">
        <v>361899.24180000002</v>
      </c>
      <c r="B171" s="2" t="s">
        <v>62</v>
      </c>
      <c r="C171" s="2" t="s">
        <v>290</v>
      </c>
      <c r="D171" s="3" t="s">
        <v>191</v>
      </c>
      <c r="E171" s="2" t="s">
        <v>153</v>
      </c>
      <c r="F171" s="2" t="s">
        <v>154</v>
      </c>
      <c r="G171" s="2" t="s">
        <v>357</v>
      </c>
      <c r="H171" s="2" t="s">
        <v>155</v>
      </c>
      <c r="I171" s="6">
        <v>28.74</v>
      </c>
      <c r="J171" s="7">
        <v>45646</v>
      </c>
    </row>
    <row r="172" spans="1:10" x14ac:dyDescent="0.25">
      <c r="A172" s="10">
        <v>361899.36239999998</v>
      </c>
      <c r="B172" s="2" t="s">
        <v>62</v>
      </c>
      <c r="C172" s="2" t="s">
        <v>290</v>
      </c>
      <c r="D172" s="3" t="s">
        <v>194</v>
      </c>
      <c r="E172" s="2" t="s">
        <v>153</v>
      </c>
      <c r="F172" s="2" t="s">
        <v>154</v>
      </c>
      <c r="G172" s="2" t="s">
        <v>357</v>
      </c>
      <c r="H172" s="2" t="s">
        <v>155</v>
      </c>
      <c r="I172" s="6">
        <v>52.31</v>
      </c>
      <c r="J172" s="7">
        <v>45646</v>
      </c>
    </row>
    <row r="173" spans="1:10" x14ac:dyDescent="0.25">
      <c r="A173" s="10">
        <v>361900.12180000002</v>
      </c>
      <c r="B173" s="2" t="s">
        <v>145</v>
      </c>
      <c r="C173" s="2" t="s">
        <v>294</v>
      </c>
      <c r="D173" s="3" t="s">
        <v>255</v>
      </c>
      <c r="E173" s="2" t="s">
        <v>153</v>
      </c>
      <c r="F173" s="2" t="s">
        <v>154</v>
      </c>
      <c r="G173" s="2" t="s">
        <v>357</v>
      </c>
      <c r="H173" s="2" t="s">
        <v>155</v>
      </c>
      <c r="I173" s="6">
        <v>14.83</v>
      </c>
      <c r="J173" s="7">
        <v>40921</v>
      </c>
    </row>
    <row r="174" spans="1:10" x14ac:dyDescent="0.25">
      <c r="A174" s="10">
        <v>361901.24300000002</v>
      </c>
      <c r="B174" s="2" t="s">
        <v>42</v>
      </c>
      <c r="C174" s="2" t="s">
        <v>350</v>
      </c>
      <c r="D174" s="3" t="s">
        <v>220</v>
      </c>
      <c r="E174" s="2" t="s">
        <v>153</v>
      </c>
      <c r="F174" s="2" t="s">
        <v>154</v>
      </c>
      <c r="G174" s="2" t="s">
        <v>357</v>
      </c>
      <c r="H174" s="2" t="s">
        <v>155</v>
      </c>
      <c r="I174" s="6">
        <v>43.69</v>
      </c>
      <c r="J174" s="7">
        <v>39464</v>
      </c>
    </row>
    <row r="175" spans="1:10" x14ac:dyDescent="0.25">
      <c r="A175" s="10">
        <v>361902.24359999999</v>
      </c>
      <c r="B175" s="2" t="s">
        <v>2</v>
      </c>
      <c r="C175" s="2" t="s">
        <v>341</v>
      </c>
      <c r="D175" s="3" t="s">
        <v>215</v>
      </c>
      <c r="E175" s="2" t="s">
        <v>153</v>
      </c>
      <c r="F175" s="2" t="s">
        <v>154</v>
      </c>
      <c r="G175" s="2" t="s">
        <v>357</v>
      </c>
      <c r="H175" s="2" t="s">
        <v>155</v>
      </c>
      <c r="I175" s="6">
        <v>51.73</v>
      </c>
      <c r="J175" s="7">
        <v>45646</v>
      </c>
    </row>
    <row r="176" spans="1:10" x14ac:dyDescent="0.25">
      <c r="A176" s="10">
        <v>361903.24239999999</v>
      </c>
      <c r="B176" s="2" t="s">
        <v>3</v>
      </c>
      <c r="C176" s="2" t="s">
        <v>342</v>
      </c>
      <c r="D176" s="3" t="s">
        <v>218</v>
      </c>
      <c r="E176" s="2" t="s">
        <v>153</v>
      </c>
      <c r="F176" s="2" t="s">
        <v>154</v>
      </c>
      <c r="G176" s="2" t="s">
        <v>357</v>
      </c>
      <c r="H176" s="2" t="s">
        <v>155</v>
      </c>
      <c r="I176" s="6">
        <v>34.770000000000003</v>
      </c>
      <c r="J176" s="7">
        <v>45646</v>
      </c>
    </row>
    <row r="177" spans="1:10" x14ac:dyDescent="0.25">
      <c r="A177" s="10">
        <v>361904.24239999999</v>
      </c>
      <c r="B177" s="2" t="s">
        <v>43</v>
      </c>
      <c r="C177" s="2" t="s">
        <v>319</v>
      </c>
      <c r="D177" s="3" t="s">
        <v>218</v>
      </c>
      <c r="E177" s="2" t="s">
        <v>153</v>
      </c>
      <c r="F177" s="2" t="s">
        <v>154</v>
      </c>
      <c r="G177" s="2" t="s">
        <v>357</v>
      </c>
      <c r="H177" s="2" t="s">
        <v>155</v>
      </c>
      <c r="I177" s="6">
        <v>34.49</v>
      </c>
      <c r="J177" s="7">
        <v>45646</v>
      </c>
    </row>
    <row r="178" spans="1:10" x14ac:dyDescent="0.25">
      <c r="A178" s="10">
        <v>361905.30119999999</v>
      </c>
      <c r="B178" s="2" t="s">
        <v>122</v>
      </c>
      <c r="C178" s="2" t="s">
        <v>332</v>
      </c>
      <c r="D178" s="3" t="s">
        <v>208</v>
      </c>
      <c r="E178" s="2" t="s">
        <v>153</v>
      </c>
      <c r="F178" s="2" t="s">
        <v>154</v>
      </c>
      <c r="G178" s="2" t="s">
        <v>357</v>
      </c>
      <c r="H178" s="2" t="s">
        <v>155</v>
      </c>
      <c r="I178" s="6">
        <v>24.72</v>
      </c>
      <c r="J178" s="7">
        <v>45646</v>
      </c>
    </row>
    <row r="179" spans="1:10" x14ac:dyDescent="0.25">
      <c r="A179" s="10">
        <v>361906.24119999999</v>
      </c>
      <c r="B179" s="2" t="s">
        <v>135</v>
      </c>
      <c r="C179" s="2" t="s">
        <v>338</v>
      </c>
      <c r="D179" s="3" t="s">
        <v>172</v>
      </c>
      <c r="E179" s="2" t="s">
        <v>153</v>
      </c>
      <c r="F179" s="2" t="s">
        <v>154</v>
      </c>
      <c r="G179" s="2" t="s">
        <v>357</v>
      </c>
      <c r="H179" s="2" t="s">
        <v>155</v>
      </c>
      <c r="I179" s="6">
        <v>20.7</v>
      </c>
      <c r="J179" s="7">
        <v>45646</v>
      </c>
    </row>
    <row r="180" spans="1:10" x14ac:dyDescent="0.25">
      <c r="A180" s="10">
        <v>361907.30119999999</v>
      </c>
      <c r="B180" s="2" t="s">
        <v>114</v>
      </c>
      <c r="C180" s="2" t="s">
        <v>207</v>
      </c>
      <c r="D180" s="3" t="s">
        <v>208</v>
      </c>
      <c r="E180" s="2" t="s">
        <v>153</v>
      </c>
      <c r="F180" s="2" t="s">
        <v>154</v>
      </c>
      <c r="G180" s="2" t="s">
        <v>357</v>
      </c>
      <c r="H180" s="2" t="s">
        <v>155</v>
      </c>
      <c r="I180" s="6">
        <v>24.72</v>
      </c>
      <c r="J180" s="7">
        <v>45646</v>
      </c>
    </row>
    <row r="181" spans="1:10" x14ac:dyDescent="0.25">
      <c r="A181" s="10">
        <v>361908.30119999999</v>
      </c>
      <c r="B181" s="2" t="s">
        <v>115</v>
      </c>
      <c r="C181" s="2" t="s">
        <v>209</v>
      </c>
      <c r="D181" s="3" t="s">
        <v>208</v>
      </c>
      <c r="E181" s="2" t="s">
        <v>153</v>
      </c>
      <c r="F181" s="2" t="s">
        <v>154</v>
      </c>
      <c r="G181" s="2" t="s">
        <v>357</v>
      </c>
      <c r="H181" s="2" t="s">
        <v>155</v>
      </c>
      <c r="I181" s="6">
        <v>24.72</v>
      </c>
      <c r="J181" s="7">
        <v>0</v>
      </c>
    </row>
    <row r="182" spans="1:10" x14ac:dyDescent="0.25">
      <c r="A182" s="10">
        <v>361909.30119999999</v>
      </c>
      <c r="B182" s="2" t="s">
        <v>116</v>
      </c>
      <c r="C182" s="2" t="s">
        <v>212</v>
      </c>
      <c r="D182" s="3" t="s">
        <v>208</v>
      </c>
      <c r="E182" s="2" t="s">
        <v>153</v>
      </c>
      <c r="F182" s="2" t="s">
        <v>154</v>
      </c>
      <c r="G182" s="2" t="s">
        <v>357</v>
      </c>
      <c r="H182" s="2" t="s">
        <v>155</v>
      </c>
      <c r="I182" s="6">
        <v>24.72</v>
      </c>
      <c r="J182" s="7">
        <v>45646</v>
      </c>
    </row>
    <row r="183" spans="1:10" x14ac:dyDescent="0.25">
      <c r="A183" s="10">
        <v>361910.30119999999</v>
      </c>
      <c r="B183" s="2" t="s">
        <v>117</v>
      </c>
      <c r="C183" s="2" t="s">
        <v>213</v>
      </c>
      <c r="D183" s="3" t="s">
        <v>208</v>
      </c>
      <c r="E183" s="2" t="s">
        <v>153</v>
      </c>
      <c r="F183" s="2" t="s">
        <v>154</v>
      </c>
      <c r="G183" s="2" t="s">
        <v>357</v>
      </c>
      <c r="H183" s="2" t="s">
        <v>155</v>
      </c>
      <c r="I183" s="6">
        <v>24.72</v>
      </c>
      <c r="J183" s="7">
        <v>45646</v>
      </c>
    </row>
    <row r="184" spans="1:10" x14ac:dyDescent="0.25">
      <c r="A184" s="10">
        <v>361911.24239999999</v>
      </c>
      <c r="B184" s="2" t="s">
        <v>38</v>
      </c>
      <c r="C184" s="2" t="s">
        <v>295</v>
      </c>
      <c r="D184" s="3" t="s">
        <v>218</v>
      </c>
      <c r="E184" s="2" t="s">
        <v>153</v>
      </c>
      <c r="F184" s="2" t="s">
        <v>154</v>
      </c>
      <c r="G184" s="2" t="s">
        <v>357</v>
      </c>
      <c r="H184" s="2" t="s">
        <v>155</v>
      </c>
      <c r="I184" s="6">
        <v>35.64</v>
      </c>
      <c r="J184" s="7">
        <v>27710</v>
      </c>
    </row>
    <row r="185" spans="1:10" x14ac:dyDescent="0.25">
      <c r="A185" s="10">
        <v>361912.24359999999</v>
      </c>
      <c r="B185" s="2" t="s">
        <v>1</v>
      </c>
      <c r="C185" s="2" t="s">
        <v>214</v>
      </c>
      <c r="D185" s="3" t="s">
        <v>215</v>
      </c>
      <c r="E185" s="2" t="s">
        <v>153</v>
      </c>
      <c r="F185" s="2" t="s">
        <v>154</v>
      </c>
      <c r="G185" s="2" t="s">
        <v>357</v>
      </c>
      <c r="H185" s="2" t="s">
        <v>155</v>
      </c>
      <c r="I185" s="6">
        <v>52.31</v>
      </c>
      <c r="J185" s="7">
        <v>45646</v>
      </c>
    </row>
    <row r="186" spans="1:10" x14ac:dyDescent="0.25">
      <c r="A186" s="10">
        <v>361913.30119999999</v>
      </c>
      <c r="B186" s="2" t="s">
        <v>118</v>
      </c>
      <c r="C186" s="2" t="s">
        <v>216</v>
      </c>
      <c r="D186" s="3" t="s">
        <v>208</v>
      </c>
      <c r="E186" s="2" t="s">
        <v>153</v>
      </c>
      <c r="F186" s="2" t="s">
        <v>154</v>
      </c>
      <c r="G186" s="2" t="s">
        <v>357</v>
      </c>
      <c r="H186" s="2" t="s">
        <v>155</v>
      </c>
      <c r="I186" s="6">
        <v>24.72</v>
      </c>
      <c r="J186" s="7">
        <v>45562</v>
      </c>
    </row>
    <row r="187" spans="1:10" x14ac:dyDescent="0.25">
      <c r="A187" s="10">
        <v>361914.30119999999</v>
      </c>
      <c r="B187" s="2" t="s">
        <v>119</v>
      </c>
      <c r="C187" s="2" t="s">
        <v>217</v>
      </c>
      <c r="D187" s="3" t="s">
        <v>208</v>
      </c>
      <c r="E187" s="2" t="s">
        <v>153</v>
      </c>
      <c r="F187" s="2" t="s">
        <v>154</v>
      </c>
      <c r="G187" s="2" t="s">
        <v>357</v>
      </c>
      <c r="H187" s="2" t="s">
        <v>155</v>
      </c>
      <c r="I187" s="6">
        <v>24.72</v>
      </c>
      <c r="J187" s="7">
        <v>45562</v>
      </c>
    </row>
    <row r="188" spans="1:10" x14ac:dyDescent="0.25">
      <c r="A188" s="10">
        <v>361915.24300000002</v>
      </c>
      <c r="B188" s="2" t="s">
        <v>39</v>
      </c>
      <c r="C188" s="2" t="s">
        <v>296</v>
      </c>
      <c r="D188" s="3" t="s">
        <v>220</v>
      </c>
      <c r="E188" s="2" t="s">
        <v>153</v>
      </c>
      <c r="F188" s="2" t="s">
        <v>154</v>
      </c>
      <c r="G188" s="2" t="s">
        <v>357</v>
      </c>
      <c r="H188" s="2" t="s">
        <v>155</v>
      </c>
      <c r="I188" s="6">
        <v>43.69</v>
      </c>
      <c r="J188" s="7">
        <v>26326</v>
      </c>
    </row>
    <row r="189" spans="1:10" x14ac:dyDescent="0.25">
      <c r="A189" s="10">
        <v>361916.24300000002</v>
      </c>
      <c r="B189" s="2" t="s">
        <v>4</v>
      </c>
      <c r="C189" s="2" t="s">
        <v>219</v>
      </c>
      <c r="D189" s="3" t="s">
        <v>220</v>
      </c>
      <c r="E189" s="2" t="s">
        <v>153</v>
      </c>
      <c r="F189" s="2" t="s">
        <v>154</v>
      </c>
      <c r="G189" s="2" t="s">
        <v>357</v>
      </c>
      <c r="H189" s="2" t="s">
        <v>155</v>
      </c>
      <c r="I189" s="6">
        <v>43.4</v>
      </c>
      <c r="J189" s="7">
        <v>45646</v>
      </c>
    </row>
    <row r="190" spans="1:10" x14ac:dyDescent="0.25">
      <c r="A190" s="10">
        <v>361917.24300000002</v>
      </c>
      <c r="B190" s="2" t="s">
        <v>15</v>
      </c>
      <c r="C190" s="2" t="s">
        <v>230</v>
      </c>
      <c r="D190" s="3" t="s">
        <v>220</v>
      </c>
      <c r="E190" s="2" t="s">
        <v>153</v>
      </c>
      <c r="F190" s="2" t="s">
        <v>154</v>
      </c>
      <c r="G190" s="2" t="s">
        <v>357</v>
      </c>
      <c r="H190" s="2" t="s">
        <v>155</v>
      </c>
      <c r="I190" s="6">
        <v>43.69</v>
      </c>
      <c r="J190" s="7">
        <v>45646</v>
      </c>
    </row>
    <row r="191" spans="1:10" x14ac:dyDescent="0.25">
      <c r="A191" s="10">
        <v>361918.24300000002</v>
      </c>
      <c r="B191" s="2" t="s">
        <v>16</v>
      </c>
      <c r="C191" s="2" t="s">
        <v>231</v>
      </c>
      <c r="D191" s="3" t="s">
        <v>220</v>
      </c>
      <c r="E191" s="2" t="s">
        <v>153</v>
      </c>
      <c r="F191" s="2" t="s">
        <v>154</v>
      </c>
      <c r="G191" s="2" t="s">
        <v>357</v>
      </c>
      <c r="H191" s="2" t="s">
        <v>155</v>
      </c>
      <c r="I191" s="6">
        <v>43.69</v>
      </c>
      <c r="J191" s="7">
        <v>45646</v>
      </c>
    </row>
    <row r="192" spans="1:10" x14ac:dyDescent="0.25">
      <c r="A192" s="10">
        <v>361919.24300000002</v>
      </c>
      <c r="B192" s="2" t="s">
        <v>17</v>
      </c>
      <c r="C192" s="2" t="s">
        <v>232</v>
      </c>
      <c r="D192" s="3" t="s">
        <v>220</v>
      </c>
      <c r="E192" s="2" t="s">
        <v>153</v>
      </c>
      <c r="F192" s="2" t="s">
        <v>154</v>
      </c>
      <c r="G192" s="2" t="s">
        <v>357</v>
      </c>
      <c r="H192" s="2" t="s">
        <v>155</v>
      </c>
      <c r="I192" s="6">
        <v>43.69</v>
      </c>
      <c r="J192" s="7">
        <v>45562</v>
      </c>
    </row>
    <row r="193" spans="1:10" x14ac:dyDescent="0.25">
      <c r="A193" s="10">
        <v>361920.24300000002</v>
      </c>
      <c r="B193" s="2" t="s">
        <v>5</v>
      </c>
      <c r="C193" s="2" t="s">
        <v>221</v>
      </c>
      <c r="D193" s="3" t="s">
        <v>220</v>
      </c>
      <c r="E193" s="2" t="s">
        <v>153</v>
      </c>
      <c r="F193" s="2" t="s">
        <v>154</v>
      </c>
      <c r="G193" s="2" t="s">
        <v>357</v>
      </c>
      <c r="H193" s="2" t="s">
        <v>155</v>
      </c>
      <c r="I193" s="6">
        <v>43.4</v>
      </c>
      <c r="J193" s="7">
        <v>45646</v>
      </c>
    </row>
    <row r="194" spans="1:10" x14ac:dyDescent="0.25">
      <c r="A194" s="10">
        <v>361921.24300000002</v>
      </c>
      <c r="B194" s="2" t="s">
        <v>6</v>
      </c>
      <c r="C194" s="2" t="s">
        <v>222</v>
      </c>
      <c r="D194" s="3" t="s">
        <v>220</v>
      </c>
      <c r="E194" s="2" t="s">
        <v>153</v>
      </c>
      <c r="F194" s="2" t="s">
        <v>154</v>
      </c>
      <c r="G194" s="2" t="s">
        <v>357</v>
      </c>
      <c r="H194" s="2" t="s">
        <v>155</v>
      </c>
      <c r="I194" s="6">
        <v>43.4</v>
      </c>
      <c r="J194" s="7">
        <v>45646</v>
      </c>
    </row>
    <row r="195" spans="1:10" x14ac:dyDescent="0.25">
      <c r="A195" s="10">
        <v>361922.24300000002</v>
      </c>
      <c r="B195" s="2" t="s">
        <v>7</v>
      </c>
      <c r="C195" s="2" t="s">
        <v>223</v>
      </c>
      <c r="D195" s="3" t="s">
        <v>220</v>
      </c>
      <c r="E195" s="2" t="s">
        <v>153</v>
      </c>
      <c r="F195" s="2" t="s">
        <v>154</v>
      </c>
      <c r="G195" s="2" t="s">
        <v>357</v>
      </c>
      <c r="H195" s="2" t="s">
        <v>155</v>
      </c>
      <c r="I195" s="6">
        <v>43.4</v>
      </c>
      <c r="J195" s="7">
        <v>45646</v>
      </c>
    </row>
    <row r="196" spans="1:10" x14ac:dyDescent="0.25">
      <c r="A196" s="10">
        <v>361923.24300000002</v>
      </c>
      <c r="B196" s="2" t="s">
        <v>8</v>
      </c>
      <c r="C196" s="2" t="s">
        <v>224</v>
      </c>
      <c r="D196" s="3" t="s">
        <v>220</v>
      </c>
      <c r="E196" s="2" t="s">
        <v>153</v>
      </c>
      <c r="F196" s="2" t="s">
        <v>154</v>
      </c>
      <c r="G196" s="2" t="s">
        <v>357</v>
      </c>
      <c r="H196" s="2" t="s">
        <v>155</v>
      </c>
      <c r="I196" s="6">
        <v>43.4</v>
      </c>
      <c r="J196" s="7">
        <v>45728</v>
      </c>
    </row>
    <row r="197" spans="1:10" x14ac:dyDescent="0.25">
      <c r="A197" s="10">
        <v>361924.24300000002</v>
      </c>
      <c r="B197" s="2" t="s">
        <v>9</v>
      </c>
      <c r="C197" s="2" t="s">
        <v>343</v>
      </c>
      <c r="D197" s="3" t="s">
        <v>220</v>
      </c>
      <c r="E197" s="2" t="s">
        <v>153</v>
      </c>
      <c r="F197" s="2" t="s">
        <v>154</v>
      </c>
      <c r="G197" s="2" t="s">
        <v>357</v>
      </c>
      <c r="H197" s="2" t="s">
        <v>155</v>
      </c>
      <c r="I197" s="6">
        <v>43.4</v>
      </c>
      <c r="J197" s="7">
        <v>45728</v>
      </c>
    </row>
    <row r="198" spans="1:10" x14ac:dyDescent="0.25">
      <c r="A198" s="10">
        <v>361925.24300000002</v>
      </c>
      <c r="B198" s="2" t="s">
        <v>10</v>
      </c>
      <c r="C198" s="2" t="s">
        <v>344</v>
      </c>
      <c r="D198" s="3" t="s">
        <v>220</v>
      </c>
      <c r="E198" s="2" t="s">
        <v>153</v>
      </c>
      <c r="F198" s="2" t="s">
        <v>154</v>
      </c>
      <c r="G198" s="2" t="s">
        <v>357</v>
      </c>
      <c r="H198" s="2" t="s">
        <v>155</v>
      </c>
      <c r="I198" s="6">
        <v>43.4</v>
      </c>
      <c r="J198" s="7">
        <v>45728</v>
      </c>
    </row>
    <row r="199" spans="1:10" x14ac:dyDescent="0.25">
      <c r="A199" s="10">
        <v>361926.18300000002</v>
      </c>
      <c r="B199" s="2" t="s">
        <v>64</v>
      </c>
      <c r="C199" s="2" t="s">
        <v>343</v>
      </c>
      <c r="D199" s="3" t="s">
        <v>225</v>
      </c>
      <c r="E199" s="2" t="s">
        <v>153</v>
      </c>
      <c r="F199" s="2" t="s">
        <v>154</v>
      </c>
      <c r="G199" s="2" t="s">
        <v>357</v>
      </c>
      <c r="H199" s="2" t="s">
        <v>155</v>
      </c>
      <c r="I199" s="6">
        <v>35.64</v>
      </c>
      <c r="J199" s="7">
        <v>45728</v>
      </c>
    </row>
    <row r="200" spans="1:10" x14ac:dyDescent="0.25">
      <c r="A200" s="10">
        <v>361927.24300000002</v>
      </c>
      <c r="B200" s="2" t="s">
        <v>11</v>
      </c>
      <c r="C200" s="2" t="s">
        <v>226</v>
      </c>
      <c r="D200" s="3" t="s">
        <v>220</v>
      </c>
      <c r="E200" s="2" t="s">
        <v>153</v>
      </c>
      <c r="F200" s="2" t="s">
        <v>154</v>
      </c>
      <c r="G200" s="2" t="s">
        <v>357</v>
      </c>
      <c r="H200" s="2" t="s">
        <v>155</v>
      </c>
      <c r="I200" s="6">
        <v>43.4</v>
      </c>
      <c r="J200" s="7">
        <v>45728</v>
      </c>
    </row>
    <row r="201" spans="1:10" x14ac:dyDescent="0.25">
      <c r="A201" s="10">
        <v>361928.18239999999</v>
      </c>
      <c r="B201" s="2" t="s">
        <v>40</v>
      </c>
      <c r="C201" s="2" t="s">
        <v>297</v>
      </c>
      <c r="D201" s="3" t="s">
        <v>211</v>
      </c>
      <c r="E201" s="2" t="s">
        <v>153</v>
      </c>
      <c r="F201" s="2" t="s">
        <v>154</v>
      </c>
      <c r="G201" s="2" t="s">
        <v>357</v>
      </c>
      <c r="H201" s="2" t="s">
        <v>155</v>
      </c>
      <c r="I201" s="6">
        <v>29.89</v>
      </c>
      <c r="J201" s="7">
        <v>38127</v>
      </c>
    </row>
    <row r="202" spans="1:10" x14ac:dyDescent="0.25">
      <c r="A202" s="10">
        <v>361928.24300000002</v>
      </c>
      <c r="B202" s="2" t="s">
        <v>40</v>
      </c>
      <c r="C202" s="2" t="s">
        <v>297</v>
      </c>
      <c r="D202" s="3" t="s">
        <v>220</v>
      </c>
      <c r="E202" s="2" t="s">
        <v>153</v>
      </c>
      <c r="F202" s="2" t="s">
        <v>154</v>
      </c>
      <c r="G202" s="2" t="s">
        <v>357</v>
      </c>
      <c r="H202" s="2" t="s">
        <v>155</v>
      </c>
      <c r="I202" s="6">
        <v>43.69</v>
      </c>
      <c r="J202" s="7">
        <v>38127</v>
      </c>
    </row>
    <row r="203" spans="1:10" x14ac:dyDescent="0.25">
      <c r="A203" s="10">
        <v>361967.24119999999</v>
      </c>
      <c r="B203" s="2" t="s">
        <v>299</v>
      </c>
      <c r="C203" s="2" t="s">
        <v>300</v>
      </c>
      <c r="D203" s="3" t="s">
        <v>172</v>
      </c>
      <c r="E203" s="2" t="s">
        <v>153</v>
      </c>
      <c r="F203" s="2" t="s">
        <v>154</v>
      </c>
      <c r="G203" s="2" t="s">
        <v>357</v>
      </c>
      <c r="H203" s="2" t="s">
        <v>155</v>
      </c>
      <c r="I203" s="6">
        <v>19.829999999999998</v>
      </c>
      <c r="J203" s="7">
        <v>34499</v>
      </c>
    </row>
    <row r="204" spans="1:10" x14ac:dyDescent="0.25">
      <c r="A204" s="10">
        <v>361967.36180000001</v>
      </c>
      <c r="B204" s="2" t="s">
        <v>299</v>
      </c>
      <c r="C204" s="2" t="s">
        <v>300</v>
      </c>
      <c r="D204" s="3" t="s">
        <v>177</v>
      </c>
      <c r="E204" s="2" t="s">
        <v>153</v>
      </c>
      <c r="F204" s="2" t="s">
        <v>154</v>
      </c>
      <c r="G204" s="2" t="s">
        <v>357</v>
      </c>
      <c r="H204" s="2" t="s">
        <v>155</v>
      </c>
      <c r="I204" s="6">
        <v>39.090000000000003</v>
      </c>
      <c r="J204" s="7">
        <v>34499</v>
      </c>
    </row>
    <row r="205" spans="1:10" x14ac:dyDescent="0.25">
      <c r="A205" s="10">
        <v>361968.24300000002</v>
      </c>
      <c r="B205" s="2" t="s">
        <v>301</v>
      </c>
      <c r="C205" s="2" t="s">
        <v>302</v>
      </c>
      <c r="D205" s="3" t="s">
        <v>220</v>
      </c>
      <c r="E205" s="2" t="s">
        <v>153</v>
      </c>
      <c r="F205" s="2" t="s">
        <v>154</v>
      </c>
      <c r="G205" s="2" t="s">
        <v>357</v>
      </c>
      <c r="H205" s="2" t="s">
        <v>155</v>
      </c>
      <c r="I205" s="6">
        <v>44.83</v>
      </c>
      <c r="J205" s="7">
        <v>38139</v>
      </c>
    </row>
    <row r="206" spans="1:10" x14ac:dyDescent="0.25">
      <c r="A206" s="10">
        <v>361929.24300000002</v>
      </c>
      <c r="B206" s="2" t="s">
        <v>12</v>
      </c>
      <c r="C206" s="2" t="s">
        <v>345</v>
      </c>
      <c r="D206" s="3" t="s">
        <v>220</v>
      </c>
      <c r="E206" s="2" t="s">
        <v>153</v>
      </c>
      <c r="F206" s="2" t="s">
        <v>154</v>
      </c>
      <c r="G206" s="2" t="s">
        <v>357</v>
      </c>
      <c r="H206" s="2" t="s">
        <v>155</v>
      </c>
      <c r="I206" s="6">
        <v>43.4</v>
      </c>
      <c r="J206" s="7">
        <v>45728</v>
      </c>
    </row>
    <row r="207" spans="1:10" x14ac:dyDescent="0.25">
      <c r="A207" s="10">
        <v>361930.24300000002</v>
      </c>
      <c r="B207" s="2" t="s">
        <v>13</v>
      </c>
      <c r="C207" s="2" t="s">
        <v>346</v>
      </c>
      <c r="D207" s="3" t="s">
        <v>220</v>
      </c>
      <c r="E207" s="2" t="s">
        <v>153</v>
      </c>
      <c r="F207" s="2" t="s">
        <v>154</v>
      </c>
      <c r="G207" s="2" t="s">
        <v>357</v>
      </c>
      <c r="H207" s="2" t="s">
        <v>155</v>
      </c>
      <c r="I207" s="6">
        <v>43.4</v>
      </c>
      <c r="J207" s="7">
        <v>45728</v>
      </c>
    </row>
    <row r="208" spans="1:10" x14ac:dyDescent="0.25">
      <c r="A208" s="10">
        <v>361931.18300000002</v>
      </c>
      <c r="B208" s="2" t="s">
        <v>65</v>
      </c>
      <c r="C208" s="2" t="s">
        <v>227</v>
      </c>
      <c r="D208" s="3" t="s">
        <v>225</v>
      </c>
      <c r="E208" s="2" t="s">
        <v>153</v>
      </c>
      <c r="F208" s="2" t="s">
        <v>154</v>
      </c>
      <c r="G208" s="2" t="s">
        <v>357</v>
      </c>
      <c r="H208" s="2" t="s">
        <v>155</v>
      </c>
      <c r="I208" s="6">
        <v>35.64</v>
      </c>
      <c r="J208" s="7">
        <v>45728</v>
      </c>
    </row>
    <row r="209" spans="1:10" x14ac:dyDescent="0.25">
      <c r="A209" s="10">
        <v>361932.24300000002</v>
      </c>
      <c r="B209" s="2" t="s">
        <v>14</v>
      </c>
      <c r="C209" s="2" t="s">
        <v>228</v>
      </c>
      <c r="D209" s="3" t="s">
        <v>220</v>
      </c>
      <c r="E209" s="2" t="s">
        <v>153</v>
      </c>
      <c r="F209" s="2" t="s">
        <v>154</v>
      </c>
      <c r="G209" s="2" t="s">
        <v>357</v>
      </c>
      <c r="H209" s="2" t="s">
        <v>155</v>
      </c>
      <c r="I209" s="6">
        <v>43.4</v>
      </c>
      <c r="J209" s="7">
        <v>45646</v>
      </c>
    </row>
    <row r="210" spans="1:10" x14ac:dyDescent="0.25">
      <c r="A210" s="10">
        <v>361933.30180000002</v>
      </c>
      <c r="B210" s="2" t="s">
        <v>81</v>
      </c>
      <c r="C210" s="2" t="s">
        <v>241</v>
      </c>
      <c r="D210" s="3" t="s">
        <v>242</v>
      </c>
      <c r="E210" s="2" t="s">
        <v>153</v>
      </c>
      <c r="F210" s="2" t="s">
        <v>154</v>
      </c>
      <c r="G210" s="2" t="s">
        <v>357</v>
      </c>
      <c r="H210" s="2" t="s">
        <v>155</v>
      </c>
      <c r="I210" s="6">
        <v>35.64</v>
      </c>
      <c r="J210" s="7">
        <v>45646</v>
      </c>
    </row>
    <row r="211" spans="1:10" x14ac:dyDescent="0.25">
      <c r="A211" s="10">
        <v>361934.24119999999</v>
      </c>
      <c r="B211" s="2" t="s">
        <v>134</v>
      </c>
      <c r="C211" s="2" t="s">
        <v>243</v>
      </c>
      <c r="D211" s="3" t="s">
        <v>172</v>
      </c>
      <c r="E211" s="2" t="s">
        <v>153</v>
      </c>
      <c r="F211" s="2" t="s">
        <v>154</v>
      </c>
      <c r="G211" s="2" t="s">
        <v>357</v>
      </c>
      <c r="H211" s="2" t="s">
        <v>155</v>
      </c>
      <c r="I211" s="6">
        <v>19.54</v>
      </c>
      <c r="J211" s="7">
        <v>45646</v>
      </c>
    </row>
    <row r="212" spans="1:10" x14ac:dyDescent="0.25">
      <c r="A212" s="10">
        <v>361935.30239999999</v>
      </c>
      <c r="B212" s="2" t="s">
        <v>50</v>
      </c>
      <c r="C212" s="2" t="s">
        <v>244</v>
      </c>
      <c r="D212" s="3" t="s">
        <v>164</v>
      </c>
      <c r="E212" s="2" t="s">
        <v>153</v>
      </c>
      <c r="F212" s="2" t="s">
        <v>154</v>
      </c>
      <c r="G212" s="2" t="s">
        <v>357</v>
      </c>
      <c r="H212" s="2" t="s">
        <v>155</v>
      </c>
      <c r="I212" s="6">
        <v>43.69</v>
      </c>
      <c r="J212" s="7">
        <v>45646</v>
      </c>
    </row>
    <row r="213" spans="1:10" x14ac:dyDescent="0.25">
      <c r="A213" s="10">
        <v>361936.24239999999</v>
      </c>
      <c r="B213" s="2" t="s">
        <v>19</v>
      </c>
      <c r="C213" s="2" t="s">
        <v>234</v>
      </c>
      <c r="D213" s="3" t="s">
        <v>218</v>
      </c>
      <c r="E213" s="2" t="s">
        <v>153</v>
      </c>
      <c r="F213" s="2" t="s">
        <v>154</v>
      </c>
      <c r="G213" s="2" t="s">
        <v>357</v>
      </c>
      <c r="H213" s="2" t="s">
        <v>155</v>
      </c>
      <c r="I213" s="6">
        <v>36.79</v>
      </c>
      <c r="J213" s="7">
        <v>45646</v>
      </c>
    </row>
    <row r="214" spans="1:10" x14ac:dyDescent="0.25">
      <c r="A214" s="10">
        <v>361937.24300000002</v>
      </c>
      <c r="B214" s="2" t="s">
        <v>20</v>
      </c>
      <c r="C214" s="2" t="s">
        <v>235</v>
      </c>
      <c r="D214" s="3" t="s">
        <v>220</v>
      </c>
      <c r="E214" s="2" t="s">
        <v>153</v>
      </c>
      <c r="F214" s="2" t="s">
        <v>154</v>
      </c>
      <c r="G214" s="2" t="s">
        <v>357</v>
      </c>
      <c r="H214" s="2" t="s">
        <v>155</v>
      </c>
      <c r="I214" s="6">
        <v>43.69</v>
      </c>
      <c r="J214" s="7">
        <v>45646</v>
      </c>
    </row>
    <row r="215" spans="1:10" x14ac:dyDescent="0.25">
      <c r="A215" s="10">
        <v>361938.24300000002</v>
      </c>
      <c r="B215" s="2" t="s">
        <v>21</v>
      </c>
      <c r="C215" s="2" t="s">
        <v>236</v>
      </c>
      <c r="D215" s="3" t="s">
        <v>220</v>
      </c>
      <c r="E215" s="2" t="s">
        <v>153</v>
      </c>
      <c r="F215" s="2" t="s">
        <v>154</v>
      </c>
      <c r="G215" s="2" t="s">
        <v>357</v>
      </c>
      <c r="H215" s="2" t="s">
        <v>155</v>
      </c>
      <c r="I215" s="6">
        <v>43.69</v>
      </c>
      <c r="J215" s="7">
        <v>45646</v>
      </c>
    </row>
    <row r="216" spans="1:10" x14ac:dyDescent="0.25">
      <c r="A216" s="10">
        <v>361939.30239999999</v>
      </c>
      <c r="B216" s="2" t="s">
        <v>48</v>
      </c>
      <c r="C216" s="2" t="s">
        <v>239</v>
      </c>
      <c r="D216" s="3" t="s">
        <v>164</v>
      </c>
      <c r="E216" s="2" t="s">
        <v>153</v>
      </c>
      <c r="F216" s="2" t="s">
        <v>154</v>
      </c>
      <c r="G216" s="2" t="s">
        <v>357</v>
      </c>
      <c r="H216" s="2" t="s">
        <v>155</v>
      </c>
      <c r="I216" s="6">
        <v>44.83</v>
      </c>
      <c r="J216" s="7">
        <v>45646</v>
      </c>
    </row>
    <row r="217" spans="1:10" x14ac:dyDescent="0.25">
      <c r="A217" s="10">
        <v>361940.30239999999</v>
      </c>
      <c r="B217" s="2" t="s">
        <v>49</v>
      </c>
      <c r="C217" s="2" t="s">
        <v>240</v>
      </c>
      <c r="D217" s="3" t="s">
        <v>164</v>
      </c>
      <c r="E217" s="2" t="s">
        <v>153</v>
      </c>
      <c r="F217" s="2" t="s">
        <v>154</v>
      </c>
      <c r="G217" s="2" t="s">
        <v>357</v>
      </c>
      <c r="H217" s="2" t="s">
        <v>155</v>
      </c>
      <c r="I217" s="6">
        <v>44.83</v>
      </c>
      <c r="J217" s="7">
        <v>45646</v>
      </c>
    </row>
    <row r="218" spans="1:10" x14ac:dyDescent="0.25">
      <c r="A218" s="10">
        <v>361976.36119999998</v>
      </c>
      <c r="B218" s="2" t="s">
        <v>370</v>
      </c>
      <c r="C218" s="2" t="s">
        <v>371</v>
      </c>
      <c r="D218" s="2" t="s">
        <v>274</v>
      </c>
      <c r="E218" s="2" t="s">
        <v>153</v>
      </c>
      <c r="F218" s="2" t="s">
        <v>154</v>
      </c>
      <c r="G218" s="2" t="s">
        <v>357</v>
      </c>
      <c r="H218" s="2" t="s">
        <v>155</v>
      </c>
      <c r="I218" s="2">
        <v>29.89</v>
      </c>
      <c r="J218" s="7">
        <v>46176</v>
      </c>
    </row>
    <row r="219" spans="1:10" x14ac:dyDescent="0.25">
      <c r="A219" s="10">
        <v>361941.18239999999</v>
      </c>
      <c r="B219" s="2" t="s">
        <v>23</v>
      </c>
      <c r="C219" s="2" t="s">
        <v>347</v>
      </c>
      <c r="D219" s="3" t="s">
        <v>211</v>
      </c>
      <c r="E219" s="2" t="s">
        <v>153</v>
      </c>
      <c r="F219" s="2" t="s">
        <v>154</v>
      </c>
      <c r="G219" s="2" t="s">
        <v>357</v>
      </c>
      <c r="H219" s="2" t="s">
        <v>155</v>
      </c>
      <c r="I219" s="6">
        <v>36.79</v>
      </c>
      <c r="J219" s="7">
        <v>45728</v>
      </c>
    </row>
    <row r="220" spans="1:10" x14ac:dyDescent="0.25">
      <c r="A220" s="10">
        <v>361941.24300000002</v>
      </c>
      <c r="B220" s="2" t="s">
        <v>23</v>
      </c>
      <c r="C220" s="2" t="s">
        <v>347</v>
      </c>
      <c r="D220" s="3" t="s">
        <v>220</v>
      </c>
      <c r="E220" s="2" t="s">
        <v>153</v>
      </c>
      <c r="F220" s="2" t="s">
        <v>154</v>
      </c>
      <c r="G220" s="2" t="s">
        <v>357</v>
      </c>
      <c r="H220" s="2" t="s">
        <v>155</v>
      </c>
      <c r="I220" s="6">
        <v>55.18</v>
      </c>
      <c r="J220" s="7">
        <v>45728</v>
      </c>
    </row>
    <row r="221" spans="1:10" x14ac:dyDescent="0.25">
      <c r="A221" s="10">
        <v>361942.30239999999</v>
      </c>
      <c r="B221" s="2" t="s">
        <v>51</v>
      </c>
      <c r="C221" s="2" t="s">
        <v>245</v>
      </c>
      <c r="D221" s="3" t="s">
        <v>164</v>
      </c>
      <c r="E221" s="2" t="s">
        <v>153</v>
      </c>
      <c r="F221" s="2" t="s">
        <v>154</v>
      </c>
      <c r="G221" s="2" t="s">
        <v>357</v>
      </c>
      <c r="H221" s="2" t="s">
        <v>155</v>
      </c>
      <c r="I221" s="6">
        <v>43.69</v>
      </c>
      <c r="J221" s="7">
        <v>45728</v>
      </c>
    </row>
    <row r="222" spans="1:10" x14ac:dyDescent="0.25">
      <c r="A222" s="10">
        <v>361943.30239999999</v>
      </c>
      <c r="B222" s="2" t="s">
        <v>52</v>
      </c>
      <c r="C222" s="2" t="s">
        <v>246</v>
      </c>
      <c r="D222" s="3" t="s">
        <v>164</v>
      </c>
      <c r="E222" s="2" t="s">
        <v>153</v>
      </c>
      <c r="F222" s="2" t="s">
        <v>154</v>
      </c>
      <c r="G222" s="2" t="s">
        <v>357</v>
      </c>
      <c r="H222" s="2" t="s">
        <v>155</v>
      </c>
      <c r="I222" s="6">
        <v>43.69</v>
      </c>
      <c r="J222" s="7" t="s">
        <v>247</v>
      </c>
    </row>
    <row r="223" spans="1:10" x14ac:dyDescent="0.25">
      <c r="A223" s="10">
        <v>361944.24300000002</v>
      </c>
      <c r="B223" s="2" t="s">
        <v>24</v>
      </c>
      <c r="C223" s="2" t="s">
        <v>248</v>
      </c>
      <c r="D223" s="3" t="s">
        <v>220</v>
      </c>
      <c r="E223" s="2" t="s">
        <v>153</v>
      </c>
      <c r="F223" s="2" t="s">
        <v>154</v>
      </c>
      <c r="G223" s="2" t="s">
        <v>357</v>
      </c>
      <c r="H223" s="2" t="s">
        <v>155</v>
      </c>
      <c r="I223" s="6">
        <v>43.69</v>
      </c>
      <c r="J223" s="7">
        <v>45646</v>
      </c>
    </row>
    <row r="224" spans="1:10" x14ac:dyDescent="0.25">
      <c r="A224" s="10">
        <v>361945.24300000002</v>
      </c>
      <c r="B224" s="2" t="s">
        <v>26</v>
      </c>
      <c r="C224" s="2" t="s">
        <v>250</v>
      </c>
      <c r="D224" s="3" t="s">
        <v>220</v>
      </c>
      <c r="E224" s="2" t="s">
        <v>153</v>
      </c>
      <c r="F224" s="2" t="s">
        <v>154</v>
      </c>
      <c r="G224" s="2" t="s">
        <v>357</v>
      </c>
      <c r="H224" s="2" t="s">
        <v>155</v>
      </c>
      <c r="I224" s="6">
        <v>43.69</v>
      </c>
      <c r="J224" s="7">
        <v>45646</v>
      </c>
    </row>
    <row r="225" spans="1:10" x14ac:dyDescent="0.25">
      <c r="A225" s="10">
        <v>361946.24089999998</v>
      </c>
      <c r="B225" s="2" t="s">
        <v>149</v>
      </c>
      <c r="C225" s="2" t="s">
        <v>303</v>
      </c>
      <c r="D225" s="3" t="s">
        <v>265</v>
      </c>
      <c r="E225" s="2" t="s">
        <v>153</v>
      </c>
      <c r="F225" s="2" t="s">
        <v>154</v>
      </c>
      <c r="G225" s="2" t="s">
        <v>357</v>
      </c>
      <c r="H225" s="2" t="s">
        <v>155</v>
      </c>
      <c r="I225" s="6">
        <v>14.94</v>
      </c>
      <c r="J225" s="7">
        <v>38986</v>
      </c>
    </row>
    <row r="226" spans="1:10" x14ac:dyDescent="0.25">
      <c r="A226" s="10">
        <v>361947.30119999999</v>
      </c>
      <c r="B226" s="2" t="s">
        <v>100</v>
      </c>
      <c r="C226" s="2" t="s">
        <v>304</v>
      </c>
      <c r="D226" s="3" t="s">
        <v>208</v>
      </c>
      <c r="E226" s="2" t="s">
        <v>153</v>
      </c>
      <c r="F226" s="2" t="s">
        <v>154</v>
      </c>
      <c r="G226" s="2" t="s">
        <v>357</v>
      </c>
      <c r="H226" s="2" t="s">
        <v>155</v>
      </c>
      <c r="I226" s="6">
        <v>24.72</v>
      </c>
      <c r="J226" s="7">
        <v>32125</v>
      </c>
    </row>
    <row r="227" spans="1:10" x14ac:dyDescent="0.25">
      <c r="A227" s="10">
        <v>361947.36180000001</v>
      </c>
      <c r="B227" s="2" t="s">
        <v>100</v>
      </c>
      <c r="C227" s="2" t="s">
        <v>304</v>
      </c>
      <c r="D227" s="3" t="s">
        <v>177</v>
      </c>
      <c r="E227" s="2" t="s">
        <v>153</v>
      </c>
      <c r="F227" s="2" t="s">
        <v>154</v>
      </c>
      <c r="G227" s="2" t="s">
        <v>357</v>
      </c>
      <c r="H227" s="2" t="s">
        <v>155</v>
      </c>
      <c r="I227" s="6">
        <v>40.24</v>
      </c>
      <c r="J227" s="7">
        <v>32125</v>
      </c>
    </row>
    <row r="228" spans="1:10" x14ac:dyDescent="0.25">
      <c r="A228" s="10">
        <v>361948.30239999999</v>
      </c>
      <c r="B228" s="2" t="s">
        <v>53</v>
      </c>
      <c r="C228" s="2" t="s">
        <v>251</v>
      </c>
      <c r="D228" s="3" t="s">
        <v>164</v>
      </c>
      <c r="E228" s="2" t="s">
        <v>153</v>
      </c>
      <c r="F228" s="2" t="s">
        <v>154</v>
      </c>
      <c r="G228" s="2" t="s">
        <v>357</v>
      </c>
      <c r="H228" s="2" t="s">
        <v>155</v>
      </c>
      <c r="I228" s="6">
        <v>43.69</v>
      </c>
      <c r="J228" s="7">
        <v>45646</v>
      </c>
    </row>
    <row r="229" spans="1:10" x14ac:dyDescent="0.25">
      <c r="A229" s="10">
        <v>361949.30239999999</v>
      </c>
      <c r="B229" s="2" t="s">
        <v>54</v>
      </c>
      <c r="C229" s="2" t="s">
        <v>252</v>
      </c>
      <c r="D229" s="3" t="s">
        <v>164</v>
      </c>
      <c r="E229" s="2" t="s">
        <v>153</v>
      </c>
      <c r="F229" s="2" t="s">
        <v>154</v>
      </c>
      <c r="G229" s="2" t="s">
        <v>357</v>
      </c>
      <c r="H229" s="2" t="s">
        <v>155</v>
      </c>
      <c r="I229" s="6">
        <v>43.69</v>
      </c>
      <c r="J229" s="7">
        <v>45646</v>
      </c>
    </row>
    <row r="230" spans="1:10" x14ac:dyDescent="0.25">
      <c r="A230" s="10">
        <v>361950.2206</v>
      </c>
      <c r="B230" s="2" t="s">
        <v>150</v>
      </c>
      <c r="C230" s="2" t="s">
        <v>355</v>
      </c>
      <c r="D230" s="3" t="s">
        <v>305</v>
      </c>
      <c r="E230" s="2" t="s">
        <v>153</v>
      </c>
      <c r="F230" s="2" t="s">
        <v>154</v>
      </c>
      <c r="G230" s="2" t="s">
        <v>357</v>
      </c>
      <c r="H230" s="2" t="s">
        <v>155</v>
      </c>
      <c r="I230" s="6">
        <v>12.65</v>
      </c>
      <c r="J230" s="7">
        <v>37834</v>
      </c>
    </row>
    <row r="231" spans="1:10" x14ac:dyDescent="0.25">
      <c r="A231" s="10">
        <v>361950.24060000002</v>
      </c>
      <c r="B231" s="2" t="s">
        <v>150</v>
      </c>
      <c r="C231" s="2" t="s">
        <v>355</v>
      </c>
      <c r="D231" s="3" t="s">
        <v>161</v>
      </c>
      <c r="E231" s="2" t="s">
        <v>153</v>
      </c>
      <c r="F231" s="2" t="s">
        <v>154</v>
      </c>
      <c r="G231" s="2" t="s">
        <v>357</v>
      </c>
      <c r="H231" s="2" t="s">
        <v>155</v>
      </c>
      <c r="I231" s="6">
        <v>12.36</v>
      </c>
      <c r="J231" s="7">
        <v>37834</v>
      </c>
    </row>
    <row r="232" spans="1:10" x14ac:dyDescent="0.25">
      <c r="A232" s="10">
        <v>361969.22100000002</v>
      </c>
      <c r="B232" s="2" t="s">
        <v>306</v>
      </c>
      <c r="C232" s="2" t="s">
        <v>351</v>
      </c>
      <c r="D232" s="3" t="s">
        <v>307</v>
      </c>
      <c r="E232" s="2" t="s">
        <v>153</v>
      </c>
      <c r="F232" s="2" t="s">
        <v>154</v>
      </c>
      <c r="G232" s="2" t="s">
        <v>357</v>
      </c>
      <c r="H232" s="2" t="s">
        <v>155</v>
      </c>
      <c r="I232" s="6">
        <v>28.74</v>
      </c>
      <c r="J232" s="7">
        <v>37834</v>
      </c>
    </row>
    <row r="233" spans="1:10" x14ac:dyDescent="0.25">
      <c r="A233" s="10">
        <v>361969.3616</v>
      </c>
      <c r="B233" s="2" t="s">
        <v>306</v>
      </c>
      <c r="C233" s="2" t="s">
        <v>351</v>
      </c>
      <c r="D233" s="3" t="s">
        <v>311</v>
      </c>
      <c r="E233" s="2" t="s">
        <v>153</v>
      </c>
      <c r="F233" s="2" t="s">
        <v>154</v>
      </c>
      <c r="G233" s="2" t="s">
        <v>357</v>
      </c>
      <c r="H233" s="2" t="s">
        <v>155</v>
      </c>
      <c r="I233" s="6">
        <v>39.090000000000003</v>
      </c>
      <c r="J233" s="7">
        <v>37834</v>
      </c>
    </row>
    <row r="234" spans="1:10" x14ac:dyDescent="0.25">
      <c r="A234" s="10">
        <v>361970.22100000002</v>
      </c>
      <c r="B234" s="2" t="s">
        <v>308</v>
      </c>
      <c r="C234" s="2" t="s">
        <v>354</v>
      </c>
      <c r="D234" s="3" t="s">
        <v>307</v>
      </c>
      <c r="E234" s="2" t="s">
        <v>153</v>
      </c>
      <c r="F234" s="2" t="s">
        <v>154</v>
      </c>
      <c r="G234" s="2" t="s">
        <v>357</v>
      </c>
      <c r="H234" s="2" t="s">
        <v>155</v>
      </c>
      <c r="I234" s="6">
        <v>28.74</v>
      </c>
      <c r="J234" s="7">
        <v>37834</v>
      </c>
    </row>
    <row r="235" spans="1:10" x14ac:dyDescent="0.25">
      <c r="A235" s="10">
        <v>361970.3616</v>
      </c>
      <c r="B235" s="2" t="s">
        <v>308</v>
      </c>
      <c r="C235" s="2" t="s">
        <v>351</v>
      </c>
      <c r="D235" s="3" t="s">
        <v>311</v>
      </c>
      <c r="E235" s="2" t="s">
        <v>153</v>
      </c>
      <c r="F235" s="2" t="s">
        <v>154</v>
      </c>
      <c r="G235" s="2" t="s">
        <v>357</v>
      </c>
      <c r="H235" s="2" t="s">
        <v>155</v>
      </c>
      <c r="I235" s="6">
        <v>39.090000000000003</v>
      </c>
      <c r="J235" s="7">
        <v>37834</v>
      </c>
    </row>
    <row r="236" spans="1:10" x14ac:dyDescent="0.25">
      <c r="A236" s="10">
        <v>361972.22100000002</v>
      </c>
      <c r="B236" s="2" t="s">
        <v>309</v>
      </c>
      <c r="C236" s="2" t="s">
        <v>310</v>
      </c>
      <c r="D236" s="3" t="s">
        <v>307</v>
      </c>
      <c r="E236" s="2" t="s">
        <v>153</v>
      </c>
      <c r="F236" s="2" t="s">
        <v>154</v>
      </c>
      <c r="G236" s="2" t="s">
        <v>357</v>
      </c>
      <c r="H236" s="2" t="s">
        <v>155</v>
      </c>
      <c r="I236" s="6">
        <v>28.74</v>
      </c>
      <c r="J236" s="7">
        <v>37834</v>
      </c>
    </row>
    <row r="237" spans="1:10" x14ac:dyDescent="0.25">
      <c r="A237" s="10">
        <v>361972.3616</v>
      </c>
      <c r="B237" s="2" t="s">
        <v>309</v>
      </c>
      <c r="C237" s="2" t="s">
        <v>310</v>
      </c>
      <c r="D237" s="3" t="s">
        <v>311</v>
      </c>
      <c r="E237" s="2" t="s">
        <v>153</v>
      </c>
      <c r="F237" s="2" t="s">
        <v>154</v>
      </c>
      <c r="G237" s="2" t="s">
        <v>357</v>
      </c>
      <c r="H237" s="2" t="s">
        <v>155</v>
      </c>
      <c r="I237" s="6">
        <v>39.090000000000003</v>
      </c>
      <c r="J237" s="7">
        <v>37834</v>
      </c>
    </row>
    <row r="238" spans="1:10" x14ac:dyDescent="0.25">
      <c r="A238" s="10">
        <v>361951.18239999999</v>
      </c>
      <c r="B238" s="2" t="s">
        <v>104</v>
      </c>
      <c r="C238" s="2" t="s">
        <v>253</v>
      </c>
      <c r="D238" s="3" t="s">
        <v>211</v>
      </c>
      <c r="E238" s="2" t="s">
        <v>153</v>
      </c>
      <c r="F238" s="2" t="s">
        <v>154</v>
      </c>
      <c r="G238" s="2" t="s">
        <v>357</v>
      </c>
      <c r="H238" s="2" t="s">
        <v>155</v>
      </c>
      <c r="I238" s="6">
        <v>28.74</v>
      </c>
      <c r="J238" s="7">
        <v>45646</v>
      </c>
    </row>
    <row r="239" spans="1:10" x14ac:dyDescent="0.25">
      <c r="A239" s="10">
        <v>361952.18180000002</v>
      </c>
      <c r="B239" s="2" t="s">
        <v>27</v>
      </c>
      <c r="C239" s="2" t="s">
        <v>258</v>
      </c>
      <c r="D239" s="3" t="s">
        <v>259</v>
      </c>
      <c r="E239" s="2" t="s">
        <v>153</v>
      </c>
      <c r="F239" s="2" t="s">
        <v>154</v>
      </c>
      <c r="G239" s="2" t="s">
        <v>357</v>
      </c>
      <c r="H239" s="2" t="s">
        <v>155</v>
      </c>
      <c r="I239" s="6">
        <v>22.41</v>
      </c>
      <c r="J239" s="7">
        <v>45646</v>
      </c>
    </row>
    <row r="240" spans="1:10" x14ac:dyDescent="0.25">
      <c r="A240" s="10">
        <v>361952.24239999999</v>
      </c>
      <c r="B240" s="2" t="s">
        <v>27</v>
      </c>
      <c r="C240" s="2" t="s">
        <v>258</v>
      </c>
      <c r="D240" s="3" t="s">
        <v>218</v>
      </c>
      <c r="E240" s="2" t="s">
        <v>153</v>
      </c>
      <c r="F240" s="2" t="s">
        <v>154</v>
      </c>
      <c r="G240" s="2" t="s">
        <v>357</v>
      </c>
      <c r="H240" s="2" t="s">
        <v>155</v>
      </c>
      <c r="I240" s="6">
        <v>34.49</v>
      </c>
      <c r="J240" s="7">
        <v>45646</v>
      </c>
    </row>
    <row r="241" spans="1:10" x14ac:dyDescent="0.25">
      <c r="A241" s="10">
        <v>361953.18180000002</v>
      </c>
      <c r="B241" s="2" t="s">
        <v>28</v>
      </c>
      <c r="C241" s="2" t="s">
        <v>260</v>
      </c>
      <c r="D241" s="3" t="s">
        <v>259</v>
      </c>
      <c r="E241" s="2" t="s">
        <v>153</v>
      </c>
      <c r="F241" s="2" t="s">
        <v>154</v>
      </c>
      <c r="G241" s="2" t="s">
        <v>357</v>
      </c>
      <c r="H241" s="2" t="s">
        <v>155</v>
      </c>
      <c r="I241" s="6">
        <v>22.41</v>
      </c>
      <c r="J241" s="7">
        <v>45646</v>
      </c>
    </row>
    <row r="242" spans="1:10" x14ac:dyDescent="0.25">
      <c r="A242" s="10">
        <v>361953.24239999999</v>
      </c>
      <c r="B242" s="2" t="s">
        <v>28</v>
      </c>
      <c r="C242" s="2" t="s">
        <v>260</v>
      </c>
      <c r="D242" s="3" t="s">
        <v>218</v>
      </c>
      <c r="E242" s="2" t="s">
        <v>153</v>
      </c>
      <c r="F242" s="2" t="s">
        <v>154</v>
      </c>
      <c r="G242" s="2" t="s">
        <v>357</v>
      </c>
      <c r="H242" s="2" t="s">
        <v>155</v>
      </c>
      <c r="I242" s="6">
        <v>34.49</v>
      </c>
      <c r="J242" s="7">
        <v>45646</v>
      </c>
    </row>
    <row r="243" spans="1:10" x14ac:dyDescent="0.25">
      <c r="A243" s="10">
        <v>361954.18180000002</v>
      </c>
      <c r="B243" s="2" t="s">
        <v>367</v>
      </c>
      <c r="C243" s="2" t="s">
        <v>254</v>
      </c>
      <c r="D243" s="3" t="s">
        <v>259</v>
      </c>
      <c r="E243" s="2" t="s">
        <v>153</v>
      </c>
      <c r="F243" s="2" t="s">
        <v>154</v>
      </c>
      <c r="G243" s="2" t="s">
        <v>357</v>
      </c>
      <c r="H243" s="2" t="s">
        <v>155</v>
      </c>
      <c r="I243" s="6">
        <v>22.41</v>
      </c>
      <c r="J243" s="7">
        <v>45646</v>
      </c>
    </row>
    <row r="244" spans="1:10" x14ac:dyDescent="0.25">
      <c r="A244" s="10">
        <v>361954.12180000002</v>
      </c>
      <c r="B244" s="2" t="s">
        <v>137</v>
      </c>
      <c r="C244" s="2" t="s">
        <v>254</v>
      </c>
      <c r="D244" s="3" t="s">
        <v>255</v>
      </c>
      <c r="E244" s="2" t="s">
        <v>153</v>
      </c>
      <c r="F244" s="2" t="s">
        <v>154</v>
      </c>
      <c r="G244" s="2" t="s">
        <v>357</v>
      </c>
      <c r="H244" s="2" t="s">
        <v>155</v>
      </c>
      <c r="I244" s="6">
        <v>14.94</v>
      </c>
      <c r="J244" s="7">
        <v>45646</v>
      </c>
    </row>
    <row r="245" spans="1:10" x14ac:dyDescent="0.25">
      <c r="A245" s="10">
        <v>361955.18119999999</v>
      </c>
      <c r="B245" s="2" t="s">
        <v>146</v>
      </c>
      <c r="C245" s="2" t="s">
        <v>353</v>
      </c>
      <c r="D245" s="3" t="s">
        <v>256</v>
      </c>
      <c r="E245" s="2" t="s">
        <v>153</v>
      </c>
      <c r="F245" s="2" t="s">
        <v>154</v>
      </c>
      <c r="G245" s="2" t="s">
        <v>357</v>
      </c>
      <c r="H245" s="2" t="s">
        <v>155</v>
      </c>
      <c r="I245" s="6">
        <v>14.83</v>
      </c>
      <c r="J245" s="7">
        <v>45646</v>
      </c>
    </row>
    <row r="246" spans="1:10" x14ac:dyDescent="0.25">
      <c r="A246" s="10">
        <v>361975.12119999999</v>
      </c>
      <c r="B246" s="2" t="s">
        <v>364</v>
      </c>
      <c r="C246" s="2" t="s">
        <v>365</v>
      </c>
      <c r="D246" s="3" t="s">
        <v>366</v>
      </c>
      <c r="E246" s="2" t="s">
        <v>153</v>
      </c>
      <c r="F246" s="2" t="s">
        <v>154</v>
      </c>
      <c r="G246" s="2" t="s">
        <v>357</v>
      </c>
      <c r="H246" s="2" t="s">
        <v>155</v>
      </c>
      <c r="I246" s="6">
        <v>9.25</v>
      </c>
      <c r="J246" s="7" t="s">
        <v>169</v>
      </c>
    </row>
    <row r="247" spans="1:10" x14ac:dyDescent="0.25">
      <c r="A247" s="10">
        <v>361956.18239999999</v>
      </c>
      <c r="B247" s="2" t="s">
        <v>105</v>
      </c>
      <c r="C247" s="2" t="s">
        <v>257</v>
      </c>
      <c r="D247" s="3" t="s">
        <v>211</v>
      </c>
      <c r="E247" s="2" t="s">
        <v>153</v>
      </c>
      <c r="F247" s="2" t="s">
        <v>154</v>
      </c>
      <c r="G247" s="2" t="s">
        <v>357</v>
      </c>
      <c r="H247" s="2" t="s">
        <v>155</v>
      </c>
      <c r="I247" s="6">
        <v>29.89</v>
      </c>
      <c r="J247" s="7">
        <v>45646</v>
      </c>
    </row>
    <row r="248" spans="1:10" x14ac:dyDescent="0.25">
      <c r="A248" s="10">
        <v>361957.24239999999</v>
      </c>
      <c r="B248" s="2" t="s">
        <v>45</v>
      </c>
      <c r="C248" s="2" t="s">
        <v>325</v>
      </c>
      <c r="D248" s="3" t="s">
        <v>326</v>
      </c>
      <c r="E248" s="2" t="s">
        <v>153</v>
      </c>
      <c r="F248" s="2" t="s">
        <v>154</v>
      </c>
      <c r="G248" s="2" t="s">
        <v>357</v>
      </c>
      <c r="H248" s="2" t="s">
        <v>155</v>
      </c>
      <c r="I248" s="6">
        <v>34.49</v>
      </c>
      <c r="J248" s="7">
        <v>34319</v>
      </c>
    </row>
    <row r="249" spans="1:10" x14ac:dyDescent="0.25">
      <c r="A249" s="10">
        <v>361958.24180000002</v>
      </c>
      <c r="B249" s="2" t="s">
        <v>111</v>
      </c>
      <c r="C249" s="2" t="s">
        <v>327</v>
      </c>
      <c r="D249" s="3" t="s">
        <v>328</v>
      </c>
      <c r="E249" s="2" t="s">
        <v>153</v>
      </c>
      <c r="F249" s="2" t="s">
        <v>154</v>
      </c>
      <c r="G249" s="2" t="s">
        <v>357</v>
      </c>
      <c r="H249" s="2" t="s">
        <v>155</v>
      </c>
      <c r="I249" s="6">
        <v>28.74</v>
      </c>
      <c r="J249" s="7">
        <v>34369</v>
      </c>
    </row>
    <row r="250" spans="1:10" x14ac:dyDescent="0.25">
      <c r="A250" s="10">
        <v>361959.30239999999</v>
      </c>
      <c r="B250" s="2" t="s">
        <v>56</v>
      </c>
      <c r="C250" s="2" t="s">
        <v>322</v>
      </c>
      <c r="D250" s="3" t="s">
        <v>164</v>
      </c>
      <c r="E250" s="2" t="s">
        <v>153</v>
      </c>
      <c r="F250" s="2" t="s">
        <v>154</v>
      </c>
      <c r="G250" s="2" t="s">
        <v>357</v>
      </c>
      <c r="H250" s="2" t="s">
        <v>155</v>
      </c>
      <c r="I250" s="6">
        <v>43.69</v>
      </c>
      <c r="J250" s="7">
        <v>27354</v>
      </c>
    </row>
    <row r="251" spans="1:10" x14ac:dyDescent="0.25">
      <c r="A251" s="10">
        <v>361960.36219999997</v>
      </c>
      <c r="B251" s="2" t="s">
        <v>102</v>
      </c>
      <c r="C251" s="2" t="s">
        <v>323</v>
      </c>
      <c r="D251" s="3" t="s">
        <v>324</v>
      </c>
      <c r="E251" s="2" t="s">
        <v>153</v>
      </c>
      <c r="F251" s="2" t="s">
        <v>154</v>
      </c>
      <c r="G251" s="2" t="s">
        <v>357</v>
      </c>
      <c r="H251" s="2" t="s">
        <v>155</v>
      </c>
      <c r="I251" s="6">
        <v>51.73</v>
      </c>
      <c r="J251" s="7">
        <v>32847</v>
      </c>
    </row>
    <row r="252" spans="1:10" x14ac:dyDescent="0.25">
      <c r="A252" s="10">
        <v>361960.36239999998</v>
      </c>
      <c r="B252" s="2" t="s">
        <v>102</v>
      </c>
      <c r="C252" s="2" t="s">
        <v>323</v>
      </c>
      <c r="D252" s="3" t="s">
        <v>194</v>
      </c>
      <c r="E252" s="2" t="s">
        <v>153</v>
      </c>
      <c r="F252" s="2" t="s">
        <v>154</v>
      </c>
      <c r="G252" s="2" t="s">
        <v>357</v>
      </c>
      <c r="H252" s="2" t="s">
        <v>155</v>
      </c>
      <c r="I252" s="6">
        <v>56.44</v>
      </c>
      <c r="J252" s="7">
        <v>46127</v>
      </c>
    </row>
    <row r="253" spans="1:10" x14ac:dyDescent="0.25">
      <c r="A253" s="10">
        <v>361961.18239999999</v>
      </c>
      <c r="B253" s="2" t="s">
        <v>106</v>
      </c>
      <c r="C253" s="2" t="s">
        <v>329</v>
      </c>
      <c r="D253" s="3" t="s">
        <v>211</v>
      </c>
      <c r="E253" s="2" t="s">
        <v>153</v>
      </c>
      <c r="F253" s="2" t="s">
        <v>154</v>
      </c>
      <c r="G253" s="2" t="s">
        <v>357</v>
      </c>
      <c r="H253" s="2" t="s">
        <v>155</v>
      </c>
      <c r="I253" s="6">
        <v>28.74</v>
      </c>
      <c r="J253" s="7">
        <v>38127</v>
      </c>
    </row>
    <row r="254" spans="1:10" x14ac:dyDescent="0.25">
      <c r="A254" s="10">
        <v>361973.18180000002</v>
      </c>
      <c r="B254" s="2" t="s">
        <v>330</v>
      </c>
      <c r="C254" s="2" t="s">
        <v>331</v>
      </c>
      <c r="D254" s="3" t="s">
        <v>259</v>
      </c>
      <c r="E254" s="2" t="s">
        <v>153</v>
      </c>
      <c r="F254" s="2" t="s">
        <v>154</v>
      </c>
      <c r="G254" s="2" t="s">
        <v>357</v>
      </c>
      <c r="H254" s="2" t="s">
        <v>155</v>
      </c>
      <c r="I254" s="6">
        <v>22.13</v>
      </c>
      <c r="J254" s="7">
        <v>32847</v>
      </c>
    </row>
    <row r="255" spans="1:10" x14ac:dyDescent="0.25">
      <c r="A255" s="10">
        <v>361974.3014</v>
      </c>
      <c r="B255" s="2" t="s">
        <v>333</v>
      </c>
      <c r="C255" s="2" t="s">
        <v>334</v>
      </c>
      <c r="D255" s="3" t="s">
        <v>335</v>
      </c>
      <c r="E255" s="2" t="s">
        <v>153</v>
      </c>
      <c r="F255" s="2" t="s">
        <v>154</v>
      </c>
      <c r="G255" s="2" t="s">
        <v>357</v>
      </c>
      <c r="H255" s="2" t="s">
        <v>155</v>
      </c>
      <c r="I255" s="6">
        <v>31.04</v>
      </c>
      <c r="J255" s="7">
        <v>33319</v>
      </c>
    </row>
    <row r="256" spans="1:10" x14ac:dyDescent="0.25">
      <c r="A256" s="10">
        <v>361962.26179999998</v>
      </c>
      <c r="B256" s="2" t="s">
        <v>113</v>
      </c>
      <c r="C256" s="2" t="s">
        <v>336</v>
      </c>
      <c r="D256" s="3" t="s">
        <v>276</v>
      </c>
      <c r="E256" s="2" t="s">
        <v>153</v>
      </c>
      <c r="F256" s="2" t="s">
        <v>154</v>
      </c>
      <c r="G256" s="2" t="s">
        <v>357</v>
      </c>
      <c r="H256" s="2" t="s">
        <v>155</v>
      </c>
      <c r="I256" s="6">
        <v>31.04</v>
      </c>
      <c r="J256" s="7">
        <v>33319</v>
      </c>
    </row>
    <row r="257" spans="1:10" x14ac:dyDescent="0.25">
      <c r="A257" s="10">
        <v>361963.30239999999</v>
      </c>
      <c r="B257" s="2" t="s">
        <v>57</v>
      </c>
      <c r="C257" s="2" t="s">
        <v>337</v>
      </c>
      <c r="D257" s="3" t="s">
        <v>164</v>
      </c>
      <c r="E257" s="2" t="s">
        <v>153</v>
      </c>
      <c r="F257" s="2" t="s">
        <v>154</v>
      </c>
      <c r="G257" s="2" t="s">
        <v>357</v>
      </c>
      <c r="H257" s="2" t="s">
        <v>155</v>
      </c>
      <c r="I257" s="6">
        <v>43.69</v>
      </c>
      <c r="J257" s="7">
        <v>39703</v>
      </c>
    </row>
    <row r="258" spans="1:10" x14ac:dyDescent="0.25">
      <c r="A258" s="10">
        <v>361964.18239999999</v>
      </c>
      <c r="B258" s="2" t="s">
        <v>107</v>
      </c>
      <c r="C258" s="2" t="s">
        <v>339</v>
      </c>
      <c r="D258" s="3" t="s">
        <v>211</v>
      </c>
      <c r="E258" s="2" t="s">
        <v>153</v>
      </c>
      <c r="F258" s="2" t="s">
        <v>154</v>
      </c>
      <c r="G258" s="2" t="s">
        <v>357</v>
      </c>
      <c r="H258" s="2" t="s">
        <v>155</v>
      </c>
      <c r="I258" s="6">
        <v>28.74</v>
      </c>
      <c r="J258" s="7">
        <v>31467</v>
      </c>
    </row>
    <row r="259" spans="1:10" x14ac:dyDescent="0.25">
      <c r="A259" s="10">
        <v>361965.24300000002</v>
      </c>
      <c r="B259" s="2" t="s">
        <v>46</v>
      </c>
      <c r="C259" s="2" t="s">
        <v>340</v>
      </c>
      <c r="D259" s="3" t="s">
        <v>220</v>
      </c>
      <c r="E259" s="2" t="s">
        <v>153</v>
      </c>
      <c r="F259" s="2" t="s">
        <v>154</v>
      </c>
      <c r="G259" s="2" t="s">
        <v>357</v>
      </c>
      <c r="H259" s="2" t="s">
        <v>155</v>
      </c>
      <c r="I259" s="6">
        <v>43.69</v>
      </c>
      <c r="J259" s="7">
        <v>32847</v>
      </c>
    </row>
    <row r="260" spans="1:10" x14ac:dyDescent="0.25">
      <c r="A260" s="10">
        <v>361966.18239999999</v>
      </c>
      <c r="B260" s="2" t="s">
        <v>103</v>
      </c>
      <c r="C260" s="2" t="s">
        <v>210</v>
      </c>
      <c r="D260" s="3" t="s">
        <v>211</v>
      </c>
      <c r="E260" s="2" t="s">
        <v>153</v>
      </c>
      <c r="F260" s="2" t="s">
        <v>154</v>
      </c>
      <c r="G260" s="2" t="s">
        <v>357</v>
      </c>
      <c r="H260" s="2" t="s">
        <v>155</v>
      </c>
      <c r="I260" s="6">
        <v>28.74</v>
      </c>
      <c r="J260" s="7">
        <v>40921</v>
      </c>
    </row>
  </sheetData>
  <sheetProtection formatCells="0" formatColumns="0" formatRows="0" insertColumns="0" insertRows="0" insertHyperlinks="0" deleteColumns="0" deleteRows="0" sort="0" autoFilter="0" pivotTables="0"/>
  <autoFilter ref="A7:J259" xr:uid="{5BD45093-995A-4B89-A6AA-A1D5238ADEF0}">
    <sortState xmlns:xlrd2="http://schemas.microsoft.com/office/spreadsheetml/2017/richdata2" ref="A8:J260">
      <sortCondition ref="B7:B259"/>
    </sortState>
  </autoFilter>
  <phoneticPr fontId="6" type="noConversion"/>
  <pageMargins left="0.7" right="0.7" top="0.75" bottom="0.75" header="0.3" footer="0.3"/>
  <pageSetup scale="43" fitToHeight="0" orientation="portrait" r:id="rId1"/>
  <headerFooter>
    <oddHeader>&amp;C
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0 E A A B Q S w M E F A A C A A g A Z W U H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G V l B 1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l Z Q d d l V x 0 I D Y B A A A o B Q A A E w A c A E Z v c m 1 1 b G F z L 1 N l Y 3 R p b 2 4 x L m 0 g o h g A K K A U A A A A A A A A A A A A A A A A A A A A A A A A A A A A 7 V J N b 8 I w D L 1 X 6 n + w y q V F i I l d p x 2 m A h M S 4 0 O F b d e 0 G B q R O p W T I r p p / 3 1 p C 9 I u O + 8 w c v F 7 9 r N j S 8 9 g Z q U m S L o 4 e v A 9 3 z O 5 Y N z B u k K u R / A I C q 3 v g X u J r j h D l 5 m c M 1 T D u G J G s m + a j 6 n W x z A a d L J e M D m X g n Z u R q z J O k n g e j Y i V T j s K i 2 O t a o K C r u h A w i u 2 g F 8 t p h F Z m E u C W F m s Y B F V a T I E M b z 2 S J y o m C M R h 5 I N H t f a M a y v N I V a 9 s c d U J Y n p C V q G E q V Q H h a j m N I H w i K + G Z x X 4 v H X A r w f a 1 n T p H O t g c 3 m G M p Y u J / E A I Z 5 T l a N q 6 2 1 p z A 5 I c 0 U o 6 w K Y u s U n 0 V 4 J Q w S a X 2 Z H Q m L s p i 8 I J + k 1 x X Q n 3 o 6 2 h I V u S F v Q e X l C Y i j H 4 + o c n R 7 4 n 6 V e / / P R h L 7 g 4 M b y P g p s d b 3 b 8 A z t + A 1 B L A Q I t A B Q A A g A I A G V l B 1 0 z f h i l p Q A A A P Y A A A A S A A A A A A A A A A A A A A A A A A A A A A B D b 2 5 m a W c v U G F j a 2 F n Z S 5 4 b W x Q S w E C L Q A U A A I A C A B l Z Q d d D 8 r p q 6 Q A A A D p A A A A E w A A A A A A A A A A A A A A A A D x A A A A W 0 N v b n R l b n R f V H l w Z X N d L n h t b F B L A Q I t A B Q A A g A I A G V l B 1 2 V X H Q g N g E A A C g F A A A T A A A A A A A A A A A A A A A A A O I B A A B G b 3 J t d W x h c y 9 T Z W N 0 a W 9 u M S 5 t U E s F B g A A A A A D A A M A w g A A A G U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8 d A A A A A A A A 7 R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O W V j M j R h M i 0 0 N z V l L T Q 5 O G E t O W Q x N y 0 x N G M w N D I z Y z Z h M D k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F 1 Z X J 5 M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n R y Y W N 0 I E x p b m U g S X R l b S B O d W 1 i Z X I g K E N M S U 4 p J n F 1 b 3 Q 7 L C Z x d W 9 0 O 0 R l c 2 l n b m F 0 a W 9 u J n F 1 b 3 Q 7 L C Z x d W 9 0 O 0 R l c 2 N y a X B 0 a W 9 u J n F 1 b 3 Q 7 L C Z x d W 9 0 O 1 B y b 3 R l Y 3 R p d m U g T 3 Z l c m x h e S B G a W x t I C h Q T 0 Y p I C h B b n R p I E d y Y W Z m a X R p I G F u Z C B V V i k m c X V v d D s s J n F 1 b 3 Q 7 T G V u Z 3 R o I F g g R G V w d G g g U 2 l 6 Z S A o S W 5 j a G V z K S Z x d W 9 0 O y w m c X V v d D t D b 2 x v c i Z x d W 9 0 O y w m c X V v d D t T a G V l d G l u Z y B U e X B l J n F 1 b 3 Q 7 L C Z x d W 9 0 O y p Q Y W 5 l b C B U a G l j a 2 5 l c 3 M v R n J h b W l u Z y o m c X V v d D s s J n F 1 b 3 Q 7 U X V h b n R p d H k g J n F 1 b 3 Q 7 L C Z x d W 9 0 O 1 V u a X Q g b 2 Y g T W V h c 3 V y Z S Z x d W 9 0 O y w m c X V v d D t O Y W 1 l J n F 1 b 3 Q 7 X S I g L z 4 8 R W 5 0 c n k g V H l w Z T 0 i R m l s b E N v b H V t b l R 5 c G V z I i B W Y W x 1 Z T 0 i c 0 F B Q U F B Q U F B Q U F B Q U F B W T 0 i I C 8 + P E V u d H J 5 I F R 5 c G U 9 I k Z p b G x M Y X N 0 V X B k Y X R l Z C I g V m F s d W U 9 I m Q y M D I 2 L T A 3 L T A 5 V D E 2 O j Q 2 O j M 5 L j U z M z Y 2 M D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O D k z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Q X V 0 b 1 J l b W 9 2 Z W R D b 2 x 1 b W 5 z M S 5 7 Q 2 9 u d H J h Y 3 Q g T G l u Z S B J d G V t I E 5 1 b W J l c i A o Q 0 x J T i k s M H 0 m c X V v d D s s J n F 1 b 3 Q 7 U 2 V j d G l v b j E v U X V l c n k x L 0 F 1 d G 9 S Z W 1 v d m V k Q 2 9 s d W 1 u c z E u e 0 R l c 2 l n b m F 0 a W 9 u L D F 9 J n F 1 b 3 Q 7 L C Z x d W 9 0 O 1 N l Y 3 R p b 2 4 x L 1 F 1 Z X J 5 M S 9 B d X R v U m V t b 3 Z l Z E N v b H V t b n M x L n t E Z X N j c m l w d G l v b i w y f S Z x d W 9 0 O y w m c X V v d D t T Z W N 0 a W 9 u M S 9 R d W V y e T E v Q X V 0 b 1 J l b W 9 2 Z W R D b 2 x 1 b W 5 z M S 5 7 U H J v d G V j d G l 2 Z S B P d m V y b G F 5 I E Z p b G 0 g K F B P R i k g K E F u d G k g R 3 J h Z m Z p d G k g Y W 5 k I F V W K S w z f S Z x d W 9 0 O y w m c X V v d D t T Z W N 0 a W 9 u M S 9 R d W V y e T E v Q X V 0 b 1 J l b W 9 2 Z W R D b 2 x 1 b W 5 z M S 5 7 T G V u Z 3 R o I F g g R G V w d G g g U 2 l 6 Z S A o S W 5 j a G V z K S w 0 f S Z x d W 9 0 O y w m c X V v d D t T Z W N 0 a W 9 u M S 9 R d W V y e T E v Q X V 0 b 1 J l b W 9 2 Z W R D b 2 x 1 b W 5 z M S 5 7 Q 2 9 s b 3 I s N X 0 m c X V v d D s s J n F 1 b 3 Q 7 U 2 V j d G l v b j E v U X V l c n k x L 0 F 1 d G 9 S Z W 1 v d m V k Q 2 9 s d W 1 u c z E u e 1 N o Z W V 0 a W 5 n I F R 5 c G U s N n 0 m c X V v d D s s J n F 1 b 3 Q 7 U 2 V j d G l v b j E v U X V l c n k x L 0 F 1 d G 9 S Z W 1 v d m V k Q 2 9 s d W 1 u c z E u e y p Q Y W 5 l b C B U a G l j a 2 5 l c 3 M v R n J h b W l u Z y o s N 3 0 m c X V v d D s s J n F 1 b 3 Q 7 U 2 V j d G l v b j E v U X V l c n k x L 0 F 1 d G 9 S Z W 1 v d m V k Q 2 9 s d W 1 u c z E u e 1 F 1 Y W 5 0 a X R 5 I C w 4 f S Z x d W 9 0 O y w m c X V v d D t T Z W N 0 a W 9 u M S 9 R d W V y e T E v Q X V 0 b 1 J l b W 9 2 Z W R D b 2 x 1 b W 5 z M S 5 7 V W 5 p d C B v Z i B N Z W F z d X J l L D l 9 J n F 1 b 3 Q 7 L C Z x d W 9 0 O 1 N l Y 3 R p b 2 4 x L 1 F 1 Z X J 5 M S 9 B d X R v U m V t b 3 Z l Z E N v b H V t b n M x L n t O Y W 1 l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U X V l c n k x L 0 F 1 d G 9 S Z W 1 v d m V k Q 2 9 s d W 1 u c z E u e 0 N v b n R y Y W N 0 I E x p b m U g S X R l b S B O d W 1 i Z X I g K E N M S U 4 p L D B 9 J n F 1 b 3 Q 7 L C Z x d W 9 0 O 1 N l Y 3 R p b 2 4 x L 1 F 1 Z X J 5 M S 9 B d X R v U m V t b 3 Z l Z E N v b H V t b n M x L n t E Z X N p Z 2 5 h d G l v b i w x f S Z x d W 9 0 O y w m c X V v d D t T Z W N 0 a W 9 u M S 9 R d W V y e T E v Q X V 0 b 1 J l b W 9 2 Z W R D b 2 x 1 b W 5 z M S 5 7 R G V z Y 3 J p c H R p b 2 4 s M n 0 m c X V v d D s s J n F 1 b 3 Q 7 U 2 V j d G l v b j E v U X V l c n k x L 0 F 1 d G 9 S Z W 1 v d m V k Q 2 9 s d W 1 u c z E u e 1 B y b 3 R l Y 3 R p d m U g T 3 Z l c m x h e S B G a W x t I C h Q T 0 Y p I C h B b n R p I E d y Y W Z m a X R p I G F u Z C B V V i k s M 3 0 m c X V v d D s s J n F 1 b 3 Q 7 U 2 V j d G l v b j E v U X V l c n k x L 0 F 1 d G 9 S Z W 1 v d m V k Q 2 9 s d W 1 u c z E u e 0 x l b m d 0 a C B Y I E R l c H R o I F N p e m U g K E l u Y 2 h l c y k s N H 0 m c X V v d D s s J n F 1 b 3 Q 7 U 2 V j d G l v b j E v U X V l c n k x L 0 F 1 d G 9 S Z W 1 v d m V k Q 2 9 s d W 1 u c z E u e 0 N v b G 9 y L D V 9 J n F 1 b 3 Q 7 L C Z x d W 9 0 O 1 N l Y 3 R p b 2 4 x L 1 F 1 Z X J 5 M S 9 B d X R v U m V t b 3 Z l Z E N v b H V t b n M x L n t T a G V l d G l u Z y B U e X B l L D Z 9 J n F 1 b 3 Q 7 L C Z x d W 9 0 O 1 N l Y 3 R p b 2 4 x L 1 F 1 Z X J 5 M S 9 B d X R v U m V t b 3 Z l Z E N v b H V t b n M x L n s q U G F u Z W w g V G h p Y 2 t u Z X N z L 0 Z y Y W 1 p b m c q L D d 9 J n F 1 b 3 Q 7 L C Z x d W 9 0 O 1 N l Y 3 R p b 2 4 x L 1 F 1 Z X J 5 M S 9 B d X R v U m V t b 3 Z l Z E N v b H V t b n M x L n t R d W F u d G l 0 e S A s O H 0 m c X V v d D s s J n F 1 b 3 Q 7 U 2 V j d G l v b j E v U X V l c n k x L 0 F 1 d G 9 S Z W 1 v d m V k Q 2 9 s d W 1 u c z E u e 1 V u a X Q g b 2 Y g T W V h c 3 V y Z S w 5 f S Z x d W 9 0 O y w m c X V v d D t T Z W N 0 a W 9 u M S 9 R d W V y e T E v Q X V 0 b 1 J l b W 9 2 Z W R D b 2 x 1 b W 5 z M S 5 7 T m F t Z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F 1 Z X J 5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R X h w Y W 5 k Z W Q l M j B D b 2 5 0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z R l M G M 5 Y m M t M G Y 2 Z C 0 0 M G Q z L T g 2 N z Y t M T Q x Z D k w M T A 3 N W R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Q 2 9 s d W 1 u V H l w Z X M i I F Z h b H V l P S J z Q U F B Q U F B Q U F B Q U F B Q U F Z P S I g L z 4 8 R W 5 0 c n k g V H l w Z T 0 i R m l s b E x h c 3 R V c G R h d G V k I i B W Y W x 1 Z T 0 i Z D I w M j Y t M D c t M D l U M T Y 6 N D Y 6 M z k u N T M z N j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4 O T M i I C 8 + P E V u d H J 5 I F R 5 c G U 9 I k Z p b G x D b 2 x 1 b W 5 O Y W 1 l c y I g V m F s d W U 9 I n N b J n F 1 b 3 Q 7 Q 2 9 u d H J h Y 3 Q g T G l u Z S B J d G V t I E 5 1 b W J l c i A o Q 0 x J T i k m c X V v d D s s J n F 1 b 3 Q 7 R G V z a W d u Y X R p b 2 4 m c X V v d D s s J n F 1 b 3 Q 7 R G V z Y 3 J p c H R p b 2 4 m c X V v d D s s J n F 1 b 3 Q 7 U H J v d G V j d G l 2 Z S B P d m V y b G F 5 I E Z p b G 0 g K F B P R i k g K E F u d G k g R 3 J h Z m Z p d G k g Y W 5 k I F V W K S Z x d W 9 0 O y w m c X V v d D t M Z W 5 n d G g g W C B E Z X B 0 a C B T a X p l I C h J b m N o Z X M p J n F 1 b 3 Q 7 L C Z x d W 9 0 O 0 N v b G 9 y J n F 1 b 3 Q 7 L C Z x d W 9 0 O 1 N o Z W V 0 a W 5 n I F R 5 c G U m c X V v d D s s J n F 1 b 3 Q 7 K l B h b m V s I F R o a W N r b m V z c y 9 G c m F t a W 5 n K i Z x d W 9 0 O y w m c X V v d D t R d W F u d G l 0 e S A m c X V v d D s s J n F 1 b 3 Q 7 V W 5 p d C B v Z i B N Z W F z d X J l J n F 1 b 3 Q 7 L C Z x d W 9 0 O 0 5 h b W U m c X V v d D t d I i A v P j x F b n R y e S B U e X B l P S J B Z G R l Z F R v R G F 0 Y U 1 v Z G V s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x L 0 F 1 d G 9 S Z W 1 v d m V k Q 2 9 s d W 1 u c z E u e 0 N v b n R y Y W N 0 I E x p b m U g S X R l b S B O d W 1 i Z X I g K E N M S U 4 p L D B 9 J n F 1 b 3 Q 7 L C Z x d W 9 0 O 1 N l Y 3 R p b 2 4 x L 1 F 1 Z X J 5 M S 9 B d X R v U m V t b 3 Z l Z E N v b H V t b n M x L n t E Z X N p Z 2 5 h d G l v b i w x f S Z x d W 9 0 O y w m c X V v d D t T Z W N 0 a W 9 u M S 9 R d W V y e T E v Q X V 0 b 1 J l b W 9 2 Z W R D b 2 x 1 b W 5 z M S 5 7 R G V z Y 3 J p c H R p b 2 4 s M n 0 m c X V v d D s s J n F 1 b 3 Q 7 U 2 V j d G l v b j E v U X V l c n k x L 0 F 1 d G 9 S Z W 1 v d m V k Q 2 9 s d W 1 u c z E u e 1 B y b 3 R l Y 3 R p d m U g T 3 Z l c m x h e S B G a W x t I C h Q T 0 Y p I C h B b n R p I E d y Y W Z m a X R p I G F u Z C B V V i k s M 3 0 m c X V v d D s s J n F 1 b 3 Q 7 U 2 V j d G l v b j E v U X V l c n k x L 0 F 1 d G 9 S Z W 1 v d m V k Q 2 9 s d W 1 u c z E u e 0 x l b m d 0 a C B Y I E R l c H R o I F N p e m U g K E l u Y 2 h l c y k s N H 0 m c X V v d D s s J n F 1 b 3 Q 7 U 2 V j d G l v b j E v U X V l c n k x L 0 F 1 d G 9 S Z W 1 v d m V k Q 2 9 s d W 1 u c z E u e 0 N v b G 9 y L D V 9 J n F 1 b 3 Q 7 L C Z x d W 9 0 O 1 N l Y 3 R p b 2 4 x L 1 F 1 Z X J 5 M S 9 B d X R v U m V t b 3 Z l Z E N v b H V t b n M x L n t T a G V l d G l u Z y B U e X B l L D Z 9 J n F 1 b 3 Q 7 L C Z x d W 9 0 O 1 N l Y 3 R p b 2 4 x L 1 F 1 Z X J 5 M S 9 B d X R v U m V t b 3 Z l Z E N v b H V t b n M x L n s q U G F u Z W w g V G h p Y 2 t u Z X N z L 0 Z y Y W 1 p b m c q L D d 9 J n F 1 b 3 Q 7 L C Z x d W 9 0 O 1 N l Y 3 R p b 2 4 x L 1 F 1 Z X J 5 M S 9 B d X R v U m V t b 3 Z l Z E N v b H V t b n M x L n t R d W F u d G l 0 e S A s O H 0 m c X V v d D s s J n F 1 b 3 Q 7 U 2 V j d G l v b j E v U X V l c n k x L 0 F 1 d G 9 S Z W 1 v d m V k Q 2 9 s d W 1 u c z E u e 1 V u a X Q g b 2 Y g T W V h c 3 V y Z S w 5 f S Z x d W 9 0 O y w m c X V v d D t T Z W N 0 a W 9 u M S 9 R d W V y e T E v Q X V 0 b 1 J l b W 9 2 Z W R D b 2 x 1 b W 5 z M S 5 7 T m F t Z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F 1 Z X J 5 M S 9 B d X R v U m V t b 3 Z l Z E N v b H V t b n M x L n t D b 2 5 0 c m F j d C B M a W 5 l I E l 0 Z W 0 g T n V t Y m V y I C h D T E l O K S w w f S Z x d W 9 0 O y w m c X V v d D t T Z W N 0 a W 9 u M S 9 R d W V y e T E v Q X V 0 b 1 J l b W 9 2 Z W R D b 2 x 1 b W 5 z M S 5 7 R G V z a W d u Y X R p b 2 4 s M X 0 m c X V v d D s s J n F 1 b 3 Q 7 U 2 V j d G l v b j E v U X V l c n k x L 0 F 1 d G 9 S Z W 1 v d m V k Q 2 9 s d W 1 u c z E u e 0 R l c 2 N y a X B 0 a W 9 u L D J 9 J n F 1 b 3 Q 7 L C Z x d W 9 0 O 1 N l Y 3 R p b 2 4 x L 1 F 1 Z X J 5 M S 9 B d X R v U m V t b 3 Z l Z E N v b H V t b n M x L n t Q c m 9 0 Z W N 0 a X Z l I E 9 2 Z X J s Y X k g R m l s b S A o U E 9 G K S A o Q W 5 0 a S B H c m F m Z m l 0 a S B h b m Q g V V Y p L D N 9 J n F 1 b 3 Q 7 L C Z x d W 9 0 O 1 N l Y 3 R p b 2 4 x L 1 F 1 Z X J 5 M S 9 B d X R v U m V t b 3 Z l Z E N v b H V t b n M x L n t M Z W 5 n d G g g W C B E Z X B 0 a C B T a X p l I C h J b m N o Z X M p L D R 9 J n F 1 b 3 Q 7 L C Z x d W 9 0 O 1 N l Y 3 R p b 2 4 x L 1 F 1 Z X J 5 M S 9 B d X R v U m V t b 3 Z l Z E N v b H V t b n M x L n t D b 2 x v c i w 1 f S Z x d W 9 0 O y w m c X V v d D t T Z W N 0 a W 9 u M S 9 R d W V y e T E v Q X V 0 b 1 J l b W 9 2 Z W R D b 2 x 1 b W 5 z M S 5 7 U 2 h l Z X R p b m c g V H l w Z S w 2 f S Z x d W 9 0 O y w m c X V v d D t T Z W N 0 a W 9 u M S 9 R d W V y e T E v Q X V 0 b 1 J l b W 9 2 Z W R D b 2 x 1 b W 5 z M S 5 7 K l B h b m V s I F R o a W N r b m V z c y 9 G c m F t a W 5 n K i w 3 f S Z x d W 9 0 O y w m c X V v d D t T Z W N 0 a W 9 u M S 9 R d W V y e T E v Q X V 0 b 1 J l b W 9 2 Z W R D b 2 x 1 b W 5 z M S 5 7 U X V h b n R p d H k g L D h 9 J n F 1 b 3 Q 7 L C Z x d W 9 0 O 1 N l Y 3 R p b 2 4 x L 1 F 1 Z X J 5 M S 9 B d X R v U m V t b 3 Z l Z E N v b H V t b n M x L n t V b m l 0 I G 9 m I E 1 l Y X N 1 c m U s O X 0 m c X V v d D s s J n F 1 b 3 Q 7 U 2 V j d G l v b j E v U X V l c n k x L 0 F 1 d G 9 S Z W 1 v d m V k Q 2 9 s d W 1 u c z E u e 0 5 h b W U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d W V y e T E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J T I w K D I p L 0 V 4 c G F u Z G V k J T I w Q 2 9 u d G V u d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C M w 1 q v F s 1 S I Z Y Y v g 0 i b e B A A A A A A I A A A A A A B B m A A A A A Q A A I A A A A I j 1 m b p K l o r Q U O F l f U D 2 j 4 m h 6 4 9 O e 8 T w C d 9 p + x k j Q b Q d A A A A A A 6 A A A A A A g A A I A A A A G s I / 4 3 o 2 5 m y k w m / 4 a m z V R z 7 7 Z d d x b u + v u h K C n P F 5 R z 3 U A A A A A X g C p d 7 Q e W B i Y c e 1 U O Q 3 / k j R r y J V a + V l N t X m k N u d j Q b p r W p 1 m c t W q 7 4 / U 3 D e J C D B k s Q d 8 R Z + b 1 V 7 5 k K L J 3 K Q 9 F n X s I q / 1 h F x k h r j Z a M V Y T r Q A A A A N Z 8 2 + G 9 I c K o F a A p d t 2 m / I X E V o X e h y X G n L T y W M I j S D r J g p d N h X H F S G D 2 I p h m p q R o p b s E u 2 Y e L 4 U z g n M + T 7 y P E y o = < / D a t a M a s h u p > 
</file>

<file path=customXml/itemProps1.xml><?xml version="1.0" encoding="utf-8"?>
<ds:datastoreItem xmlns:ds="http://schemas.openxmlformats.org/officeDocument/2006/customXml" ds:itemID="{DEF4FFF4-4A79-4C9E-B4E0-1B680B9696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CPA New w POF</vt:lpstr>
      <vt:lpstr>Library</vt:lpstr>
      <vt:lpstr>Cal Trans Traffic Sign Pricing</vt:lpstr>
      <vt:lpstr>'CPA New w POF'!Print_Area</vt:lpstr>
      <vt:lpstr>'CPA New w POF'!Print_Titles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Laurel Woldruff</dc:creator>
  <cp:lastModifiedBy>Jasmine Elizalde</cp:lastModifiedBy>
  <cp:lastPrinted>2025-07-02T19:18:31Z</cp:lastPrinted>
  <dcterms:created xsi:type="dcterms:W3CDTF">2025-06-25T17:06:53Z</dcterms:created>
  <dcterms:modified xsi:type="dcterms:W3CDTF">2026-08-11T21:31:11Z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5b7d87-838b-4cd4-bf46-941e3eb2a631_Enabled">
    <vt:lpwstr>true</vt:lpwstr>
  </property>
  <property fmtid="{D5CDD505-2E9C-101B-9397-08002B2CF9AE}" pid="3" name="MSIP_Label_aa5b7d87-838b-4cd4-bf46-941e3eb2a631_SetDate">
    <vt:lpwstr>2025-06-25T18:02:19Z</vt:lpwstr>
  </property>
  <property fmtid="{D5CDD505-2E9C-101B-9397-08002B2CF9AE}" pid="4" name="MSIP_Label_aa5b7d87-838b-4cd4-bf46-941e3eb2a631_Method">
    <vt:lpwstr>Standard</vt:lpwstr>
  </property>
  <property fmtid="{D5CDD505-2E9C-101B-9397-08002B2CF9AE}" pid="5" name="MSIP_Label_aa5b7d87-838b-4cd4-bf46-941e3eb2a631_Name">
    <vt:lpwstr>defa4170-0d19-0005-0004-bc88714345d2</vt:lpwstr>
  </property>
  <property fmtid="{D5CDD505-2E9C-101B-9397-08002B2CF9AE}" pid="6" name="MSIP_Label_aa5b7d87-838b-4cd4-bf46-941e3eb2a631_SiteId">
    <vt:lpwstr>002b9272-8a0e-4aaa-8df4-fb5b06443dd6</vt:lpwstr>
  </property>
  <property fmtid="{D5CDD505-2E9C-101B-9397-08002B2CF9AE}" pid="7" name="MSIP_Label_aa5b7d87-838b-4cd4-bf46-941e3eb2a631_ActionId">
    <vt:lpwstr>2b84d044-e3f2-4a42-a45c-1f58fe134f3a</vt:lpwstr>
  </property>
  <property fmtid="{D5CDD505-2E9C-101B-9397-08002B2CF9AE}" pid="8" name="MSIP_Label_aa5b7d87-838b-4cd4-bf46-941e3eb2a631_ContentBits">
    <vt:lpwstr>0</vt:lpwstr>
  </property>
  <property fmtid="{D5CDD505-2E9C-101B-9397-08002B2CF9AE}" pid="9" name="MSIP_Label_aa5b7d87-838b-4cd4-bf46-941e3eb2a631_Tag">
    <vt:lpwstr>10, 3, 0, 1</vt:lpwstr>
  </property>
</Properties>
</file>